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User\Downloads\"/>
    </mc:Choice>
  </mc:AlternateContent>
  <xr:revisionPtr revIDLastSave="0" documentId="8_{4954B705-217E-41E6-84AC-D0A59107E2BE}" xr6:coauthVersionLast="47" xr6:coauthVersionMax="47" xr10:uidLastSave="{00000000-0000-0000-0000-000000000000}"/>
  <bookViews>
    <workbookView xWindow="-120" yWindow="-120" windowWidth="20640" windowHeight="11040" xr2:uid="{19B182EC-3101-4B4A-9E13-2A6A54BDC054}"/>
  </bookViews>
  <sheets>
    <sheet name="Salary_calculator" sheetId="2" r:id="rId1"/>
    <sheet name="data" sheetId="1" state="hidden" r:id="rId2"/>
    <sheet name="job_title" sheetId="8" state="hidden" r:id="rId3"/>
    <sheet name="data_Validation" sheetId="3" state="hidden" r:id="rId4"/>
    <sheet name="Title" sheetId="5" state="hidden" r:id="rId5"/>
    <sheet name="Country" sheetId="6" state="hidden" r:id="rId6"/>
    <sheet name="Type" sheetId="4" state="hidden" r:id="rId7"/>
    <sheet name="Experience_level" sheetId="7" state="hidden" r:id="rId8"/>
  </sheets>
  <definedNames>
    <definedName name="_xlchart.v5.0" hidden="1">Country!$D$1:$D$58</definedName>
    <definedName name="_xlchart.v5.1" hidden="1">Country!$E$1:$E$58</definedName>
    <definedName name="count">data_Validation!$M$2</definedName>
    <definedName name="country">Salary_calculator!$G$4</definedName>
    <definedName name="experience">Experience_level!$D$2</definedName>
    <definedName name="median_salary">Title!$G$2</definedName>
    <definedName name="salary">Title!$I$2</definedName>
    <definedName name="title">Salary_calculator!$C$4</definedName>
    <definedName name="type">Salary_calculator!$L$4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 a="1"/>
  <c r="A2" i="3" s="1"/>
  <c r="B2" i="3" s="1" a="1"/>
  <c r="B2" i="3" s="1"/>
  <c r="D2" i="8" a="1"/>
  <c r="D2" i="8" s="1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2" i="8"/>
  <c r="A2" i="8" a="1"/>
  <c r="A2" i="8" s="1"/>
  <c r="B3" i="3" a="1"/>
  <c r="B3" i="3" s="1"/>
  <c r="B4" i="3" a="1"/>
  <c r="B4" i="3" s="1"/>
  <c r="B5" i="3" a="1"/>
  <c r="B5" i="3" s="1"/>
  <c r="B6" i="3" a="1"/>
  <c r="B6" i="3" s="1"/>
  <c r="B7" i="3" a="1"/>
  <c r="B7" i="3" s="1"/>
  <c r="B8" i="3" a="1"/>
  <c r="B8" i="3" s="1"/>
  <c r="B9" i="3" a="1"/>
  <c r="B9" i="3" s="1"/>
  <c r="B10" i="3" a="1"/>
  <c r="B10" i="3" s="1"/>
  <c r="B11" i="3" a="1"/>
  <c r="B11" i="3" s="1"/>
  <c r="B12" i="3" a="1"/>
  <c r="B12" i="3" s="1"/>
  <c r="B13" i="3" a="1"/>
  <c r="B13" i="3" s="1"/>
  <c r="B14" i="3" a="1"/>
  <c r="B14" i="3" s="1"/>
  <c r="B2" i="7" a="1"/>
  <c r="B2" i="7" s="1"/>
  <c r="B3" i="7" a="1"/>
  <c r="B3" i="7" s="1"/>
  <c r="A2" i="7" a="1"/>
  <c r="A2" i="7" s="1"/>
  <c r="M2" i="1" a="1"/>
  <c r="M2" i="1" s="1"/>
  <c r="M3" i="1" a="1"/>
  <c r="M3" i="1" s="1"/>
  <c r="M4" i="1" a="1"/>
  <c r="M4" i="1" s="1"/>
  <c r="M5" i="1" a="1"/>
  <c r="M5" i="1" s="1"/>
  <c r="M6" i="1" a="1"/>
  <c r="M6" i="1" s="1"/>
  <c r="M7" i="1" a="1"/>
  <c r="M7" i="1" s="1"/>
  <c r="M8" i="1" a="1"/>
  <c r="M8" i="1" s="1"/>
  <c r="M9" i="1" a="1"/>
  <c r="M9" i="1" s="1"/>
  <c r="M10" i="1" a="1"/>
  <c r="M10" i="1" s="1"/>
  <c r="M11" i="1" a="1"/>
  <c r="M11" i="1" s="1"/>
  <c r="M12" i="1" a="1"/>
  <c r="M12" i="1" s="1"/>
  <c r="M13" i="1" a="1"/>
  <c r="M13" i="1" s="1"/>
  <c r="M14" i="1" a="1"/>
  <c r="M14" i="1" s="1"/>
  <c r="M15" i="1" a="1"/>
  <c r="M15" i="1" s="1"/>
  <c r="M16" i="1" a="1"/>
  <c r="M16" i="1" s="1"/>
  <c r="M17" i="1" a="1"/>
  <c r="M17" i="1" s="1"/>
  <c r="M18" i="1" a="1"/>
  <c r="M18" i="1" s="1"/>
  <c r="M19" i="1" a="1"/>
  <c r="M19" i="1" s="1"/>
  <c r="M20" i="1" a="1"/>
  <c r="M20" i="1" s="1"/>
  <c r="M21" i="1" a="1"/>
  <c r="M21" i="1" s="1"/>
  <c r="M22" i="1" a="1"/>
  <c r="M22" i="1" s="1"/>
  <c r="M23" i="1" a="1"/>
  <c r="M23" i="1" s="1"/>
  <c r="M24" i="1" a="1"/>
  <c r="M24" i="1" s="1"/>
  <c r="M25" i="1" a="1"/>
  <c r="M25" i="1" s="1"/>
  <c r="M26" i="1" a="1"/>
  <c r="M26" i="1" s="1"/>
  <c r="M27" i="1" a="1"/>
  <c r="M27" i="1" s="1"/>
  <c r="M28" i="1" a="1"/>
  <c r="M28" i="1" s="1"/>
  <c r="M29" i="1" a="1"/>
  <c r="M29" i="1" s="1"/>
  <c r="M30" i="1" a="1"/>
  <c r="M30" i="1" s="1"/>
  <c r="M31" i="1" a="1"/>
  <c r="M31" i="1" s="1"/>
  <c r="M32" i="1" a="1"/>
  <c r="M32" i="1" s="1"/>
  <c r="M33" i="1" a="1"/>
  <c r="M33" i="1" s="1"/>
  <c r="M34" i="1" a="1"/>
  <c r="M34" i="1" s="1"/>
  <c r="M35" i="1" a="1"/>
  <c r="M35" i="1" s="1"/>
  <c r="M36" i="1" a="1"/>
  <c r="M36" i="1" s="1"/>
  <c r="M37" i="1" a="1"/>
  <c r="M37" i="1" s="1"/>
  <c r="M38" i="1" a="1"/>
  <c r="M38" i="1" s="1"/>
  <c r="M39" i="1" a="1"/>
  <c r="M39" i="1" s="1"/>
  <c r="M40" i="1" a="1"/>
  <c r="M40" i="1" s="1"/>
  <c r="M41" i="1" a="1"/>
  <c r="M41" i="1" s="1"/>
  <c r="M42" i="1" a="1"/>
  <c r="M42" i="1" s="1"/>
  <c r="M43" i="1" a="1"/>
  <c r="M43" i="1" s="1"/>
  <c r="M44" i="1" a="1"/>
  <c r="M44" i="1" s="1"/>
  <c r="M45" i="1" a="1"/>
  <c r="M45" i="1" s="1"/>
  <c r="M46" i="1" a="1"/>
  <c r="M46" i="1" s="1"/>
  <c r="M47" i="1" a="1"/>
  <c r="M47" i="1" s="1"/>
  <c r="M48" i="1" a="1"/>
  <c r="M48" i="1" s="1"/>
  <c r="M49" i="1" a="1"/>
  <c r="M49" i="1" s="1"/>
  <c r="M50" i="1" a="1"/>
  <c r="M50" i="1" s="1"/>
  <c r="M51" i="1" a="1"/>
  <c r="M51" i="1" s="1"/>
  <c r="M52" i="1" a="1"/>
  <c r="M52" i="1" s="1"/>
  <c r="M53" i="1" a="1"/>
  <c r="M53" i="1" s="1"/>
  <c r="M54" i="1" a="1"/>
  <c r="M54" i="1" s="1"/>
  <c r="M55" i="1" a="1"/>
  <c r="M55" i="1" s="1"/>
  <c r="M56" i="1" a="1"/>
  <c r="M56" i="1" s="1"/>
  <c r="M57" i="1" a="1"/>
  <c r="M57" i="1" s="1"/>
  <c r="M58" i="1" a="1"/>
  <c r="M58" i="1" s="1"/>
  <c r="M59" i="1" a="1"/>
  <c r="M59" i="1" s="1"/>
  <c r="M60" i="1" a="1"/>
  <c r="M60" i="1" s="1"/>
  <c r="M61" i="1" a="1"/>
  <c r="M61" i="1" s="1"/>
  <c r="M62" i="1" a="1"/>
  <c r="M62" i="1" s="1"/>
  <c r="M63" i="1" a="1"/>
  <c r="M63" i="1" s="1"/>
  <c r="M64" i="1" a="1"/>
  <c r="M64" i="1" s="1"/>
  <c r="M65" i="1" a="1"/>
  <c r="M65" i="1" s="1"/>
  <c r="M66" i="1" a="1"/>
  <c r="M66" i="1" s="1"/>
  <c r="M67" i="1" a="1"/>
  <c r="M67" i="1" s="1"/>
  <c r="M68" i="1" a="1"/>
  <c r="M68" i="1" s="1"/>
  <c r="M69" i="1" a="1"/>
  <c r="M69" i="1" s="1"/>
  <c r="M70" i="1" a="1"/>
  <c r="M70" i="1" s="1"/>
  <c r="M71" i="1" a="1"/>
  <c r="M71" i="1" s="1"/>
  <c r="M72" i="1" a="1"/>
  <c r="M72" i="1" s="1"/>
  <c r="M73" i="1" a="1"/>
  <c r="M73" i="1" s="1"/>
  <c r="M74" i="1" a="1"/>
  <c r="M74" i="1" s="1"/>
  <c r="M75" i="1" a="1"/>
  <c r="M75" i="1" s="1"/>
  <c r="M76" i="1" a="1"/>
  <c r="M76" i="1" s="1"/>
  <c r="M77" i="1" a="1"/>
  <c r="M77" i="1" s="1"/>
  <c r="M78" i="1" a="1"/>
  <c r="M78" i="1" s="1"/>
  <c r="M79" i="1" a="1"/>
  <c r="M79" i="1" s="1"/>
  <c r="M80" i="1" a="1"/>
  <c r="M80" i="1" s="1"/>
  <c r="M81" i="1" a="1"/>
  <c r="M81" i="1" s="1"/>
  <c r="M82" i="1" a="1"/>
  <c r="M82" i="1" s="1"/>
  <c r="M83" i="1" a="1"/>
  <c r="M83" i="1" s="1"/>
  <c r="M84" i="1" a="1"/>
  <c r="M84" i="1" s="1"/>
  <c r="M85" i="1" a="1"/>
  <c r="M85" i="1" s="1"/>
  <c r="M86" i="1" a="1"/>
  <c r="M86" i="1" s="1"/>
  <c r="M87" i="1" a="1"/>
  <c r="M87" i="1" s="1"/>
  <c r="M88" i="1" a="1"/>
  <c r="M88" i="1" s="1"/>
  <c r="M89" i="1" a="1"/>
  <c r="M89" i="1" s="1"/>
  <c r="M90" i="1" a="1"/>
  <c r="M90" i="1" s="1"/>
  <c r="M91" i="1" a="1"/>
  <c r="M91" i="1" s="1"/>
  <c r="M92" i="1" a="1"/>
  <c r="M92" i="1" s="1"/>
  <c r="M93" i="1" a="1"/>
  <c r="M93" i="1" s="1"/>
  <c r="M94" i="1" a="1"/>
  <c r="M94" i="1" s="1"/>
  <c r="M95" i="1" a="1"/>
  <c r="M95" i="1" s="1"/>
  <c r="M96" i="1" a="1"/>
  <c r="M96" i="1" s="1"/>
  <c r="M97" i="1" a="1"/>
  <c r="M97" i="1" s="1"/>
  <c r="M98" i="1" a="1"/>
  <c r="M98" i="1" s="1"/>
  <c r="M99" i="1" a="1"/>
  <c r="M99" i="1" s="1"/>
  <c r="M100" i="1" a="1"/>
  <c r="M100" i="1" s="1"/>
  <c r="M101" i="1" a="1"/>
  <c r="M101" i="1" s="1"/>
  <c r="M102" i="1" a="1"/>
  <c r="M102" i="1" s="1"/>
  <c r="M103" i="1" a="1"/>
  <c r="M103" i="1" s="1"/>
  <c r="M104" i="1" a="1"/>
  <c r="M104" i="1" s="1"/>
  <c r="M105" i="1" a="1"/>
  <c r="M105" i="1" s="1"/>
  <c r="M106" i="1" a="1"/>
  <c r="M106" i="1" s="1"/>
  <c r="M107" i="1" a="1"/>
  <c r="M107" i="1" s="1"/>
  <c r="M108" i="1" a="1"/>
  <c r="M108" i="1" s="1"/>
  <c r="M109" i="1" a="1"/>
  <c r="M109" i="1" s="1"/>
  <c r="M110" i="1" a="1"/>
  <c r="M110" i="1" s="1"/>
  <c r="M111" i="1" a="1"/>
  <c r="M111" i="1" s="1"/>
  <c r="M112" i="1" a="1"/>
  <c r="M112" i="1" s="1"/>
  <c r="M113" i="1" a="1"/>
  <c r="M113" i="1" s="1"/>
  <c r="M114" i="1" a="1"/>
  <c r="M114" i="1" s="1"/>
  <c r="M115" i="1" a="1"/>
  <c r="M115" i="1" s="1"/>
  <c r="M116" i="1" a="1"/>
  <c r="M116" i="1" s="1"/>
  <c r="M117" i="1" a="1"/>
  <c r="M117" i="1" s="1"/>
  <c r="M118" i="1" a="1"/>
  <c r="M118" i="1" s="1"/>
  <c r="M119" i="1" a="1"/>
  <c r="M119" i="1" s="1"/>
  <c r="M120" i="1" a="1"/>
  <c r="M120" i="1" s="1"/>
  <c r="M121" i="1" a="1"/>
  <c r="M121" i="1" s="1"/>
  <c r="M122" i="1" a="1"/>
  <c r="M122" i="1" s="1"/>
  <c r="M123" i="1" a="1"/>
  <c r="M123" i="1" s="1"/>
  <c r="M124" i="1" a="1"/>
  <c r="M124" i="1" s="1"/>
  <c r="M125" i="1" a="1"/>
  <c r="M125" i="1" s="1"/>
  <c r="M126" i="1" a="1"/>
  <c r="M126" i="1" s="1"/>
  <c r="M127" i="1" a="1"/>
  <c r="M127" i="1" s="1"/>
  <c r="M128" i="1" a="1"/>
  <c r="M128" i="1" s="1"/>
  <c r="M129" i="1" a="1"/>
  <c r="M129" i="1" s="1"/>
  <c r="M130" i="1" a="1"/>
  <c r="M130" i="1" s="1"/>
  <c r="M131" i="1" a="1"/>
  <c r="M131" i="1" s="1"/>
  <c r="M132" i="1" a="1"/>
  <c r="M132" i="1" s="1"/>
  <c r="M133" i="1" a="1"/>
  <c r="M133" i="1" s="1"/>
  <c r="M134" i="1" a="1"/>
  <c r="M134" i="1" s="1"/>
  <c r="M135" i="1" a="1"/>
  <c r="M135" i="1" s="1"/>
  <c r="M136" i="1" a="1"/>
  <c r="M136" i="1" s="1"/>
  <c r="M137" i="1" a="1"/>
  <c r="M137" i="1" s="1"/>
  <c r="M138" i="1" a="1"/>
  <c r="M138" i="1" s="1"/>
  <c r="M139" i="1" a="1"/>
  <c r="M139" i="1" s="1"/>
  <c r="M140" i="1" a="1"/>
  <c r="M140" i="1" s="1"/>
  <c r="M141" i="1" a="1"/>
  <c r="M141" i="1" s="1"/>
  <c r="M142" i="1" a="1"/>
  <c r="M142" i="1" s="1"/>
  <c r="M143" i="1" a="1"/>
  <c r="M143" i="1" s="1"/>
  <c r="M144" i="1" a="1"/>
  <c r="M144" i="1" s="1"/>
  <c r="M145" i="1" a="1"/>
  <c r="M145" i="1" s="1"/>
  <c r="M146" i="1" a="1"/>
  <c r="M146" i="1" s="1"/>
  <c r="M147" i="1" a="1"/>
  <c r="M147" i="1" s="1"/>
  <c r="M148" i="1" a="1"/>
  <c r="M148" i="1" s="1"/>
  <c r="M149" i="1" a="1"/>
  <c r="M149" i="1" s="1"/>
  <c r="M150" i="1" a="1"/>
  <c r="M150" i="1" s="1"/>
  <c r="M151" i="1" a="1"/>
  <c r="M151" i="1" s="1"/>
  <c r="M152" i="1" a="1"/>
  <c r="M152" i="1"/>
  <c r="M153" i="1" a="1"/>
  <c r="M153" i="1" s="1"/>
  <c r="M154" i="1" a="1"/>
  <c r="M154" i="1" s="1"/>
  <c r="M155" i="1" a="1"/>
  <c r="M155" i="1" s="1"/>
  <c r="M156" i="1" a="1"/>
  <c r="M156" i="1" s="1"/>
  <c r="M157" i="1" a="1"/>
  <c r="M157" i="1" s="1"/>
  <c r="M158" i="1" a="1"/>
  <c r="M158" i="1" s="1"/>
  <c r="M159" i="1" a="1"/>
  <c r="M159" i="1" s="1"/>
  <c r="M160" i="1" a="1"/>
  <c r="M160" i="1" s="1"/>
  <c r="M161" i="1" a="1"/>
  <c r="M161" i="1" s="1"/>
  <c r="M162" i="1" a="1"/>
  <c r="M162" i="1" s="1"/>
  <c r="M163" i="1" a="1"/>
  <c r="M163" i="1" s="1"/>
  <c r="M164" i="1" a="1"/>
  <c r="M164" i="1" s="1"/>
  <c r="M165" i="1" a="1"/>
  <c r="M165" i="1" s="1"/>
  <c r="M166" i="1" a="1"/>
  <c r="M166" i="1" s="1"/>
  <c r="M167" i="1" a="1"/>
  <c r="M167" i="1" s="1"/>
  <c r="M168" i="1" a="1"/>
  <c r="M168" i="1" s="1"/>
  <c r="M169" i="1" a="1"/>
  <c r="M169" i="1" s="1"/>
  <c r="M170" i="1" a="1"/>
  <c r="M170" i="1" s="1"/>
  <c r="M171" i="1" a="1"/>
  <c r="M171" i="1" s="1"/>
  <c r="M172" i="1" a="1"/>
  <c r="M172" i="1" s="1"/>
  <c r="M173" i="1" a="1"/>
  <c r="M173" i="1" s="1"/>
  <c r="M174" i="1" a="1"/>
  <c r="M174" i="1" s="1"/>
  <c r="M175" i="1" a="1"/>
  <c r="M175" i="1" s="1"/>
  <c r="M176" i="1" a="1"/>
  <c r="M176" i="1" s="1"/>
  <c r="M177" i="1" a="1"/>
  <c r="M177" i="1" s="1"/>
  <c r="M178" i="1" a="1"/>
  <c r="M178" i="1" s="1"/>
  <c r="M179" i="1" a="1"/>
  <c r="M179" i="1" s="1"/>
  <c r="M180" i="1" a="1"/>
  <c r="M180" i="1" s="1"/>
  <c r="M181" i="1" a="1"/>
  <c r="M181" i="1" s="1"/>
  <c r="M182" i="1" a="1"/>
  <c r="M182" i="1" s="1"/>
  <c r="M183" i="1" a="1"/>
  <c r="M183" i="1" s="1"/>
  <c r="M184" i="1" a="1"/>
  <c r="M184" i="1" s="1"/>
  <c r="M185" i="1" a="1"/>
  <c r="M185" i="1" s="1"/>
  <c r="M186" i="1" a="1"/>
  <c r="M186" i="1" s="1"/>
  <c r="M187" i="1" a="1"/>
  <c r="M187" i="1" s="1"/>
  <c r="M188" i="1" a="1"/>
  <c r="M188" i="1" s="1"/>
  <c r="M189" i="1" a="1"/>
  <c r="M189" i="1" s="1"/>
  <c r="M190" i="1" a="1"/>
  <c r="M190" i="1" s="1"/>
  <c r="M191" i="1" a="1"/>
  <c r="M191" i="1" s="1"/>
  <c r="M192" i="1" a="1"/>
  <c r="M192" i="1" s="1"/>
  <c r="M193" i="1" a="1"/>
  <c r="M193" i="1" s="1"/>
  <c r="M194" i="1" a="1"/>
  <c r="M194" i="1" s="1"/>
  <c r="M195" i="1" a="1"/>
  <c r="M195" i="1" s="1"/>
  <c r="M196" i="1" a="1"/>
  <c r="M196" i="1" s="1"/>
  <c r="M197" i="1" a="1"/>
  <c r="M197" i="1" s="1"/>
  <c r="M198" i="1" a="1"/>
  <c r="M198" i="1" s="1"/>
  <c r="M199" i="1" a="1"/>
  <c r="M199" i="1" s="1"/>
  <c r="M200" i="1" a="1"/>
  <c r="M200" i="1" s="1"/>
  <c r="M201" i="1" a="1"/>
  <c r="M201" i="1" s="1"/>
  <c r="M202" i="1" a="1"/>
  <c r="M202" i="1" s="1"/>
  <c r="M203" i="1" a="1"/>
  <c r="M203" i="1" s="1"/>
  <c r="M204" i="1" a="1"/>
  <c r="M204" i="1" s="1"/>
  <c r="M205" i="1" a="1"/>
  <c r="M205" i="1" s="1"/>
  <c r="M206" i="1" a="1"/>
  <c r="M206" i="1" s="1"/>
  <c r="M207" i="1" a="1"/>
  <c r="M207" i="1" s="1"/>
  <c r="M208" i="1" a="1"/>
  <c r="M208" i="1" s="1"/>
  <c r="M209" i="1" a="1"/>
  <c r="M209" i="1" s="1"/>
  <c r="M210" i="1" a="1"/>
  <c r="M210" i="1" s="1"/>
  <c r="M211" i="1" a="1"/>
  <c r="M211" i="1" s="1"/>
  <c r="M212" i="1" a="1"/>
  <c r="M212" i="1" s="1"/>
  <c r="M213" i="1" a="1"/>
  <c r="M213" i="1" s="1"/>
  <c r="M214" i="1" a="1"/>
  <c r="M214" i="1" s="1"/>
  <c r="M215" i="1" a="1"/>
  <c r="M215" i="1" s="1"/>
  <c r="M216" i="1" a="1"/>
  <c r="M216" i="1" s="1"/>
  <c r="M217" i="1" a="1"/>
  <c r="M217" i="1" s="1"/>
  <c r="M218" i="1" a="1"/>
  <c r="M218" i="1" s="1"/>
  <c r="M219" i="1" a="1"/>
  <c r="M219" i="1" s="1"/>
  <c r="M220" i="1" a="1"/>
  <c r="M220" i="1" s="1"/>
  <c r="M221" i="1" a="1"/>
  <c r="M221" i="1" s="1"/>
  <c r="M222" i="1" a="1"/>
  <c r="M222" i="1" s="1"/>
  <c r="M223" i="1" a="1"/>
  <c r="M223" i="1" s="1"/>
  <c r="M224" i="1" a="1"/>
  <c r="M224" i="1" s="1"/>
  <c r="M225" i="1" a="1"/>
  <c r="M225" i="1" s="1"/>
  <c r="M226" i="1" a="1"/>
  <c r="M226" i="1" s="1"/>
  <c r="M227" i="1" a="1"/>
  <c r="M227" i="1" s="1"/>
  <c r="M228" i="1" a="1"/>
  <c r="M228" i="1" s="1"/>
  <c r="M229" i="1" a="1"/>
  <c r="M229" i="1" s="1"/>
  <c r="M230" i="1" a="1"/>
  <c r="M230" i="1" s="1"/>
  <c r="M231" i="1" a="1"/>
  <c r="M231" i="1" s="1"/>
  <c r="M232" i="1" a="1"/>
  <c r="M232" i="1" s="1"/>
  <c r="M233" i="1" a="1"/>
  <c r="M233" i="1" s="1"/>
  <c r="M234" i="1" a="1"/>
  <c r="M234" i="1" s="1"/>
  <c r="M235" i="1" a="1"/>
  <c r="M235" i="1" s="1"/>
  <c r="M236" i="1" a="1"/>
  <c r="M236" i="1" s="1"/>
  <c r="M237" i="1" a="1"/>
  <c r="M237" i="1" s="1"/>
  <c r="M238" i="1" a="1"/>
  <c r="M238" i="1" s="1"/>
  <c r="M239" i="1" a="1"/>
  <c r="M239" i="1" s="1"/>
  <c r="M240" i="1" a="1"/>
  <c r="M240" i="1" s="1"/>
  <c r="M241" i="1" a="1"/>
  <c r="M241" i="1" s="1"/>
  <c r="M242" i="1" a="1"/>
  <c r="M242" i="1" s="1"/>
  <c r="M243" i="1" a="1"/>
  <c r="M243" i="1" s="1"/>
  <c r="M244" i="1" a="1"/>
  <c r="M244" i="1" s="1"/>
  <c r="M245" i="1" a="1"/>
  <c r="M245" i="1" s="1"/>
  <c r="M246" i="1" a="1"/>
  <c r="M246" i="1" s="1"/>
  <c r="M247" i="1" a="1"/>
  <c r="M247" i="1" s="1"/>
  <c r="M248" i="1" a="1"/>
  <c r="M248" i="1" s="1"/>
  <c r="M249" i="1" a="1"/>
  <c r="M249" i="1" s="1"/>
  <c r="M250" i="1" a="1"/>
  <c r="M250" i="1" s="1"/>
  <c r="M251" i="1" a="1"/>
  <c r="M251" i="1" s="1"/>
  <c r="M252" i="1" a="1"/>
  <c r="M252" i="1" s="1"/>
  <c r="M253" i="1" a="1"/>
  <c r="M253" i="1" s="1"/>
  <c r="M254" i="1" a="1"/>
  <c r="M254" i="1" s="1"/>
  <c r="M255" i="1" a="1"/>
  <c r="M255" i="1" s="1"/>
  <c r="M256" i="1" a="1"/>
  <c r="M256" i="1" s="1"/>
  <c r="M257" i="1" a="1"/>
  <c r="M257" i="1" s="1"/>
  <c r="M258" i="1" a="1"/>
  <c r="M258" i="1" s="1"/>
  <c r="M259" i="1" a="1"/>
  <c r="M259" i="1" s="1"/>
  <c r="M260" i="1" a="1"/>
  <c r="M260" i="1" s="1"/>
  <c r="M261" i="1" a="1"/>
  <c r="M261" i="1" s="1"/>
  <c r="M262" i="1" a="1"/>
  <c r="M262" i="1" s="1"/>
  <c r="M263" i="1" a="1"/>
  <c r="M263" i="1" s="1"/>
  <c r="M264" i="1" a="1"/>
  <c r="M264" i="1" s="1"/>
  <c r="M265" i="1" a="1"/>
  <c r="M265" i="1" s="1"/>
  <c r="M266" i="1" a="1"/>
  <c r="M266" i="1" s="1"/>
  <c r="M267" i="1" a="1"/>
  <c r="M267" i="1" s="1"/>
  <c r="M268" i="1" a="1"/>
  <c r="M268" i="1" s="1"/>
  <c r="M269" i="1" a="1"/>
  <c r="M269" i="1" s="1"/>
  <c r="M270" i="1" a="1"/>
  <c r="M270" i="1" s="1"/>
  <c r="M271" i="1" a="1"/>
  <c r="M271" i="1" s="1"/>
  <c r="M272" i="1" a="1"/>
  <c r="M272" i="1" s="1"/>
  <c r="M273" i="1" a="1"/>
  <c r="M273" i="1" s="1"/>
  <c r="M274" i="1" a="1"/>
  <c r="M274" i="1" s="1"/>
  <c r="M275" i="1" a="1"/>
  <c r="M275" i="1" s="1"/>
  <c r="M276" i="1" a="1"/>
  <c r="M276" i="1" s="1"/>
  <c r="M277" i="1" a="1"/>
  <c r="M277" i="1" s="1"/>
  <c r="M278" i="1" a="1"/>
  <c r="M278" i="1" s="1"/>
  <c r="M279" i="1" a="1"/>
  <c r="M279" i="1" s="1"/>
  <c r="M280" i="1" a="1"/>
  <c r="M280" i="1" s="1"/>
  <c r="M281" i="1" a="1"/>
  <c r="M281" i="1" s="1"/>
  <c r="M282" i="1" a="1"/>
  <c r="M282" i="1" s="1"/>
  <c r="M283" i="1" a="1"/>
  <c r="M283" i="1" s="1"/>
  <c r="M284" i="1" a="1"/>
  <c r="M284" i="1" s="1"/>
  <c r="M285" i="1" a="1"/>
  <c r="M285" i="1" s="1"/>
  <c r="M286" i="1" a="1"/>
  <c r="M286" i="1" s="1"/>
  <c r="M287" i="1" a="1"/>
  <c r="M287" i="1" s="1"/>
  <c r="M288" i="1" a="1"/>
  <c r="M288" i="1" s="1"/>
  <c r="M289" i="1" a="1"/>
  <c r="M289" i="1" s="1"/>
  <c r="M290" i="1" a="1"/>
  <c r="M290" i="1" s="1"/>
  <c r="M291" i="1" a="1"/>
  <c r="M291" i="1" s="1"/>
  <c r="M292" i="1" a="1"/>
  <c r="M292" i="1" s="1"/>
  <c r="M293" i="1" a="1"/>
  <c r="M293" i="1" s="1"/>
  <c r="M294" i="1" a="1"/>
  <c r="M294" i="1" s="1"/>
  <c r="M295" i="1" a="1"/>
  <c r="M295" i="1" s="1"/>
  <c r="M296" i="1" a="1"/>
  <c r="M296" i="1" s="1"/>
  <c r="M297" i="1" a="1"/>
  <c r="M297" i="1" s="1"/>
  <c r="M298" i="1" a="1"/>
  <c r="M298" i="1" s="1"/>
  <c r="M299" i="1" a="1"/>
  <c r="M299" i="1"/>
  <c r="M300" i="1" a="1"/>
  <c r="M300" i="1" s="1"/>
  <c r="M301" i="1" a="1"/>
  <c r="M301" i="1" s="1"/>
  <c r="M302" i="1" a="1"/>
  <c r="M302" i="1" s="1"/>
  <c r="M303" i="1" a="1"/>
  <c r="M303" i="1" s="1"/>
  <c r="M304" i="1" a="1"/>
  <c r="M304" i="1" s="1"/>
  <c r="M305" i="1" a="1"/>
  <c r="M305" i="1" s="1"/>
  <c r="M306" i="1" a="1"/>
  <c r="M306" i="1" s="1"/>
  <c r="M307" i="1" a="1"/>
  <c r="M307" i="1" s="1"/>
  <c r="M308" i="1" a="1"/>
  <c r="M308" i="1" s="1"/>
  <c r="M309" i="1" a="1"/>
  <c r="M309" i="1" s="1"/>
  <c r="M310" i="1" a="1"/>
  <c r="M310" i="1" s="1"/>
  <c r="M311" i="1" a="1"/>
  <c r="M311" i="1" s="1"/>
  <c r="M312" i="1" a="1"/>
  <c r="M312" i="1" s="1"/>
  <c r="M313" i="1" a="1"/>
  <c r="M313" i="1" s="1"/>
  <c r="M314" i="1" a="1"/>
  <c r="M314" i="1" s="1"/>
  <c r="M315" i="1" a="1"/>
  <c r="M315" i="1" s="1"/>
  <c r="M316" i="1" a="1"/>
  <c r="M316" i="1" s="1"/>
  <c r="M317" i="1" a="1"/>
  <c r="M317" i="1" s="1"/>
  <c r="M318" i="1" a="1"/>
  <c r="M318" i="1" s="1"/>
  <c r="M319" i="1" a="1"/>
  <c r="M319" i="1" s="1"/>
  <c r="M320" i="1" a="1"/>
  <c r="M320" i="1" s="1"/>
  <c r="M321" i="1" a="1"/>
  <c r="M321" i="1" s="1"/>
  <c r="M322" i="1" a="1"/>
  <c r="M322" i="1" s="1"/>
  <c r="M323" i="1" a="1"/>
  <c r="M323" i="1" s="1"/>
  <c r="M324" i="1" a="1"/>
  <c r="M324" i="1" s="1"/>
  <c r="M325" i="1" a="1"/>
  <c r="M325" i="1" s="1"/>
  <c r="M326" i="1" a="1"/>
  <c r="M326" i="1" s="1"/>
  <c r="M327" i="1" a="1"/>
  <c r="M327" i="1" s="1"/>
  <c r="M328" i="1" a="1"/>
  <c r="M328" i="1" s="1"/>
  <c r="M329" i="1" a="1"/>
  <c r="M329" i="1" s="1"/>
  <c r="M330" i="1" a="1"/>
  <c r="M330" i="1" s="1"/>
  <c r="M331" i="1" a="1"/>
  <c r="M331" i="1" s="1"/>
  <c r="M332" i="1" a="1"/>
  <c r="M332" i="1" s="1"/>
  <c r="M333" i="1" a="1"/>
  <c r="M333" i="1" s="1"/>
  <c r="M334" i="1" a="1"/>
  <c r="M334" i="1" s="1"/>
  <c r="M335" i="1" a="1"/>
  <c r="M335" i="1" s="1"/>
  <c r="M336" i="1" a="1"/>
  <c r="M336" i="1" s="1"/>
  <c r="M337" i="1" a="1"/>
  <c r="M337" i="1" s="1"/>
  <c r="M338" i="1" a="1"/>
  <c r="M338" i="1" s="1"/>
  <c r="M339" i="1" a="1"/>
  <c r="M339" i="1" s="1"/>
  <c r="M340" i="1" a="1"/>
  <c r="M340" i="1" s="1"/>
  <c r="M341" i="1" a="1"/>
  <c r="M341" i="1" s="1"/>
  <c r="M342" i="1" a="1"/>
  <c r="M342" i="1" s="1"/>
  <c r="M343" i="1" a="1"/>
  <c r="M343" i="1" s="1"/>
  <c r="M344" i="1" a="1"/>
  <c r="M344" i="1" s="1"/>
  <c r="M345" i="1" a="1"/>
  <c r="M345" i="1" s="1"/>
  <c r="M346" i="1" a="1"/>
  <c r="M346" i="1" s="1"/>
  <c r="M347" i="1" a="1"/>
  <c r="M347" i="1" s="1"/>
  <c r="M348" i="1" a="1"/>
  <c r="M348" i="1" s="1"/>
  <c r="M349" i="1" a="1"/>
  <c r="M349" i="1" s="1"/>
  <c r="M350" i="1" a="1"/>
  <c r="M350" i="1" s="1"/>
  <c r="M351" i="1" a="1"/>
  <c r="M351" i="1" s="1"/>
  <c r="M352" i="1" a="1"/>
  <c r="M352" i="1" s="1"/>
  <c r="M353" i="1" a="1"/>
  <c r="M353" i="1" s="1"/>
  <c r="M354" i="1" a="1"/>
  <c r="M354" i="1" s="1"/>
  <c r="M355" i="1" a="1"/>
  <c r="M355" i="1" s="1"/>
  <c r="M356" i="1" a="1"/>
  <c r="M356" i="1" s="1"/>
  <c r="M357" i="1" a="1"/>
  <c r="M357" i="1"/>
  <c r="M358" i="1" a="1"/>
  <c r="M358" i="1" s="1"/>
  <c r="M359" i="1" a="1"/>
  <c r="M359" i="1" s="1"/>
  <c r="M360" i="1" a="1"/>
  <c r="M360" i="1" s="1"/>
  <c r="M361" i="1" a="1"/>
  <c r="M361" i="1" s="1"/>
  <c r="M362" i="1" a="1"/>
  <c r="M362" i="1" s="1"/>
  <c r="M363" i="1" a="1"/>
  <c r="M363" i="1" s="1"/>
  <c r="M364" i="1" a="1"/>
  <c r="M364" i="1" s="1"/>
  <c r="M365" i="1" a="1"/>
  <c r="M365" i="1" s="1"/>
  <c r="M366" i="1" a="1"/>
  <c r="M366" i="1" s="1"/>
  <c r="M367" i="1" a="1"/>
  <c r="M367" i="1" s="1"/>
  <c r="M368" i="1" a="1"/>
  <c r="M368" i="1" s="1"/>
  <c r="M369" i="1" a="1"/>
  <c r="M369" i="1" s="1"/>
  <c r="M370" i="1" a="1"/>
  <c r="M370" i="1" s="1"/>
  <c r="M371" i="1" a="1"/>
  <c r="M371" i="1" s="1"/>
  <c r="M372" i="1" a="1"/>
  <c r="M372" i="1" s="1"/>
  <c r="M373" i="1" a="1"/>
  <c r="M373" i="1" s="1"/>
  <c r="M374" i="1" a="1"/>
  <c r="M374" i="1" s="1"/>
  <c r="M375" i="1" a="1"/>
  <c r="M375" i="1" s="1"/>
  <c r="M376" i="1" a="1"/>
  <c r="M376" i="1" s="1"/>
  <c r="M377" i="1" a="1"/>
  <c r="M377" i="1" s="1"/>
  <c r="M378" i="1" a="1"/>
  <c r="M378" i="1" s="1"/>
  <c r="M379" i="1" a="1"/>
  <c r="M379" i="1" s="1"/>
  <c r="M380" i="1" a="1"/>
  <c r="M380" i="1" s="1"/>
  <c r="M381" i="1" a="1"/>
  <c r="M381" i="1" s="1"/>
  <c r="M382" i="1" a="1"/>
  <c r="M382" i="1" s="1"/>
  <c r="M383" i="1" a="1"/>
  <c r="M383" i="1" s="1"/>
  <c r="M384" i="1" a="1"/>
  <c r="M384" i="1" s="1"/>
  <c r="M385" i="1" a="1"/>
  <c r="M385" i="1" s="1"/>
  <c r="M386" i="1" a="1"/>
  <c r="M386" i="1" s="1"/>
  <c r="M387" i="1" a="1"/>
  <c r="M387" i="1" s="1"/>
  <c r="M388" i="1" a="1"/>
  <c r="M388" i="1" s="1"/>
  <c r="M389" i="1" a="1"/>
  <c r="M389" i="1" s="1"/>
  <c r="M390" i="1" a="1"/>
  <c r="M390" i="1" s="1"/>
  <c r="M391" i="1" a="1"/>
  <c r="M391" i="1" s="1"/>
  <c r="M392" i="1" a="1"/>
  <c r="M392" i="1" s="1"/>
  <c r="M393" i="1" a="1"/>
  <c r="M393" i="1" s="1"/>
  <c r="M394" i="1" a="1"/>
  <c r="M394" i="1" s="1"/>
  <c r="M395" i="1" a="1"/>
  <c r="M395" i="1" s="1"/>
  <c r="M396" i="1" a="1"/>
  <c r="M396" i="1" s="1"/>
  <c r="M397" i="1" a="1"/>
  <c r="M397" i="1" s="1"/>
  <c r="M398" i="1" a="1"/>
  <c r="M398" i="1" s="1"/>
  <c r="M399" i="1" a="1"/>
  <c r="M399" i="1" s="1"/>
  <c r="M400" i="1" a="1"/>
  <c r="M400" i="1" s="1"/>
  <c r="M401" i="1" a="1"/>
  <c r="M401" i="1" s="1"/>
  <c r="M402" i="1" a="1"/>
  <c r="M402" i="1" s="1"/>
  <c r="M403" i="1" a="1"/>
  <c r="M403" i="1" s="1"/>
  <c r="M404" i="1" a="1"/>
  <c r="M404" i="1" s="1"/>
  <c r="M405" i="1" a="1"/>
  <c r="M405" i="1" s="1"/>
  <c r="M406" i="1" a="1"/>
  <c r="M406" i="1" s="1"/>
  <c r="M407" i="1" a="1"/>
  <c r="M407" i="1" s="1"/>
  <c r="M408" i="1" a="1"/>
  <c r="M408" i="1" s="1"/>
  <c r="M409" i="1" a="1"/>
  <c r="M409" i="1" s="1"/>
  <c r="M410" i="1" a="1"/>
  <c r="M410" i="1" s="1"/>
  <c r="M411" i="1" a="1"/>
  <c r="M411" i="1" s="1"/>
  <c r="M412" i="1" a="1"/>
  <c r="M412" i="1" s="1"/>
  <c r="M413" i="1" a="1"/>
  <c r="M413" i="1" s="1"/>
  <c r="M414" i="1" a="1"/>
  <c r="M414" i="1" s="1"/>
  <c r="M415" i="1" a="1"/>
  <c r="M415" i="1" s="1"/>
  <c r="M416" i="1" a="1"/>
  <c r="M416" i="1" s="1"/>
  <c r="M417" i="1" a="1"/>
  <c r="M417" i="1" s="1"/>
  <c r="M418" i="1" a="1"/>
  <c r="M418" i="1" s="1"/>
  <c r="M419" i="1" a="1"/>
  <c r="M419" i="1" s="1"/>
  <c r="M420" i="1" a="1"/>
  <c r="M420" i="1" s="1"/>
  <c r="M421" i="1" a="1"/>
  <c r="M421" i="1" s="1"/>
  <c r="M422" i="1" a="1"/>
  <c r="M422" i="1" s="1"/>
  <c r="M423" i="1" a="1"/>
  <c r="M423" i="1" s="1"/>
  <c r="M424" i="1" a="1"/>
  <c r="M424" i="1" s="1"/>
  <c r="M425" i="1" a="1"/>
  <c r="M425" i="1" s="1"/>
  <c r="M426" i="1" a="1"/>
  <c r="M426" i="1" s="1"/>
  <c r="M427" i="1" a="1"/>
  <c r="M427" i="1" s="1"/>
  <c r="M428" i="1" a="1"/>
  <c r="M428" i="1" s="1"/>
  <c r="M429" i="1" a="1"/>
  <c r="M429" i="1" s="1"/>
  <c r="M430" i="1" a="1"/>
  <c r="M430" i="1" s="1"/>
  <c r="M431" i="1" a="1"/>
  <c r="M431" i="1" s="1"/>
  <c r="M432" i="1" a="1"/>
  <c r="M432" i="1" s="1"/>
  <c r="M433" i="1" a="1"/>
  <c r="M433" i="1" s="1"/>
  <c r="M434" i="1" a="1"/>
  <c r="M434" i="1" s="1"/>
  <c r="M435" i="1" a="1"/>
  <c r="M435" i="1" s="1"/>
  <c r="M436" i="1" a="1"/>
  <c r="M436" i="1" s="1"/>
  <c r="M437" i="1" a="1"/>
  <c r="M437" i="1" s="1"/>
  <c r="M438" i="1" a="1"/>
  <c r="M438" i="1" s="1"/>
  <c r="M439" i="1" a="1"/>
  <c r="M439" i="1" s="1"/>
  <c r="M440" i="1" a="1"/>
  <c r="M440" i="1" s="1"/>
  <c r="M441" i="1" a="1"/>
  <c r="M441" i="1" s="1"/>
  <c r="M442" i="1" a="1"/>
  <c r="M442" i="1" s="1"/>
  <c r="M443" i="1" a="1"/>
  <c r="M443" i="1" s="1"/>
  <c r="M444" i="1" a="1"/>
  <c r="M444" i="1" s="1"/>
  <c r="M445" i="1" a="1"/>
  <c r="M445" i="1" s="1"/>
  <c r="M446" i="1" a="1"/>
  <c r="M446" i="1" s="1"/>
  <c r="M447" i="1" a="1"/>
  <c r="M447" i="1" s="1"/>
  <c r="M448" i="1" a="1"/>
  <c r="M448" i="1" s="1"/>
  <c r="M449" i="1" a="1"/>
  <c r="M449" i="1" s="1"/>
  <c r="M450" i="1" a="1"/>
  <c r="M450" i="1" s="1"/>
  <c r="M451" i="1" a="1"/>
  <c r="M451" i="1" s="1"/>
  <c r="M452" i="1" a="1"/>
  <c r="M452" i="1" s="1"/>
  <c r="M453" i="1" a="1"/>
  <c r="M453" i="1" s="1"/>
  <c r="M454" i="1" a="1"/>
  <c r="M454" i="1" s="1"/>
  <c r="M455" i="1" a="1"/>
  <c r="M455" i="1" s="1"/>
  <c r="M456" i="1" a="1"/>
  <c r="M456" i="1" s="1"/>
  <c r="M457" i="1" a="1"/>
  <c r="M457" i="1" s="1"/>
  <c r="M458" i="1" a="1"/>
  <c r="M458" i="1" s="1"/>
  <c r="M459" i="1" a="1"/>
  <c r="M459" i="1" s="1"/>
  <c r="M460" i="1" a="1"/>
  <c r="M460" i="1" s="1"/>
  <c r="M461" i="1" a="1"/>
  <c r="M461" i="1" s="1"/>
  <c r="M462" i="1" a="1"/>
  <c r="M462" i="1" s="1"/>
  <c r="M463" i="1" a="1"/>
  <c r="M463" i="1" s="1"/>
  <c r="M464" i="1" a="1"/>
  <c r="M464" i="1" s="1"/>
  <c r="M465" i="1" a="1"/>
  <c r="M465" i="1" s="1"/>
  <c r="M466" i="1" a="1"/>
  <c r="M466" i="1" s="1"/>
  <c r="M467" i="1" a="1"/>
  <c r="M467" i="1" s="1"/>
  <c r="M468" i="1" a="1"/>
  <c r="M468" i="1" s="1"/>
  <c r="M469" i="1" a="1"/>
  <c r="M469" i="1" s="1"/>
  <c r="M470" i="1" a="1"/>
  <c r="M470" i="1" s="1"/>
  <c r="M471" i="1" a="1"/>
  <c r="M471" i="1" s="1"/>
  <c r="M472" i="1" a="1"/>
  <c r="M472" i="1" s="1"/>
  <c r="M473" i="1" a="1"/>
  <c r="M473" i="1" s="1"/>
  <c r="M474" i="1" a="1"/>
  <c r="M474" i="1" s="1"/>
  <c r="M475" i="1" a="1"/>
  <c r="M475" i="1"/>
  <c r="M476" i="1" a="1"/>
  <c r="M476" i="1" s="1"/>
  <c r="M477" i="1" a="1"/>
  <c r="M477" i="1" s="1"/>
  <c r="M478" i="1" a="1"/>
  <c r="M478" i="1" s="1"/>
  <c r="M479" i="1" a="1"/>
  <c r="M479" i="1" s="1"/>
  <c r="M480" i="1" a="1"/>
  <c r="M480" i="1" s="1"/>
  <c r="M481" i="1" a="1"/>
  <c r="M481" i="1" s="1"/>
  <c r="M482" i="1" a="1"/>
  <c r="M482" i="1" s="1"/>
  <c r="M483" i="1" a="1"/>
  <c r="M483" i="1" s="1"/>
  <c r="M484" i="1" a="1"/>
  <c r="M484" i="1" s="1"/>
  <c r="M485" i="1" a="1"/>
  <c r="M485" i="1" s="1"/>
  <c r="M486" i="1" a="1"/>
  <c r="M486" i="1" s="1"/>
  <c r="M487" i="1" a="1"/>
  <c r="M487" i="1" s="1"/>
  <c r="M488" i="1" a="1"/>
  <c r="M488" i="1" s="1"/>
  <c r="M489" i="1" a="1"/>
  <c r="M489" i="1" s="1"/>
  <c r="M490" i="1" a="1"/>
  <c r="M490" i="1" s="1"/>
  <c r="M491" i="1" a="1"/>
  <c r="M491" i="1" s="1"/>
  <c r="M492" i="1" a="1"/>
  <c r="M492" i="1" s="1"/>
  <c r="M493" i="1" a="1"/>
  <c r="M493" i="1" s="1"/>
  <c r="M494" i="1" a="1"/>
  <c r="M494" i="1" s="1"/>
  <c r="M495" i="1" a="1"/>
  <c r="M495" i="1" s="1"/>
  <c r="M496" i="1" a="1"/>
  <c r="M496" i="1" s="1"/>
  <c r="M497" i="1" a="1"/>
  <c r="M497" i="1" s="1"/>
  <c r="M498" i="1" a="1"/>
  <c r="M498" i="1" s="1"/>
  <c r="M499" i="1" a="1"/>
  <c r="M499" i="1" s="1"/>
  <c r="M500" i="1" a="1"/>
  <c r="M500" i="1" s="1"/>
  <c r="M501" i="1" a="1"/>
  <c r="M501" i="1" s="1"/>
  <c r="M502" i="1" a="1"/>
  <c r="M502" i="1" s="1"/>
  <c r="M503" i="1" a="1"/>
  <c r="M503" i="1" s="1"/>
  <c r="M504" i="1" a="1"/>
  <c r="M504" i="1" s="1"/>
  <c r="M505" i="1" a="1"/>
  <c r="M505" i="1" s="1"/>
  <c r="M506" i="1" a="1"/>
  <c r="M506" i="1" s="1"/>
  <c r="M507" i="1" a="1"/>
  <c r="M507" i="1" s="1"/>
  <c r="M508" i="1" a="1"/>
  <c r="M508" i="1" s="1"/>
  <c r="M509" i="1" a="1"/>
  <c r="M509" i="1" s="1"/>
  <c r="M510" i="1" a="1"/>
  <c r="M510" i="1" s="1"/>
  <c r="M511" i="1" a="1"/>
  <c r="M511" i="1" s="1"/>
  <c r="M512" i="1" a="1"/>
  <c r="M512" i="1" s="1"/>
  <c r="M513" i="1" a="1"/>
  <c r="M513" i="1" s="1"/>
  <c r="M514" i="1" a="1"/>
  <c r="M514" i="1" s="1"/>
  <c r="M515" i="1" a="1"/>
  <c r="M515" i="1" s="1"/>
  <c r="M516" i="1" a="1"/>
  <c r="M516" i="1" s="1"/>
  <c r="M517" i="1" a="1"/>
  <c r="M517" i="1" s="1"/>
  <c r="M518" i="1" a="1"/>
  <c r="M518" i="1" s="1"/>
  <c r="M519" i="1" a="1"/>
  <c r="M519" i="1" s="1"/>
  <c r="M520" i="1" a="1"/>
  <c r="M520" i="1" s="1"/>
  <c r="M521" i="1" a="1"/>
  <c r="M521" i="1" s="1"/>
  <c r="M522" i="1" a="1"/>
  <c r="M522" i="1" s="1"/>
  <c r="M523" i="1" a="1"/>
  <c r="M523" i="1" s="1"/>
  <c r="M524" i="1" a="1"/>
  <c r="M524" i="1" s="1"/>
  <c r="M525" i="1" a="1"/>
  <c r="M525" i="1" s="1"/>
  <c r="M526" i="1" a="1"/>
  <c r="M526" i="1" s="1"/>
  <c r="M527" i="1" a="1"/>
  <c r="M527" i="1" s="1"/>
  <c r="M528" i="1" a="1"/>
  <c r="M528" i="1" s="1"/>
  <c r="M529" i="1" a="1"/>
  <c r="M529" i="1" s="1"/>
  <c r="M530" i="1" a="1"/>
  <c r="M530" i="1" s="1"/>
  <c r="M531" i="1" a="1"/>
  <c r="M531" i="1" s="1"/>
  <c r="M532" i="1" a="1"/>
  <c r="M532" i="1" s="1"/>
  <c r="M533" i="1" a="1"/>
  <c r="M533" i="1" s="1"/>
  <c r="M534" i="1" a="1"/>
  <c r="M534" i="1" s="1"/>
  <c r="M535" i="1" a="1"/>
  <c r="M535" i="1" s="1"/>
  <c r="M536" i="1" a="1"/>
  <c r="M536" i="1" s="1"/>
  <c r="M537" i="1" a="1"/>
  <c r="M537" i="1" s="1"/>
  <c r="M538" i="1" a="1"/>
  <c r="M538" i="1" s="1"/>
  <c r="M539" i="1" a="1"/>
  <c r="M539" i="1" s="1"/>
  <c r="M540" i="1" a="1"/>
  <c r="M540" i="1" s="1"/>
  <c r="M541" i="1" a="1"/>
  <c r="M541" i="1" s="1"/>
  <c r="M542" i="1" a="1"/>
  <c r="M542" i="1" s="1"/>
  <c r="M543" i="1" a="1"/>
  <c r="M543" i="1" s="1"/>
  <c r="M544" i="1" a="1"/>
  <c r="M544" i="1" s="1"/>
  <c r="M545" i="1" a="1"/>
  <c r="M545" i="1" s="1"/>
  <c r="M546" i="1" a="1"/>
  <c r="M546" i="1" s="1"/>
  <c r="M547" i="1" a="1"/>
  <c r="M547" i="1" s="1"/>
  <c r="M548" i="1" a="1"/>
  <c r="M548" i="1" s="1"/>
  <c r="M549" i="1" a="1"/>
  <c r="M549" i="1" s="1"/>
  <c r="M550" i="1" a="1"/>
  <c r="M550" i="1" s="1"/>
  <c r="M551" i="1" a="1"/>
  <c r="M551" i="1" s="1"/>
  <c r="M552" i="1" a="1"/>
  <c r="M552" i="1" s="1"/>
  <c r="M553" i="1" a="1"/>
  <c r="M553" i="1" s="1"/>
  <c r="M554" i="1" a="1"/>
  <c r="M554" i="1" s="1"/>
  <c r="M555" i="1" a="1"/>
  <c r="M555" i="1"/>
  <c r="M556" i="1" a="1"/>
  <c r="M556" i="1" s="1"/>
  <c r="M557" i="1" a="1"/>
  <c r="M557" i="1" s="1"/>
  <c r="M558" i="1" a="1"/>
  <c r="M558" i="1" s="1"/>
  <c r="M559" i="1" a="1"/>
  <c r="M559" i="1" s="1"/>
  <c r="M560" i="1" a="1"/>
  <c r="M560" i="1" s="1"/>
  <c r="M561" i="1" a="1"/>
  <c r="M561" i="1" s="1"/>
  <c r="M562" i="1" a="1"/>
  <c r="M562" i="1" s="1"/>
  <c r="M563" i="1" a="1"/>
  <c r="M563" i="1" s="1"/>
  <c r="M564" i="1" a="1"/>
  <c r="M564" i="1" s="1"/>
  <c r="M565" i="1" a="1"/>
  <c r="M565" i="1" s="1"/>
  <c r="M566" i="1" a="1"/>
  <c r="M566" i="1" s="1"/>
  <c r="M567" i="1" a="1"/>
  <c r="M567" i="1" s="1"/>
  <c r="M568" i="1" a="1"/>
  <c r="M568" i="1" s="1"/>
  <c r="M569" i="1" a="1"/>
  <c r="M569" i="1" s="1"/>
  <c r="M570" i="1" a="1"/>
  <c r="M570" i="1" s="1"/>
  <c r="M571" i="1" a="1"/>
  <c r="M571" i="1" s="1"/>
  <c r="M572" i="1" a="1"/>
  <c r="M572" i="1" s="1"/>
  <c r="M573" i="1" a="1"/>
  <c r="M573" i="1" s="1"/>
  <c r="M574" i="1" a="1"/>
  <c r="M574" i="1" s="1"/>
  <c r="M575" i="1" a="1"/>
  <c r="M575" i="1" s="1"/>
  <c r="M576" i="1" a="1"/>
  <c r="M576" i="1" s="1"/>
  <c r="M577" i="1" a="1"/>
  <c r="M577" i="1" s="1"/>
  <c r="M578" i="1" a="1"/>
  <c r="M578" i="1" s="1"/>
  <c r="M579" i="1" a="1"/>
  <c r="M579" i="1" s="1"/>
  <c r="M580" i="1" a="1"/>
  <c r="M580" i="1" s="1"/>
  <c r="M581" i="1" a="1"/>
  <c r="M581" i="1" s="1"/>
  <c r="M582" i="1" a="1"/>
  <c r="M582" i="1" s="1"/>
  <c r="M583" i="1" a="1"/>
  <c r="M583" i="1" s="1"/>
  <c r="M584" i="1" a="1"/>
  <c r="M584" i="1" s="1"/>
  <c r="M585" i="1" a="1"/>
  <c r="M585" i="1" s="1"/>
  <c r="M586" i="1" a="1"/>
  <c r="M586" i="1" s="1"/>
  <c r="M587" i="1" a="1"/>
  <c r="M587" i="1" s="1"/>
  <c r="M588" i="1" a="1"/>
  <c r="M588" i="1" s="1"/>
  <c r="M589" i="1" a="1"/>
  <c r="M589" i="1" s="1"/>
  <c r="M590" i="1" a="1"/>
  <c r="M590" i="1" s="1"/>
  <c r="M591" i="1" a="1"/>
  <c r="M591" i="1" s="1"/>
  <c r="M592" i="1" a="1"/>
  <c r="M592" i="1" s="1"/>
  <c r="M593" i="1" a="1"/>
  <c r="M593" i="1" s="1"/>
  <c r="M594" i="1" a="1"/>
  <c r="M594" i="1" s="1"/>
  <c r="M595" i="1" a="1"/>
  <c r="M595" i="1" s="1"/>
  <c r="M596" i="1" a="1"/>
  <c r="M596" i="1" s="1"/>
  <c r="M597" i="1" a="1"/>
  <c r="M597" i="1" s="1"/>
  <c r="M598" i="1" a="1"/>
  <c r="M598" i="1" s="1"/>
  <c r="M599" i="1" a="1"/>
  <c r="M599" i="1" s="1"/>
  <c r="M600" i="1" a="1"/>
  <c r="M600" i="1" s="1"/>
  <c r="M601" i="1" a="1"/>
  <c r="M601" i="1" s="1"/>
  <c r="M602" i="1" a="1"/>
  <c r="M602" i="1" s="1"/>
  <c r="M603" i="1" a="1"/>
  <c r="M603" i="1" s="1"/>
  <c r="M604" i="1" a="1"/>
  <c r="M604" i="1" s="1"/>
  <c r="M605" i="1" a="1"/>
  <c r="M605" i="1" s="1"/>
  <c r="M606" i="1" a="1"/>
  <c r="M606" i="1" s="1"/>
  <c r="M607" i="1" a="1"/>
  <c r="M607" i="1" s="1"/>
  <c r="M608" i="1" a="1"/>
  <c r="M608" i="1" s="1"/>
  <c r="M609" i="1" a="1"/>
  <c r="M609" i="1" s="1"/>
  <c r="M610" i="1" a="1"/>
  <c r="M610" i="1" s="1"/>
  <c r="M611" i="1" a="1"/>
  <c r="M611" i="1" s="1"/>
  <c r="M612" i="1" a="1"/>
  <c r="M612" i="1" s="1"/>
  <c r="M613" i="1" a="1"/>
  <c r="M613" i="1" s="1"/>
  <c r="M614" i="1" a="1"/>
  <c r="M614" i="1" s="1"/>
  <c r="M615" i="1" a="1"/>
  <c r="M615" i="1" s="1"/>
  <c r="M616" i="1" a="1"/>
  <c r="M616" i="1" s="1"/>
  <c r="M617" i="1" a="1"/>
  <c r="M617" i="1" s="1"/>
  <c r="M618" i="1" a="1"/>
  <c r="M618" i="1" s="1"/>
  <c r="M619" i="1" a="1"/>
  <c r="M619" i="1" s="1"/>
  <c r="M620" i="1" a="1"/>
  <c r="M620" i="1" s="1"/>
  <c r="M621" i="1" a="1"/>
  <c r="M621" i="1" s="1"/>
  <c r="M622" i="1" a="1"/>
  <c r="M622" i="1" s="1"/>
  <c r="M623" i="1" a="1"/>
  <c r="M623" i="1" s="1"/>
  <c r="M624" i="1" a="1"/>
  <c r="M624" i="1" s="1"/>
  <c r="M625" i="1" a="1"/>
  <c r="M625" i="1" s="1"/>
  <c r="M626" i="1" a="1"/>
  <c r="M626" i="1" s="1"/>
  <c r="M627" i="1" a="1"/>
  <c r="M627" i="1" s="1"/>
  <c r="M628" i="1" a="1"/>
  <c r="M628" i="1" s="1"/>
  <c r="M629" i="1" a="1"/>
  <c r="M629" i="1" s="1"/>
  <c r="M630" i="1" a="1"/>
  <c r="M630" i="1" s="1"/>
  <c r="M631" i="1" a="1"/>
  <c r="M631" i="1" s="1"/>
  <c r="M632" i="1" a="1"/>
  <c r="M632" i="1" s="1"/>
  <c r="M633" i="1" a="1"/>
  <c r="M633" i="1" s="1"/>
  <c r="M634" i="1" a="1"/>
  <c r="M634" i="1" s="1"/>
  <c r="M635" i="1" a="1"/>
  <c r="M635" i="1" s="1"/>
  <c r="M636" i="1" a="1"/>
  <c r="M636" i="1" s="1"/>
  <c r="M637" i="1" a="1"/>
  <c r="M637" i="1" s="1"/>
  <c r="M638" i="1" a="1"/>
  <c r="M638" i="1" s="1"/>
  <c r="M639" i="1" a="1"/>
  <c r="M639" i="1" s="1"/>
  <c r="M640" i="1" a="1"/>
  <c r="M640" i="1" s="1"/>
  <c r="M641" i="1" a="1"/>
  <c r="M641" i="1" s="1"/>
  <c r="M642" i="1" a="1"/>
  <c r="M642" i="1" s="1"/>
  <c r="M643" i="1" a="1"/>
  <c r="M643" i="1" s="1"/>
  <c r="M644" i="1" a="1"/>
  <c r="M644" i="1" s="1"/>
  <c r="M645" i="1" a="1"/>
  <c r="M645" i="1" s="1"/>
  <c r="M646" i="1" a="1"/>
  <c r="M646" i="1" s="1"/>
  <c r="M647" i="1" a="1"/>
  <c r="M647" i="1" s="1"/>
  <c r="M648" i="1" a="1"/>
  <c r="M648" i="1" s="1"/>
  <c r="M649" i="1" a="1"/>
  <c r="M649" i="1" s="1"/>
  <c r="M650" i="1" a="1"/>
  <c r="M650" i="1" s="1"/>
  <c r="M651" i="1" a="1"/>
  <c r="M651" i="1" s="1"/>
  <c r="M652" i="1" a="1"/>
  <c r="M652" i="1" s="1"/>
  <c r="M653" i="1" a="1"/>
  <c r="M653" i="1" s="1"/>
  <c r="M654" i="1" a="1"/>
  <c r="M654" i="1" s="1"/>
  <c r="M655" i="1" a="1"/>
  <c r="M655" i="1" s="1"/>
  <c r="M656" i="1" a="1"/>
  <c r="M656" i="1" s="1"/>
  <c r="M657" i="1" a="1"/>
  <c r="M657" i="1" s="1"/>
  <c r="M658" i="1" a="1"/>
  <c r="M658" i="1" s="1"/>
  <c r="M659" i="1" a="1"/>
  <c r="M659" i="1" s="1"/>
  <c r="M660" i="1" a="1"/>
  <c r="M660" i="1" s="1"/>
  <c r="M661" i="1" a="1"/>
  <c r="M661" i="1" s="1"/>
  <c r="M662" i="1" a="1"/>
  <c r="M662" i="1" s="1"/>
  <c r="M663" i="1" a="1"/>
  <c r="M663" i="1" s="1"/>
  <c r="M664" i="1" a="1"/>
  <c r="M664" i="1" s="1"/>
  <c r="M665" i="1" a="1"/>
  <c r="M665" i="1" s="1"/>
  <c r="M666" i="1" a="1"/>
  <c r="M666" i="1" s="1"/>
  <c r="M667" i="1" a="1"/>
  <c r="M667" i="1" s="1"/>
  <c r="M668" i="1" a="1"/>
  <c r="M668" i="1" s="1"/>
  <c r="M669" i="1" a="1"/>
  <c r="M669" i="1" s="1"/>
  <c r="M670" i="1" a="1"/>
  <c r="M670" i="1" s="1"/>
  <c r="M671" i="1" a="1"/>
  <c r="M671" i="1" s="1"/>
  <c r="M672" i="1" a="1"/>
  <c r="M672" i="1" s="1"/>
  <c r="M673" i="1" a="1"/>
  <c r="M673" i="1" s="1"/>
  <c r="M674" i="1" a="1"/>
  <c r="M674" i="1" s="1"/>
  <c r="M675" i="1" a="1"/>
  <c r="M675" i="1" s="1"/>
  <c r="M676" i="1" a="1"/>
  <c r="M676" i="1" s="1"/>
  <c r="M677" i="1" a="1"/>
  <c r="M677" i="1" s="1"/>
  <c r="M678" i="1" a="1"/>
  <c r="M678" i="1" s="1"/>
  <c r="M679" i="1" a="1"/>
  <c r="M679" i="1" s="1"/>
  <c r="M680" i="1" a="1"/>
  <c r="M680" i="1" s="1"/>
  <c r="M681" i="1" a="1"/>
  <c r="M681" i="1" s="1"/>
  <c r="M682" i="1" a="1"/>
  <c r="M682" i="1" s="1"/>
  <c r="M683" i="1" a="1"/>
  <c r="M683" i="1" s="1"/>
  <c r="M684" i="1" a="1"/>
  <c r="M684" i="1" s="1"/>
  <c r="M685" i="1" a="1"/>
  <c r="M685" i="1" s="1"/>
  <c r="M686" i="1" a="1"/>
  <c r="M686" i="1" s="1"/>
  <c r="M687" i="1" a="1"/>
  <c r="M687" i="1" s="1"/>
  <c r="M688" i="1" a="1"/>
  <c r="M688" i="1" s="1"/>
  <c r="M689" i="1" a="1"/>
  <c r="M689" i="1" s="1"/>
  <c r="M690" i="1" a="1"/>
  <c r="M690" i="1" s="1"/>
  <c r="M691" i="1" a="1"/>
  <c r="M691" i="1" s="1"/>
  <c r="M692" i="1" a="1"/>
  <c r="M692" i="1" s="1"/>
  <c r="M693" i="1" a="1"/>
  <c r="M693" i="1" s="1"/>
  <c r="M694" i="1" a="1"/>
  <c r="M694" i="1" s="1"/>
  <c r="M695" i="1" a="1"/>
  <c r="M695" i="1" s="1"/>
  <c r="M696" i="1" a="1"/>
  <c r="M696" i="1" s="1"/>
  <c r="M697" i="1" a="1"/>
  <c r="M697" i="1" s="1"/>
  <c r="M698" i="1" a="1"/>
  <c r="M698" i="1" s="1"/>
  <c r="M699" i="1" a="1"/>
  <c r="M699" i="1" s="1"/>
  <c r="M700" i="1" a="1"/>
  <c r="M700" i="1" s="1"/>
  <c r="M701" i="1" a="1"/>
  <c r="M701" i="1" s="1"/>
  <c r="M702" i="1" a="1"/>
  <c r="M702" i="1" s="1"/>
  <c r="M703" i="1" a="1"/>
  <c r="M703" i="1" s="1"/>
  <c r="M704" i="1" a="1"/>
  <c r="M704" i="1" s="1"/>
  <c r="M705" i="1" a="1"/>
  <c r="M705" i="1" s="1"/>
  <c r="M706" i="1" a="1"/>
  <c r="M706" i="1" s="1"/>
  <c r="M707" i="1" a="1"/>
  <c r="M707" i="1" s="1"/>
  <c r="M708" i="1" a="1"/>
  <c r="M708" i="1" s="1"/>
  <c r="M709" i="1" a="1"/>
  <c r="M709" i="1" s="1"/>
  <c r="M710" i="1" a="1"/>
  <c r="M710" i="1" s="1"/>
  <c r="M711" i="1" a="1"/>
  <c r="M711" i="1" s="1"/>
  <c r="M712" i="1" a="1"/>
  <c r="M712" i="1" s="1"/>
  <c r="M713" i="1" a="1"/>
  <c r="M713" i="1" s="1"/>
  <c r="M714" i="1" a="1"/>
  <c r="M714" i="1" s="1"/>
  <c r="M715" i="1" a="1"/>
  <c r="M715" i="1" s="1"/>
  <c r="M716" i="1" a="1"/>
  <c r="M716" i="1" s="1"/>
  <c r="M717" i="1" a="1"/>
  <c r="M717" i="1" s="1"/>
  <c r="M718" i="1" a="1"/>
  <c r="M718" i="1" s="1"/>
  <c r="M719" i="1" a="1"/>
  <c r="M719" i="1" s="1"/>
  <c r="M720" i="1" a="1"/>
  <c r="M720" i="1" s="1"/>
  <c r="M721" i="1" a="1"/>
  <c r="M721" i="1" s="1"/>
  <c r="M722" i="1" a="1"/>
  <c r="M722" i="1" s="1"/>
  <c r="M723" i="1" a="1"/>
  <c r="M723" i="1" s="1"/>
  <c r="M724" i="1" a="1"/>
  <c r="M724" i="1" s="1"/>
  <c r="M725" i="1" a="1"/>
  <c r="M725" i="1" s="1"/>
  <c r="M726" i="1" a="1"/>
  <c r="M726" i="1" s="1"/>
  <c r="M727" i="1" a="1"/>
  <c r="M727" i="1" s="1"/>
  <c r="M728" i="1" a="1"/>
  <c r="M728" i="1" s="1"/>
  <c r="M729" i="1" a="1"/>
  <c r="M729" i="1" s="1"/>
  <c r="M730" i="1" a="1"/>
  <c r="M730" i="1" s="1"/>
  <c r="M731" i="1" a="1"/>
  <c r="M731" i="1" s="1"/>
  <c r="M732" i="1" a="1"/>
  <c r="M732" i="1" s="1"/>
  <c r="M733" i="1" a="1"/>
  <c r="M733" i="1" s="1"/>
  <c r="M734" i="1" a="1"/>
  <c r="M734" i="1" s="1"/>
  <c r="M735" i="1" a="1"/>
  <c r="M735" i="1" s="1"/>
  <c r="M736" i="1" a="1"/>
  <c r="M736" i="1" s="1"/>
  <c r="M737" i="1" a="1"/>
  <c r="M737" i="1" s="1"/>
  <c r="M738" i="1" a="1"/>
  <c r="M738" i="1" s="1"/>
  <c r="M739" i="1" a="1"/>
  <c r="M739" i="1" s="1"/>
  <c r="M740" i="1" a="1"/>
  <c r="M740" i="1" s="1"/>
  <c r="M741" i="1" a="1"/>
  <c r="M741" i="1" s="1"/>
  <c r="M742" i="1" a="1"/>
  <c r="M742" i="1" s="1"/>
  <c r="M743" i="1" a="1"/>
  <c r="M743" i="1" s="1"/>
  <c r="M744" i="1" a="1"/>
  <c r="M744" i="1" s="1"/>
  <c r="M745" i="1" a="1"/>
  <c r="M745" i="1" s="1"/>
  <c r="M746" i="1" a="1"/>
  <c r="M746" i="1" s="1"/>
  <c r="M747" i="1" a="1"/>
  <c r="M747" i="1" s="1"/>
  <c r="M748" i="1" a="1"/>
  <c r="M748" i="1" s="1"/>
  <c r="M749" i="1" a="1"/>
  <c r="M749" i="1" s="1"/>
  <c r="M750" i="1" a="1"/>
  <c r="M750" i="1" s="1"/>
  <c r="M751" i="1" a="1"/>
  <c r="M751" i="1" s="1"/>
  <c r="M752" i="1" a="1"/>
  <c r="M752" i="1" s="1"/>
  <c r="M753" i="1" a="1"/>
  <c r="M753" i="1" s="1"/>
  <c r="M754" i="1" a="1"/>
  <c r="M754" i="1" s="1"/>
  <c r="M755" i="1" a="1"/>
  <c r="M755" i="1" s="1"/>
  <c r="M756" i="1" a="1"/>
  <c r="M756" i="1" s="1"/>
  <c r="M757" i="1" a="1"/>
  <c r="M757" i="1" s="1"/>
  <c r="M758" i="1" a="1"/>
  <c r="M758" i="1" s="1"/>
  <c r="M759" i="1" a="1"/>
  <c r="M759" i="1" s="1"/>
  <c r="M760" i="1" a="1"/>
  <c r="M760" i="1" s="1"/>
  <c r="M761" i="1" a="1"/>
  <c r="M761" i="1" s="1"/>
  <c r="M762" i="1" a="1"/>
  <c r="M762" i="1" s="1"/>
  <c r="M763" i="1" a="1"/>
  <c r="M763" i="1" s="1"/>
  <c r="M764" i="1" a="1"/>
  <c r="M764" i="1" s="1"/>
  <c r="M765" i="1" a="1"/>
  <c r="M765" i="1" s="1"/>
  <c r="M766" i="1" a="1"/>
  <c r="M766" i="1" s="1"/>
  <c r="M767" i="1" a="1"/>
  <c r="M767" i="1" s="1"/>
  <c r="M768" i="1" a="1"/>
  <c r="M768" i="1" s="1"/>
  <c r="M769" i="1" a="1"/>
  <c r="M769" i="1" s="1"/>
  <c r="M770" i="1" a="1"/>
  <c r="M770" i="1" s="1"/>
  <c r="M771" i="1" a="1"/>
  <c r="M771" i="1" s="1"/>
  <c r="M772" i="1" a="1"/>
  <c r="M772" i="1" s="1"/>
  <c r="M773" i="1" a="1"/>
  <c r="M773" i="1" s="1"/>
  <c r="M774" i="1" a="1"/>
  <c r="M774" i="1" s="1"/>
  <c r="M775" i="1" a="1"/>
  <c r="M775" i="1" s="1"/>
  <c r="M776" i="1" a="1"/>
  <c r="M776" i="1" s="1"/>
  <c r="M777" i="1" a="1"/>
  <c r="M777" i="1" s="1"/>
  <c r="M778" i="1" a="1"/>
  <c r="M778" i="1" s="1"/>
  <c r="M779" i="1" a="1"/>
  <c r="M779" i="1" s="1"/>
  <c r="M780" i="1" a="1"/>
  <c r="M780" i="1" s="1"/>
  <c r="M781" i="1" a="1"/>
  <c r="M781" i="1" s="1"/>
  <c r="M782" i="1" a="1"/>
  <c r="M782" i="1" s="1"/>
  <c r="M783" i="1" a="1"/>
  <c r="M783" i="1" s="1"/>
  <c r="M784" i="1" a="1"/>
  <c r="M784" i="1" s="1"/>
  <c r="M785" i="1" a="1"/>
  <c r="M785" i="1" s="1"/>
  <c r="M786" i="1" a="1"/>
  <c r="M786" i="1" s="1"/>
  <c r="M787" i="1" a="1"/>
  <c r="M787" i="1" s="1"/>
  <c r="M788" i="1" a="1"/>
  <c r="M788" i="1" s="1"/>
  <c r="M789" i="1" a="1"/>
  <c r="M789" i="1" s="1"/>
  <c r="M790" i="1" a="1"/>
  <c r="M790" i="1" s="1"/>
  <c r="M791" i="1" a="1"/>
  <c r="M791" i="1" s="1"/>
  <c r="M792" i="1" a="1"/>
  <c r="M792" i="1" s="1"/>
  <c r="M793" i="1" a="1"/>
  <c r="M793" i="1" s="1"/>
  <c r="M794" i="1" a="1"/>
  <c r="M794" i="1" s="1"/>
  <c r="M795" i="1" a="1"/>
  <c r="M795" i="1" s="1"/>
  <c r="M796" i="1" a="1"/>
  <c r="M796" i="1" s="1"/>
  <c r="M797" i="1" a="1"/>
  <c r="M797" i="1" s="1"/>
  <c r="M798" i="1" a="1"/>
  <c r="M798" i="1" s="1"/>
  <c r="M799" i="1" a="1"/>
  <c r="M799" i="1" s="1"/>
  <c r="M800" i="1" a="1"/>
  <c r="M800" i="1" s="1"/>
  <c r="M801" i="1" a="1"/>
  <c r="M801" i="1" s="1"/>
  <c r="M802" i="1" a="1"/>
  <c r="M802" i="1" s="1"/>
  <c r="M803" i="1" a="1"/>
  <c r="M803" i="1" s="1"/>
  <c r="M804" i="1" a="1"/>
  <c r="M804" i="1" s="1"/>
  <c r="M805" i="1" a="1"/>
  <c r="M805" i="1" s="1"/>
  <c r="M806" i="1" a="1"/>
  <c r="M806" i="1" s="1"/>
  <c r="M807" i="1" a="1"/>
  <c r="M807" i="1" s="1"/>
  <c r="M808" i="1" a="1"/>
  <c r="M808" i="1" s="1"/>
  <c r="M809" i="1" a="1"/>
  <c r="M809" i="1" s="1"/>
  <c r="M810" i="1" a="1"/>
  <c r="M810" i="1" s="1"/>
  <c r="M811" i="1" a="1"/>
  <c r="M811" i="1" s="1"/>
  <c r="M812" i="1" a="1"/>
  <c r="M812" i="1" s="1"/>
  <c r="M813" i="1" a="1"/>
  <c r="M813" i="1" s="1"/>
  <c r="M814" i="1" a="1"/>
  <c r="M814" i="1" s="1"/>
  <c r="M815" i="1" a="1"/>
  <c r="M815" i="1" s="1"/>
  <c r="M816" i="1" a="1"/>
  <c r="M816" i="1" s="1"/>
  <c r="M817" i="1" a="1"/>
  <c r="M817" i="1" s="1"/>
  <c r="M818" i="1" a="1"/>
  <c r="M818" i="1" s="1"/>
  <c r="M819" i="1" a="1"/>
  <c r="M819" i="1" s="1"/>
  <c r="M820" i="1" a="1"/>
  <c r="M820" i="1" s="1"/>
  <c r="M821" i="1" a="1"/>
  <c r="M821" i="1" s="1"/>
  <c r="M822" i="1" a="1"/>
  <c r="M822" i="1" s="1"/>
  <c r="M823" i="1" a="1"/>
  <c r="M823" i="1" s="1"/>
  <c r="M824" i="1" a="1"/>
  <c r="M824" i="1" s="1"/>
  <c r="M825" i="1" a="1"/>
  <c r="M825" i="1" s="1"/>
  <c r="M826" i="1" a="1"/>
  <c r="M826" i="1" s="1"/>
  <c r="M827" i="1" a="1"/>
  <c r="M827" i="1" s="1"/>
  <c r="M828" i="1" a="1"/>
  <c r="M828" i="1" s="1"/>
  <c r="M829" i="1" a="1"/>
  <c r="M829" i="1" s="1"/>
  <c r="M830" i="1" a="1"/>
  <c r="M830" i="1" s="1"/>
  <c r="M831" i="1" a="1"/>
  <c r="M831" i="1" s="1"/>
  <c r="M832" i="1" a="1"/>
  <c r="M832" i="1" s="1"/>
  <c r="M833" i="1" a="1"/>
  <c r="M833" i="1" s="1"/>
  <c r="M834" i="1" a="1"/>
  <c r="M834" i="1" s="1"/>
  <c r="M835" i="1" a="1"/>
  <c r="M835" i="1" s="1"/>
  <c r="M836" i="1" a="1"/>
  <c r="M836" i="1" s="1"/>
  <c r="M837" i="1" a="1"/>
  <c r="M837" i="1" s="1"/>
  <c r="M838" i="1" a="1"/>
  <c r="M838" i="1" s="1"/>
  <c r="M839" i="1" a="1"/>
  <c r="M839" i="1" s="1"/>
  <c r="M840" i="1" a="1"/>
  <c r="M840" i="1" s="1"/>
  <c r="M841" i="1" a="1"/>
  <c r="M841" i="1" s="1"/>
  <c r="M842" i="1" a="1"/>
  <c r="M842" i="1" s="1"/>
  <c r="M843" i="1" a="1"/>
  <c r="M843" i="1" s="1"/>
  <c r="M844" i="1" a="1"/>
  <c r="M844" i="1" s="1"/>
  <c r="M845" i="1" a="1"/>
  <c r="M845" i="1" s="1"/>
  <c r="M846" i="1" a="1"/>
  <c r="M846" i="1" s="1"/>
  <c r="M847" i="1" a="1"/>
  <c r="M847" i="1" s="1"/>
  <c r="M848" i="1" a="1"/>
  <c r="M848" i="1" s="1"/>
  <c r="M849" i="1" a="1"/>
  <c r="M849" i="1" s="1"/>
  <c r="M850" i="1" a="1"/>
  <c r="M850" i="1" s="1"/>
  <c r="M851" i="1" a="1"/>
  <c r="M851" i="1" s="1"/>
  <c r="M852" i="1" a="1"/>
  <c r="M852" i="1" s="1"/>
  <c r="M853" i="1" a="1"/>
  <c r="M853" i="1" s="1"/>
  <c r="M854" i="1" a="1"/>
  <c r="M854" i="1" s="1"/>
  <c r="M855" i="1" a="1"/>
  <c r="M855" i="1" s="1"/>
  <c r="M856" i="1" a="1"/>
  <c r="M856" i="1" s="1"/>
  <c r="M857" i="1" a="1"/>
  <c r="M857" i="1" s="1"/>
  <c r="M858" i="1" a="1"/>
  <c r="M858" i="1" s="1"/>
  <c r="M859" i="1" a="1"/>
  <c r="M859" i="1" s="1"/>
  <c r="M860" i="1" a="1"/>
  <c r="M860" i="1" s="1"/>
  <c r="M861" i="1" a="1"/>
  <c r="M861" i="1" s="1"/>
  <c r="M862" i="1" a="1"/>
  <c r="M862" i="1" s="1"/>
  <c r="M863" i="1" a="1"/>
  <c r="M863" i="1" s="1"/>
  <c r="M864" i="1" a="1"/>
  <c r="M864" i="1" s="1"/>
  <c r="M865" i="1" a="1"/>
  <c r="M865" i="1" s="1"/>
  <c r="M866" i="1" a="1"/>
  <c r="M866" i="1" s="1"/>
  <c r="M867" i="1" a="1"/>
  <c r="M867" i="1" s="1"/>
  <c r="M868" i="1" a="1"/>
  <c r="M868" i="1" s="1"/>
  <c r="M869" i="1" a="1"/>
  <c r="M869" i="1" s="1"/>
  <c r="M870" i="1" a="1"/>
  <c r="M870" i="1" s="1"/>
  <c r="M871" i="1" a="1"/>
  <c r="M871" i="1" s="1"/>
  <c r="M872" i="1" a="1"/>
  <c r="M872" i="1" s="1"/>
  <c r="M873" i="1" a="1"/>
  <c r="M873" i="1" s="1"/>
  <c r="M874" i="1" a="1"/>
  <c r="M874" i="1" s="1"/>
  <c r="M875" i="1" a="1"/>
  <c r="M875" i="1" s="1"/>
  <c r="M876" i="1" a="1"/>
  <c r="M876" i="1" s="1"/>
  <c r="M877" i="1" a="1"/>
  <c r="M877" i="1" s="1"/>
  <c r="M878" i="1" a="1"/>
  <c r="M878" i="1" s="1"/>
  <c r="M879" i="1" a="1"/>
  <c r="M879" i="1" s="1"/>
  <c r="M880" i="1" a="1"/>
  <c r="M880" i="1" s="1"/>
  <c r="M881" i="1" a="1"/>
  <c r="M881" i="1" s="1"/>
  <c r="M882" i="1" a="1"/>
  <c r="M882" i="1" s="1"/>
  <c r="M883" i="1" a="1"/>
  <c r="M883" i="1" s="1"/>
  <c r="M884" i="1" a="1"/>
  <c r="M884" i="1" s="1"/>
  <c r="M885" i="1" a="1"/>
  <c r="M885" i="1" s="1"/>
  <c r="M886" i="1" a="1"/>
  <c r="M886" i="1" s="1"/>
  <c r="M887" i="1" a="1"/>
  <c r="M887" i="1" s="1"/>
  <c r="M888" i="1" a="1"/>
  <c r="M888" i="1" s="1"/>
  <c r="M889" i="1" a="1"/>
  <c r="M889" i="1" s="1"/>
  <c r="M890" i="1" a="1"/>
  <c r="M890" i="1" s="1"/>
  <c r="M891" i="1" a="1"/>
  <c r="M891" i="1" s="1"/>
  <c r="M892" i="1" a="1"/>
  <c r="M892" i="1" s="1"/>
  <c r="M893" i="1" a="1"/>
  <c r="M893" i="1" s="1"/>
  <c r="M894" i="1" a="1"/>
  <c r="M894" i="1" s="1"/>
  <c r="M895" i="1" a="1"/>
  <c r="M895" i="1" s="1"/>
  <c r="M896" i="1" a="1"/>
  <c r="M896" i="1" s="1"/>
  <c r="M897" i="1" a="1"/>
  <c r="M897" i="1" s="1"/>
  <c r="M898" i="1" a="1"/>
  <c r="M898" i="1" s="1"/>
  <c r="M899" i="1" a="1"/>
  <c r="M899" i="1" s="1"/>
  <c r="M900" i="1" a="1"/>
  <c r="M900" i="1" s="1"/>
  <c r="M901" i="1" a="1"/>
  <c r="M901" i="1" s="1"/>
  <c r="M902" i="1" a="1"/>
  <c r="M902" i="1" s="1"/>
  <c r="M903" i="1" a="1"/>
  <c r="M903" i="1" s="1"/>
  <c r="M904" i="1" a="1"/>
  <c r="M904" i="1" s="1"/>
  <c r="M905" i="1" a="1"/>
  <c r="M905" i="1" s="1"/>
  <c r="M906" i="1" a="1"/>
  <c r="M906" i="1" s="1"/>
  <c r="M907" i="1" a="1"/>
  <c r="M907" i="1" s="1"/>
  <c r="M908" i="1" a="1"/>
  <c r="M908" i="1" s="1"/>
  <c r="M909" i="1" a="1"/>
  <c r="M909" i="1" s="1"/>
  <c r="M910" i="1" a="1"/>
  <c r="M910" i="1" s="1"/>
  <c r="M911" i="1" a="1"/>
  <c r="M911" i="1" s="1"/>
  <c r="M912" i="1" a="1"/>
  <c r="M912" i="1" s="1"/>
  <c r="M913" i="1" a="1"/>
  <c r="M913" i="1" s="1"/>
  <c r="M914" i="1" a="1"/>
  <c r="M914" i="1" s="1"/>
  <c r="M915" i="1" a="1"/>
  <c r="M915" i="1" s="1"/>
  <c r="M916" i="1" a="1"/>
  <c r="M916" i="1" s="1"/>
  <c r="M917" i="1" a="1"/>
  <c r="M917" i="1" s="1"/>
  <c r="M918" i="1" a="1"/>
  <c r="M918" i="1" s="1"/>
  <c r="M919" i="1" a="1"/>
  <c r="M919" i="1" s="1"/>
  <c r="M920" i="1" a="1"/>
  <c r="M920" i="1" s="1"/>
  <c r="M921" i="1" a="1"/>
  <c r="M921" i="1" s="1"/>
  <c r="M922" i="1" a="1"/>
  <c r="M922" i="1" s="1"/>
  <c r="M923" i="1" a="1"/>
  <c r="M923" i="1" s="1"/>
  <c r="M924" i="1" a="1"/>
  <c r="M924" i="1" s="1"/>
  <c r="M925" i="1" a="1"/>
  <c r="M925" i="1" s="1"/>
  <c r="M926" i="1" a="1"/>
  <c r="M926" i="1" s="1"/>
  <c r="M927" i="1" a="1"/>
  <c r="M927" i="1" s="1"/>
  <c r="M928" i="1" a="1"/>
  <c r="M928" i="1" s="1"/>
  <c r="M929" i="1" a="1"/>
  <c r="M929" i="1" s="1"/>
  <c r="M930" i="1" a="1"/>
  <c r="M930" i="1" s="1"/>
  <c r="M931" i="1" a="1"/>
  <c r="M931" i="1" s="1"/>
  <c r="M932" i="1" a="1"/>
  <c r="M932" i="1" s="1"/>
  <c r="M933" i="1" a="1"/>
  <c r="M933" i="1" s="1"/>
  <c r="M934" i="1" a="1"/>
  <c r="M934" i="1" s="1"/>
  <c r="M935" i="1" a="1"/>
  <c r="M935" i="1" s="1"/>
  <c r="M936" i="1" a="1"/>
  <c r="M936" i="1" s="1"/>
  <c r="M937" i="1" a="1"/>
  <c r="M937" i="1" s="1"/>
  <c r="M938" i="1" a="1"/>
  <c r="M938" i="1" s="1"/>
  <c r="M939" i="1" a="1"/>
  <c r="M939" i="1" s="1"/>
  <c r="M940" i="1" a="1"/>
  <c r="M940" i="1" s="1"/>
  <c r="M941" i="1" a="1"/>
  <c r="M941" i="1" s="1"/>
  <c r="M942" i="1" a="1"/>
  <c r="M942" i="1" s="1"/>
  <c r="M943" i="1" a="1"/>
  <c r="M943" i="1" s="1"/>
  <c r="M944" i="1" a="1"/>
  <c r="M944" i="1" s="1"/>
  <c r="M945" i="1" a="1"/>
  <c r="M945" i="1" s="1"/>
  <c r="M946" i="1" a="1"/>
  <c r="M946" i="1" s="1"/>
  <c r="M947" i="1" a="1"/>
  <c r="M947" i="1" s="1"/>
  <c r="M948" i="1" a="1"/>
  <c r="M948" i="1" s="1"/>
  <c r="M949" i="1" a="1"/>
  <c r="M949" i="1" s="1"/>
  <c r="M950" i="1" a="1"/>
  <c r="M950" i="1" s="1"/>
  <c r="M951" i="1" a="1"/>
  <c r="M951" i="1" s="1"/>
  <c r="M952" i="1" a="1"/>
  <c r="M952" i="1" s="1"/>
  <c r="M953" i="1" a="1"/>
  <c r="M953" i="1" s="1"/>
  <c r="M954" i="1" a="1"/>
  <c r="M954" i="1" s="1"/>
  <c r="M955" i="1" a="1"/>
  <c r="M955" i="1" s="1"/>
  <c r="M956" i="1" a="1"/>
  <c r="M956" i="1" s="1"/>
  <c r="M957" i="1" a="1"/>
  <c r="M957" i="1" s="1"/>
  <c r="M958" i="1" a="1"/>
  <c r="M958" i="1" s="1"/>
  <c r="M959" i="1" a="1"/>
  <c r="M959" i="1" s="1"/>
  <c r="M960" i="1" a="1"/>
  <c r="M960" i="1"/>
  <c r="M961" i="1" a="1"/>
  <c r="M961" i="1" s="1"/>
  <c r="M962" i="1" a="1"/>
  <c r="M962" i="1" s="1"/>
  <c r="M963" i="1" a="1"/>
  <c r="M963" i="1" s="1"/>
  <c r="M964" i="1" a="1"/>
  <c r="M964" i="1" s="1"/>
  <c r="M965" i="1" a="1"/>
  <c r="M965" i="1" s="1"/>
  <c r="M966" i="1" a="1"/>
  <c r="M966" i="1" s="1"/>
  <c r="M967" i="1" a="1"/>
  <c r="M967" i="1" s="1"/>
  <c r="M968" i="1" a="1"/>
  <c r="M968" i="1" s="1"/>
  <c r="M969" i="1" a="1"/>
  <c r="M969" i="1" s="1"/>
  <c r="M970" i="1" a="1"/>
  <c r="M970" i="1" s="1"/>
  <c r="M971" i="1" a="1"/>
  <c r="M971" i="1" s="1"/>
  <c r="M972" i="1" a="1"/>
  <c r="M972" i="1" s="1"/>
  <c r="M973" i="1" a="1"/>
  <c r="M973" i="1" s="1"/>
  <c r="M974" i="1" a="1"/>
  <c r="M974" i="1" s="1"/>
  <c r="M975" i="1" a="1"/>
  <c r="M975" i="1" s="1"/>
  <c r="M976" i="1" a="1"/>
  <c r="M976" i="1" s="1"/>
  <c r="M977" i="1" a="1"/>
  <c r="M977" i="1" s="1"/>
  <c r="M978" i="1" a="1"/>
  <c r="M978" i="1" s="1"/>
  <c r="M979" i="1" a="1"/>
  <c r="M979" i="1" s="1"/>
  <c r="M980" i="1" a="1"/>
  <c r="M980" i="1" s="1"/>
  <c r="M981" i="1" a="1"/>
  <c r="M981" i="1" s="1"/>
  <c r="M982" i="1" a="1"/>
  <c r="M982" i="1" s="1"/>
  <c r="M983" i="1" a="1"/>
  <c r="M983" i="1" s="1"/>
  <c r="M984" i="1" a="1"/>
  <c r="M984" i="1" s="1"/>
  <c r="M985" i="1" a="1"/>
  <c r="M985" i="1" s="1"/>
  <c r="M986" i="1" a="1"/>
  <c r="M986" i="1" s="1"/>
  <c r="M987" i="1" a="1"/>
  <c r="M987" i="1" s="1"/>
  <c r="M988" i="1" a="1"/>
  <c r="M988" i="1" s="1"/>
  <c r="M989" i="1" a="1"/>
  <c r="M989" i="1" s="1"/>
  <c r="M990" i="1" a="1"/>
  <c r="M990" i="1" s="1"/>
  <c r="M991" i="1" a="1"/>
  <c r="M991" i="1" s="1"/>
  <c r="M992" i="1" a="1"/>
  <c r="M992" i="1" s="1"/>
  <c r="M993" i="1" a="1"/>
  <c r="M993" i="1" s="1"/>
  <c r="M994" i="1" a="1"/>
  <c r="M994" i="1" s="1"/>
  <c r="M995" i="1" a="1"/>
  <c r="M995" i="1" s="1"/>
  <c r="M996" i="1" a="1"/>
  <c r="M996" i="1" s="1"/>
  <c r="M997" i="1" a="1"/>
  <c r="M997" i="1" s="1"/>
  <c r="M998" i="1" a="1"/>
  <c r="M998" i="1" s="1"/>
  <c r="M999" i="1" a="1"/>
  <c r="M999" i="1" s="1"/>
  <c r="M1000" i="1" a="1"/>
  <c r="M1000" i="1" s="1"/>
  <c r="M1001" i="1" a="1"/>
  <c r="M1001" i="1" s="1"/>
  <c r="M1002" i="1" a="1"/>
  <c r="M1002" i="1" s="1"/>
  <c r="M1003" i="1" a="1"/>
  <c r="M1003" i="1" s="1"/>
  <c r="M1004" i="1" a="1"/>
  <c r="M1004" i="1" s="1"/>
  <c r="M1005" i="1" a="1"/>
  <c r="M1005" i="1" s="1"/>
  <c r="M1006" i="1" a="1"/>
  <c r="M1006" i="1" s="1"/>
  <c r="M1007" i="1" a="1"/>
  <c r="M1007" i="1" s="1"/>
  <c r="M1008" i="1" a="1"/>
  <c r="M1008" i="1" s="1"/>
  <c r="M1009" i="1" a="1"/>
  <c r="M1009" i="1" s="1"/>
  <c r="M1010" i="1" a="1"/>
  <c r="M1010" i="1" s="1"/>
  <c r="M1011" i="1" a="1"/>
  <c r="M1011" i="1" s="1"/>
  <c r="M1012" i="1" a="1"/>
  <c r="M1012" i="1" s="1"/>
  <c r="M1013" i="1" a="1"/>
  <c r="M1013" i="1" s="1"/>
  <c r="M1014" i="1" a="1"/>
  <c r="M1014" i="1" s="1"/>
  <c r="M1015" i="1" a="1"/>
  <c r="M1015" i="1" s="1"/>
  <c r="M1016" i="1" a="1"/>
  <c r="M1016" i="1" s="1"/>
  <c r="M1017" i="1" a="1"/>
  <c r="M1017" i="1" s="1"/>
  <c r="M1018" i="1" a="1"/>
  <c r="M1018" i="1" s="1"/>
  <c r="M1019" i="1" a="1"/>
  <c r="M1019" i="1" s="1"/>
  <c r="M1020" i="1" a="1"/>
  <c r="M1020" i="1" s="1"/>
  <c r="M1021" i="1" a="1"/>
  <c r="M1021" i="1" s="1"/>
  <c r="M1022" i="1" a="1"/>
  <c r="M1022" i="1" s="1"/>
  <c r="M1023" i="1" a="1"/>
  <c r="M1023" i="1" s="1"/>
  <c r="M1024" i="1" a="1"/>
  <c r="M1024" i="1" s="1"/>
  <c r="M1025" i="1" a="1"/>
  <c r="M1025" i="1" s="1"/>
  <c r="M1026" i="1" a="1"/>
  <c r="M1026" i="1" s="1"/>
  <c r="M1027" i="1" a="1"/>
  <c r="M1027" i="1" s="1"/>
  <c r="M1028" i="1" a="1"/>
  <c r="M1028" i="1" s="1"/>
  <c r="M1029" i="1" a="1"/>
  <c r="M1029" i="1" s="1"/>
  <c r="M1030" i="1" a="1"/>
  <c r="M1030" i="1" s="1"/>
  <c r="M1031" i="1" a="1"/>
  <c r="M1031" i="1" s="1"/>
  <c r="M1032" i="1" a="1"/>
  <c r="M1032" i="1" s="1"/>
  <c r="M1033" i="1" a="1"/>
  <c r="M1033" i="1" s="1"/>
  <c r="M1034" i="1" a="1"/>
  <c r="M1034" i="1" s="1"/>
  <c r="M1035" i="1" a="1"/>
  <c r="M1035" i="1" s="1"/>
  <c r="M1036" i="1" a="1"/>
  <c r="M1036" i="1" s="1"/>
  <c r="M1037" i="1" a="1"/>
  <c r="M1037" i="1" s="1"/>
  <c r="M1038" i="1" a="1"/>
  <c r="M1038" i="1" s="1"/>
  <c r="M1039" i="1" a="1"/>
  <c r="M1039" i="1" s="1"/>
  <c r="M1040" i="1" a="1"/>
  <c r="M1040" i="1" s="1"/>
  <c r="M1041" i="1" a="1"/>
  <c r="M1041" i="1" s="1"/>
  <c r="M1042" i="1" a="1"/>
  <c r="M1042" i="1" s="1"/>
  <c r="M1043" i="1" a="1"/>
  <c r="M1043" i="1" s="1"/>
  <c r="M1044" i="1" a="1"/>
  <c r="M1044" i="1" s="1"/>
  <c r="M1045" i="1" a="1"/>
  <c r="M1045" i="1" s="1"/>
  <c r="M1046" i="1" a="1"/>
  <c r="M1046" i="1" s="1"/>
  <c r="M1047" i="1" a="1"/>
  <c r="M1047" i="1" s="1"/>
  <c r="M1048" i="1" a="1"/>
  <c r="M1048" i="1" s="1"/>
  <c r="M1049" i="1" a="1"/>
  <c r="M1049" i="1" s="1"/>
  <c r="M1050" i="1" a="1"/>
  <c r="M1050" i="1" s="1"/>
  <c r="M1051" i="1" a="1"/>
  <c r="M1051" i="1" s="1"/>
  <c r="M1052" i="1" a="1"/>
  <c r="M1052" i="1" s="1"/>
  <c r="M1053" i="1" a="1"/>
  <c r="M1053" i="1" s="1"/>
  <c r="M1054" i="1" a="1"/>
  <c r="M1054" i="1" s="1"/>
  <c r="M1055" i="1" a="1"/>
  <c r="M1055" i="1" s="1"/>
  <c r="M1056" i="1" a="1"/>
  <c r="M1056" i="1" s="1"/>
  <c r="M1057" i="1" a="1"/>
  <c r="M1057" i="1" s="1"/>
  <c r="M1058" i="1" a="1"/>
  <c r="M1058" i="1" s="1"/>
  <c r="M1059" i="1" a="1"/>
  <c r="M1059" i="1" s="1"/>
  <c r="M1060" i="1" a="1"/>
  <c r="M1060" i="1" s="1"/>
  <c r="M1061" i="1" a="1"/>
  <c r="M1061" i="1" s="1"/>
  <c r="M1062" i="1" a="1"/>
  <c r="M1062" i="1" s="1"/>
  <c r="M1063" i="1" a="1"/>
  <c r="M1063" i="1" s="1"/>
  <c r="M1064" i="1" a="1"/>
  <c r="M1064" i="1" s="1"/>
  <c r="M1065" i="1" a="1"/>
  <c r="M1065" i="1" s="1"/>
  <c r="M1066" i="1" a="1"/>
  <c r="M1066" i="1" s="1"/>
  <c r="M1067" i="1" a="1"/>
  <c r="M1067" i="1" s="1"/>
  <c r="M1068" i="1" a="1"/>
  <c r="M1068" i="1" s="1"/>
  <c r="M1069" i="1" a="1"/>
  <c r="M1069" i="1" s="1"/>
  <c r="M1070" i="1" a="1"/>
  <c r="M1070" i="1" s="1"/>
  <c r="M1071" i="1" a="1"/>
  <c r="M1071" i="1" s="1"/>
  <c r="M1072" i="1" a="1"/>
  <c r="M1072" i="1" s="1"/>
  <c r="M1073" i="1" a="1"/>
  <c r="M1073" i="1" s="1"/>
  <c r="M1074" i="1" a="1"/>
  <c r="M1074" i="1" s="1"/>
  <c r="M1075" i="1" a="1"/>
  <c r="M1075" i="1" s="1"/>
  <c r="M1076" i="1" a="1"/>
  <c r="M1076" i="1" s="1"/>
  <c r="M1077" i="1" a="1"/>
  <c r="M1077" i="1" s="1"/>
  <c r="M1078" i="1" a="1"/>
  <c r="M1078" i="1" s="1"/>
  <c r="M1079" i="1" a="1"/>
  <c r="M1079" i="1" s="1"/>
  <c r="M1080" i="1" a="1"/>
  <c r="M1080" i="1" s="1"/>
  <c r="M1081" i="1" a="1"/>
  <c r="M1081" i="1" s="1"/>
  <c r="M1082" i="1" a="1"/>
  <c r="M1082" i="1" s="1"/>
  <c r="M1083" i="1" a="1"/>
  <c r="M1083" i="1" s="1"/>
  <c r="M1084" i="1" a="1"/>
  <c r="M1084" i="1" s="1"/>
  <c r="M1085" i="1" a="1"/>
  <c r="M1085" i="1" s="1"/>
  <c r="M1086" i="1" a="1"/>
  <c r="M1086" i="1" s="1"/>
  <c r="M1087" i="1" a="1"/>
  <c r="M1087" i="1" s="1"/>
  <c r="M1088" i="1" a="1"/>
  <c r="M1088" i="1" s="1"/>
  <c r="M1089" i="1" a="1"/>
  <c r="M1089" i="1" s="1"/>
  <c r="M1090" i="1" a="1"/>
  <c r="M1090" i="1" s="1"/>
  <c r="M1091" i="1" a="1"/>
  <c r="M1091" i="1" s="1"/>
  <c r="M1092" i="1" a="1"/>
  <c r="M1092" i="1" s="1"/>
  <c r="M1093" i="1" a="1"/>
  <c r="M1093" i="1" s="1"/>
  <c r="M1094" i="1" a="1"/>
  <c r="M1094" i="1" s="1"/>
  <c r="M1095" i="1" a="1"/>
  <c r="M1095" i="1" s="1"/>
  <c r="M1096" i="1" a="1"/>
  <c r="M1096" i="1" s="1"/>
  <c r="M1097" i="1" a="1"/>
  <c r="M1097" i="1" s="1"/>
  <c r="M1098" i="1" a="1"/>
  <c r="M1098" i="1" s="1"/>
  <c r="M1099" i="1" a="1"/>
  <c r="M1099" i="1" s="1"/>
  <c r="M1100" i="1" a="1"/>
  <c r="M1100" i="1" s="1"/>
  <c r="M1101" i="1" a="1"/>
  <c r="M1101" i="1" s="1"/>
  <c r="M1102" i="1" a="1"/>
  <c r="M1102" i="1" s="1"/>
  <c r="M1103" i="1" a="1"/>
  <c r="M1103" i="1" s="1"/>
  <c r="M1104" i="1" a="1"/>
  <c r="M1104" i="1" s="1"/>
  <c r="M1105" i="1" a="1"/>
  <c r="M1105" i="1" s="1"/>
  <c r="M1106" i="1" a="1"/>
  <c r="M1106" i="1" s="1"/>
  <c r="M1107" i="1" a="1"/>
  <c r="M1107" i="1" s="1"/>
  <c r="M1108" i="1" a="1"/>
  <c r="M1108" i="1" s="1"/>
  <c r="M1109" i="1" a="1"/>
  <c r="M1109" i="1" s="1"/>
  <c r="M1110" i="1" a="1"/>
  <c r="M1110" i="1" s="1"/>
  <c r="M1111" i="1" a="1"/>
  <c r="M1111" i="1" s="1"/>
  <c r="M1112" i="1" a="1"/>
  <c r="M1112" i="1" s="1"/>
  <c r="M1113" i="1" a="1"/>
  <c r="M1113" i="1" s="1"/>
  <c r="M1114" i="1" a="1"/>
  <c r="M1114" i="1" s="1"/>
  <c r="M1115" i="1" a="1"/>
  <c r="M1115" i="1" s="1"/>
  <c r="M1116" i="1" a="1"/>
  <c r="M1116" i="1" s="1"/>
  <c r="M1117" i="1" a="1"/>
  <c r="M1117" i="1" s="1"/>
  <c r="M1118" i="1" a="1"/>
  <c r="M1118" i="1" s="1"/>
  <c r="M1119" i="1" a="1"/>
  <c r="M1119" i="1" s="1"/>
  <c r="M1120" i="1" a="1"/>
  <c r="M1120" i="1" s="1"/>
  <c r="M1121" i="1" a="1"/>
  <c r="M1121" i="1" s="1"/>
  <c r="M1122" i="1" a="1"/>
  <c r="M1122" i="1" s="1"/>
  <c r="M1123" i="1" a="1"/>
  <c r="M1123" i="1" s="1"/>
  <c r="M1124" i="1" a="1"/>
  <c r="M1124" i="1" s="1"/>
  <c r="M1125" i="1" a="1"/>
  <c r="M1125" i="1" s="1"/>
  <c r="M1126" i="1" a="1"/>
  <c r="M1126" i="1" s="1"/>
  <c r="M1127" i="1" a="1"/>
  <c r="M1127" i="1" s="1"/>
  <c r="M1128" i="1" a="1"/>
  <c r="M1128" i="1" s="1"/>
  <c r="M1129" i="1" a="1"/>
  <c r="M1129" i="1" s="1"/>
  <c r="M1130" i="1" a="1"/>
  <c r="M1130" i="1" s="1"/>
  <c r="M1131" i="1" a="1"/>
  <c r="M1131" i="1" s="1"/>
  <c r="M1132" i="1" a="1"/>
  <c r="M1132" i="1" s="1"/>
  <c r="M1133" i="1" a="1"/>
  <c r="M1133" i="1" s="1"/>
  <c r="M1134" i="1" a="1"/>
  <c r="M1134" i="1" s="1"/>
  <c r="M1135" i="1" a="1"/>
  <c r="M1135" i="1" s="1"/>
  <c r="M1136" i="1" a="1"/>
  <c r="M1136" i="1" s="1"/>
  <c r="M1137" i="1" a="1"/>
  <c r="M1137" i="1" s="1"/>
  <c r="M1138" i="1" a="1"/>
  <c r="M1138" i="1" s="1"/>
  <c r="M1139" i="1" a="1"/>
  <c r="M1139" i="1" s="1"/>
  <c r="M1140" i="1" a="1"/>
  <c r="M1140" i="1" s="1"/>
  <c r="M1141" i="1" a="1"/>
  <c r="M1141" i="1" s="1"/>
  <c r="M1142" i="1" a="1"/>
  <c r="M1142" i="1" s="1"/>
  <c r="M1143" i="1" a="1"/>
  <c r="M1143" i="1" s="1"/>
  <c r="M1144" i="1" a="1"/>
  <c r="M1144" i="1" s="1"/>
  <c r="M1145" i="1" a="1"/>
  <c r="M1145" i="1" s="1"/>
  <c r="M1146" i="1" a="1"/>
  <c r="M1146" i="1" s="1"/>
  <c r="M1147" i="1" a="1"/>
  <c r="M1147" i="1" s="1"/>
  <c r="M1148" i="1" a="1"/>
  <c r="M1148" i="1" s="1"/>
  <c r="M1149" i="1" a="1"/>
  <c r="M1149" i="1" s="1"/>
  <c r="M1150" i="1" a="1"/>
  <c r="M1150" i="1" s="1"/>
  <c r="M1151" i="1" a="1"/>
  <c r="M1151" i="1" s="1"/>
  <c r="M1152" i="1" a="1"/>
  <c r="M1152" i="1" s="1"/>
  <c r="M1153" i="1" a="1"/>
  <c r="M1153" i="1" s="1"/>
  <c r="M1154" i="1" a="1"/>
  <c r="M1154" i="1" s="1"/>
  <c r="M1155" i="1" a="1"/>
  <c r="M1155" i="1" s="1"/>
  <c r="M1156" i="1" a="1"/>
  <c r="M1156" i="1" s="1"/>
  <c r="M1157" i="1" a="1"/>
  <c r="M1157" i="1" s="1"/>
  <c r="M1158" i="1" a="1"/>
  <c r="M1158" i="1" s="1"/>
  <c r="M1159" i="1" a="1"/>
  <c r="M1159" i="1" s="1"/>
  <c r="M1160" i="1" a="1"/>
  <c r="M1160" i="1" s="1"/>
  <c r="M1161" i="1" a="1"/>
  <c r="M1161" i="1" s="1"/>
  <c r="M1162" i="1" a="1"/>
  <c r="M1162" i="1" s="1"/>
  <c r="M1163" i="1" a="1"/>
  <c r="M1163" i="1" s="1"/>
  <c r="M1164" i="1" a="1"/>
  <c r="M1164" i="1" s="1"/>
  <c r="M1165" i="1" a="1"/>
  <c r="M1165" i="1" s="1"/>
  <c r="M1166" i="1" a="1"/>
  <c r="M1166" i="1" s="1"/>
  <c r="M1167" i="1" a="1"/>
  <c r="M1167" i="1" s="1"/>
  <c r="M1168" i="1" a="1"/>
  <c r="M1168" i="1" s="1"/>
  <c r="M1169" i="1" a="1"/>
  <c r="M1169" i="1" s="1"/>
  <c r="M1170" i="1" a="1"/>
  <c r="M1170" i="1" s="1"/>
  <c r="M1171" i="1" a="1"/>
  <c r="M1171" i="1" s="1"/>
  <c r="M1172" i="1" a="1"/>
  <c r="M1172" i="1" s="1"/>
  <c r="M1173" i="1" a="1"/>
  <c r="M1173" i="1" s="1"/>
  <c r="M1174" i="1" a="1"/>
  <c r="M1174" i="1" s="1"/>
  <c r="M1175" i="1" a="1"/>
  <c r="M1175" i="1" s="1"/>
  <c r="M1176" i="1" a="1"/>
  <c r="M1176" i="1" s="1"/>
  <c r="M1177" i="1" a="1"/>
  <c r="M1177" i="1" s="1"/>
  <c r="M1178" i="1" a="1"/>
  <c r="M1178" i="1" s="1"/>
  <c r="M1179" i="1" a="1"/>
  <c r="M1179" i="1" s="1"/>
  <c r="M1180" i="1" a="1"/>
  <c r="M1180" i="1" s="1"/>
  <c r="M1181" i="1" a="1"/>
  <c r="M1181" i="1" s="1"/>
  <c r="M1182" i="1" a="1"/>
  <c r="M1182" i="1" s="1"/>
  <c r="M1183" i="1" a="1"/>
  <c r="M1183" i="1" s="1"/>
  <c r="M1184" i="1" a="1"/>
  <c r="M1184" i="1" s="1"/>
  <c r="M1185" i="1" a="1"/>
  <c r="M1185" i="1" s="1"/>
  <c r="M1186" i="1" a="1"/>
  <c r="M1186" i="1" s="1"/>
  <c r="M1187" i="1" a="1"/>
  <c r="M1187" i="1" s="1"/>
  <c r="M1188" i="1" a="1"/>
  <c r="M1188" i="1" s="1"/>
  <c r="M1189" i="1" a="1"/>
  <c r="M1189" i="1" s="1"/>
  <c r="M1190" i="1" a="1"/>
  <c r="M1190" i="1" s="1"/>
  <c r="M1191" i="1" a="1"/>
  <c r="M1191" i="1" s="1"/>
  <c r="M1192" i="1" a="1"/>
  <c r="M1192" i="1" s="1"/>
  <c r="M1193" i="1" a="1"/>
  <c r="M1193" i="1" s="1"/>
  <c r="M1194" i="1" a="1"/>
  <c r="M1194" i="1" s="1"/>
  <c r="M1195" i="1" a="1"/>
  <c r="M1195" i="1" s="1"/>
  <c r="M1196" i="1" a="1"/>
  <c r="M1196" i="1" s="1"/>
  <c r="M1197" i="1" a="1"/>
  <c r="M1197" i="1" s="1"/>
  <c r="M1198" i="1" a="1"/>
  <c r="M1198" i="1" s="1"/>
  <c r="M1199" i="1" a="1"/>
  <c r="M1199" i="1" s="1"/>
  <c r="M1200" i="1" a="1"/>
  <c r="M1200" i="1" s="1"/>
  <c r="M1201" i="1" a="1"/>
  <c r="M1201" i="1" s="1"/>
  <c r="M1202" i="1" a="1"/>
  <c r="M1202" i="1" s="1"/>
  <c r="M1203" i="1" a="1"/>
  <c r="M1203" i="1" s="1"/>
  <c r="M1204" i="1" a="1"/>
  <c r="M1204" i="1" s="1"/>
  <c r="M1205" i="1" a="1"/>
  <c r="M1205" i="1" s="1"/>
  <c r="M1206" i="1" a="1"/>
  <c r="M1206" i="1" s="1"/>
  <c r="M1207" i="1" a="1"/>
  <c r="M1207" i="1" s="1"/>
  <c r="M1208" i="1" a="1"/>
  <c r="M1208" i="1" s="1"/>
  <c r="M1209" i="1" a="1"/>
  <c r="M1209" i="1" s="1"/>
  <c r="M1210" i="1" a="1"/>
  <c r="M1210" i="1" s="1"/>
  <c r="M1211" i="1" a="1"/>
  <c r="M1211" i="1" s="1"/>
  <c r="M1212" i="1" a="1"/>
  <c r="M1212" i="1" s="1"/>
  <c r="M1213" i="1" a="1"/>
  <c r="M1213" i="1" s="1"/>
  <c r="M1214" i="1" a="1"/>
  <c r="M1214" i="1" s="1"/>
  <c r="M1215" i="1" a="1"/>
  <c r="M1215" i="1" s="1"/>
  <c r="M1216" i="1" a="1"/>
  <c r="M1216" i="1" s="1"/>
  <c r="M1217" i="1" a="1"/>
  <c r="M1217" i="1" s="1"/>
  <c r="M1218" i="1" a="1"/>
  <c r="M1218" i="1" s="1"/>
  <c r="M1219" i="1" a="1"/>
  <c r="M1219" i="1" s="1"/>
  <c r="M1220" i="1" a="1"/>
  <c r="M1220" i="1" s="1"/>
  <c r="M1221" i="1" a="1"/>
  <c r="M1221" i="1" s="1"/>
  <c r="M1222" i="1" a="1"/>
  <c r="M1222" i="1" s="1"/>
  <c r="M1223" i="1" a="1"/>
  <c r="M1223" i="1" s="1"/>
  <c r="M1224" i="1" a="1"/>
  <c r="M1224" i="1" s="1"/>
  <c r="M1225" i="1" a="1"/>
  <c r="M1225" i="1" s="1"/>
  <c r="M1226" i="1" a="1"/>
  <c r="M1226" i="1" s="1"/>
  <c r="M1227" i="1" a="1"/>
  <c r="M1227" i="1" s="1"/>
  <c r="M1228" i="1" a="1"/>
  <c r="M1228" i="1" s="1"/>
  <c r="M1229" i="1" a="1"/>
  <c r="M1229" i="1" s="1"/>
  <c r="M1230" i="1" a="1"/>
  <c r="M1230" i="1" s="1"/>
  <c r="M1231" i="1" a="1"/>
  <c r="M1231" i="1" s="1"/>
  <c r="M1232" i="1" a="1"/>
  <c r="M1232" i="1" s="1"/>
  <c r="M1233" i="1" a="1"/>
  <c r="M1233" i="1" s="1"/>
  <c r="M1234" i="1" a="1"/>
  <c r="M1234" i="1" s="1"/>
  <c r="M1235" i="1" a="1"/>
  <c r="M1235" i="1" s="1"/>
  <c r="M1236" i="1" a="1"/>
  <c r="M1236" i="1" s="1"/>
  <c r="M1237" i="1" a="1"/>
  <c r="M1237" i="1" s="1"/>
  <c r="M1238" i="1" a="1"/>
  <c r="M1238" i="1" s="1"/>
  <c r="M1239" i="1" a="1"/>
  <c r="M1239" i="1" s="1"/>
  <c r="M1240" i="1" a="1"/>
  <c r="M1240" i="1" s="1"/>
  <c r="M1241" i="1" a="1"/>
  <c r="M1241" i="1" s="1"/>
  <c r="M1242" i="1" a="1"/>
  <c r="M1242" i="1" s="1"/>
  <c r="M1243" i="1" a="1"/>
  <c r="M1243" i="1" s="1"/>
  <c r="M1244" i="1" a="1"/>
  <c r="M1244" i="1" s="1"/>
  <c r="M1245" i="1" a="1"/>
  <c r="M1245" i="1" s="1"/>
  <c r="M1246" i="1" a="1"/>
  <c r="M1246" i="1" s="1"/>
  <c r="M1247" i="1" a="1"/>
  <c r="M1247" i="1" s="1"/>
  <c r="M1248" i="1" a="1"/>
  <c r="M1248" i="1" s="1"/>
  <c r="M1249" i="1" a="1"/>
  <c r="M1249" i="1" s="1"/>
  <c r="M1250" i="1" a="1"/>
  <c r="M1250" i="1" s="1"/>
  <c r="M1251" i="1" a="1"/>
  <c r="M1251" i="1" s="1"/>
  <c r="M1252" i="1" a="1"/>
  <c r="M1252" i="1" s="1"/>
  <c r="M1253" i="1" a="1"/>
  <c r="M1253" i="1" s="1"/>
  <c r="M1254" i="1" a="1"/>
  <c r="M1254" i="1" s="1"/>
  <c r="M1255" i="1" a="1"/>
  <c r="M1255" i="1" s="1"/>
  <c r="M1256" i="1" a="1"/>
  <c r="M1256" i="1" s="1"/>
  <c r="M1257" i="1" a="1"/>
  <c r="M1257" i="1" s="1"/>
  <c r="M1258" i="1" a="1"/>
  <c r="M1258" i="1" s="1"/>
  <c r="M1259" i="1" a="1"/>
  <c r="M1259" i="1" s="1"/>
  <c r="M1260" i="1" a="1"/>
  <c r="M1260" i="1" s="1"/>
  <c r="M1261" i="1" a="1"/>
  <c r="M1261" i="1" s="1"/>
  <c r="M1262" i="1" a="1"/>
  <c r="M1262" i="1" s="1"/>
  <c r="M1263" i="1" a="1"/>
  <c r="M1263" i="1" s="1"/>
  <c r="M1264" i="1" a="1"/>
  <c r="M1264" i="1" s="1"/>
  <c r="M1265" i="1" a="1"/>
  <c r="M1265" i="1" s="1"/>
  <c r="M1266" i="1" a="1"/>
  <c r="M1266" i="1" s="1"/>
  <c r="M1267" i="1" a="1"/>
  <c r="M1267" i="1" s="1"/>
  <c r="M1268" i="1" a="1"/>
  <c r="M1268" i="1" s="1"/>
  <c r="M1269" i="1" a="1"/>
  <c r="M1269" i="1" s="1"/>
  <c r="M1270" i="1" a="1"/>
  <c r="M1270" i="1" s="1"/>
  <c r="M1271" i="1" a="1"/>
  <c r="M1271" i="1" s="1"/>
  <c r="M1272" i="1" a="1"/>
  <c r="M1272" i="1" s="1"/>
  <c r="M1273" i="1" a="1"/>
  <c r="M1273" i="1" s="1"/>
  <c r="M1274" i="1" a="1"/>
  <c r="M1274" i="1" s="1"/>
  <c r="M1275" i="1" a="1"/>
  <c r="M1275" i="1" s="1"/>
  <c r="M1276" i="1" a="1"/>
  <c r="M1276" i="1" s="1"/>
  <c r="M1277" i="1" a="1"/>
  <c r="M1277" i="1" s="1"/>
  <c r="M1278" i="1" a="1"/>
  <c r="M1278" i="1" s="1"/>
  <c r="M1279" i="1" a="1"/>
  <c r="M1279" i="1" s="1"/>
  <c r="M1280" i="1" a="1"/>
  <c r="M1280" i="1" s="1"/>
  <c r="M1281" i="1" a="1"/>
  <c r="M1281" i="1" s="1"/>
  <c r="M1282" i="1" a="1"/>
  <c r="M1282" i="1" s="1"/>
  <c r="L3" i="1" a="1"/>
  <c r="L3" i="1" s="1"/>
  <c r="L2" i="1" a="1"/>
  <c r="L2" i="1" s="1"/>
  <c r="L4" i="1" a="1"/>
  <c r="L4" i="1" s="1"/>
  <c r="L5" i="1" a="1"/>
  <c r="L5" i="1" s="1"/>
  <c r="L6" i="1" a="1"/>
  <c r="L6" i="1" s="1"/>
  <c r="L7" i="1" a="1"/>
  <c r="L7" i="1" s="1"/>
  <c r="L8" i="1" a="1"/>
  <c r="L8" i="1" s="1"/>
  <c r="L9" i="1" a="1"/>
  <c r="L9" i="1" s="1"/>
  <c r="L10" i="1" a="1"/>
  <c r="L10" i="1" s="1"/>
  <c r="L11" i="1" a="1"/>
  <c r="L11" i="1" s="1"/>
  <c r="L12" i="1" a="1"/>
  <c r="L12" i="1" s="1"/>
  <c r="L13" i="1" a="1"/>
  <c r="L13" i="1" s="1"/>
  <c r="L14" i="1" a="1"/>
  <c r="L14" i="1" s="1"/>
  <c r="L15" i="1" a="1"/>
  <c r="L15" i="1" s="1"/>
  <c r="L16" i="1" a="1"/>
  <c r="L16" i="1" s="1"/>
  <c r="L17" i="1" a="1"/>
  <c r="L17" i="1" s="1"/>
  <c r="L18" i="1" a="1"/>
  <c r="L18" i="1" s="1"/>
  <c r="L19" i="1" a="1"/>
  <c r="L19" i="1" s="1"/>
  <c r="L20" i="1" a="1"/>
  <c r="L20" i="1" s="1"/>
  <c r="L21" i="1" a="1"/>
  <c r="L21" i="1" s="1"/>
  <c r="L22" i="1" a="1"/>
  <c r="L22" i="1" s="1"/>
  <c r="L23" i="1" a="1"/>
  <c r="L23" i="1" s="1"/>
  <c r="L24" i="1" a="1"/>
  <c r="L24" i="1" s="1"/>
  <c r="L25" i="1" a="1"/>
  <c r="L25" i="1" s="1"/>
  <c r="L26" i="1" a="1"/>
  <c r="L26" i="1" s="1"/>
  <c r="L27" i="1" a="1"/>
  <c r="L27" i="1" s="1"/>
  <c r="L28" i="1" a="1"/>
  <c r="L28" i="1" s="1"/>
  <c r="L29" i="1" a="1"/>
  <c r="L29" i="1" s="1"/>
  <c r="L30" i="1" a="1"/>
  <c r="L30" i="1" s="1"/>
  <c r="L31" i="1" a="1"/>
  <c r="L31" i="1" s="1"/>
  <c r="L32" i="1" a="1"/>
  <c r="L32" i="1" s="1"/>
  <c r="L33" i="1" a="1"/>
  <c r="L33" i="1" s="1"/>
  <c r="L34" i="1" a="1"/>
  <c r="L34" i="1" s="1"/>
  <c r="L35" i="1" a="1"/>
  <c r="L35" i="1" s="1"/>
  <c r="L36" i="1" a="1"/>
  <c r="L36" i="1" s="1"/>
  <c r="L37" i="1" a="1"/>
  <c r="L37" i="1" s="1"/>
  <c r="L38" i="1" a="1"/>
  <c r="L38" i="1" s="1"/>
  <c r="L39" i="1" a="1"/>
  <c r="L39" i="1" s="1"/>
  <c r="L40" i="1" a="1"/>
  <c r="L40" i="1" s="1"/>
  <c r="L41" i="1" a="1"/>
  <c r="L41" i="1" s="1"/>
  <c r="L42" i="1" a="1"/>
  <c r="L42" i="1" s="1"/>
  <c r="L43" i="1" a="1"/>
  <c r="L43" i="1" s="1"/>
  <c r="L44" i="1" a="1"/>
  <c r="L44" i="1" s="1"/>
  <c r="L45" i="1" a="1"/>
  <c r="L45" i="1" s="1"/>
  <c r="L46" i="1" a="1"/>
  <c r="L46" i="1" s="1"/>
  <c r="L47" i="1" a="1"/>
  <c r="L47" i="1" s="1"/>
  <c r="L48" i="1" a="1"/>
  <c r="L48" i="1" s="1"/>
  <c r="L49" i="1" a="1"/>
  <c r="L49" i="1" s="1"/>
  <c r="L50" i="1" a="1"/>
  <c r="L50" i="1" s="1"/>
  <c r="L51" i="1" a="1"/>
  <c r="L51" i="1" s="1"/>
  <c r="L52" i="1" a="1"/>
  <c r="L52" i="1" s="1"/>
  <c r="L53" i="1" a="1"/>
  <c r="L53" i="1" s="1"/>
  <c r="L54" i="1" a="1"/>
  <c r="L54" i="1" s="1"/>
  <c r="L55" i="1" a="1"/>
  <c r="L55" i="1" s="1"/>
  <c r="L56" i="1" a="1"/>
  <c r="L56" i="1" s="1"/>
  <c r="L57" i="1" a="1"/>
  <c r="L57" i="1" s="1"/>
  <c r="L58" i="1" a="1"/>
  <c r="L58" i="1" s="1"/>
  <c r="L59" i="1" a="1"/>
  <c r="L59" i="1" s="1"/>
  <c r="L60" i="1" a="1"/>
  <c r="L60" i="1" s="1"/>
  <c r="L61" i="1" a="1"/>
  <c r="L61" i="1" s="1"/>
  <c r="L62" i="1" a="1"/>
  <c r="L62" i="1" s="1"/>
  <c r="L63" i="1" a="1"/>
  <c r="L63" i="1" s="1"/>
  <c r="L64" i="1" a="1"/>
  <c r="L64" i="1" s="1"/>
  <c r="L65" i="1" a="1"/>
  <c r="L65" i="1" s="1"/>
  <c r="L66" i="1" a="1"/>
  <c r="L66" i="1" s="1"/>
  <c r="L67" i="1" a="1"/>
  <c r="L67" i="1" s="1"/>
  <c r="L68" i="1" a="1"/>
  <c r="L68" i="1" s="1"/>
  <c r="L69" i="1" a="1"/>
  <c r="L69" i="1" s="1"/>
  <c r="L70" i="1" a="1"/>
  <c r="L70" i="1" s="1"/>
  <c r="L71" i="1" a="1"/>
  <c r="L71" i="1" s="1"/>
  <c r="L72" i="1" a="1"/>
  <c r="L72" i="1" s="1"/>
  <c r="L73" i="1" a="1"/>
  <c r="L73" i="1" s="1"/>
  <c r="L74" i="1" a="1"/>
  <c r="L74" i="1" s="1"/>
  <c r="L75" i="1" a="1"/>
  <c r="L75" i="1" s="1"/>
  <c r="L76" i="1" a="1"/>
  <c r="L76" i="1" s="1"/>
  <c r="L77" i="1" a="1"/>
  <c r="L77" i="1" s="1"/>
  <c r="L78" i="1" a="1"/>
  <c r="L78" i="1" s="1"/>
  <c r="L79" i="1" a="1"/>
  <c r="L79" i="1" s="1"/>
  <c r="L80" i="1" a="1"/>
  <c r="L80" i="1" s="1"/>
  <c r="L81" i="1" a="1"/>
  <c r="L81" i="1" s="1"/>
  <c r="L82" i="1" a="1"/>
  <c r="L82" i="1" s="1"/>
  <c r="L83" i="1" a="1"/>
  <c r="L83" i="1" s="1"/>
  <c r="L84" i="1" a="1"/>
  <c r="L84" i="1" s="1"/>
  <c r="L85" i="1" a="1"/>
  <c r="L85" i="1" s="1"/>
  <c r="L86" i="1" a="1"/>
  <c r="L86" i="1" s="1"/>
  <c r="L87" i="1" a="1"/>
  <c r="L87" i="1" s="1"/>
  <c r="L88" i="1" a="1"/>
  <c r="L88" i="1" s="1"/>
  <c r="L89" i="1" a="1"/>
  <c r="L89" i="1" s="1"/>
  <c r="L90" i="1" a="1"/>
  <c r="L90" i="1" s="1"/>
  <c r="L91" i="1" a="1"/>
  <c r="L91" i="1" s="1"/>
  <c r="L92" i="1" a="1"/>
  <c r="L92" i="1" s="1"/>
  <c r="L93" i="1" a="1"/>
  <c r="L93" i="1" s="1"/>
  <c r="L94" i="1" a="1"/>
  <c r="L94" i="1" s="1"/>
  <c r="L95" i="1" a="1"/>
  <c r="L95" i="1" s="1"/>
  <c r="L96" i="1" a="1"/>
  <c r="L96" i="1" s="1"/>
  <c r="L97" i="1" a="1"/>
  <c r="L97" i="1" s="1"/>
  <c r="L98" i="1" a="1"/>
  <c r="L98" i="1" s="1"/>
  <c r="L99" i="1" a="1"/>
  <c r="L99" i="1" s="1"/>
  <c r="L100" i="1" a="1"/>
  <c r="L100" i="1" s="1"/>
  <c r="L101" i="1" a="1"/>
  <c r="L101" i="1" s="1"/>
  <c r="L102" i="1" a="1"/>
  <c r="L102" i="1" s="1"/>
  <c r="L103" i="1" a="1"/>
  <c r="L103" i="1" s="1"/>
  <c r="L104" i="1" a="1"/>
  <c r="L104" i="1" s="1"/>
  <c r="L105" i="1" a="1"/>
  <c r="L105" i="1" s="1"/>
  <c r="L106" i="1" a="1"/>
  <c r="L106" i="1" s="1"/>
  <c r="L107" i="1" a="1"/>
  <c r="L107" i="1" s="1"/>
  <c r="L108" i="1" a="1"/>
  <c r="L108" i="1" s="1"/>
  <c r="L109" i="1" a="1"/>
  <c r="L109" i="1" s="1"/>
  <c r="L110" i="1" a="1"/>
  <c r="L110" i="1" s="1"/>
  <c r="L111" i="1" a="1"/>
  <c r="L111" i="1" s="1"/>
  <c r="L112" i="1" a="1"/>
  <c r="L112" i="1" s="1"/>
  <c r="L113" i="1" a="1"/>
  <c r="L113" i="1" s="1"/>
  <c r="L114" i="1" a="1"/>
  <c r="L114" i="1" s="1"/>
  <c r="L115" i="1" a="1"/>
  <c r="L115" i="1" s="1"/>
  <c r="L116" i="1" a="1"/>
  <c r="L116" i="1" s="1"/>
  <c r="L117" i="1" a="1"/>
  <c r="L117" i="1" s="1"/>
  <c r="L118" i="1" a="1"/>
  <c r="L118" i="1" s="1"/>
  <c r="L119" i="1" a="1"/>
  <c r="L119" i="1" s="1"/>
  <c r="L120" i="1" a="1"/>
  <c r="L120" i="1" s="1"/>
  <c r="L121" i="1" a="1"/>
  <c r="L121" i="1" s="1"/>
  <c r="L122" i="1" a="1"/>
  <c r="L122" i="1" s="1"/>
  <c r="L123" i="1" a="1"/>
  <c r="L123" i="1" s="1"/>
  <c r="L124" i="1" a="1"/>
  <c r="L124" i="1" s="1"/>
  <c r="L125" i="1" a="1"/>
  <c r="L125" i="1" s="1"/>
  <c r="L126" i="1" a="1"/>
  <c r="L126" i="1" s="1"/>
  <c r="L127" i="1" a="1"/>
  <c r="L127" i="1" s="1"/>
  <c r="L128" i="1" a="1"/>
  <c r="L128" i="1" s="1"/>
  <c r="L129" i="1" a="1"/>
  <c r="L129" i="1" s="1"/>
  <c r="L130" i="1" a="1"/>
  <c r="L130" i="1" s="1"/>
  <c r="L131" i="1" a="1"/>
  <c r="L131" i="1" s="1"/>
  <c r="L132" i="1" a="1"/>
  <c r="L132" i="1" s="1"/>
  <c r="L133" i="1" a="1"/>
  <c r="L133" i="1" s="1"/>
  <c r="L134" i="1" a="1"/>
  <c r="L134" i="1" s="1"/>
  <c r="L135" i="1" a="1"/>
  <c r="L135" i="1" s="1"/>
  <c r="L136" i="1" a="1"/>
  <c r="L136" i="1" s="1"/>
  <c r="L137" i="1" a="1"/>
  <c r="L137" i="1" s="1"/>
  <c r="L138" i="1" a="1"/>
  <c r="L138" i="1" s="1"/>
  <c r="L139" i="1" a="1"/>
  <c r="L139" i="1" s="1"/>
  <c r="L140" i="1" a="1"/>
  <c r="L140" i="1" s="1"/>
  <c r="L141" i="1" a="1"/>
  <c r="L141" i="1" s="1"/>
  <c r="L142" i="1" a="1"/>
  <c r="L142" i="1" s="1"/>
  <c r="L143" i="1" a="1"/>
  <c r="L143" i="1" s="1"/>
  <c r="L144" i="1" a="1"/>
  <c r="L144" i="1" s="1"/>
  <c r="L145" i="1" a="1"/>
  <c r="L145" i="1" s="1"/>
  <c r="L146" i="1" a="1"/>
  <c r="L146" i="1" s="1"/>
  <c r="L147" i="1" a="1"/>
  <c r="L147" i="1" s="1"/>
  <c r="L148" i="1" a="1"/>
  <c r="L148" i="1" s="1"/>
  <c r="L149" i="1" a="1"/>
  <c r="L149" i="1" s="1"/>
  <c r="L150" i="1" a="1"/>
  <c r="L150" i="1" s="1"/>
  <c r="L151" i="1" a="1"/>
  <c r="L151" i="1" s="1"/>
  <c r="L152" i="1" a="1"/>
  <c r="L152" i="1" s="1"/>
  <c r="L153" i="1" a="1"/>
  <c r="L153" i="1" s="1"/>
  <c r="L154" i="1" a="1"/>
  <c r="L154" i="1" s="1"/>
  <c r="L155" i="1" a="1"/>
  <c r="L155" i="1" s="1"/>
  <c r="L156" i="1" a="1"/>
  <c r="L156" i="1" s="1"/>
  <c r="L157" i="1" a="1"/>
  <c r="L157" i="1" s="1"/>
  <c r="L158" i="1" a="1"/>
  <c r="L158" i="1" s="1"/>
  <c r="L159" i="1" a="1"/>
  <c r="L159" i="1" s="1"/>
  <c r="L160" i="1" a="1"/>
  <c r="L160" i="1" s="1"/>
  <c r="L161" i="1" a="1"/>
  <c r="L161" i="1" s="1"/>
  <c r="L162" i="1" a="1"/>
  <c r="L162" i="1" s="1"/>
  <c r="L163" i="1" a="1"/>
  <c r="L163" i="1" s="1"/>
  <c r="L164" i="1" a="1"/>
  <c r="L164" i="1" s="1"/>
  <c r="L165" i="1" a="1"/>
  <c r="L165" i="1" s="1"/>
  <c r="L166" i="1" a="1"/>
  <c r="L166" i="1" s="1"/>
  <c r="L167" i="1" a="1"/>
  <c r="L167" i="1" s="1"/>
  <c r="L168" i="1" a="1"/>
  <c r="L168" i="1" s="1"/>
  <c r="L169" i="1" a="1"/>
  <c r="L169" i="1" s="1"/>
  <c r="L170" i="1" a="1"/>
  <c r="L170" i="1" s="1"/>
  <c r="L171" i="1" a="1"/>
  <c r="L171" i="1" s="1"/>
  <c r="L172" i="1" a="1"/>
  <c r="L172" i="1" s="1"/>
  <c r="L173" i="1" a="1"/>
  <c r="L173" i="1" s="1"/>
  <c r="L174" i="1" a="1"/>
  <c r="L174" i="1" s="1"/>
  <c r="L175" i="1" a="1"/>
  <c r="L175" i="1" s="1"/>
  <c r="L176" i="1" a="1"/>
  <c r="L176" i="1" s="1"/>
  <c r="L177" i="1" a="1"/>
  <c r="L177" i="1" s="1"/>
  <c r="L178" i="1" a="1"/>
  <c r="L178" i="1" s="1"/>
  <c r="L179" i="1" a="1"/>
  <c r="L179" i="1" s="1"/>
  <c r="L180" i="1" a="1"/>
  <c r="L180" i="1" s="1"/>
  <c r="L181" i="1" a="1"/>
  <c r="L181" i="1" s="1"/>
  <c r="L182" i="1" a="1"/>
  <c r="L182" i="1" s="1"/>
  <c r="L183" i="1" a="1"/>
  <c r="L183" i="1" s="1"/>
  <c r="L184" i="1" a="1"/>
  <c r="L184" i="1" s="1"/>
  <c r="L185" i="1" a="1"/>
  <c r="L185" i="1" s="1"/>
  <c r="L186" i="1" a="1"/>
  <c r="L186" i="1" s="1"/>
  <c r="L187" i="1" a="1"/>
  <c r="L187" i="1" s="1"/>
  <c r="L188" i="1" a="1"/>
  <c r="L188" i="1" s="1"/>
  <c r="L189" i="1" a="1"/>
  <c r="L189" i="1" s="1"/>
  <c r="L190" i="1" a="1"/>
  <c r="L190" i="1" s="1"/>
  <c r="L191" i="1" a="1"/>
  <c r="L191" i="1" s="1"/>
  <c r="L192" i="1" a="1"/>
  <c r="L192" i="1" s="1"/>
  <c r="L193" i="1" a="1"/>
  <c r="L193" i="1" s="1"/>
  <c r="L194" i="1" a="1"/>
  <c r="L194" i="1" s="1"/>
  <c r="L195" i="1" a="1"/>
  <c r="L195" i="1" s="1"/>
  <c r="L196" i="1" a="1"/>
  <c r="L196" i="1" s="1"/>
  <c r="L197" i="1" a="1"/>
  <c r="L197" i="1" s="1"/>
  <c r="L198" i="1" a="1"/>
  <c r="L198" i="1" s="1"/>
  <c r="L199" i="1" a="1"/>
  <c r="L199" i="1" s="1"/>
  <c r="L200" i="1" a="1"/>
  <c r="L200" i="1" s="1"/>
  <c r="L201" i="1" a="1"/>
  <c r="L201" i="1" s="1"/>
  <c r="L202" i="1" a="1"/>
  <c r="L202" i="1" s="1"/>
  <c r="L203" i="1" a="1"/>
  <c r="L203" i="1" s="1"/>
  <c r="L204" i="1" a="1"/>
  <c r="L204" i="1" s="1"/>
  <c r="L205" i="1" a="1"/>
  <c r="L205" i="1" s="1"/>
  <c r="L206" i="1" a="1"/>
  <c r="L206" i="1" s="1"/>
  <c r="L207" i="1" a="1"/>
  <c r="L207" i="1" s="1"/>
  <c r="L208" i="1" a="1"/>
  <c r="L208" i="1" s="1"/>
  <c r="L209" i="1" a="1"/>
  <c r="L209" i="1" s="1"/>
  <c r="L210" i="1" a="1"/>
  <c r="L210" i="1" s="1"/>
  <c r="L211" i="1" a="1"/>
  <c r="L211" i="1" s="1"/>
  <c r="L212" i="1" a="1"/>
  <c r="L212" i="1" s="1"/>
  <c r="L213" i="1" a="1"/>
  <c r="L213" i="1" s="1"/>
  <c r="L214" i="1" a="1"/>
  <c r="L214" i="1" s="1"/>
  <c r="L215" i="1" a="1"/>
  <c r="L215" i="1" s="1"/>
  <c r="L216" i="1" a="1"/>
  <c r="L216" i="1" s="1"/>
  <c r="L217" i="1" a="1"/>
  <c r="L217" i="1" s="1"/>
  <c r="L218" i="1" a="1"/>
  <c r="L218" i="1" s="1"/>
  <c r="L219" i="1" a="1"/>
  <c r="L219" i="1" s="1"/>
  <c r="L220" i="1" a="1"/>
  <c r="L220" i="1" s="1"/>
  <c r="L221" i="1" a="1"/>
  <c r="L221" i="1" s="1"/>
  <c r="L222" i="1" a="1"/>
  <c r="L222" i="1" s="1"/>
  <c r="L223" i="1" a="1"/>
  <c r="L223" i="1" s="1"/>
  <c r="L224" i="1" a="1"/>
  <c r="L224" i="1" s="1"/>
  <c r="L225" i="1" a="1"/>
  <c r="L225" i="1" s="1"/>
  <c r="L226" i="1" a="1"/>
  <c r="L226" i="1" s="1"/>
  <c r="L227" i="1" a="1"/>
  <c r="L227" i="1" s="1"/>
  <c r="L228" i="1" a="1"/>
  <c r="L228" i="1" s="1"/>
  <c r="L229" i="1" a="1"/>
  <c r="L229" i="1" s="1"/>
  <c r="L230" i="1" a="1"/>
  <c r="L230" i="1" s="1"/>
  <c r="L231" i="1" a="1"/>
  <c r="L231" i="1" s="1"/>
  <c r="L232" i="1" a="1"/>
  <c r="L232" i="1" s="1"/>
  <c r="L233" i="1" a="1"/>
  <c r="L233" i="1" s="1"/>
  <c r="L234" i="1" a="1"/>
  <c r="L234" i="1" s="1"/>
  <c r="L235" i="1" a="1"/>
  <c r="L235" i="1" s="1"/>
  <c r="L236" i="1" a="1"/>
  <c r="L236" i="1" s="1"/>
  <c r="L237" i="1" a="1"/>
  <c r="L237" i="1" s="1"/>
  <c r="L238" i="1" a="1"/>
  <c r="L238" i="1" s="1"/>
  <c r="L239" i="1" a="1"/>
  <c r="L239" i="1" s="1"/>
  <c r="L240" i="1" a="1"/>
  <c r="L240" i="1" s="1"/>
  <c r="L241" i="1" a="1"/>
  <c r="L241" i="1" s="1"/>
  <c r="L242" i="1" a="1"/>
  <c r="L242" i="1" s="1"/>
  <c r="L243" i="1" a="1"/>
  <c r="L243" i="1" s="1"/>
  <c r="L244" i="1" a="1"/>
  <c r="L244" i="1" s="1"/>
  <c r="L245" i="1" a="1"/>
  <c r="L245" i="1" s="1"/>
  <c r="L246" i="1" a="1"/>
  <c r="L246" i="1" s="1"/>
  <c r="L247" i="1" a="1"/>
  <c r="L247" i="1" s="1"/>
  <c r="L248" i="1" a="1"/>
  <c r="L248" i="1" s="1"/>
  <c r="L249" i="1" a="1"/>
  <c r="L249" i="1" s="1"/>
  <c r="L250" i="1" a="1"/>
  <c r="L250" i="1" s="1"/>
  <c r="L251" i="1" a="1"/>
  <c r="L251" i="1" s="1"/>
  <c r="L252" i="1" a="1"/>
  <c r="L252" i="1" s="1"/>
  <c r="L253" i="1" a="1"/>
  <c r="L253" i="1" s="1"/>
  <c r="L254" i="1" a="1"/>
  <c r="L254" i="1" s="1"/>
  <c r="L255" i="1" a="1"/>
  <c r="L255" i="1" s="1"/>
  <c r="L256" i="1" a="1"/>
  <c r="L256" i="1" s="1"/>
  <c r="L257" i="1" a="1"/>
  <c r="L257" i="1" s="1"/>
  <c r="L258" i="1" a="1"/>
  <c r="L258" i="1" s="1"/>
  <c r="L259" i="1" a="1"/>
  <c r="L259" i="1" s="1"/>
  <c r="L260" i="1" a="1"/>
  <c r="L260" i="1" s="1"/>
  <c r="L261" i="1" a="1"/>
  <c r="L261" i="1" s="1"/>
  <c r="L262" i="1" a="1"/>
  <c r="L262" i="1" s="1"/>
  <c r="L263" i="1" a="1"/>
  <c r="L263" i="1" s="1"/>
  <c r="L264" i="1" a="1"/>
  <c r="L264" i="1" s="1"/>
  <c r="L265" i="1" a="1"/>
  <c r="L265" i="1" s="1"/>
  <c r="L266" i="1" a="1"/>
  <c r="L266" i="1" s="1"/>
  <c r="L267" i="1" a="1"/>
  <c r="L267" i="1" s="1"/>
  <c r="L268" i="1" a="1"/>
  <c r="L268" i="1" s="1"/>
  <c r="L269" i="1" a="1"/>
  <c r="L269" i="1" s="1"/>
  <c r="L270" i="1" a="1"/>
  <c r="L270" i="1" s="1"/>
  <c r="L271" i="1" a="1"/>
  <c r="L271" i="1" s="1"/>
  <c r="L272" i="1" a="1"/>
  <c r="L272" i="1" s="1"/>
  <c r="L273" i="1" a="1"/>
  <c r="L273" i="1" s="1"/>
  <c r="L274" i="1" a="1"/>
  <c r="L274" i="1" s="1"/>
  <c r="L275" i="1" a="1"/>
  <c r="L275" i="1" s="1"/>
  <c r="L276" i="1" a="1"/>
  <c r="L276" i="1" s="1"/>
  <c r="L277" i="1" a="1"/>
  <c r="L277" i="1" s="1"/>
  <c r="L278" i="1" a="1"/>
  <c r="L278" i="1" s="1"/>
  <c r="L279" i="1" a="1"/>
  <c r="L279" i="1" s="1"/>
  <c r="L280" i="1" a="1"/>
  <c r="L280" i="1" s="1"/>
  <c r="L281" i="1" a="1"/>
  <c r="L281" i="1" s="1"/>
  <c r="L282" i="1" a="1"/>
  <c r="L282" i="1" s="1"/>
  <c r="L283" i="1" a="1"/>
  <c r="L283" i="1" s="1"/>
  <c r="L284" i="1" a="1"/>
  <c r="L284" i="1" s="1"/>
  <c r="L285" i="1" a="1"/>
  <c r="L285" i="1" s="1"/>
  <c r="L286" i="1" a="1"/>
  <c r="L286" i="1" s="1"/>
  <c r="L287" i="1" a="1"/>
  <c r="L287" i="1" s="1"/>
  <c r="L288" i="1" a="1"/>
  <c r="L288" i="1" s="1"/>
  <c r="L289" i="1" a="1"/>
  <c r="L289" i="1" s="1"/>
  <c r="L290" i="1" a="1"/>
  <c r="L290" i="1" s="1"/>
  <c r="L291" i="1" a="1"/>
  <c r="L291" i="1" s="1"/>
  <c r="L292" i="1" a="1"/>
  <c r="L292" i="1" s="1"/>
  <c r="L293" i="1" a="1"/>
  <c r="L293" i="1" s="1"/>
  <c r="L294" i="1" a="1"/>
  <c r="L294" i="1" s="1"/>
  <c r="L295" i="1" a="1"/>
  <c r="L295" i="1" s="1"/>
  <c r="L296" i="1" a="1"/>
  <c r="L296" i="1" s="1"/>
  <c r="L297" i="1" a="1"/>
  <c r="L297" i="1" s="1"/>
  <c r="L298" i="1" a="1"/>
  <c r="L298" i="1" s="1"/>
  <c r="L299" i="1" a="1"/>
  <c r="L299" i="1" s="1"/>
  <c r="L300" i="1" a="1"/>
  <c r="L300" i="1" s="1"/>
  <c r="L301" i="1" a="1"/>
  <c r="L301" i="1" s="1"/>
  <c r="L302" i="1" a="1"/>
  <c r="L302" i="1" s="1"/>
  <c r="L303" i="1" a="1"/>
  <c r="L303" i="1" s="1"/>
  <c r="L304" i="1" a="1"/>
  <c r="L304" i="1" s="1"/>
  <c r="L305" i="1" a="1"/>
  <c r="L305" i="1" s="1"/>
  <c r="L306" i="1" a="1"/>
  <c r="L306" i="1" s="1"/>
  <c r="L307" i="1" a="1"/>
  <c r="L307" i="1" s="1"/>
  <c r="L308" i="1" a="1"/>
  <c r="L308" i="1" s="1"/>
  <c r="L309" i="1" a="1"/>
  <c r="L309" i="1" s="1"/>
  <c r="L310" i="1" a="1"/>
  <c r="L310" i="1" s="1"/>
  <c r="L311" i="1" a="1"/>
  <c r="L311" i="1" s="1"/>
  <c r="L312" i="1" a="1"/>
  <c r="L312" i="1" s="1"/>
  <c r="L313" i="1" a="1"/>
  <c r="L313" i="1" s="1"/>
  <c r="L314" i="1" a="1"/>
  <c r="L314" i="1" s="1"/>
  <c r="L315" i="1" a="1"/>
  <c r="L315" i="1" s="1"/>
  <c r="L316" i="1" a="1"/>
  <c r="L316" i="1" s="1"/>
  <c r="L317" i="1" a="1"/>
  <c r="L317" i="1" s="1"/>
  <c r="L318" i="1" a="1"/>
  <c r="L318" i="1" s="1"/>
  <c r="L319" i="1" a="1"/>
  <c r="L319" i="1" s="1"/>
  <c r="L320" i="1" a="1"/>
  <c r="L320" i="1" s="1"/>
  <c r="L321" i="1" a="1"/>
  <c r="L321" i="1" s="1"/>
  <c r="L322" i="1" a="1"/>
  <c r="L322" i="1" s="1"/>
  <c r="L323" i="1" a="1"/>
  <c r="L323" i="1" s="1"/>
  <c r="L324" i="1" a="1"/>
  <c r="L324" i="1" s="1"/>
  <c r="L325" i="1" a="1"/>
  <c r="L325" i="1" s="1"/>
  <c r="L326" i="1" a="1"/>
  <c r="L326" i="1" s="1"/>
  <c r="L327" i="1" a="1"/>
  <c r="L327" i="1" s="1"/>
  <c r="L328" i="1" a="1"/>
  <c r="L328" i="1" s="1"/>
  <c r="L329" i="1" a="1"/>
  <c r="L329" i="1" s="1"/>
  <c r="L330" i="1" a="1"/>
  <c r="L330" i="1" s="1"/>
  <c r="L331" i="1" a="1"/>
  <c r="L331" i="1" s="1"/>
  <c r="L332" i="1" a="1"/>
  <c r="L332" i="1" s="1"/>
  <c r="L333" i="1" a="1"/>
  <c r="L333" i="1" s="1"/>
  <c r="L334" i="1" a="1"/>
  <c r="L334" i="1" s="1"/>
  <c r="L335" i="1" a="1"/>
  <c r="L335" i="1" s="1"/>
  <c r="L336" i="1" a="1"/>
  <c r="L336" i="1" s="1"/>
  <c r="L337" i="1" a="1"/>
  <c r="L337" i="1" s="1"/>
  <c r="L338" i="1" a="1"/>
  <c r="L338" i="1" s="1"/>
  <c r="L339" i="1" a="1"/>
  <c r="L339" i="1" s="1"/>
  <c r="L340" i="1" a="1"/>
  <c r="L340" i="1" s="1"/>
  <c r="L341" i="1" a="1"/>
  <c r="L341" i="1" s="1"/>
  <c r="L342" i="1" a="1"/>
  <c r="L342" i="1" s="1"/>
  <c r="L343" i="1" a="1"/>
  <c r="L343" i="1" s="1"/>
  <c r="L344" i="1" a="1"/>
  <c r="L344" i="1" s="1"/>
  <c r="L345" i="1" a="1"/>
  <c r="L345" i="1" s="1"/>
  <c r="L346" i="1" a="1"/>
  <c r="L346" i="1" s="1"/>
  <c r="L347" i="1" a="1"/>
  <c r="L347" i="1" s="1"/>
  <c r="L348" i="1" a="1"/>
  <c r="L348" i="1" s="1"/>
  <c r="L349" i="1" a="1"/>
  <c r="L349" i="1" s="1"/>
  <c r="L350" i="1" a="1"/>
  <c r="L350" i="1" s="1"/>
  <c r="L351" i="1" a="1"/>
  <c r="L351" i="1" s="1"/>
  <c r="L352" i="1" a="1"/>
  <c r="L352" i="1" s="1"/>
  <c r="L353" i="1" a="1"/>
  <c r="L353" i="1" s="1"/>
  <c r="L354" i="1" a="1"/>
  <c r="L354" i="1" s="1"/>
  <c r="L355" i="1" a="1"/>
  <c r="L355" i="1" s="1"/>
  <c r="L356" i="1" a="1"/>
  <c r="L356" i="1" s="1"/>
  <c r="L357" i="1" a="1"/>
  <c r="L357" i="1" s="1"/>
  <c r="L358" i="1" a="1"/>
  <c r="L358" i="1" s="1"/>
  <c r="L359" i="1" a="1"/>
  <c r="L359" i="1" s="1"/>
  <c r="L360" i="1" a="1"/>
  <c r="L360" i="1" s="1"/>
  <c r="L361" i="1" a="1"/>
  <c r="L361" i="1" s="1"/>
  <c r="L362" i="1" a="1"/>
  <c r="L362" i="1" s="1"/>
  <c r="L363" i="1" a="1"/>
  <c r="L363" i="1" s="1"/>
  <c r="L364" i="1" a="1"/>
  <c r="L364" i="1" s="1"/>
  <c r="L365" i="1" a="1"/>
  <c r="L365" i="1" s="1"/>
  <c r="L366" i="1" a="1"/>
  <c r="L366" i="1" s="1"/>
  <c r="L367" i="1" a="1"/>
  <c r="L367" i="1" s="1"/>
  <c r="L368" i="1" a="1"/>
  <c r="L368" i="1" s="1"/>
  <c r="L369" i="1" a="1"/>
  <c r="L369" i="1" s="1"/>
  <c r="L370" i="1" a="1"/>
  <c r="L370" i="1" s="1"/>
  <c r="L371" i="1" a="1"/>
  <c r="L371" i="1" s="1"/>
  <c r="L372" i="1" a="1"/>
  <c r="L372" i="1" s="1"/>
  <c r="L373" i="1" a="1"/>
  <c r="L373" i="1" s="1"/>
  <c r="L374" i="1" a="1"/>
  <c r="L374" i="1" s="1"/>
  <c r="L375" i="1" a="1"/>
  <c r="L375" i="1" s="1"/>
  <c r="L376" i="1" a="1"/>
  <c r="L376" i="1" s="1"/>
  <c r="L377" i="1" a="1"/>
  <c r="L377" i="1" s="1"/>
  <c r="L378" i="1" a="1"/>
  <c r="L378" i="1" s="1"/>
  <c r="L379" i="1" a="1"/>
  <c r="L379" i="1" s="1"/>
  <c r="L380" i="1" a="1"/>
  <c r="L380" i="1" s="1"/>
  <c r="L381" i="1" a="1"/>
  <c r="L381" i="1" s="1"/>
  <c r="L382" i="1" a="1"/>
  <c r="L382" i="1" s="1"/>
  <c r="L383" i="1" a="1"/>
  <c r="L383" i="1" s="1"/>
  <c r="L384" i="1" a="1"/>
  <c r="L384" i="1" s="1"/>
  <c r="L385" i="1" a="1"/>
  <c r="L385" i="1" s="1"/>
  <c r="L386" i="1" a="1"/>
  <c r="L386" i="1" s="1"/>
  <c r="L387" i="1" a="1"/>
  <c r="L387" i="1" s="1"/>
  <c r="L388" i="1" a="1"/>
  <c r="L388" i="1" s="1"/>
  <c r="L389" i="1" a="1"/>
  <c r="L389" i="1" s="1"/>
  <c r="L390" i="1" a="1"/>
  <c r="L390" i="1" s="1"/>
  <c r="L391" i="1" a="1"/>
  <c r="L391" i="1" s="1"/>
  <c r="L392" i="1" a="1"/>
  <c r="L392" i="1" s="1"/>
  <c r="L393" i="1" a="1"/>
  <c r="L393" i="1" s="1"/>
  <c r="L394" i="1" a="1"/>
  <c r="L394" i="1" s="1"/>
  <c r="L395" i="1" a="1"/>
  <c r="L395" i="1" s="1"/>
  <c r="L396" i="1" a="1"/>
  <c r="L396" i="1" s="1"/>
  <c r="L397" i="1" a="1"/>
  <c r="L397" i="1" s="1"/>
  <c r="L398" i="1" a="1"/>
  <c r="L398" i="1" s="1"/>
  <c r="L399" i="1" a="1"/>
  <c r="L399" i="1" s="1"/>
  <c r="L400" i="1" a="1"/>
  <c r="L400" i="1" s="1"/>
  <c r="L401" i="1" a="1"/>
  <c r="L401" i="1" s="1"/>
  <c r="L402" i="1" a="1"/>
  <c r="L402" i="1" s="1"/>
  <c r="L403" i="1" a="1"/>
  <c r="L403" i="1" s="1"/>
  <c r="L404" i="1" a="1"/>
  <c r="L404" i="1" s="1"/>
  <c r="L405" i="1" a="1"/>
  <c r="L405" i="1" s="1"/>
  <c r="L406" i="1" a="1"/>
  <c r="L406" i="1" s="1"/>
  <c r="L407" i="1" a="1"/>
  <c r="L407" i="1" s="1"/>
  <c r="L408" i="1" a="1"/>
  <c r="L408" i="1" s="1"/>
  <c r="L409" i="1" a="1"/>
  <c r="L409" i="1" s="1"/>
  <c r="L410" i="1" a="1"/>
  <c r="L410" i="1" s="1"/>
  <c r="L411" i="1" a="1"/>
  <c r="L411" i="1" s="1"/>
  <c r="L412" i="1" a="1"/>
  <c r="L412" i="1" s="1"/>
  <c r="L413" i="1" a="1"/>
  <c r="L413" i="1" s="1"/>
  <c r="L414" i="1" a="1"/>
  <c r="L414" i="1" s="1"/>
  <c r="L415" i="1" a="1"/>
  <c r="L415" i="1" s="1"/>
  <c r="L416" i="1" a="1"/>
  <c r="L416" i="1" s="1"/>
  <c r="L417" i="1" a="1"/>
  <c r="L417" i="1" s="1"/>
  <c r="L418" i="1" a="1"/>
  <c r="L418" i="1" s="1"/>
  <c r="L419" i="1" a="1"/>
  <c r="L419" i="1" s="1"/>
  <c r="L420" i="1" a="1"/>
  <c r="L420" i="1" s="1"/>
  <c r="L421" i="1" a="1"/>
  <c r="L421" i="1" s="1"/>
  <c r="L422" i="1" a="1"/>
  <c r="L422" i="1" s="1"/>
  <c r="L423" i="1" a="1"/>
  <c r="L423" i="1" s="1"/>
  <c r="L424" i="1" a="1"/>
  <c r="L424" i="1" s="1"/>
  <c r="L425" i="1" a="1"/>
  <c r="L425" i="1" s="1"/>
  <c r="L426" i="1" a="1"/>
  <c r="L426" i="1" s="1"/>
  <c r="L427" i="1" a="1"/>
  <c r="L427" i="1" s="1"/>
  <c r="L428" i="1" a="1"/>
  <c r="L428" i="1" s="1"/>
  <c r="L429" i="1" a="1"/>
  <c r="L429" i="1" s="1"/>
  <c r="L430" i="1" a="1"/>
  <c r="L430" i="1" s="1"/>
  <c r="L431" i="1" a="1"/>
  <c r="L431" i="1" s="1"/>
  <c r="L432" i="1" a="1"/>
  <c r="L432" i="1" s="1"/>
  <c r="L433" i="1" a="1"/>
  <c r="L433" i="1" s="1"/>
  <c r="L434" i="1" a="1"/>
  <c r="L434" i="1" s="1"/>
  <c r="L435" i="1" a="1"/>
  <c r="L435" i="1" s="1"/>
  <c r="L436" i="1" a="1"/>
  <c r="L436" i="1" s="1"/>
  <c r="L437" i="1" a="1"/>
  <c r="L437" i="1" s="1"/>
  <c r="L438" i="1" a="1"/>
  <c r="L438" i="1" s="1"/>
  <c r="L439" i="1" a="1"/>
  <c r="L439" i="1" s="1"/>
  <c r="L440" i="1" a="1"/>
  <c r="L440" i="1" s="1"/>
  <c r="L441" i="1" a="1"/>
  <c r="L441" i="1" s="1"/>
  <c r="L442" i="1" a="1"/>
  <c r="L442" i="1" s="1"/>
  <c r="L443" i="1" a="1"/>
  <c r="L443" i="1" s="1"/>
  <c r="L444" i="1" a="1"/>
  <c r="L444" i="1" s="1"/>
  <c r="L445" i="1" a="1"/>
  <c r="L445" i="1" s="1"/>
  <c r="L446" i="1" a="1"/>
  <c r="L446" i="1" s="1"/>
  <c r="L447" i="1" a="1"/>
  <c r="L447" i="1" s="1"/>
  <c r="L448" i="1" a="1"/>
  <c r="L448" i="1" s="1"/>
  <c r="L449" i="1" a="1"/>
  <c r="L449" i="1" s="1"/>
  <c r="L450" i="1" a="1"/>
  <c r="L450" i="1" s="1"/>
  <c r="L451" i="1" a="1"/>
  <c r="L451" i="1" s="1"/>
  <c r="L452" i="1" a="1"/>
  <c r="L452" i="1" s="1"/>
  <c r="L453" i="1" a="1"/>
  <c r="L453" i="1" s="1"/>
  <c r="L454" i="1" a="1"/>
  <c r="L454" i="1" s="1"/>
  <c r="L455" i="1" a="1"/>
  <c r="L455" i="1" s="1"/>
  <c r="L456" i="1" a="1"/>
  <c r="L456" i="1" s="1"/>
  <c r="L457" i="1" a="1"/>
  <c r="L457" i="1" s="1"/>
  <c r="L458" i="1" a="1"/>
  <c r="L458" i="1" s="1"/>
  <c r="L459" i="1" a="1"/>
  <c r="L459" i="1" s="1"/>
  <c r="L460" i="1" a="1"/>
  <c r="L460" i="1" s="1"/>
  <c r="L461" i="1" a="1"/>
  <c r="L461" i="1" s="1"/>
  <c r="L462" i="1" a="1"/>
  <c r="L462" i="1" s="1"/>
  <c r="L463" i="1" a="1"/>
  <c r="L463" i="1" s="1"/>
  <c r="L464" i="1" a="1"/>
  <c r="L464" i="1" s="1"/>
  <c r="L465" i="1" a="1"/>
  <c r="L465" i="1" s="1"/>
  <c r="L466" i="1" a="1"/>
  <c r="L466" i="1" s="1"/>
  <c r="L467" i="1" a="1"/>
  <c r="L467" i="1" s="1"/>
  <c r="L468" i="1" a="1"/>
  <c r="L468" i="1" s="1"/>
  <c r="L469" i="1" a="1"/>
  <c r="L469" i="1" s="1"/>
  <c r="L470" i="1" a="1"/>
  <c r="L470" i="1" s="1"/>
  <c r="L471" i="1" a="1"/>
  <c r="L471" i="1" s="1"/>
  <c r="L472" i="1" a="1"/>
  <c r="L472" i="1" s="1"/>
  <c r="L473" i="1" a="1"/>
  <c r="L473" i="1" s="1"/>
  <c r="L474" i="1" a="1"/>
  <c r="L474" i="1" s="1"/>
  <c r="L475" i="1" a="1"/>
  <c r="L475" i="1" s="1"/>
  <c r="L476" i="1" a="1"/>
  <c r="L476" i="1" s="1"/>
  <c r="L477" i="1" a="1"/>
  <c r="L477" i="1" s="1"/>
  <c r="L478" i="1" a="1"/>
  <c r="L478" i="1" s="1"/>
  <c r="L479" i="1" a="1"/>
  <c r="L479" i="1" s="1"/>
  <c r="L480" i="1" a="1"/>
  <c r="L480" i="1" s="1"/>
  <c r="L481" i="1" a="1"/>
  <c r="L481" i="1" s="1"/>
  <c r="L482" i="1" a="1"/>
  <c r="L482" i="1" s="1"/>
  <c r="L483" i="1" a="1"/>
  <c r="L483" i="1" s="1"/>
  <c r="L484" i="1" a="1"/>
  <c r="L484" i="1" s="1"/>
  <c r="L485" i="1" a="1"/>
  <c r="L485" i="1" s="1"/>
  <c r="L486" i="1" a="1"/>
  <c r="L486" i="1" s="1"/>
  <c r="L487" i="1" a="1"/>
  <c r="L487" i="1" s="1"/>
  <c r="L488" i="1" a="1"/>
  <c r="L488" i="1" s="1"/>
  <c r="L489" i="1" a="1"/>
  <c r="L489" i="1" s="1"/>
  <c r="L490" i="1" a="1"/>
  <c r="L490" i="1" s="1"/>
  <c r="L491" i="1" a="1"/>
  <c r="L491" i="1" s="1"/>
  <c r="L492" i="1" a="1"/>
  <c r="L492" i="1" s="1"/>
  <c r="L493" i="1" a="1"/>
  <c r="L493" i="1" s="1"/>
  <c r="L494" i="1" a="1"/>
  <c r="L494" i="1" s="1"/>
  <c r="L495" i="1" a="1"/>
  <c r="L495" i="1" s="1"/>
  <c r="L496" i="1" a="1"/>
  <c r="L496" i="1" s="1"/>
  <c r="L497" i="1" a="1"/>
  <c r="L497" i="1" s="1"/>
  <c r="L498" i="1" a="1"/>
  <c r="L498" i="1" s="1"/>
  <c r="L499" i="1" a="1"/>
  <c r="L499" i="1" s="1"/>
  <c r="L500" i="1" a="1"/>
  <c r="L500" i="1" s="1"/>
  <c r="L501" i="1" a="1"/>
  <c r="L501" i="1" s="1"/>
  <c r="L502" i="1" a="1"/>
  <c r="L502" i="1" s="1"/>
  <c r="L503" i="1" a="1"/>
  <c r="L503" i="1" s="1"/>
  <c r="L504" i="1" a="1"/>
  <c r="L504" i="1" s="1"/>
  <c r="L505" i="1" a="1"/>
  <c r="L505" i="1" s="1"/>
  <c r="L506" i="1" a="1"/>
  <c r="L506" i="1" s="1"/>
  <c r="L507" i="1" a="1"/>
  <c r="L507" i="1" s="1"/>
  <c r="L508" i="1" a="1"/>
  <c r="L508" i="1" s="1"/>
  <c r="L509" i="1" a="1"/>
  <c r="L509" i="1" s="1"/>
  <c r="L510" i="1" a="1"/>
  <c r="L510" i="1" s="1"/>
  <c r="L511" i="1" a="1"/>
  <c r="L511" i="1" s="1"/>
  <c r="L512" i="1" a="1"/>
  <c r="L512" i="1" s="1"/>
  <c r="L513" i="1" a="1"/>
  <c r="L513" i="1" s="1"/>
  <c r="L514" i="1" a="1"/>
  <c r="L514" i="1" s="1"/>
  <c r="L515" i="1" a="1"/>
  <c r="L515" i="1" s="1"/>
  <c r="L516" i="1" a="1"/>
  <c r="L516" i="1" s="1"/>
  <c r="L517" i="1" a="1"/>
  <c r="L517" i="1" s="1"/>
  <c r="L518" i="1" a="1"/>
  <c r="L518" i="1" s="1"/>
  <c r="L519" i="1" a="1"/>
  <c r="L519" i="1" s="1"/>
  <c r="L520" i="1" a="1"/>
  <c r="L520" i="1" s="1"/>
  <c r="L521" i="1" a="1"/>
  <c r="L521" i="1" s="1"/>
  <c r="L522" i="1" a="1"/>
  <c r="L522" i="1" s="1"/>
  <c r="L523" i="1" a="1"/>
  <c r="L523" i="1" s="1"/>
  <c r="L524" i="1" a="1"/>
  <c r="L524" i="1" s="1"/>
  <c r="L525" i="1" a="1"/>
  <c r="L525" i="1" s="1"/>
  <c r="L526" i="1" a="1"/>
  <c r="L526" i="1" s="1"/>
  <c r="L527" i="1" a="1"/>
  <c r="L527" i="1" s="1"/>
  <c r="L528" i="1" a="1"/>
  <c r="L528" i="1" s="1"/>
  <c r="L529" i="1" a="1"/>
  <c r="L529" i="1" s="1"/>
  <c r="L530" i="1" a="1"/>
  <c r="L530" i="1" s="1"/>
  <c r="L531" i="1" a="1"/>
  <c r="L531" i="1" s="1"/>
  <c r="L532" i="1" a="1"/>
  <c r="L532" i="1" s="1"/>
  <c r="L533" i="1" a="1"/>
  <c r="L533" i="1" s="1"/>
  <c r="L534" i="1" a="1"/>
  <c r="L534" i="1" s="1"/>
  <c r="L535" i="1" a="1"/>
  <c r="L535" i="1" s="1"/>
  <c r="L536" i="1" a="1"/>
  <c r="L536" i="1" s="1"/>
  <c r="L537" i="1" a="1"/>
  <c r="L537" i="1" s="1"/>
  <c r="L538" i="1" a="1"/>
  <c r="L538" i="1" s="1"/>
  <c r="L539" i="1" a="1"/>
  <c r="L539" i="1" s="1"/>
  <c r="L540" i="1" a="1"/>
  <c r="L540" i="1" s="1"/>
  <c r="L541" i="1" a="1"/>
  <c r="L541" i="1" s="1"/>
  <c r="L542" i="1" a="1"/>
  <c r="L542" i="1" s="1"/>
  <c r="L543" i="1" a="1"/>
  <c r="L543" i="1" s="1"/>
  <c r="L544" i="1" a="1"/>
  <c r="L544" i="1" s="1"/>
  <c r="L545" i="1" a="1"/>
  <c r="L545" i="1" s="1"/>
  <c r="L546" i="1" a="1"/>
  <c r="L546" i="1" s="1"/>
  <c r="L547" i="1" a="1"/>
  <c r="L547" i="1" s="1"/>
  <c r="L548" i="1" a="1"/>
  <c r="L548" i="1" s="1"/>
  <c r="L549" i="1" a="1"/>
  <c r="L549" i="1" s="1"/>
  <c r="L550" i="1" a="1"/>
  <c r="L550" i="1" s="1"/>
  <c r="L551" i="1" a="1"/>
  <c r="L551" i="1" s="1"/>
  <c r="L552" i="1" a="1"/>
  <c r="L552" i="1" s="1"/>
  <c r="L553" i="1" a="1"/>
  <c r="L553" i="1" s="1"/>
  <c r="L554" i="1" a="1"/>
  <c r="L554" i="1" s="1"/>
  <c r="L555" i="1" a="1"/>
  <c r="L555" i="1" s="1"/>
  <c r="L556" i="1" a="1"/>
  <c r="L556" i="1" s="1"/>
  <c r="L557" i="1" a="1"/>
  <c r="L557" i="1" s="1"/>
  <c r="L558" i="1" a="1"/>
  <c r="L558" i="1" s="1"/>
  <c r="L559" i="1" a="1"/>
  <c r="L559" i="1" s="1"/>
  <c r="L560" i="1" a="1"/>
  <c r="L560" i="1" s="1"/>
  <c r="L561" i="1" a="1"/>
  <c r="L561" i="1" s="1"/>
  <c r="L562" i="1" a="1"/>
  <c r="L562" i="1" s="1"/>
  <c r="L563" i="1" a="1"/>
  <c r="L563" i="1" s="1"/>
  <c r="L564" i="1" a="1"/>
  <c r="L564" i="1" s="1"/>
  <c r="L565" i="1" a="1"/>
  <c r="L565" i="1" s="1"/>
  <c r="L566" i="1" a="1"/>
  <c r="L566" i="1" s="1"/>
  <c r="L567" i="1" a="1"/>
  <c r="L567" i="1" s="1"/>
  <c r="L568" i="1" a="1"/>
  <c r="L568" i="1" s="1"/>
  <c r="L569" i="1" a="1"/>
  <c r="L569" i="1" s="1"/>
  <c r="L570" i="1" a="1"/>
  <c r="L570" i="1" s="1"/>
  <c r="L571" i="1" a="1"/>
  <c r="L571" i="1" s="1"/>
  <c r="L572" i="1" a="1"/>
  <c r="L572" i="1" s="1"/>
  <c r="L573" i="1" a="1"/>
  <c r="L573" i="1" s="1"/>
  <c r="L574" i="1" a="1"/>
  <c r="L574" i="1" s="1"/>
  <c r="L575" i="1" a="1"/>
  <c r="L575" i="1" s="1"/>
  <c r="L576" i="1" a="1"/>
  <c r="L576" i="1" s="1"/>
  <c r="L577" i="1" a="1"/>
  <c r="L577" i="1" s="1"/>
  <c r="L578" i="1" a="1"/>
  <c r="L578" i="1" s="1"/>
  <c r="L579" i="1" a="1"/>
  <c r="L579" i="1" s="1"/>
  <c r="L580" i="1" a="1"/>
  <c r="L580" i="1" s="1"/>
  <c r="L581" i="1" a="1"/>
  <c r="L581" i="1" s="1"/>
  <c r="L582" i="1" a="1"/>
  <c r="L582" i="1" s="1"/>
  <c r="L583" i="1" a="1"/>
  <c r="L583" i="1" s="1"/>
  <c r="L584" i="1" a="1"/>
  <c r="L584" i="1" s="1"/>
  <c r="L585" i="1" a="1"/>
  <c r="L585" i="1" s="1"/>
  <c r="L586" i="1" a="1"/>
  <c r="L586" i="1" s="1"/>
  <c r="L587" i="1" a="1"/>
  <c r="L587" i="1" s="1"/>
  <c r="L588" i="1" a="1"/>
  <c r="L588" i="1" s="1"/>
  <c r="L589" i="1" a="1"/>
  <c r="L589" i="1" s="1"/>
  <c r="L590" i="1" a="1"/>
  <c r="L590" i="1" s="1"/>
  <c r="L591" i="1" a="1"/>
  <c r="L591" i="1" s="1"/>
  <c r="L592" i="1" a="1"/>
  <c r="L592" i="1" s="1"/>
  <c r="L593" i="1" a="1"/>
  <c r="L593" i="1" s="1"/>
  <c r="L594" i="1" a="1"/>
  <c r="L594" i="1" s="1"/>
  <c r="L595" i="1" a="1"/>
  <c r="L595" i="1" s="1"/>
  <c r="L596" i="1" a="1"/>
  <c r="L596" i="1" s="1"/>
  <c r="L597" i="1" a="1"/>
  <c r="L597" i="1" s="1"/>
  <c r="L598" i="1" a="1"/>
  <c r="L598" i="1" s="1"/>
  <c r="L599" i="1" a="1"/>
  <c r="L599" i="1" s="1"/>
  <c r="L600" i="1" a="1"/>
  <c r="L600" i="1" s="1"/>
  <c r="L601" i="1" a="1"/>
  <c r="L601" i="1" s="1"/>
  <c r="L602" i="1" a="1"/>
  <c r="L602" i="1" s="1"/>
  <c r="L603" i="1" a="1"/>
  <c r="L603" i="1" s="1"/>
  <c r="L604" i="1" a="1"/>
  <c r="L604" i="1" s="1"/>
  <c r="L605" i="1" a="1"/>
  <c r="L605" i="1" s="1"/>
  <c r="L606" i="1" a="1"/>
  <c r="L606" i="1" s="1"/>
  <c r="L607" i="1" a="1"/>
  <c r="L607" i="1" s="1"/>
  <c r="L608" i="1" a="1"/>
  <c r="L608" i="1" s="1"/>
  <c r="L609" i="1" a="1"/>
  <c r="L609" i="1" s="1"/>
  <c r="L610" i="1" a="1"/>
  <c r="L610" i="1" s="1"/>
  <c r="L611" i="1" a="1"/>
  <c r="L611" i="1" s="1"/>
  <c r="L612" i="1" a="1"/>
  <c r="L612" i="1" s="1"/>
  <c r="L613" i="1" a="1"/>
  <c r="L613" i="1" s="1"/>
  <c r="L614" i="1" a="1"/>
  <c r="L614" i="1" s="1"/>
  <c r="L615" i="1" a="1"/>
  <c r="L615" i="1" s="1"/>
  <c r="L616" i="1" a="1"/>
  <c r="L616" i="1" s="1"/>
  <c r="L617" i="1" a="1"/>
  <c r="L617" i="1" s="1"/>
  <c r="L618" i="1" a="1"/>
  <c r="L618" i="1" s="1"/>
  <c r="L619" i="1" a="1"/>
  <c r="L619" i="1" s="1"/>
  <c r="L620" i="1" a="1"/>
  <c r="L620" i="1" s="1"/>
  <c r="L621" i="1" a="1"/>
  <c r="L621" i="1" s="1"/>
  <c r="L622" i="1" a="1"/>
  <c r="L622" i="1" s="1"/>
  <c r="L623" i="1" a="1"/>
  <c r="L623" i="1" s="1"/>
  <c r="L624" i="1" a="1"/>
  <c r="L624" i="1" s="1"/>
  <c r="L625" i="1" a="1"/>
  <c r="L625" i="1" s="1"/>
  <c r="L626" i="1" a="1"/>
  <c r="L626" i="1" s="1"/>
  <c r="L627" i="1" a="1"/>
  <c r="L627" i="1" s="1"/>
  <c r="L628" i="1" a="1"/>
  <c r="L628" i="1" s="1"/>
  <c r="L629" i="1" a="1"/>
  <c r="L629" i="1" s="1"/>
  <c r="L630" i="1" a="1"/>
  <c r="L630" i="1" s="1"/>
  <c r="L631" i="1" a="1"/>
  <c r="L631" i="1" s="1"/>
  <c r="L632" i="1" a="1"/>
  <c r="L632" i="1" s="1"/>
  <c r="L633" i="1" a="1"/>
  <c r="L633" i="1" s="1"/>
  <c r="L634" i="1" a="1"/>
  <c r="L634" i="1" s="1"/>
  <c r="L635" i="1" a="1"/>
  <c r="L635" i="1" s="1"/>
  <c r="L636" i="1" a="1"/>
  <c r="L636" i="1" s="1"/>
  <c r="L637" i="1" a="1"/>
  <c r="L637" i="1" s="1"/>
  <c r="L638" i="1" a="1"/>
  <c r="L638" i="1" s="1"/>
  <c r="L639" i="1" a="1"/>
  <c r="L639" i="1" s="1"/>
  <c r="L640" i="1" a="1"/>
  <c r="L640" i="1" s="1"/>
  <c r="L641" i="1" a="1"/>
  <c r="L641" i="1" s="1"/>
  <c r="L642" i="1" a="1"/>
  <c r="L642" i="1" s="1"/>
  <c r="L643" i="1" a="1"/>
  <c r="L643" i="1" s="1"/>
  <c r="L644" i="1" a="1"/>
  <c r="L644" i="1" s="1"/>
  <c r="L645" i="1" a="1"/>
  <c r="L645" i="1" s="1"/>
  <c r="L646" i="1" a="1"/>
  <c r="L646" i="1" s="1"/>
  <c r="L647" i="1" a="1"/>
  <c r="L647" i="1" s="1"/>
  <c r="L648" i="1" a="1"/>
  <c r="L648" i="1" s="1"/>
  <c r="L649" i="1" a="1"/>
  <c r="L649" i="1" s="1"/>
  <c r="L650" i="1" a="1"/>
  <c r="L650" i="1" s="1"/>
  <c r="L651" i="1" a="1"/>
  <c r="L651" i="1" s="1"/>
  <c r="L652" i="1" a="1"/>
  <c r="L652" i="1" s="1"/>
  <c r="L653" i="1" a="1"/>
  <c r="L653" i="1" s="1"/>
  <c r="L654" i="1" a="1"/>
  <c r="L654" i="1" s="1"/>
  <c r="L655" i="1" a="1"/>
  <c r="L655" i="1" s="1"/>
  <c r="L656" i="1" a="1"/>
  <c r="L656" i="1" s="1"/>
  <c r="L657" i="1" a="1"/>
  <c r="L657" i="1" s="1"/>
  <c r="L658" i="1" a="1"/>
  <c r="L658" i="1" s="1"/>
  <c r="L659" i="1" a="1"/>
  <c r="L659" i="1" s="1"/>
  <c r="L660" i="1" a="1"/>
  <c r="L660" i="1" s="1"/>
  <c r="L661" i="1" a="1"/>
  <c r="L661" i="1" s="1"/>
  <c r="L662" i="1" a="1"/>
  <c r="L662" i="1" s="1"/>
  <c r="L663" i="1" a="1"/>
  <c r="L663" i="1" s="1"/>
  <c r="L664" i="1" a="1"/>
  <c r="L664" i="1" s="1"/>
  <c r="L665" i="1" a="1"/>
  <c r="L665" i="1" s="1"/>
  <c r="L666" i="1" a="1"/>
  <c r="L666" i="1" s="1"/>
  <c r="L667" i="1" a="1"/>
  <c r="L667" i="1" s="1"/>
  <c r="L668" i="1" a="1"/>
  <c r="L668" i="1" s="1"/>
  <c r="L669" i="1" a="1"/>
  <c r="L669" i="1" s="1"/>
  <c r="L670" i="1" a="1"/>
  <c r="L670" i="1" s="1"/>
  <c r="L671" i="1" a="1"/>
  <c r="L671" i="1" s="1"/>
  <c r="L672" i="1" a="1"/>
  <c r="L672" i="1" s="1"/>
  <c r="L673" i="1" a="1"/>
  <c r="L673" i="1" s="1"/>
  <c r="L674" i="1" a="1"/>
  <c r="L674" i="1" s="1"/>
  <c r="L675" i="1" a="1"/>
  <c r="L675" i="1" s="1"/>
  <c r="L676" i="1" a="1"/>
  <c r="L676" i="1" s="1"/>
  <c r="L677" i="1" a="1"/>
  <c r="L677" i="1" s="1"/>
  <c r="L678" i="1" a="1"/>
  <c r="L678" i="1" s="1"/>
  <c r="L679" i="1" a="1"/>
  <c r="L679" i="1" s="1"/>
  <c r="L680" i="1" a="1"/>
  <c r="L680" i="1" s="1"/>
  <c r="L681" i="1" a="1"/>
  <c r="L681" i="1" s="1"/>
  <c r="L682" i="1" a="1"/>
  <c r="L682" i="1" s="1"/>
  <c r="L683" i="1" a="1"/>
  <c r="L683" i="1" s="1"/>
  <c r="L684" i="1" a="1"/>
  <c r="L684" i="1" s="1"/>
  <c r="L685" i="1" a="1"/>
  <c r="L685" i="1" s="1"/>
  <c r="L686" i="1" a="1"/>
  <c r="L686" i="1" s="1"/>
  <c r="L687" i="1" a="1"/>
  <c r="L687" i="1" s="1"/>
  <c r="L688" i="1" a="1"/>
  <c r="L688" i="1" s="1"/>
  <c r="L689" i="1" a="1"/>
  <c r="L689" i="1" s="1"/>
  <c r="L690" i="1" a="1"/>
  <c r="L690" i="1" s="1"/>
  <c r="L691" i="1" a="1"/>
  <c r="L691" i="1" s="1"/>
  <c r="L692" i="1" a="1"/>
  <c r="L692" i="1" s="1"/>
  <c r="L693" i="1" a="1"/>
  <c r="L693" i="1" s="1"/>
  <c r="L694" i="1" a="1"/>
  <c r="L694" i="1" s="1"/>
  <c r="L695" i="1" a="1"/>
  <c r="L695" i="1" s="1"/>
  <c r="L696" i="1" a="1"/>
  <c r="L696" i="1" s="1"/>
  <c r="L697" i="1" a="1"/>
  <c r="L697" i="1" s="1"/>
  <c r="L698" i="1" a="1"/>
  <c r="L698" i="1" s="1"/>
  <c r="L699" i="1" a="1"/>
  <c r="L699" i="1" s="1"/>
  <c r="L700" i="1" a="1"/>
  <c r="L700" i="1" s="1"/>
  <c r="L701" i="1" a="1"/>
  <c r="L701" i="1" s="1"/>
  <c r="L702" i="1" a="1"/>
  <c r="L702" i="1" s="1"/>
  <c r="L703" i="1" a="1"/>
  <c r="L703" i="1" s="1"/>
  <c r="L704" i="1" a="1"/>
  <c r="L704" i="1" s="1"/>
  <c r="L705" i="1" a="1"/>
  <c r="L705" i="1" s="1"/>
  <c r="L706" i="1" a="1"/>
  <c r="L706" i="1" s="1"/>
  <c r="L707" i="1" a="1"/>
  <c r="L707" i="1" s="1"/>
  <c r="L708" i="1" a="1"/>
  <c r="L708" i="1" s="1"/>
  <c r="L709" i="1" a="1"/>
  <c r="L709" i="1" s="1"/>
  <c r="L710" i="1" a="1"/>
  <c r="L710" i="1" s="1"/>
  <c r="L711" i="1" a="1"/>
  <c r="L711" i="1" s="1"/>
  <c r="L712" i="1" a="1"/>
  <c r="L712" i="1" s="1"/>
  <c r="L713" i="1" a="1"/>
  <c r="L713" i="1" s="1"/>
  <c r="L714" i="1" a="1"/>
  <c r="L714" i="1" s="1"/>
  <c r="L715" i="1" a="1"/>
  <c r="L715" i="1" s="1"/>
  <c r="L716" i="1" a="1"/>
  <c r="L716" i="1" s="1"/>
  <c r="L717" i="1" a="1"/>
  <c r="L717" i="1" s="1"/>
  <c r="L718" i="1" a="1"/>
  <c r="L718" i="1" s="1"/>
  <c r="L719" i="1" a="1"/>
  <c r="L719" i="1" s="1"/>
  <c r="L720" i="1" a="1"/>
  <c r="L720" i="1" s="1"/>
  <c r="L721" i="1" a="1"/>
  <c r="L721" i="1" s="1"/>
  <c r="L722" i="1" a="1"/>
  <c r="L722" i="1" s="1"/>
  <c r="L723" i="1" a="1"/>
  <c r="L723" i="1" s="1"/>
  <c r="L724" i="1" a="1"/>
  <c r="L724" i="1" s="1"/>
  <c r="L725" i="1" a="1"/>
  <c r="L725" i="1" s="1"/>
  <c r="L726" i="1" a="1"/>
  <c r="L726" i="1" s="1"/>
  <c r="L727" i="1" a="1"/>
  <c r="L727" i="1" s="1"/>
  <c r="L728" i="1" a="1"/>
  <c r="L728" i="1" s="1"/>
  <c r="L729" i="1" a="1"/>
  <c r="L729" i="1" s="1"/>
  <c r="L730" i="1" a="1"/>
  <c r="L730" i="1" s="1"/>
  <c r="L731" i="1" a="1"/>
  <c r="L731" i="1" s="1"/>
  <c r="L732" i="1" a="1"/>
  <c r="L732" i="1" s="1"/>
  <c r="L733" i="1" a="1"/>
  <c r="L733" i="1" s="1"/>
  <c r="L734" i="1" a="1"/>
  <c r="L734" i="1" s="1"/>
  <c r="L735" i="1" a="1"/>
  <c r="L735" i="1" s="1"/>
  <c r="L736" i="1" a="1"/>
  <c r="L736" i="1" s="1"/>
  <c r="L737" i="1" a="1"/>
  <c r="L737" i="1" s="1"/>
  <c r="L738" i="1" a="1"/>
  <c r="L738" i="1" s="1"/>
  <c r="L739" i="1" a="1"/>
  <c r="L739" i="1" s="1"/>
  <c r="L740" i="1" a="1"/>
  <c r="L740" i="1" s="1"/>
  <c r="L741" i="1" a="1"/>
  <c r="L741" i="1" s="1"/>
  <c r="L742" i="1" a="1"/>
  <c r="L742" i="1" s="1"/>
  <c r="L743" i="1" a="1"/>
  <c r="L743" i="1" s="1"/>
  <c r="L744" i="1" a="1"/>
  <c r="L744" i="1" s="1"/>
  <c r="L745" i="1" a="1"/>
  <c r="L745" i="1" s="1"/>
  <c r="L746" i="1" a="1"/>
  <c r="L746" i="1" s="1"/>
  <c r="L747" i="1" a="1"/>
  <c r="L747" i="1" s="1"/>
  <c r="L748" i="1" a="1"/>
  <c r="L748" i="1" s="1"/>
  <c r="L749" i="1" a="1"/>
  <c r="L749" i="1" s="1"/>
  <c r="L750" i="1" a="1"/>
  <c r="L750" i="1" s="1"/>
  <c r="L751" i="1" a="1"/>
  <c r="L751" i="1" s="1"/>
  <c r="L752" i="1" a="1"/>
  <c r="L752" i="1" s="1"/>
  <c r="L753" i="1" a="1"/>
  <c r="L753" i="1" s="1"/>
  <c r="L754" i="1" a="1"/>
  <c r="L754" i="1" s="1"/>
  <c r="L755" i="1" a="1"/>
  <c r="L755" i="1" s="1"/>
  <c r="L756" i="1" a="1"/>
  <c r="L756" i="1" s="1"/>
  <c r="L757" i="1" a="1"/>
  <c r="L757" i="1" s="1"/>
  <c r="L758" i="1" a="1"/>
  <c r="L758" i="1" s="1"/>
  <c r="L759" i="1" a="1"/>
  <c r="L759" i="1" s="1"/>
  <c r="L760" i="1" a="1"/>
  <c r="L760" i="1" s="1"/>
  <c r="L761" i="1" a="1"/>
  <c r="L761" i="1" s="1"/>
  <c r="L762" i="1" a="1"/>
  <c r="L762" i="1" s="1"/>
  <c r="L763" i="1" a="1"/>
  <c r="L763" i="1" s="1"/>
  <c r="L764" i="1" a="1"/>
  <c r="L764" i="1" s="1"/>
  <c r="L765" i="1" a="1"/>
  <c r="L765" i="1" s="1"/>
  <c r="L766" i="1" a="1"/>
  <c r="L766" i="1" s="1"/>
  <c r="L767" i="1" a="1"/>
  <c r="L767" i="1" s="1"/>
  <c r="L768" i="1" a="1"/>
  <c r="L768" i="1" s="1"/>
  <c r="L769" i="1" a="1"/>
  <c r="L769" i="1" s="1"/>
  <c r="L770" i="1" a="1"/>
  <c r="L770" i="1" s="1"/>
  <c r="L771" i="1" a="1"/>
  <c r="L771" i="1" s="1"/>
  <c r="L772" i="1" a="1"/>
  <c r="L772" i="1" s="1"/>
  <c r="L773" i="1" a="1"/>
  <c r="L773" i="1" s="1"/>
  <c r="L774" i="1" a="1"/>
  <c r="L774" i="1" s="1"/>
  <c r="L775" i="1" a="1"/>
  <c r="L775" i="1" s="1"/>
  <c r="L776" i="1" a="1"/>
  <c r="L776" i="1" s="1"/>
  <c r="L777" i="1" a="1"/>
  <c r="L777" i="1" s="1"/>
  <c r="L778" i="1" a="1"/>
  <c r="L778" i="1" s="1"/>
  <c r="L779" i="1" a="1"/>
  <c r="L779" i="1" s="1"/>
  <c r="L780" i="1" a="1"/>
  <c r="L780" i="1" s="1"/>
  <c r="L781" i="1" a="1"/>
  <c r="L781" i="1" s="1"/>
  <c r="L782" i="1" a="1"/>
  <c r="L782" i="1" s="1"/>
  <c r="L783" i="1" a="1"/>
  <c r="L783" i="1" s="1"/>
  <c r="L784" i="1" a="1"/>
  <c r="L784" i="1" s="1"/>
  <c r="L785" i="1" a="1"/>
  <c r="L785" i="1" s="1"/>
  <c r="L786" i="1" a="1"/>
  <c r="L786" i="1" s="1"/>
  <c r="L787" i="1" a="1"/>
  <c r="L787" i="1" s="1"/>
  <c r="L788" i="1" a="1"/>
  <c r="L788" i="1" s="1"/>
  <c r="L789" i="1" a="1"/>
  <c r="L789" i="1" s="1"/>
  <c r="L790" i="1" a="1"/>
  <c r="L790" i="1" s="1"/>
  <c r="L791" i="1" a="1"/>
  <c r="L791" i="1" s="1"/>
  <c r="L792" i="1" a="1"/>
  <c r="L792" i="1" s="1"/>
  <c r="L793" i="1" a="1"/>
  <c r="L793" i="1" s="1"/>
  <c r="L794" i="1" a="1"/>
  <c r="L794" i="1" s="1"/>
  <c r="L795" i="1" a="1"/>
  <c r="L795" i="1" s="1"/>
  <c r="L796" i="1" a="1"/>
  <c r="L796" i="1" s="1"/>
  <c r="L797" i="1" a="1"/>
  <c r="L797" i="1" s="1"/>
  <c r="L798" i="1" a="1"/>
  <c r="L798" i="1" s="1"/>
  <c r="L799" i="1" a="1"/>
  <c r="L799" i="1" s="1"/>
  <c r="L800" i="1" a="1"/>
  <c r="L800" i="1" s="1"/>
  <c r="L801" i="1" a="1"/>
  <c r="L801" i="1" s="1"/>
  <c r="L802" i="1" a="1"/>
  <c r="L802" i="1" s="1"/>
  <c r="L803" i="1" a="1"/>
  <c r="L803" i="1" s="1"/>
  <c r="L804" i="1" a="1"/>
  <c r="L804" i="1" s="1"/>
  <c r="L805" i="1" a="1"/>
  <c r="L805" i="1" s="1"/>
  <c r="L806" i="1" a="1"/>
  <c r="L806" i="1" s="1"/>
  <c r="L807" i="1" a="1"/>
  <c r="L807" i="1" s="1"/>
  <c r="L808" i="1" a="1"/>
  <c r="L808" i="1" s="1"/>
  <c r="L809" i="1" a="1"/>
  <c r="L809" i="1" s="1"/>
  <c r="L810" i="1" a="1"/>
  <c r="L810" i="1" s="1"/>
  <c r="L811" i="1" a="1"/>
  <c r="L811" i="1" s="1"/>
  <c r="L812" i="1" a="1"/>
  <c r="L812" i="1" s="1"/>
  <c r="L813" i="1" a="1"/>
  <c r="L813" i="1" s="1"/>
  <c r="L814" i="1" a="1"/>
  <c r="L814" i="1" s="1"/>
  <c r="L815" i="1" a="1"/>
  <c r="L815" i="1" s="1"/>
  <c r="L816" i="1" a="1"/>
  <c r="L816" i="1" s="1"/>
  <c r="L817" i="1" a="1"/>
  <c r="L817" i="1" s="1"/>
  <c r="L818" i="1" a="1"/>
  <c r="L818" i="1" s="1"/>
  <c r="L819" i="1" a="1"/>
  <c r="L819" i="1" s="1"/>
  <c r="L820" i="1" a="1"/>
  <c r="L820" i="1" s="1"/>
  <c r="L821" i="1" a="1"/>
  <c r="L821" i="1" s="1"/>
  <c r="L822" i="1" a="1"/>
  <c r="L822" i="1" s="1"/>
  <c r="L823" i="1" a="1"/>
  <c r="L823" i="1" s="1"/>
  <c r="L824" i="1" a="1"/>
  <c r="L824" i="1" s="1"/>
  <c r="L825" i="1" a="1"/>
  <c r="L825" i="1" s="1"/>
  <c r="L826" i="1" a="1"/>
  <c r="L826" i="1" s="1"/>
  <c r="L827" i="1" a="1"/>
  <c r="L827" i="1" s="1"/>
  <c r="L828" i="1" a="1"/>
  <c r="L828" i="1" s="1"/>
  <c r="L829" i="1" a="1"/>
  <c r="L829" i="1" s="1"/>
  <c r="L830" i="1" a="1"/>
  <c r="L830" i="1" s="1"/>
  <c r="L831" i="1" a="1"/>
  <c r="L831" i="1" s="1"/>
  <c r="L832" i="1" a="1"/>
  <c r="L832" i="1" s="1"/>
  <c r="L833" i="1" a="1"/>
  <c r="L833" i="1" s="1"/>
  <c r="L834" i="1" a="1"/>
  <c r="L834" i="1" s="1"/>
  <c r="L835" i="1" a="1"/>
  <c r="L835" i="1" s="1"/>
  <c r="L836" i="1" a="1"/>
  <c r="L836" i="1" s="1"/>
  <c r="L837" i="1" a="1"/>
  <c r="L837" i="1" s="1"/>
  <c r="L838" i="1" a="1"/>
  <c r="L838" i="1" s="1"/>
  <c r="L839" i="1" a="1"/>
  <c r="L839" i="1" s="1"/>
  <c r="L840" i="1" a="1"/>
  <c r="L840" i="1" s="1"/>
  <c r="L841" i="1" a="1"/>
  <c r="L841" i="1" s="1"/>
  <c r="L842" i="1" a="1"/>
  <c r="L842" i="1" s="1"/>
  <c r="L843" i="1" a="1"/>
  <c r="L843" i="1" s="1"/>
  <c r="L844" i="1" a="1"/>
  <c r="L844" i="1" s="1"/>
  <c r="L845" i="1" a="1"/>
  <c r="L845" i="1" s="1"/>
  <c r="L846" i="1" a="1"/>
  <c r="L846" i="1" s="1"/>
  <c r="L847" i="1" a="1"/>
  <c r="L847" i="1" s="1"/>
  <c r="L848" i="1" a="1"/>
  <c r="L848" i="1" s="1"/>
  <c r="L849" i="1" a="1"/>
  <c r="L849" i="1" s="1"/>
  <c r="L850" i="1" a="1"/>
  <c r="L850" i="1" s="1"/>
  <c r="L851" i="1" a="1"/>
  <c r="L851" i="1" s="1"/>
  <c r="L852" i="1" a="1"/>
  <c r="L852" i="1" s="1"/>
  <c r="L853" i="1" a="1"/>
  <c r="L853" i="1" s="1"/>
  <c r="L854" i="1" a="1"/>
  <c r="L854" i="1" s="1"/>
  <c r="L855" i="1" a="1"/>
  <c r="L855" i="1" s="1"/>
  <c r="L856" i="1" a="1"/>
  <c r="L856" i="1" s="1"/>
  <c r="L857" i="1" a="1"/>
  <c r="L857" i="1" s="1"/>
  <c r="L858" i="1" a="1"/>
  <c r="L858" i="1" s="1"/>
  <c r="L859" i="1" a="1"/>
  <c r="L859" i="1" s="1"/>
  <c r="L860" i="1" a="1"/>
  <c r="L860" i="1" s="1"/>
  <c r="L861" i="1" a="1"/>
  <c r="L861" i="1" s="1"/>
  <c r="L862" i="1" a="1"/>
  <c r="L862" i="1" s="1"/>
  <c r="L863" i="1" a="1"/>
  <c r="L863" i="1" s="1"/>
  <c r="L864" i="1" a="1"/>
  <c r="L864" i="1" s="1"/>
  <c r="L865" i="1" a="1"/>
  <c r="L865" i="1" s="1"/>
  <c r="L866" i="1" a="1"/>
  <c r="L866" i="1" s="1"/>
  <c r="L867" i="1" a="1"/>
  <c r="L867" i="1" s="1"/>
  <c r="L868" i="1" a="1"/>
  <c r="L868" i="1" s="1"/>
  <c r="L869" i="1" a="1"/>
  <c r="L869" i="1" s="1"/>
  <c r="L870" i="1" a="1"/>
  <c r="L870" i="1" s="1"/>
  <c r="L871" i="1" a="1"/>
  <c r="L871" i="1" s="1"/>
  <c r="L872" i="1" a="1"/>
  <c r="L872" i="1" s="1"/>
  <c r="L873" i="1" a="1"/>
  <c r="L873" i="1" s="1"/>
  <c r="L874" i="1" a="1"/>
  <c r="L874" i="1" s="1"/>
  <c r="L875" i="1" a="1"/>
  <c r="L875" i="1" s="1"/>
  <c r="L876" i="1" a="1"/>
  <c r="L876" i="1" s="1"/>
  <c r="L877" i="1" a="1"/>
  <c r="L877" i="1" s="1"/>
  <c r="L878" i="1" a="1"/>
  <c r="L878" i="1" s="1"/>
  <c r="L879" i="1" a="1"/>
  <c r="L879" i="1" s="1"/>
  <c r="L880" i="1" a="1"/>
  <c r="L880" i="1" s="1"/>
  <c r="L881" i="1" a="1"/>
  <c r="L881" i="1" s="1"/>
  <c r="L882" i="1" a="1"/>
  <c r="L882" i="1" s="1"/>
  <c r="L883" i="1" a="1"/>
  <c r="L883" i="1" s="1"/>
  <c r="L884" i="1" a="1"/>
  <c r="L884" i="1" s="1"/>
  <c r="L885" i="1" a="1"/>
  <c r="L885" i="1" s="1"/>
  <c r="L886" i="1" a="1"/>
  <c r="L886" i="1" s="1"/>
  <c r="L887" i="1" a="1"/>
  <c r="L887" i="1" s="1"/>
  <c r="L888" i="1" a="1"/>
  <c r="L888" i="1" s="1"/>
  <c r="L889" i="1" a="1"/>
  <c r="L889" i="1" s="1"/>
  <c r="L890" i="1" a="1"/>
  <c r="L890" i="1" s="1"/>
  <c r="L891" i="1" a="1"/>
  <c r="L891" i="1" s="1"/>
  <c r="L892" i="1" a="1"/>
  <c r="L892" i="1" s="1"/>
  <c r="L893" i="1" a="1"/>
  <c r="L893" i="1" s="1"/>
  <c r="L894" i="1" a="1"/>
  <c r="L894" i="1" s="1"/>
  <c r="L895" i="1" a="1"/>
  <c r="L895" i="1" s="1"/>
  <c r="L896" i="1" a="1"/>
  <c r="L896" i="1" s="1"/>
  <c r="L897" i="1" a="1"/>
  <c r="L897" i="1" s="1"/>
  <c r="L898" i="1" a="1"/>
  <c r="L898" i="1" s="1"/>
  <c r="L899" i="1" a="1"/>
  <c r="L899" i="1" s="1"/>
  <c r="L900" i="1" a="1"/>
  <c r="L900" i="1" s="1"/>
  <c r="L901" i="1" a="1"/>
  <c r="L901" i="1" s="1"/>
  <c r="L902" i="1" a="1"/>
  <c r="L902" i="1" s="1"/>
  <c r="L903" i="1" a="1"/>
  <c r="L903" i="1" s="1"/>
  <c r="L904" i="1" a="1"/>
  <c r="L904" i="1" s="1"/>
  <c r="L905" i="1" a="1"/>
  <c r="L905" i="1" s="1"/>
  <c r="L906" i="1" a="1"/>
  <c r="L906" i="1" s="1"/>
  <c r="L907" i="1" a="1"/>
  <c r="L907" i="1" s="1"/>
  <c r="L908" i="1" a="1"/>
  <c r="L908" i="1" s="1"/>
  <c r="L909" i="1" a="1"/>
  <c r="L909" i="1" s="1"/>
  <c r="L910" i="1" a="1"/>
  <c r="L910" i="1" s="1"/>
  <c r="L911" i="1" a="1"/>
  <c r="L911" i="1" s="1"/>
  <c r="L912" i="1" a="1"/>
  <c r="L912" i="1" s="1"/>
  <c r="L913" i="1" a="1"/>
  <c r="L913" i="1" s="1"/>
  <c r="L914" i="1" a="1"/>
  <c r="L914" i="1" s="1"/>
  <c r="L915" i="1" a="1"/>
  <c r="L915" i="1" s="1"/>
  <c r="L916" i="1" a="1"/>
  <c r="L916" i="1" s="1"/>
  <c r="L917" i="1" a="1"/>
  <c r="L917" i="1" s="1"/>
  <c r="L918" i="1" a="1"/>
  <c r="L918" i="1" s="1"/>
  <c r="L919" i="1" a="1"/>
  <c r="L919" i="1" s="1"/>
  <c r="L920" i="1" a="1"/>
  <c r="L920" i="1" s="1"/>
  <c r="L921" i="1" a="1"/>
  <c r="L921" i="1" s="1"/>
  <c r="L922" i="1" a="1"/>
  <c r="L922" i="1" s="1"/>
  <c r="L923" i="1" a="1"/>
  <c r="L923" i="1" s="1"/>
  <c r="L924" i="1" a="1"/>
  <c r="L924" i="1" s="1"/>
  <c r="L925" i="1" a="1"/>
  <c r="L925" i="1" s="1"/>
  <c r="L926" i="1" a="1"/>
  <c r="L926" i="1" s="1"/>
  <c r="L927" i="1" a="1"/>
  <c r="L927" i="1" s="1"/>
  <c r="L928" i="1" a="1"/>
  <c r="L928" i="1" s="1"/>
  <c r="L929" i="1" a="1"/>
  <c r="L929" i="1" s="1"/>
  <c r="L930" i="1" a="1"/>
  <c r="L930" i="1" s="1"/>
  <c r="L931" i="1" a="1"/>
  <c r="L931" i="1" s="1"/>
  <c r="L932" i="1" a="1"/>
  <c r="L932" i="1" s="1"/>
  <c r="L933" i="1" a="1"/>
  <c r="L933" i="1" s="1"/>
  <c r="L934" i="1" a="1"/>
  <c r="L934" i="1" s="1"/>
  <c r="L935" i="1" a="1"/>
  <c r="L935" i="1" s="1"/>
  <c r="L936" i="1" a="1"/>
  <c r="L936" i="1" s="1"/>
  <c r="L937" i="1" a="1"/>
  <c r="L937" i="1" s="1"/>
  <c r="L938" i="1" a="1"/>
  <c r="L938" i="1" s="1"/>
  <c r="L939" i="1" a="1"/>
  <c r="L939" i="1" s="1"/>
  <c r="L940" i="1" a="1"/>
  <c r="L940" i="1" s="1"/>
  <c r="L941" i="1" a="1"/>
  <c r="L941" i="1" s="1"/>
  <c r="L942" i="1" a="1"/>
  <c r="L942" i="1" s="1"/>
  <c r="L943" i="1" a="1"/>
  <c r="L943" i="1" s="1"/>
  <c r="L944" i="1" a="1"/>
  <c r="L944" i="1" s="1"/>
  <c r="L945" i="1" a="1"/>
  <c r="L945" i="1" s="1"/>
  <c r="L946" i="1" a="1"/>
  <c r="L946" i="1" s="1"/>
  <c r="L947" i="1" a="1"/>
  <c r="L947" i="1" s="1"/>
  <c r="L948" i="1" a="1"/>
  <c r="L948" i="1" s="1"/>
  <c r="L949" i="1" a="1"/>
  <c r="L949" i="1" s="1"/>
  <c r="L950" i="1" a="1"/>
  <c r="L950" i="1" s="1"/>
  <c r="L951" i="1" a="1"/>
  <c r="L951" i="1" s="1"/>
  <c r="L952" i="1" a="1"/>
  <c r="L952" i="1" s="1"/>
  <c r="L953" i="1" a="1"/>
  <c r="L953" i="1" s="1"/>
  <c r="L954" i="1" a="1"/>
  <c r="L954" i="1" s="1"/>
  <c r="L955" i="1" a="1"/>
  <c r="L955" i="1" s="1"/>
  <c r="L956" i="1" a="1"/>
  <c r="L956" i="1" s="1"/>
  <c r="L957" i="1" a="1"/>
  <c r="L957" i="1" s="1"/>
  <c r="L958" i="1" a="1"/>
  <c r="L958" i="1" s="1"/>
  <c r="L959" i="1" a="1"/>
  <c r="L959" i="1" s="1"/>
  <c r="L960" i="1" a="1"/>
  <c r="L960" i="1" s="1"/>
  <c r="L961" i="1" a="1"/>
  <c r="L961" i="1" s="1"/>
  <c r="L962" i="1" a="1"/>
  <c r="L962" i="1" s="1"/>
  <c r="L963" i="1" a="1"/>
  <c r="L963" i="1" s="1"/>
  <c r="L964" i="1" a="1"/>
  <c r="L964" i="1" s="1"/>
  <c r="L965" i="1" a="1"/>
  <c r="L965" i="1" s="1"/>
  <c r="L966" i="1" a="1"/>
  <c r="L966" i="1" s="1"/>
  <c r="L967" i="1" a="1"/>
  <c r="L967" i="1" s="1"/>
  <c r="L968" i="1" a="1"/>
  <c r="L968" i="1" s="1"/>
  <c r="L969" i="1" a="1"/>
  <c r="L969" i="1" s="1"/>
  <c r="L970" i="1" a="1"/>
  <c r="L970" i="1" s="1"/>
  <c r="L971" i="1" a="1"/>
  <c r="L971" i="1" s="1"/>
  <c r="L972" i="1" a="1"/>
  <c r="L972" i="1" s="1"/>
  <c r="L973" i="1" a="1"/>
  <c r="L973" i="1" s="1"/>
  <c r="L974" i="1" a="1"/>
  <c r="L974" i="1" s="1"/>
  <c r="L975" i="1" a="1"/>
  <c r="L975" i="1" s="1"/>
  <c r="L976" i="1" a="1"/>
  <c r="L976" i="1" s="1"/>
  <c r="L977" i="1" a="1"/>
  <c r="L977" i="1" s="1"/>
  <c r="L978" i="1" a="1"/>
  <c r="L978" i="1" s="1"/>
  <c r="L979" i="1" a="1"/>
  <c r="L979" i="1" s="1"/>
  <c r="L980" i="1" a="1"/>
  <c r="L980" i="1" s="1"/>
  <c r="L981" i="1" a="1"/>
  <c r="L981" i="1" s="1"/>
  <c r="L982" i="1" a="1"/>
  <c r="L982" i="1" s="1"/>
  <c r="L983" i="1" a="1"/>
  <c r="L983" i="1" s="1"/>
  <c r="L984" i="1" a="1"/>
  <c r="L984" i="1" s="1"/>
  <c r="L985" i="1" a="1"/>
  <c r="L985" i="1" s="1"/>
  <c r="L986" i="1" a="1"/>
  <c r="L986" i="1" s="1"/>
  <c r="L987" i="1" a="1"/>
  <c r="L987" i="1" s="1"/>
  <c r="L988" i="1" a="1"/>
  <c r="L988" i="1" s="1"/>
  <c r="L989" i="1" a="1"/>
  <c r="L989" i="1" s="1"/>
  <c r="L990" i="1" a="1"/>
  <c r="L990" i="1" s="1"/>
  <c r="L991" i="1" a="1"/>
  <c r="L991" i="1" s="1"/>
  <c r="L992" i="1" a="1"/>
  <c r="L992" i="1" s="1"/>
  <c r="L993" i="1" a="1"/>
  <c r="L993" i="1" s="1"/>
  <c r="L994" i="1" a="1"/>
  <c r="L994" i="1" s="1"/>
  <c r="L995" i="1" a="1"/>
  <c r="L995" i="1" s="1"/>
  <c r="L996" i="1" a="1"/>
  <c r="L996" i="1" s="1"/>
  <c r="L997" i="1" a="1"/>
  <c r="L997" i="1" s="1"/>
  <c r="L998" i="1" a="1"/>
  <c r="L998" i="1" s="1"/>
  <c r="L999" i="1" a="1"/>
  <c r="L999" i="1" s="1"/>
  <c r="L1000" i="1" a="1"/>
  <c r="L1000" i="1" s="1"/>
  <c r="L1001" i="1" a="1"/>
  <c r="L1001" i="1" s="1"/>
  <c r="L1002" i="1" a="1"/>
  <c r="L1002" i="1" s="1"/>
  <c r="L1003" i="1" a="1"/>
  <c r="L1003" i="1" s="1"/>
  <c r="L1004" i="1" a="1"/>
  <c r="L1004" i="1" s="1"/>
  <c r="L1005" i="1" a="1"/>
  <c r="L1005" i="1" s="1"/>
  <c r="L1006" i="1" a="1"/>
  <c r="L1006" i="1" s="1"/>
  <c r="L1007" i="1" a="1"/>
  <c r="L1007" i="1" s="1"/>
  <c r="L1008" i="1" a="1"/>
  <c r="L1008" i="1" s="1"/>
  <c r="L1009" i="1" a="1"/>
  <c r="L1009" i="1" s="1"/>
  <c r="L1010" i="1" a="1"/>
  <c r="L1010" i="1" s="1"/>
  <c r="L1011" i="1" a="1"/>
  <c r="L1011" i="1" s="1"/>
  <c r="L1012" i="1" a="1"/>
  <c r="L1012" i="1" s="1"/>
  <c r="L1013" i="1" a="1"/>
  <c r="L1013" i="1" s="1"/>
  <c r="L1014" i="1" a="1"/>
  <c r="L1014" i="1" s="1"/>
  <c r="L1015" i="1" a="1"/>
  <c r="L1015" i="1" s="1"/>
  <c r="L1016" i="1" a="1"/>
  <c r="L1016" i="1" s="1"/>
  <c r="L1017" i="1" a="1"/>
  <c r="L1017" i="1" s="1"/>
  <c r="L1018" i="1" a="1"/>
  <c r="L1018" i="1" s="1"/>
  <c r="L1019" i="1" a="1"/>
  <c r="L1019" i="1" s="1"/>
  <c r="L1020" i="1" a="1"/>
  <c r="L1020" i="1" s="1"/>
  <c r="L1021" i="1" a="1"/>
  <c r="L1021" i="1" s="1"/>
  <c r="L1022" i="1" a="1"/>
  <c r="L1022" i="1" s="1"/>
  <c r="L1023" i="1" a="1"/>
  <c r="L1023" i="1" s="1"/>
  <c r="L1024" i="1" a="1"/>
  <c r="L1024" i="1" s="1"/>
  <c r="L1025" i="1" a="1"/>
  <c r="L1025" i="1" s="1"/>
  <c r="L1026" i="1" a="1"/>
  <c r="L1026" i="1" s="1"/>
  <c r="L1027" i="1" a="1"/>
  <c r="L1027" i="1" s="1"/>
  <c r="L1028" i="1" a="1"/>
  <c r="L1028" i="1" s="1"/>
  <c r="L1029" i="1" a="1"/>
  <c r="L1029" i="1" s="1"/>
  <c r="L1030" i="1" a="1"/>
  <c r="L1030" i="1" s="1"/>
  <c r="L1031" i="1" a="1"/>
  <c r="L1031" i="1" s="1"/>
  <c r="L1032" i="1" a="1"/>
  <c r="L1032" i="1" s="1"/>
  <c r="L1033" i="1" a="1"/>
  <c r="L1033" i="1" s="1"/>
  <c r="L1034" i="1" a="1"/>
  <c r="L1034" i="1" s="1"/>
  <c r="L1035" i="1" a="1"/>
  <c r="L1035" i="1" s="1"/>
  <c r="L1036" i="1" a="1"/>
  <c r="L1036" i="1" s="1"/>
  <c r="L1037" i="1" a="1"/>
  <c r="L1037" i="1" s="1"/>
  <c r="L1038" i="1" a="1"/>
  <c r="L1038" i="1" s="1"/>
  <c r="L1039" i="1" a="1"/>
  <c r="L1039" i="1" s="1"/>
  <c r="L1040" i="1" a="1"/>
  <c r="L1040" i="1" s="1"/>
  <c r="L1041" i="1" a="1"/>
  <c r="L1041" i="1" s="1"/>
  <c r="L1042" i="1" a="1"/>
  <c r="L1042" i="1" s="1"/>
  <c r="L1043" i="1" a="1"/>
  <c r="L1043" i="1" s="1"/>
  <c r="L1044" i="1" a="1"/>
  <c r="L1044" i="1" s="1"/>
  <c r="L1045" i="1" a="1"/>
  <c r="L1045" i="1" s="1"/>
  <c r="L1046" i="1" a="1"/>
  <c r="L1046" i="1" s="1"/>
  <c r="L1047" i="1" a="1"/>
  <c r="L1047" i="1" s="1"/>
  <c r="L1048" i="1" a="1"/>
  <c r="L1048" i="1" s="1"/>
  <c r="L1049" i="1" a="1"/>
  <c r="L1049" i="1" s="1"/>
  <c r="L1050" i="1" a="1"/>
  <c r="L1050" i="1" s="1"/>
  <c r="L1051" i="1" a="1"/>
  <c r="L1051" i="1" s="1"/>
  <c r="L1052" i="1" a="1"/>
  <c r="L1052" i="1" s="1"/>
  <c r="L1053" i="1" a="1"/>
  <c r="L1053" i="1" s="1"/>
  <c r="L1054" i="1" a="1"/>
  <c r="L1054" i="1" s="1"/>
  <c r="L1055" i="1" a="1"/>
  <c r="L1055" i="1" s="1"/>
  <c r="L1056" i="1" a="1"/>
  <c r="L1056" i="1" s="1"/>
  <c r="L1057" i="1" a="1"/>
  <c r="L1057" i="1" s="1"/>
  <c r="L1058" i="1" a="1"/>
  <c r="L1058" i="1" s="1"/>
  <c r="L1059" i="1" a="1"/>
  <c r="L1059" i="1" s="1"/>
  <c r="L1060" i="1" a="1"/>
  <c r="L1060" i="1" s="1"/>
  <c r="L1061" i="1" a="1"/>
  <c r="L1061" i="1" s="1"/>
  <c r="L1062" i="1" a="1"/>
  <c r="L1062" i="1" s="1"/>
  <c r="L1063" i="1" a="1"/>
  <c r="L1063" i="1" s="1"/>
  <c r="L1064" i="1" a="1"/>
  <c r="L1064" i="1" s="1"/>
  <c r="L1065" i="1" a="1"/>
  <c r="L1065" i="1" s="1"/>
  <c r="L1066" i="1" a="1"/>
  <c r="L1066" i="1" s="1"/>
  <c r="L1067" i="1" a="1"/>
  <c r="L1067" i="1" s="1"/>
  <c r="L1068" i="1" a="1"/>
  <c r="L1068" i="1" s="1"/>
  <c r="L1069" i="1" a="1"/>
  <c r="L1069" i="1" s="1"/>
  <c r="L1070" i="1" a="1"/>
  <c r="L1070" i="1" s="1"/>
  <c r="L1071" i="1" a="1"/>
  <c r="L1071" i="1" s="1"/>
  <c r="L1072" i="1" a="1"/>
  <c r="L1072" i="1" s="1"/>
  <c r="L1073" i="1" a="1"/>
  <c r="L1073" i="1" s="1"/>
  <c r="L1074" i="1" a="1"/>
  <c r="L1074" i="1" s="1"/>
  <c r="L1075" i="1" a="1"/>
  <c r="L1075" i="1" s="1"/>
  <c r="L1076" i="1" a="1"/>
  <c r="L1076" i="1" s="1"/>
  <c r="L1077" i="1" a="1"/>
  <c r="L1077" i="1" s="1"/>
  <c r="L1078" i="1" a="1"/>
  <c r="L1078" i="1" s="1"/>
  <c r="L1079" i="1" a="1"/>
  <c r="L1079" i="1" s="1"/>
  <c r="L1080" i="1" a="1"/>
  <c r="L1080" i="1" s="1"/>
  <c r="L1081" i="1" a="1"/>
  <c r="L1081" i="1" s="1"/>
  <c r="L1082" i="1" a="1"/>
  <c r="L1082" i="1" s="1"/>
  <c r="L1083" i="1" a="1"/>
  <c r="L1083" i="1" s="1"/>
  <c r="L1084" i="1" a="1"/>
  <c r="L1084" i="1" s="1"/>
  <c r="L1085" i="1" a="1"/>
  <c r="L1085" i="1" s="1"/>
  <c r="L1086" i="1" a="1"/>
  <c r="L1086" i="1" s="1"/>
  <c r="L1087" i="1" a="1"/>
  <c r="L1087" i="1" s="1"/>
  <c r="L1088" i="1" a="1"/>
  <c r="L1088" i="1" s="1"/>
  <c r="L1089" i="1" a="1"/>
  <c r="L1089" i="1" s="1"/>
  <c r="L1090" i="1" a="1"/>
  <c r="L1090" i="1" s="1"/>
  <c r="L1091" i="1" a="1"/>
  <c r="L1091" i="1" s="1"/>
  <c r="L1092" i="1" a="1"/>
  <c r="L1092" i="1" s="1"/>
  <c r="L1093" i="1" a="1"/>
  <c r="L1093" i="1" s="1"/>
  <c r="L1094" i="1" a="1"/>
  <c r="L1094" i="1" s="1"/>
  <c r="L1095" i="1" a="1"/>
  <c r="L1095" i="1" s="1"/>
  <c r="L1096" i="1" a="1"/>
  <c r="L1096" i="1" s="1"/>
  <c r="L1097" i="1" a="1"/>
  <c r="L1097" i="1" s="1"/>
  <c r="L1098" i="1" a="1"/>
  <c r="L1098" i="1" s="1"/>
  <c r="L1099" i="1" a="1"/>
  <c r="L1099" i="1" s="1"/>
  <c r="L1100" i="1" a="1"/>
  <c r="L1100" i="1" s="1"/>
  <c r="L1101" i="1" a="1"/>
  <c r="L1101" i="1" s="1"/>
  <c r="L1102" i="1" a="1"/>
  <c r="L1102" i="1" s="1"/>
  <c r="L1103" i="1" a="1"/>
  <c r="L1103" i="1" s="1"/>
  <c r="L1104" i="1" a="1"/>
  <c r="L1104" i="1" s="1"/>
  <c r="L1105" i="1" a="1"/>
  <c r="L1105" i="1" s="1"/>
  <c r="L1106" i="1" a="1"/>
  <c r="L1106" i="1" s="1"/>
  <c r="L1107" i="1" a="1"/>
  <c r="L1107" i="1" s="1"/>
  <c r="L1108" i="1" a="1"/>
  <c r="L1108" i="1" s="1"/>
  <c r="L1109" i="1" a="1"/>
  <c r="L1109" i="1" s="1"/>
  <c r="L1110" i="1" a="1"/>
  <c r="L1110" i="1" s="1"/>
  <c r="L1111" i="1" a="1"/>
  <c r="L1111" i="1" s="1"/>
  <c r="L1112" i="1" a="1"/>
  <c r="L1112" i="1" s="1"/>
  <c r="L1113" i="1" a="1"/>
  <c r="L1113" i="1" s="1"/>
  <c r="L1114" i="1" a="1"/>
  <c r="L1114" i="1" s="1"/>
  <c r="L1115" i="1" a="1"/>
  <c r="L1115" i="1" s="1"/>
  <c r="L1116" i="1" a="1"/>
  <c r="L1116" i="1" s="1"/>
  <c r="L1117" i="1" a="1"/>
  <c r="L1117" i="1" s="1"/>
  <c r="L1118" i="1" a="1"/>
  <c r="L1118" i="1" s="1"/>
  <c r="L1119" i="1" a="1"/>
  <c r="L1119" i="1" s="1"/>
  <c r="L1120" i="1" a="1"/>
  <c r="L1120" i="1" s="1"/>
  <c r="L1121" i="1" a="1"/>
  <c r="L1121" i="1" s="1"/>
  <c r="L1122" i="1" a="1"/>
  <c r="L1122" i="1" s="1"/>
  <c r="L1123" i="1" a="1"/>
  <c r="L1123" i="1" s="1"/>
  <c r="L1124" i="1" a="1"/>
  <c r="L1124" i="1" s="1"/>
  <c r="L1125" i="1" a="1"/>
  <c r="L1125" i="1" s="1"/>
  <c r="L1126" i="1" a="1"/>
  <c r="L1126" i="1" s="1"/>
  <c r="L1127" i="1" a="1"/>
  <c r="L1127" i="1" s="1"/>
  <c r="L1128" i="1" a="1"/>
  <c r="L1128" i="1" s="1"/>
  <c r="L1129" i="1" a="1"/>
  <c r="L1129" i="1" s="1"/>
  <c r="L1130" i="1" a="1"/>
  <c r="L1130" i="1" s="1"/>
  <c r="L1131" i="1" a="1"/>
  <c r="L1131" i="1" s="1"/>
  <c r="L1132" i="1" a="1"/>
  <c r="L1132" i="1" s="1"/>
  <c r="L1133" i="1" a="1"/>
  <c r="L1133" i="1" s="1"/>
  <c r="L1134" i="1" a="1"/>
  <c r="L1134" i="1" s="1"/>
  <c r="L1135" i="1" a="1"/>
  <c r="L1135" i="1" s="1"/>
  <c r="L1136" i="1" a="1"/>
  <c r="L1136" i="1" s="1"/>
  <c r="L1137" i="1" a="1"/>
  <c r="L1137" i="1" s="1"/>
  <c r="L1138" i="1" a="1"/>
  <c r="L1138" i="1" s="1"/>
  <c r="L1139" i="1" a="1"/>
  <c r="L1139" i="1" s="1"/>
  <c r="L1140" i="1" a="1"/>
  <c r="L1140" i="1" s="1"/>
  <c r="L1141" i="1" a="1"/>
  <c r="L1141" i="1" s="1"/>
  <c r="L1142" i="1" a="1"/>
  <c r="L1142" i="1" s="1"/>
  <c r="L1143" i="1" a="1"/>
  <c r="L1143" i="1" s="1"/>
  <c r="L1144" i="1" a="1"/>
  <c r="L1144" i="1" s="1"/>
  <c r="L1145" i="1" a="1"/>
  <c r="L1145" i="1" s="1"/>
  <c r="L1146" i="1" a="1"/>
  <c r="L1146" i="1" s="1"/>
  <c r="L1147" i="1" a="1"/>
  <c r="L1147" i="1" s="1"/>
  <c r="L1148" i="1" a="1"/>
  <c r="L1148" i="1" s="1"/>
  <c r="L1149" i="1" a="1"/>
  <c r="L1149" i="1" s="1"/>
  <c r="L1150" i="1" a="1"/>
  <c r="L1150" i="1" s="1"/>
  <c r="L1151" i="1" a="1"/>
  <c r="L1151" i="1" s="1"/>
  <c r="L1152" i="1" a="1"/>
  <c r="L1152" i="1" s="1"/>
  <c r="L1153" i="1" a="1"/>
  <c r="L1153" i="1" s="1"/>
  <c r="L1154" i="1" a="1"/>
  <c r="L1154" i="1" s="1"/>
  <c r="L1155" i="1" a="1"/>
  <c r="L1155" i="1" s="1"/>
  <c r="L1156" i="1" a="1"/>
  <c r="L1156" i="1" s="1"/>
  <c r="L1157" i="1" a="1"/>
  <c r="L1157" i="1" s="1"/>
  <c r="L1158" i="1" a="1"/>
  <c r="L1158" i="1" s="1"/>
  <c r="L1159" i="1" a="1"/>
  <c r="L1159" i="1" s="1"/>
  <c r="L1160" i="1" a="1"/>
  <c r="L1160" i="1" s="1"/>
  <c r="L1161" i="1" a="1"/>
  <c r="L1161" i="1" s="1"/>
  <c r="L1162" i="1" a="1"/>
  <c r="L1162" i="1" s="1"/>
  <c r="L1163" i="1" a="1"/>
  <c r="L1163" i="1" s="1"/>
  <c r="L1164" i="1" a="1"/>
  <c r="L1164" i="1" s="1"/>
  <c r="L1165" i="1" a="1"/>
  <c r="L1165" i="1" s="1"/>
  <c r="L1166" i="1" a="1"/>
  <c r="L1166" i="1" s="1"/>
  <c r="L1167" i="1" a="1"/>
  <c r="L1167" i="1" s="1"/>
  <c r="L1168" i="1" a="1"/>
  <c r="L1168" i="1" s="1"/>
  <c r="L1169" i="1" a="1"/>
  <c r="L1169" i="1" s="1"/>
  <c r="L1170" i="1" a="1"/>
  <c r="L1170" i="1" s="1"/>
  <c r="L1171" i="1" a="1"/>
  <c r="L1171" i="1" s="1"/>
  <c r="L1172" i="1" a="1"/>
  <c r="L1172" i="1" s="1"/>
  <c r="L1173" i="1" a="1"/>
  <c r="L1173" i="1" s="1"/>
  <c r="L1174" i="1" a="1"/>
  <c r="L1174" i="1" s="1"/>
  <c r="L1175" i="1" a="1"/>
  <c r="L1175" i="1" s="1"/>
  <c r="L1176" i="1" a="1"/>
  <c r="L1176" i="1" s="1"/>
  <c r="L1177" i="1" a="1"/>
  <c r="L1177" i="1" s="1"/>
  <c r="L1178" i="1" a="1"/>
  <c r="L1178" i="1" s="1"/>
  <c r="L1179" i="1" a="1"/>
  <c r="L1179" i="1" s="1"/>
  <c r="L1180" i="1" a="1"/>
  <c r="L1180" i="1" s="1"/>
  <c r="L1181" i="1" a="1"/>
  <c r="L1181" i="1" s="1"/>
  <c r="L1182" i="1" a="1"/>
  <c r="L1182" i="1" s="1"/>
  <c r="L1183" i="1" a="1"/>
  <c r="L1183" i="1" s="1"/>
  <c r="L1184" i="1" a="1"/>
  <c r="L1184" i="1" s="1"/>
  <c r="L1185" i="1" a="1"/>
  <c r="L1185" i="1" s="1"/>
  <c r="L1186" i="1" a="1"/>
  <c r="L1186" i="1" s="1"/>
  <c r="L1187" i="1" a="1"/>
  <c r="L1187" i="1" s="1"/>
  <c r="L1188" i="1" a="1"/>
  <c r="L1188" i="1" s="1"/>
  <c r="L1189" i="1" a="1"/>
  <c r="L1189" i="1" s="1"/>
  <c r="L1190" i="1" a="1"/>
  <c r="L1190" i="1" s="1"/>
  <c r="L1191" i="1" a="1"/>
  <c r="L1191" i="1" s="1"/>
  <c r="L1192" i="1" a="1"/>
  <c r="L1192" i="1" s="1"/>
  <c r="L1193" i="1" a="1"/>
  <c r="L1193" i="1" s="1"/>
  <c r="L1194" i="1" a="1"/>
  <c r="L1194" i="1" s="1"/>
  <c r="L1195" i="1" a="1"/>
  <c r="L1195" i="1" s="1"/>
  <c r="L1196" i="1" a="1"/>
  <c r="L1196" i="1" s="1"/>
  <c r="L1197" i="1" a="1"/>
  <c r="L1197" i="1" s="1"/>
  <c r="L1198" i="1" a="1"/>
  <c r="L1198" i="1" s="1"/>
  <c r="L1199" i="1" a="1"/>
  <c r="L1199" i="1" s="1"/>
  <c r="L1200" i="1" a="1"/>
  <c r="L1200" i="1" s="1"/>
  <c r="L1201" i="1" a="1"/>
  <c r="L1201" i="1" s="1"/>
  <c r="L1202" i="1" a="1"/>
  <c r="L1202" i="1" s="1"/>
  <c r="L1203" i="1" a="1"/>
  <c r="L1203" i="1" s="1"/>
  <c r="L1204" i="1" a="1"/>
  <c r="L1204" i="1" s="1"/>
  <c r="L1205" i="1" a="1"/>
  <c r="L1205" i="1" s="1"/>
  <c r="L1206" i="1" a="1"/>
  <c r="L1206" i="1" s="1"/>
  <c r="L1207" i="1" a="1"/>
  <c r="L1207" i="1" s="1"/>
  <c r="L1208" i="1" a="1"/>
  <c r="L1208" i="1" s="1"/>
  <c r="L1209" i="1" a="1"/>
  <c r="L1209" i="1" s="1"/>
  <c r="L1210" i="1" a="1"/>
  <c r="L1210" i="1" s="1"/>
  <c r="L1211" i="1" a="1"/>
  <c r="L1211" i="1" s="1"/>
  <c r="L1212" i="1" a="1"/>
  <c r="L1212" i="1" s="1"/>
  <c r="L1213" i="1" a="1"/>
  <c r="L1213" i="1" s="1"/>
  <c r="L1214" i="1" a="1"/>
  <c r="L1214" i="1" s="1"/>
  <c r="L1215" i="1" a="1"/>
  <c r="L1215" i="1" s="1"/>
  <c r="L1216" i="1" a="1"/>
  <c r="L1216" i="1" s="1"/>
  <c r="L1217" i="1" a="1"/>
  <c r="L1217" i="1" s="1"/>
  <c r="L1218" i="1" a="1"/>
  <c r="L1218" i="1" s="1"/>
  <c r="L1219" i="1" a="1"/>
  <c r="L1219" i="1" s="1"/>
  <c r="L1220" i="1" a="1"/>
  <c r="L1220" i="1" s="1"/>
  <c r="L1221" i="1" a="1"/>
  <c r="L1221" i="1" s="1"/>
  <c r="L1222" i="1" a="1"/>
  <c r="L1222" i="1" s="1"/>
  <c r="L1223" i="1" a="1"/>
  <c r="L1223" i="1" s="1"/>
  <c r="L1224" i="1" a="1"/>
  <c r="L1224" i="1" s="1"/>
  <c r="L1225" i="1" a="1"/>
  <c r="L1225" i="1" s="1"/>
  <c r="L1226" i="1" a="1"/>
  <c r="L1226" i="1" s="1"/>
  <c r="L1227" i="1" a="1"/>
  <c r="L1227" i="1" s="1"/>
  <c r="L1228" i="1" a="1"/>
  <c r="L1228" i="1" s="1"/>
  <c r="L1229" i="1" a="1"/>
  <c r="L1229" i="1" s="1"/>
  <c r="L1230" i="1" a="1"/>
  <c r="L1230" i="1" s="1"/>
  <c r="L1231" i="1" a="1"/>
  <c r="L1231" i="1" s="1"/>
  <c r="L1232" i="1" a="1"/>
  <c r="L1232" i="1" s="1"/>
  <c r="L1233" i="1" a="1"/>
  <c r="L1233" i="1" s="1"/>
  <c r="L1234" i="1" a="1"/>
  <c r="L1234" i="1" s="1"/>
  <c r="L1235" i="1" a="1"/>
  <c r="L1235" i="1" s="1"/>
  <c r="L1236" i="1" a="1"/>
  <c r="L1236" i="1" s="1"/>
  <c r="L1237" i="1" a="1"/>
  <c r="L1237" i="1" s="1"/>
  <c r="L1238" i="1" a="1"/>
  <c r="L1238" i="1" s="1"/>
  <c r="L1239" i="1" a="1"/>
  <c r="L1239" i="1" s="1"/>
  <c r="L1240" i="1" a="1"/>
  <c r="L1240" i="1" s="1"/>
  <c r="L1241" i="1" a="1"/>
  <c r="L1241" i="1" s="1"/>
  <c r="L1242" i="1" a="1"/>
  <c r="L1242" i="1" s="1"/>
  <c r="L1243" i="1" a="1"/>
  <c r="L1243" i="1" s="1"/>
  <c r="L1244" i="1" a="1"/>
  <c r="L1244" i="1" s="1"/>
  <c r="L1245" i="1" a="1"/>
  <c r="L1245" i="1" s="1"/>
  <c r="L1246" i="1" a="1"/>
  <c r="L1246" i="1" s="1"/>
  <c r="L1247" i="1" a="1"/>
  <c r="L1247" i="1" s="1"/>
  <c r="L1248" i="1" a="1"/>
  <c r="L1248" i="1" s="1"/>
  <c r="L1249" i="1" a="1"/>
  <c r="L1249" i="1" s="1"/>
  <c r="L1250" i="1" a="1"/>
  <c r="L1250" i="1" s="1"/>
  <c r="L1251" i="1" a="1"/>
  <c r="L1251" i="1" s="1"/>
  <c r="L1252" i="1" a="1"/>
  <c r="L1252" i="1" s="1"/>
  <c r="L1253" i="1" a="1"/>
  <c r="L1253" i="1" s="1"/>
  <c r="L1254" i="1" a="1"/>
  <c r="L1254" i="1" s="1"/>
  <c r="L1255" i="1" a="1"/>
  <c r="L1255" i="1" s="1"/>
  <c r="L1256" i="1" a="1"/>
  <c r="L1256" i="1" s="1"/>
  <c r="L1257" i="1" a="1"/>
  <c r="L1257" i="1" s="1"/>
  <c r="L1258" i="1" a="1"/>
  <c r="L1258" i="1" s="1"/>
  <c r="L1259" i="1" a="1"/>
  <c r="L1259" i="1" s="1"/>
  <c r="L1260" i="1" a="1"/>
  <c r="L1260" i="1" s="1"/>
  <c r="L1261" i="1" a="1"/>
  <c r="L1261" i="1" s="1"/>
  <c r="L1262" i="1" a="1"/>
  <c r="L1262" i="1" s="1"/>
  <c r="L1263" i="1" a="1"/>
  <c r="L1263" i="1" s="1"/>
  <c r="L1264" i="1" a="1"/>
  <c r="L1264" i="1" s="1"/>
  <c r="L1265" i="1" a="1"/>
  <c r="L1265" i="1" s="1"/>
  <c r="L1266" i="1" a="1"/>
  <c r="L1266" i="1" s="1"/>
  <c r="L1267" i="1" a="1"/>
  <c r="L1267" i="1" s="1"/>
  <c r="L1268" i="1" a="1"/>
  <c r="L1268" i="1" s="1"/>
  <c r="L1269" i="1" a="1"/>
  <c r="L1269" i="1" s="1"/>
  <c r="L1270" i="1" a="1"/>
  <c r="L1270" i="1" s="1"/>
  <c r="L1271" i="1" a="1"/>
  <c r="L1271" i="1" s="1"/>
  <c r="L1272" i="1" a="1"/>
  <c r="L1272" i="1" s="1"/>
  <c r="L1273" i="1" a="1"/>
  <c r="L1273" i="1" s="1"/>
  <c r="L1274" i="1" a="1"/>
  <c r="L1274" i="1" s="1"/>
  <c r="L1275" i="1" a="1"/>
  <c r="L1275" i="1" s="1"/>
  <c r="L1276" i="1" a="1"/>
  <c r="L1276" i="1" s="1"/>
  <c r="L1277" i="1" a="1"/>
  <c r="L1277" i="1" s="1"/>
  <c r="L1278" i="1" a="1"/>
  <c r="L1278" i="1" s="1"/>
  <c r="L1279" i="1" a="1"/>
  <c r="L1279" i="1" s="1"/>
  <c r="L1280" i="1" a="1"/>
  <c r="L1280" i="1" s="1"/>
  <c r="L1281" i="1" a="1"/>
  <c r="L1281" i="1" s="1"/>
  <c r="L1282" i="1" a="1"/>
  <c r="L1282" i="1" s="1"/>
  <c r="G2" i="3" a="1"/>
  <c r="G2" i="3" s="1"/>
  <c r="D2" i="3" l="1" a="1"/>
  <c r="D2" i="3" s="1"/>
  <c r="M2" i="3" s="1"/>
  <c r="B5" i="7" a="1"/>
  <c r="B5" i="7" s="1"/>
  <c r="J2" i="3" a="1"/>
  <c r="H2" i="3" a="1"/>
  <c r="B4" i="7" l="1" a="1"/>
  <c r="B4" i="7" s="1"/>
  <c r="D2" i="7" s="1" a="1"/>
  <c r="D2" i="7" s="1"/>
  <c r="H2" i="3"/>
  <c r="A2" i="6" s="1" a="1"/>
  <c r="A1" i="5" a="1"/>
  <c r="J2" i="3"/>
  <c r="A2" i="4" s="1" a="1"/>
  <c r="A2" i="4" l="1"/>
  <c r="B2" i="4" s="1" a="1"/>
  <c r="B2" i="4" s="1"/>
  <c r="B4" i="4" a="1"/>
  <c r="B4" i="4" s="1"/>
  <c r="B5" i="4" a="1"/>
  <c r="B5" i="4" s="1"/>
  <c r="B3" i="4" a="1"/>
  <c r="B3" i="4" s="1"/>
  <c r="A1" i="5"/>
  <c r="B4" i="5" a="1"/>
  <c r="B4" i="5" s="1"/>
  <c r="B8" i="5" a="1"/>
  <c r="B8" i="5" s="1"/>
  <c r="B12" i="5" a="1"/>
  <c r="B12" i="5" s="1"/>
  <c r="B5" i="5" a="1"/>
  <c r="B5" i="5" s="1"/>
  <c r="B9" i="5" a="1"/>
  <c r="B9" i="5" s="1"/>
  <c r="B13" i="5" a="1"/>
  <c r="B13" i="5" s="1"/>
  <c r="B2" i="5" a="1"/>
  <c r="B2" i="5" s="1"/>
  <c r="B6" i="5" a="1"/>
  <c r="B6" i="5" s="1"/>
  <c r="B10" i="5" a="1"/>
  <c r="B10" i="5" s="1"/>
  <c r="B14" i="5" a="1"/>
  <c r="B14" i="5" s="1"/>
  <c r="B3" i="5" a="1"/>
  <c r="B3" i="5" s="1"/>
  <c r="B7" i="5" a="1"/>
  <c r="B7" i="5" s="1"/>
  <c r="B11" i="5" a="1"/>
  <c r="B11" i="5" s="1"/>
  <c r="A2" i="6"/>
  <c r="B2" i="6" s="1" a="1"/>
  <c r="B2" i="6" s="1"/>
  <c r="B6" i="6" a="1"/>
  <c r="B6" i="6" s="1"/>
  <c r="B10" i="6" a="1"/>
  <c r="B10" i="6" s="1"/>
  <c r="B14" i="6" a="1"/>
  <c r="B14" i="6" s="1"/>
  <c r="B18" i="6" a="1"/>
  <c r="B18" i="6" s="1"/>
  <c r="B22" i="6" a="1"/>
  <c r="B22" i="6" s="1"/>
  <c r="B26" i="6" a="1"/>
  <c r="B26" i="6" s="1"/>
  <c r="B30" i="6" a="1"/>
  <c r="B30" i="6" s="1"/>
  <c r="B34" i="6" a="1"/>
  <c r="B34" i="6" s="1"/>
  <c r="B38" i="6" a="1"/>
  <c r="B38" i="6" s="1"/>
  <c r="B42" i="6" a="1"/>
  <c r="B42" i="6" s="1"/>
  <c r="B46" i="6" a="1"/>
  <c r="B46" i="6" s="1"/>
  <c r="B50" i="6" a="1"/>
  <c r="B50" i="6" s="1"/>
  <c r="B54" i="6" a="1"/>
  <c r="B54" i="6" s="1"/>
  <c r="B58" i="6" a="1"/>
  <c r="B58" i="6" s="1"/>
  <c r="B3" i="6" a="1"/>
  <c r="B3" i="6" s="1"/>
  <c r="B7" i="6" a="1"/>
  <c r="B7" i="6" s="1"/>
  <c r="B11" i="6" a="1"/>
  <c r="B11" i="6" s="1"/>
  <c r="B15" i="6" a="1"/>
  <c r="B15" i="6" s="1"/>
  <c r="B19" i="6" a="1"/>
  <c r="B19" i="6" s="1"/>
  <c r="B23" i="6" a="1"/>
  <c r="B23" i="6" s="1"/>
  <c r="B27" i="6" a="1"/>
  <c r="B27" i="6" s="1"/>
  <c r="B31" i="6" a="1"/>
  <c r="B31" i="6" s="1"/>
  <c r="B35" i="6" a="1"/>
  <c r="B35" i="6" s="1"/>
  <c r="B39" i="6" a="1"/>
  <c r="B39" i="6" s="1"/>
  <c r="B43" i="6" a="1"/>
  <c r="B43" i="6" s="1"/>
  <c r="B47" i="6" a="1"/>
  <c r="B47" i="6" s="1"/>
  <c r="B51" i="6" a="1"/>
  <c r="B51" i="6" s="1"/>
  <c r="B55" i="6" a="1"/>
  <c r="B55" i="6" s="1"/>
  <c r="B4" i="6" a="1"/>
  <c r="B4" i="6" s="1"/>
  <c r="B8" i="6" a="1"/>
  <c r="B8" i="6" s="1"/>
  <c r="B12" i="6" a="1"/>
  <c r="B12" i="6" s="1"/>
  <c r="B16" i="6" a="1"/>
  <c r="B16" i="6" s="1"/>
  <c r="B20" i="6" a="1"/>
  <c r="B20" i="6" s="1"/>
  <c r="B24" i="6" a="1"/>
  <c r="B24" i="6" s="1"/>
  <c r="B28" i="6" a="1"/>
  <c r="B28" i="6" s="1"/>
  <c r="B32" i="6" a="1"/>
  <c r="B32" i="6" s="1"/>
  <c r="B36" i="6" a="1"/>
  <c r="B36" i="6" s="1"/>
  <c r="B40" i="6" a="1"/>
  <c r="B40" i="6" s="1"/>
  <c r="B44" i="6" a="1"/>
  <c r="B44" i="6" s="1"/>
  <c r="B48" i="6" a="1"/>
  <c r="B48" i="6" s="1"/>
  <c r="B52" i="6" a="1"/>
  <c r="B52" i="6" s="1"/>
  <c r="B56" i="6" a="1"/>
  <c r="B56" i="6" s="1"/>
  <c r="B5" i="6" a="1"/>
  <c r="B5" i="6" s="1"/>
  <c r="B9" i="6" a="1"/>
  <c r="B9" i="6" s="1"/>
  <c r="B13" i="6" a="1"/>
  <c r="B13" i="6" s="1"/>
  <c r="B17" i="6" a="1"/>
  <c r="B17" i="6" s="1"/>
  <c r="B21" i="6" a="1"/>
  <c r="B21" i="6" s="1"/>
  <c r="B25" i="6" a="1"/>
  <c r="B25" i="6" s="1"/>
  <c r="B29" i="6" a="1"/>
  <c r="B29" i="6" s="1"/>
  <c r="B33" i="6" a="1"/>
  <c r="B33" i="6" s="1"/>
  <c r="B37" i="6" a="1"/>
  <c r="B37" i="6" s="1"/>
  <c r="B41" i="6" a="1"/>
  <c r="B41" i="6" s="1"/>
  <c r="B45" i="6" a="1"/>
  <c r="B45" i="6" s="1"/>
  <c r="B49" i="6" a="1"/>
  <c r="B49" i="6" s="1"/>
  <c r="B53" i="6" a="1"/>
  <c r="B53" i="6" s="1"/>
  <c r="B57" i="6" a="1"/>
  <c r="B57" i="6" s="1"/>
  <c r="D2" i="5" l="1" a="1"/>
  <c r="D2" i="6" a="1"/>
  <c r="D2" i="6" s="1"/>
  <c r="D2" i="4" a="1"/>
  <c r="F3" i="4" s="1"/>
  <c r="G3" i="4" l="1"/>
  <c r="D2" i="4"/>
  <c r="D2" i="5"/>
  <c r="I2" i="5" s="1"/>
  <c r="F4" i="5"/>
  <c r="G9" i="5"/>
  <c r="F13" i="5"/>
  <c r="F6" i="5"/>
  <c r="G7" i="5"/>
  <c r="F11" i="5"/>
  <c r="G4" i="5"/>
  <c r="F8" i="5"/>
  <c r="G13" i="5"/>
  <c r="G6" i="5"/>
  <c r="F10" i="5"/>
  <c r="G11" i="5"/>
  <c r="G8" i="5"/>
  <c r="F12" i="5"/>
  <c r="F5" i="5"/>
  <c r="G10" i="5"/>
  <c r="F14" i="5"/>
  <c r="F3" i="5"/>
  <c r="G12" i="5"/>
  <c r="G5" i="5"/>
  <c r="F9" i="5"/>
  <c r="G14" i="5"/>
  <c r="G3" i="5"/>
  <c r="F7" i="5"/>
  <c r="G2" i="5" l="1"/>
  <c r="F2" i="5"/>
  <c r="G2" i="4"/>
  <c r="F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<sst xmlns="http://schemas.openxmlformats.org/spreadsheetml/2006/main" count="9004" uniqueCount="154">
  <si>
    <t>work_year</t>
  </si>
  <si>
    <t>experience_level</t>
  </si>
  <si>
    <t>employment_type</t>
  </si>
  <si>
    <t>job_title</t>
  </si>
  <si>
    <t>salary</t>
  </si>
  <si>
    <t>salary_currency</t>
  </si>
  <si>
    <t>salary_in_usd</t>
  </si>
  <si>
    <t>employee_residence</t>
  </si>
  <si>
    <t>remote_ratio</t>
  </si>
  <si>
    <t>company_location</t>
  </si>
  <si>
    <t>company_size</t>
  </si>
  <si>
    <t>MI</t>
  </si>
  <si>
    <t>FT</t>
  </si>
  <si>
    <t>Machine Learning Engineer</t>
  </si>
  <si>
    <t>USD</t>
  </si>
  <si>
    <t>US</t>
  </si>
  <si>
    <t>M</t>
  </si>
  <si>
    <t>Data Scientist</t>
  </si>
  <si>
    <t>SE</t>
  </si>
  <si>
    <t>Data Engineer</t>
  </si>
  <si>
    <t>EUR</t>
  </si>
  <si>
    <t>ES</t>
  </si>
  <si>
    <t>EX</t>
  </si>
  <si>
    <t>Head of Data</t>
  </si>
  <si>
    <t>Data Analyst</t>
  </si>
  <si>
    <t>EN</t>
  </si>
  <si>
    <t>GBP</t>
  </si>
  <si>
    <t>GB</t>
  </si>
  <si>
    <t>L</t>
  </si>
  <si>
    <t>FR</t>
  </si>
  <si>
    <t>CA</t>
  </si>
  <si>
    <t>BI Analyst</t>
  </si>
  <si>
    <t>Analytics Engineer</t>
  </si>
  <si>
    <t>PT</t>
  </si>
  <si>
    <t>CN</t>
  </si>
  <si>
    <t>S</t>
  </si>
  <si>
    <t>Data Operations Analyst</t>
  </si>
  <si>
    <t>ML Engineer</t>
  </si>
  <si>
    <t>Data Architect</t>
  </si>
  <si>
    <t>Data Operations Engineer</t>
  </si>
  <si>
    <t>MX</t>
  </si>
  <si>
    <t>BR</t>
  </si>
  <si>
    <t>CAD</t>
  </si>
  <si>
    <t>INR</t>
  </si>
  <si>
    <t>IN</t>
  </si>
  <si>
    <t>AUD</t>
  </si>
  <si>
    <t>AU</t>
  </si>
  <si>
    <t>SG</t>
  </si>
  <si>
    <t>Data Science Consultant</t>
  </si>
  <si>
    <t>Data Manager</t>
  </si>
  <si>
    <t>BI Data Analyst</t>
  </si>
  <si>
    <t>Big Data Engineer</t>
  </si>
  <si>
    <t>Applied Scientist</t>
  </si>
  <si>
    <t>DE</t>
  </si>
  <si>
    <t>Lead Data Scientist</t>
  </si>
  <si>
    <t>NG</t>
  </si>
  <si>
    <t>CZ</t>
  </si>
  <si>
    <t>CT</t>
  </si>
  <si>
    <t>Research Scientist</t>
  </si>
  <si>
    <t>Data Analytics Engineer</t>
  </si>
  <si>
    <t>CR</t>
  </si>
  <si>
    <t>ETL Developer</t>
  </si>
  <si>
    <t>TR</t>
  </si>
  <si>
    <t>AI Scientist</t>
  </si>
  <si>
    <t>Data Science Manager</t>
  </si>
  <si>
    <t>Data Specialist</t>
  </si>
  <si>
    <t>CL</t>
  </si>
  <si>
    <t>PR</t>
  </si>
  <si>
    <t>Business Data Analyst</t>
  </si>
  <si>
    <t>FI</t>
  </si>
  <si>
    <t>AS</t>
  </si>
  <si>
    <t>Applied Machine Learning Scientist</t>
  </si>
  <si>
    <t>Machine Learning Scientist</t>
  </si>
  <si>
    <t>Machine Learning Developer</t>
  </si>
  <si>
    <t>TH</t>
  </si>
  <si>
    <t>Data Engineering Manager</t>
  </si>
  <si>
    <t>BRL</t>
  </si>
  <si>
    <t>Director of Data Science</t>
  </si>
  <si>
    <t>NL</t>
  </si>
  <si>
    <t>GR</t>
  </si>
  <si>
    <t>Computer Vision Software Engineer</t>
  </si>
  <si>
    <t>DKK</t>
  </si>
  <si>
    <t>DK</t>
  </si>
  <si>
    <t>BO</t>
  </si>
  <si>
    <t>PH</t>
  </si>
  <si>
    <t>Machine Learning Infrastructure Engineer</t>
  </si>
  <si>
    <t>DO</t>
  </si>
  <si>
    <t>AR</t>
  </si>
  <si>
    <t>BE</t>
  </si>
  <si>
    <t>ID</t>
  </si>
  <si>
    <t>Applied Data Scientist</t>
  </si>
  <si>
    <t>AT</t>
  </si>
  <si>
    <t>FL</t>
  </si>
  <si>
    <t>SGD</t>
  </si>
  <si>
    <t>EG</t>
  </si>
  <si>
    <t>Data Analytics Manager</t>
  </si>
  <si>
    <t>Lead Data Engineer</t>
  </si>
  <si>
    <t>IT</t>
  </si>
  <si>
    <t>Head of Data Science</t>
  </si>
  <si>
    <t>AE</t>
  </si>
  <si>
    <t>CNY</t>
  </si>
  <si>
    <t>IE</t>
  </si>
  <si>
    <t>Computer Vision Engineer</t>
  </si>
  <si>
    <t>LU</t>
  </si>
  <si>
    <t>SI</t>
  </si>
  <si>
    <t>MY</t>
  </si>
  <si>
    <t>JP</t>
  </si>
  <si>
    <t>EE</t>
  </si>
  <si>
    <t>PK</t>
  </si>
  <si>
    <t>PLN</t>
  </si>
  <si>
    <t>PL</t>
  </si>
  <si>
    <t>TN</t>
  </si>
  <si>
    <t>CHF</t>
  </si>
  <si>
    <t>CH</t>
  </si>
  <si>
    <t>RU</t>
  </si>
  <si>
    <t>Principal Data Scientist</t>
  </si>
  <si>
    <t>JPY</t>
  </si>
  <si>
    <t>DZ</t>
  </si>
  <si>
    <t>VN</t>
  </si>
  <si>
    <t>RO</t>
  </si>
  <si>
    <t>IQ</t>
  </si>
  <si>
    <t>UA</t>
  </si>
  <si>
    <t>BG</t>
  </si>
  <si>
    <t>HUF</t>
  </si>
  <si>
    <t>HU</t>
  </si>
  <si>
    <t>MXN</t>
  </si>
  <si>
    <t>TRY</t>
  </si>
  <si>
    <t>JE</t>
  </si>
  <si>
    <t>RS</t>
  </si>
  <si>
    <t>KE</t>
  </si>
  <si>
    <t>CO</t>
  </si>
  <si>
    <t>NZ</t>
  </si>
  <si>
    <t>IR</t>
  </si>
  <si>
    <t>CLP</t>
  </si>
  <si>
    <t>HK</t>
  </si>
  <si>
    <t>MD</t>
  </si>
  <si>
    <t>HR</t>
  </si>
  <si>
    <t>IL</t>
  </si>
  <si>
    <t>MT</t>
  </si>
  <si>
    <t>Job Title</t>
  </si>
  <si>
    <t>job_title_sorted</t>
  </si>
  <si>
    <t>Country</t>
  </si>
  <si>
    <t>jon_country</t>
  </si>
  <si>
    <t>Type</t>
  </si>
  <si>
    <t>job_schedule_type</t>
  </si>
  <si>
    <t>Job_country_sorted</t>
  </si>
  <si>
    <t>Job_Count</t>
  </si>
  <si>
    <t>Full-time</t>
  </si>
  <si>
    <t>job_country</t>
  </si>
  <si>
    <t>median_salary</t>
  </si>
  <si>
    <t>job_country_filter</t>
  </si>
  <si>
    <t>Experience_level_full</t>
  </si>
  <si>
    <t>job_count</t>
  </si>
  <si>
    <t>AI &amp; ML Job Salaries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</si>
</sst>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4"/>
      <color theme="3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4"/>
      <color rgb="FF3F3F76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16" fillId="0" borderId="0" xfId="0" applyFont="1"/>
    <xf numFmtId="164" fontId="0" fillId="0" borderId="0" xfId="42" applyNumberFormat="1" applyFont="1"/>
    <xf numFmtId="0" fontId="19" fillId="0" borderId="0" xfId="0" applyFont="1"/>
    <xf numFmtId="0" fontId="20" fillId="5" borderId="4" xfId="9" applyFont="1" applyProtection="1">
      <protection locked="0"/>
    </xf>
    <xf numFmtId="0" fontId="0" fillId="0" borderId="0" xfId="0" applyProtection="1">
      <protection locked="0"/>
    </xf>
    <xf numFmtId="0" fontId="20" fillId="5" borderId="4" xfId="9" applyFont="1" applyAlignment="1" applyProtection="1">
      <alignment vertical="center"/>
      <protection locked="0"/>
    </xf>
    <xf numFmtId="0" fontId="18" fillId="0" borderId="1" xfId="2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Title!$D$2:$D$14</c:f>
              <c:strCache>
                <c:ptCount val="13"/>
                <c:pt idx="0">
                  <c:v>BI Data Analyst</c:v>
                </c:pt>
                <c:pt idx="1">
                  <c:v>Data Analyst</c:v>
                </c:pt>
                <c:pt idx="2">
                  <c:v>ETL Developer</c:v>
                </c:pt>
                <c:pt idx="3">
                  <c:v>Research Scientist</c:v>
                </c:pt>
                <c:pt idx="4">
                  <c:v>Data Scientist</c:v>
                </c:pt>
                <c:pt idx="5">
                  <c:v>Analytics Engineer</c:v>
                </c:pt>
                <c:pt idx="6">
                  <c:v>ML Engineer</c:v>
                </c:pt>
                <c:pt idx="7">
                  <c:v>Data Engineer</c:v>
                </c:pt>
                <c:pt idx="8">
                  <c:v>Data Architect</c:v>
                </c:pt>
                <c:pt idx="9">
                  <c:v>Machine Learning Scientist</c:v>
                </c:pt>
                <c:pt idx="10">
                  <c:v>Machine Learning Engineer</c:v>
                </c:pt>
                <c:pt idx="11">
                  <c:v>Data Science Manager</c:v>
                </c:pt>
                <c:pt idx="12">
                  <c:v>AI Scientist</c:v>
                </c:pt>
              </c:strCache>
            </c:strRef>
          </c:cat>
          <c:val>
            <c:numRef>
              <c:f>Title!$F$2:$F$14</c:f>
              <c:numCache>
                <c:formatCode>General</c:formatCode>
                <c:ptCount val="13"/>
                <c:pt idx="0">
                  <c:v>99000</c:v>
                </c:pt>
                <c:pt idx="1">
                  <c:v>110600</c:v>
                </c:pt>
                <c:pt idx="2">
                  <c:v>135235</c:v>
                </c:pt>
                <c:pt idx="3">
                  <c:v>144000</c:v>
                </c:pt>
                <c:pt idx="4">
                  <c:v>#N/A</c:v>
                </c:pt>
                <c:pt idx="5">
                  <c:v>145125</c:v>
                </c:pt>
                <c:pt idx="6">
                  <c:v>148500</c:v>
                </c:pt>
                <c:pt idx="7">
                  <c:v>150000</c:v>
                </c:pt>
                <c:pt idx="8">
                  <c:v>160000</c:v>
                </c:pt>
                <c:pt idx="9">
                  <c:v>160000</c:v>
                </c:pt>
                <c:pt idx="10">
                  <c:v>167100</c:v>
                </c:pt>
                <c:pt idx="11">
                  <c:v>183780</c:v>
                </c:pt>
                <c:pt idx="12">
                  <c:v>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B5-4C9B-B66F-E7D6D6F4F02A}"/>
            </c:ext>
          </c:extLst>
        </c:ser>
        <c:ser>
          <c:idx val="1"/>
          <c:order val="1"/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Title!$D$2:$D$14</c:f>
              <c:strCache>
                <c:ptCount val="13"/>
                <c:pt idx="0">
                  <c:v>BI Data Analyst</c:v>
                </c:pt>
                <c:pt idx="1">
                  <c:v>Data Analyst</c:v>
                </c:pt>
                <c:pt idx="2">
                  <c:v>ETL Developer</c:v>
                </c:pt>
                <c:pt idx="3">
                  <c:v>Research Scientist</c:v>
                </c:pt>
                <c:pt idx="4">
                  <c:v>Data Scientist</c:v>
                </c:pt>
                <c:pt idx="5">
                  <c:v>Analytics Engineer</c:v>
                </c:pt>
                <c:pt idx="6">
                  <c:v>ML Engineer</c:v>
                </c:pt>
                <c:pt idx="7">
                  <c:v>Data Engineer</c:v>
                </c:pt>
                <c:pt idx="8">
                  <c:v>Data Architect</c:v>
                </c:pt>
                <c:pt idx="9">
                  <c:v>Machine Learning Scientist</c:v>
                </c:pt>
                <c:pt idx="10">
                  <c:v>Machine Learning Engineer</c:v>
                </c:pt>
                <c:pt idx="11">
                  <c:v>Data Science Manager</c:v>
                </c:pt>
                <c:pt idx="12">
                  <c:v>AI Scientist</c:v>
                </c:pt>
              </c:strCache>
            </c:strRef>
          </c:cat>
          <c:val>
            <c:numRef>
              <c:f>Title!$G$2:$G$14</c:f>
              <c:numCache>
                <c:formatCode>General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144200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B5-4C9B-B66F-E7D6D6F4F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7318072"/>
        <c:axId val="617316632"/>
      </c:barChart>
      <c:catAx>
        <c:axId val="617318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7316632"/>
        <c:crosses val="autoZero"/>
        <c:auto val="1"/>
        <c:lblAlgn val="ctr"/>
        <c:lblOffset val="100"/>
        <c:noMultiLvlLbl val="0"/>
      </c:catAx>
      <c:valAx>
        <c:axId val="617316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7318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Type!$D$2:$D$3</c:f>
              <c:strCache>
                <c:ptCount val="2"/>
                <c:pt idx="0">
                  <c:v>Freelance</c:v>
                </c:pt>
                <c:pt idx="1">
                  <c:v>Full-time</c:v>
                </c:pt>
              </c:strCache>
            </c:strRef>
          </c:cat>
          <c:val>
            <c:numRef>
              <c:f>Type!$F$2:$F$3</c:f>
              <c:numCache>
                <c:formatCode>General</c:formatCode>
                <c:ptCount val="2"/>
                <c:pt idx="0">
                  <c:v>100000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CF-419C-A77F-C2203101E98E}"/>
            </c:ext>
          </c:extLst>
        </c:ser>
        <c:ser>
          <c:idx val="1"/>
          <c:order val="1"/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Type!$D$2:$D$3</c:f>
              <c:strCache>
                <c:ptCount val="2"/>
                <c:pt idx="0">
                  <c:v>Freelance</c:v>
                </c:pt>
                <c:pt idx="1">
                  <c:v>Full-time</c:v>
                </c:pt>
              </c:strCache>
            </c:strRef>
          </c:cat>
          <c:val>
            <c:numRef>
              <c:f>Type!$G$2:$G$3</c:f>
              <c:numCache>
                <c:formatCode>General</c:formatCode>
                <c:ptCount val="2"/>
                <c:pt idx="0">
                  <c:v>#N/A</c:v>
                </c:pt>
                <c:pt idx="1">
                  <c:v>144200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CF-419C-A77F-C2203101E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8440264"/>
        <c:axId val="908440984"/>
      </c:barChart>
      <c:catAx>
        <c:axId val="908440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8440984"/>
        <c:crosses val="autoZero"/>
        <c:auto val="1"/>
        <c:lblAlgn val="ctr"/>
        <c:lblOffset val="100"/>
        <c:noMultiLvlLbl val="0"/>
      </c:catAx>
      <c:valAx>
        <c:axId val="908440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8440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colorVal">
        <cx:f>_xlchart.v5.1</cx:f>
      </cx:numDim>
    </cx:data>
  </cx:chartData>
  <cx:chart>
    <cx:plotArea>
      <cx:plotAreaRegion>
        <cx:plotSurface>
          <cx:spPr>
            <a:ln>
              <a:noFill/>
            </a:ln>
          </cx:spPr>
        </cx:plotSurface>
        <cx:series layoutId="regionMap" uniqueId="{030744C3-E98D-4E69-B810-12B759CE1799}">
          <cx:dataId val="0"/>
          <cx:layoutPr>
            <cx:geography cultureLanguage="en-US" cultureRegion="RU" attribution="Powered by Bing">
              <cx:geoCache provider="{E9337A44-BEBE-4D9F-B70C-5C5E7DAFC167}">
                <cx:binary>7H3ZbtzI0uarNPp6qM59+fGfAQ7JWqSSZMuW3W7fEGVZ5s7kklyfbe7mxSbKUqlLtI5s9QjQACMZ
sC2yspL5RWRE5BeRyf++Gv7rKrve1r8NeVY0/3U1/Ov3yNryv/74o7mKrvNtc5THV7VpzDd7dGXy
P8y3b/HV9R9f620fF+EfBGH2x1W0re318Pv//G/4tvDanJqrrY1NcdFe1+O766bNbPPIvQdv/XZl
2sLumofwTf/6/cP733+7Lmxsx8uxvP7X7/du//7bH/Mv+aHD3zJ4Jtt+hbZUH3FEuWRUou8/9Pff
MlOEt7cdrY8QVlRQzfT3H7bv+3ybQ/sPRWyvv/723m7tdbO/9dBjfX+o7dev9XXT/Hb77w/N743k
h7txY7wbJDyze/YdDjDYP+4j/cMFGP7sIwfCmGP1s1tzWSzrbXF1/djAnyYPJo4EYQppIu8Jghwx
rqgUSt6IQet9nzdy+PlzPCyAfbsZ8vvLc8iX714e8sR8CW4fN/gWZ/a63kPxkN49oCE/k/HNNH1Q
M+bi905/1vd95XxsKjoUH0mBKZVkL+R7KuBIfESxkhJTse/1RvheFGeP6uDDsr9tNhP97dW55Hcj
fenJdny+H/d/kvSvo03IEeWEaYlv7B7C98CW+giMnlBc3N7n+65vID8uvsbb/aWHnuZhyG+bzSC/
vTqHfDfcl4Z8/eGxQT7RtskjrLDkam/E7ps4vHNFAmmq/1b/Gzd3A/m6LcJtPT72PA+DftdwBvvd
9Tnwu0G/NPD+4rGBPg14jo+QxlpJQPf7zwx4dEQVUkgqdTMXYCocAr+6rvNt8Q+Av2s4A/7u+hz4
3aBfGvhjfz/6h6b104B30JEGXKnGt8giBPHTQXyFMTvCGFPECb0Rzb7zOzNjiuvmH5qafdMZ/GBu
9nfmAtgN/qUF8CGtt3FxvQfi/14KTB8xJbGWD9sdcLtEQoyL+e3sUPuub2TwC8/zsN25azjD/+76
HP0P/3559I+fMaKh6Ehhwgjf2x1A9kD5KTtSXDN5Nzdg7XFod46benud7a89pAcP475vN4N9f3mO
+m7EL63zbr2d4keH+kTDg8Gmf/9B5B7mDqdH5LuVB2fw/QfuH4L+8yd5GPR9uxno+8tz0N3/BxYS
b59R1Tk5IphryiS/g/VA1SG2wZQxQujN3V20eYj6W5Nti6/7a7+u6vt2M9T3l+eo70b80qr+bwiu
bob+0DCfqOaEH0miEAPrfbsuvqftgPkR0whLStl34Gew/7ttbL3N/ol7PWg6A//gzhz/3dhfGn9v
/Xz4A1uhEIbQBd2uku6zR+oI9F0LJvitcCDuPNT6931sp+v6n6n+vcYzEdy7NxfCDoAXFwJ4+uea
BIIccQgxlUAPmh5HA6WEFEaK3xj+nUc4lIK3LbZft/trD03Khy3+vt0M+/3lH2CHIb807OfPbPEZ
F0wycqPd94MbDjyeANJU6luLPwtuzq9tdKP6zdOhv9d4hv+9e3Mh7AB4aSGs3McGvHu8X2dxIJrR
jCq6Xz3p+0JwYGpwBELaT4257t/S1xvg77+a/LHnengOzNvPZDG/PRfHDooXF8fPV/dPlMkr2/A9
zzPX4++085xA/vflY0r3NOCZPOJKIonYjN8BjoEhrRS9dRAPRUH/OAbaNZyp/fcIaHd9ru+70b60
vrvAMT2X6+XoCGyL5ndpmfvAsyMhMFFAeD7sA9zrLIzbf2B27hrOgL+7Pgd+N+iXBn7x/vmAZ7C8
3QWdYh/2z+w+BbvPKKB/wO4fxjzvS6CYHnuch839bbMZ6rdX55jvxvvSmO+W2c+l7M4rp/BjSn9u
+uYe/7nAfw107IP+9Am52tNnJB6AUpaQjIf84W1ZxH37IyDfAiEp3i+L53TPaTtc519MW4ePTc+H
bdBh25khOrw1t0a70b+0NTpfPTbc3eP9euSvYVGLoHJF3NatIH6P+ZFHu0UZ0Pr722zf9Q2pfx6H
1/U/iXnuGs6wv7s+B3436JcG/uzTfvQPLe+fBjyBJRelQHXK+4iDe4DVFtA9uz/77m7APrse4iuz
v/bQIzys6vt2M6j3l+dI70b50kjvCmSey+a/1gL9UEE3d7dnfz0j3Edc7LSa72NGMBmHFD6oNxEQ
6gv0IJd8ts224z/K1P7dcq7od1/5g6rDuF9a1X9adfQ0u/Ja/jQvF50r++Uz2haqoDJBI44Vuafl
lB8xCnQax3/Xgx4unC7/9/+q03i8fmzaPWzM/2450/K/b8y1fDfgl9by24D+5wWuT9P217rb+6He
z2oy53Php/V3TxPHazXgPPZ+kK3cFag8W3TzWpXz6zTxx2esfMUUSEuqoeJM3KZl73kASBQCjQzL
Kihc20v7Joz/GF/bYvsP6Mq7hjPLf3d9bvh3w31pw39XHfpsCv9a/vrrCn9Qo/hc+L8WY97fh/RL
Fv/vtclziYG9LrP2O8F+SQL7ssXnwv+1KBP24P0S8vsquudC/rVG8FeRPySynwv9V8p+tg/1l+bA
QTHjcwnCeS3aPNwO/EtiuFfQ+FyCeK3e/HFz9i9JY1/i+FyCeK3g3O2L/yXo7ypcngv71xKeJ6TQ
/6Zqnwv+Vx76FxX/Xlnvc6G/i0hfa5j/wbL4Ltv/XJJ4LWd4ghm6qy99LvRfK2dnlTcPsv/7uovn
Qv21kuQw/pxnuH5aovq0DNdrxeyvBZh3OYnn0vL/b9It//mQpbtTb/yt3S6+n1x1kO99/O5+VTBr
+lga8kZyx1//9TvGkMKCRNJNrnn3FbftbhJa96nVuwbX28bCyViwg0vt9nYxoeAvzGDXRH/9/Q6D
QiDJ4GQHLHZHZxEooShMbSNoBLurNWIEcUrIrloIbjWm3d0ikO+E/cGwCwOeSkgu1d0hYUA0jqEp
7oC4/f23os3fmriwDYxEQ7VdefO53YNK2FwG17TYfRU8Cmyxh/tX23ewk2n38f/BoryJpbS1Z4Yh
SfyJZ9OnOsjrCzWQ6VNg2oAuadA116Ok5ceCOGO2DHvSywsZRXXlUSNwtBjTfKD+lIt4WUVOk3oi
yPk5tjr2Uarzyy6JUemGDZ/KxZAlxUeU1ivZi7DwbUe58jkLUOZ21DZkERinMsvcUZVwmRzb3rfU
DOg0TGg/+WHVssQf0tjBy1ipbMOwaY4zmZCzqajbYs1zlDh+z/Ik8rpgrIJF7ZjqmjW0sS7Ph7LY
WMacyM1JzfTKsdYQv8I5M+8JDUh43JuozBZjo+0ZaqPAHAeNLvAaE9vWS0pbO3phrNvJDQusrGcL
6YSuCJETuCYVuF1Tx7Tp8dAmSvl5n1RfBtFmgxsPBY9cbjI8eGWoCuR3PBMnqehsfKzHJq28mKEA
uarcZTqDXLX5Auc8pS4ts+6iqqsg8sIh7leJyMzoT0WgW29o2yb2kgRlzEV9gc+qoCk+NmUh81U5
6vEzKgrZew0dWq+LJzS5ROX8lNqhL5Ya9dScBbTdJpG0/RoFSRS4Q85r5TpwHEbkiyTWpdegQide
UtM0cXtJs/jCFiT7qh05vctpNiVuXCbBOgwrwt2ExurU4DJLFsyYoPPawZbGpWOgNl1tC+HaPCSJ
Wwaxrv0qSprJdWIxEtcYHrTukHb55JMe9M4jsoZxYVSPI3QPQ3XLojWON9Wxvp6MMqU31iGZvDwJ
zdeuM1wt7Jg6nyUmVeJn0owrCZMucTOp0rNc0y7yaIGdK22jpl5ETYvqtdY5Y6tm4upT2bHypE+6
pHOjsQ+pm8ikKN62YZmcNwnqQTPb2AYedZKiclGAnW/jyMxpawc8rlgVjYNrW1t3yB2p7uo1k2HW
rXPFTfQmMxXlZ3gyut/kI1TB9m4R1GPxKUVVq3zV0So4qXQ6Na7ghUarcpKBWBVp3w5+IqIwdQme
ytbLw2k46XiMkncJHUybuHosHJg0NhpPWlRk0ZoQI8fGDUtWJGvspDTx6l6FA8wdqbmX8Fi/yyta
5Ou+IONkvHYiZXFKUxU2Xxs0xT6YYL6OK1JseV+Z0Ed2VMQXZYUnL01wdWlACc6LeIhPKzgpMHIj
2dertC31cqoo8XSn8zcHlvUBg/WjuSKcwXYdsJuwYxxKKO+bq9xoip2ODp7RTbMY+ih2Gz1OLkw+
vDmsBrjt68ZYXplyrOMwuj1U8e7X/3m2P6nx+9l/f1/fuYK/f3tTXhfvbX19bc+25fyTO39291Ho
7ta/7bzIvV9+cGiH/uZXb/6aPyMCalL/sz/7HOdftl/6u+K8naP43uTWo9EjJBQcUaFhVz5SBMGW
5BuPBow8oXK3k01j8GxqV0x/69EcDH5wV9WtYbMDuL2d39q7NAfKphhhu63lcIARCJbQp/g0ReGr
Dnwa1PLvTumBo6qk0gIRhXf3D3xapQo16q5HLjaCt+sRnJgt3odl0TXB2TBNibOK6jjBZ0nQiGWF
qdmAm6wvh8JotwmqxIUjFMG7VInx8iDuzbEeUL2Jy5bDnCjBjsYIvxul+pNrvpENGVZNCVa5UtzV
MmhzV6kq8XKnnjZFFHbrvgRn0Wp+xQpmfFk2l9L0atm2w0eEeunVAYqcCwUWrHFbWQ2dW7KxuKKo
zY5HhvC6Fm3psWgqjhN4/HUJH3lfMhW2CzDfakOMI1YkYBisiSFeEXKzc0i9myEc+YaVnxi2X1oe
bajIL0CkyO1aVbuZSsFntWW+VizoNtDp2zbBSzAlF7JW5xVNEo/GUbuRY5hIfxzTolpNEQnib3RA
Y+Hm4c4kNSbAKwYu+tigqbEnNUrFadxivq26vnGTQRlvQOx9UWHnuB/TfmV5SLywV3pR5EW2jDK0
jmWCc7flrVzWeCyWdS8bv6dd5zokjpfD1F3lyvYXJRnLN9UYti7KE30uWC98lU7tAqkictMm+NAW
4KFFWSalaw0XrmOiwMui5u2kbXlsHTocYxQ1b3AVN+7QdGbjOFyAkwIHjKkNjxPHtn5VhPiyU0Fh
3LIr7FXd42nZxw3+NOUd24wiop+zWjurPKnzdQT4HSvb5iDA2KKFiAmN3NIWpW9ZIFwdMOIjycFN
9KUbpfk0uH1QL1McxeBF+n5clxqVkWuTktVeqpH1eNlNl32c156ypjkZE8kvchU5a1nWsT/Qli/K
qEw3amyQiyxnqzBrAUNBhsbjTSavjBrMJ5Xk+TpVY+5N5UCO2UCTy6STwzKfTOVC9JG4YZ6akygk
9UYHAh9TnRu3glGfK4iw3DhhYeD2pdX5YsCps2wjzE57g5yNSDRu/DxseuFmI8eroM7Mduz7bjVy
B62qdqqNS6ZerGmlUOfRxEq31zXzMh2Ep7S20zGJqh70WqUb04xcu1E8uQHrIpeCpb+KOucLHvVK
FmMQuEnTOx91hgvfWD2sgtboLYTE1QeHRew9KM4EmiJTv+HpcAGRIV8OjUHgmGxzFU7MOUFJ2L2r
08nxeB3/WeRMrnjBW9cg1XgoGjK3n7rotK8gSGuCnC5LZ8ILrWm95BDiLQZusHURaqLcTWkkv1V9
Va20LthGJuNFmIehS4oivij4sOoG503dRnpV52bdODw/H2pxUtq8PtUMrW1fFe8leN0VqMG55OJ9
ooutIXXjxlW97oVN/Lood4B1n0einbPJhO9Yx75MPORum7B6FVVjZjxN0/fY0RKCrBifqxp/kgMT
H7XGyZIWqF1DqLvuZL5NA4KWpDD4fMgy6iXOdEVrp/vSd9mbNNCXxhgIGnHuK8F8FYRvomn6kOtm
FTTpRd6O256En8ZOfoAlgt8UTr5UtuCuNPWiEc0C6gFXXNTfGOPhxiD+CWfdlSRB6BZVH0DoH34J
SPVGoSn6HHMpXDNl0p3IEF0HonynI3nemLzaZIPzp4nxcmqQ8SCY8RsRb/IhPhaR88npevmWMGdc
xHH1ZxcqT8TMLWkTeaaM3kayOqGldJZFgU6ctiiXjOBTOKNz1TVd41paLp04TBbVSMFcSOlVTcne
C0uaVZaMYBolnuLLoeL8W8mqbOnI8D1lgXF7MW5UBvhFfVBAGKrPQ8scdyyGwpMTn9xR9nzB8CDc
guphMbVqofKvjKblklZx7YHNOFNja9zA0dnJKAw5yRk512Ek3dJRgduVelrXGT+VzjC5dsquEj1c
x5Oz4g4ZXcGiM51UJ3GSFO7AnNKVPLoKbXIyVeGl6oq1QDV1IzYsYhWcUVPVftSDT7G1vA4CYd2s
EBdR31/mmd4MMDNc2RHyqXVgPrVx8ibvZLMeIkw8GZGLntAF0v3bDAv9LQ0j7PLUimVkdeqa2jlP
YvCeiUhDT8IXQMiXD56gZiVjjdxwsnhh2VS6jMedW3Ww3CGT3CRD13l1NH1AuSzdOikhdIUYFJyW
bd5HVd16I50+tw3uFkGismuVNdk77YDQaA1tPWKKwW0Sa1eY5NWVqjUsrOqBuUGW1l+nppt8AyNd
aeJUKyMdJf2w66Nk08vK6otWClDwabLIi5jV/RIO0Q3OzTgNkRt0McdelfXZl9Z28fuygr/9GoLp
1lNR2/XrdjTJspLiYrcsXDithjWtjbjX6oq70YSKE5I1gaebqlvkXQLLOZKe5jaWLpsCx081iz3B
q2IJwubniapWxIEJ5xTV5MFyJV2KsZYLbIdhWyFYTPuJpWiB6noEG91UZeGKsSTDSWO1dPwubrrh
MhfgBk9iE6bVguTCBokrhtYp3w5JTNwunRZ5WZVe3+N8mRS0XcRBvA671I1bs+VttKjq0Cfa+OBZ
PFmmf6Gqid2oQ6E3puzPIWntMQDzFjXck1Xra4NaL+LVoo/TRdCG5wFLfZ0lNdht8ABeOXTIYzHe
oGz8UnbjKRzrZP1gQBdlMhovKsVbjOPeMwg8qw3C3pu6CsZYxa4J0vybQiP2pIlTV+Bi8EGEKAWb
rAe/HfvBr7Jsm4iRuW0glMdM5kIwtEiGOnbbglzWxW5uCuqAVTHZkvfOl9EMyRthmnoFi79PxuRg
ORsdeoQXoefQPndHIz7E1XgWZYFd64oa18gw9DKn1m6A8nIRZKClLA2126fj5Ad87I5TFdN1HqNO
eogHo5+ysD9LnTDaYNWn60zX6aobR7jbFH9RpYPJA8LDQW5g4nhR9jY4NUwF56zOMl9xJ/nYV/m0
6Tpt33eSf5ZRVS2rQjmnY2e/VXm6rCp4FAQq6eR9dwxhmPicNFgudMJs405136xMpJe4NqtGTqBG
ymdi+DMdg2qZ9Wm4qMMq8uLRbrQjPnGWNwsUjsllnsOErw0KQAWMcuEcHHCCvIq/tFUQn4x5NQKf
I5vSq9K621ZJ7VvglSC4sekCHFtZjAsRkSJTbheTUrtcglAdO+UAgDGtWKchyGOROI6TL0g/pCm4
g3B0qgtcQTSduzTLwdswVk71xtiBCp+OeKg7Nx6rbPRSO8bV5NLUDGrZD1E+LknYfgrHeGwXTuTQ
2s8j5eRnyinSzu0QxeGxjEd0gRLsIC9noqmXOaxos7dOOFL8uaFoOK5gc2qT+XU85uYjcBAJ8qjN
0+gclwjFAgzsKK/LIuwH7NGIBuWJzmRvV1Xa9F+NDWXn+IJkiQbaRRfDn6gW4bcBh3QK3SGunTyD
WZRUbhaSLD6hLbBIft2SpjxpAgEhoSOR2BQIRdWX0ipguQY4dRGvp3iKEq8yzhR/KCG4PSlFO3ip
A/bMHWgVxesgoY03oYad1EE2ukAtDe2mqbuAL4qx6YPPAjrYxEgNKnSzvuvqc2DD0mZTp1F02cRl
4zNY2i8a1hftZhy7eDhp4wy7Y01VvSaRw81xmOscRtyyGNy+KYAum6CLrZJjWnVePrYVcF6VSPtT
4CMSYGW6PCDnXIwdrEyIU3fHFAX5pU45/6KTPETg/bAq/XISSbugY5VGbjaNTdG6LZssfBmbJvIW
eJcwOu66BLSsH0oFvisqms/F6AjuG6Fix0uGErP12MYl+dSHjSNPiloIsEcFiVsfTvhjaeP2TVKX
63CoB+ddGtVT7+VDpZp3RSwq/SeWDRhsKscYLVGmHbuCOYZs7Iq2bzOvio3N3ARcm3VLEsaOX3R1
5awKY4oCQgAbijOJ85ieDJhE2SLEsc184qQComCwHPVX2tkevE/k9BIc08BPUxpM4PcCHX5ktsBb
q8D8ugbInw8qzsbcB9eQ9+ugDt4hCweW+NMo4+Gs51Ozjgcz4a+KdqpZoWFEXehZjGHJ4lZjO26m
LjHnjgUnuIIpJvoTYwPpokE5yYpFteo+Oo1FpZ8kw1C8RVVfgrPNR1ge0ySGkMCWjfSY0/Tu2GC+
aLvgk8mVeBejND+Os5x7dudz6ibOYTXbxV7dDakvikQvkmQc1g3dLe8IaY/VRNFbWaH0LUF152W9
BrnWZZBL1yJS/aX7AL/VA2N/BVH0AdZNoJ+4RZXrRAUwmwQmn9dinX/qO5G8wXHXRh6yTgYhVm07
X2ERWCDlBrTVmWCjD3tPqNuU0up1BbH4n7Dis45fV4NsTsoM9vT70TS2m2oAxjEkTbXUwWCJJyoc
GC8NaqtPOq2KzC9Fl16KIdzalIiz2Oh6WQVYe61i5xPp2kUGAijC9owksneTKLloQuZFKimTk1y2
QwZrWZy9qcPk21gljS9Dk+rlWEah11OBF1XFBrfrSGJcYDParcNY672yVXbcUU8MjgH4z2TVve3D
+4/fEFWOEEcMK83AbBKgom5IKjhgAFIokOtgcLIPnPyAOXz/HUslIbsCL8hQksOxPwQ++jdLxcUR
xxCsIIwVu+G99hTdPTIR9t8+QGRCJwcclYC3oQA9poQQjEhB6C7DdMhRUZnRxMHDtMERb4raVUZk
F7ZWWfCBFLnBH6IQ3mBxgMwDfX4nvv5O9gAXhhiWWAg46JETLfiMPQ1IhFFiMnWSBr1fQqSet24x
RUtBYClBai+gYIjUWsv32KQeyoF7GbgXNJlnU3DA7CTNtduWrf/4c90ndQU8E4Gz9+TuhRV4d8Yz
sJOHWJRhMA25lhYsJusXThpA1iGm1K1CR759vKsdrAcIfO9KQL5t98YGkDPbPcoBNVg6ARkyXdmV
wwNzGXJ1UkxDsu6dMD3pdW9dm1bIfbzPmaghsQcns0s4No1ISLDBprn7faYjS6ZU8HxdNbhZTgi4
Et61ELQQUpzkRMarx/ujczx3HcJxqjtxMzjAaqf7h4MMnKQiNSHQYd5GLiz9xYKBj/QMT6Xfln3l
p2kVrGwS6UVkK7nhHJxlg3sFxFNYLcPU9tuyRHW5czStF5SF8rMYeH4gt4bJd4YgeeeIXLkNz/WZ
DELhtnls1mFdqhUsAOwClibymGmcb5wEFiYMYi2fthDRctIob5QoWoiUYvhfni0gduDLxzHYqcyh
nAkTDI4EJ8AoAwOM9Gx6GZvLPG91uKRlhJY6y7KlMX331F6AooA3rUCCliLKxHci+kCbRgjYghRN
1XIUsILtedAtaweShI+P5QdxwglATEoNb/QBbh1Mx31xTrWTEj7mbGmtrj+WqnBOsor371sh8frJ
XcFWfgbkDtg4SAfPYCMp+OooDdhyDGXhp9DzhzG37UJNrH339K7gtFkKaWcOBprPZoXJR2Viithy
wiFfyApSuzgGyicikb7xjTfp+Afs3g/KAEkhsLAY3k4FR7lxMgMwIcUEqcZILLUUfDGpEjLKGUS0
jw9obloovHoBQb4egyqAA1HzWde0cWN73a5lgMm3osRT5EHuMv6WBRrM2tTI8r1uOp39xHrez3aA
mkMGBo4S4VBCADUDlM5Gh0iEKsu6YBWGoWGu6LL6U8bTPl0WKI7/tFzWf8XgDWElghuif9L73LiB
dQNnyeBoYEYJ/r7Z99DW5DmJyo412RpDCjP0ptBgvgZmCTLOsk7RO9LpED8RaQamdDflwEdrOEJo
V1Jx2KfKhzq3BaQ8usrEa7C64adS9LnX1JJuJjWZBbwBzf5kasyViHEGWSV4ywYGw0I0nomX58GU
Q6WCWefFGLoR4uasMlF89rgSzef69140xBmU7I6bFbNZgQUOR5iAZl3ZJt/gHGhHkXG7TJvBeeKs
gK4g0QPKAxMCPDCfoRh2HI+DggGJWk9+L7HjymnqFk8eEMHgbSGp9H03+KyXxEA0PkVFuUsyG4gu
mimLl6FmEdRcVGCHnpQfhskAswBcHuNwZjtEdmonxQOL3CoTDCmxw7pHwGIYTqONonnsFW2f3ewW
/2WrsusKIikOegheXc6tytQ61kSw4IWaiaA+50FWr1Cph5PH8ftR7XYlQpJCyMk4HARH7g/IgdNX
Qpk34xrno7O0fVyvnar48uROOIISIKwpnEQNJ07f76SxoGzaSfp1afC0SHoDqb0E8n7fHu/mB1sB
aCGIg/QuPIHoe6YLkI0aKoazfu2ATr6RQC+dwkKxOitHNXnNOIxXj/cHwfq9IAAkxCVIBxHw0wri
+vvDwjwrQ6Bsh7UoWHgBq3lngWlau5AQq/xK96lvS0sWKgnEsaWx+YnofpzLkIhGksJ7qCCljXfZ
8ENdTMFeAo0OtHHDY2cRlLETu32EBjerRPfh8aE+oCbwQjdw3BJMIrweaAfFgd5XI4KXUXa4X4dF
nMKCOdNQfhGimP7E9D40JgoxCLwMAYH205k6BmUDOWGqx/UwsmILiELCQBVNjFcGOjPHj48K7zTi
MIyDKA7QU1TvvCoWaqYxTdwCeU4zZ92FPVWQJxaVeouc0HwsQsc5n6Yib/5Kcq0u+0Cpd0VtqFpU
EepDSGtnOvmJdcY/aLCA8y44nIAvNFEg05l5CQeRsKRHaB0CDp1L4qGDCjJZyGxJpohBMZMdebOI
CQS9Pph3hJdpJDrI3SeklKsU+IdimXFI77i5MyWZHyXW+YjDeHxLhoIm/uP4/TAB4HElOGh4/Rx4
6R/gG4RM2pxO4zqRWH4tAgf1XkRa60U14RtI5SVLnavmrJW9XBA09j+xxvOQCDQEvK/CoDEgPTjH
/r5WStuWQDNX43qEuiZIi2rm4b6LVzTP609Bx+LTAsb+E6X5QUWhU1hbA9EH51TDm4FmOjO1kx1I
4YzrOE66z6nuIH0TplCj4Ha4aKafeNEHe8MaCQj/dscI7+4fTLyyT4GoFnxcF13cHctEQvIEUjXS
IxFBP1G//8PZeSzJbWxb+4V+RABI2Gm5RnWTTe80QUgUBe8y4Z/+fuAd/GwUbiHIODoasBXMRppt
11p7azsZoorpBBOKR1h9Gc8+HLqWx5e3WnXoSLkw01PSBX6VDOfKNcfz6LqRtfPmf4Y2L18hO4p3
oHsLkNUQq6wgNkQ8u2qcgrlq5aGZ47x7MFsRvgXnN1jHVC+DfOovde1mX/RoqN9Yo3OOSpFRN6cf
mY998togbcmPWh615k5gtvUmCQM9j3oGpY31rmiJq+WDnurBZLX2kWrx9DHvIm04gOyUT0LP9zKX
rWPwKdvYHiHUUrd4eeShmyaePhR6AHozP2ZF6b9uhKqo1jfRuZPCeqho9PwvGu3/jDY2F8UQUn6y
dGpTq0X1XPSaHZtzsPQnaTDT+z/bvdl8MBMZv4+FHseHtK6Eu3P4G/eb4gVabkuMTxltVTIaG5Ok
qk3A5wx+bR2z2FfaOQ9771+Hw/1y315tfKQgJl24ZD7xolg5bG306eK67hTEma5xi9o8P9iJ0z0P
sSrP/B7dIaw79buB3OLHiBiBoNnGAlF7eZ5OL6pcSGcOdKt26EkbVtMc9SF1o/P9z7tx0j8XWkDW
bCSw79UZenEsBODfOShSvTuRUNEmHPVu58S2VnF4pwt2HJe5lE9/tUh6E7qj0VZG0IK96U92ONB6
Z55mUewsZCzHsbILgk4fNTvL88mLVvaodGidhJlmBI3UdfAOkq7QqfataD4K8GLR2XDq4qNqI8s7
DTO6Aodamoqmayzd+NgOuU6forazJEi8xJY7v97WPhChI7DM7WXY7WofQj8s66SojSDNvdo/VWlm
qwsQinmvvLD1RH5daHWs5Kp5OAkWskGCRIe5bOjy1mOTvzdkI+adz7pJ9zFxFu7awZ0ThK0fZNO0
XTVkJdZH09xjFAvti5O25lWNY/GhsJX7JpGmPPmFEMnO0hvhhGUvnAVEqcF+rv3AFNL9zl1swVT4
5UfbW1AUsvHH9/gFi1Zj6wPS18LpEdkwYNl9Xqc7v8HGmZLe8e2Owb+hRry8265ZdY3vKD0A9JBX
h1JXanhMOlX7/zux5v80txsLcbPJP8nFLc9e14nLKZ+zMmvdQI9s65Tn9XhSU1v8vusiQyFCwrfC
AnFWwYMS3QCKLXSD0NYcefCLYfRPPZC/7xiiODuqObS+3rdBG5eVWUIWhTXOkRbHakkzg9zQxLkb
VPQmTzJyFc3YSX8kBQx38p8Nx8z8ca4/kTI5+dpPEhl5Rt7Sq22Ktv2ryKLyrfBDrT/5ABnKg6xc
2e3EfsaCZF7bJJJYqny4Z4MPXNkkat/wP+bUCfq2g7GQjQQBl9Zom3eaHlnOM0wCUT54dt2mD0nn
S3nIRtP+3kYMiriY4JtSLm7Z2yA4vewzzeimOikMd3VNUnOShzaXsXfuU9F+BuUHXClJQjMBY2Sl
+VEv5/BDZRr5F0NLimfghKr5KuZMisDPjPFN4bhDffQUeuSnnnqS8xBHdQgeLU+FOE6mZg1Pcda0
3nG2pDUAoJ/c9Gh7hfGvlKBAiPua6lVs2pqiu2pmnxstLjTuTeu65yRX1Xu76y0XlKQGzaNWyu3P
ldla32lzDhOo5bAtDk1psCXDpPlfO79wx6NtjZk8ZXaveZeRCwl4owdQcyxoWr+hLdNXcAw8Ozy5
ovdhalD6si8ibVR+sMi9jEPReGZ4nktr/MtoY619kyadfN0PtgDEE9vyL/qkLr8xJaa/VQjS8joV
yTCdpG9Pn9u+7j4ClC3BganZ+CiSVPsxSdP67qnWah5UL4Z3jp/Ttc7GtBaHOTT96RRmJFREv6Mt
3gFQA8PUT2b4Tia6Nh2mufXftqo2jINRRuH3uGxH99CnYf3c6mHvBnxT/6nqOjt843QRRtt2Ur05
55UsnrvSqBVwgcwcj1IMmjwPdln8Neh0Ah6E8vJP42AbYJ+aofvX0vspCjr+juxQGCo2jnao29+9
yBj4HhBb5VNctPoCEByb+EBfmE6EY3Vmcgg7fqGLKiKvuSQlyeA7fR6q7lAAkzYp444K2FkOiuKq
FenUH1tTH8xDLPpMHaMiNoNM1pX+MILdCo+VWSgBN2oALDX2mfhegRD1D5lhAC/PXNkXj55W53+P
RTd+J3Kbr5ObeemhNEwAurbZSHGR3hj+E3l69Y8FEMa4VLLL9aMb6lp5riYP4GWkO+qUqVy+q/He
OO9O59fgnkVnT29BFNjgqRQ3ZKS9NeRjYZ0jfNN//6/PxmFUaSPwWmr5qyeKjgcQPHW+k49tuEdG
f6O+7ZIAwlJYfv5LPpaK2m+0UFmBNQgZH6SeN9k5G8f4q4zGoTtEtiwDqQnw42EPWO5037waSzy8
iomg+uEhHRo2KIGvg4FKAp81IisozLlxL2qaAW7GwLfeSiNunuahrN9HTdT9Z7UL9MyZE+Nd1edO
tfOLbNlBGwfJTEv2gmDw5T4UQgvLQa/NoOW3fJZ0LE5FDpD2/uduBOxkvctGkx7Sxlnt9jh1UPNE
YQam0vpqOhAf4Pk9vSug5OBB82MncvefGCJS9d/9pbe8C+6ZvhiD2xYv+vIDra6KllDBDKY8bYpD
mdjTA7iu+b1de+7DqJxv99e7/VQmI9JJpO5DtmmuDzasw1Iz4sEO5rBoM6Bdmp4cfdA03ZOWzQvN
AHbjeIlnjfD3/tK3d9q1qKHAZKGscdvPpelkJI02ptcaGoZ/rlpX/BMlmQ5MTB+85lBUbtmdOxMj
fzDj2N/LPTfKcBRuadUtSQu52TpxaacYuI2TFlcngYMW9I4XN8cyKeEPiIg4G6AvJaiD1BIlAvoA
tXbpLSkKHJHefrIgIGY7W3IbxtDKo6YFWoAQmGvw8vQzLWnEmCfZtZGKPrSvpP+0wJcee5l4f9/f
/tubxloYFWi3uuuT6rxcq45A7FZ6nl1LD/hsLMC9eobZvY6twb/YHnzC++vd3jRyFiADbDmVa8td
Pd2+TywwYbMXeEmaPYx25EEGnIvXIp2Mh0RlAPV0oXZe8saGLgVCF712l5u2Tr0BRILNsAVIqkHP
n4koQJROznyOOl3f+b5b0+S6LgaDO+Hot40TGcWO29rKDyq7Ni+a1WWPbTrtdc03Ts2lOeOblGsX
YvMqEDTCmWSh7kCzQAfGl4XaBxUP/TkZ9IFXCuHi/qktdO2V5SeSp59Gb5CnQjX+5TVJx1kMI1kb
tWGzyil9gSw7Us8QzdM4NOJd1ZSDcx3aTBXHwQjD8CGNjfiNGqT7NtGsShy8YaS1mIZS+xhOropO
hhJF/jo1LSgWoUjm7kHVdvsu1ds+fIYQY31rw8n/NEfEZJf7n7NxHwACkO3RuvPQ91/lCclkEuPa
bRiMugkAtjXCJj4zq8h1D1NkAwD8g+UWiAOC0s5Synu5eZry/HoG+QO1rfOmg1eWhXamaiw/WnlR
ab+dRgLHWRqShmmYi119uVozGVJzYyMM2kIR50a9861zCrmDNdq456wC9x+oEX2ZdU/Gl6yQ51MY
VI4WExXBwO0+6SMw2J2FNvwDsEETrW38xGIQX35O5lp941h1GMxu4s4n4naTMBQ+k1QdaHcZOsO5
9sb4VTLNxV5RYOuiLOUA0leuvb4g5n4NuHLqxVqvzDDQwaB+JDRrza9ZKspPgICt+uPvX5OFP8ok
6AUSY66qkZHyosEfey3QZKsd+ib100PVNPq1N/xk5wVsGBAuPvVd+rxEGTewm3EuM8uYtCDK/eKU
92170iNzuLRy+mfieexYxQ2rT7NiGcG8xFM37WRbb9vRLwwtoDUevzF1uDvO7OSvVJaXh7Lutas0
Cmfn5iyH8zJaBadCSR/3TjlHX7u2to/bEd+tBWZdOJB2Ch2qZNYYChywo0ZweMXg+JDKyuFvzQy9
B1Opyfrt0rZLoQX0H19NbWldRszK0Slsp9MCCpeFEcRVCDCsj+xhuIi8n/TT7EeROnrhJD/cv05b
L9QFCfq/1SSwMy/vLk8x7jtVaEHezM5TkcIKjMird75vaxWPt/lzjjMuaRWrKK2ekVOoONlsguk1
0IcTp7Lzlbuz0NaN9X4GaAAgaFCsPsfpgb7bIQTR3KWalMJ2PfpJ/68VUXOVcDx3rOjWy+dZ2EtU
RO95vRziHmlew2wBEaOgb4gKQr7bOocpheJ1/6A2Hgc99KX3CiyNq7Iy2J5Ng9vs8jDoshZ4WOel
3Ts9LiyQjEVXmIfSqvm8tPH93zcC2FMI7cS+LhiM1cJzxdVvZ74RCnkbUJbND7MxO59yEOpwbN3y
fP9DN/aUvcTfuvQIzJu41oagly9ZbZAb9ngwQyM9TbEnKD4qtXN8G9eSJgtmlPE9S5FzZbhp5ZfC
yBs/qJGCeM7NMn7sIAM//P4HEYJZdI/Ih8U6TYuABgwVkXwQZfn45MHcO0eNEf3wI7s83V/K2IjA
8A0+kG9MmsdNefmczbyWxgAhJ0h9VV1hZLuXcTLTpQrgREc9tPJT3oblMY86UHoKannt+N4XCWPn
Icw1b6f+ueGWfXJFDNry+m9guDkVlkKOi/9XdUajEK2SB4Y59o8RBb1jokX5OZEOER8OrdnZi617
JASNApDO5PZrm5oAH3O7grXptcj01eCMwKG80gKV62gjAgP3t35zOXJUzA4G/CYZTwTaCKWwiRY1
v77GzijgnlnO8HaoJzvaWWzDzPm2R1TPv5GgWYc7Qzj7g9dzzLMLlNoYRw0mtikOIeCLg8p1f2e9
jZoOkSmdQUDKJv9bx8IOhOO8tGGZqHxu50PRmqI4dmZszecp1KV2caowSp8o86vsATJ8X53jUsDr
94txynce1M9ke+WzF+i+7QluFU5l5U7SwVJWil5DoNKhsI4+RZjmUVYF8jKyktR94zz1wnM4a/14
0vIse+qLdPzhTE73Na69qj00Xe5EB29EAgO/YBTFg9527uNEVWuAVzkgmXT/emyd2BJd/KyMLZ3J
lw+zDJNohPIdBn4q5Y/aF8k3Pcuqb+Dl8ulUpr1t7tz/27dHKkannKgYKZAbPJTLO7djo/AABcxD
82Cp3vgW2mEDCdkSeXtGr0NmJ0A51odZKd/cuTK3thXq0SKPAl1kyXNXbqOzVebPYeYRVwnpH8fI
Sd1LNgLw2/FP2wtZgB2B2WBsVgvFIH+7NvLcoIki70GL8/LatZCN7p/f7fPmc/ASANYotnDnXp6f
yiPpZJVilSzOL8bcW6dClvEFXOK4c703P4gUCHoKcESAjy+XihFricEpu0EeAqLx4QcENQysnXhi
84MIIygcUtWhiPhyFUC2+qwmxw1iV5Yn5RsNrDZdXF1N/n6UxN6RSlOMNBZA0uqETBHZyVgP9Bww
FUdUv6Zz7cfjcZ4q40++apkTjzfH/a39X1kQYCOz4wZzPH4xAAsBxIYU7GX1sOPabh/0grCCoErM
TDf2xr3YoAxnZ3QBdlXtNTFK76IX2XAc/dKEJCTs3zYgfBPJEQBYAZxsXVsJY2Gig8F7KitHf4Sq
nB2afFbnUqj+aDjDnsnf+D5uu+BReSb/rHkQZVbGBA4t5sNN9bcdre535G2NehUWvf1dD6vU3MnE
Nm4kHAjAmwD2FpbS6olFQyszWPteEGvddEiqoTrQwUdzp57qHdu4tRQHR3BAqGncwLnctmrBjwkv
mMvZe4ztVp3oRY2n0ir7naU2XjNVQx7yEgItIeDLd5ZBpndanE4geqq0rVTZaZTasHPvt07rl1V+
+u9fej7CSMHxTsoLeBqAL31zovk49R8nL2mDsXCcP7iNXHoq4miyLEHPy68aCN8m2sqcVTWXBwvV
qHeTM06HaKzKi2Wl+u/XWOC2UjBlFDVRz01pUfN6lxpf5QVuH0ZnV/ndxQGQR7tt3GOTLCfyMrqg
CAw7EVqFQxXYX9nfzkZSoChK9lLqJsxfOmSZxY1EsSg7zoPQg9qjDd7AVDjZqTT/ve9pNmJ41gee
QBUEcB39lpd721ZzFguHvR3c1KqDxIiyH34zd9YpSzw3Pxamo6q30Mfl8OBJ020IgIT6UDimeqwp
kdH2Ru2j2LnHG+EEtgCEJzwXMFXrmKuUU9rJUbjUneypPtCuQzxMhu7fXdeo4Uj/21cHT/Tdf0Zj
04u+vylbr4guF0QXSmwwCVf3rVig0Y1PwOtITZ3G3EmOED216/1VtswCl0uAG4MayV/wcufjyLXG
RKPt4GbN9IySZnpO+wlRwrH+fn+ljYAaOghxNCkaUBTyhZdLtfzRTIHHC8Be9G8G5F/QP6HP4RzH
Mne+WaWCKZ340XDVdZJt3xhoO7faXhNpY1+hSHre0tMjobiJ0kQiINhMflD6cfbcZTXiEVP529B8
h4/FmdCt8kEXri27dKzMHKThB2GZJuHP6ggo7MlDYuD+ti67tnq6CzAdigVdhqXc9HJX4yJaAB5R
GEAyqMJTrjTRnGQus895HjoJopZ581oYrb5XvN+wv+ZPbT8HHudt52OSQADKKud+5pnxqmW3H0c3
jl5bkWyP5eQ5OzHi5v1Z8IZA+9hV+s4vv9StUF0wMoMqiSX6b5kX1q8dFXv0SOgdoM40ntEcsk7Q
Xf0HlaXFZTDavcuz9dG0D7g/ELgtc10+Ga12nlVCF6uTdvZtTCvlPzguWjwoQwlLnPmDOdtxPBtP
lBAcQjsNd/zq2vFQ9hgEYlx0Blu3O8oZ9UtR+fUllVP1B0uxFqWbxQwTJb/cYmFPXYlgID4ORMWn
PPEtRI2rGZmjwo6anZu7YV7Bqv7/xZaH+osDRwMRadyJLMbpYt06akTh37o5V9cR+FiJslJkvAV1
4rmHCoTwGNx/N1tmgHRjaeyjBKavrZFJ79HyJ80LNHOonhMLTROYAuZOyLx1duRQi6Exl6LM8vNf
vzEjnqi7CfM62fJsiSQ6jpNjneOmDne2c+uDqJTSQgYoesuaseJonvWcqCvs0uaahUi5eiWqRr+/
bUAwl+x6aeTegALaFI5dmTlBnBfxw5wV1WlOmnrnHm5QbjxzaQsSFqOITfn85b5RwB7RjCmcoGry
Gq6dod5PQvMPPHBqelbmHOtwih9qc0xOqkY9WYPq9goUG01Lq9NOujYYB9dt5POiEHwI59TeOdkt
u0udkL4vmRfqEKvfMOyXUDGG9uqnZnfUK4R/jNNZL2MduUTb29n2TeP363KrxwKXEtWpKHKCuu+N
v8PWEv/yVPvi0lVycI6FtLIgrePqI0QBpIwBz/TWGfmpZg8WsnWjYRdhzJYmMVHRy5OpLHNyUE5x
Am1I269+bCRHgGTRm8wu451bsHWj0XGFykfpixB4tcWcfOwg6upC69RQLUSd+BTFgC/v3+gtk06h
n4n2HCXcvdUqwKiHxMPMBHE8uddYIXYsQI1R5qjKtw2KlDv9mo2LI7gAKFGTSBg3BWJIb3Vbo7hJ
WD93T2GPHIOcC+2ZHRiPo22XwMfUHxh2Wt+C0JqSDjWyVQvVzNDd9DQWFW0eHrKyNk/DoNmB2dnJ
Doh6Yz/hIACcWXonPN71TY3nHjmNmFNLav/oGFZy6usqeog9FOIh8bWn++e3cSFfrLf8/BcTm+vd
jH5U6gaRkyBTlJjms1upkQyhSXd8xuZSdDMEtSP2cn3369HNO4C/TlDUaXGIwN6+GRpt+FQ54c5H
bW0izn5h54ISJzp/+VG+EKoB2LXI0qOjiBpxc5bKa5/mwUOQHfj1TnC1vNpVFCmAr8C6RP5hoZO+
XK9PCk3MiwqukK6bX9uwLz+lpWGgmFSJ4S/PGf38vOhHRAfa/OZTm/Xp9f45brx2ShugM+hNEdCu
q3NtPOr4Xy+6drUyznZN8ocPanZe+0bQgemCjYxAyIIFWd0WG1W2vGlERJDR1q/QCelfO97svnZR
E3sVhW3lI8vnomDltn70/v4XrpV46H3QxVsI+EBQbEpyy6n/clVb8vlCG8v4GruV3xAJAACnG1R4
1qtODWCdjaaiPjjWZJOoxag4fLTznk5nrxV1dTLDznqQI5ppl0XvYT40Xup2D4PmednJ9mqJEoOx
QKbdwWr2KARbG2fDqWHvlv+v+9kdcHZR2z7ACMq4McJBmnsJuzh+mydz++jrgJW8TOlndyq88/19
23p2OAE6TQuw66abGLpVmHvtqAV6oQ8nZjCYDwyaGE9IAw47l3DrHQDfWZQYiKJucwwenV6Uc3It
uzjzHxoQH6jeyzpv/3JCYf6FVr/xbdQsEChJbHmvMoMMaIc/u/W56ESZSz5Hs2fd6RK530or6eKr
Z4zJ2fdkeJ7c6Lua4nnHymy4ImaTkMqYS5MbmZmX9zHN0ki3pgRgjV93DlKeETSppEPB/BgXgCMP
veO3wzkB857uvMMNA0e9hwSK6gbdmrXBMQfqoqJXWiCoX3evi95DNFH2FTl/xc/eKyvumh3PtLGx
FkZ1gbQuNJF1rWOMF6HKNNMCMNKf8qYtP+l58alovX7nBLf2ld0kAARLhBTA8vNf3nnu2ojrmlUY
5LlEYlbXCrIZuJyPzeD28tADLShBTVTFXk6+9YWwGUkDOE46Dyu3MelG27X5QPM5b2PvlNVaqR/g
8qXi4I5y3gmBN0wCWEFOT+A2MAur2pHbaTmuhHazHBFMfPBbhsMcvKn32qBKbQRJK8z9j9jNow+l
Fqlp5wptLk8hSV/yYiiJq9ubaX3Mc/VCABqm9gkFQeD0kaum/KAIM8ZXHUzeKrC8tJLXZh567fN9
s7RhKxYFHKr39Nx5Q6vPR+aoMiaZxtcUBeX+X4gdbfxYcf/602wOMDBqjyEi8DAy9Lg6KAj1wfBV
/QeF/QXuD7PLQUr+BooHEA6p1ho4kzaq6Cn3EK318g7OkhsVOw9ogxPuWR4N4YVrwc1ep7NV6eWI
qLtaIBtHi177tYj0C/IlcUkNTVjXyq1qCIidptBGiB29UF/8IkrHo25GuXtp+kKmDy58yUd71LTu
adC06Xns6O/sXM2th8DJYNpwuLdZil0Mte7LSANNPXRI/9ZZ9JeGJqp1DDOJXtL9m7BlzLiEtJ4x
phzG6tkV6KtnYQZAMS4dEiO7qeyD5cWzuEaijv5OeD/T5f6SG9ESHhGwuEnuSU1oZWKIcdA7QOrj
aqHbfkEOs7qgt2+e76/CDI6buJBAxfGZ7oE1u+ljZt6MDqlnE7EwTaf4t4kyI3lStjElB2nOGSrc
woz8x6lFC/eh091Zu1bdgLJ+CHgrvUamyNMvjWUxiQedWTk8hWXfPcdD4jBCSfS1fZzm1J0gcjjd
9IjQZi3fJ2Trzg+NKKw9DEU9EtVAgdjTadmgN8Dw5NGA0qUbfPN8ByTbMwCuyRVZduFfDWd2R8oI
QF1QWJ386HWX6rU8mqi36kzJUexwYVvKZBiUlj/XfgYH7/5ub50ptSLeMuKVpGnLpf7FbTiGpnSU
Q5Or4Yb1NWmc+hgj1LpjNjeeBnEN+GQw6/Sy1vlu05heL9HUvRaunT7qhMNvs3auEXAvjW9/8EHA
G/jHwWCs3dGM2GsiZ7bYjKLxYQR4cTTgQe5s24a3Xf5unjl0GSLElR3O9SbTqVom17YD1625skHJ
WgImqGqIa7Vltq8jI64f/uTb2ER0tMg/17lgPveibFoeoBkZUcEgJktLT1Xj5Tt7uOHlIN8s3AJU
J6A0LD//5VKEg6cqJ8rTK1r8pER8I0XKxDVFfSiyMhwf/NBL6meq/v0nVFfS3wdEk+/wgcuAHWSn
1oYmapgfggj6YmgkaRmTfo5N0dTPpdTDoGzbOLi/rxu2lE9FawiSCMWRtVdH8yGqqaTG18Ju08sM
LDhgnoA4JVM8fdERpt+5PRvrUc9EFBaQAY3dNVIDVJcLCaGJrmhl1+c8Tu3DkCblA8pNY6A35R94
JpRf4RV74Etv23quGKKc1kV0nXoJHqTN68uEKb/AY90jp2y8dJbCAzI7cNGuW7klTHc6xE0WXZmj
gaZ945hPjV4b1xo9sev9U9tcinItV3UBoqwzCdRUjbxiVknAAKbyOKcqfwqbyHvUim7YodxsPHc0
N6kJLrqDNGVXnm+uDITwuyy+zpM9lU9MdxKSoXKFLU51M0N1nuI0Db/aRTvHX+5/5QYKjy4buDKa
ssR8N5fTsLPGtOlOX6sZracHQCQwSkfPr/5VcWs+ZSOB56Wbm1AwxEifUNAF++ZcXCeJ8yMS6N3E
7IHa+tKrhQzedJ37qnP4g7Njp8lzpNtW/Pn+r7x1MEDsDQheVB+oAL40HxncJFAtvR8MjR0dI4h7
AVWg/JHMZ09acKtGTYEDnaylhX/LHtKYOzDR1PUXGLP5nMjGIhCuhnNvRozUauL4PBRqPDNfIDk1
MtaPzI/bUxXeMJeon9A1J/TDI6zNlVLeIFNdLn3Xuv+vqsb+EY0M6xQiZnqcrGR479nFjzBt+p27
seG8yfaoT4AZJeVbt5Xn2GbCw0jDN+vDNkAaxHnrjsOe6sgWUoKIxeedIUh9S5kap7oTow5jj3A7
Yx6N0qzwNCVtF1/MQshvwGDSL22h9V/stuc/sNK4JNeMGfFz0eY4cx7cdvbjnWh0w4hStIMLb6Cn
w/4vqdIvTio3chXTuQcrK2X2OnGj+T/Hj2YkkSbmYU1h/fX+rd44ZWBobDQnjJ7zDV5wcCOkX+h1
DZK+i+/85xrJm1g6r5vI+SINwXQo4Cr319ywOwvx1MUPgwm+yXbVAClAZiMA5EhU35gSNR11DyHB
aHQp0871v8w/s3Zs3cbr5emSWPBwF0real8dUcQtoS9kCz/9RqWpPSqEpxDUmeVOKWj5m1YFYELB
BcxNc5tWwSqIcqTtIBRt0dhOLNT+tZa5pwflpPV4aBpe26FyWrs/VbHR/BPJeZl3U0jt9+FwxOHs
LkdK+2xtrCqZaz0jWcLAqDWzOLiZ7jwr1w4hBjltU/1+IEzzmcyGNeF6rQNhWzFdzrIolgwJ4x8M
u4o+S5spHInomz/5sF+WWozHL++jT7Q+Gos+DBKVlg9Np30TdTpcJiMb/uAlUtCBLIf4ERzHlXcs
EKkw07CDM1OM2rU2Y/3VzDCyizdV7dEblfVw/1Vs3VDIlNgif4G5rsO1WgiKaXkTBkLPEMFD4Fnv
zqZqix/CmM09hObWGyQ3WlQW6HHf9M6SUm901TpwPRxbRYd2TIr02Qcrkp3MaaopsKSmwbRd0Ld7
LemtDyUMB5yMkV/akS+P0BejM8TIpwSzl/bnRen/uawKpsdUVnP+/T2lgkdb2QXkdYPJ0kam4nqM
JQoYvzpfOvqsR2VFemB03l4FeOurwAdTIQEXClpp9exbJj7VANTdIKuG/G2hGxFvj/FF/Vwz6uX+
Z22ZGAIn2oJLu/Um0h5cv8xmncZgbXXu2wbFhGsXWvo7oPmIBhjtoF6TZqkrxNLh20BrZi+/3vIa
YCntRfh4CeJWsVBkZdo8FDaJYRyG+tVswrK7zJRNfuh5FP7XoGmtTtGQiy9EC/kenm9rq/2fuhUU
9vkN1heIHh5tB98N3GIq3rSFM16YdMNUADDkX+7v9OZSHjJPBCPA7dZNLrdq4sSm4RtUzHW5yFTM
p6ZPskddmX+A0YZLSf2ehTjTtckW5kRupbGU8r35Ve0IJGsAuR3jJmX4SSb3LuzGJWLzFjANOLDb
5khkp2WXzJ4XLOhfBfbLnj81oBgllagq+jbZ2TKrpkTciSSiepxMlfy4v7kbgR6gBFwyVnZhPq2e
zBS1chYVwCGzthniqhgC1KOff76/ysYR0iukTwnCArrTut0mPGQQzRi4djd67mVorBgWASNnU5k5
O+/yZ2i68v2E7WiDQR/YkJ6IGTle2Z3vB32nZ31gM+NNlIeW3sY/iIYNTE6q85BZEF2Xyx+R1tqv
5tFKmJgVivrzbKEKdLb62h2eB4STxsvQMp3yszb0rrxm7eQaKEtVUfG6MOLiQ1XTdzlACJqfnV51
2nEamMv5qq8N/QMN4FaeNaTDu4d5Cqd//bRGZyMJlSku5jA1pw5MaHkcpjZOrkxUZxwmZWcDTSko
xvHjNIQH6ef+V8MdpvEdwny+OpoisYygTFT+wZgVMysUpPH+ZCq/+k9ZHaO0wDHW7TEtShONOydp
/2ZwvBmiktZxlbxGxe8dBqmOh9rJrPKat33T02ew6mSZBsm0DL1LWwBIOm0yBrfXjIT0akYIpf6U
Zl/QyGOY3/27sRFtw+0j2eYVcAHXz3uS/Zx2y5ujqqUdhyGtr5pIUeQq7fnam6Xz+4ES6y1AJ9SV
blVCEkLQ0B6gp9qD7r6rmO/x2NYAr3rd33lbW7ceGwiFClF31A2Wn/8SJ7U9Ci8ozUbX2Lay6uJ2
JRP5jCzy1MVMlsnr9zdyI5zA8y3jG6Bt0WxdP+UGsAO5sxZ0AIMuuMfooz2NzC5GvvmUWpZ1onI8
7Cy6+Y38rYuYLNim9ctuHMlEGB32fdkP6srhhc+IeTlvIDq35/vft2Us4Z8jkIsmFI26lcNT7mhN
g5L0JQCs9HSEzIiiBSNwHVR7ZOqdRD5V1jHJdesRuhWqcGnsiia4/1tsfTC4o6XlCuX4xu9DTS8g
SlAtrOMh+gRatjxas/Q+F5qpdm7qTye6NmXcUmrnIGYRdV19cZFIV7SoaweSQHD60Pll9Rf9ULc+
1HlixZc8n4fp0plhmT/NiZa+iloaaIe0y5yvGXr8z0Ve++1V5LZWnlBvc+je2iCaoCBpVvouiRy/
PCaj7SaML+vkpyYvM+84qJYJsnabacWxpDfyN9iN9DOhaqldIGMbj8w5yuPDgMDJk4xCplz+9g4v
YvP+MqoCWOb6Ho/U5DTDMTVUb4pPWSb8h3pykGDWR7FzlhvOb9HgYB2ktnHBy4t68UBT00ewgReT
tTnq9gW2t6qTnWPcqiRRaqbVSGMGa7BOzaq6tnxZWBxjYo2vmophj469aHn7BluclpbFkFEnPY9O
xti4OEGwyPhxf083jCy/AlUkQLsbajH/w9l57ciNne36iggwh1OSFdhqhVaWToiR5GFezPHq/4e9
T9Qs7iJ64LEM2IZWccUvvEHpKWQKR+KYogZwlfQsH90yqZYTQCHlrGQiOgAN7BwTrj0K/Dz2+oq+
fjm17YKtYt6iPJIBb8fSfcg93ZGSSy/x9t7/tt1VJAbm2nuuk21OSb3gBm70mnQ1MPy5ou41X3Hn
Ng6AjnujkFivgK5VVXVbFEpEjUvMGEpXbPNmbFoAxqsdGN7737K7V1aQHEKqlNRvcsLSlhJ7ming
y2FjBQ6U2KuYNP39gEdxYDjT8i89a9l09cExH7XCWGIfBJj5dP9n7DwlCKrYiOFxo1PD2DwlkzMW
uAsllPWzKb7OsEy9oW/SE6Epys/O1F9oGx7pDu4NumKVgB+ALYeN8XLL1HSmCgxo6XLHEdrrshQ+
aEor3ubIiWKeIOqPal93BxWGnUcF1Rg2KBfBauqxuQKatk7MaULYJIqT6quCSuop6mpAiouGP73U
FG8miOpePPFyKuK/MDBWvAmmWCQ4t1UbGY2qVZuNc0mT863oKuErTvW/0KbSuJJuX31UqGsA7gCH
DhPvpv2VKp1SqWobXuPFUj9b2hyvdNf54OzfZKYrCwIolr4CnflnPUp/XauzWnd1R1fj6lSt/dQM
TfW+d9TW7/PeelcXmgUJrwKUCH7p1YkGQ0MqWbUcKScT078cGru0MMXPob9OQ9zL7mLG9c82XJbZ
tYQRHlHkb0/rKh1O8k1LinYtbYmXw0WzrS+QbHGDGYijESUocfrEj3iJ3g/WVJu+UlEI9RZRZTN8
wypX3VwdBTG1YaTpAZ5lZ9pJkB16lpyeVajn5Y9J086Uo1QMfLtA4zYDuF+cImbjW1r39ndbrnv9
HLUa9p9zbJBM3L8zdoanorw+MIRHvKaba7hfYg2T8rzDULrRvLKjsIT9u9m6IkuGx1aA6qzy3HpQ
++Lb60eG6LxmlrzlN80KB8ckiizNyAMQNmiUVPkbWej15OqFGC/KEtlvmgbbb6DVYXB/6Ge3lBch
GnpPYBsJuGkREa5sdgAKZXiAOMZ4TRdreMiaDifxWYSqrw7xcpmUVnqs0l774cw9lsN10p5TWQvd
2myXtYfZuKjhxb/7UByp/tzcpqsQFQ8+f4AcMrU1IvjrEJYaxOg4VYdrP0rmV1sggSWqxbrAQVg+
N06sfen1fPxyfzpuwgyKbwbFDBjnJD48yC8HrQDXREar9tcqx4D6hLxlfm2tOHk/OqXUnCEr6keW
dTfv8lrv0xE4o2Oz8vm3ux49dzWNquHqCPJeQ03mk0wZ/HT/w3ZHATuEGAaPxQ1UrGsbXYRhO1yb
pjd+ofdfvae8oP2HUcjReIXAC6w9kpfTV+u5LZqEokUz2gaq0VOJJY9z1CnY+xYa9pYMShb5iC3s
rZ0NvZqHcbjqnTR7VTPHOKfFhxov61W7ORn0s7GuAtClEMtvIsCqplJhojVw1UfLvvRqGTW+CE3l
QxrVRuJXgOPxom+F8W5JyvIDPp+l7aN+ha3CjPPx0dN3szVhb4AjQU6dgIaOwnp9/X0eLDj8llIv
qzhBprqaoOqCErpcxq7plKpE43ua/7xy16xjUl7DOQ6a502TravKeGgBgF0lwtMPvd6174oqHA92
ze6XQZaFCcO7zoP08suwoDQM9FYXQhhke0sd+8a0T+qPtG/Vi5LEzhGV/+ampx/OUaOvRpBG1LQ5
5dGEGDirPl+XXE9PDnC2R0s06adJiysX93jroiplfY26JHptB3EdmV4C/+KNoZb88lPNhGYQKBD5
Kkl1ddYLLXnSZ3oJJv7nRxfL+ne92L/rWLxnrN4Kit0mh7YGV7OrpOUKtFk/YXs+P3aNGX8aG704
YjveBhIMhuodPCOCXyKYzW090SFEdg5rnDGX6m/aqMZviEft5FyMzeC4g44Gmdu1Rvd7jBz9nT04
03vM0J32IIa4uRto06xqX9wN0Llo2bycYDvqqgHbk+Wq1qr4AFmjO4MEQyv6tQdDQdaIDF9V+RPm
ysthhqIrjdRiy7LBwtSNapQvPEeJpqPce+97/h5o8zpkilpIda4tV6WQ9DdpM9SnIstfjbpi1v4a
5Rl3+tfdgr8o8WE6L1fIxq0bi2F5qvT0d6gug48Q/nQQad087etw+GetnJ+VVbp+9F/DNQtSjzEy
EVf0sJZTiWFKkOj6dBnTpXbFqgE0FhSF/8OS/TXoZiaFmBVj0YflahuTckF5qHiI6lE92H+3hw6/
cgpe/HuVaZI3V0uGtY5uLpwDPK7nD7E616fOSnFlhupwMNTt1iBgR6IDKiYyMjdi6JKUxl2rD9pV
SFns6zEIHr1vj6hvtx+0jrIeaSrOcIw3N9ZasQRziGkATtW1p8756I3aVH1Keqrv91fo9h0AsMLG
gEEAdPQmlU11NQ+zRNauM9Rp18bV+TQvrX3qiiLxR9C43+6Pd7sNVwtMAu+VMwGjSX25DTt2dw7Z
HZsAJx8umInVP8syRbs3qqLklObYcLtAWeWDQszejK59AhQBWT3qSy+HLaEIW+hE6FeAnLEPUm/w
coVmeSlp8sGe35tRajErnIJpBYL1cihBJlfL2JRd6zyrg7jrsy9RbS6PCzYq/3NmSrYH9+J6iF6+
OWDNCJp4DXh5buSWDcRzkyqG/TliifYP2vBW/QDZG0KCVhUlish4FBiXvCnw5qPSHwhdLX/fX9Wd
6V37uURJhBNEupuXKFTHNq8SgQBXiJtu71gYP2ahcrLt9NU6afREOB1sWqLD28buPMd0qSJo8UiU
xhdIcaa/MDen+x+0s4hQYzgUAFSppW9xo1BAjWLgGiVaqS1acwZSGpXR+xBHqwsGHzia3h9wc7HQ
ieVhQ7uEGBPkDwWQl7vGAgUg6DDlAZUV+9EIkavu9Pgov9sZBQo0LwsIEgDG22w/b3osTNs8h6+T
iXdYUDb+UtpHJM/NGV+/RcU6jzKOCs/zpjln6XWWVUA/A10RvZv3mXJC1OKXNShL5eoz2jNuBBLi
YAY3x+B5VAAxJHXUkOnjbiLavusUWBZNHoxGIj5jkNM+DCGmregOp6Xjllm90oj7BNQ4kjvah8ym
n/ZffgOsaPbmymHYQi8lTZ8nHtU8QL3Z/mhoBFy4XFluHYWpZyZL81aSnNo157T4nutN9eX+Jtqb
eHId2nkk0+Sb6//+1xtf5bR+h7IpA9rMKFzOo/YjtMzaJT7rPFVSxVvIYdx6rx5Vg1KPfAB9elR4
Nlt3GZupdea6DBbIZk9RJ6uX2pzar6082W/TKvtfAgbj+/0xdzYy+4uOvUWT67Z6o5Qi75ZmEIFT
1tr7upRqN5bk/Hp/lJ0tBfyAB1ilVgPiflOnQakJgFwtiQDlXfunXadpdhrrMauuRDaoXRVqJErs
laLUdLPSQd6kasMmebr/K9b5++t+Xzc2ODZK+0T6tLG2ra2xs50eS+cyWIsJ30N9+D2L2XClpFc/
3x9pb1afQYdEiFzk21cyVqoFt8KiDOow7M5OHhnnRZuyy/1Rdr+HO+75qaC0vM76X7s0bpO40ZtF
BG1K6kkLsnFLLbTIVKRXwp2epw5nD0oKEH1WN+yXQ7WGUaYCE6LAsib166jlMEJ7ibP7FjHgNQJW
y8EMojROK59CpFG8/mhQmqGSAT7Xoly/uZPQiQFJm3RVsPSZ5Lf9MAd4MvansdQLH/1uIp6p0w5i
nZ1VBIRkaTJV9FXHfzO/Y1pGmIoNZTBGsnbWwr50nWk8smPcWUVYMfRA1j4++LnNp2kI85PrhyKI
lVx3s6SqLpWmokInScPp/obZ8tTWZWQsCiI6SfW6nC+XMcup3csSp72t42a6aE1Yty5GOMWHfMQL
71wBPH+MzGaY/QE9nOxRhbEnnZrZqkdceh1xJBa4N8Vo82AaDz1OvZF3nIo46hdl5uOHSfyu1bGD
DI9f6EHOtjsM7ycIKwpvN7qm/dRmNfFOGWR12zxFY2YFGNBK/v3p3VRmnmeXvx5E4toHuSHb10mu
NpNTi8AYnExzBcVM09eKPlXOXRSPD/ocozSdDlJ6KVUkIA9Wd+cjHZ10gHo4FCQ27MvFdTCai6R2
aQJaH9pnySjHB8Xp1YOp3NtD6C8TkK/iE5RJN8PQaRjJS4omiCRd/uJITfi+amTrIjVK61WZLnkV
Fn7eMCzdGfNGx1Ozqf5sSEV2kELuHBx6tBCm6VkqpCObOymZ+kbt4qgJQIGId4NpiG+UiWpUFKPh
4Kbdm1owJ2SrIAn4Z/0pf920aZUsk5KaddDT0zoNAvIce+iVLdgVrEQwvupAQToh8tvcBNCdQ4lM
OQtkS6DemrPT+JrRGTijPJ/ymVJ8+yFSw/GVvsLPIxPprNgESMA3YPlcEAqlNcRA6pXRR62D9w09
tT8gUt/MIt8HeIgHhGIsceVmwUKn6YStZCkcMqt3BbRHV8z10Vm/3aDrMHQLYL9qJKjbDVrkUUKE
GiZBNNSc8bmAhOAaTeFU74asGMMvatwt8sM4qq12HuQhAcxeGEI60QFYMttFkCNVg/tXw1au5XmG
17boSsglQdnGdmElWtWK2zQQ1axNvFsy4eOsRwW90YkNd5KLcA6qplwsN7ZT57dG9Bu68MPk9E0Y
J2sjq8syV24wBnUnU2t/KDPkpDNmcvHntqkygSBSlhwxVW4OGZOJCgQYdAijhBibNdP7QcT4OGUB
KjDTm9QUSTCVOTaZeeEcPLe7QxFcgKZGQuTm/pIcmsSFs2QBbKTsurSx6k5lZl2TJf9yfzX2Rlqt
6El+Aare8G2jogTCFnUpB60w3U5ruiAPJw1hhVw63R9qa+r1vPDQXUnj1kIUt+bLq2NAsTjCQCwL
iDXVP6VOnwzqmuZ8kWB0zVge58XPmjX4maZylj6YsG5tV4l6+Qcktyb36qbXNXrbmdS/NarBeOry
zpBOVp5YpTeptvglh6GuuEM7aV9LG1NYV80L0KZjpM1HX7M7cc+VedBFt3e/WoPkp+GeBtaIQRkY
4tSt5ab2BhorBxHf3mVBCo9YN4RvzvImVMFqMxbgltNATzAAXvo5eQS6FZ3vL8/eKDzZ4NxWjzJK
Ri9XB0Bu5+SWlQZm6th+GiN7VCaz6b9+FE4+bzNAl1v3Akx0F4r5fRIYxWz42M1pZ3iHr7RjWXca
NzjYjxXsurJ2Xn5LAl8lLvGyDMZMjT5MNqrchtkXr7/EGYU4EkA5KP1tk3mWzFFofcQo8tyc4CFl
Z3TitYMoY2ej0QehAraKthOxbq6dRnJKqn8Zd4GoZ+tkRVmL8uJk28I1K8x7DrbBTeTG1K1skpXY
Sgy1fd+zIkaCsVvSAHjIfO0HW0AiyWHlOfgVf5uUGFFwOdX+kfP0KLNad9iLpHQdmsTbeL72btTS
2tgy14JKGpROo/mNFtUSzCdl0a4TRrpvlXgavwqgbv+iXmz9qWXjz/29uTf+KtlskJjD8N6eADM0
MiEaJwsGUZTzmajPbmAP570dmE6WRZgH1s1TC/yuP3FjYXagLXZWHgRY63puZwHxWUALCArehs45
EqEa7itZEMtDcdGmlotYB7r1sVNS8SnO0kR9qPX2qMS8s800SrWkH0SS7LLNNkMQfUT91sCWdDS0
2QttURtuQvUb7C00htc/cCSRXDRrSYm8fRvfaRZoDEOIoKxHWXUVLLo/1nYd/Zm02TwK6XZm9MVg
6svbINPD2jCakIy9z4o3kp1GPjr9stumX6RU/l6GRnlwiDal3vX+QR6AVgtKuFyp20PUJ91YO5We
BQaK0YOb5en4uRWoDWOFncj2qqRUTG/v794th/l5UJr7xtropziwRbqWLXKeA073QWHXyxM67xHS
Y9N8ResON2tTjOcB/2Z/Sk0FW81y8MA/NCfix+ZXO4sj+svepPMwgkvHRQ1I1KbOxe5Jpla1CSyM
lA+Wh/5hcuzqsY/i1A/Jm4CLZ7gc35+EnUdsvSgJqynZonK7ecTQccqEKZVZgDn78tSVAMBqWbJ/
3R9lb3npxEAhXAVSzG30jkQP1u4dgcwS29JZYJF9RpGg/tSAPviY4dd+8GjunU3OCMeS88JR3zxn
Zkd43joSc6lRbx6WqTwZUY9FjVkcifPvD0VcTh2UR2fbpJAnc8I4o8gCs1EN16inX5WuLN7sGEcG
K7tLBe0FkCAd1psrIG0TScoB7Qdxn4pH2ZLGh5Da2kG5dec5WxVFiaJXVtmNsLIjN21vjSRaelos
w3sRttHkTk6y1KcEVf4GF+ZIU30nnGrrQcRl/O/9rbLV9lpPJbod3AQIIhFbbbOGRW8tq10I5TNh
I+YIcly+RhJaA4G0NNn4XVMSK/8m6hJbZ5ui+ugm0oz6vNs5VvllTlJT99MqbVpvMVJdnAROmubZ
qRzlyHdsZ0H4pQ7kAN6AW/4TOGOhxQ1np23JarI8Kd5Q3Dg4OnuDsI9pC9PLZJjNVh5Cneov6Oog
oX1/IbHJXGOZq4N6yM4BXXNLNjH4dWqlm8cMBSExrLKggTE21kclnJP3rTEl/8yVnX+pidWP7AL2
Bly1kqgXPHcsN++ZBaJRioshCqSyrP0uQUuzm6L5rS0tPzSa36f7u+o5tNwECUTq9EZBuq4Z/qby
VIXYdYzlEAddUZdPmrnEuguVLzZ8et7ikzKGQ/nWDmUTriAdz+vYLwPlfX2cH8x5UY2z1md26ou1
5fZPmhZaAS4gjWff7IpBc+U5i0KvS8Wke/2kKmCJFS2OTqaTaBlVbVujDgPHR3JFkSqSVzZRhoDu
KsFzzuWiPDtWKjUPdWhrndtMear5RWo1dK3BX1rnRpnK5PV3JAVxAgreP/LL7YyUqtBtaKxoyMz6
fBptDJQg22h+2LXzwVB7i01XlVicY70WqF7GEzn/00h5FX7A5MxBKFTxuevK/CfcRdlLMkn9L7uL
WiZCIGhG8bBvtnMIr0IvIkxdR6W3/KjU3kWKTr6JE9vDskhH0od7Z5SGJ7V+Lq/Vlerl9y1FJveA
d/CQleXWTzQj8ivMeQ5u5p2XBpw0UlRrh/q2Oy2jQx7VjildFbWToXbVypu2aNqPCIJkn+4fl70P
+nuodUH/qllCEEOd2UZGqcWuztOlrLhYJWJU/2EUmAYUBYBMIKL0chTTXKZ4WBkzUd40bkZd/EIX
78gDdOdBo2kI6BDpt5XJvLlA8ySecnwcoiC0NAxBMkU6QQdPztBq1YfCbOJLZOeyH+Xcefe/b2/b
O8+oPB3OBtqgL7+vlzsV3hEnrJ/mxGs58pdyyBXXyfjccSgM7/54OxEkpUvMIlctEYLpza53oIWR
h1pIlumz9KS3in3OKP+d5wiHOTRUcoiz8xEgcHfQ1eyBrhD/sa1RdTRb89Sw42BU1PCUjcvg9U1s
BEjSWP5QGt3VoaZ6ELXuHAXknTDDRA8Ojqqz7t+/9qfVmnUoSS16N7ZQ3lWZ2ZHsWv1XaXC08/1J
3R0KHhXoXJ55jvjLoTBsNAc75/0VSWKfezPM3UIqond2Pfz5DyOR4wEh5wE2toSmVDiFUVQostlG
XfeekmCgQIOtLH4U2GIeYY+3wNU1zoLgQ4DH2eMNvtEPmKK46rI4Dtqu7x91W8rOFnb3mmvbkfmp
HVHzOxnFshSeHrb6T73U6sd6KYqj9uz/54eszS8OC63FzbaNqtqqyxw18kSpNT9W6uyC8Vd/HtUK
K9PBkcgB64GpUErbQzWLWynsm9P9yd85q+vtwBsFe44kTH25zLB6xGhM6LG3WY+UWmr9KTS1RdIp
MyismNZ/2MAaTT8quwD5qey9HC4vR10Ny9VKfq3v+eXUJ9ATu/hXBz76SJhy5zZnN9HnoopMwXrb
1JjKBZeXspKuSTGOHsy85mHOZDm4P4N7B2UFL67qrOCCt4/gXNRmb+SQf6cqaQffAK91nTNoXe7Q
JdqP+4PtLhd5EPo7q9jZtt0Vj7JZliqMwxj6luGJrmTlQoUuSFoq/riQFxys2N6IUBAQ3KLQpd8Y
aVW6NfG2wGGHiYBOvq0XPTCGNArf5ZI5d76RF5Z8cKHvLRyFEVr4Kyj0BoJaVxKJWt5HQZqkHMNC
dyAJmEej7N3ghGXEFVQebuvYIdwiWnuE4o2QeoAYJubBlwbC2hmV+e5NRxcC33EtNi7313Bnw6yt
ZvQ1YfxBdtpEhc5IcSkWMtvSSJWHOC6TU6aNlhsCGzhYvK2Pz3rZmStwYW1FwWo219X968FA9XuZ
nXRIgiGOCvmiFmFX+4XIw8XrR7WRvoajUZtnrVCL5CpMQ6q9ULQgY9QlBBojp7L9SbZj+qhRppXX
rC+GL3nRpuY5NUJDPggc9mbm71+7uREbaU7zri3QFgE44uvzgHjd2Kkulpqv9Lb/fxMDXkxFrR23
pm3il7cp/Tt61NR/luGzPC2lVwpax5rU1u/LvtL9tuv6g5VfV3aTjK0kKSJIsNVk+5vkD+nlpi4b
YgZLOOlTNyqza0pK7PU4aXu2mUs+Ghj6D5ZH9ofeKZ7ub7ydowwqZxVmoNa4PoMvN8NQxmY3plEc
mKrQhB81OY1T2+gK9RJNGHO4s2z1RznQThhKegAIikCXrGSbxxcIkgHExE3BkdTkjdKX7dkYx8xd
pFxhE1FiVbAABCoYv5J687zEBGdESfRcKJJvPneKqjRTwWAGUhWa70tLrmj4xYqnpo11sLB7Mwvp
Bs3DFYxHW+TlzFqzCVavWHshabiG9LWmXAozUy9mReUykuvl4KTszSpcCrIi4AeQUjYDpn2RaiAE
0yCOhujb2GYVgKs6PTWGMlsPSds7pcuV6ZzJ3qXiYPDnv32zj3ErJdAm5wPsui1VGb0S0tWumdk+
TnuIo5Je+zk8jvhBQ/SkOUVpOdDvHKLY1zpSXrogsay6jWaL91Lcjl+iRgIWm0VqK95DOW0Mr4qU
8MHS+i57CsOke3Iau3mLJi9+qFVlV8u5sY1SHJyInYcGuik0Jm5IbBS3m3Nq4lpHijQO6iqd3mMy
qkRujwXV+f7B2xvGoWdCfkLD6KbKBO0pQ4EwjwMxSPOj3SOqJHTrSAR05/ZEOhbJDLYgWsrbeNJs
jaU3R7MIKgPWi6/BQEEXW6pAyOmUhX/e/yZ1ZwvaaHAB8KF5CoJq84wNmDxV2dosCbXWjs5hW02D
C0JL/ZQU+th7ZlyJyGWbduplVucqddHndGBYt9Oc/yxUI13OfEeS+3M69380NN8WT5/UJr9apcVf
MBUSCvS9Y4ftpVyi6WmEmjG+1+U4Gj91phllni7w8/D6OoykBxRta16soc/f6FEvnmA2LfXBQu5M
MUw+RHSA3lFk2e4XhFCK3uq1gmhZFIsX1sN40SI9roI+5c+DMGhL1V5vMDxSAf/A+IGPuh1uyUU3
4O7HFCeDYnvoXOWK1xdyU7jCyKPei9Wu+Nlhnlg9ylDH5UsVSenompFFgQlcaWu70tAoPfV5DV3G
cSmq2r+/D/amBEYcuH5ieoQwNreskJVimQbw9iK1WX+56s/SNLeukeev1Lp8ng5Io8A+4ZGB+N4M
1ellHOPokgcIpSpnxNC632ERCq9XF/Hv678K9Wi4Hmt3lf7Qyws9WrvbFRIwgdyV9nnONNPv0Dnx
zEx8vj/S3jHifQIgR3kWSd1NsWQMsz5b2iIPqMb8zIvEPjmoT7oyoilPujMOHlYumT8qVXqQSuxc
Ss/uP6g0oWh8E4yEnRHJhcFslmVXnbR5tt7OgL9e379dVWGoyiD0hWrI5pbIWz0XbdOyPbBruy6Z
VJ3iCb8vqVeOlN3X6HDzKjEU9UheJiBK25Au6eSwUOSUD7Kj+CEuRuE1JhlZ0s8KD5AUe1D8yy/3
l29n+zsgINghwBFu8c5htxqgDFBnkrlpAUO14ZtUwbCttJIDEMnORll5hhgoEWPc6ux0ieo03MZZ
ME7SsASOilzvQ8xlWnm1NsHuWNJymt4NQE3NT1Fkq+HRdbQT5azdGC5lHphb2EM3N4UclTIEHllP
focSNXu8pOP0s2Lmee22lll8RqyLSi3Sf6n5UZoriDYNEa/p9oaevFc7PLwvA4oMb8B4YSxbjVGk
u3kIvfZ0f112NgNJD41JXkSYwduiUmLpQ59mdNMqQrJLoU6mW8rZci0NbfHygvg+TKbhgOy9u0SA
NMkmqS/RZXh5a9hVOcqhNWRBb+XaD8Up8y9zKUbycj2+pG2XPRbML8+bbAT3P3evmESEwSnmOSZj
3g5N9WgWmEFmgWrNMTbeBVRsF6bKkno5Uuy1z0uT5wiKlJXwhiFTNGzubA2K9lBLH+//mL0zAQVg
hY4THNKofDkNndDInS0jR33SrG2X/F79nkR6vVq3yN10sNI79xgsGUgy1GLX8Gf9NX+luGTZRVxW
PEBA/yxoDi1CjOjL+a//JuJdqhErfe1GhygiXqFw2DNKrlhPgGg1N5ZncYp4Fw8+aO+YEYxS0IaG
vZZEX34Q7oNZLXUmDDYjzC5tUViJp02x9W3KxlijX9CLL6/9OFi44IjAUxHMEdm8HBFRYEj7TloE
ao54u2vruBsivVh1hlsuWMHfH22nKEEkTPeTwrLJdbYlpgidMqAUco/Yg42qeF+maEmLwsi+YipO
JqMXrV17HQTB6skpxzhyw9ABPj43hjRfTB7imfpwNIQnMZppfDJrfRSnWqhd6GJDUeuvXhAUi5Fm
WqMOyG3b7E5t0TURyHwG0MmbU+JMxgNyKtgi22r2vnO65WA8g+l++ZDBEqY7CUYH6tCNmQd4uoq6
S5kGIdLBHmFH46U2tg5CG6zrwVqs7+92LKIPCqQUo6B5bN5nlMPwS1O6POBSmVs/7gcE2c1VltpF
RUL+XJK2/wjzti4vi9UkvTdD15hcOKppBFe6rjK37orYfAMqfXrIp8j5A4ip6RGCnWR4DNE4Rj5U
V3P0h3TkNT74/ert76ch8qyvCUyUZurLrWstaOBaNQCqxFKaDyHltl9jSFwH1VNdTK8JDf1/JI4O
LKjC4QbKLD39VGRZMT+aIkcjOYZPkxwEPbcnGJka9jfAGApvN1rlzGeP09z6VCtl9VlJJNPVRsc5
DcWgfKn66dv9SdgZbq3cc+ESY91qzieSPI75kOQw58hHYlTL3/XpAqDJMSnq6Et6xJq5fVw5ukTF
AALsHaxMqnPFS5kB9ifpko9jDCZ7kuUZ8r5uYw0691fkztOD+Of2ngfTjCA7tkQErPTUX640bIAS
Dls2BFUm16fFbvNVZ9o6eEjXI3a7pWiZktQS5cCf23a+zCIJ5SHLnaCNGi0+m7BYonditoyTo8xS
7BYj5ubeGE/WD6Uby/YUG1Nr+cgmDLNb2NLwBxMWoa60NPN7NxnR+yrM4+KdUbd4qTVKMdSPsEq6
1hvFNJe0mZs4AtKjRu0lnEPEzuqom4YP7Shy000WfMa9KQtz3Id7uWhQvLecfxo5l77rtVF8KHhl
I8p4avjdjqJ4cc2csMoHdij9u6BsNvtiGcp3ShF1/8zzlBePzjJNvw1lGFKoEcYgPC2D1+HxKXHu
oriHZiCAsfbreoRjd6Isapzrzohnb3GsOfuAUln+WRZF9t1K1fK7Mi1pc4nVvP0a29S1T0qyLIub
N+OIG1AfZtn/kIiJy6CnNiS5tpPHo1sZeLp+GkPRYSACNzLTL+No0jpxpH6u/okSjRrhPNfGR0ku
7V/J6NTGKSEOHy8qzmwZMgpZ1zxmEq3SxwK6VOT3xpRnb/pCmuU3gMY17deQO4nkIq40Lr+50TLU
tupcBa6uLCL0EmfO3xaqKfHiNU2lfMhFWH8qDCmMBtgikyP/WabaEVdJrUftbaqV9GaxAp5klavZ
kkTeBHhqA0z9o9pxb3rgsMREvKsZf+gsCPMNCfx8yealbr1+9cq5TlSchmtuD/mfOFT77zSMiVQK
4AxfehkJ7uuU839wQVmOwk+7WZ1cFBYtjIPA3Fd44cVj7QEgiv61RaXpHnzHdHF7UeQ/yzkaIXcX
0UjTorbtjwgbKzmIsCL+VhthVUMxa/IfHYquuafaLTH5zGPngHEDuHfCfKSoXdA8yuIWSw5UJ2+E
A+YKxvyfMEJ+zVMUwB7A8aM58sGpOblPuXf6Gs6x8o4wpvsBiKgTp7hqs+Y05NHYuA1ed71rIvef
e7aD1K/XGEv7L2fc8AfgFU9z64jETebOfJREbwO1s2g8FqWSKR6ZSOalYWX23uDEyZPUNsj+Gugp
9y40//5Nltp5idlm2XyN6ix/kxqauEiiqH7Nmlk4FzWblcpv8c3IPQcR4qekK83UlYQ6TB7bP0ux
SUTRxW0Ww/qfMmjh9wWnvIcynZLpBKsGbzAh51rudzLvzGNc1yrkkqzSH2Lq1aUrV2P7pk/SGeSu
FYVPyiIn3x2e0BxZ9ST6VGZh+lk26uVnLKXt4hlJrMxeqobRb5yQYslN1CFPvAyWZeRK2JDNfphZ
wr5WSjd91dRa++BUuda7SRllX6dsMb44kd6P3lLP5ru+AFnqx4k9/i51aVbdfiipXza2XcYwuHoN
6n9bpQh4W0Ui+3E5zL3rlMsg8d/3zim1+ybEaaJM3yPQGil8WWLVqd+3pVH72twm829oexzl1kmM
2C/p/+VXqav1x4KW2fsljB2/gKGOkgmmk7ML7FBfvG6A/uuXNPcKt0C7zyvydvwoaWbT+nM3qu/1
SMv5wxCNX1SLXXjTMhqxVzi9+J5kTf4vtrkatGFRKazuHFkdu1CID/WMq71nzEn/LY7yNvLqKSoW
F/8TDsjQTB3K0Iaof2UGplduyGVW+C0OteG5i03zqymn47+taedfNdFn06kzh87wnNaMPxiVZEYX
8OQQgWZR95Ef543RA9GiEOgT8DsKUU4Utu4YSepFb7MiOmslTSR3iNrm7ZSpcsZNV4xfQlWl+CV0
4ma3tFLtdyInUXyaGwSjzlk225R26L780BaRxr5NqQy7VkTgvrRSHPZekZjGN+p7TXdKpagpXXiZ
y78Sfd6VxjbZi7so0vwN423ReE4kFddGJ6n2xjpTEJtAlzXzTfaM4ypSJT7AcUu/A7AAAza03TC5
jiN3P/+PozNrjhPZgvAvIoJ9eQW6W5a1WZZkWS+Ex7JYiyqgoAp+/f36vszDzITdasFZMvNk1nU1
EZ40SvcPeRH614DWAguDxe8/hmiPp1ONrV+cZ0bj+5i0/F1F17bXGwuuzaK8q1r1ZVokROUcxZ04
bZtNkmJK3eHR5xzgh8dVgi20bRpN6FoTvHHJDQbptmuqXivtxhpF2jb+Oa4CE15Hz5lPRz0Snegn
JA2GntBuSdKbnos0aeyb4kqH0ZTI2oi0p5GI6h5vTfxQSDHw8mP2Mc4EtMXjNx6PIzmljknQ4CQO
8gV0qpiohvgHfpNuFVWXRarrxV8StnwpvgXxL6K+951iVL4nTp1x/DfgATlh9moQ6K1SBp+LyLJ7
ro84N0x2blzySch1JNty2H8EdlN3Ud8sSR7WM+ImWmT/uPvz/hrK/niVw8SzilFY/JVWzHEneTBO
Uzt6/9Z2PZ6vw1yn0zm0xNblmVr1jqwSO9Dc6UQ43AXTFn5r67X5U0vKAumITdMXe7dNr0sYNP25
2zhy2YD55S1WPMcE/RMu36xavD+ED3bEYyj+hBW395Yyv7r1aZwT86W2I8BSm8Me0GSxUAbdRWb3
HDlUdbmve3Lx/HGZiqCK4rHA81P/i8ZqiPJDuU1z7nadCN6yOvviiHsmQpZq4uSHpFsWAhlgQ5hr
SxQoHLT4Wtt4O5gtGgkWLYdwzz1kBbrw6rkecs+M2WNTN5imuHtki30g3CoPg6l734a1+SeVb7ay
SkS6g2o78Y86cCXvf+SEI4zTEDFg4GqKQInG2k/8nvNwHZfHI/XXpdgZmZ8rh3O480Lt/7bGtspK
KyqGY0Un8sEK9zVFTt3ifMupHl03jqv5lx9K/0CEU/cv835kw2mUCGBz0qTSR4XfwFYmtuKZlL62
y03Ptdq/YHTGp94ZCdSJRChMUaep6gvTZZst9/5atWAx9h+2lm180/lde49VFfEVC3F96DmieXvq
SZDYL7vkyP9MlXCfUhLhLUOBt5/kKlT2wArf/SDegt13DqdElGO0I3Xbnatcgn6zU5GPelAnt3UH
navape2Q2NYkGOIMbnvnOLWSuZ7loArDsQX9cbOKV5Rq/288dPeEXRrbvxc2ZMaSSnL4N4ce7Wfm
rfVlicco433R9kXGu/ze7IF+cV1BG8RyH/5hnJapyqVPhS3IkxAmF6FL83f6HpuUNEF3EM8m/j2k
HW+Ye8zBbdWJVPMTAH3m1UxRLrzBKPLznGaTee3L+J5drrV5goGtKsMuWN3T0UvfL2wzURfnwEZR
iUgHGdGAO4PPK5Klj4iASOZIqqbqc8fs1cjj1zh3C6YUIlfTsvEf2y17lAO8HX0mIVW4Mpkxl03D
GcKfDQxeHakB/5QfrS2X+QyxyCkFQaXD4vOsVPvaf5J/ayuskhvvpxCqfnWiNXtPFpcmXw/U9LUj
5ulimqaazzMpmVgTxb43g1ArR5JiY2OHB350oFDiUb5vmbspkLt+vSH3tRlvBtsGL2Jeh4D9w2uD
XM0+msZsnb3x7E5OiKA7QqNRwmpgfuiasXoM02ukchPCFKNFirC6ZMMaCOvc/cacG6gajQeZgw20
5bxszZ046v9b/fGYb8awcZ6FcDEpWhCqv3pXgUgRzRio5V2MfDxHHeHfjMKx8Hc4wBI9Zs36M2vV
5Ba9TrePxfXqu4Ysmb3o52CYbtiTva7gpIJO4rDs9IyHInyYw2qEG0wb79bsjmcuAtndkg+pWV+w
SYn41G40EPS1x+5Hr7ru1sSV6Ysxway00JOyvyZEezpvvCU2BAEH1hbNOm86xwamUiSOm745eSuD
eJGNbDYlj6o3FlBJ89+mDzfcirI26XK6jOPeew5CkO8sB8mQ+9imsUptvnie2lYuOdY//l/OziNG
kGzErDqZlDiZbuQhCwlqMTmGH9NTjaRR5jgPVP8Fq6ffDiVmW1qGj5Hv6boJzMKKudz2XgOcp7af
8wrSEvXNNLU/l+7IHjlYoP8f8T6b88KYFObdlNV/9RRUf6A9PVFE6eRuRVyFir8WG+EHCY/0OYcR
E3bjxs8Cw8A5H525f6iVCwG7j5H9Q6AQzvCZxx10EUq1mHJn8vovjLz519VhzDkb5pF35/DWL1z7
RM8N6Zpei7TYdd4zvfwRw8aP5y/7BrrMHcBDBR9jzr4ztH9Z0ezXoIZmgRAYeERDoeaebWKbTN41
IUW4shEf2BgP05aBHUMsQExVoO9RNERh0Y9q+Et41Pw3rDO6xhBi8JZPzXK0pe6c8D1c2c2K0Cbm
nYWWQkbBQieZUp7v+lqEbbF77daUjHnq+v0ILEX0MewfkY0nlRPfw24Z+UfwwaEok4/TbtqWfZQN
M/dLm3xvq9Z8RqtAytEJVqcccYrzyMQesb6u01Bdtkl4Jl9Xbfk1D9HUngiaXzheQGep6Yp2/y1a
TOhyncyuU9Dgu9uKMBSqzdzv/zmmbr9L3y7dj9FDCiQdEb81HIr3Z2X2jGMEqbLgOwborSrTRdSX
tJp1XzJ3KgQs3r6pi9iwZ8jtvAc1c3YlR2Qn/srmLEKf11rYoXCr+AoYi5o2TjLL/I/Q3LTPzX60
7IBgf8Pp2rQ/Die0Oo+RBvUlNbp6sFPQfsWxDrsyWpzhefPddiyvD/V3SZYKg/sUu1PBXYFPpEOX
ALQtGvWcYXr8me7xOheLMdYtkIQ4tD+nXz/76uAmLXMOGeUsufZm7LLJyxmt5tc63VNbJB0OFLkz
z86fgabxX2Vj+dEH9YHr8pCt1P5IRmzEMVOXF1ovpfwpJyu6QS2/9iGJWmJ17Jyc6fv7z86V7R9k
MtMP/JfExxwfXnKxmzfpIsMMvs6XeFd0DDGusmgOkVD+BXLgXLDhsBz3TfhnXWf9ELT8vXlLIsin
Vb0Y2LoPU+Ej0AW0Gnp1VLiTNU8D/+15aJ3MucTC239XQmTP1aa7rKwchFe8CdNMZw4B8PP/nwjl
DbKGb1tXHU3hDGuAHCw9Ir80Zmxfe2bfSybS7MMccUgdz8Yuot5hU58rVWX/8PyZ+pxhcJ5P2VyF
wxlfhLQrgrShoO6VEb+YGr07g3/6mocq8khjT7xlOUt3Sv/Yqts/QuPr28i7etQR3bp/Uq55VlId
8RdmYh2pkigG69wDAvjUe5Q+rskxHQXmse1/zEdZmO+pM95ylKETUIoVxQF4wFR9a9QBjrRM7mEu
XWY6IHu3o3vEx5xkLLSBuHRs5vZmJmPM4Sg+crxTswzLPbqVfS9anbaSxjQBQY1OzW+/m9Z5yBd/
HGhnwW7S744y7uvazOsjJ98MQ0comjuGZta1vRnqEZXEshFIvfkAdu3hBMyFKP2GvFH4759E5Nc/
XHJDbkbfl8/mWBaHMAtiZ/LKS60sTdUkKj/SzYwYRKRpWzTNztuxclIBXLb5+ykNm+G/Y/OyD9fR
c0fuXuZByE5HtuZbuvt1rlJA8mJdVfASuJv86HRmCTmdU2MAnxflfmNvXA0Tq5nbgnQ71ysagOU6
j1JsV+tQsW/E29Q8uE42TAUTXeOcOUyE7eAOMnrumtgby8Ff8dINALj2PPRiDE+6xMrPeNiI6au3
5KDXZ+ny1ne2ejY2qKoSksH/t/DTPPSZzz1h4g3pD9tqy2cU3fUa2U8+KiRZIu87lrJ8qQC183DO
6j8aO8e6EHJSdJi6SaeTYmv/5wcmbUpsxCVtRW/BkUcq4CxUIix+qAJBT50AaJazd72wu9XHtD06
Qyca9IA6e1LxvFKgHfcA2EjmQJcOaOt4OiLp8DDAeHu5Kw7/Vq4yDvnAVfyOlwvXbOmwiR9O6DX3
xIPYGETPyl/Jvi5h4catfTGdX/N91Xt868zSSW6RH6cexNJaW0xu6yS+Jcfcfim82Yh9QD/3pcId
WKYOXeysBXIU5hU9rJ8qMuuc77r375jM9vUirqd+edaC8RR2VPZxZoz9GLN4xacGMv41Iy6uYSFf
Ookf5Jp+kFs3vGxkK9AqLDap6CBTdrH+kNtTlsmuYdOWvncKxSFiTqoS9yeEoDN/GzW7dZ5Vfvww
RFVwi9Fw5ufpVq8fto7Ef0xw/lcgdriAhhxhwulUgJGPqpK+YWI7vPlSja37nRtSNSOsrqQtU1Or
P22w7ikUWlYvmDhk8XLSRz2/bWBtPsN73asTswDQYrIeLYbRopm+BndyFzigSvzd5pryOYDZpqVJ
pcObd1jxtPRe84VChx3bn9bt5fAW+7iHjfnN8xE8x4TQ/deAcva5XVCHYo1ZTR8Cv4j7upa1fzn6
rf6zMzGmxdzt8IBZwjKWH70vf9VmG38fvee+b6Onfs54Bb07Ypnji0E/+Mi9fvKnbetKYYu49105
gcCN5eF49oIuDVUhQ6b/70AF/nvBxOh9GK2wBVZHLK5Mqv6n2MH5S5ykYp65lZdkTYMe4zzX61/i
sMI+r/crRCUh/d/NM6yZs3wXQzYXkWutvWQzCAtji9RvENf+jy7J5M81auR3b2qT/kYL123KHm+Q
sDA0E5vrJnBJQfHJScx3E9YvlTPtNTyc3/0yWeNQNq0hwkHKOfo3OskOnArl8360K46bzdCqEGi7
d9UJzsfcqtjYBNVDot+82m8milodJJcRC+k057lE8sxPh9XAvrp3FCLKW1vJCuZVedsXUkKqirs3
5EdCLknnzPd1Zft4zF92lVj2Bc2W8y1Q1kT5LuERc5X1Ns0ZPbaPiauBMefsJQWL65hl8wFWYMwn
1YYEm2gqTC4QYLdQJisPVlD7w78FgAE823MRY85LMJ5DtIVeEWpC18u9mTnH5UyE0jg5AyvxoXBV
ySOAwr2UoKc1UpJheFr7icjqxohY0nNllhV1N823xsfejY/YbV0pCDC/HyaRxQVhTe5bZef4a4G+
+DnWGzOG7nk+V5S+MzhhJEPK0+Jk5PUN4y9fY1ae2zZpX7c12IJXglzC5wkpmRrPqYL0/gVnvfxb
J9+hxi/pSjLqZaHXRRfyANR972cr+8wk5juvRc9xgwHfJk77JquPldrxjcnQinOn0FAUQ6zlZ9hW
Hb7p1ZDO+LfGQM9E3WWsznJbX6fFNKCs1OzmsiV6vc+05hacFPjtq5nMdWNjQfwR7b162lsvGXE6
mAPD8N+Je6M8/6nfrNueJg602jyVy/7ViTj4Lptkf4mU1/8SPKURTseTedptMP+R3RS/jRDtIGht
zLo5Bt36OiC3lncJuTkzG9FgWCsnn+F5E14HJLRtEbsEhbSdHhTo6uzdDDINth4QJtqjAGjf3aV2
UTMlvogBC+alPsEKjAlTTrczubsIg/tTM3sVO5cXtLeK/D/+9UiMWu6k1nPLmfr62jl98JSCnDJu
IMX5ZzAB+rX2i/M+81m8fMTDf4cXWjzOE9nWPxMdhNArrMhBgeKgu9VgWqpsFnXFAakyDxjLDpIr
LN9Mp67i48Bq2PiW04gxPLsNB0Kfg8e1ch5Cfmtc56qNSSZjoMSRi42e4oAMTePhVsVt9RDZ0LXF
tovs52gmO934WPXul03g8noFF1x14xuWuFPkC7udhmCsf40OOlngixlIhxjFJi5cbF+7stmbQ393
47qrTjY4kqwcxzjVebuoxJQSKUbKWKLHZy429g5ifp+QYieGL6LPZvMTIEIuRZcNbvrZuEMEK5g2
s3u7rN4R5QndsykWFTCe6bQael4mxvQLxBBhCMvK4jDFahLlJMS0g59yunEKvNFlAWxrFzeubEfg
cSYu1npPpOFsSDfpcb/8vUoB/8fo6uqowkC4p1h09m1LVp2VJkg0F8wxVFYeIr44Hvn1TX6hYxi3
Um+p+k7TFu/bbIKbrBumvz0drLnZUOb259TsojvH05Q9im0RfcnLAoTQ+cnUsGbEfXaSHteiebtG
DIgtALs6X9uj9602rUzuOxaFv9UQEl43bcFvqZtdlt3gjWNucWeRRTZwq4Lr3OF9RWPIZJMDh+n4
4iXK10971K7HO6CHXe4PIPD4FDLGNHk1mPofV3z1fvGg7sR3QeQRK8HaJOJN4kHqn70JK4wSUDCc
viEt7urzlsyNfAh3Vdm8NkcyfjPA6TObaEhSOO8FQzBodLvfiiBcvHfKFhtNprhCaPPWzGucDy09
+MG6Qxs9ORnGJ0HuZLvVJ45Hhxemqir+5loh50fpXwVifRrtfilceXzKFijwz3o93rxoHjTNK+9C
3DWt650CSl53amvu/YpNE5lO1R2Fd57SemU35fmBSvUMJm4t1sGa/1NW4S1uVLH+nl2H7ldyQ1L7
txucdeENpvjkPesj39fSLvYB79WV0ibdbsardwiC+8TauL1l2xV9wXlEB5BuTINzaEXHj//KOFLZ
BShf1MWQLvAjTVRn2wluIntr9sxBCzgd/t9gDxf7PFTxsp6k6fuMjOSNEXWZYHIL4cnWvxi1T+Ye
g1nHuzhdC6nnkKYiz9S56csGzuySC11h26DhQs/D4ZlPVXfgIH21W8PwknlfG3/4dgcEN/XnABBT
vyYNNeiyHyPLI9+P9yhdrs8KxYUCEy42PEHhYS+i73xnbG9WtRGwh13PeueRqjh/0lhSU8A8jd6T
U01pUDSpypynkAFOYdZwrNtDVpkUipL33/zw5Dqbe7DqJHz3MARJTotdQpgWufvmtttTo+95Bzxd
sGUqfDo1L0QZSq7k821bIvevB889l2kLNP8tMMOgvgHr4i6A/p4morlHWKhbNIubOdKqKaO4NcvF
X5ET5Vyu7P7LADy05KI3LuCOC5ReTLu04/2YLPSCgT12Kc08IlC3eNeIfMAJesgRSrjfXW/rAJ3a
YN4LX4WZZjXCIPU2A3j7PNQOx4w2fdEnFtcqONdThRNgTb3Y7sZs4jmC4j5sqRl95M/uejxBr2qx
xbGrXZ1SEind8zHXqstOaAJiW1RSbx9+f2xhkXEYfeQ8cDq+qYek0+elP2K2iIy8+pM/bqMu5pDs
2nIhoXA/VTjM+WWjw2n/1afCdyErwzV+iRblJbcZ3CpLIr6GReCMfHCS7/TrPNmKCxdiqmWxcWRq
i4Vs56Nsh20j/FbvWtvbq6/3XtojbLsTVzU+P1Z8cE/TOLORD5kZo2f+cBqk5Id7W7RZvPLQa4a9
Bbz+J5vU8oAJUr3fQPI1v8Lq2o5IFk/dO7exrjmrzDBZRIZ5E8bOYcxr4lqo267W9MW+cY64RAFy
wH7rJFB7AYw6BbdkGIU/Q9Zb1HedxuAuB6zsR9aGaj3e5O5OIid4Ma2gF0aYX5mtVXV2NzdUrxAR
C7+YrRP1d4AMVABLqzUYM/xWfBpsgxAR3dkClV0P3vYGDN/U58NWuI1yKRFPpSL7B513lGr7MK6J
cx8hr0i/ASfEKneU23rfI7CP13WrIsDSBkEYHOriUMHmbASaC/uQhKQE5WEx7AHW+IsvFAidJ6rm
rJM6FnnXsk3eqiPCE5hUQO8ZZJYVQwwz3no6G0FSxVwtH03oyaOU5mirQsSHWojKk2FbdiP6nd9K
CCbfAHqqy5NgGIebWbaL+5j13FCexSZS997F744KvgEZwGnCkzD1cBoQRCdGCEx9hsrE+sLDeBDD
Pi+c9jTdAMjrofx1HoIK+fmP6OrI8avXTdNABm+wtSfVVey9Icrr6KeKW3cr1w2D4c9OV+kEWUAd
HZjPwW8AZ10e9MllCbuEM5Dlw+F7XVs6CF+Dk45Mpm/GOlzWc4Y+sPm5znZmnOAqbjxbBydxNWy7
vDGkMb8I/Ki/z0Rcz6Xf6gNWEZ1HGTReNN4lQSfVN7qcQGloWyCSVi8QhXMbbKTXB614B++q4qKd
0qohFiZav8Sh4xaDgGENv6l6xpRp4xTkUylveTSQX+/cttv/4yYuRIDWe3AGKnZ8YoaAB14Ibkt3
otvCZCp91TkVXkKMxBYTZEgv1AXBeRyxDnzBuwbJekIW4b9uXexxO1IEzckxbYoKhJKHD76CtjG8
bv4z+gsp3UL0wN//5GCG7sLFaS+KGR47Kf0xibfzFELTc1ZmnXWSeXJ0PfHfrrtt6r7GVnzDrhiI
5g7Na7ud405OH3pGGwVGtbYgi5k7Yp+BtWdFRayJY1/8gwP9YTvmX2wTYnuco6y546p4ri/NvG/B
WQISgxJsPbztkh3eiMxmDCoC7Pqe5HGjU9Q98QwouExumOQRV2kit05g7ls4++zSGopJ4S1QhkUk
rL8TrjWzza3O0q7nsZ/URSO2qouAoKrmzoc0E2W1cjF8k2KQhQp3H/u9JGp5VYX0d+8odR3JtYBj
oGPT5tsAXjtcnWKPkvreEjeEkfpoUpC9rG8eNBJOlETNGvGDtd5xiltPB5c9G+ff3TjXDxtXy2hh
Wj63hyGwOB/sUW9NM8UPO597LLIqXdm+61b+Mnbw/2CC0D+H0aA+6soTKC+2Izyersqb9N4LNkBX
tEsLJjaA3oo4v1QeucFB9qPtI9XkgU6HBQjEIZquXuLsuBzWGf95LS/2ebCVHs/kIEbRhZdRpye/
SbbhjHMEIikt911dfCfu7SVGUbAUS1sn0ZmDoKV62VaW5XIOw2tDGLX7iz/Mm+80A6v3h8zZLLpI
6Xh+KRtzNGeVxkt23jvCTJ7Xamtfwy7k1W3lXP3u02wBwbBh8AHdg46rwzbsp94BDE+2NtHHXHNC
kk8seHDFDC288hSmtwXMrSmqZp6+DLG/omzhhh5ABHtkNbFOnrAGmBE3pNHWnWHXLW+S31Ru7gay
RW8kV3fELLCOQcaFO7420mav3R6rL1TD4XAf7m6LeFlw+eBvchBFIhswtshtFTdtE5/sp44m2dwg
3SLb0G4g1y9rciUtmLTXH7GZ9v88tDgCs8mUnTV15PQJQde1d4Qi0vCrOF7C78Gul+XdoJdMzhW5
XOFlbqgvt74DxHupjyVYy2kJNjQzvhGcoFYsNh2Qkv22ton+iTUvj6jjxOpDcMv2n0F5/cPJcHIu
xhqTGd5I0qRvOotdQNlMGykj6qjc8KrOCkgtRRM7Xiq1bc+H3gT79KwwhdEw9FnppzvcUe0MGriu
ackKUIr1FjGH2ZcbhEyrKZ1tcp84MQItk8004yvKvtucBevgP7mlFnJqTyCj55pH728/2rnOA98e
PijmZqdviP74EhgkVL4QESLOQaO9poytDn+zXyAZAETbxdsqtaGDrxs9iSBaWO2c2xCJP7Lyl+a0
AsJ2973s2rfG9ENfTjLz3FOfrLN8T6ZqjPmlBbAoASm5+sb1dGhwFhLuf7oyCHcQ40cHkiqz/bdo
58BNYWpXfYNSiMiEJIpIU08NaTxl4vfRo8s8bD4HcojDfA2g5wrjLlwQD6PTSBRec9yem7DDWzbD
cw93vkCpN+PjdH2ezUyCLjWpD078c4A3YYUb4XU8nudlEtpwj9oe717TVeMFh1+8z5DthfpU8aAC
+6K0f+2G2k3up7iq0SrU2qtPttFg6G7mxLe7syrAoiaZBjic+TqhYooZFUTBIRipOTwHXK3dCkUS
BMz4bRyIhCm3Ma1tifataZCZKGCsTdWa9FyVgg56MnHe9lGwSfF1/XadlGDdVXFGBrMP/VvarYEm
QmvpIoKgQhP0WfNbLo91SOabFnL9z7G0wGcJ2PHGHFf3DBptM71sW5tt32xjvX/x0sTVaQb//tEd
CyIjWmXDZYVK4is9KdYTZ9kxJyW2CUv4xOhlQk4TnzhpqP7hRYg252qi83TEvuguWSXc5JbyufUl
43bg0yLUxEYcHS4aIvb55lwzNqaXiF/8l8v3NTHf6qS9DAiVhz/LjFN+zsgBJ523yejfQAvUt1zG
O+s3jkqz/qqDOVQRC8t+7wNBTs8yBk3P/TEF5Fu61LPfqZudKaJMpaf0ejuWaxgF7ybCuFVcWIwa
rv3qvhluUS73FlFmtHCYnoC0nXnCx/7eQ2AqeANBOU4c7Fe347zP943m138+4tX9CXm2PWdpkH34
ow/r3Sx0Rxd82uXhQajofrVz5vS5hthsSoggLzj3mYXcAIUfUIRZgPB1aufnxISuKUnNsZx0rqNK
c41wziBcXox/AnXvIf281kc/Dkbffu/JNJk5l/N0DZEPrvWejIF07tqAQaDMJmjgInR77Or8xneO
H2g2QN70VGVxaQY3uh/QgDXPu8TbqCPHWixrgSqlvR+09cbH4DAzJN+yN9klcNr26qS/eM8ud5iY
8zmtb39Mmaw5HnaV/mel7sx3CwYsHxlJ9qunQVoxD4+udC9Qr4wjYawn/wlkSuqTwyatqK5p90su
pg/zoPKj+eUA/2Wc6muwYYZw6/zypsnZ7vbBg507OC6JHoC/hu1MmkAUvjpyOIISWZcFOo7bIL1u
KYbbDURLTbkw2LZ5bzrt8DWp7KljQQO+hhh1bxA0Z78D1N/dWa8hz02WDRYpYxDsf9ct2+mB/QT1
XKOk4aGqdP3lqDnbnpGOQ7yG0KrzU9ikOypSwCLzdATr9oGgtp+RtKLcy6ftiMUl1IihTrXOnAVX
531ZCmmT7elYO39jkK3kb80gVHN/Ip3fu3IYFofI56opC8RmXlLuQPTfGFAYKXloNMcx8lD250Fw
iPukAYyQTPhrGE43rdloUDWKuB9+sochOEiU/Rq9wf0zZXPyFqDUX6973vRb1EOX/fSrDvG4f4gu
uzOuqocnewRXxCpt0+niI7tF4xvQrQrlQ/b+OFqQpbt5nqbszlMJ/EKot/5nxJ1p/ODo1e8uTECV
f/J7iBSSirLNAedyqpnNNq5be9dF4FEns8bb34xWuxVLoxSlepHuSBDsxKpfed4C9o//22OHJlHk
catW5Bcjm/DTDoAkS7y+xipn0hBkt6pj2HJksTPumETSgd3bq5sBe9fG1KIOco9nhrFrQt1R6SKZ
dwkUJv01KGq+d6yr1slIpos4VYVLwb2OsNwNlnKH+wbYR0N5W/EKZsXegmEW/SRSyfyiprHABplP
mGbKnb8O2wV+c9VHr/tpzvzILzxg8d9tbwaTcwMa+Kc1aZLwfpklv8dwwbz5Hl8LJNQq89XyMoDR
HuedjJLr05gBynGZ0Q3FES/jcA6RquxIMdluOpw80ETRr2mCWxy9ewqgqWDS9cSldxY1fzdb3754
sxJLsS3d7pSrRaULIxugWQ7Brx8PEjicM2HnIjiNqq7VrfGmrvkepmpjUg02NJp8NcyfY2v2hxHT
BCy+pkHirmo72bF0LuPC6J3tt9yDdMM7F8/JDY6h6/MUNMiH7KTUHxMlwxdcZPpCOg2Q+OpXyO8J
QL333ah/HLh8fjKj1PPJwlSg8Fx3/3lgEIbzhu5+DjeaEJwmFkjMRmbWRTX4yJ/dddnOZlyC7A6Y
0kvKNW2WD96GiVYKBPA/0s5st22ka9c39BMgi2QVeSqJkiiPcZzEyQnhOB3O88yr3w97AxuxIljo
f+M76IPG12WRxaq13vUOjMaNkVSHkir0e+4MA2KJuYEON4e28zucXBF6Sdym0xZiXFsd3ag2f+ca
9FZPZpAqaCTJ3MM6t04qyTw6nX72SAC+TS13xDrTlu3eWupUfzBmzvktYwzR+GbcB8shhbL+HZYU
Iggx586zQfJx81BB0uuArJQxgrM4QfnQOzOHdOsM2NgNk2O/RnGaqANQB9OyMmzjk6lmF1EDDvbZ
kUu9g3qqQt1TtmpyD04r5LkWDebNQmU5w7TDYPCUG67xqeza8hgUJYQmUQf8qDkeAwqZUrdOjso5
Zc2mbL8PuSb0vYoSznf6dg5Z/kiapDTOZP1qcKF8mSLZNtsIexzT0+3IdI55TIHvoYayKqqcwsYb
KghLhe6lglmWyDF/mzKn/zbPWt2fNKWPftqFg/XkdIszWwyW4+WXXo3IeqxCMAoY8RL73sDOt28W
Dq4dBPOkQJVb1e5+6W36L7DbKcr3hjYZMRKGsX+MNK34heMH/fCs682PMs6Scg9VC75yMgxA+2VR
lTb1eaF/IzqtjZ7R4Yxf6FDQ1E3O7O7mhXsT1oSpo65puIdnSvWfRB2O004rew4yArKhZ+mmA/05
p8W8T+BcfsFUgHGbVUf1m4Kr1m2c1K1ulFmSou0EPWBOu6TxDdAH+wfH26ndOpGwfxAcnnydYydW
m5aBSbRpZmgeaK/jZdhYWRTDw1qHh7cO2TOTZwQtdaXqDJjiiK6hcoymJkBQ2hn3rw4njWdryUPm
FvAk3lSP2tlXw7igo9YX2eyVgCi+DfTJrA8mZVqwzvXdeDswyPBqLaL6wsG+fIv5EKNTVyBbA0wU
Ittpo8kB22ul1XAxU9Le5jkjDZj8NdwSGIUQ6AtBQ+BlraO1XuWG0z3OSaP8ufAk8VmhYtRvKmXl
qKSSXgz7KHZ705OjOafHTE1WzfOyOSOyJetQ/AzRFO9oa/Cv30wUki2ZJ8xCAOmr8gfeW4i+eBVm
vGM2uhKOKt39qVcwrzYwx7P4ftHbrPY06cDtoiKxLB6uVXA2F/UQ9PsGsUx7dDRAd0a5C6zZpjPA
mFu4r+2ORJHShXEzQ/GNKb8R7oXEiHk4eguoLVF3n6qxulOqa8OdirpQ3UpzNn6aE97FTFaH0ToA
LE3zoY3dsXpNW9WKbTzAkT+tbLFqRywGGAgQnzPspBai8qK0cJxja4xJcrfURvlGczw/cZ6l8QEl
TXyntbKvDuMUxvYNJHH3GXuq+K3o+hmTM1jOFrTgoiH+qyziiJYSC+9NrgauZlhVRUxXAu10i9gA
ORLj2xCQqaRN3OOYRpxfHZtczRDx7IVQ7aGzHhFWGfE+EF1yiw3z0nktpW5639Jh7IvexHfL1eqG
05IIxN+E+FjJCeLh8OJaQXxv0WlMO+iI3T+h1NVLZSK7unfcsSmPS6N3n1Q2mel3HQRi+bKEw5gf
nW4OO/YoKpJdoerBpURIVesnoeJu4fAzvkwGrrfbzMo45Sj2OXa5AXt8RemaWtxojcI6aGNvaTu0
CsUTAHb8u9QG7a2Cxkdf1zNNhDrY569aXlAhKoPsgiMzIxl7dpSllE/JFHkkq64jL8eMIShRzd42
IArFrtah6aJtN1PLSw2l2aD2i/pZTBHDO2NAKUT1UqfLbipQmXqZiuETDtiwmUepwSA5JP0ivqse
RtXOgJidHXSpgp9y5E9t+qDH8Yh53AOqEahW/QQtZnXDgcvT5cXc+TbY9z6V81TDeGAv5QjiiuZb
lAyaYMyzOhA2pj1Ohxrss+ZQyJ1XNMTmJ+gV4ien+iBXLlUa7gEb6+izEel9BbefO7r7FKVjyQQH
lmngJfk0j1w/dpweDREK6mw501xCcy/KnQY8/lLWkdUfzJlWi5lWWOZ3kSBEBW1fUPaPemRX7W6o
5+E2HdICvinkSFonk0ngHcKLUocWGy8M/3OzIlnS6uJ+OmoG8PYGhNU4iiqTOjyvCXUPoo022WEI
VNzYSVFbD2RORM1eaisM0w5u/MgfVPyAZ8zz2SzMyajXZiMCUiBpufpsBhNDj34ZOmi+WNqjihnL
uT0lqnRzz9VhqKXo7eDiY1buHDjj9OGoRRBYIUe4LacjYPkzBPWZ+tmuRXgXNn3R3Y/usvToINUC
e0FHDsHookPz0vZI7Q9g+oF64o8qwG+R7gTbMdDNL0HJYHdbGTHtrooiN4CMV3AYuxGUwVnvkZ0P
0AduA6HZal8gerhJUzb9J6XjnHSkT4egT48FiU7Whha8ZOnUg4cW5fjbhoiw+LRdzXTQGPOaJ+jy
FJqySM09VPeMjZTE6V1fGiPsVDjyz6inYH+xT8vsieLTfYPymKIbVmFfb5F0CTpWDEKjZ1lH4Ss8
IzXvK6w8bToJsvlQbFlK7Ov837YTpzyT7w7M/U2MVTNu4NMmd2BETXwi6SEf8ONK29+TiEC5AYPg
/deYBrKB6oK3HVO4L3vd7qvlVPIph7vMiuPHOMwTFBqKT/krt3OBFgBmQHgXwZZ2ThDLY3PXp8hR
IUsyxt0Fc1ff5JmZBFsQPOdbjelUekA7SCXT52lS+aox0uhkiLgkXZNgCAQ6jJhwzyT6HGw2YO69
bTKrrb6NZcpXJkSCqSV2acQg2IXedR5ot5M9QNTFbV9OM+qUWVThA9FxJbfukE0eQwAr8PJkBOKu
NNP5Qq56CSOlnsfgjo8MisXazH3WQ8voj9niULkEyuGIkDZCJYnY19m1RsvV75pVKW/7SSE7UMAA
HL7GqO7GVC4vcWPDl2sB5d1tbgZM3dxUp6cRyTA/5qzDU0GpEPMBV3QiqVBFvNWhD9ieSfLG6OUm
ukCvMCwQijIE19v0DUyrrQyFlR6g46TOXsRObh0mjWEpnlxFc9CdGHpt3c5mfLRkEFv7IY7MlT9m
Jw9dNwYlHLdUVg9L3sTFJ77fUvqBoY2Tj5ACuDiz+odIoaTdllU0QBjlIVKLY18l9Mro73AImpyT
WzXFfTgjaPfdGdcR6C/pQg8Rzw7slyD5vaB0bXzGm7RPQFJurD/mmu1UGyzWUovdlizZLu8iu9w1
jFF/tjmjfE+1WtlsawWGRIm1hJ9adAHTa92ZzMhiKrbUCyCHyEM1MO06VkOjqByJR/htckWi8VDk
M+10KZLiMPTWMD52RplKxH3Z/FWN+PizhMwdBAtmc+OUU6gf9A7e66ZfQsYTWD5wsBchekVwqJqb
J0+hwmymVBr8oUHC3ANwLoOurGvylxupsNmGYorirdPMteHlWFr7k8vxuYVtic2pvQjZcH9NTful
HcJFMqciXamkaKK0bsJ+/tKmgfMpZMRjUDpA6d/pVkemtwExCb5zGSF7LrBvRtWR2e24sQNVvzIK
YWzvFq5JD2tFUA15ODGYBXVheoRMbqSeMNUCVCN7K2YKhqjYwz4nVHujAfz3Z6g0gFYF9FNKsFRv
AQOh1+1qNcbaNklb7rYA50fLnxYI5Ud7yp1fzBwQYwEHJaFnTvVkekuZz1/4ihknIsacN44xl8bB
LPCixVBhsJ5r+IflbemOc3cKa3v4yge+JvQNfejlbln+Mjtz/g1dN0ZBVmsznDCH4ln2MD65NBz0
T1UC3q67ZcfEG1Gde9Cmdmm2UxgEi9eYJv0T2/2xhCP1myG6u4MDuGqRQKabl2UeloQ/TlILj7Qb
SEuGsH5gSFVTHk5wXnwq99GhLm8aZ1MGC6ee6WLxsEV6U5QeIR42/Jea02g3RdjCbyhq52+Da3ef
zdpov0+5mo8ZNkXxqQanvlE4pa0i1hHxTUaQCjxehf8/mFaQ3NZw4F5E1DgFpWVpVNCwObjZ8qqe
PDytAhBN4lbU0Rk1J93NZoQ0yB1x3ogcyA6HCqIflg5a7cBIcMLikaCw+jt2t9FTPKfad6MvGOzk
itvkFm+szPQAKgd7C/HduVXJhJCExB0LIpROqJ+ZKggSeSDG4zoEZbQH6R5cHYbdXWtN1U+d+OPR
6ycLIwIMFdCMK6cM5WEiv8MFEYRy9NTN0qXB4+7Z0Cy5X1u4eDG6maCX2AwF9rMNmzlhRCOmZ5Uv
9TdppcROmUYZvXacepOXgT//rDUYXxtIxuF0wJVef2VL4BxKm6LTF6lxesBgwlod8xbbIkekSVOv
dfu2fSTnpYFUbS7Gm6yXgm6EOVyxKxVu2rtwUdXnGPcf06urPnyMsZD6xWWu5E7rs1nQSBsmzNoi
y34WTOomKOi1oq9ZRguWnZky0mqGEjrRYlLMLxWaVbixTmoflaA520bw7gGPBB7MG9ngT7EVRsRE
w5pCF4+KGDujjgFNf0jDcgi45kf5QhL7iL7FzO2HUIX0Qkbimi9DoIQ49KWaPiVxFmY3EuLKb6mG
+KXVKr7lnG/rX4h06Xc43uVqizVS9FWVZTIc63hBr6FC5R411xTjPfowcr4Gd+rhU4rYnE+OhHVK
8TiAhpQpGaabtJvk93mcoAlMvdsFh5Sx9I2BaC/eV6Sn6JRG7QobI4i0Dou2zLd93Y29L5DguTuZ
0rSiOBxddcOUtM35CGv+Cq0vAaLRaSYpM1A8JXa20SXVfREGWFywe/UvKadFcYCyRdaTZqZz+5TK
PnlM23l5M1A7+JOBqnKdkxNI3w1lHZIaP9sL4iQHwNoNpCu2VkUV4BeytnSoKBqec1YcpeHBxpuB
obxtleFusqgvDyDykfFjaqfxubQGrd0japR3SxfmzUFiCfE97uksgFer/AlCZzFuRpsHxzbAqWDL
jYnbxhjI5anMenveACTMsHcbDR+20JCwWXptpuWh25/DYwhG6Ql9YsKfxLlhUbgM9a9OODQJHdSC
btONcrLodpbgU97nprY3ERC86VlmSt8ahflPv1R2DrQi9cdgSXMo96XTv6wR0pBFEP5TKliFa58W
iJZEveMa8lDgXQWVmWFSf5qrwV72iM2LRwcAnFsDB9LXEQE9oLljt6+uzCPN74HXPtfoE5INkuj4
voNFnDADqqxHAyicXTabzALEXMbBHfrDGJ1n2rgPrZFl0wFdJiG8Yp3IwKCpP2tGBzClF8KNPLvL
aj4fren6B3cMp9Cbx4wosRbn9/LI8UTF5eYGgb5sx4zooMlJM/aTwkskLuCORCHTMU6izjEPlbBs
+Dv/IkT5qgwF2+Ca2s7ou2/schrYcTksJgqniEkMHi491ECDmdXPtInch4TrDXcYLpIfEnlXc4qj
IBSeNinwBwCJ0fQUHiPxDumtehLBYkB5N6soJ66iUY9dVHPKtz1FnpbXqGOxxIG3B3DBQG7DPCE0
d0saVOBrolJ7nbkUHKciMu1tz+wF/FHXyyeKNAq5sdQNpG4tx9Rhsc35ITM4QzfDzBhttJN4LaEb
8OZlkAnIWBlH23iCB7wZAsKUbsxKz9pVjkIp+ZOeRikcQWzxwHPmLrFtncQw9PTzJws/rm9BWbeY
L0QmPPwl5gTZ49rVNSedDuYpHFWKDN+uYihCCKqGTZlAR78DdgAIC8vW+ho4afDYhUtwpzOpCW6s
Ui5qi+eGNnquOxr5ZpkNOd9UoYV/2tTp+W/SB6vvWtQHX2fIo4uf4sj1m+FHTKBZAQViA6o44Ape
R2BjRuDmt9hDc+ia1hD9xM8oUgdM5QhLnOdslrQ/2CL4mqrqhyCqDRB4SePl2Q2jPl5DVKBjsmVg
HpUGiR49vlxgMzZ1wwyidIydVeT1NiVs0D4yFmNUATsmCXbWohzIazCdyd5Is754QvPQP85JP3wy
87LlmIbQ3sLGj6ZvjbX2J+hHhhNeDNDGnDRX4w1nXKB/ZjcipJCzWQxQ1mzb8MIAsAQhKPy1DY3p
aryvd+NN4ExwJW3Nxi2T4V2+lU5o6OEmJWLpn5oJ+0pZQ2m8AbQfvveGAwOcPqV5iroKyj5uODcl
LCnbC2ZGcPg2hejRAjOMf4V1b0w7KONYv6yeGWKzQPkI9ja4S4dhgOl+swMRfcWqvfycTjEfTmwV
3XGWpa4zhomsGwQ6odgkbBqs/6l3Es9OTVwl5lh3D6WbmLdMZbuCNG5g7oeiz+DkAFTbz53rDO2m
6s2GDwH6TwCcEHJjWpSP7f0SxLW7CTGrsretUawq7pC6xtNCI3mRbVIv+5pBS//Inzo9NVxOGPNr
tQuCKm2z8xbkBvApubskj8tmwplbS/sVyyemP1nmVG+tO6hmY4TS4arIepQbkDjgjFhNBxMwXMMR
tokZ5PGh0SeYPpjiEN0BGmS292Jx42egfmnfsxEzPEOF7APPqG3uNMB/RudhD9sa0NKuQ09PRxxh
+L8OtYf9Mb4FiVqwwkPPiMk/zxbNFfARwCvWDirZNcPYJfsWS9uIBisa7oUY9NVEwInulsXUnM9h
YM3P+foxAk8kdLlV6cpnHQYI9gZ2ld6EjZOZOOy47cvA0HM65Gjs73MuBOLUCmJhQ8ZOJVdDP/7o
sIb+B8cE69bScgtrI+UEzja0IFGfULLpODhX5eTjTmSfmobIxQ3CFlgRC5UV+5U+3/5hAIh+M2Bo
UjbBOQLQRL6pPkuRmZU3NIPE6YYLedsiMvIxohjqA/8uSjftOCG+yYSs9J2JsijfO1Y//8jUCLK9
DJEb7gQdcP4DUNbxkPiukI7ZUDfT3mnmEUJhfxrMARxJc2qbukTZ7ivTM5Ehwjei9X7AHRq9RDaa
zzix6Z+nVmRvGvvke5tP5V1khfMqGwk4Qe1gLt4Q6uurQtkALnMxsfsnyjXC7Ji/yGkzc3/duOz0
+Saz8uxRS5PU3i7wgpONraAavOCMEaJ2I4cYdRr2zOD2C50i9wzD5l03VePTlCRL91QyrkM35Tbd
1xxMEmooRvQvMCxG5wB9zKxhARWclIRCKntT1zSex1EvtfYHg3G92IoxrqtbcI3yVFJfLYcGWozw
Ij3UkDRA4cKkJ5+iT9Qh4ocRBlSfxQJtBM52Bwdu0ZO6w06H5IdNzVypBFY2q+SwLO6MoqzIKJ4r
qbvsuaiwKJM5AKd9TgvHKVC2RvUAzTW9R0zTJLdjldlQgfQc0lUamgVs4cQKPRssuaKEHNY5aI0L
4ydc0JCu20bsFD4sGWlu4WUFrzhwhclj1dtNsicKQxReI9wRUqYj6nsCnOt6Y8Q6fzVCGyFOwoH+
DUvbyQ6ZkWfRCYC0pG4jnmiAldXO+kvnVNovuvGCpzuW6tMscwvq5Zw0coNtZB9/rqF+7c1wmnsv
ExMd/yKGFgKsGZR7WHXJo4HTEVZRZVkt93Fdm8TOIrUhAA72bZjf/w/MQKl1cTf60hmiE/aclbob
RBy4m0XNk7H7HxGYjQUpNveXYCApy8iLqsByxyoyb8QVeNrDQtdL/lMLpIQyqeZj1cyF8rKeG2vu
eXEIJ9LxirvnBSNRSYGDvSburvQo67//wxqX4efMoKfqfQyj9a1hlya8EPi7gj7zmjn0arR5ZiSK
SQgYq8SKkv+dGYkmq1soip7e77FJ2AWYHnmxFM79jDnMFoRI/dCChX7CpQ5kpg33rKQaRwiYmFfc
Ny8ZRSqT6HjGQopYpjNLUI0tDVym936rlm7f44eJTXY8HD423bzggSkV5nCOMNdUB/PMjlILgXFn
2hC/D5rPvMDwmwnDfJ0taj74AU1UnSHI/nhR4+JTxgDfgM9MeNB5pkmBBHIMAB39cRiMR2gMzsES
hra1GMjsqbpwLoJf4+WtXHbVmNYbwk3dbTWW10J5L20tbLv+3x+yepL+sbVwW2pUI3nIQ57jvgfN
ynGM+Aa56HAlovXi64SuQSDUauz+l8OrnGSmrKb3JfPjg+mY9r3ENu6KZ/XFVZSleFqmCbHt7HUO
8FN6A4aoL0hnBZ2y7GM5Nrb38fu7uGn+WOXMGdvsQgkLa+r9ClG0T0JF6DlMh77hxFWckgYiJTXf
cOV7uPCqiPzRCTE1dEWu8NlPI0DeBWi0el/hh+jZ1dzd9+kYYN6G7O/j33fhKcIFhVUjoSvhVn9m
gN5jtgQfJOl9guoE+tlOOnuokgzP/+s6gt2gm6TfGFjRnh82UcFxDomF3Ze05n25CKiiyxRe2RN/
++qyCmWkaSk0kn85zmLWCC/cZucF2C3unbIWXwJ30qbTEifCBwcMxJVo9vX9vz9EyaMiUpKzS2Eg
f77XBVEnCj+i1qdE6L9GNm2GlmSpNxUyxFJ59fpPZYn7WyDEFePbf4M6ztZWhCa4Es9x8lbV+m7/
/KKZuiAEixe/GzRp+ClEX6yXLM2lAa4KUfqDgnfoNz312JGpgKxpUwz71PeoE/ap7tb0VQGaYmb0
+LbYmZrzLZKIwD4WyGkhEeT4gDJpddzwlCubKXwFvXuTIcnPPeKgYMjmeJ7AFMwW61k1i1ldOT7/
3p64XHMxWDBmLLJrztIHDTcr4zgWsx85qXzGKAoewxLpnz7enH9/b+sq637hhCYc6ex7a1IttZhp
zIyqsBmItLFDXBgJf6yW9vDxUhd/kCtdx7WwUMSW6f0705GqLk6oWIq8bC+1QGZX6uCVr/rSDyLk
ggQ5U1oSoP39KhhIuU3jWoQMQibazq2N9cFCU4dm4Vra4IUPAGRTB1ul61FM5d4vBbe5QLfoTH5I
g1RusnzEH6ofV0sjDAxFdIvNavQ6uj20W5Fpc3TlYFn/+2cfgcPyhqWQrDIXODvAQFOTvLfqyQcu
0YAQc+a15QhND8Thpq71ZCfN8loI+YXn64AA2iSVccyQ3Pz+R1dBFSeqa2Y/0WIiPeSYearpR8/E
9ua/v0qWWnMSLBI8CJJ8v1QoE0zkU/ZmYk0vlph61F3MeqVp5VdWuvgk/1jpbNN0tYaFTJ/PfkcR
+gR3S94XbjkjjRGDX+NywkzWkfuPv4eLi7pME02CdHQqjvc/Dz0cDbSDoKOFvPGTLyZ8yyuaF6cQ
xl1u9OJ1ZvL68+NFL70+izvP4qFajn7uF45sLWSok45+iMblVOdorDQLxQMQdXPloV5aypHCgovn
GgJHwve/D+9pWtSxmvzRwhR8tGrER/HwTz+N7pWb6MKThDyh24w9uAvIoHq/Uj1bZTEYcvSTduge
cRE19zPhIV8Y7da3ThBCX4z1t48f5MU1iQpCc8YdCDPz/ZrxDKJorOPRAVpwztS3zW4yLOZ38YRx
Eh4BOvY/M2xy6/jxwn9f9KZhcB+QR6vLNeDj/cJw4YoUX6SaS8+OkE8zbM/IwPhV5n35j4lJSXjl
Pf59brOgpdvcswR9yPPQrIYPb4xEW+Nlr7X0jHjJ5WncXnmHl1ehpKV4FpzdZ7vFaAvcHaeu9vNy
gj7iQtv/5CZSXPkxf29KfgxZtA5Xq/j7tRlAp9YQdI3fjPiZwd5pl4METxx3Ee7Fvz9+VRcWk+vt
TSoXlr62c/aqmG7Nqo6jzsdwR7vpiB/cR1OQ3896dS1wad3i7+8CEwtOqiFprKEK58lc7mjbDBSC
1q+qtu5+4ddMFyX6ObvHoBDW9MDwcTgh8gkeSTDK6HQNrvqPf+6FV4gJEp8fdzthcOdtCQ6QS5AC
qfp2EPW3etdDd0Fv9PXjVS49VKoVl26O/CD7/NZz4qUkXqrs/SgX0T5Y8leUu7mnLNjGH6904Utb
v23CvhXNqzj/PQwXxsiYVOPLZNEP/eSECRg2ZtDMnIf+gOVq998jp+kJCfLVaYG4+s7vhKokTMHE
msDXG2165DbAVUgu7o1AmLv/+Nf9W0CebRkucO4dPumVv7qecH/U0Cj9IngwmCJZaD/z0xpY1zAx
R56zQVVhnVq7Kf9BGju+EkYgPM5B/Vlg833lPLvwPtkwQhBBYlK3nd9IMJsnUYuVtwCn9xnvWsaU
TtxqxzmHXv/xb77wRl0Tw2GOM1KRuAbf/2Sl8kz2cdz7MeyuG22s7C9B3ecI/lqAImwgyYjZ/dcl
LQjkHJ0WBBWChM7OAJg6RZHFSesTMYGTgy09Zq/tTsf2fFuMKNY/Xu7vb5DlCGEkXEVnjKjOKpll
BO6KOqfxIyPqfQwvyoPGb72yyt/vjFUoe9fAMh2s7uw5ZvCKrWAMGj/u3OUeux3nkIUu5OrV6uXj
H3S+FG9KVxKsjptHkpp1di9otYVzf68xQG+G+tSWZgtTVZX70I7/a8Hy71J87KaD56D7V2QjAxhY
ZE2m+ySJFEeKlheEg+OqygqvPL/zt3S+0rpP//j0DAwc0rQrCaiIqnE/9oHcWRr2HR8/uvM7YV0F
CY1Om27QdZ33J0MyG9wUveEbVCM4rtryq2m6yqdmV97QGYmHK6R7R2ZK6014HF752C78SJK6TL5t
gzqFVuz9j0yJSia7CMtIAeniVGhOf4xXscHHP/L8k+ZHUg4pCC8IHR2AnPerYOYlrZiTxS9SG216
jg41xsaTHJkYVjdxMP8x2Wdd7//WKII9iQzn/Xr9olENBZruMxjUh22+pMlL0yj86D7+XRf2PU+O
OsiBJaP/dRMMsH1mrZAC9QoZrqimkwWPpQ4gF40N/gZXlrvwsmCe8gCBw1zkYGeXgV3W8MbRH9A2
24iQ6iS55eUq/+MfZa5P5887h6fHQU/bIXRFEN75wSE6mdDMwsLji2/dr3FZRAAcVtk+15UGB8wh
3S0GUwmjfWG1M+kXtRBctwsumfBXB7HVwtjA8MTpVbwPXb05sreNdts4LgzneolmUhA4VpGlM8/7
VDZFp+0w1JGPC1wdoJtMM629HNPY/Y4x84wbSiUG+NfoCQRDMYJOTlOgp/0WB5ki2pLSo8Mdh/E5
X7l/L71gh6Q2Q2fmoQAs3m+kKRT4zuBa6ke6k/gLesNNomUlYAJis48f+4VvBNiUx06U+wUoKUkw
ssBPfsE2Kxq+KRJsfORo4663+uqfaR6upC2vd8zZSzYZHZh8KCs+ct4wOM3YF4vOcsT04Su0hPlv
giadLyFJFVvMb8UD3h4kP+fklXz8Q/8t/v5a2qZVoWMBBj2/bfMsTNq6hm4FthvaN1VhxS/wIdyn
QXPsNWvVwdMu6sOHpdfqF5H39R5ev3yug1J8G3FCeBiADL2P/6oLb/pf/BeGOg/lL7g+nwwjjFOL
GFQE2sew6doTvh/lFxh0yZUHcHkpRltMX+WK673fVK61YGWgSd50p+MZWTawdey4uCs1CCb/i1+1
ovQCEIjz/exizgdRk6vObYmRCdolTLK7XaZF0ROK8+7x47UubGBz7Z8kELdF0PTZz6pnSpCkdRYf
fsCSfg2p7b5MkAnu+gxToDchZu3K5XVxRZSMK/Jk8o+zFSMtj0MjLRbfGCuFxh5LSVhvJL30IThs
Fl5Lpj6HEzgYuSdNmykBVdtf/Vs7aJWq02720ygUu0mgehwqmFTQM3KYouGb7pryP1be/67JnuQg
puJh/Hi2WSJ4nHlocwAXqnyCHIKeEwrwoRyz+P9zqfX6+aPg6Urm1+HgzP4inCT2CsIHPuUp3KCN
lulivrI1Lz5Mm2hZJU0yDc9rAqyCpRNBA/HddjRuRgz+D72VZb9X8vwxXKrqK7641ZU9eunTE6i4
LGbYjJXOr7aVlFeNPWiljejofsJg8NBVTYwdEhrujz+HSwcssL3DYpYj1flXnrQNOu/CnZDpC4YU
YVkfkSkayCVTnL9Gqh9isUgphYB7BaW5tvL62fz5HjE/TbS54EfCTNzWuYL95M6Yik6Fe7Qmo/81
RC2cgkaWxZWljUtrrzNcPjaibZ3za6W2q4EBfMpbHZqm5CbvggFG4xwPO2yCE2dL1Eg07QraonEr
oRj7M7rWBAv+wD3ho+UYGx0BQLR1CivE4hp1NO5q8xQ4m8auW8KKFjGiix7x/fE+fmGX9gYoEMUP
cwnrr0o8j/LAmLE78+vMyfajq6kd1gEZ1aPuXNn7lw4uCgpdUMdxbp33S/qAxbM1Los/NPW8D8uo
PRKXU+70cF5uo6icDx//tEvfGlaBjAEp8m2g3vc7AjqwGYaYv/qDG7hib/Vmfwe3JQgfB7MUjp8H
q6uEkbbd08cL/zsvOr/rYYwgP+Cqp1I+W1mG3HM6Bhd+qU2iwlsitl4blxQYv1O10xwseBDOnqSu
NPbGJo1wN6iRv8CznOyXEduE4gHVSSqwlo+RMwWlNTq7ao6xinewF0j3Ldpv/VjWQ/Ilxwlt9coJ
qh4BR9SEJzj4y5ekHnQ4SrMtoZDCXrN+dCFy7C2apO5t6ZYFvwgHitAO9Uz9PI+JgtHs1BOs/B7H
uxtcc0xygz5+MBd2AGgtHmEutwlV9tmxPiVFK9HsTpTy/WpjVhmZdpOk0fgDum2S7du+j+v9f1/T
UEBk4PxA/ud1V0WmRDR0Ggh8ibZ+V1fFzLbjZPAgvAYGYtUB0ON/syYTaMt2TSDdswKkCUGHp4Y1
Z0sFvAQDQnPH2bC3tWn6POjulQ233lFn+w3CBVelbgK/M9d4v9MxKDSHABN6P8zJbtgEHTE2Wxvj
7mvEmQuflAU2bdMiSUldcPYCXRxiEZ7lk2/h9hDhMKEbGt4+OWmleLWm2PxHy3KbtHPy+vETvXBM
WRYWy9TP/IOh8PtfuIxJK3Wb2Z7AZpx4CBnPrkdkjzl4g7DFlfHlpX3KHjVsy8DuBjzu/WpWPuFZ
i5DKr7ulx9uowwjUijUx7VS34FciMTC/cg5fuEIYYdhsUZpXQJ6zLeOUUdiZUb3ASMJV865LV3mw
jFIJ5TF/lZp2pwplTtvC6YIrd/a6O853D+PStfw3bDKBz5bGDa3QW9pTnzOlPnL4Z17eQdBrHCvx
SZS1jpLYql3RJNqyqYa6ufK0L71b6dJcE1Rggt2d7V4g4Jzi3OBU6IpPDlFCPoEHPxdSWA4fbyLj
0koKD/EV+3Gpv9Z//0eNkBq4ahVhzXulTBIPUWIDqiI80IodLj1MRDbukld3purRBpP5Uvyo27o4
QtJyvup5YcJCRNn4k6+glqcY3krnY60MjvTx33nhc+a6IjXEElRRwGPv/0w4Kp1y82nxrQjtpug7
nMBbVMhXVlk/1rP3jl4GdT24Iij3edWiCYMEQWwhfYNbPzsEQ95XN9Cu/w9n57EcN7Kl4SdCBLzZ
AqhigU50Elu9QUhUC957PP180GJGhUIUgtN30R13waxMpDnmN8Fthz8QROV+qBV4NVJ8Z2DEidpT
kM/fqeMWuJOOCdQWAPT5jWhEgP4NCMW/GhFkN0rKsoLJySwbrYOiGGp+6PVAMSHFxOrLzyboHrFl
xcZPXWgQtUUSWpTvyA/T6WQ2FabLumokA0KmmYFKcNlOfKQoKRHgb7ms7/tpin+Oalg+q1EQ/JZL
PWtdf5AC2Ls+BmwOZqUY1aCUX98qqNIFbiboU45DziDfKmKT5d+vr+QFnJB0Rad6Ly2ZIL3IdRKY
IhiLWEKgkUZ3kfxBVFAO/3WI/bzDrw6bJ1FtVHLeqNeHu6obUQzN+TChQyFt+m0AEs92HqCNjU5F
n6NEfY6gdN1NMCUELtNKUj2lAPVuB5r0lSxffcJ7cHy9PvmNu5KckH6XST7K1JeL7a8zJVp1PhSl
hremwN2ClFtbIaUTG3gMBy280RfaDOHnExrKKNQggdEw5PqyDOZIjpD+V1CDyHT9RNhgRcdBxoPm
n0mVjL1u23LeVgfFBBWkIaC3ZPrrECJsJpqLs6R4mQKHW4G1cFPrWACgvJ69A98ejplYPl9f1o33
gP1E8VhX6WVIa7AQqaPRt3mo0tU2wJ8idCRjLW5mw1NdWUTPVU+ZKpiTOyjQwR7geeMCwpAesCPQ
Ha5ka/VNh2yGc4/fIqhUFLqhOiGfhaT65685HnKQgXRKIZKskXJDhHdKMuW6l3TagDelgc12KO35
3W8cBXNBBC2QTVr466p43GqWrxKQeSPy966FlhdWa61wUAo6h9e/2UXfknuAHFBDqsqyJFZvWde/
zgI4fJi7WDR7dW/ALtcz7V412+gQCdp8MiZjolKctf+oXa+4oWDG7ozvyc6qbpzHBXHCl6Nwyy9Z
/QYdDgKaUrHhadCO3tNYaxE1l/xjYQ7aOz7hwV5jeGvWgIrVpa4nA441l1/016zNJtVLyD76Eu3m
GNpr0GXmHIqmpZUuvSR8+ybscZJhRIU1iAbMGWdj58LbnLVJlE+IyI9ZH5dkEqcxTEUDaU5LPSaw
ch3cctCrAlLgFooR76X8G0fEEilay9z5C357hYGE+J7qsd8ZHpyn2EQgxEpQqlVztzWxNjFKdbG9
NqMXgA8IR5lig6099f5Ji2u7p+Troj9v3kRo0Hy7vgm3fhh1TxUfKRmVGHEVPEgFEvSDKGicXVN9
MQhxba3rg535b1yJrPT/jbK6ITQEkjBDj7C7SJB65dn7F196+X0c1B89AsC3zdAqO2Hqn0bP6hrm
oaFjTWcXIo212tlI0xOym7yyZZ11gl0aQlcfi3wssUPBEdhusXGBp5MiGvAlR88CrlKJwNCDHKMp
fJ+Ibf8dsdbphMuN33+PUkHF70HOEeCZUEpBJASkFhKL0HUDpx6G5MXXB9yMErnXHeqjC1teSMdv
9HAEHBCDoNFw59Maw41ArNyESYsGm4L1L4xDZPyxjKljyXdxJtH8F9MfwSUVylJXDIDiB24zoO2A
yK6m7rVwNw+kQqkPPioEB1GVzw+kgTgWOtKNTimsmKxjHBO83dSVIYYnKcHz1W5q1RJsaYqMk6R3
EwIMMuhXCFmhr99c344b1+/S2mE3QiEBjL06J1bUSYvri+7NdBoOsR5gjxbLmHtZmbhzB2w8mQxF
ZXyBmi8dw/NpJ1oCzciUebWCKPyVwHFCt7jEnzCopweIb+OpQ4fglpa+thdK85fXO3NBNVA+41Kg
+boaOUP6M55m3WtmxN9yTe4ddYz2emVbS0kPlCyRKAvbr9X+R35xSiLT0LxhHjFLDKSMmy1W3hGq
/fr5j8bNBqXBBC5FBHk+H9wy8IhRMl5mC7/nJImKH0BulYeoBU5xfaiti4RaMYbSS7BKI/B8KCFH
YbAs2R/ZaCi3gSZUb3qWyfcRSfe9PCK3buj1Tmy1tZAW2RX1GQ4HV+D5mEGM6FqMG6lnKEFnHASC
sMyJtL48oK8S7yQH24ORF4DGJmiVV4dRra0qw75H8yLczLkZikW/XIpPSDypOwfgcijSVpGAEUIe
4bGy2oZTFGmJ2nMpW3I631X1hFy1r82v5Rzu1XKXJTrf8UuGrGBKQUGXUGM1FHoPCZeqrHkaPHvY
0TzyGaKHx+ubQ7880tJyjYHRXYBnF8U7qw/9UO5ixRsCrbJuRroW8rPWFUN4h/FznmLLZ3V3y776
lWNTgXoxzypiYU3yhoWh+Gap4AqdOosrZKukWKZtjlybgewrXmp4LTStVLux35rfRkOHey6Fcv57
htvw2pfg849+oatUKEff/9BTuIy2oIXBV5hiRXZvooZm2nFH7dGGZCFIjtn7+kfaJZpyEyES+GFo
aC2gki1o/+HUq3zUGPd9wVfV/Nmirls4pLD9BC9dLjE+rIzmJrTKzniDa0aJK5nnqn9pxjTO7xIc
Gp7nXBuSo9+X8y8cFOvs5BeI97vTACQIOc1Kfhtgx4NBqkD5OiC7culITQ7nFzXNB8UOkAn4SBM/
7A/FFLcohRAwPySloGOil1WteIsPI5qAkpiJdmcscuqprnT6zjO+kSzTeOcJN5aEkQrH6kBErSji
mpAoHlEwDo3IXFnBT7EKeQ0xqJbUh75UBnAUSYyhZahbKXqcsjE88WRJ77NZWvVOxPQnJF5tZoAz
pJESm1ky1ulk3/YDapEijYksfDVxY0bmI0aQDD3rsX4wJ6M94O+M9EVM66oQVMsN1TBGckhR6DEJ
iAdRVX67vvWlZRnWP4pCOcwscgkasKs7eM4KZCXTQvbUdOoSZENMIb+PcvQ42G1W8G7MYFhOYx6h
yNIgfB47mSXOwi3cnDa9zcpsjI9qlOFRufPDlht5/cNoKhPoA/KmVLn6YbS/wJlOBXJVYVH0qJL5
ZXxIp6GyHiZL7H7MgpVMdt8kZuEg5yjiB0AjC68VFR+xb3LWjuJJQOtJcRWccktkIdr2B+356UsZ
Sf2v6792456SwfWYC6qa6GOdDWmYe2KJWis0yzPxNcGxdHQmBSHHnVWxLheFAjzIYqC/jKavnrG+
g4hlhqLiiUNufU/7AAMHQJxfFEJVtG2wq8mQeB4QIBqbFNGjCisFaQcYcPmU8rqA+kd8hPIhWEF+
4195mAD3G5mgijuZ/3jlk5qoxWYyciMoxgdI207WKQUWuZMKbC0xDwFdHcDxEvjn82GjEhWnpp0p
fs29jAVvFt+SOMg7h3TjbZNVBTgABlsKfezVAvspTH44KapHFwCbeFRTrI/OKoNnFYR0fPz0riHR
IJSkIA33bH1FEdX3Y44otleUmeZNGII8z20c7NS9NxaO5NGgxkvvFbDDakrVYOYxCrqKR1gZ3Poi
EjeQuarH63NZ/srquILcAK0nW5R6yQjOP08+t4avDNXg5ZHvW7+tQdYTF16BivplwwF8yOlZ74y5
sRNVuAwQjQkOLvvh+ayPplFA/5Iqpfl3EBd0CnIjtoHMjluiHXg/FTj5XZ+ossxkNVOMCjSKH/BP
KNgtZ/Sv/d8o2FZHo9J7fYKlyUMmV2DlkOandwKcqX5ieXCywmq0XQRkA3rcKH5ph0BrwnIRiYeb
M5QhziFRlsWSG6CoGHwZYRd/HaKZPtcC1Hgw0irHtyAJS+ktDAh5bMD4i+dywoX7Q8FcJfle8lT9
ENpQKk4JF0YDkEuOjOOQJgjFZkTXwUtq9pluh8U+OXNr7dlT4DIp/4h8+fNVMEJLMdSqbb04VqZX
H0MXjEIQFgTO0srHkfo11ihSNbxcX/2Nbba05kDr05+Dd7uc378WP8wrBNxU8OsSJKqnNED9HF0g
w4Hyaj5zWbU7F+5yq6w/NjVKepEkuAtJ9Hw8SmAdATRAcmxVtechl5oPhLtCB9UEhEfrdv4AaFM5
qD/lO/ts49iSW3IHaaQOrPRqm2ml3JR+TQ+0Uxtk0BAZu9ECbby5vp7SxoIyAqdouR3QDFtF2NVs
xkNV6nDUog7Jklbzxeakx5Ls6eWgB2zYIpltzIoEwU2RIZrvtIY98dphQprYOCr77a86wCDgyEXX
I24m1zK4n0IYvsrYUas7v3dj23Fb0ldbuEuXhCLsRfAurmOaeMg90B7Wy6cpTRHf71sl6eyo9lOv
GNvUcq+v09a4XNHgCYA8y/IaVFLGCsIxiPx7QmGUp7Rro2e1LvAE7hPpC89kgyBrHX27PujGt/lT
G6fyt9Aj1/39vh9RVF/4g4o5lygkirg7mb15GLvim4/HlHd9uI0dh88fzVneV5Gu9OpI13kiqj3W
lV7TdEh/GL2FDYNapnvwjK3QnB7sEm1CMrC4KM4P1axVtAMxsfQ0sNCzOwRK9COnwrRI++YTtshh
rXoS+r09UI0kehXRW5dverXSMD6X1enH9XlvfFuDkEbhMxG8AT48/zmjnwvoyYqNF2GxiZ13GhnP
Jfv4pu3k4i5BZkw+SGlYfL7QskSKHAtl+bYX/Z45ScSIlgSMwh4hcN/HPTFNgubUExYcrk9xI25E
epn6B7kthZZ16jFZE7lqVDZeMYeSowW6ZFe1aDliHLXHUSn9G8kX22PEWTqGmOm9XR9+o1Qosano
JnGXUqNYAzriGWx7JJeth3TG7Luy0SFJlGNT8BQhVg1L3UAIC6QSu/2gRKlKlTWWgncxRPl350bf
iPAMYkgiWPiCoBFW9+pIlo3UI8ydMekmVwejo9uqMHa12/RFvddj3zjC3OAwGDhXQNHWzyT5LtCt
toHbNRQg9tqwO5FmdbaFh46LRH6+k/Zuzc7ggqSYwdcmUj7fyyHObKVixa2HUDOk7apW8BIa8yn4
jidHI3+5/l03XkeasqRnPFRsrfVoNPRLVBTrFjZZ1zqdICHKr0mF18WScDRGFIJHydCeK9Sgdu5j
TWYi5w8z5ZYlbGaaS4929RmBt8R+kUIgguGXcFR7QnWMHrpstiljiLTAoI48zqk5vFpxiJFioZrT
O+LfwuCC4fOpspumrx+CeTZNlKBLEcso0x8Q0BvaBpOHuRoje8JDQXJRgyrrQzOkiNc1AWCZGzMp
xkVFfUYRNFB86Xdm4T2DpmMwGbbhl8arVDZCas9omT36naT9TgxJCI/aSNfAU6iZvBWBjxJwX+cd
QI+me7UGBCiOFkQNZABbTVD4eBPmlL0xWD2qf3oCmBczMleDlYi6TugPv4sQgTsP0l5rOPi+aLlb
ozXpO5Ie4RRnaxmiy05Qhbq2s80uPzxHGSwn5TKJnGyNcNHjCaIfUmwe2tml+roIMVi/sdfqwhv0
0UGThFkN1yTmvvVtQjZ5D/q2/QOIiyhbiNIFxK8KQizdDIH3WFfb+GVuwNagUtxUDwHR3A09o/gR
cEfzZYJR+s/1XX95pomXlpYH8QeX2ronFzX02uZEmdFc5k0QDXRGRYzk7AERleM0EBZdH+/yTBNw
EASy1KQ7qM2cn+k0McIKtx94BmqTHyIUzA9aLf7X9t3gXB/p8iU8H2k5dH9F16Ms5xGuFaLXYoR+
aEerw4CpRwSfN/Eoh1gAaeNU3Vwf9DLsYFBOsSkRz1OKWkWgbTzBRw+ZnuxTRB0ixbztx6TeCW5o
EV/eGETRf2rW9G8vLv48m4aW+snSNY/z4ZvSI3f7r1UVifKjNCBV3IlqKA83sM0wU2+jGn1xH51r
ZOJTNBYPaiNblUeoklCSArwW26U+tbOLGa+M5W+RzZqtSG1Z2SnGYIuAXlnGd7GVUhQP9KTs0N8B
W+ty0XSV15Rq2j8RW8wy+v9m/6tUfZixYVS1aE+H/iwg/y9hj1klo9G7Vdhwt0qN1KL8nfp4DAe4
2fWwaCalexJCgygUUHc4vgEJEr7qUYw2ZpAGXXCn9SamcpjMB7993UgMVy1Rq3WrLqLzqOphY88D
yoPOjPl1fEPdv3ykox2lh6W6NCPbEulfVHolIbIjbf5RECQeVc2Xnk3A7081P/5OHiycS4MwEHGr
xCSsceeZUgR63HFc3UNo1ig8o/n+TWolM3FCPMhGptfKj0MrzfE/zYw9nU1lvKXS7hML8Dxmdfmv
GXdm/bNNC4qiSH5Z4Z2GcuD0OItC/K2dptB3q6oZiiOSp9ZNL+dK+4EpTvSKcGiW3Og66tAnE+Ou
4kksODIfOTWBmvkKZYAto96A5Gpn+RUtf7S8mqGL00M5ll3xFFdQ0xxx1Mzoh9xQHr1tzJqnRWBh
FEfKahlVQy3vrRPC/37kcXhRD5mx24BFXraIzye1NN1iEWuaTh5CwfuStsCywEXnmEiYeH743/Uy
1m/bVsbHi+I45X2Fcu8/glY3PSVxKRnf0rmULdeE/aJ88aNYLQ+wHrLEMdBvNr8NAQDC+7kCRfhN
R4O7+BEkiSDZslG3J6VGf41yv2iMthqjEnovtH4w2OPYEV3NtKzVu3qO1PgUZEVNPtWAJLcRBRYk
nLAnPcJze66aI4KJvHqpWdMDEGNNKd/7JjKG90YTGtlOK1n+EVRK2NwVUY73R9CECBqN3L/iacIt
dMRNZAnnrFYpvmiazjUJ+dIQj1hSiAg66gj0jhkgX5cPkdduSyU+QoBWl9T40Nb4pIPGm9NbscD7
2JlLTf4Xaz0fVV0M9EDLpu30jI0W3npmgCmVhWyzwn/q40ORJVOFtGYedk4CwOKn79c6taEki8u7
3LTGX1ZjRLxRQ8lnp1A1YokeGprgGS1UBTvFozXCZZQY55DiC6HbZBDY8fE0y6nT9GYrYahtKj9r
DRzEgc4PHX78Q9FcysK2ydxArsXIzUchyk5S1kkZcDUfuf6otOJvBebFdzp+bjTFTT99FrVW1w5m
DFb9Fl5PP92WlhQ1R2M2fI87OBm+kElED3iNiMVNOuht7WDbzcEywonm4hhOWXAvSu2gnNJUHF5T
lJc+IL/jqqumCJA6s6Z3oTsMfYB5TinEqD7qdZc4foNI6A1+A/PDVJvVHavGotPBppVV0YLK7MkU
c+kwxxYmj4BR9O7bKLa18Qu6R4cFbdNh98W74GNWXcu8vZOWL6Z5QEKgcfFk/cpx95A+Rlnsv41R
mz9JqSx91aDJBDdRmEbeMDaZ5E4F1mbgFqu6vuFPKF5vknnZRa3RskEoaC94/RMirkLIPz0/wkfg
7BQQz187HK4L5ElM3RsqMxAczCm0RyrPmupQbbHegFjGvyE5aPhNgYUr7QWGWjtNPeQ62uWAL2wK
JEZ5RNVOKG50vx8kF+vgODn2JmJCLhaVtekGll7WT0PWyh1X5BTkr4EAKPVhmmcI5zAmFjsRckT0
m+H5Dw4NF9Pr53qiqBUnygftuU7++PSTSx+cBxeQC5jcNZCgKvp5QtnD8Noqj08h/mR3s5h3OzH6
ZdIJlxrCAJEiNIyL9bWsqC8tQTEobw/FSzfVyXeMxooSG+xWUjAIM8LbPEPl2ZbrqrjB+aZ6vz7P
jZYb5eilSb2UUKyLCruZlFoUp5Hp+W0UVATsoXlUM1n9oaIR+Jqok/JvqWnpQ10q9UMUBeaxCWR9
sI1aC/8N+nz0D5i+YkOAk4S0U3bYCCNRhUJDAl0H+RLNIeiRbI6dgBqB71cON1t5HC1rvMvFeroT
+1z7fHCHxiN3Kw0OYPDy8nv+Cu7aAM/CtmQtYlL/5xqrlNEmUElPPtdVaOeRbr1Nhd99u/4NNsI7
IMISNQeNcvEF8gIbKVSQk8nwLHRHXOoQ/b1Pa/Z4fZSNvQaKBHYBtwowoPVZ7jjhreWzo4VUsVKb
vN/HMTwelMdcUZNvdRXmd6pW9vfYRg4vcz1XO0dqI0hHw0ynpiVD/1HWXRZkGmO5rVld/IFat1GA
mpYBKOgRA7TT9blubRwFmCnZz1LCWONKRFjH4tjJzJX6p+3jyU7WzbuPk4D1KMFy2znHm1OjPkV9
GI2JiwBdjpsGZwrOsSSHP9RAr27n1NJfUn8Wd2a2tVc4qnTrASAtt9P5FgUFISe8GMArg5D8Nx2k
R60fppfr63eZ5aAIQosKO1aYc4j/nI/iT7pc9dJoelojiHdxHAhYyYYGi9iWJ5o+hTPI7J7rg14u
IooAfx4auC8L++Z8UH3G2z7pqdnKGGOhuYlvBxgBDd5BLx3+P0PRlmeH0KZdnwV8WSpfHGoqmVMU
HpH7VOxQ1aabLPbDnWN3+cGoKoJGo+3N2b7AVuPbFoXE7qZXhXAoKjgHDyQ21U6Z6XLDMwrdHhSI
wGNSSDtfuzkFPxUPquFxk/viAVxukNpKoBk4fglZb6NXiiD75xfRgmRBQZyGA6/I+Zhi3HAacOlD
s1ZewmZOgeQQawmO3lbDTjnl8vYCma4jIYsCFMqg665z0zRhi1GS5nWLK4WN4k8QnoYqjUE3DyDW
3XFUTCzkCd4xUAbo6dLUHeudc/5Hzus8IFLAp3DS6YBTUFhDLsQmimsfVT9PGYxcdsGd6PnrkJR1
d2fmlEgdoNVW5qSkSG89dqYNtlEi9tAw96P2e4im7OC2ApZUJwht+IWJ6LdWd1U8GMphEgZMiiT8
JPdo0Rt7kGSfAE6Hf7swE8+/VDobQkmIpVK0kOZDFEsZTmIYaHx6PyyxH6JP1L3YE6s9OOD4adWR
pXn54rjcJjQJ7DIiHpyrVN7TLVruudWHUNDo40hRNl5oBedTivFfaQMRYoRATux01jj908+DEWO2
Ek5PKhFM5XShId5HSrsra7GxngozpDEjUi1hSc8HV8Q+UBIdnH1lULYLJj1x2knbuzk2yMtgO5FM
gy+L4APo9vNh0ERpjLrqTA+12vYBPh7TmzBMf25kAU068pJJoLAmtnJFlk4ICfslIStIckEZIPqL
gYS5vT7/gMQFsI3Ka0BMWcRSYSOw0Gb46Mw59iHU9NODmcT1bdkC7XYwTY0eKnrpAJGTrv6u9zxH
eEuFZte7Bk+DeICMZ32YUovaFt64yqOVkeWT/slC4aDfgxO3Muco3WIaYe2EEVuLr9GN1WAdQaha
H8Gsz3z+z9j0zK5JD5hXKycFGM7nLzfEH+mBcOtQPZVXL2Bhib4ejISeEbx8Z2yNBKeBHF+latq7
2jYnBGoXeMwffY9V8bKXU65YXC0JHhrRpQauuSGR3E51b+N1XXhT/zvKakIU9OJKVROWTY5mUDtl
dgxGv3+LMRTaGWojemAoZDUWGDbP0ipG8YcoLZMgNL1OlAaslycMJsl0cLmkNnRvVTTrocobO+HD
xhMIg4njuEDcTXlNYvLnFvsxieKlGmJCo6XzcBQHvCJpKIyHGielp+vX3dZno61jYCPG/rqABWZi
PfbqMBhewlo+zrhrO4DPzJ13b2stlxYcNyvvOvv4/A6wUhBDUY8gGxVI63uBwbeFZSd1FTzPbstm
EDwMpPo9XfGNzQLFTl2odkQsFw+GSYkvrcm7vXTE6iMqhcDD5A2vOCs0d0Kxjc/G7U0jjgwI+tk6
1OR2B6eXixZqU2FOQpJo8oegCOMjXZ70AUpltgPO2+i0ApJDAhjcPi8HTd/zJR0xdwjwIfQ9qr/B
A/paxi+Akso79SnrbQT/6OZJy4U4J5abyJn+XMWFPx6v756NeMYgdgIBZOmAJtbvF5FOgSJcEdwW
OqV1PN/j4W6OpxGdEjQKvoWUHyw8q8IkdCw5D4jgpLyMdi65jbVf1G/wkaLWgdrlaiWMMINKDQjb
ayVxnmxLFLIJFKgw/c5nnys11MNi5/beeLfJ52V0vwAUIPu12s+qhoBoOFoCHjpz5I3gN54KvPKc
PprqUxRWo51b4Wz3hJs311d847zCa19QmdBflIvPPgSZVlozxUvNaI2nQcdHzcqtdOe8/rncVoEJ
Qm0IJpHKLFHi8jP+qiHEEEmD2aoEHA9GUcJpHUWqXsLt004GMAY2cG7xP1EwkqcYXjSmVtYUfREx
G/0hS7M2v2VhEvu2TnAYElJr8/hYRFmR2UDMkZYtpUqXHEvoW5xZAiGSjm0rGT5+TbGIf1AXWBQ6
MZefDz1k1vsGbiV6JV0qDRCcUvzBQn0yMVOfoiG571P6DHYPbl07lUEgvcFksIaTBLqa3kbQKy/N
0Pjv6PREL22dp7KbYM3dHGilhO3NBA/2eUb/CoOlYXEAb8lXQapPlYrtbLI4DPeROr7qCfx9J0GC
b8Q2vZO+4DihY1emZelLn4eZ7uKamr/1RGs4PJolkUbrCzhWaRGwUqcesxo4ZtUajZv1Vpk5LTZ0
ut0GEm5zGv2hF56ZHnQ/kiudHXZjRS+nGPNnrQhxbMKLAfNwM09H+SmPkRwCMq5gmBon5nSbk6n8
zrRW/t0FALzLiTU+DEGX/YsoZWLZI+XsxhFpXP+Ea6y81VmU/aSl6X/v6qD+MFO8F27jLp6/wq3C
FM9kqjXSG515D5UWIldsCOkRuzAqpD7FA2wxEZVKobbFpvo1Eww93Hl7N27uJfoGgEXjeaGBn2+/
qTMbReo6Ab559D6Nsk53oJbMg6rm0c4DuDUUOtKIZBCHEyWtIooKg2N+BoGKmOfjM/IrxVOOy9Zt
hL/rziOxcXYXSKOMKgbkgIu3lgZf7GMiZ3otHZNTgsnn4xRjmHX9hti4Ds2FDaEtKD/qvqu10zGW
wrjeMD0cS4R/+IDVXRhZYgRTRTFJmQqz6N3rQ25NDBwKyB9QVSLBy+pzxU0Q0+CjnD0huyEYff+Q
ynBXr4+y9aWI/Vg3izIzJY/zUcxwkKoIvLg3NNLsJn02umo3fAAnS3a23+Z8uGHhrC+cXGV59v66
/VRdSHU9ZD4GdtQn/CcxOC39vX749nz+dxR1NR8BImie5gDRqISlToL6xQ2No8hp4cCeri/d1oR4
r6gJL2I3yBycTwh/ezPBzI8ih4RLfUMt5FcjGPHPT4/C+7vY4S3ktItuA/7HZirUoeUFTZ8dlK6Y
jlJR5J8/RXAIRR4lMHWElKtli5F/yDC5s3AFiEyJDG3wrROu0kO7s2gb34eMiZbMIlm6yFGcL1or
zn6WNTUF7bLr3pIhBiggK6in0UWvgp0gZmswlZ0GvgpM1wUfQfZ7yi8tiQ1kDN+FZQ8Kt+lHG1ex
PU+4jeDFAgqMPxr1a4NM93xegZ4TucgU6lPKH4KDvyf9cT8xY8WeCqFsAQT05s88xA1PIu9+vr5J
Nq4nFJL5dKQ4hE7ruyJUULDKZoqymFdntjAJOIIOYanCsi2nN3RNgp3PuDVd0IjQcOkX8L/V3p9T
CnEx4AwPQYjkA9wvhrd9488uvaD0UUjBYMLIEB+bvkYf7/pkt74qNAkapAhNUQ5ej406WdQt2RXw
3vm21XuNUEerjQfgH6q8cz9uHHLoXQpeJ2QEaGqtBmu4QPzZKAxQeYF+qBUrezQzOd0Z5XJKqFJQ
Uqe6vXQU18vZKx3mik3jexZwhxPIhsbumrD4Mhq7/h8bnDUUjdEf02DpWFRNVzMCYCrRpQ59L68o
9Lhk6VPoLmWjiDKGYn4lpagHB+NYfXCbNmtGp8hwPbfVUs2xxVVV4sODMTb6Hsz2ck8tP4yWKlwM
OGtrERARhSG9yaMlPpmD4EjdM/mJwKh6xIFYKpHZa1rVkaegjuy0wBb1cH1bbQ6/AKkoW3PZrs/Q
aBYYboiS70Vdp2UOhtlTj7wR6E9bCJrirh9E5R1cZBod2gFls09HGKpImEdhBM1urqvVBVLUmGLi
teEjDA7rRxUsy83Fsj/kvqW8ZEGy18fZyHV5UMirTdRjyHfX6VZdVxVtt8L3RAX/9F5tYZSidqDf
TB1ep53UigdNinEBKc3hCf9i7CXVoXy5vuhbG5+ECwQJBVPjojmB00LfNFYteOE4KM5kjZBn0zY/
yLmh7Zyxy5O8PKCUTLkzFir7aoGNpNGDYigETx6xqFBj8mlDzpT/xy6igYlOGg/PIlV+/g4Yc9uV
eW4uqxpPR1FKsXFs8/gwJkhJdVinuGkyKG5kIOJ4fSmXv3yeXfJ+4xKxiGmCmFoXucIOYp4/q76H
7q/uVLqiPgRdlTumKORfBDoQe6/rhlq2CvN7OauMedkKxPlNxeirtbwZ7MCSt2WJ/C8KYUH1ovWz
nh3zrMvfjbZVvjZ9rqaOgaO94eS+GRX4Uxf17x7q3rNSNFR3ri/G1i0HHhJQ9aJrAZJ7Oe1/RZta
Ys6pWJf061MtyY79kCSvoh7LiLWizvc+TKJUHqGP5/+KghWoNtL4+bMSGXLtDp0Rz04llFKyswUv
KztAUAlHOHXaUmda/agmWdRQasPw4kh8mbrsvkCG/CayGu12CqT0QHjwC4/t2Q3SKv3n+opcVgtZ
B/4hh0Ew4sIPUM/lUNEzqoWBpD90eeImYe0AREof0yIE9oba5un6iBtnG+gIvrc8mybdEOX8EwRB
nwhKVVme5YcAwC2xP4SpJP4qpenzrW8quwSVPGeoGvOCnA/VlRN8L3BGXmRksqMIdedC+Wp3Pt/m
hGCaLLgcdLfWgUcSKQSplGA8YHqYmZL4kWFANXydB4Vk4/Orp0Fz58/QKSQsP58SGlSy6o+k0IEO
qBDsae4iiaPh8+zv5YDLtlvdHICxubB492hgrtsmYgFr3RQ6y8s0rYtObQ+FzPZHrDFsTKfGwhH1
CCS63JvBq4jl495h3bi5GJ8wi5yAf63RH9Q+TEIs7hHRFGbXhBhwmJW2cgujTx1Ia3v63hsvAUBw
JmzQsIXOsrqj4Z/K0rQk812jDQ8kQyqq+tFez3NrVhRbIGkRkPPArd6bqRfoA5CYeMFk6dGtFkjF
axYpXMNiafjdAbGhz2PduYVNmrlIEmy03QcsJRs5IIszBuU/WWzq+zKb/QcqceketXPrLKAviyIM
hRcMTVZrOAlZZw3sUW8sxQF5V/SOa2qSjoi48U51dmMouoOodoP7WHRBV0OJM/AIZdIVLzRA0R/m
gc4HJTNN+F2GTZIdrp+7rZeD0iw0q+XiQl1jNVxSSfMwo1zkgeysfg+ZghgYuGMxseOUHPlmmoti
fFHqYUZtP6gRiOkt2NNuksg1VdgGNuthFEsx3XnfN3atCWqCEhR7iWrN6o5DAKVKsgAKf6oK9fss
Bu+jlgsv12e/MYi1pHWkb4hTXXTKxNBXJPyadU8q5cCRqBR6wgS6//ool0djKWgB1QDHzvu8Dj0b
v5I6dUG1dWZRPgt6Z014dkU6UNE5/hFNgbpzmV7ecAy4aKhSSNHQvlidxQSlS6OR0NuDx+c/t7qa
HcfIKl8LcCP2PIX9P3CNcseKtWan6L851eXBp4YHNHt9jTeS3yqx2BuA3MfpBkhRSTNJ0R0Zwi2d
SOXzqgiot2s0OXk3aIRf3DqJpdPhr8Bs+v14U4y+dKr7wfj0047cz1KMkhEkJgZc7cVORmiTGpHh
QV6G5yUqwX1ezz8tuS8+v36ollIoWnY9HffVM6gaXZ/IA3A9VLPlR7mzgEW3DbqztSAdZzHSdqqU
l2ESnUaINOjm0TFGcff82a2NPg51mFdACBA/j/WoPowoTTi94I+3QqxODsI9n3UtV8ENLaxsndeI
Z3jd8QOYYclzU9JTrS3djQrsQdhQ5WFRgP96/ehdHnAgbcAXlg6bRZ6yqsIC9ukYf/RPox6Fz30z
1J5ZSsOerdblnb0MwxOL4hqLuGYFT0qLxiXcvlNhqkLpCJJUuFAS8eAV5WSvBbA5GHUv8JXLCV9r
JCORrHI1Zv5pEvX0pulK/Jj0yj+FUrUHA/7T9zyLlZCtpK1PTEKxXLugr0mYnZmZXoe3wmQC2guR
5zAOYpcgg1RPavsxZeUwugXK67ot1ilaRJ3W5j/y2YrzQ2BoOQr+41i951qR/TfkFJ3+h7PzapLT
aNvwL6KKHE5hws7sapVtSSeUkklNhib8+u9iTz4tQw2l98Blle1yD9D99BPucOrnfirpNIjyR8y6
cMXqoQ4D0+odEaRzDRh2NFzFeWtEfDPdjyL8an0xp6aD0FHSi6AsShR2cx11tMPcZ1F44DKd/jXq
sP49TFkK+h5gV4+CFIAOIvuEtvHCaA2I9Q52idnEZit6p5NBNYT1W0uZaXHlcxTjVTkb+b9zMSCS
NTeF/G9Oo+YBXJGlHeLC03BqH3oB4UOdsw/j7EKD+csNu7zwxUSHySydxnXNBAMxL0IckK7h2EYH
Rj3FpdABONxf5WYLgcDkBHIGqbhAEq7CjBorSBR0o3JpwYR9NtXKOIhZ65/jkDv9/lI3J/BlqRe1
CFa6wbK6MTIQlgU6w2na5GjIRn+ci3wPRLC5CvcA/aSlLbDO6WfR9zb6HjTTBuGdUZFUjgX8tZ1n
ubndkGtBvmTR+QSFf9P1rmavSaVrhReGi/oxdDoRaIqefAm9Pr2azZjseRtsfCe63OjmLsA3LvTV
xcMorLVnPIqvGHsjWduqzjkEi+fHsdyrim4BnTwcVvNMKZhiLtr3r6+CUpv0GlimcpnjsP5MZWl0
h6WZ9qR16Sx9mhtSHhLRiwGq4zxwVGK7u2IZGH1I9XT8oBej+nG0jC7GkW5Uer8s9dQ9cnCLH4ye
m73R18YnJyqhs7LEWz7H6t1os52OHVS2i5MX6Xu16ZNvkCvVHdkgY+sTsATTDsagwHNWN6QWZYqo
bQ9ilaskDOHjaPC4kw1KjKmBK/eQydGd/TZMkGidcL1SHiKG9niEa537PU88I35vFJEiUXyX1hec
gGBMxUhFGQ9ZkTWTz/yxc46DSvB8lCj2ZIEVW038XgvHzEIsJrdTZGT1zjorSaK0AZD07HsxmnIK
WmmBV0QZsyDCoTBoHC2nr+tTbFhhSatbBWsBzmj+jy5wDfctDPU9h+itr0CqqfMXdRFK0693jWKl
moV7AX3c1IwJtvV0NcIaQun9KLL1FRYSEupBiJ3fRBHZ6oNV9EV4qU2l+NlbRvym0sRo+jYC9n+N
+eIkADBbrla0OL11SaRJRD5oz4cXkcoM2uGs+5Yu8ieQdPJ4/7luMvVlKXgSdKroGd5MvRFS70Mj
ZDoxJaMZDDa6D3km3OOkzvKppbF1VgqsdOrRtn/fX/mmOcfKiwAdwYUG7k1/WMaIVSru4F1qD4ii
X02Z9ZDktAXQbqwDxUWSUbcF8Lrcmo9w1sqdzHNr44CWoHBHFIqQs9o4gzarXKetd7GKML4OsT0H
qAHkp/tPufV+QTCoNG2RHoA+9Xp7opc5SytUvIvpNEjc4Ucjz8KKxdeF6PWgKMP3ZnDaAFDeX3cM
eL9MnJbriCkHueHrlZUS8BZO2+HFGmbjXDWGeh5BOYEuroq/7RiQv3OWORnM0ui9LK/6j+Zva0oU
/pb9GrpN9lToavFY1L1zaiq5V1lufDW2KoiQRcz4tk03LS06NFeiK4ri7T+1ES2Mz1zuyPdtfDU4
N0tdwniZWmH17uwS7uNoIkBnSDf7L9LlcC4kDNtj1Qzet1nLDeKaVcTnPKvCnR2z9YQLi+MFrrtM
il6/TCdTXLdjCnatyt46w783hoNqQsc53N+ZyzO8zqyBINMLoEBnJkWv+vU6XjdnBWOD6DpD/TqC
M3+Yc3n0km58wNNkz1d7440uPCY4hLQ62M2rNzoZU2LqcZRcY6Oqj0I43qnqJxtTHTv9bNR6fdHd
vPnSQSDZ2Zw3FeZCUoHPyfEjzDH0e/2cY1Z6iFA2yVXYYPxGTVrnTojsE3RK41HMzX/w48OdhstL
hF69XMCcCHBhUsFgah3Bp9wGZugIcYWaUIVHessKEkJuGbW+M7j9eOzaMk9PXZKWxkM4aq285iDa
gK3JOPpX4Oc7+hMqcT9h8uuWL82kqI60/XEO0b3e8kVbtp1vSLap35pKdNaU0Tb8xmsslzBmqW/H
2NDEtZF2V13buAk7v3Q6TNMT1C9/ufkEl0Dxkous+kb3q9JLnsHWRl9sfHe/hJE6/JdEKjZdUQ3W
y487T/8J3kJ8LTAriI42YkDxs2Xhx9tllvmBAe387LBhIevPqj0FaC3Xn+7v183vyLmnvgWxetPf
rb1C6weBZgE9cuZe+ax1mp/r3mD5bR5V9nmYMG8LRgijxs6R3LiqKKpZGN9UehQv7JA/4ht6LQlS
5nl8TZ1edGchswgcYxuZ1ocya5s3bPjhhwJe+i1pca8/oe3KXOv+49/2SdnHL3tqyccJTqv7KtEM
0Q9GklynNOuy98Li2gbPyMQeIglhye9RVJ0DBffkHzDUx3cjfkXqAQJoGwda7ciPszRSZaciuR1r
87NQNwR3j/QfFJlVuLLHIYzajlBZFm0rjyzUVoGsK5gtI0NIzfdyLbHOmiarLmin2hK+1dpm4bvC
1Haqyq3vBKQYQSmDSc4NUsXsAUzQDoiuOpz1wzLmPKbVFD4LAcYqzG38WZWiOCQjbLSMofHP+59o
edT1oQewyNwPvcfbAiacZDk0Xh5dC7OpfVeZrKeQpHrnHGxkogiMY2QCSo1NuZ6rTy4VIEQrVomo
NIE9oYnCKqehnvdC5/ZSy/CU0S5o7VXyQhnaOqGXcUVkunfs+tF8b6TacEDDot7JQ7eXotnOY0HQ
XNfPVdSTxaRRdE3zocPZSjUPeTHPfi/7vanw5palnMVxCwvMBWz0+kZoBhEXJfaHF1Fk9iO6M8VR
CQ3rk6EU7fOYlCiEqYUIVBRCT92owfQyQvHP/b2yeZxB/FNJLJ3IG72BGmexJNZIZHptcr4y5kzI
geumetuqIkXJBMvY/DxmZgymOyO8vcFPo5wPZWQMX0tTUzxftwtjz5B6K8iygxdjCpyWbuCpapbP
DlEkunK3yR9IsY9A2UWkfnbCrn1EUhP9CX3ACO7+23jpT66ODqJRVCLk43iRm8brT4LnpGSCqCRX
pi5o0NcYp/wowaV/L8dJ/Vroff1BTo4oPuipLFEuqdVe9WH7pejriIai1Os65wMKOOnnGRld4efO
rHzHG1AWQTH32iej8qbYT4q6lr5qDIoZoGKj9QfXjie6CkrVnGRp6hCCPS7Weqha2Hh96nzEE0FY
VwPuH1ZTcYNvbTzH7TfGF4V4zDE9/IXlr6TyF051xBHuBaqOzE2AAlAMbH0S6Yd0qutfSpqUQ1DC
AwAgj94J2kh5nBrHrCjDlsg4ld9bVys1HwH7Gl221MjfURoq5ZfWtcpHAKKt8TGax+yYm+3cPtbt
mP6sY2H9TqJ4+LXzQW5D2avvsToiVTS5U2awOwcr+67LxDlOjVMHhZnND3+9EoxsIOuwOBlwrmNM
P1E4DeRB18kE9GZJfLuKQTqHIhmtd/eXWn70apMtc43FK5PxkLMuU4q2RoBZ6ZKrLL3ysZuhzdtl
Ux7ur7IRyVD/pBZi7oWA9fpCdADBYjkwplda4v2/Zpglz4UXJqcC95ydNPNWmxSgJEkmyBbABPxp
FaDpzqLna0XpdVC8+ns7qPO3CWbhPyrCIB/7qhveDk2Vf9dqmVQPiRoP+CwNRl8dB9MNv91/7o3Q
wb3Lm6WsR3dhPTmKLRDGsiY/AfvWPLvdjAYR1iwnJr7O0SpT/YtnCXvnk24UMa5LO4aoAUL1Ru2h
8YRS1KUWX2u0to6QESB3IID8HPVNF+BhEn3+Hx5yGcTRptzgiiHM1c8RT3lNk4Qe06JW/jHSCoc/
iiT8yvR/nH2TLpSxEyG39q6LfCUzEEAjN4gbYiHSTsxsrzHlbuIbhTtjRx27H+4/3y3GjB1FvbLg
0i3MZ9b38IQveefoU3xt4hCKMgBB+Uk1BaLdXWgie1ZF4p0CB/NnXYTjpZWVQGqtxZ31OORDHXSd
mmqnepb1zofeOlULNxEiA5v9Zk4Y6VAlmj4m+9e17HlQnOE8hK73lM3Z3ixt41UvgnsUi+QhS3fq
9V0kYmkXZVXHVz2W6jen0Y1TN8OCvP+mN46Lh8AsPAaCBZ5hq6OLiXXtzZ4ZXWudC2c05kPSh8Gk
plMQZlCuevSe/j4yAefgmqXlR4t9HWqHsUB1s8PKtLCEOJh2pJ5tjYG8jcrHTlTfOJdgaxGex3OB
FdfNBcTEUkUVQ3KtplZ5lKnbP89JqkyBIOvvToVS6v3OCdnoMFAULgLFC/qHofLrz1aB6NUijROi
GqJ5U5N5f2wdd3pEVlS9xkncP1p26ypM+FKlP97/mBu7czk0zLOWo3Mzn5f6bDu5atNGrIz8bDrJ
V1kr5Tu9rn/fX2hrb+IqATcF9DpQgNXenDJQRnI5niVaw2+BC31XgRvslFFbi5D0g1ZGCosu4upN
hrgiGjONiKvW4rMzoiAaH2PDbPZooFtHgMtgAcCAQrvZJIqlFUnc8TB9Jz/WtKHPzK6dk9mJpIHI
qFZB0sCt3tknW9+KWhWkGHPHWxy2XaBbhlMfkUQxw3dNNeSBq+ELY5fTnonzS7RcZRwL/51WHjQs
AuuqZoexYbSRXYkrJN4xPOl9W6dvkcnv/2tMC+VH6CPId41dZB4M+o2Ozwyje1ehNgF4do6/pqlE
TdJJwup7C1TopxpF/cdCdGgu5oVV1f7gVc5eMn77+S3mMks2gVwxsAz99UHiCJntlE/iWhkuVkR9
qB3RGq52GgdbqyxzM3XpkN3ObVyvJ9l1IjpkQ5EcUnRRjlOdVX99MNnGBl0bPjVE7pug0Mdj3HU1
koyzLU5seHFuGq26ZA1si789mgxroJMsQ2CGNuvxZd24qd4OQ3p1FLD0lWirY1Pme+pCt2cG7hQd
II6LRrN9PQ3Mp67Poy5Nr2qH/quvd/XcBehjOG/Djsmsr1ej1hwlkJM9KMZLDfZ6MzORIi1Y5kSQ
JNezYJtiCmXJJL+CDzKWRKTV3UDqfTMeKmxBYj/VZtMbKLKisj3Tj7VtX1FH9Xsl9P5zgTyoPAxp
D6WS29Rm2CTb/GeddxomUnWE4F0MJiB68sokBvwKTPw3bcjxrYV+qh1AijDfml6cfKg1G72UWvca
kBRlboyHudMEtn9d59pHtEoNIOVxpE9nvlcxBYmYUW63QukKGMyt2cDQ1vIucJtFmkW0uZkEZaWa
/8xGCV1aehYhJy0nCkBTNC5iQhb/+P5euY1BvEqLvJ3eGTJ36/kCsHjwlIbO9Vh06Vlg833UyyoL
SifzdoL51oZZuPbwf8Hq3AjkVOEUD4oxJtcRgVMfxKr9w8wacL6ObD7CScGhbWz/GovLJcg8lhhL
Fw4l6FUIkX2nGXVGmgxyRHtoJwgvaulhCTfqygE4Z71z9m4bf8BVKOhsijswzTcdnbbpUDoq0qvm
lpY4JFls/kwbO9QWMmCGUiw30MmZvGI4gnhxfupRjUz5/W96m38sZhukOximbclUpnGmtKEk/6jS
IgxkOEWf6EWLx3Ya8ie7U+uLqTc9sjL8/p21t/YT5SZjDl77LaK8AYg16QNrF0J4wYJ/XDSUTVRx
xV7DdytuL05nNnUInfj1q86UmhInZz+FiAgfR7eoHkov73bi9m3+iLw2yRSqJ3SEUHZ6fQeJyZg5
t3Z21ZU8KEWen0P6775aI+0C7GInF9c23h+eQ0vRyiPdSmFEqcgUqwRDE+m9jjLAFNkPKei3T25c
tOFxiQbjwYpaeMeupJvjN3WmPMkcVFGTJCIoFKwLH+wB2bAghKj+mKrRnljKC6xuFX/pLC8TLCCg
XJyrdzJGRDx0zbjLIpwBzjPwF5AwTASwZeqQB3/SkJ5Tj3Vf9W+jcDS7AJyXLI9JX4lPKhaM/2EF
nM+PtpqUF0tXu0XWujExKU5S52hDsUsPqkxcCIhCrcqLoP+lXPHJETJw3cUPKkSIZTzmod1mYDNT
2e5s4429BdAIRRBnKT0RL3z91W06GcnU8xk01EA+mbnp+QY60jsCfc6i4rR+kYxXMeuE6QBicvUi
ZyOpuMcBGnluM07XBL14zS9t5mNA85SieQTQieZ2n9SW9t6qSlMJjIzxhd9aC5VNB5aXo+Y1DWGQ
OmrxMYxmE1EPGOmjP/ZqR0u3NXtU76Rb+jq2B/nJ6wEnBmlUiCaIxsl9Qz0ChHGyK3UOejVLfmad
2TOKnO0feT8bH6xyGgxfAyKX+GobJ+kx00fXPkS9YrWHVkDpOmp9beuHQTLepcvijP+UjZGbgRym
6KEsraHz80RTv9VVEv7Oq9B+1uwJFwcHUOynZBDGDyj0CAp3hVd5j2GBeLNf0fgMT1M2y6/NHOeK
TxBHaUFESjoc8x5C7ZMT0R30y2FQmoOHlfJnMiwlO80YjV2mTKi/3LBwBl8xm+5HXsuJ8wt2M0IL
BVV0n85Gor1JzXr8R2twXj+5EOAt8oLJ2Ct3N7pjVDFAtHgKmuw3t+xkxzgRoQV+adoRaWZ6pYfU
bKIgUvPx7dInfPbatGRi1hVvcqXrDx0zlMBxen0nmr1U1usdB9ppKajAcd0C8CPdyLNhci+Ilhjm
0YtkXB3qtK2b59kba06WHifRY+Z5Q3rOO7IDFO6VLHlo07Gx/K7zBu8MTCucToYxoEGfO0irZIjk
Wr5Fa959Ymwy9b9VrUm6AKEk2t452+Wz2lutwAF2jpGMjxr4PaMi1fJD1buyOpVdNvzIhYM9ALrn
WvnGdWfvjT1PtnloYrt5l1pK+sWtMHiFjGFmOf/Z2PLLu3yaAqV1htRXUBP4mpSzmp1yR+2Ai08J
hckcm/nwAVI5B2ZCGL24yqkvr0Ob9NgKE2DGg/Am7a1qzNjFOR77bCeYbCQ+FBcLtIdjTmKwXDF/
DG1ljXjOPJbeRVdxya31vPb8jhrrMGjsASVr60NMpruz6tamY1kEKuCWM2Baj+fCcgHsNop7iZEn
8FMb9MaQ5eUhqXqmWX0pAjdvw6BrSUdVvRoeUd1qzkY77UFsN/IRrmfKEX4LTN8bHAka6ymjD34I
1LLDUGfzs6KP3ZFZlPXc9eqIqn3unCxrrxG8cZnqi7YFYpDqotm9iuIOuAHPqJbNrnrFKWxTNUhr
zzwtUo3n+znXRruSi4qZIZ0QPvVNq2IsGLWa+ABc3Gzs3iOsg+1v6oLB9ltjZgZs59n8Pk0kkvtO
rTLJhBDWJ5/6QZm/GTriCTXijLCd/CgJ1eKvEWbg/sliFoYklfRNs2bEcmVYpERcpRHHLMnnqzEO
+c4qW/t8mZwR3yCJ3OC8+Bd5PkGyx9swVRhuAZz9NGVes9wevXcd+8zBkdmKk71MUNvIuhdmA7N2
C/TrDYIOZP7gdHWsXKJQtOPRaKJFNDH3LLAr/CsThH5XIRpsyenHaCXjb2JR94F9w3C1yCYN097Y
6LyjrYVW/UC2memH0KnkvxNAM4Z5Tqqc3LFhfp9Sk37Y2Tqbv36pZkm3gVSv5zS0kwdNj+CnVzOR
ChwpM20rFS0gAS03nyYDGwvIn9GpKjX1cQwjvfGpi60APpj5POCVErSKVN56xqicZrdXP0ZTOzyA
RVG+GGY7nmOh7Gn6bKTFCOZxo1E7A0NdV/+9NzutFwM5Jo6ISzrn8XmozPx3Oo7ZpyRXtJ2XtHGU
IcgsSkx0T27bjXFWwynpWA/6lPgpYJjUQSn75l3Epb/HPNhcjIa4gw82igzr9nSHsjvGdbZymcY+
PdCCwqUFV4MHpNis0/2Pv5FowlUnNC4IrVspxxL9N0RieC4GyWOgzbgdlJNl7FSlW19rwTizo3kc
vtvrG4gnJJ2KC2oEAfSkqmdxNGkRnSMSoUNc6nsYu60XyG1HFxxK2kY/FSpKgz1IeBlzuz9YZFZH
BR91HzWNv2+iEtkXETCmMRpW3KvGphmGziii5dGSqXuCmaoivexi+iVkshPfNp8KoC7tu4UndgMN
6AbGrH2mXMxKJm96xRsvdC3bb7kWO/79bbG31OqDYTajxWOUcrwQZTk5qktrDS7x5yhM/lr2nM46
14LNX0xLwTa83hsOGMABmm94SbHkif1+MpoAs5fhYXQIIvcfa+OGoC2CEsJSUDM/WyLhH5mQ0nR6
CqYEvnnWR8fWnNPnOJfpwbHmb3Uf/zZbbdi5mDfe5J9LuqscYChmKxut2btodgI9DHe78WOJdqok
OW33IARbz0e7AMzKC9p5nXLVC8RGxQziUrl28azgUPOY1a35WNgt6rNDNHAJzs5OX23rCRfvhKXr
Ql9tDWjlH85d24cuHqtqdrXjnt5rOeunyBrKnW25EUfwwlyEtRhuoXO72pYT/q1a25FSllLpDjOy
jIfB6DDOM5MkoFS3j/f3y9Z6iyjrgmFDVX49A4YdHPayQN0h62V6Srph/jW01lez6/RrYktvpx7f
eJNUZ3R6GIOSrq755omWFIpoFqxJHKNJbGFpkGO8c0Zacs+MYnMpvtXL/XnLox3LBN4ibIMrwXd4
MgpreqbrY7/rXbhG91/iBsDLQgcNwS6UOBipr+cBli1wPbPDRX3U007jlCtBNRbmYQSXcVY0Z6IQ
mSHWQlB7boyq+ycfsiLQtUp5jCI63vd/ztaTM/a1wS2wl24mUUbN+qWnQ65C9fQ4QYB7IKdTjhGd
2h1UysZxRH+GnbNce1x/+utwIxsZDo6E24cX2vRUtWX0oCWKemrmSByb1no3KmW6Az5ZjsCqwAYV
wD3EuJ7+6UvL548Qp7a5QNh+Ui5pW0RHbyqy98wimh294s2X+Mcqqyer1Ly0cUtSLtJOE+pxbC39
1KsTH11owEv3v9hWJQk+H+4rX2tx815dEX0oZrPD/u0CzcP5jim6dRmQojjIEIYAqahnvKtxbHvs
wtH7R6sz0wmS2QBKVod/zXKnuoBwsUwrKDNuammjoXhPDVKzalLFtbMdcfUib8+CafP1InG3yNdA
3V9XrIqaOlGaV9G1Nazx6gpANK4Vd8+el/8PwzreKZQA0qSFL716twOIwrSuAdG6YwwEU/eKByHz
j/e/4OZBWFTfaD/QmF9fEQgReI0bAo0O8azyJ2fCO8vOcBpMkcGVImmDPot3fJq23uFL4Aa+w/W0
1gkBnKSNDgK5V3OKWnqDeok5LG8zCyEN33+8zaUWUQniG39bFyMl4VOgX4Z+NAy8YJoyzDZaNb+E
yLft5OvL51gfb0AdiHRDILkFdjNBa0q1plZDoFWc+95VkVzpsxMiqukh74f0KwWY9bmLxv+hJQ04
0Sb5BMmysDleB7NhREAHsWiieFx55xLJrYOT9NPOAGIrfFFg0S4hnV5mZ69XQaFfGyyXow7wGC2Q
RlEvma5nO3eAtrUhKRwXJQKsmGD9vV7G6TXGrR6SZUpjzZGPRFUNiraTk+bb+Bc1D6EzG78ZkDFI
bWZtrA5NO8nmnIvZWvpWo6x8JgGdd3A8BzjtsjdivxRz/kst5qY90t7U90ZBW9tsEVGmrqGTQgr7
+kfr+hyPuHUpl0Kq03V2G/HTK3TjaDuj9j8cWAfoPlM8RAlv0IToZDWDWgkaGmXuHhYYlZ/Yan+u
ukKesmwq/Lws0x2u2dZHebF9Q7uNLr272mEgG724UYGbKeEg0X7UsMDECOKYWcp7252gK0DJ+h+O
7kKGtylPadKtO1OeDo9Gx7P86miR+TErmyRAibv5OTnz1/tBYuPkei9Nb1ahKl3v7DydtapNgbkp
BUpJjBPM5tFIIu0ZYzQPe0kryj/anVnNZ6Cle4XPxrGiNiXA04mk07OOUE6K+REOsNHVGgHf+lqj
gtlEAVfdeZ2b69ADoxO24EzWnQuzDO24bi1Y8k1WDb60Buc0YNv+4+/f5WIPCHZPJb9av8s4R0li
NiVNTJSSrgybEbWaAIMy7w2vyM53gRdBE8TyY6/c33pAWovksx44t5vWjM6wy25D2qxNn8sPDLRq
6CbN3qW8lfFQD6NfjgCNwxlchcEQXxRnqqGsxvEiyTondeseICssGrvVNNPGHIrKOeapl4c+1JRh
pHsbDwxLZqN3AqMpjGonmd168oVIC4YBtOZNM7t0x8hKS9j3ualOzy3dBxgB4152vvnkFHgUCwsY
lOd/HeQsgUBiBVnlAjtCexjpTF/xzCoPkQ3FwxCKDh40j55B34y+F/fyonZefegHt97ptmz+kmX2
jm0CEMMbmt1g9Yrk0LoXoaBkcshjIAzwwq2kPhT25NgPSBD1iDiqNY7TOoXKsUKkpTkZQA1cP1Ps
Id35SRsXgAeaHujKUoveKJJYQCubycrCSzYl4tSA0nky0lE7LeDB/+Frg0lb1C4A8N/oAudzGSIu
lrDPHTU+Wl2dHpWx3iMgbdTXSCeip0w6gbDh+kYbpyI02hpfCjsDQRXXVfQgVS0DAtSEh2pOf94P
G1vvD+Qbr06nW3/D0PMopktRLs68NhR/tUEaoiokDjIyE39/ly0+fgvMaCEXrzsH9CdqtKkiBRGz
JDy3Rpsqvmk31ZNsZ8sgE401w8+seP7n/iNu3KGk2URFUhOUltY4yxIx9Q73VEolfBjOTa80V9eZ
oscwdbG+QILgOrbGXmJibOAIPAglBAZCPuXW6uaOK+jtuEyS31dKYR6TCvGlIInRYmH+UVCOQeTs
rz2e3oafGnHzs29crLqcGpAcVMyQi17NTOUACcWZHjqoGpnfw4Iug7pppv7oxmJ4P82eAvakyUCK
akk/pj5WHOl32osjk/V8zpNTh/zRF6wZsyiA79t8VTuYJ+9aT0pc5gBBPaRV4zqBJIRFOynl1vVO
yEJ3FjFLEEiruOUocZXUVUXLWYlLROVHJ3uqp8o71U5K5zmP2/ISe5nH/KdKzvc/+lZoBkLvws8n
PN8orAoLEnmh1Yh463py7GujO+dJuIci2DqsnkEvBGzVstSy9f7oLJQ583V14OpT6lQ8WGqjglPF
9DmsLCxOSiPb6Su+oKtXtQ6X7P8vuNpVTYXHMMQDVE+d0qa/3ubBItD9NhoBCPInzzcnjJEEgDdf
D9H5chImJfdf7eZD0wIkStFvpHh9/dA4i6OjAi+NkFHVb0fFa07JHOmBUhuWH3nl3qT0NkTB32GY
QD7qIhn4Mmn84yUrdZvKGM0Y/Esk7sLSRPkHVsLRDsVeEXQbKl4tpa8erUwBGHnpItvsOsWPOZ+H
wENNKWB2Zzy3zKl5x/meVNDSYX/9TXmoRbqZkd1iYbH6pjUZNtNNvumY6rzP0AMPCQjl6CahkL6w
2/J9FtH985QWAyph/7Up7sIYBlGqcUQhj68Lv6y13HnU+/hqGHn8Nh7n4snt62q+pIBbw50dvPUx
OSfIH6AveyuF1cp20BWc7K9ZFIlnI2w73FTC8Z0ou3Tnvt5aiqoQxd4X8sW61Tia0WSmjQDcanvV
oUtdTIaQKji2GerX94/E1lL0v7Aqc2Gc3dDb1Kao1KiDGZtMifI4aYr41RqyOziTMX66v9Tt6aMH
Rq+BFGwRvlv3jUSfKxPXDhBrak+l5bawjCE6ZeGQHWiSzMf7y22kfKy32K8tJmjkfsvv+eP0NW06
JdGAZi5Sie4n2RShP84haGQl146y7ycQaLZxwpFhOmB0lT1V2FgFY6YZO22Q29uEVgvMAzohAMxx
R3n9Q2wxxLKS/JBw6NJ3Xml5gWFTmyJb4ATmOFl+Uitgvwtp7Rh6bHTrXy+9XDZ/vANEjoQl+ym7
1rOqtiB12qqzjqqVZW9mF40+v2rmRPq0niEQ51pjXHtMBaprL0L11HIxd7y92tgLHBu3AVY0aF4g
fsgRvpE0GHuGWJL6/KoX2EYURWufO2VOTqkcKfdyUT0ask0PnZQuH62Jz2k5qP/D1l/UF3HIo8a9
qeFbU8Ougj1yzTrLCcKiUb9qfd8FNu5mO99ha+vT61msk2nL3kBKpBrVtJAgUmXV/C9SCoUauKjR
HJS2cj4WdBJ2Asjm+yWBIVlFdhqP19V1YMQmWhWWEl/DtBcnPdbocCVTbvi9FtqH0gjNo9UQt0pd
i99aNT1bLIianf7B1lOTySyYXvJXauzXmw+derdoI9hyWp2639Sms9/KKStOyGq0jyYZ3J7A2OaC
vF8MOsEH3VA5HC1NQ+ERNzWXrWXlqvgwKWn+6AxK/F6gDb2Tqm1duhQ6yC2g8EAEXUWYMu4zo8Lo
9pr3KFU4w4DLYDFiVFf06URpK8NDk5rGh/uBbfMpQXcs+M+XNv/r1xpHZP6pRHOo8eT4dazizi+U
OH0erJBhbZTsdam3bnlGNS/cGKhN61tWr5tc7Qo3vjq1jfvegFSMlsuvkx1aaPLnM8aBcRZMVMt+
IaZf9x92ayej4oSkPMwS4vm6p2fJkja9h41lyJwKd8FIQ+RS01AbOiudPZ9ybLOueqM7J4wChje0
y4wPhcRKfqdcXyLlKtfR6MfCrkMUDPHn1be2a2uMxdhHV8E82xcILHysBkXdSTI2V6HKBMZtcGjW
6C2XN+wKl1nRlNTGLzpzn2skCf/deacbFxJ1Os5ZjPnpI673rUHfo+4Xixy1UGbLp01EGzGZk+5N
r1b4OE90CK6qGztfOLkiA/uKaKpfSNClvujB/PpKHM6NP3lsRh/b0D4KZhvPcdwgaqs79IVcvCXL
LFP2LvXlrlx/hqVVRxDdMv4S5NlekmuU4rZZe4EyxPNTOsate076xFQfUnKcktRT775EuSqtg+OO
6qMWZtX3qOvDJ7sUbn4gFyj/2n5gsT8ni0LwHWDZTRtzgIchCksBVKZEw2msO+MUg6X/pYtSfT8W
854Q3tZWIXOhoYhOwsLrfh0G2CqOIhF5vurw0q+WHiI+1MOhfXd/s2zw49DmJ4ECpUS1eDMPQ+9H
iemCRddcpML1IcnF3+PQNj+3s16zE/IQNUOoSdF3vXe08Y0yGfkDmkWNDGbYr+2zMZWZc9TzpSaB
3jl+jR0bhEDl6or74FjCbRAVktMXUP7Oj0amnXrWRk78wXbTGuGDOc8/lm6IoajPTMftHgYUxbxj
2Zf4vVnQUF1/xnxiOA0jEg0PU+dOsz+ZZfkIus+L/EFq2cdiqnT7jRqnfUUbto+asw5W4pvD/yT7
r4vhpwOtbSLn2FakSEf4MnX0cedNbmxd8l8dL0ZgczeRzNHnrJynDoauOhlX0Nv289C2xcP9VTbu
JOaGBEyiFc2xdZySXlIiAMDcpUpL9bGphvrRLpL2KuYsf4Z9+NkrQ+3L/TU3igjKIkIJuBDGiesJ
dyerVs9Ltj46C1Uw5mZ+qZkBH2CQJDsBYOPyAzoA6ZhZOpLB69DFpZ+KegY0NNXlz8pzJd80mz5i
9uG9DSOv6HeSxI314O3QM1guQIbeSyj9I4GeQjcCVJIDEQiNCQLlAhk41UKhYRUpRjMG0C3V9PP9
97m16P9xdh5LciJt2z4iIvBmC1RVN23UklpmZkOMpHcS7/3R/xf6/oWaIoro2WgjhbKAzCcfcxuG
EmvKRMF5NRvEpTer534I77tYUk7LqP6woqV1zblCmrFajiwhdj4f/A3eJcxRAuu2S19bcQtBiflE
35Qj+bZYozf/2tC9MtaSgy+4E7cAc9K55Z78nRu+faNC1yoh1yv+o6xRiJAxxQMzqB1cpDuvEMlO
cLCoi6xg7m0CrEPCrkzGq43MEOVcq3QnPpujEwGBdpqlPFVNKUz/9nfbeZG/EULUmrRrwUa8fTQM
Y40WNUHpvh71Gs3DRTqnVcJ4kGL34C3uLMVcBSjEyoVgwLJ5vqydkwjRMgAr9VCeLcrXp6HSotyr
s8PApe58sjXNpXhZxcWu+t9QQE1JXbQssNBdLk5DqEDHNBfZGFzDGBrTjSkjfza9Ff8d53mfu7oy
TCk0rUz/X5om9RMRt1p8rYG5fKpSFY3nSUT2WZ9t5StcHtv0IqdSHYhXPRwhaezaH8qgyr80W5gY
ppTJ+NnGTevInXzvuUiyVDr7tHSuWq361NMhmKQ0qGKnQex+rvwQK5GDiLy3yu/eCl0PrFe3x0vn
JjImQQ1u6Et2V41I3DjafNQL21sFVCOsMBJU0o/1XvgzUAlFxLY2ZAFIwO4xhpfltWV3ZK54tMom
HPY1y4xqmwWxAZRAm8zorJq1/B829xqOVt4BKc72PgGeD5MdcklQ5bLkjRr9IuZv5VkHnHoQJ9Yf
/DafBCtAkEAM9//Erd6+NlAjU9suSRoooYgbj2qiOYVmbn8aFDMXvjYa1hnl3zvNSqODIv36CJPl
0zb93bnEbmVzhB3yQlOe9DRYCr3A2CmWXU0f5iCS+vmgeNl7SlCLDLCsFWi7xYVFiM8VVN1ZoEWQ
3C5Rm7T9ubEmW3hZAYH+p2oN6BXouRYG3TRDwL0dGHfXZ84M6ZlMEvLa27ccN+nIJJq33FVG8aAv
o3imfyq7dmtEd3k0Jc/Q2OQzjLL2YOXdl4yoFZh+ioYrXnenWl0MTpyVF1lZPDzi7R8GjE/h2mp1
tG+vTweqQBw/DGZY8ioPKsYq61uU/IMYMjYe83P0CDOvv9x+mdcZHowBIEjELfj9V94hiVaMzHkL
CNNI6hWo901G7qND0JbuENbE1jrqwieTxsvR0GinpbqSFdADQb2O5HK7jxpZFH2rpXlQIkHxJSyb
6SnLElM+5aiF/Yw6Y/jYtYXlo7DfP6SaJFIvLbIyc00bV7H/8Glp28GqBkNzTaYXIKoTNDUyepvV
ax3l1n1kRKoP6zh6ff8bByyxokTXPHAr+wTKWO16M8oDkOkZ2sKO/HGGsu46WdW+Nk5fnC1QkAdD
553OBwI7KD+tgwBkBLfxoR1qere5yINiKKvzbAo0JhRjehnpNPu9pf6a6965pE2HKGPWFid6Hkez
4L0NzZdmp9E3WeuWzbmVxhC9AisNGhrkl762NS8B13sQ7nefFFQCUFKQKNcTZ0m3hSKHRhpMTpN9
xOh0cFxZnZzEzZQqWlHm4/xYdiI62Wacl25RmeOXBQfDI3Dydda4AlpXG3sA1/ZVtAjVEbo6NncB
nirp4laaNf6oUmifSGdO4lQo6X85zEzPCMoKUOgrGlDToyXckxesFGLcc2wu14exZejvpWNo1m6f
xkPqNerQGAfHZ+/b/rny+vd/JAy0v/E1apMssEtpedbH2gwwL24OOt+7q1Dt0qJgTgf6+e0qEw1S
kdchn7Z1jCKABBiicxqL3vFvn9HdTwfoBJEnwH9Xor6RPFJtOFxxoa7WZ0P7hRLVD4y+VK9wkG6+
vdhOCCYaEAfpwa6lofr2qfpOnoSVakmQjqqavDInSb+pOGaoH1LTCi8YIZT3stxPd7eX3XlGqH2M
tIgL8IK3LZ9On3Wm1Aaa720PAnpYqA68MKEFFqtp+6AW/XDQ/bnu/SJeijAkCrZoB14JvgPrHKq4
oddsFiPddXesR7V+tKVOAhVrl8OnRVYH7VwXcRb926JI1Z3zUXT66/sfHLDsKlxIe//q46KopKYs
HQc2gOgnKK2lX6nNAEyuFI+R1R+JQu3MzXhugPToUcN3v+IKDQRERiMoz9haj0lWFFb+EM/6Y2Mv
3aWxTKxDohTJpVltPbxyGg8r3IdUEspfpHXDwWff223rvQu6agVvbW9dRNp7XaexE5RRSkcz63Up
PxutM39FnSv2h15v751KEe+XHgTvDF8K/MIKtNr2PgQqbmGaM7USIsx9fSkyv7HPSg7cPx4eh855
0RKrOLj2dgIGSSqGNGtv4HogDVAIBMPgMCqTQ+Rbqs56dpbyiAu2kxayCiqAq4TCqpr39gBHjpo7
FEoInhpS7EHOaM6LMof+nONZe3vv7i0FUW/dRSs2edvSLwC0lNaCiJOzjPCf6q7B9SntnBA15wEH
ydur7YUIKEoQbGjwr4j2tw9WS7CM20hKglyecGqLQbd0AAjunCX+sYCren/UpT6jPQYYie7ANkcR
yVLqcaMmgdrm9T1jbtsvRq29p0RMT0lotAe5797LpAm3tqOp2K8QcQUiIr0qsd4wtlEQjeFy6lDV
8UvkhU633+TuUisyk4n9DuUkU6ZZipFJD6ScpKRaCvWUTq3yrcOH6eAtXu95CGXq2ltH5ZMot9mN
bSscJ6mmNECVnvySyvOkdtAhbz/QTprFMjr2MtwgOz0jIPgmG19lGQSGPWxm08tazpwqR9jQ+jX7
Bfmw+mIhaepKyqT7pt40Bzfn9YWy/gYLxy8qe1T3NhnllHRICc1klIbRs2GI4nfTIM2PCd/bGytn
Mlzieeni+oW2zpwccaHX//9tvc/6aA2iTsuOvWqPy50wURi0yUfUtklc02weUrttToL5nteD/HGH
apk/dlYaH5zM3Y/MwaSFhnc7+/HtyeyUtkdmPeft51F3WpBNv7SFrr171/5ujDMtXYEmsD3ergKc
tIjrFCGrKZJCr+RfeWOjWL5oG+kgsO29SgWJS+ahZK5X4O6VRy85XcVSYVfejZbVnTtjqlxLXhx4
U5N8BkU5no2uNY44WjsCKTwmdbZKVQbjZ1uRtbXeKRJtjKAeCuvjVOrJz3wwQP+uk4jhQmsSc44s
kuInJm9Vfed0VnziIuh9c2rj13aJwJog7vjulg4/i7ELgCNS6yuch9CGoZA0g7xQmPUMcisJPy3I
Qra+1DSAhm8f6L0dBasA+Dg6DBAMNztqElVmYRedBCHi2ZqLPpb9Wttd+34JQJ6KwwogdiVZbfdU
bDF4X+Iyoervm+GcIOn4xUYceECvw54eyi6ntoecnAkUCbXwoIJQlZ0ji/IQerNANq+l9C19yKrO
yZNgWZY6/aTm3YRmmSYW4Sur8uC3fKoGpJwKJUZbbExGdfY1kGyaqyqIv7mxrVcRvghJUbpSDDLQ
n4zWbu+yZWm/d5NaQcnoqwE9xzk0z1U+T/GdLA9a6C6zHmkHAfD6WkGZbeVcUA6xd7e9TQPV27ws
0iRoZDUP8nSa/M42srtu0Y72x27ABzvOMUFJhxbYJtiqoaPU7TAkQQSY6kM56BpKZahUnWb02U5x
HU9PtjEi5wTB7X92F4HIU7BNev8uRcMISTo4esyZNhEp6eJeGAYCsuAMu+dpGSTPynPrIO7tnQVy
VLzomMKTN26aqUgSR0VnA1vI03q4N6xGukMzzD5qEOx9PdZACJOPhx7H5o0ugz2UyM0xXW0U04/k
2PTaDsamkwnrgJV9ncnRgAAZh84XMPQrxS2C9ggxZSTLWaruSUEgHst2WpbToAz+otmzf/s77e4W
sJJMzehz0cXZvMI+ndBeXJ2YskWTf6AGNA+nzioG/SFTrELxG5rhtZuhLpi5TpGW1kvcF/YHOe2g
MN3+LXuvGU3etc1JQnRVedCzFZI9I+keQRLybb0JgyhxrHOCQ93BY+8uRQ3PjJdzcqWaqIMigQwK
rLcEKzj4Sia3ytOIzpeHeQtz39sPtvdRqStpnfJBr0EiEdYosiWllFSdUXgTkKYHkYA9cOJQ/wkI
8wjeu/tRwYfANKLeQZJ6c0eoFYrqtNxwvglHNXPROMwetE7Xqzt0jpfUG0u6B6hTide5iJL6VIWN
uEunSjvqz+y8Z8SV1+Y/emY6+dfbxKTlrYwael20TJbJy5UFRxngVsndUIz1wZWxuxbBlfqAUSwM
h7drqVnPp8aLJgDerN6ZTtKcHAs+XapAQrn9QXfiDqNe+k2swgh9+37F2OgRNGK2D1qBlzxvq3Mo
h0d8lL07kFwHY1G6MVyFvz/zH806bZ6g7UKgCEzUWnUXQcrpJ75Syt8Am+xnTSlKrDrGUC0e+nKo
uAzxHpz+QWs9cU6otVdfOmeW+5OOfP9d2XRC9scqGVPF1ZQZW1RFR7XaS6i8Gxdzk3QF8NjWSZ+r
zHn/0QYCQzFM7Y0uyjZzw3OcCTPqxYFkaljy1rbiZrlI71IzMw6O9s5hYylCJ9cOGNRtrZEPsTao
Y5wFJfriT4rUd7bXQEf6K+6l6azp4awcHO+9jQfFBdIQKTGY73W3/PGZom5BrSMn+8alYn7qW92+
1JLoEE3snYNyYif7xsUD0Cn5L5jM7cNVc7kM0PqYAtkifpEKJ7lfmtQsL7x8/QnKnBUw16yxo4Rn
ePAN9zY9RQx5DCgjcv/1xf/xmGhJAd3IWTtGx+M0A8Y8dUbcHTzh3stclbG40gmX3LdvVym1QQm7
dZrm1HltusCaDDTapeRfc9GTg77C3lYBRwq2nZrpmnSFpmaCzH2X4dNmJqdYjaqHSRKfKnUo/cKy
xwNtoL3lgFGsqTukAHbM20cbER+qRuB0QVHmut9y23wVPfRmSR/SS64ZRwOsvVdJy5gcDM0oBuub
tMWIU6vR9TwLFnTp/VQdQ58tWfiFJr1/ZIRPAO0gWodw/K8wMNQraKmA0grkcAgflGqoT4nIjwbK
uw+E2ANDE0BSVyqHwKv7Xrdpc3WzsLyJ3uxzWTm6u6DP++V2hL/uvvJAUHEgcNNzv2oVpkMJOqrK
0sBuuuUsEReZgUX2B6Cz+aVt2/Q+q0P53V1QFkXOgnyZOHmF0C1A8NW1SAkkNamyIZSBu6z6dfvJ
9nYhpBT6kmRajL3WJ//zGOdYpqtQZgMNFC8U9MYtnXo+i3mofUkpDt7j0WqbPajXRcu1gAr2UMbG
Y5Xl/yR1mr50HD2vauf0dPvh9nYIYDZyddo8aK1vlnPUGV5FIdJgHuAZ9EAOPCmCfSpKTsDtpXaf
DFAyUD0UYq9SSHx4FwSN2Yy6JDnnWFOzO7UVnRcnsXxqomk4315vL/yy72GzgzK+pt1p6uJYhU3j
xUmV7EwqXwXhqqp8e5W9F0juhLgF1/T1jKvSsfJ1+hIROHtwTgY03NNMp/JO9GrzH74VEwYqVMYt
JImbb2XTMs5Gk3AoEjU+l2Ecab40LdMJ8echP1hs72tZSOoy2KFLdtVsLcViNUIjFkqRDElRiUYv
thBylhfmdVbZHiFQ9uIHqBuQqZAGAdCtv+ePUwbqBOZJwTU2O3nxpcm71kVANz7HVSt/QV9mOamx
dARb3VmUJJEbhkqYr7fNstiHeZOufXJeQBuUGarJbtaZnTebnfBMKcfMuG/a77e3zO6qxMhVGYqL
e6vSJFkqHFNrSYK2wOowpoK+ZIyIzlkTWQ/I9BTnZSmV9+/TVbCT2aShrL36TYVTDc4yVEnDonOb
PvfFEn1KlDj1c3XSD8BiO0eCup9mGPwiaovtp1StSHeGEF/CyYoU+xyaWf1BpCAn70uT0uagtNjZ
qMSTFfsBK3JV0Xi7cSbcPDItCqnH08z6u47q8DL0dXsx4lFqXWat48Gls/f5GEJQoq3y2lewY17i
UgwDFo/Q4iQvjvESUfVI3GmROpwL4PGeLmOFfXvPrGd705Bfy4F1rPs7Idp8PrW2+8HEpj2oC6V6
sZTpmTLWPMcWvpxWVMeXWRTTZcKs6/X2wnsfkzUpD5C+u+5LKUXTpwBPaMQh7JV4+PUg/ZuPsJgG
0wz/w7dcQeu0/YnbV+2pWSVlQB0+DjSzjDoPjfyq9SqtimiGlVCqXuyCi/7gXtq5J7gAuddRbAet
sM368JzN14wXOtw6azGdInuy8eA6+IB7q6AjRoFFxkcM33zAxKyhRXX0vOvcqPx0XtuN1VAcRO0d
6BnnjZGfBfGHwmr7MInIxgrpbIB8CkmEN1D3fXfqSnppOIaJl6JaUbhtUReVq8AE8oXQjchfYoAm
sqV1Bx2G/Z+zglNX0vRqhfb2cEJOKHMQjKQXGlgPMZS5V+Cf8agshfkNl/Dqe4FOOd5RUn6XMXfz
+7TunsSEauTtbbz/S+isrmpuO5SxyJkyTq5CQZ2lRuPNkx4/GokUs6XNzAnaUHTPjdLo57k05g8o
N8tPUYOnPC463ft5roA0ZIftwPwZzaPNW8Ea2FyKkl5vk0Y/MzRnqNqS1kV0Vb2MiVT/h61H1kXk
J+xf44RF1gJBMUxSSiVZPhlWnX6IgCocnN2dQKGR+Su4OqxiedsGNuIb5izQTQ8An42nVrN/zm3U
nUmVq4P7ZScWwvgnSHCMVt72etT+TBWG0J6sQoaM35TVP3pUJtN9brfZswx7oXLbKC/AvNSYXvT2
ZEqX2ztpb3Uav8i7otUEYH2TqIjFrtqMdkUg0XtlAAzcJqnb8qw0U3SX1rp5afAdOKkEsoPvuPeG
aUMy0ycQc7euv+yP5+6FUOY5y2l1y+l8SizJ9iMrTC90qsqDOLIzfwY8ADwCKj4hcbtDUXIhCrej
CNKl7QJZ7hpsRPLcy1sxvVpo+LsFdmkXK8Ir0mXI+n6WIAX4eglw4xCYt6N+bCNGzLv5xPOQnmCo
LOelW+DZdG3s82UPXuzOjU7E5GdCPaDNu0WD4HleosHYhPdF4qDGJBnDo21Fs9fIzeynzG1P0SiL
19v7aIcxuDIg0XQGPUBZuW1WtmTepci4EWRcQ6bTIiymwuZi5vlpqUscXgbQYqhXa2mpwBsezU+J
0UVQ8A0zHLzJqpRviiKwLbDt8V95jLLaV1OsGLymzqXHtApFBs9aRaC2wf3KugzLJD7GytTpuAl1
1UNYpovsIsshknPXtOV3vSmV+UItlWYuQ/juH8ZFdXRm2NV8xaI21vnoKKb6c+bE9l1hmHPs54oo
Xwrogb3fIw2Z/aQ9TnGHlsNyWrpeF3dTXQrlm6p28yv+s+0RUmLnOKIYCzWF8S4vczt1TZFMhOAY
R4GRhfUlx6nhPPTo4GVSlfwvqRjIzGERQcaJ5bvbH3Bn10BHoIGDYh2Z53ZsGIVK3RQjQy61isoA
X0nYm1PUf6TrgT7GIBoEUdMj7PzOwSR/h0ePrQho521uXWdY5vQO7Mi8F9XJWTLZT5HL/larWoZK
T1ZdJlEMXmuBPxumsv/r9jPvZDF0C1bTQmBMK3jibQgqrSFJoYWSoCFEft/GVnyWs6U5UALZW4VO
CyA+8hicGjYBvsrxyHLmdB2xDaVw8fEd/DIrpoP24v4yjCPWdgSM021K1i5cDxHoRWNcitzNZ5H/
U0TlkbPFToGCthEBm4D2O8N8+87EqlPDzsfuMXKMp8rGjyhuNdVtEUzwy3E5mmfvPhbJLPoxkHbY
JG/X00acopyCJLropCpI7C77PGXD0axlfxWHOajDXcwfb1dB2N/oBVc9/T5U/n0xy4Yn0ixW359W
4HcMrJP7jix8i96wEmjsIJEQLxr1TriDUlJvlVYLbXmUALm/f3+zEt0iaFUy4JS3TxWViprkNZi5
rMD+rKlAZEfNodDgXsyCZQMLmLQMVMpmFbPr+6oGgRToQpOeOU6WnyDu9rjYaYuy5WT5RJTCU5Tp
/SLbv62p4N2oKHFctZAWyYErlgIbVRYGmHMpY0u3SP1HWIPfb7/JnWSFCfmKCoaTwShzswvHyNam
Js/jQJjV8FdpFDVPFrevE0Dpg4+2d8BWpX2owAyVrpzNE2fQ7LjD0xn/T+YQjRN0apZ5ZrF87aLu
2+3n2l2Mb0Y/eN3221wBwr0taamO2XcvuifHiCM372X7XOHOfZp4Fwezsp1ztj4W4gK08Glyb/ZK
vOhqNmolEjV5Mp9JJOb7BS6pf/updr4Wq5DPkrtBt9umlnGXjdOsTJhxq/HyYWpxwzGZBj727XiE
4tzZ/CYYGzJLTth1smXKeAdhgBIFDFocPUjkNEt8c+mbu9KWHANvQTO5NGzSr069mAchf+85gY5C
2mCmRF26ub8KrcQ3Bp+hYBqzJvXDMVc+h8mYVL4cqfP59kvdqznBE4BMYcpJU3N7BqRMhIVZm0WQ
oWF4UmYt9FN5ytzE6qTzYKnhXaw4rxSKeCAbhQMpWYl8u08PjuLOll3d2PB/4PphVLj+/R91A1rz
ddgkQx5kainuC5RwvAms+tnIHZK0ITnKUXa+8EoiXAPcijHaPrYql5Jex1YRjNokN0iLxNF3eZLU
1reUcCZzic0PbRrF/gwh8dftd75zXAD5AR0Bq8J4bXtd1PbIZR7qedDmQPz4wKHxImSrO9JQ2kn+
AKeR9wH8x7hky2FX86UzJFiaQTYOAmXiAWos9/GpaAH51Uh6e23T5nf/4eHoOIL5Qej0qvAVSYUe
WqMUgR7K7UOuN/l9Myb1QXm992jUJLBgacOB91k/7x/bBRyqXqXSXARMhoyf7bCod6FipX85VanB
phFIOaE9nB5h1ve+3DpSpjFiAD7e6uICUwG+GEYFXfG0P6WNFSO6qY4HcLGdAMCkB5oBEyEkHLb9
sZDGN9SjrAxkrSplFxiP9leTtOWALaU4NDXbOQk0pDl59KYVjFc2wbvuyNAGKeQkhKbT39nW2D4x
bRm+t44SFb6lAZ308NntFfCX81Qal9sbZg8AzA+ACMXokoJhW6PooZKya2ymOMsEOWXp9VR2wYk1
/7SRk2DEVxvVcjcQNiLXSkX+S8O1/usStdOPulPthN5yJxRXgmsdHtzaO1+CG5sjpADy2oFc4R+P
hqDJTxNoqcrCns+Wlul3VD7ywWvYCYCkIEzAf0elK0KYBITfpAeWkcvVlW8s5fCIOWKPNdpqvQ7l
+iAI7b52Ii1BCOjHtSO5ZGQCdjHIj94Ju+c2MY0Xcv/aPuO2OtvneJKlBf/AKZX9FslnM9Ays/mM
2ioq7lYvJfL9kqfaHRh85Cxvb4m91061s7YDoaVhsP32dEtVNJbKxI4oEyP/KcUz3HYJiY9wNPT3
w7x54+sFsNoIXjV/JdXOJvIN9Am0+F8j1J1Hu+mHs0bz4cv7H4rZFjQUWpCrddXbh5pgDIWxamRB
OqelP8txTHWFwFyuztZBPfK7xN1MYpiUr2BTivDrFBqXTWOO4joPuixM/h6LZvnYjdkSumPqpPfK
6OgXkw6M6epJjvaOXRqnsaN98+7j4xBYGLHZFMjXWJVEKSQnKbU8qDVl1D2YhX3qg3VbQW2z2hzJ
hF5vG4dmPRnEWu6tZL+3b7hM+8GWI9Dl1ho2y3TOvs6m+Q9Cr9q7LzlWYkJJPgoR9qo5PnCrFyHi
84GKg5ZryOFyX5fZEf7m+pJjFXSYULXEIfcqMNImH7XBjhlMoL/7hX0i35HEpT818HaWK0dmfxpk
NOYPvtp1JAIOhqsTgQ9c31XPKOXOTupkQpRwMbPPKAGrMJrL9tmc9VpcBi1W1PPto3F9rbIixSw9
eXgBV3Blq2wo0Aw9DsZY4LQ9drkvVZZyEGH3Xie7ApbFioO4Sru0kmDXMq4P2joTd01ZKqc57+3n
GG+1M6VA93mV83z/UWRsj1Du78KPPzaZShRTqCgL1WycFKqbhhy9xekjj0bh/LlB2fbfkWnpvdI3
2RkRQuFWcMaLg0+694KJcgCR1mkOSeHbk1HZ+sg7YZhDJz2/hJETPpC8HLVBrvt+DA3hRdKpMkEo
b8M2+I5ZwfohCSpJmvvLHOvOncTl/SpUtPzOajfIMvz3KPsEADfuPSapzcv7dxIIQzqtKjuJuPP2
QZHtE12uRnAHwkHca5qk+CNiuQe9v70TwtEEs0n/yiA/ertKz0vuOwxqAtUWizfnU/+SNip66EL8
SDLALrcfai+uEcxNelgAh68QcgUqLjjzQB+QFYKb1GgarjSRfd8hO3awUfbOCC6OyoqQW8uxzUYZ
clVj+1lAu6Os8nvHAGKOFikME8uMVpXlTtwtxdx/vf2EOyRtuiKQd1eOMtf+tubtZ6ka5ZKCWxj1
FHo2QBtvmkL5UQB5/dfI26bz4MwrF0Oks+NSK+rhqV4W+wOeWxLjnULYP2//pr0zs37clYFLVryt
SHMUEO1mHqKgHWPtRyrs4kUf/oOh63pN04UCYgmEelsLSrYEU6NhNGAbXRhYIzIsjjrMT2YjH0nm
/x6Ivc0K+LBI4BEAGVdd4TmphZGccgjsSRpnmLmi5vBY52M+u4tWt2A0UoFNmrCQ9TonXKGvuAnm
4kcjygj2iNp+G8yq/yB3Xd74nVkP2sW22PK06LrFdJeo1BUXCUeNGcwEKvZsd45xwjGnai9SL1en
qrX1jHZCHX/vNGecPa0dmAMo0wJ6y1Hi0vIW8LqaOylSOxxE/53PuUp20S9FiepaKBXRaXI9CQTF
VDqvSp+ZTxnC7Adl6c5JZRH2MD4fxMJtBBRapnZpp8UB5KLOxy+cmYC61A/GMMoHd+ZODAKcCyZk
/ZTXVZMapdVcr5gXfZQVNOWX8cPYqdGTtSzqP4U8DQeRYXe9ddbJPt0R8hqsAsl8iztayhBJjGPz
Ozqc2d1A9/IDCr72wb2597nQ5aAupJa6ZklIlTOgjhGhU9fIPfM5ZTrBUO8OVtn7XjwPWsR02q6b
3LVYlLaEeRlMc5Y8KL1Z+aWkKh7UsOqgqF8j5+bwrZLhJACrdDg31Ns7o0SPERcSAA5RY8w/U7Qm
vZ75/d3UZ71XSXbyaOEU9dIlh6ZVOw+JaiL11DqVp52vvl1Z6RSGixriZA5tIOOMrmf6HOdJ81eW
SN3ft4Pmzi4BpEQfAcYXr3SrMmQ22oy08konkOf4jI1D2Xm9zsy4SFupcZtCVw8KuG0DkxYeNSxp
MsImwN3MbScvnjBoY4xsB5b7Qbifvj0+f/54NB7bZDZXa6zX5h/tJmce9IqRsx2k7ve/X4X7GLoH
kWNbjl8tsbl5Z7PK68Vhifb08fvT60vivyzeX7J79Cjb2vBqofVZ/3iWWm+y2ZhZ6MFxFf818nmY
3D/Kew/emLEygf9YBbrR/3+c5fzhg+Ndnhv3iIZ2tMRmX9dM84Yw48Pn7t+R99q5z6p79Bg7YQjb
Z2p2pnrQN7fXc6ppSzHFVR4skVR65lBol9XR6HT71OydUMgqNL/WucaV/5UpGTBelzgPmlZnfiKi
OMAG2vSAPB4JwewtRYYOSYDslUnMJgyhqtY72NjmASpvyz/4VYrQY9xrfo9hgP66/Vg7ySRyQ0C6
DGbxpJObtQaufj0xsOMt1TF7UqZxbrwwb9XPcajGhTupSokWb5kd3PT7y9KixYhQYYK4ftM/tl6/
ct+rGZR2Y09F7/ZcWpU7RJlxiiZdMrwGTbxglkfnyMxx790y4wNTDEuBGmjzvDMx+P9IauPUm36M
e+VroeGrm0+y+un2q91bam3pM7VZua7bPF1KDXVKc4tEoysM9IywL3CtSs9O+agBprm92N7VRTYD
xhtk17WmyYgB95ybuL3Io2F+a7NJQT1Za617M2uM+2SptDsFbtpTUiT6EeV870EZYED+46Xqlqq9
/Zg6uOxZ78hZDRtSVVnry0mu4/ocx7Y4uEn27q4/l9rsm6wfM1FNCpgEO0/ORWK355Hc5N9Fi3G0
qqPw/YN88PV4Vv5uLa/UnbfPpkltXcUFHhe9Mv4b60P4mLXxERSQLIb/ZpN5rGkU24XGI53eTZxE
ZidmiAUkL6wiQ3/NKZ6X0kWLQYL13avyOVvi1nLDUE07D6kmo/ci/CFoxkBbwtinKHLPUnppvpi1
bVbeLAz5Ix5K2jerzYXlwttKGtwq8snwZT1rzZd5SZt/UwhwiWvbjfMqUqMo7hwTMZOLZteKOLVR
UbauhPx7kCmK1PlOnoayFxXT+K8pFzb+PqUtf1fMwlF9AQb34zCM4ad0MJf2NOZqUfmmOmEP4CRi
eJQmp+3OtZNo3+1CmgZfT3tRe0WmLbmfcSM6fmvUQ+9i0SxJ2Nguy/OkapV5X409TIpRgtDhOZCo
fxotbYtPIX1cYkZopspFrZoWcu28MAUYEDT05rhMM68LJWtyZ6MD8LEAisVxc86L9hk6Gz7WdWZn
FblrOf3IkbNEP53OJbinQkxfJzGlX4hS1vKhdSymni5Mksz4hZTphNBIq0R/tUkdj/d5pTuXfICR
dC+pYytO1IpK4mmpbGenUM5S8yTnQsejRBeqRlyLNckrtSR+XkCjZD5OYu3/iB6T+aBmU6yehCQ1
oO7GpBi+JDMltL/Yel68LGXdfq6S2nxCvFHk7mKOU/NCShJVbtaYy3fbSJ2fo7nMZ2fCIc3tY2Sk
7iTFbKxLIdc5+pnjMDz3aaGmT2M7DqMLu1nYPl2LkeIxN1LhL/kAMzl1Rn25k3FeFK6QufVOmEBY
ma/Mvd541Wjim1nR+WzvUnlQcldkVa37TefED8U8tj228qnzHYW70fa6qTC+1I7RFq4FFMx+UqVx
DIxKGTN0q2GUezIXzXQ3ROVcIypi53qMeU6bK27nwMuDRlaNnZ+BvqvvlTQycXbjsqhdexDdr1pH
RNINM8msMUMEz+C19ZzLD1W3GF97KYyAFxpJ4WV9gWSnmYKAcGcwlOJloFXRurlt1tLXYmpU0xOQ
9wOpapfPWoKFwkuBifPiUhEkA5uS/PJ+iuvmyzC3RufqVad9q2p1Uc7I+JrlvxieqrmnYtVylN/s
hFfgiEjB0Bvkzy1MeUqmdsnGGtns2ik/TtE0Y1AZjlStTXq+fYvsL4V0CMh2Yt4WJJIMRSEcGR5k
OEJXzQuxwM6ojLMqhUcuXWvg3EY80g0mpwj4XFM04mgB62kXjLvrsf61mpX9VHoGhe9/oFUamBC+
SiZtm6oiRtoOLgPFozawr5plShzPthPjn1U9d3n/JYwiJsAIbmEaytvLQu8qbXYK6scUoYJHJ9bG
y8B8fLqY2kReVTvxdK8PhXIqZWX6L9sE42+6ggzbweBsGp5FDfaQDlkSGC3OmXmnN7Krsu59IXXd
+8WAwRABi0CWGOTeFZqoMGO5ixbayKqC5EGqcobsbrq0eLEcvNOdTHGtGYGbQedhyLJ5rCqdBGxq
SG5Gn2svkBzCV6d27J85fc/Pdav8aqZqPljz6his5Dbk9UgPSfWvXCja1B6tGnYWVmVz7LUrjrmK
peQ0S8aP2/tzUx+tG4XkG6gUbRS4/dvCeGJkKhujlQdmq2Z/2ZOTfxRaZ4LndJLue4X28aVP25J7
Z56+woVIqtPtH/Ab1/zmHK7AWK5KNiyuyFd1zf/j7Lx65ETaNvyLkMjhFOju6R6PxznMCbJ3bUKR
M/z698Kf9MkDaNDs7slqV95qoOqpJ9xBNSWzQPAXuESSJoO/tOPvp9ppfs56bv8yI537Ss5sobpZ
XecPwqwj+2HSS03y20iy03MwpvF3OchlAAEDbZOXf98mMVp+HmZ+8FyYvG8OMIawk44ZbnaLgjr3
clXjHmnmQfPT0vnRh5Z2su0x9YIgP6LnbVJNVqZSgLuwAJQRgX2e+RVKHA1h1WWUIcF4krQ8O6Vl
2V8MYc1v1NiYjrp3O7uOiQwS20CWqRrWewFh6yqoIhbM8cy+FZM8ErXKDxCe0oNGxp84vv7ocLQp
TBhz03BeNTLwVJrAf1vMudU56F11COEDjOpghL6utTX3YlDZhUvGsnB2q7xCMHlK6idVJMV7GYuw
T6oR65M/T+gt3PUdUuxuHhtNdKc5lfU5axpzwGakFE+AUdLvqRqAjJtGHu/Uq4Uyn4ZKm//JRwkp
2bIPgM4g56ukGDPWtfqFkNK1btLMY/++jugDn6wGyjIzXPQbXNIek5YtGNDvVRgao0s5YMUe/rWJ
4xIM+tYNC7yF3nIriI81ImOBq0z28PXljbm5v9gesFKZiKCvCPtWfb498jwyxyjHNCHmWU/mHLSf
jVgS1/+wCj1WhuXwuzZxVrYSvNXkNLvJaatyjcTSQ51VR5qp6/7cnzDE9JPrgSJkO3uMkyQ1UxDL
t9kK4kuaBsOJfEf2xzjp+P5K4EWpqj9GcRvjYWjMT1FtaY8DqAj/5efdRHve6iLWROYHRRWO3fO3
ag6BTJ8UVEks9OmE1RV3qdSAfJC10Re2xJ7k7jk4DnsxhuU4CjruthviJifNmRdYEz2QMP8VGll/
TaTQtlzqS+sc6IX+BPsweQiQfD+ic+4detSiFt4A6BYy4OcPzNYqOWRlfjO7abiv5bQHzRhgvNc7
R+LSu0shoU3DntU22kmJVFLuLcA4pM5t2udSCA8KKYpRzPZBHrnzGW2Z8T2avzTlmCY9fyqqiFCb
UIO6TY1TXCZdlLdSWOZJYZDllVVU3MtWkB8suvN8NJTQHgKVy3xynevVWmWSmc/ZDSH39knD7/QS
113bubE6W0e4TWXneqBfhhAVw5YdS1UaZ1QQPZumpmx0695QrmZdZ27RpEhfxpPsQgZJTrXo7N8D
g2i/jEF0ClNu7hIoWhcpn40rXbB20UKd3aCSj7SydnILwAR0g5ABk0Gyri6wRZdKGUfuk9iwAOch
H5oRLJFAPGMcUnzCaqr5NoNOP48CBTK0XNLp7uXTvPuOliE8R3aZZ65iZGUDpqoptW+zKsx7uTPe
YX+C7uuQwcPDP+cgbdtbjqkhzWCG4lvhzNKs8pl5ZnYrbUX6bBcNshZGhq5t2aen2Zra8WDBdZ9+
iZsLTRorUxBw25F405e5k2YtiOjALN+CUgtPWVtGqHoZIvmO89VwTqu2tDwtd6ZPQZv0V5h0xUGO
tLfxGeggAEEeuXWfVUcprTMdCFdmNvF9BrcOVei+clspiw/i8+4rxpeNTJVcDGji84OdpfJc2WLI
bnZqticrjJ0LajzpnVOG1n0719b3l3fQ3qPR29eBXYJ34hmfr6dGYzkMZgfbOoyaJ1YyZg9db/2z
0fe1fvA59x6O7cOhY56Jmu/qwHRYmYcYpAmUvPBuF4qYL0qlVpcC2Ruvs8boPzwcdQZ+q7Q02bXL
w//VBE+VXFjBjA9HyUm5zEH+oXfG8RRjuPvl9a/x75WWJ/9rJTBLSjiTDt1aIAw+oENB34u+G+7E
Rw3TvS9GPYHx1kK3NdZnXm3wGHIUKu6pKQu3ACX6kDYtnmVwKz//h6daEMl0Q2FPrpOFCVY1Vs9g
7xI5b2+xxWH3C5v4NmDyJx10EpadtkqZF0KAxtTgj5re6hUKWmUyXaLk1kVh5w22Nt1HpT0fpCJ7
b2+RbSU1N3bq6qExY70FbI0K+qx9TuZInMbWmM/l3BwVuXsPRIFDuUFltUyen++JPnWoqCvGwE2Y
onlFO/kGNOwIH7mTW7ERSF65BsBSrIcg2LubyVjhZQcdGNVduYlc3Z6aq9Gb0Smyac/GVd9cSAiP
QtXeqyRDhyAEynSrVpCZKZgVLjVE35IYNpA83VGHCy8dRXF+eSPuvkpuODBIwAE2xJjGHLEwi8z0
RnoNl35qUWztrSPo7O5tQzYFn5CamPng6jpFvT0aG2spOQKnOyVNMtMolaOPkzYnZ5LLNHFR32pP
mpjpVQxdgx22VRwwn9ZD8D933sJ5ghzDxbfJWIMOtViKnxSn+lYNT4kamCO99EQ/9wlCF0CW7AzO
uYSMg1vkTt1diiJDL1sI/ICptrPMBajSXcm5j3qKe5uNmMMvoyW1pQLUfZjkgcoQIAeMfz+YFUMM
05LeZXHxcwhG+YeDFOBTz8jh4ObY2wCEBooH6rQteVwNbFPSnDK9jXJvPljtEH9FCOdI+Gwvq+aW
BxoGGxKbmNX3x+pEzUWZZTcrtsJ/sm4MvzlSO7nKiIQCALXRdUZRXV7e23vHiEdaFJ8WuPE6yLY6
Bk12i1iYkRnyQ6ZMWekGjtXqLoA/9efLi+19wEVfEN8Zm47fGn9v1o09yxmL8WMgbGvxUF5QIwnI
j+tIv6A4Fb0dK3nw6c81B6X2EsBXAX5BwlNfIqFAx2eFhojKNETylXjIQEn/UCnSv2JMnd8YvUXU
wF1fH4wyd/bMs/VWX7OOArV3lhF4myp96uZqO/10ZjXxX36lu8vAtIelREqzycEJ/5BnI02gDlFI
D1IFG54h7kEmsxeakPdYeLoAi/SNEj9fU2ZuiUleH6l9f4eMFa2kSUpM34xTU/El04wV18g7U3Wj
uq1zFw+nOPUz3OxePY5GDg1xYODjlJ8clNVNLVuiJviRM1ZF9qQZAo9quzM9MM3F629rjHMw2CAm
4zmznszIgV5rSYuMaddlxZe2sOla5QXc03Qy/0NmsHxEUFTLHGgDD+8Z7mtdSiPORsXkY2kJ4zFK
ysC3xt46KNv22kFLU5BQQ1OCk79KDTCZySWzQbPPaPQOZtOkdr8zURY/a7kq34yJEpyVtKmQiMCh
7wRBt7+qWt4pLk6J2sH+3Yk/7Ci8oME1onHiOM/TlKmpS1tSSJJVMwq/dvWkeMZQ1Lc0DafTy0fl
5aWA4T1fqsBEu58dQHjRFMRe0XWVjyRa9lbSKJxfXmonlMNKQSeTPoyz4G+eL9VoWE03S0IeCQXM
kgX7ZYyS+OqMrbhU6O7fTdERdmIbCUAuAUZlv1LAcYM/X3NU46pN8ppW+hjg7xeExifqRvlIcXob
R1mGzUgDaMnL1yWbFoWWMTv0Evvenk5xGGsPzSDlfiDl5pu4aY5kKvbWUxHOhHDOpqUj+/yxVFEV
2qzQ9omjUnGbUgke1CESb1WtN8EvYcv08qfbe43wiQFqLFBGMszn6+Xm6LRNBQu6CXrrYycp4m0r
K9XBKtu9iAUZtiZMfDUymnUZFevU8iaSG7eB1P8fFJmDs+ii8UGTxYEM4fbOZSUK0EUbgOpmXQcI
nXHhFAGfg7BU/jM7eHJ5VisbFzsYGQqgins1DKZPsY0d6cEx2HuXrLkQi6h4cD15/i7BccBl1wDV
FZh2XZtxVN7EY3mEU97bIX+toq6+mB5EUTapOTvSaOV3oTqJcxlN09lUuu8SsPqDjGlvOdw7F2sM
MsINvjbpSMzRYEBIeypbLx8kK3GxRwnvY7NrLg1/5kAdb+8LMnYm41WAm20AAmajKcEA5/VWK9Xo
mpEFxAaFDoQkx+CjBDOApmSffO/LxjmKY38MJZ9nTfScwEWxf5aif1PfwRbpKKiy25BMLdgQiwzK
bfGaV7ye+cinshIKUVQGiaIF3U2MnfQGTgg2aViNfiWfM38g4Ctq1x6zJEMGLegP9veWtwLlm1k1
J5aUcjG4eL7JbFUYA8MG6KNgQT6EohDnoe6DTyhk9W9wJJ/vgHhhkZ5iWFNltuyiCK55Yd/YD2lh
RQcH+8+eXr8xAD38IopiovHq5xgyaKi47eFyIxeRu52ZBbWXCE2/Ddlg124XGXnsY62ZTWdpKMrC
t0f0Zd1Y0VLbA9akZ64d1KbtARXH1zxU2ih+lyR1Y3ltn+B2Z2Uz2Ks4sunwj22tygePsJzK9RNw
J5ODEBKAjS4H4K9uUlTZURE7ZnZzqP1OOk2kc4d+FYxju35QA7SjnBQZwqkcchR+6yOl5J3zZWDf
ivvDApDdVCRYPDtTEqn5ze5r6XGQ+/asGKlxqYvJ8egJHYmJ7iS3HGYNbU8KEzrp6wjJ4ZLyMMQ+
qEoc+TrhAulVhvZVH52i8oxpnjHhKgsAHkgB9G+rysi+wLIbX/vWQehyyhYJKPRVNvdqkZvpH8uk
Kz7F36paz94hrmAuY1fjri7r7FGba1Bg8pwueCzj+vKtt0lYmE8tBHQI34sDwXq4woOZGNGM5tWR
YBoV4MYemR31D4wexnOmYqBL8/SI2v8nejzbacixLwBaLigLousaoT7azmwncuJcHR1RyzeaakKB
agahi3vdGJ0viJnbSIilXeyatV2967tSNt0s65LIF4jGPdLLk6W7wJmYHM6BCD/mbN63sonq7qw3
8z3Zg3pUf2z2Jz8ayQukvOnsIum2hOu/jgeN6nFMC8m+9lX0NcG+8KJboTg3CEl4baNXB1nrznLk
xSZ0ZsDvW8YYlpNNsNjxXtECHT8EVtN4TIhxl59C6add1Z9euxGgOgNOoKm2yMKuN4JthXKv4y58
LbRcY6Algu6N1qvfpDTQ32VIot6BBG0PrtRNNoTfC67GOArTudXpWT5/pWNWVj21kXMFyzVdbb2y
PX1Cu3IYkM58+fk2KQlL0aaDw8kwkfnOKrj1XTGGQTOy5UxUIn0b7cLwTgcD8u/L62w/G1QFSGgL
1YgXutYb7A1OE70q61oNqe0neipdrQ70VDDH8bktK+Vgm2yCNupnfDbkupgp005d7cpWHewqUxv7
anRh/d4RRXtXAai4C42yuCmj07uSVRRv7REl/UnLjtrn2/iBCAzFDkqH9LU34JZKTx15bhXrmmly
8IhwSPqdsWXHqkZuPCGbyaXsWFXov/yWtxuHZRF747IgQdok613d4kkAx+IaWdJ8EeCLPcRrnTNK
9cnBxtn5oNB/ScJoHjH6WG+cMAvRtNR6iWMvfwagrV6HWLbOmL3nfl+O6ZeXn2xnucVaBjEo4OKc
/FUagRZmViyq+9fErIfMhUzYfB9sEb8diwybh2F6NR4KdAS8TD4iY/1lovv8DE4N9Ew6Ac7VHnL7
o1SVspugKPoN2DnTHaX+/fLz7WyYRc50Kf0Ja+yb58t1uElSqyrONVgqugEm99tJdMqjJlmVWztK
d51lrTu/vOgmk16eERkMJj2LFsA6VYSGAjxlrp1rm+lOeAnx0StdJ1tgHzMoI3FFIlR6MtJc+VFk
dXvkg72NPSwPPGPRDFzC0OqbovTbDaZJKK956PNka+Iu4CEPulZ7q/B/R/yXe5zDuOysv+4nO9G0
Lmht51rVlf61QqH2VsThq/uOBpuFgY8BqAXliHU7NQubMXQkqNlWnNOGlxr11JXiKJveOd/PVlm9
MbvW9ZA+P5J9k9OcKqcEORloskvX4eha33ltwLDZk9wJfJ11wA4Ltr0eotdstXPlK92kXrXODg4C
1u4qfBrArir97zX3a4xKZ5DI6JnPZvNVGQVY+XB+tSsmH4dplcUcB2IFF8LzLaCEipJVNVKiWpJ/
mdsgvWS1EnuVZQ4HWSsVKP+v5zkcefqCyUBZkbi4hgyoWTWoY4whdzPY1qNVVOG3HnWUR2WWo8Tt
NIGAVZzH+ugORYaEH7gQNf2S9waCDUHfmSAhowjYtD7Ed8jF4Oeh05R8jKQ0+S3UEA4IRxo09cIk
Ew+xiTadHyWd/I9cRGbnQtVQP1itBUg0p62Hb2nS6w+RnaWTm+n0n11BSotFuIR7jAWoOfacNu7V
c6q0lfqJpDyTXQOFp/6EuL1FoplmcuIXFR6UHrbCzLomqzDfmbPIZWoeyUpP0qBzszmdYv+r20Iu
YS+E3DeiHvV39tRRGzXh7MxuNFTz9JYk17g3mho90n605R/F6CS/o0iz3kMgDwN/kHAzcE18dX7B
C80/pCmChpec6P+IAldQ+INpgb+UO0loXo+n0NdEyounpu8yxxsMI7P9tC+DAX9VK/okbJg1fgv9
7qQF9tDdBd1oPlS9NLa3oovr1JeaQPuWtHAwaNVrC2YnEtJp6LQxdE1UPqWzUOLqTTYOTewNQhJP
MXJo8V2OqNzoWo1SO2dc16Pcsx2pAj8aIyUC/2VEzK5TjeoR9zyl8oOxVUtPT7NKv84NkmGohSVf
C1wHKvw9IyguUjx3lWs0rW26poh6yYdRZnVeUvCXa0tG+YgktiT8KoCK7pukbTIfyZToQLRcwG+n
GgwUs6JJu7cya6wfJDWbmvdNqMm/8mJWNE9UaHq4fVXN1Ts1EOKSmAXeLSE9K8kF61L/U/Kde2+Y
RZB4VZPDGdHtsXg/W+NguUbiVPWdpKrVb3Qu0uhasySfQoVM4xqxnTjvzKRU5ce+N2nNUJg0b4i1
CHSAhCtBY1mp9QPrnUhAkuqz5EMAr7Q4UELZCykUykyOgbUww1td3GZcKTLksvg2teFwr2hNcDLM
vD4oEPcisc21Qs1DorXB6U9E4REPHDR0uiH2YffMzKG7xK+D4ciQaW8p6l8aD4sgHuPe59ELA0hU
WuMU5fxZwmuKygOQRCwuVEHNgSLAzlKkWFDl6dTs9OlltSkGI6mka5C0mpdUdXYuKzN8o7W9c4Sc
2cno4B3grMDdgi/sOlC2honnHpBm/EP07mROsjgZhZH+kLIwfTPgGVkfZKw7G4OrjIwDcf5lwrJK
sVKIr2rR58F1tprRz3Dz8CuO2VH/bXeZZcaxuB1shc5asMIp1rrkG2RSflp1jufUON3bCKm45qDq
/xh9Le7MKdP8zAyL+76afoLvS/1wNvO7oVQ7r62L/u7lXG8nwaQLi5ofuTMj9XUaxIQEu585tK+N
WWLzEDoROPVKPrWWXTzpk2lcyMeOkCI7+4lFQTgvFsNbnmdAQJpTYMXXjp6pH6Czcu7nkCF3J1kH
x367nWjJLm19ruRF6H11x0+zjQSjUapXJQzTzo3CMYi/1DJE4CGPmvhHMQRH+hnbp2M7MWOm883w
kE7V84MZ5jBLx6ZXrvE42H6NxugpUEFvJ3nV+y9/ve2mWqBLC7Oap9uKSAU2QE8d34Er1YrxvQ+D
9gup8tEqgMDX2QuPQgHC38ur3GAuSgS2J7tiDpPovV2d8PA2z6ocBqbXRshouNNYWr9F3ircimmb
2K6sZ5Z91oqgTDz8FazPKiOw0KdhFgf+OITwMBGzHLmbCqtwhaY2lR91GMvjDVyojzGU9BGn64Ks
CMFmXZylZjDeOTUW0Jc0n9qnFJjzLyUR2RfDmUL14tDRdq5yiL/DG43AqHsZA1wuIWdU/zXb2mjO
eJoM3yzkGqe7Ep0m6xTQPfueY8cUw/VNm/ncaml6npWhZ4JWF4Z1XZjW5Vlxksn2zR55lnupa7je
Q+SPdN/Q09jxZGnokA7Blyc4RcUIvFYho3rKINoW+JZkVeKqAO4NP7alVnVr3ak/Ng0kYa5nGwgA
couW4hVBR0GOUL9mocfe15FLKlIEruSYk+rqaSiU72NWmAXA8SaF3CG05KcR13HgcXOKf0ImSPo5
jx3nm1Ta8D6cME/vG8UJ6ktNdlB4qW420bmDo/5TZEqQnjtjbD8oouwSnCjiYnRzeHKpW2id9maY
52G+10onCh8cIdm9F4CB+mYMsUnuF1kIgmeOmO8jeRpS30Zgp/V6ucZNXu+C4t8Wh2AMFgtEG30l
DoQEt1kr39hOKnoPyZ9Jd5Mx1H7NaZY9ibbV7nG7KYaTmoZj41pWElZ3iWjkO2xQ5dbtnAzcxJBL
/6omYpS2UhtP0+BId6JX059d3VTf6hy/DPgCH1AzKrog1u/SQHM+TkKbklMTktOdlpgL29fMktyN
5qT/xUevHhKtm5V32C6Y5slW+y59jx8ZtrI9hMzar1Rp+tTHIwydLO37i5RMsXbSg6xFy6CMnUeE
t6QKzvYQM3cw5/aU2WoSXfNOCwoPg8/yKU0hErt6XBvtuXFmWdxZZqD/KsbSqXwqLQkkWNTowk+7
Gd7bKIzgXMlhmXtqq3exnzddyBaQpbGe3EEZmw8B1PfFjb3QqjdySLLttnljWP4gB5pwMYCEqD3O
Untn9uns3NHOR0pzxJL3sZIindNgDh/mInAemkKXP04R88C7MmzT2M16M/3M3Cqd+Jp6WJ+q1rbD
S2NpzRNUEMhQJQzL/keozoPiZ06lkK2LyaguUQyYPoubWrhzWxWRFyl2Ofh22Wd3Y6yUtU+oVz+0
SmTMbx1pbL7Xhen8tHCIkO7HuZfb+ygKScmlMC7uh8iM7FPYJgMQmVFLFRcCQftYCy2FXgn1WrpM
EhpnsBID5zM2eOPwEYEvXqWasMM5n1wljwWJSvsReda4eT+reRN6XUo9eOOrqMDQ5/ZrgHaccdHz
ufxUFnU1H4TnzeVD2GQ4zuEGh88ge5Wimah2d/kisoU2FrSHUE76k23Q2YyrXHcdEuODXGZz9Szt
GnmhUjKXorexymUGOcIVvIVOHCaQ1ltJ1u4RyZy9EN7gQf9k59notdMGgGaAU+0aR2H1gQS/DC+y
LKyyu0rk4lSnbXupCrn0oPofTkE2FfTybHT2yeBJdgH/Pb9WmVUaZhsP4qa3cTr5FTp8Eq7CWvo+
k5K5/qUqgqgZaerAkENE07t8xKGnjyZFcacpQUjCyEfrrrMWR91XXsP8NCiLXPeLmQusm+c/LdCj
rI90bF+l1G4wHVKC903QdR/+yyrgTfnAtLHX6hiOVs+SKWxaCJ1a+hKayG+JZf2/L6+yt4X+4FZo
ksOHXbde+q4yujJH10c3ivlNUE3/ptaEaXOsvdosd3kSeFiMTy2ajOsZip4Mc4NMoUCuGapXn1NH
wziQXHywj4aXm7b/shQPg8kYuLHN1LBl8i4jCQsYoUCjLexq67sDL+icorT3tShM8zOP3F/LOIQi
JQEWOMhCt3Dh5QcAK6EJxNgBG8/nO6TvLaMoygA/1taqxkuWx6bjapXslCerDPLA1eimWu9rHNd+
2W2pCL916Alh7xdAJE2FDfe6jUzLDRXJeDX7jh9HB4ypKhtrK4SPJImjNYbJyQoT5VbOpn6hbSJd
Ckz+Dk7KptxYlloWWZSlgWGt3gP6GxNNBT4E7pswsDIlfWvmpnCHgUGdGwX0aopmPhqc7X1+YD3M
B5eu9oYD1qIYjuQy0tl4JRsnyLBEiKEyLxoZ4KWld/oZ3dvZE0N0UaIj65ZtoEQgAJcBSj/AYJvg
YGkDvl8lcOxKMorP+CZJboicnRtkmhAuDhryQbW+947BnIHAZ0hIXbu8jb8623iXyYHUgkIdDSP4
0keh5OGaEbiiHbKHrkzmJdMuDzqc27DBU/7/orQ5ny8KhZKxUxJj9o5c8cVAI/h+qBa+X3Wojrwp
ethDWBvjMbp0bTe3KkitqrPhX936USX9pmfxKAeiPkD4LzvxWcP2zyqLMyEy6KidLZ/1r7eoRR1s
toAHoo2pfsDsMjs3vZF7KJzoiluMmXlJouGbpDTO6eUIvPd8FPYkh4xft2yvMiLMY8AobniXi7cJ
EvdPVmz8p1Xof/NZOPnc5M+fL+uFFFjcJ7ee9j1sq7oj4jvp3cvPsrcXFwwyAB9Au5uum53hHgMv
HZhgFXsjIgknVen0UxrXKPrMjXnqi1ezbvlwC+IMftIiHbumpFsFiCKQj5DzsmE4tzHWbWVTRz5T
jfpqzVbs93oyHWz/vW9G4GKYTaeU+2wV1/Ky+GOUgpTA2ARfOlXo72kJH+ni7h0yREDhqHNfMRRc
fbNe0eK5Rgz3lo5V5gGhUjyEe6oPnV4cidDubX9SVyCei5ogofr59qCfwPQca48bhXUfu0NXYsBX
CwgPSDMFbotXJYjoIj0LLQ6//YdN8wfoQlbFnb1au4gZ/jUdwGsMXS2vKVuLqbw+nlKrJasdYyF5
lMLy08ur7rxcGA/gmgBZMKVZ585ZFqHSNRCnpTK236QS4guVJSVPiPIfwQD2lgJZwQfEIpOPuUpl
EQxpSUV5ufOsC6+fcH9RtCz3O2zSDtL0nY3JjkTY0F4u9w1QRbODRh9TjNfUXHmM6TDe18g1HTQ3
d59nQc4uYo0M/1cfzGihGnMSUTFqogBX5CB08eyIPrXdeBSW95bC/5hNyVAV4cTVUoHAj0hAXrsF
rZo8TGNqvA+yeRjdVoxDfFBO7bw8YgkREowPFIA1xA8dAs0JB5TMVVPI3qBF8VlT6iNy4M4jcZYX
3UlONb4Cq9gxmWIumKMmtyKVnkSTZ/4oZeoVjfHhoILYyYOQgQJnwzcCIrsJjRVIymqawlsl1P5n
iPbPzE1WK8z1VfC6LpphTvW+zC3rH23K5foegdzkCBi891JhpjBNWKyNN+IWSq9VUKfzEId5cwK3
GYVnXSqOeI87q0BFWYBFpLbKphJu52KkNmc6kqBQcO8MY2R4VlLaR3nP7jq0RNENchYnitXHA5Ex
tibadrClYwWz5jR8TGEEHlwvO9EYwCOWV0xFzGWK9TwaK7Yw1SGTpKvaZbnHjNbBNF6Z6X9V6lu7
TFQvwrHgXQhy7CAN2tmcxHnzD+MGKMa6HFSNSO5jpLNvcRggVWdIwQndf9vvwjk6yFt3XiXtZe4b
xEfwDV7DTkKtH1TKAgyZES54Vw+W8gNyXHKwyk5GQj7CT2SpP+Ts569yjqu4k7ogvBU2bqUnpQrV
X4YwHdR+xrS2zxBWyvFahHRnXh8l/4+NxWQQiNQae5bmfV3YKiiNdqDz50Si9uNpLv0xl6Lrq+8y
orBN2oquLPihVaIwKE2cgmPDpKCMMdOl45GDUQzjM+5Z6n94LEqNZQwJ7GszGxC9QEg/sELUDMMO
3540Mu8mOKiMleN8OBKF3tuPjKloAIFBhvS+bKK/0vKhNpxaipv4JirKRgt9Jn+oAsO3Y+loNLa3
H5c2Glg9i17IOtuyVaW1U3Wme5cH4QOt0ukiacPvl7/UFlZtMilmJg0ladFSWl9ohVMbg0k/4EY/
pzwlmqjfoxiVeXk9aKcxaSufPB2P20QyT0E8GChzTq8GwvAbFmEE5PKQ31HXI9AotrpEDuj5DHJW
XVOtUi7agFZ/FTbTwW7Ze6mc7kXqUOEC2OxMKXbkJEdMVaRRe2ePyXQZhR0fsEp33yo8ZNBjTP9Q
b1mVo5QGzIxhENzkUlH9qFCtczFns2tBg/c6uUv9AUExr0CExq2nLntfBfqryUvLW4UNAtge2bYN
FDKepj4N5TKGSlsU55iWLYDLYnABvaQHb3XvVNB5JHbChwd4vTrvER7rZdfU4Q3gKmZ03WS59TjW
T1NzOAzcXQqWN5A5unaburiytEg34JjfIN0nJxVVNF8bY3jQsfZq2CrqKoAsORy0O+GmrNLkRVxM
c1Ilg2Pf1R8BzlhfECZBLMExI/MgNVre0KrcX0phlgN1gI7G6oaVON2WniPpIqVtf5ZluXPnhYKt
1ol0kfPS/vnyud95jazHcn8waJtjL0tdEqoymjldOWcR4sNq+0aj0fcOuFZwsDt2rjzEY5alFuD4
hqDb6+UAZ2GhPAIsSHyDXM9HIcHJEU4QGf9CF8kFgVvr48vPuJO1wE/hRqCXAXF13bGXjUIrEY+l
zFGL+VSrZUx8k9NHrW9kNG6ThiFbJz/maTa8Pmth9IJ8JYSVpU5YnYcxyyROiYEEQjuMvhFGkY/z
Znoas0P36b1Qwx7FZHMRZ6QvtQo1jTmh5JXiWc+0Wq9cKzbHU6kq4znJTRP2vqZW584srJsqAbzy
i7HqzPvK0bqvr37bS2rIkIQR0Pa6KiUjDlNVwjwj6OqHSBKNx7SAubUIfgkVr2gZXyR/HGGZvbzw
TkhnYRNizKJ7vtnKhZi1qTTpx0WZ6jxAFdcf2jKJTy+vsnNgKGOJ6Gg8cXXYyyb/6+LPw7TijmLe
pNJi+aTI3XBWw2nR0jjUkN19oL+WWsUCnGh7a2SUemvH0vQdZU59S+6OZhI7p2PxvdapyBaF1T+c
wr8eCIRrVDZLm1YMQ/YD2m74WYW+cynJOa56kscJDEIjZwZtdvnnl1/mTrR7tvbqfKja1NcyTdOb
LrL8hCyXRSOJ0p3oobgx7/Zgi2y59Atfn8Y/bf8ltV93G4sqaaZGQlQK4GcYAYgI02vSCvsrYxE8
JocOOSu3ASTly1MQ8uROqr0xwmJ+QDUwOwK07O2lRbKAYSISzwilPN9LiT7z9TF8vHH1o9VvMSF+
MMFllK6uDd2n179rKO5w3DUDmNWf+PHXd2bENGoOEA10hcqnnG7ZOUrQrYbkGPupMr4aW8WbRqlk
uVcI9ZtOpIOCEejUiV5M7JS3SNcbL7F0yY9C0ziYau3tYCpSskYKbGtj3q5GVTBEGl7NWg1SBLho
EL0fpALN9KgDvjNYIUPXOjaD0QebJV6/h8k+lnEeYWGb89A+n0YDOcGbHM8msKPqlzwhdWOoZfc+
sZL0YAvv7BkEWTAL4g4lBq2vFGXQ7CkFeXzr6759h2qU/rsKh+p72UvdUUTdXWthljKqNLegPNtg
ft2ZCOm0ljG+yQPTuCqA966dAb3y5d25txRcDxJyg/bT5qbMA8Z1mkJYjdo+ejtLw3w2w6z/lEiV
enl5qZ2wSo5L5IbHwix2nc6JfDDlIqBLmI5G8m4EGHwHeOU/fCfSUt6cCnNq5zsFtI8rW16m5FX0
fWraymsBHz30XaMdPJC6cwCAJHDdUs5AiVkfbQkJuSRA5eE22LMlAV4urfpUDISS8whcKPa0Oks6
D64ZmDE1t8yfQa4j8JvUmvzUzth+U5oUEwhXQxGfmmzkj0TtYGKOIvUNOr5pyD+3xmRA5xxIhK0s
sxG16tAOO43qlPSeEzlS7ONlxYYPi0z7hVv6kJxlI8CAIG5tUEgvf8WdDcPIfsn9IUFhHr2KnSDT
OmfMIDIgo1qdYHRNJwfByceoGd69vNLe28WOFAAlShoUUst//ytwSrYImhq1ePRXVJSNQbBe7NEU
FzwaChwAs8zTunDE6RGDxZdX3rkeAVbzUenQLxzI1TN2VlsHmVrgWNcn2SnhfbiVEMMlacPWzXK5
P3jSnZMBJhiAkM6NtJ0egc6ZMG0CNd6ZengqimD+BrLeOUjH977cH774MhreGXCoUTSDx4xvwQw/
L+nV4YM0IEyG8O5R5r+31P84O49duXEsDD+RAOWwlSre4HAd2xvBbreVM5X49PPJK1+VUIKnpzEb
z5hFiuGEP4CJwb8IzC15/vrTUSe0okiloNDa1aFJovYERyT3M8j6O99qiftWiRsk3KWDCc+Kx3xZ
2z93yQzpXtVD3FnMVBnPtjCar7qCiFXgVWFyKqa0eA/NtI7+j3OwoJ/QAyOAu0HjNKPmyCh1GTcG
5AhfavqnCKc3feg0L/d34+Zi8uqg4EcEcVNHoCsAhNiykgdHiVKU5iIzQG3UDGat2guytzb+sgWp
ZVOxuHnkxPi7sT4naP/MRWDDlf2eh7kaWF40PzkNBZT7U/ttirT+elgnEBjBp2a7rE4aXmI2OFUU
gJwxtr7SdNC/NKCA36sgdL9YdRF/nPIGc57EaeMBJfZQ/1WB9vrgQqxRA7V3lDkg3sEB1hma8ooW
QT/7bocb44i9rjj1qTN8H6zOrQHUNBM0p8lqikOrV9ajKUtzz6Zxo8NC7YCJoGfEf63Lk7wVg4li
TPpQ9u5AQ10pftbkvT8qJ22HwJSmS/2n1aeDBP78yRjdTu48Slt3CTJAS9lpYY6uz0NnuZPTNg7M
fmlVXwybHnGVRdNOW3Hr1NG/BDXFl1sUoF+fOkhCYsBlcPH4nUtAl0l3npLik+dNzQXgcxt4mHFf
7m+WrXNA0XVB1tPBukm0JZlnF5q0/gZH+QHlSHuuszS+6LnodwomW8fAXfjEhGAUn9b5gYwoUBBw
geeTqvLNVUztu9HlWYSumayexq7c0xrbeuo8AIS/oQMwBFfLGXvYodjW4gcft/VbjsQceAleU7Xi
mr5aj+Kz0SnzMc/Zu/cX9fZDGhSzIFpCktiAcXYG1J6q4qYW3pgf8fceAYC709HFuDiYetxSm8KK
d3bP7XQZlDweOiRKbjetdtkQwaQpjrBKKMqLrpg/Rjszg1xGOkZHufW2CyvroGOsulMX2sDhMTIn
cxGrpmexPh3ubBltMuLYYlZ19hUoT275YyIlLERsBY5QkuE7p22G+IDwlJF7x/I+h11XvWnwdNL9
jhBWD7ohj/eu3luBHvpeUCsW7oixASJF/1zXSQrJZ6zU+QxKsKSLjox6eLC0ofwPg7HKgimhpG+7
WZQ/ikgSEJlCN/7JgH9In85hke88creXCb8JfRvIvmSVVNReH3Otmiol7wmm1aIXF2NA3tRu4STe
34O3B5uyAtgB5Am2xBmdMgVUVRFueWFhPQxK5sZBnSeK7vemV+yZ9mxtPlI4MMQUIxbVrddz6rUi
cXuFKzqLE+WxyC3V99R8OpJMqudCNeZTH1Xmo4m8z06osjlPkimQRgiX3ngTQaGB+djT6AftCLVh
AAPVNjxjiobm0v0l3ZrkoqcNOwg88k29pTG6tIBJSawXxcU1hsySBGXoKebBzZUSN7g5dD83YVc/
phLJ1p1tc3t/0nohXEHVb0F6ruPnKI3s1OQLPjTG3AVznmTvnciJfVmN6dnUs3jnzXO2bjG6qlS3
EUdZlHlef1PAtHPSVIsD+mCkz4kuxgoOcF0KSCMt8u/YMhYtHxeWSCArF3JqTsfyu5N5nXt03H6q
rtBN5vYFcTfYL9JwYc/GYzK+GQwp3C9DMiriSM0sLZ6lo1fcij34zQP5naVcWjubwjO+1knmd+Gs
eYfYxP7uNDVeZxyLAVQ+Uq5h2fmUKnoDgsTQPI/2kAqsuEIb1S9dCx+LbIA2UbnS/kI32o18NW7K
hfpTmc9h3cdqAJJ/qCH1i+oldxJURcdJMaoj+ktFcmwlXA/fyVtqZhHvIo4WZj4s8FYDnbGBxp/C
pJMKAhFwOBzN+tmY0G2yhx8WPAH9MFqTQ4ezHXIOeeLOTlB2EitZ3RItzMBOKceDVDsBw2QaMtuv
pTXoh7wLbfek90ms+XmtFhPnNzbrByUtpv7UI4bfXIjjjE9FWav9cwF1pT4006C+U+nwJ34f2kN8
kGLUjJf7R2DrtC2qnYvWGU3c9Z7o0Xbg5aLdPqeRcaCsgysh4eG5GYXYeUQ3h1psS7hPkDxa73dB
s7pJ7Jx2uyeLExdYG6C3Ej52ONPfn9TWyVoGwhGQ9uZN3GVBXpdFMtDXROTB8PvWTl9IQuyzmFzx
w2rUPaja1gtAqZjW2CIHfBN0CUcOYIYaaNOFU1q+EkYNjo4KR2nnxtqaGQxGasQLI/RGL0q1e5s2
Aq7tUk3bYKQde+i1RvhU5AaC+3lPSGzrm9GaArBJ/Zdnd3VlTKGJjriLi46hyvqMnVJzqLKhe+np
bR7vf7TNoRDDIqvCMuJGBCTioRnUMk4fbLUfHiPkwR+02uiO82yb/8dOJEAm/jdg1mprM4VyBr+e
pxOrWJbmUeky02+iuD3GJvyjv5/VUgSiNWkv2fdKKVrY9mTENULKczEhw6eMU3pBRiwMyb8QOr8/
2MYFD4EX9TnKI78FqVYXvKnNCE4snoKGmwWG9NzehyvS+yg01GeBgPQbUvw9XMRtNkc7DbitAWOB
hM5Y/vyP2kKdVyiOqoQKxWQmP+jYNMfM1BrXb60Ja20K+yGtChs8MWxWz/4UKb23Gxfecm+BK/F/
R0CYgj7Sja9/hKO2XMk8LQ9AqR2qNWWjvFG8ERXSOm7yJ3RY3OIlgh/consPbDLA4ab+VKhqwdOb
oNey8yk2DipwxcU/aal90t99/XsmrdAHO6kQ0J4qhPAQX/TbtNJ9K26zoy3CPXLVRu9ocUyAo84m
oyyhrhbAa0bAVA7RRKynui9mb7o0vXT9tI6dQ2Y12cV2qvpkRjI6ZlKm1GH78EG6uCXe34Qbd6FO
4AjOlbCRf1c/RBssNSlcsrQ0z/uLE1rJe68ww9P9UTbnS4WVvgodZYQGVwerpROIKDLeIam7QBHc
wjvh6Wxifo5CSje45dXxasQASBGC1kJaJOrAuJjUnnfCqo17C2wSFSeaA/yU9XyRsqsqB+GHh2me
ogNKf1wmViYDDLb3CkFbmwpyPpJz1OwJ4NabqsbQTK9Z2gx7V78AGBHMfPc3KUHGTztyhp13dOM+
wbHIWvqRno520upkF1olhdIk6UNe9boSmN5Tgfx07odqZPwcSrV7KQa33tk/m18WyAp7iC7I0vN9
fXSKLgmTAsD8gxk2xuCrVedasHb19icxYv0WLkT6qUp662LF89OIMj6pXqlfu7jbk/nfnP8iRAQt
iRvcXq+3bjNfWfNprU6BJxznwyPdrf6d3Sf9mWS8/UzVYdp7njaGRfIBNixvLuyMdXksEoIKHRXV
q1ZOGBJW0o21wEDF9NRCBSgDWPnIB3W1i3zj/VO1MTIyanQLl9oYf9cKpVE7UWcPIvOupiWck16X
5dUbnemsmNCNU7R+MJcp93S5Ni4MILOL7crCObypBhootDhxyaAJPg4nMDL50R6ocdyf2sYxxe2L
lgzVCWqPa14o1CeXPiHK0SnQ1YPSpNGhNY1TBx18ZwNvzAeXPsrQXLgUx9YxUyRlDFSRW78GdeFP
Rqu/E1Gq74yygahBEpjZLGBEBlpn6FiwWgJTFfvaYFY2BqNolJdUczvCwjFKFF/2tW0+q3CyFjx+
3SA8G3dV9NRQ2En/Pnbj03ENewhfsGlX+wZt2dAJVRE9hCSLpwoFhk9j5lh+7Mg9acGNeS/8IVDJ
vHJLtLMk9X+EG4T2OZg3UN52iblq6YVy5jHXtB+dXsgmSDWvEce6luGHZNG5CMq0G956ojV+3t9Q
2z+EkJhXF97iTV/TbYZ46HmGHtCbCDGTqpIA11sj8SmUhXCuO+3UxfUc6Ik+H4pk0n09NO3/7v+K
223NaqA68ptjfmuyNjeVVWP9q1x7tUbfmd+DUJRrIzpsFTsnaHPCbDRuCMIMtpz+euXrqjDjIbKU
a7YYlQVG1KSGn1QGrrA56IkLEgm6OFexqqS+Ew5WfCqsqH1AAxkm9v1pbzwSgB2ZL4VRaCdoor7+
LQznZcKyInpnXQxsu6rtDyk6b2+KqB7+TRUjwcFJmi9z3s7XvkLm+og5qGn4pYzR6Lr/a24j4Nc/
Zr0wmsp7LGGM6KVavsSWg6LXqM3OU5PWY5DPmotEE+Rkz43e1eiC/f1VQLwHsJUTiH4iclCvF6Pp
aqMfUL57QNEbNQmTNOY3MvoH5g3Et3lWe2/moQpPaPktAneK98BaKOXOLXB78S1Qc0I+COvO4rX2
+mekJpsxsvvoIbMccSkse1YCmSddvzPObRjE302tYsEt0lpZf/tKOF6sjBpsEnOCJuyk4DKtqj9J
y459RNGU9/c/79YZW/xEKC17Jq/yKgyKERWSpjdxuxW1cuimejq3cuh9ZFO8Hd7F1lAL4xvwDNND
HPb1EpbuEJXuyJ2SWkriRzT1DpErEegrERrZSVE2xwKTCVJw8W/5Lcb4x0XqpFZZlGUWPYg07qCi
AYq0OnUCW2bttds2h1roAS5pN02UZef8MVSZASCYYhu921yN3yOMY34q7HF4g9mX9/X+x9rahAse
2lnwOjbl+NdDdaGCub2dwt4yh/Fo1qFycrK82Ek/3K1hFnYMUFKCCQo/r4cxisiqwnEOr17ST8nJ
SUxVPM/IaETvhKX1X5I2y7WgcCTd56FuxPcE5k56RnyqzIK48ior4IGYEzB8XvqxmKcuPUUDtWK/
EbP6c2p5Ov06nKoOoaM2yfB9Ebl5boks5GGQM5XLLrajX4mZtrXPW4QLTWwkUxpUbe4MB9EpsOel
YyVxoFNR+lUiDUL+Y1nTO+yJptCnDJZPb5uwYjur6GGKYPT0ksQ4bR3nErlqYwZDHNslT2punGDP
Fg1igL3dHgYxTd6RwkY24MUAluhZ1aX7KdWyqXjCxlcgVI0i5nE2U2wWOzyyLrlTFuBDnDpOLzKz
jW92jhmAH5Z9FB6zaSjk2clHpTtqokKxs1br3H0i3J8vUYRWp7/o2LwxlApM9Dwq/efWzYvwGhtt
+5Mc3ouPilpnz3ojGhSjxgIRIIj2oj8KMORoWIUJ6pAtIiyV36ld9IGsECZpHOE563c6Vm9+WWoz
QlhdS3EwUczqO7X/JN15KDbOAWigpWmqahZJ1Sp2CRPawTpaPtfUHPNH3nXcfPMIyIek2hzvnO/b
7gYJ/2IMw1MNgdZbfswfhy5s28qIyjZ58OwoOdJPmHz0wuWhkKo4oolyKIsc9UUn3hv4NosAOUOZ
ZSkYWhAoV+9Ar1e90Tpu/GCqWfY5xXnhy6iNKTrsuiuuuArzFos6snfmu/EK48ZmUYla9Nih6rye
r2vEYd9kJqXsuOreuizKBdX5t6PpysfUM/+lramc22mgEF/1zc7FvdEzpWZJDR1iELAClIxej+5Z
UjML0ScPyIiWHlphQ33Gl4niWy/gIHatOVQP6GnqnQ+1uPgGzqh/1xseySRyrZk/aa1xTuJ+vNy/
Dze2HOWYpdHk8n7dAKidIipk0qqgpipcNHk6yR/TfjpMNMV2dvfWd8fVkEuXLIBnZbXhEqTkdJm2
MZoCiQ2lVPZB7hX/qUZU+WnveUd6xnud+a3pcQWbGoyUBd60ejDjdC7y0YWoiCaMfuIC0a4hAmtP
qaLtCX5vDYUUBEkk2fmixvP6C2cC+BkBFttao91q0fs5DK02YIldzuf7H20jwiEfppO8SE8s1i+v
hwpHzwWcYvKIpXNo+FXuRU9jXw2CtnsqzgnUMHXn9GwMSTty6UcuvpRUxV8PGeHSguOeG+EyVsdH
PAasj/SfopMXI/CWWZOyc2A2NsvS5KVDAyHrtn5XpcZIBQOJ7MTTeaL76UPZ5tU3cNl2ILkmfWuc
5//jZgKczMouZClopqubKQcO7tiTR+6YNH3QDrr9VplLkuepywN0l0Uw1fVfmzfyFTWbgjxqFCjF
26tBbeQY3cEmppusCtHHiLqrE4QcCOf/+IRLNEKMSk4KDO71J9SirkK1TipXA1Nqn65NHBhp5R4W
TbxzleTK8f4u3YiBqPxD6VmQxBS7V+OFWVikjpiUa5u19TfHLfvAzay9jbL8La/BbwsTmfYCLUOq
YutjpySDTJ3MVa55V+rnce7LoJKlG3RVa/39saMNCj8HJQiuEnd1wudp9vrcYyhTj6rnUYHwURje
1zRt3CPenns6dFtH7o/h1oTSFAyzTX+Y3D32Ej+OLe08G6U4WHGuH0Gn7fUktlYSMBqPo0WHw1kr
hggj7mYnnLzrbMrRR2KmekDp1Qz6QRE7WN2toRb2MWTnRQd/XZyaa2gcGiKe127OlrlU9cWsJ1ax
h01+fxf+7tatNgg7ZAGg0cS+rcN0LWcrc2I84Uq9vNhIjfeACtLx6tK8f57UkLhuzFovO2Jjnf5s
zb4d/ZHSM0ClfuZEmsbsyosoDdS8c5Jn+4OaeFJ8ROnYFEcTHxk1QJo+bA5FJVXrHaZp+tktM+tL
aopqDCywOY9xXtofnEpaX1B2JXa3bZkbbyjKOeGJZ776WedGgUDo4IrnkFwo+uESeM4+vA+cvZIJ
YFkw6VqcHBww7Ko/KqHr+bUJRN5H5l+4Pzo5CPUIizX6lmBWMvu5Narm1W1LdQzCRB2+Zno69mck
1qzP1ON4pMhQUMk3YmRoTEWLMn9wuhnsweykvwpK57TH7n+MjZiTMgT/WfJXHpJlX/wRc0rbTu2k
RgM71jP7MR+z8DBrKK0vXTCSD5JmBZDIfzkU352zu7HjKLrCHIJgj4jZ+proNAIoFSde/DCs6jTy
vzjkcUe9Z7aml/uT3CqELVgJQlxUQRlvedv+mKWoFQHOzFCuCuZ9l5ncFoqYks3E1+xAJZ8Vn8dr
DNrYNt+apfEdVbXm/f0fcTtfzFzAp9OeMOk8rZsEBU6IvVUCSSxE7QU2MN4gbB350RCZ3Hmqb+95
UONLaEALm1R3vbRFYZZOZNOPH+l+XYhulUueNf2v+xPaGsVF9s9liI0qiyXB8NQl4TumjtpTNY/m
FUVefQ/zpd3eukhfoflGP8teALKrQEdMDSp34KxA67n9e42u2fdsmKQdIHyZDwEQa0roKGOIt2Sz
4hPuAvI8J9BiE6nZ3yGvJv+mY+sBVlbjjzM2ApeR7fzp/mL8hga/vtQos9JyQjeU4Pamvkm5Jtfd
cowfkPzuHipqNbOv9nHxa1Dc6EJagTSqDjXwaS6jgby3kB8LmY3HOlWcgzU46mlwevvtENvyev+n
bWw8ujVIc9CuocdhrR7JuJfJhC8M0vNuN5xxGGwvVoi9TWlr+eHvh4I1AORXJ19GNen1OXMVlzZY
jqyKUHr1oOY9ngtlEx5zI9sVMdrYfsDRYWLwjIDlXPc6S8ICEHHEoxGk7+8DJdTCrygzZufQ6Mfv
NoqxddCTvEZ+Y4X9WzA+w+ADaRLfbcoa4klESF9MZjeYQMKo9hwm6ek/aiBeuC+7kGV8BNXkdIoj
VVDaU6om85vB6D7i3ph8cdtijH2DXvZl1qc0P6RRqC2ll2r65lmAcQ+q1ffv6gWLfTBsiQx9p2jo
mxXFhAKmFlm1BXlKNb4LejCUf/PKav2BN+TXNFax6wusCGwaEnPaBDreISHV6Cr50MTS2wMpbeyQ
BVJJhk01mpbQ8ud/XI8KHa+si9FVKdxkCPRJlkcd2Pb7yaj28EnLZlsdkwVpgI8EHQesQVabsfdy
ywg90j9Zpt+03ojPUrFE4BZGe9DdTn3nwYY44Eav+kkp5p39eZvDwAek4EC7DzEeGpivJ6oBq3D7
nMJwa2TqoWg9cYCG3ASR52EsDC8EWGOzJ82zNWWDCH9xb0V2a30ootEpMgWp84dJTd1jS//lKuxu
ac/3Y/hShuEM8iYswnNcV9QVmr4FInz/XG7doQtpaYmT6TdQA309caRyxtkL9RAFb5Gx77y8uNIG
Cr1fM14X2r8ehabeH2h8XAWoyeSCuROPoqSNrhzb0tTfjVnqftZlaf0yx2pEzMsZKN7LUdmDZ2wt
F80IoPvUhjbqMo0JVM1pw2thS7cBHgJoDsHthBiwpnhl+yJJdAfujpzaS21HsfpJSzrT3VmyjesF
LDU7FUwQuGp1FTKUiUpmlLWEJ4Y3B6Nu5+/MUtR/TckgQWI7whhYmKrrjExkmdOhPa9c5zpRx4Ol
ePHLFKFHF1Rz1eontMLrj/f3wsZzyuZ3ICdBprmtikQ5MWbWifBqZLh+Hlqlts9dMczeETCS98Gl
uf/p/ogb1wsIGPb/AjGCFrXafJ0WAj3vovDaciE2BNVHYVAvmPKs2Kmd/a7Hrq4XYnkUxRDRW5pN
qwfIypowS2ahXMfJVp7N2Msdn2RUqkFST9MPNpzEBAHAFQjkuizma5ZqyY+R2k15UMq6/Y7fgNH4
sO28/0IbJUjfVGzt2cpG6x2OKtPod1qTaoHU1AlJ5UJRu1M7KKX1MOs1VTOno4L+n9ah5xLo0TgR
A4R15OHMMLUv/ZjgZarPUwi2L9PrT1bSUVQlSYoL7GdIJY/D0AxAEMJe/KDdglSSPinmx0GTNJfa
2ivfKXRKrx71LBIWoZjeC1GJ+oh5maYdzMG0q2eu70m8p1MFytrt00IeQi0H9z2YjXxvEnIrgVt6
GTTcolTaS5KVaPK7ZaPFB0VvTezVcFU8e9BR8/eE/gB69GpGK6J1vckK8DtwRJD0utrjfl33bxtV
tAXVU4fmaZyrn3q4JB96ZJ1aX4mV4TnJmzpCdIYrOZATEM6q8NwPhkFCBXB7cN4YAN4+u1pXuQBn
kI88JJXTmKeYrik4d5lO8lBKOTV+0Q40uzC3jNpAsC6DLyMcmfymDGP34Ma2y31UhHl/wMAn7Q+w
IdQcQRbpQTCZqhzeiR4pqu9kdfkPTAl8mRDrTj/f3+y3Twyen1DcXZhuiHyuc/ahFZZL78+6qhST
j0LRk685evIntRjQKp6s6YTVwl7ctZHgLE6j7HryODjF6zcmFiQzltXa1xl1MVSSzMZE58qsZoue
JAB/3zba6L+8NfA6ozrp8kn0uJ3zRwhLWbezBLfn/fWPWa7WP8IJZIj4OIoDuz8rokOJHeGxshv9
OKm7jnobq42jInRt6lq0mNdES8cuOFijbl41bs4AeL/60FtVXOBeKb2T5KA8CwN1sfvfeGOCgGcJ
YrhklobJcsX+MUGYeSLpi8G4Dlyb59BWmwPSBnAzxj3N2I2RSMyBCvAPs1wLiyfCxlchxXSnB6B+
aISVvgg1Vh+b3oq/3p/UzbvwW1UPoI61wNh4H1aTGpWkHvTIu9a68iJZ1gdt7D56XYKGoDSivUdh
azidxhoPAjO8aftqpVkBS0qxOMVv5yhjYQYEE1rgpaERmIXcs9+8Wcmls7ZkJsSdwD7X8uG4nsRW
qEoweqFTfAoHEYKvUrA4rUup7MlP3MQwy2AU7JBE4DW6KbRiEBhZObKCVytLkvBSgiOygrzUi2Oj
210fyLnBb2/AaSTilozzt10vyx2xuK0FJt77zYK0eHhX31PqtCOwNXWuLm3r52g2nfw8AKltiO3z
8rHmCt2JLH5r+7x6fZk24YyBKwgZ501KZnJ7FwB7vGucuXZ3abQulweDHhrEYLgYA6Aq/E9KLbHg
wHl9aRw0MYQ/u3LUr8LpIS/HbhZ9qpN4BN9Qd1kHtT4XezWvm9COn0kBhrYuMGBq/avjq7iS50fB
CLYBxvhRxw/gP2cw/lr/dhkF6UOoYkA/ibpfnydPh62GYjZ+r2UzfauL2QZjNdPjj1BI+nT/7G7N
aKGJAemj/HBzmCrDG0NJP+OK2sl0JCbuH5M60Q/3R9k6QgideJCKFpmh9REiuisKkhV2dTpmQYav
z5n6au2HHjXV+0NtHSCSenAhcHN4SVdxnD12OC6C0r92WqlGvmMNxtead/t93xfhlxxUQox1U9QS
uoYTCD6btsm8kwFsHSCAeiiPLTR+Jv36A2oYdGH6NbvXGXzgYgdK2QAyWDekFHJLRb1iRro3740P
SSmNU0tKYC5eEq/HnLHLIDTX7SspjXsoy6K5GEhOX++v7m/I5eqgkmERp3A5cSGu22pmq7lKqmKP
F8Eiq7tDJbuxPRJfpB8KBAXEMSWRdQ9a13QCGywbCU/8w/L2HQqmQGhkYlVNgJa5Yn1rMXl614dI
mvtAxKMoUDUp5jcesjjxm9CJq6+isoTyKHuEsYLZc6Kfg2kWxNhKKU/I7XpdoFpYnZmhgmFYj+MO
xl2dZuTXeqzCz6J00p9un2UfcME23APKPrN70U08j4KxbYZvqjODMZnMcfx3FGa1B+Hf2PSLADLQ
j0XQgZrB6y+ijoPrZCMmbI7btmdNjbpTORjKqRJZebr/WW6CGeohtOZ45VE15GFcDVXmc9zaCibc
M7F2ABjE8zszTg8wX+TZ0gtSJmTEjvcHvS1cLqNSsaTXST/+BoVBCTerLWQTr0j0KCfy8pJ0gP7N
h0rTtIeEUDIKSnp6z9PQWG9llxXPCgWNt8LO0qs9eBBlhKnb3zzkeOOdfG7jOFisOno10Pj5datr
gIfLkmlNLUBX7OrfULHk+zmamv9n3UknIOLoJMTr4Dk1OkckjetdlQqNuhSBoCoI89hsnxwIDf01
Vbrq3ybNEBS/v/YbtxyhyPJAkBAs5OnXe6vV87Zu0yG8Akym1eMJ7yAnLwxmOy2PY1qpD2LKvaPQ
oukFo96/RsHy5Sk/EFyywc2b/YYv75zh2eIRXFr9tRZeEihpXlzytq9Rs9Lyp9Yr+mPXj/qpzi19
p0uxNXsAefRjPEIyWJ+vZz9rdpprTUIE6Lrt50XO4a1lVCpL76DWp3XlodHyzieBHIPJUXfR0Rv3
OyaaPGeLKAy/YDn5f0TxzHd2wzIPr+bC3kUuryvfpW6eagfRS/3dJHWlJENsm/9SOcZsvMz5p7Fi
8xFEx6ghmiyN6SJoZH4LQ5MgpTST6N0EO7re2SZbV5AH53zh9f8WBXr9Q+c2w+B6IHQtk7b5Nump
A1ggncnDRyMadx75jSMH1g1yO13HJYddHTknmialjUgDdFCtdEqF9cue1P6f+zt/Y+3JnwAIANOl
WLNe+zLWclVRKh6gTNoXlLe0T/EsxEkNTUUNRPPXHDfYy/TDFkQHirs30X9miLYe29i7jlkZnjuE
xNOjU/RtsZMZ3spdMBAYU0MHvEVr4rfl6B+bSupIcYQpgUupCfyYcm22XWoQvfENdwyl+uCF8/Cj
003EcXkIxHc9T0y8wTyT2rNTJvVD6tTJ8Pcb6NWP0l9vIDxKHVw7Gxfjz3Y+oRUfvtexWD42aih3
ArfbSsSyAKAVeMlAQxFcvB6rMUqnrWrVvU5m2J/HGNxTAgPZdyqvvhTcNgFEC8PnyCS4rE4Uqfoy
z3Y28caJ4WIzqfIvVREettc/ok4bmSl1R4TPc/ts2gp8tLYKH1Dt3fPl2RpqYZvRoUSH+CbML3vZ
zlbBzqpMEf3qxNAfsSoXnx27+nj/zGycTDYuWP2FJc+NvQoPNItKWgJ27tpZnXkswqh6kV3s7GjJ
bJxMxlgAkWCXb8vD0qVxabVEvUhRyc9qLNLLiFvIu4SljoLM6+0f96e18QwsFKRFzICnkJL0628l
0kI4kVq616oDpuw7Y5N8yycnnb7GWgHkyqy8+Lts8/5lyuEhBwMaqnsHZGvXLsxfvOJQO0CXb/Uj
EG12uqYcnSvKn+M3enPhuW1rLOncwShTPyQFiH3IfKWkIdG2j2AE5MPsYqK1c35u8BgkGktpifd4
6VKtr99Zhmhf9ap19WLKn1HvGr5mjdkx1VA5LupcvJ97qQQWUkI7z/Hv93aVFMCW4Mwu+iYoBK4O
jYOZmzNGjX11ndqRR3PqzFOD36vr64NuDE+IXNatb8AvvVSeEX6MhRN+TD1Hvpm7LNw7whvBMA5b
CyKZS2QhN77eFiEpVpznoXXVi7bDQo/v448QHw42signrW7ro1u08vv9zbhxxpBIdFASBBh8ywLn
Qgck3xT2tejtb41syke4CPFOZWbjykBRGswzxG/M7NY9UNLKHBY7UxMJ9mSFOjXohs/9/AOHTbs5
3p/R5mCANOi+APDGaGW1jmm0eJLP1KPTorqWSLc8LGa3B68bzb+P1qlAg9Okpb30e1afrFULO8zt
ybpSxQGdUdTiNKtWtnNCNvcpQSuUeZ5FRApXUfOkFsYYzql1lebUZEdXLQuUf4o8fQkbLRVBI7X0
qU+qNAvwsI3f9DXQJr+cRtydS7VAkfnvVxhO++IcRvf8pqXtOVXX5XPGTtWr+HGgsFT5I7y77KAO
rtnvPG1bOxT2CvAKAG+3pUVqleYk3c6+KrT3AkEvKcDTON9JibZ2DaRbALcQi3lKV5/SxGVoKCtG
oY0PWc+wxiAzm/kE+qb/P5YPFj7v2YKLQury9QZFyrC26pKh4ANkfu6N09VLJ+8QRq22M9TW2rE1
uUF/g6bXUWectIqsIYheVUcpHgbGA+k47ZmBbjwmiMosxT/6A/iDrUsGHqUSFz44Ry4pvJ8CW/Aw
CKUQoy/tGaljDWjqT2IkG42jQuYYj1dldjDMkaLW/a15+5jzSxZw3yIjS7S9WtsuomPuJpp1dQBR
PQ9ZNoCsFHY0YHjtFE/6LPS9/GFryAX+tJyEpb602jk2iNUkIkS86jDVLvCWFtkbKFenCHPJh8no
96q5t1uV8gCwdD7qb1uG1dNNEX0oDDdxrhAIhkNatNGJepJ1LFsQhfeXc3MoChIIxy3F43V32ZhU
A4SkZV9zrCxhTau4gSJZemq6VN2hiC7L9PoxZlb0fIimHWLYtVoGERiNZqw6r0bdOkc1nIbTLIbv
WjKZxyx1KInGboh0VoNBw5zug+4WOtzN+OR/C7/ftkFzvz6VamooMfAf5zrhTAQGImo/4JilPapD
iKtfo41nabRV72c4LyW+UcbjG7R59rAKWwvOXUc1DMjKbZo4QJVLLTNyrmqnFScdckVgGnN+0XT6
9fe/7UYdbAEX8nV5WxaO6vJb/szcKhDGcL7tK6BrBFQRANP/zdN4JmlxlY85CIazYhXeh7ad7Os0
lYnm99A0n2Sujo+tazTnPhnSF6fPpl/3f5rp6Ldfg+2NiAhygggPr8+xmbpMHcznNcwib/hO+FWb
70cr15TAUAynOZnSRsHMQbRMf4LVI0BKz8o8+4vCmnaa4r7FAbq0GhRAkgw0oP2+rpWyq5+szLSy
d0T8XXJsCv56f2inKvEHJ2t+gWVzq//m0hbRqdFAsD4JtUz1p8aju/vRSsgI/B6TevdBr4YIuNCs
VvKfOPe6MrA7E904xfJm7HRsI0q/A/ppxsNgzL1xVhyj0C7C1YQReHVomwH63n34y8FmqwBxMCHG
FvyPszPbrRvLsu2vJOKdedk3hcp8IHk69ZZsyfYLIcky+37vzebr72BU3qq0JFgVF4lIwLAlnkNy
d2vNOSad7LS4HNU0gCjFnj7HCmY8y5HdysfKzYpyjyIfDVdWA6aLUg2+SNT4shYx+1t6EiN43eU6
K0xF4V4Lxioch6I/k0s+JWGOJ2EOwfgDsIP5ZN74eUsHZRh7CDtluRh1ZFr5yN4TebSP0mhWT4PT
KjfKzUxmsd5LfnLIk+wGdF4vz8q8N5JjmvS6uSPFDt32mAbTeF9Kqzbd2KM47j2u02Ck+8YevWTX
WQi7d7OfL0RDoKFdqwfkGX53MRe50ZxPhbO0+6HiSPA0tfWsR8jbXRU1s2m3u7yRULBasJ/DJ73q
tArO6Lp8H3qnsWOcHtWdgEKvPZHA2V6lbWnpMa76xplO4zoanQilm+r2ZbWQVRP1tjVfbN4o1BRK
OE+eNJ3kxnBHqt0Q7voHx+1VGYMXRjxmiAwVFs5qUw/BwUH9hTuiKwKvEvMeW3/2YlgyYMdlzvNF
3WPWPLgdr88tBtz6kRaH14dU68ssBA9jfF0SUxuvMWvNRjgYjbAu6PNYV45y1wkkll38kOBLu/ss
rarlQL15ugCO1dY3K0tCtstTxyzCQpXLGArHnc8IyVHJflpbdQ8KxgzixdSmWyNxnHNdL7X7YOF/
MIuXhTU49+pILlnyreVY54T6kJQqnsSyQkQIjMYLQpl72RphM2kfa3q5aWTbnXUzUORQ5y5EH4CG
C98xtGppLVFn9URvZcwvX7ypEY9i9KUZB3VB50JHryPPy2SorUOp5ZY85ko2L1ituiluRFM+1YEs
+7AMnMEKO46j+1W4+WMONuR77ZGQHrp6BScs1abgSz5mukHfqzRkmCo5f9I6jb1gUXT5GAYOzblQ
9m5u7G2EncEezCGZLxrH8HhOEnqsmfIMznh53ZxEQSX4WFp1l/Ah7fyyIEv8h5h8o48No5u/yHRx
s5iEHv/GBZLXqNgdZsv7NBtJbUdWnkhnT3cdu8Jgd5ngdCYN/cEiHJmlsnLT9nzAEZFo0eAKb4kt
bNMI+zIHpVXTbXrEwfY4X09jFiQgMSaHnZ+0LO3Ws7vaO6feJr7Ugj7fo7+UFYGeo0yyS2MoDPd+
LpbyyGYVOX3eZiNK3b6aJ3E+l6mVXHtmng+XhdN5bQRhMjinUy6KXaoFy2UX6POTKlZqYBgHCB0o
jN7+1GWl0G9WWFQBUyFsGGbSyn42aIGUEX7VYD6z/NFWBxqR48VMIcANK5K00rCF+wJFEim3uMmL
GSVlonoSEVdMImFiGQrl2VA0DxNZjRgebLlO2Mupzd3IbqyuNLjuyVElXal2kopSyktXLw6Mu7y9
7drGQHe8cMd6Z+3vxr5sp3sjk0m1S5lerlcpCg+7i6Z/dzu/vwaoS6ixNY66gbe7FbhaKUstIXTr
1Qt9IbwbD/qbjd8H/NqF0UHZ+ISDT3xdB43xYaX+cDm4vNv7jPUAsehQ+pHu4tOJoIH3S+RapG/F
DezG5YH4q3LZpxZytvN2NXJyYNI5bx8ybRTGwcahfpfJpfH2PFs/uGKxX2RE2pm67pI2nSM0gdN0
2S0eUjSoMJ6IrXxYS1ARYA7DKl/GOrR7Pasir61Uv69K0033XcN2miXOkNXOMgHisyEx2r1Tk24W
5alC/aVK03mW9iyMsJFmBQCeU1xIIY+XdyE2LPSWqr2dUb48GZrMXzxvsG6qGnYMdsam+JGPw/RD
Lz23iDuVjl444SzQ40ku9h2V8gJlqrHqmGR4/x5YkMc6DmS7fAuMPrlT7jyet3Oz/Jx9d6ZrXC3y
i+LczTzRzEKEpB/2D5O5VqQzV9o67KvaaL541th96xIjv6OWnBF4U1bdDrynQSBGrvzvTknNmIDb
Ji/jBnTPT9enL3CW6JlqT4Zs2iyeVKZft75W9if4zvnVKv3JjUoU5WRcK3LmIoBS2RfA253HoYS3
Oip0r+5OAvlnEdP3dpcL0brOQ4YkKCEcQnp6CMR7/jn5dGwgaREc5WMmvBwAINuhMzhQhivXSS/s
qunKEFdLBqd9EUOcqJH5zCm9lVKwECOPDHngp5p+C11Okc5rpDVF/rx2yWrvOFSQJWQLe/yu0tbo
HubZr+/pLU4aVqQWKE/jZMy0JCtp3kkuXXbySZpomTes4Puklu7ZJsXG3jEV1fq3Rc29s0+GxCCr
IVt0eyf6rrkyvXr4ZoEYZJGfTHEptcH8Sj1BrJFjjXIOLcX5JWxNft+ha5fcjftxRvYSimrt/DMP
r7SFN2xUQ1gOVQ4WArYdUHO3bT5Nazo7lL7rSkbJqCcntpLeV5fDXhlRYks++w0g28hf+nG4YQtp
sr5UeYdrNyiCNl40bX1uPKU7YSsJWYkHJAqcHT13sc5mYfpFjFd/MXazVs36wVTOcBwN4Tmx1hYq
u6hMb70dVNvbhy1MPoX+ts73Q4WeMpLC9GSU+UFZ8UR6DtzlgDQXKZJDWB77he6KILd1OTogUjnz
p8n6RaQZ3zJAV3tbt/lkRLY7AYicF6vWMjy5yer+aMTYDw+/3/ay835n20v+KoUIIAzodV4dX2t2
GKvyTRO6WaY9drDVErDxOQRxdx2sKhoGqZeRaJRSkVv7+hqW4zhe9ImlIwlpCCDbLSmOPwIUyKU9
MUX6j+ZI/EpYUF4tQjvVVR8POsOZt9RqSUHp9eBxsYYVNNRGx4krr0zJ0rRN8WCnSpsfpqY3y6iz
G+er0kube6TlJZrKtXMB4yasFzpA44Lw5xox/zqIjilbwbNgH9Ll2q40A5Gc8VuS9byzt5eMTYUx
xFlHUbgEMjr51wkt7+V27D0/32mq7vzD3FfZzdDpi/19MKzZIkPHBNHMWmakUUetARhFxthK46oL
tDrU8cYkBzcdJvZliTHeBsHYbvzeLajnqqgNOR/p8pqwBfJmpsLb15ob6bpIZGznFiw/v9A140AF
ay5jpaWOu8+D2Whi5t9Gwohw+/bYzx6rfWqaRXelXAOGAELqvvjigbjSQh+GZX6OZbLvdl5nd/BO
SCgmFchCef7F5vRwvc7Ie6PCFZaMOlmsa5RawKtDd6S1ynFz0W/m2lfVJUpS5251gqKNsgDD3E5l
qVHvjCBtSRqGOY2elbqkfexUuz7O82rcJ0BFmAXqrksvNMMbm5DSOq+9Xbc1SIe8zocDEqL+Rgab
agQYQh0wRZvz9g+BwO1MUjiwl1Fny8Il0VafBkTaaTuhhlxEHrQajknSKcao6YLxk2b5tRemDCGx
10TPPYjKdrE+N51byTSsA3cSxLnLqr+qk7wffhbr0Dy4eu6yc3HsxT/PDT+9gGBIYh3buFJGiAaS
s34oSZgMGs0HfqdX7XhRT+boHBfNZc+ES7S+D5qqd1GQmw7jgP7jg5qke9Z1sxkcxsUo8HXW6XIm
Kmdowy53EnUg/t1YY+H61VeZYziCgabsLCSC3rqTThd8Y4dV3M1Bb56n9EC0SGZOXV10PgK9cGgb
LThizpWXlb3g9JrK1SuOkLrHJBpLapR7URXMWTU6yDYm7k92IUNVB/XSm/5VmYFTQQ/ZgDEa+7Tp
IlfV7aNtE9TFEKyCZzuts4lxs3b2jnlepxWSpijjsUQba2SiwXcAtrXqVuqNXV7oFe5wLFRL8mDX
9VoDAPfzryxPXhW5lbN+DqjI/VRrr6+7Pq3mz+U6d/Kg4XQVYJ+t7XcWc17uy0G5t+kqNrG47gnO
oI3TXHWq6lt6Lo71g93Hql0uUyDvpgaoZKhwV+q7ys/7EgfB4nmHxJc5J80aKv6+pU38olVutyCu
R6MUKqu2anjmznILbatvoozyhhlaENTrU9A1wyEf6yCIBMTjNtKXINUjdg91cz7naGRA/ug5D0sK
PI9rIK02zDQr2eVllwShrrl9uWczabGxJMiWh6o5e2vKJIVVI5nPpalkEVHznGvMiB3dNK8V02eV
Dz7dlcAcPxdD65kxHU3XjQyHjR9F74rQWPJqvqZjapsHp0/nOClUB/mIAnIWiXTUT+VgzWpXD4Mm
o3JBWHGazRQQuqGS4obtvvu9NmU2fNBxeKc+tFWpYQBsXWd4Ir/WbNqgmQ1nXa2Tk7RiZ0wNJ++J
w1gAOuWD+tA7l+JK6C8IuyHv7XVBjG6zmyfVaMH4dBJqEJOsDnhq3WVXSuxUHxRu31aq4UIgELZB
VZGf8rqKCn2SuAzNN0+rQnXEDsu9XIXtfNDye2d9ZXdBD4oGmwEH5tX6WhBd1Fd9qmP+1vPLwWE4
5mbtXjgLpgul6120WJXxl1tsW4MRRAoN83eYuNB2Es/Odf1EjEp9Ptp9eWoD+RFa472vRgOETi7h
lFv769c3w0dsaNpk65yQWvrXJsVgShFivCEu3v7c94GehEtGP/+DDsN7l6XVRhuDN8SD7vzrZUVa
i3zNpX4yrE7/pOUFtt7KyfeKUoEdGSUirrANCtV/cN23bWN0uVsvEe77Bux/9SSV4uRgZ6Vxqr3a
PpVaIadY6CXGD2uhXBymepKej8RnXBTSM/oPitXvjQ0ksgZNhk3N/7rhAVlHrzj9G6egCraCVprf
QE6pw84tPuK4vXMpjB70xUmTQTn0ui7O4bWuNMG5lZCPKU6pOUVekozHRXR/mY7IFyI8iAaYbdCJ
f13tby09bbOpd07NaDm7hByafco6+un3u9x3+iUbfJYmt0lHj43ur29MK2qpy3ZyTvitNDaPjuzu
Z85vd1YyDXsXcvPz7y/43h3c5pVN9cck83pkKHto66kKMK9Qg9sZSpgXU+NBPa3Kj0Dz77yVW/gN
3ldinkj8fPXdZgVUgYhmm2Naa/S7lfyNXdItSXMUiTYeIBf7ZEKKqaGO0BnZR6llb2/tJuXY3khW
BzhXr+aAuhw5KrQt5hmR2ntPz5Nzs8KHZAdKjwEPLx+sRm8nbeiWQCYY/mga3zzKygC3AKHIOq1b
LRFNxBibKg0+WIje6X9zGZSLfCOaUG+YSIbXcDrvC/uERFwW4eSM43XQFM3A7nJqXpCXNNfL2DiH
MoOyGwZu0bmbmdqEIWoV337/Nr19xKxEUH112JfMO69fX38lad2jGHgi66u9CBIKNZppyjMK4N4n
at0FQNFAhr5dl4ffX/m9p4t29E/p1TstalH1o+mNLMjjYPqfZjkbHLaXem9Lv7majET7y1Ms33QL
Q0evCE739bixMzCfU9dbp20cM4mLNvZ7K99XSfs9CWr3K7WCmqL9oPa//6JvByxBCYzWzXGB5+z1
7KoVCneu5Zont0pXWHCOjGez9Cnv6ssHl3q7fHEp6riQANlVkdv562REja8sCie1Tuh+1riqx/RS
sLW+BsVf7EuL3r9yPfcv73VQthJ9vm11NiPY9or9W+NNucvYyrXQT8Lu+1Mgk2dn0T8KK3nnbcGP
xe0jj5QYsteChk5lbU6chn6aDeH2kS+n+om8aXFJskPQ70Y/dz6wdr/z2Hhb8LDxH2K615ur3JXE
HaTWelpK9vO6k+XwxJp8LzW//mAf97ZZvCWYI1kKmOToerx6bGSQmqp1pHEiCWjdrYNrPm2MvQPm
TvtsAE0SsXgPUDgk5S44wh/MSO/cW3hpLhgY8Cfsfl5dPs/KyqvoW54UOMTdoNCyl26RUCRZi0hO
9v/HgECgtRWF/iTPvBaq1SUt4Vro60mZgx51a9nCQ83VyXFU9YEa8i0lkk0kL+emQeMGM63/+nIO
jjs1jnT1U520jGxd88bHLayiD40pG56DitAoCHFW04VFEWhFxHo+CyzTg3ElRV/i+fV0RV74HDR/
eefAR2PLAEFz05q8vg0221lXUgmA0Zs7t4NlLU+GmosynvzOfu4MKogfjNR3pgdmegSCEADJM3rd
Iu8r7K6uV+JOQnZ0Uvo4x8tqkUzqdPJsSwGNJP7t389+76hpMKVwVGBCAk7GHPHrE2C5NW2Fj+lE
+drbLDADndlq8NcHiPpoavppcJJ4ZOXdd/kMFswQdR2Xzeh9lFnzzoi2Hcw59Oe3LPrXw0wT+E+M
umfhXdZyn1DQPpn66OyMfvxIQ/TOpQCVsPPcJsS3I7rxhMjrrT1j991VkvviqjQExJJGM3e/v7/v
bFq2keSiwCI8kBH16+3Fbja2I2ktJ5O+QB9riUM/zGlr44M56r3rgB7ExsPX4hj9ajNmzlmV16TX
nJy5aC/Q+jfxokz9g7flne0IcyBGSExtKFhffxv2543mdLZ+cmfef9w02Gv281IU5t4v+k5FjpDF
08KukFby2JQfHTv/lFP+qpsheYXAtG2hZly+fkcwZ9gydReDxYytdTiCS8a9UjYU3ug8Vh1lpWXS
QyTp5i0AC9rk+ETtZxhxwdfA7axnvZynrwmx6OQP0Wu9kj0l+2jONpz4RPfye2lNpno0DUlRd6B9
H+oSGe3JAnBwbbEPfCwz3/nWmXnWxwSta2PkjZ78PjjFem6NpdBg1+HxiLuFsukHe6R3VgJEu1sp
ZgMZv8n4cQq/HUvEfieLYAMK3jNwci2l70u9K8JnJj/Ycb8eJljC/O3Qq/PQN/nX9vf/tnUYa8ts
fBdznlTZQOOMTr2tVV2k1Vl3+v04cUx+178/2T/9tUiDERCiUmfS+fVaAMVqn87AzDxU0PEbqapf
VZo3m1driZA+CoZZnENcIKxAS/PsG+rJSZ7hHYOmJ2h5m1ExtUP7tbCTxbvqkQBHA1rkxzkhDP7H
4FTBhT6JUZ9Dv89cl2rt5AAwVI5RxoArnOx6zGaHLvnQyTaat+CwKK3cJMVe7unf1iVYSS+EGir2
c6VDRjW7fphjbXSrMdI2t1VIiBqWan0d+vQoZ31+cDQzQyVbu3whUft+GmfF1DU30zSNe2cWarmy
k5rq4QjaNTjaU5BbN72ZFhSKUlXCOGEt7k7U1fP00FKUdI/ochYiCX16LV9+/wRerz48ANYBg/oC
6bRv7ZEgVSqNcSBPud/5AB+gqx2sJJHVuaLbro6U+s2vQZvN6UdO4DdrEJfelOibtZ3aH+KwX589
YSmmrWmuOln+kJaRn3VERWVTm37X29JTUUZiiHbmCojSJ0Noxj2jE6J5Xa2o4//yXaAEydDSKU8g
Zd2G4L+98p4sUMHT8jqNY6LiFoRCWBiF+xzYKBjcru4i2xvTDybvN2dObgAlCpRxaOTQdr9WzhIU
QLW9a+VpQhenOIm4wbVRUwwH8jYBNSvsmRZMtiStflnPKcaJPu2FG2tFN6LRMdLiIyzg66HvwRPa
1hNqNJT3+P9f70PW5EUOrXI52U0bXKdSK06+Plnx2o/lB7Pa66WLS3G3txeAjY/5Rs9b4Rpljz+t
lDFkcbRFXZ11yO0Ov3+w710FXgyydvhc4L9fHYPqMlgTzVT6aa1kHWdridt4qD7yl7zzKlsc1//M
4uHmvRHpO0CeJr9kis4JQN/I4jpcQH/ceb00YrPcoumx17R5fx5ovXtlNM30waT9dhzzCSgVUCSB
j0HV8tcn104jOh170U9yqpIjCrv82GPA3ede4p1Ka1ii1k3XDzYGbzby20PkeMkIhnbKrvnVPsdS
AO6qCbgiWZ3occzEI5ZWw9Oc7WUz6yfVlb1No5Aei2EuIyg+W+/P0ddlAsofDdHMSzUPXSSclA8+
2xs7/p+fDbICpgbWljfLWJUGsDoysZ4qozLP22Jytw6u3z95Kyk1iFhUPUOHo1saj1unEA1QsDYn
XQ12FiGxTpsIFShIqKWbmjzEy1Sbx0Gwu4g0QR5o6AL5GiJLUHGPkmxyHyxrdOdw6EDPxNLsxxuX
s8Qc6Yg2vpEpPHZwtXtF15J22uPE6L+e66wYwmTbvoSD6Osm1FN9+kmMRU7JR3hFHjqCHl1Yoau/
saHYf9Ol6D4Krnq9wdtuFT4BiDE8prcwUNvtkjwQ43oaHCO50p3Gu6iLlBQNey2DHw0qvJ9kGMth
77WD+/n3I/SdWZBqG0dPcABUnN7slXGQmSPjZz0h1s3bnbeYzs8yhU0R2mXtzZu4KrnuC1lU0cjk
2MTbpuGhEjPZDYYtKAr+/gO9PvdzM0wIFZSktg0QZcdfR5KGkcAOhNBPXd22+b6H5qDAYZHHZliA
o0ORlTRkDRRedbzYVo5al5fo8fcf4p2JGP48G24mL8qRr5eG2daaNFmG6dS1Q0FZXl92ulYmd2z8
ug+myHdmDoif7L+oYbI5fm3rtMckYXO/zqeVxuh1L0r0HXXfRVPa6WcNM39cl0X1Xzf5/zzP/5G+
tDf/tcUb//mf/Pm57ZYhZ6S9+uM/L/NnZDDtT/Gf24/99z/79Yf+ea1eBiGHl79dPnbj35g2fjyK
vG1e/8wvv4Ir/euTxI/i8Zc/7BqRi+WTfBmW25dRVuLPy/GZt3/5v/3Lv738+Vs+L93LP/54bmUj
tt+W8rH++NdfnX784w+8Bv/20Lff/6+/vHqs+bmLl7EVWfvmJ14eR/GPP8zg7xzqNo8A6e+Qbkx2
ztPLn3/j/Z2j5VarRrVFd3ab+Jp2ENk//tBM/+8cN1lNdbijuH62wUad78+/s/S/s9dCOLZxEX22
fX/8v6/+y+P6n8f3t0bWNy017JHvgnOPcfA/W3cmVofmCvKPPwsljN1X2T+jt/i9DpwoFFKpGJKD
E0lyViDx+HFpSf2qq4dbwx529qKqi0o3xU608ky3+u99rZBvqWM/opJy9EwenFLtqTtliMNSGfXe
nEVwE2PiMj6hbkO9+5D0jy1S3JQme58WZ8iww0q6D0oMhNva4krp+WdcMuJaG/u9JywUld4PasnP
qkZSPUzVHhT4zZBXJyWK76kdrDHS6hHUuZzvEQoHoW85TOfWgMjFjTNU7oiIgjls1HSNFeO8F5ZN
WHt70VT5gRPgjVt6E3pLA/F4v54aMutbZdpxZ5dZnLQGJwM5vjjW+h25HPYSQHpjPu17Tf3sZ3fa
Vxyp6nR9Ksrq2gWyHGodkkUKULHjFd+JF5GxazHlZs1PbUWi07by6zDUN3KpmyjQR5aN4NnJL2wn
PeXZ/ayBbSnoPUeeQHcgYXyE3USAZLXwMZVYmD9TlDafGwZzs/EQRQ8A3vBu8RXmUTdCxCXWsouc
fv3qViIW1WwfdK+JK8uqY2vOOOhubXM5Xjf59Iny0bVFcWo1sXUY7WUZeEVYt823dTBgtXfzWVCm
XoS34RKJehMZw5AjrmtxmJamvtdQux3oO37Kim5XlVC0/GEOU2CKSXVpDTWxxdYZaUASnlh3N8ji
FiwhewuIwXu2idFka96zNic3mueekfU3xkvPP/YrCzetWPqDBpM5VrTMG/iFo3bOWAkl9XKUme2R
heSK6OuIhrK8oY19p/m5dlcOQRo2SapThgyagynXe81Oz+2yveuHdQMV90856sDImS3jJ8JwbPaL
Ox0V3c5otJbkPvcN2HxWlu7bPKepsUxnxEyuu2pGflRXfR4tw+hEhTP3MT3zg+uON8OQ/OwN69KV
3UNDTSMeWiQts1Ne53lvXlh2tjeV5+2DZVz2VJJmNEnBZT4sxyUP6hhN4VlWswoSbH1lOOOw1/Rq
iAVBPDeBPz3auVj3feVpodEWfK4++1q23CPT50RX5vYMK825KOXwdaiCL7pWXWIXWfZZrw8MQXO+
spv6VK30R9inf5skB+dk6NVOtzpMGCWj0WyvaOJ4kcapdpdW+ZNVyEujxU5VIPHd5ZZ+DAo0TfTn
k9yeUMZTvKhln7MRmgyYoXN7rhWcd8bRXQ4o6+s4NwL0PPA5wsyvnieD3RCYDsgPVAtjUchzY8i/
uEFKwtdUHxE3McCzLIbPzo8V83PQlBdKyM3i7Ohod7TIHOoz/Hqhps19ZOTmU6PMgzkSKdbLqoGh
hoCIEs8xyGcko3IJRVrtYMjlNDd3HQMkE58aUtSC4DuK9plXoXhOpwuFPnaTVd9ktiDnB1NMaNtD
cyFpW9khNsz0zjJVd7RKo79wNXcEsdvVu2GlFIDRJzsZWQWrX6nvyJmm/WIkxtcpGO4cuVws6ZJE
9kxkl92kzlUnAida6HawIKU5gAfpxlNtFfDhkfstaB5JT1D4t4Mmbrz22lrny3IlPMfw56ONtv1M
Gc2OF6G7mQLtfOnU+VgFP1ZPfS6K6b6qnWioszauZ+0lB0G0y2s92elpcp26nH9X88xWC2pMDEiu
synNXVLWFt/iQq12HEVJJpkzTYextepLc7EQ+fkSxXge1e10bDV1k/nyqmhL5gI9rY6AW8kpTKdz
6fhnY6mZMShW97gG+gUMrK+9i9/K7JX+UviWH/o+81eHTPephPh3ppMsFRpUwvx1mFGqNQ3WgZTS
oNdMcTHOCLR6b7+o5o6z2bdyuEU0eGwmGNAEz/Ae2RWKwxT9b1ktn5PqtLYD87ekuni/uOZ4qaXm
WTPR9pEN8vYJFhY1rBHn1bxSMLSnvcxNh/Wh9iKKih0FRqbPpXTLy9LNrrVuTiNVCcpCMst2AAbm
Pbar66l+NMtGj4lpLCKvXK6qxXYflex+5KkYD4ORQWkUznEIjCP5aPuJ6nSboKPsRkR+mXs20av0
jPxKy/P71cndXabqMzIXTrnD5OsMHapSTupukoX+Il4Wz59jpHnnboJ2zHRpsMwp7aNGIaNUza7R
WWN6eZkL/8vgshrI5Nwt0eYbfbSmQEWAiA+Jn112qf4yjNUXw0vWXWsPOFNwFe1ah0hBN8NjlGeN
jHOVlBgqk33QdByYRssIe4TPxywLCN8dpIqEnG5tpX+b83WPbyqLgnZ4LHUNUvtGcZ/QsO5HrSov
g4AVSK3TN86vHRih0TAOPVDnUBc+L7qfDPtlWJ19ocllh89ZP5qNtn6d1/XBd2UVWhMeIqdDk2oh
EWTf53RHgocoKjXzFuSdFU95kSosfmy0Q8fLnNjjyBdCOkYM6+bySc+s+rQuU3nUMpskQ9tc7p1l
ab8tQVN/gmO9CxblxYNz7aT7xXH60AnmqFP6naXZD3VTIvvT1RSt3kPTOeLUJht/V9hEsE8V4T0t
k6xWemLnVAJh45R8D0ZsGV6HBJAzYB2T474fgxbAud6GTf8yja51kRj+FKM/7GO1OI80xw6q8ZC5
ULi761PxYC4ua5l3m3jyICZloa8mkNcZtEsrNZswNfsGFYFoIqs3VNyNrJbkogpKcPp+0YZwo+hj
HrkWTXGWBVQTsAbQtohaE9210/RoTOqdqavYIFap9FrOiVNYcAYiKevey/uLJNk8alVUE82eTGOw
Xyjp7iuVW9Hod8elND7XSINDuYH+N1sX6Y7TtSBKJhPbeHTTGHdSWC59pPfurig81sz2Qpfabk4z
4hUYDEFy7WfyLjWt70hgwmCZWVuH05Tr+9y2v4wV3heD2LW10GKckvi5QE4H2BUB5e+qzLgySsk6
T2RNpcUFZ/jaNl/MsTq05kWj+3FOIM0iiTXAa207N2mTP1dmd76Obty5dHvVzH4pZSBwAvS09FAn
8phAGWp781D5Y8S2ay8pNmtC+AcjGHjkjVbucSR6cWKvt2XjXlkt/cuynvoDVo0vLa0kPsnkEHAu
5bGXE/Bml6DKhQVNLO61bPjejv6Ueu65obOejcv6U6npMu/bYu9MKxmS47Ey0pOV41vCmBapvI2Q
qoZuH+yn1t1VtX1UY3JJas7TMN5q+nTX2W7MYTburLu2rb6pLn1oWuPQCX+vMCivWnVRp9rJ6/Wr
ngjLWSuGuC0qM56nmVQePd/PY2/BkF5+tqX/FZZOuM0Npdt/I67zxdaTc2faTFLtxZhXh8lEHZzb
h6w0QyfvDqUz/VDYCXJ3OlO2+rb2x0Cn5N2n7OaHvVUHF1Z5FazTd7WYF9Rfdfs2dddP7Rycb6RC
2x73flaEQzZcuDqOgIS2cWYwkbXzcD7Y7G2WVF7KMn902euWc7l1B3z2TF3zZPbm0R3/L3XnteQ4
lm7nJ8II3tzCELTJTKbPG0RWVTa827AbT6+Pp2ciNFIchc6FIqS76ekqdiYJ7v2btb7Fxqa8jJhk
AjXtrdBzQXh3DS8jVfuvhgG8TzVtnqXtUFF5l75vr60hnmYUwJwfF/tudirdR2utUQjcjEFZcSrg
stWrKwar0Vd6/aLmMhyFboSLwmXSq20ALCU7ePKTaLldYlfveV5dTApVa9BO6K7ecjN7JQSGDO00
TyOpjUGlcWnl0yOj6U/MmVU4twbbhWzay8m4OvI386EQZQKa4kGGjavcd+OHqfHeRpvipR+noxTq
btUNEU+G8jQb2mvffTirfV5t7zdPUh7WY3kj8atBjpIlPs1IGi3Z8qshGyNyu3Knkwp1aWRnxE1X
7zd2NEWhPjL9i+qBjDox2CSZTkvp186PnVuw1Sf5lsOmoqPAG8U1lt4fy9n7XKmVQKgEaqOcca4G
2/oKfjvuFOyrlpcPgW3ON7yBoVSHa7/iQtbxeHIHZgq2CnPmCpggoiRb4iOh+JxJNq+6B5mKi6G4
z4hdwlIYH2Yy+hrHHneGEMGkd6/T9qu0vwtL+dmMU65Yj9Ai7B7CPMfek5TWftimC65jA9Nb8QeH
3qVVrbcayl3AhDAqcbAv/HRZojxYSx6V7nhkjR7JvPvL09qnNZ2jtvsAJfeTGQMW9+aU5ur6kGpk
wC/JtetZtQ+zceTSplvbUIvnWViC3ynXZJdrE4BSB88Ezh/SeQJy6oEnGnqwVI4eKMtwwZEc5/oW
pX22F0J8kQf3Ljo8aLJYd5Y6wm0ROrxBroaqXg7Kkj5YgpJ0UzhsCMee/XzAagSk3Q2SZiEtVkCf
WmbXt7LuL8yNfqcngo9JvZWK60YO6Bw/d+YxdMYFkfbiCv6xDYzKfUm67LOrS4qteTqnmv7Q9f3b
zGguWI1mOXZga4JEWm9QpyUA0vnOLC5+jZ353CpGGzdj+Z3p1JKG2/YxlenrPEuHCXJ/UGpcx3jH
Puak/6zLpqL8UdKARV0dOEvxmzWuE4htVY9J2zo7bHiTn7v2r3RpbyoSvVCb3EdBXB2vVna+JAZV
V6fLltoPpak2SEo0Gw8RIbjVsKFBTTCbFgMGmbJPPxH7Y/kazHqPHWyJC3BoYTusG2IYWe3yuR38
pQO0mnnrEqACbI7VoBa85XnyrmnpS3YPrKM/Xu+vNl1LTuKUC0zZ6yLb8eHMvlAsDFc6cEQArKlv
YF+ukrtdT6RPFaSdddFvjdv5me1FST5094AzmCb9D3Kjx0psu6RqtYBJZMUEJC27nViS5uLgnz/g
4DCwsfVKuM5y3GUscQO7zZ3nHBtKxFtK9u16kHpND5lSrazt+jiS7eCn9pyccyw8tW9gQT+ZU9Ps
WHv1eLqWJsidDilDyTLK6vvqK3HX+mArWKKd9XeKXc1Vi500eTZK56NV3POi0CgN+tG26r9c7loi
5b6yRHX35G/gxSaVzvFXff6q8+UtKZqDYtq07qlx3Aautg3rY6UaZwyx2R6W3YnSFJ4LZ1Uo6jwo
Cf3pFPNsW5xwjta+TFqnepGsLJ7xRckOXC214tB5kKzMp0lgg2zdnQMh+1sDwBmt5VzFHr11nKId
QAUwLUE2d1lyyIvKqSPscbjg3G30Vb59nB7JCZz6RQ4GDrF+s1kQwzbfHP0NO8+vyStDbdVOs9M8
mDyJ7pB9pzxqjaO85O7ghFpXRknRoa5pdlkDdWHZtIgcJZQIMmEKw7UMRMoE+oGVjEylqDEnX5/S
PduxUypwOQlP7jpNWWEN5CJorebECuqhoFSr9eYolvzHJNYvN+cjm+T9XGcns//FEvt1HdzHecFv
o1u7ydWPjkBrODFHn8zCz+cBiWUeDFX9S5QLy/PsVMlPWERB28gnw0yvqyw/CPA4s8XZWxRtNnnd
tZcfSat6ctsCk7rEfa1kYaMsZ7MtHg3MmN0wPabze78Wt6JzyfrYtshyuw+mCubBoSSmYIRKdw+z
ZkQAxGJXpaO2qwqZn5WM8jTpH6ZE94H4SDIC52ule098LcPMHl7MNCEmWvkxqfs2Y3pfsn7ia9ye
8ia/lVizHhBr2W/E/ajR1G7hsLUpsFMjNBTxyfKA5BD04HqrnUE1O37CPeVDuzgVQ4GJOGWc1S/r
ccjyp8QgANZSYcmXTf8wzgBZtGl7BufmBcsEqXtV3sdGu6YrOaZ6q1NdbmYTNAJLD14drHPaDToG
eVeiegNl4Y9bzwii6ijfJ29XzrpfpppBhZL9NeAXPSTq4l0aryNdYiyMaVeU7p7I80d0E1yLLs3u
tCPP481Mt1fd4+Scy1qekg2VSppdGAx5d4WGzcWAxp4uschjXaXI0buinCIrTQ/ZltEgms5z2qzP
RV59zD0l9X/MsP9vDPa7n+Z5FD8/I5P9/x/G+Sqbov/2r5n5/zLO309N+i3kv43z73/jn+N8/R+I
K4AxYijBW6vbTNP/Hudr9j/4tvL/Y1fQ+R/3fdM/x/km03yW4/dVPH8A/Tsv989pvmn9w+G8RxbF
KgCPr6v9l6b5mCP+bZpPjKPB4hoJmevd/0vu/6zxattioFr0AJC7yleyxnCSnjP4Wvuhray9odOy
yrFWdy7yRC6vh9nK1L1Tb31YOJnBYlCzgrIhZrcoCYKgDd05C8bzycGxoiyIsxKiIncr0N9o0lLj
0hn6SICP/Q1lqnh04JUdiXNjmdCCRrQq+1Mu1p/Ziesp+RaDXlFYudMpxQv8iHqpP7oziRa6YC6v
56RpwefQuMbc1TtCX0sfV8BY99WsHm9Fchi7leW0Zj0SBfVVyCbzu247c0mzml45iEi8izPWuVEy
acpuVhQCU23FiFSlF1z1zdaGDFAcRvZJHWfqUN5WOC9rMHmF+5JmbR+p41CC+lHdN5LVk71hFaYW
GkM+s9e1c0MHsDipL1ytNVV7q7x0LL+plAReRVJ25/dyIPmoyhOklzkSuL07CTKSXSetfCYoqHI7
x1NeJv7E/e3sxiVCtWREk8r2OWrWDfMcw9SEojYjosZONMLw7gF7TETTUILmqcOULfd92Nu0H142
x4wIlShrZfe1lWu6UzSZoj8qTAWjMJyiZ4zZZuIr7TYN0eTW+lGq1AyRwi9Kl5HkCpNpaqYEk5QM
HJLOomTkozNzm0GgIzingwn4Tn5n8NSBnBz9fZYr3O9M1oe+7OV+7arfhjR+2mq7YPCiQ21N+VeF
A9bHZDH1QUsNd1m27aR1JFTuCzSo4VpajB0RzQYgRTAVTxNViQMH40Nq2XBaUSl8K5N60qza37p1
BFAyGPHWmz5CM/MZkWJzGGbrd993saIon+tdb+okv9oyvZZii1Et7GuwOsLD5cr6kE8VTssjbkTt
Z8hsE5vuJo7C4tMjEcIM1/GuLatQeVCK0UzMJx3cdTxBWWVfD+efC2S1RCQTRsswQdLOqGNXU3og
H+IXy7/91hjqN2ncoHuLDDaKj5UA3casNthEudDsrVlXdl3Mn6Q+8XIGwJ2dpzcs1exVRGrZPw09
hQxWCvcF/EENhWOyGfJZLk7RRdmPZjk/eALANd5nI0pN5z5IyeSJWAAKsTT2HKEf8CunUaHn+G6L
an1Fzlb6hTXm56mrHJB+IBfsoUoPelK5HzONyWWZWyUj0x4FqDp2r5hlPp3JG/21G+w0YMyf+NNM
59yothL0xDEWZvHRLTV1mui12Cvg99QmA57aal9nKvIHteGammgCwrJKq6AddUZSBksup59/y+ou
ApdoxWBdyAzEkMpRgUbZDVqTiafG9xr4p+l7lUpsEa1yqFetfTFQUNy2oVvPBO+p+4rA2HOZefYn
RqBnJUMIOrTFMxPMo9IZJHVhCgxYG7mcH3N2WypLDR2taw6sa69t48XkYWY+aCU/KfWgGy+bQVyx
sTKZwQDR35VafIefW1F7BMgz8RfMFW2z/IuNHBNtZWlCLn91Z7lpe4VrdZ7UxY6RRq4HY3OcW26w
qbof08eOs59n0EwjCyXEBWl6BVqLc5b9CfP+aFlAE83u3m71i6flce82cUUV799FdW5jXJKR79uw
/GZhzGDZs3ZyoSuqp3RLgg2hGzvLs9U9ZSCUfEoVpt3UkWnOUHtlKXhOhBUaUvvpXTAh/DrHWYo6
IIQiDees6l5Fk/a+Oti3uqvzJ69hHltpJTquxN12q220f6w1vad7lMujVefFXp2B2VmqgLO1hvl9
7ZgJI1Cm+k2aDLgEMJ/Sso7NXEVbo31KTeWocJ3TWClmoFL8+roJf3ol9M83LDt/yeq1SvymUccD
A6rj6jJDaciD1BdstipUcpACrilxjDmva9Pw8uz5IsSIfAYl+792GjLe/+aiDwudRYl0yrSo8A35
B3POEqtTV7MH7Nd9bmzv8zzp3A5WGi4Avt4ttm/wLWbLn5dh4SH25sdC1N9WOjERbscuKuYxj0ZS
l8RMVZklzN+dqvYlKyDKQf1BSnBtRqo8auz2HpOebVSnNVcU3c9ukp1K1qr6oJYhcYaPrBs/F2PN
o27MZGTrff5hpS3khRxIExi0u+K0C3SnpvKceHiMYZyvrKlHBIR9aG5tVPJmP9i6bcRyMbaLV2jr
24ygcF9VCLiWooytjN1wjXUyzHTMB0amRiDl/XI6S+CoPqmzqJUyt9PiRHq6n/UD5AOuYISI+wwf
kl/U3cc8SB3tUvdcD8I9Yt5H1AnSKk7FmhwWkQ9oWuuEM1wsYVU0T83QRJ5mjcfUaIi+Gar93A2E
NMjNfBm1h5k073DaZju0qm0E3FSoUasykxuKz81tFGZEiePQUow3g+3gPpE8W2JU3rOBPTwPobZn
fuk9TqWEJ5OPHQx119xXHCFBm+reDswUs2x+BTu2F5oPGnFV+JaSFvztGVUAA0PWnxcVjNB1Es6r
QWVt2GPUm4Pr1+wtSMi9emn9R+gOQBuAuFOWQDmswTO44yd4C/5swbgA4Wmys7c8+UAEsNxSl4sv
YWUPZkVq8eZlKyhAIHIqHJCvDGcMjKBNJJFDIZZHBcdNuLn5vt5SI8hYueLI52la02nHsf6+9JCB
AUPJnFyYrjiv5UeKZ2MtPryxerCt6trLIWLZGluspBmaGjebbN3BeF9b+dwU1lNa/vLYWhpetSO7
9asWSqixioGy4hiHEvmBPnG5zkM4j+3VnIw9Og7mpy5zuZ5Ue5CZnIvGeFsSZjMopsJUW+8DI3Gw
i/TdVJU5zFX71s/ZuM8WgL4uXKiWVVkztyBZDCTd8zxETIaNxdu1NmqI/ENCGppUTwDXaL7Ltbqq
gw6PRX9WvOWjU7OjZU4Pw2heRds/jjww25KzLIMXHA7GNkQ4VkSUkK7qw1Y9QDNU2TXJHDQNbAe0
nOkD2dZ7mHZdOCh8Ri67sapuvtzSZJicu19KuejRMPC4uCPXw9y6SAX5rjHhge604yZracWGJEqM
1DoUva3vyUOI2fMx0Aa95VmAMBKUCr2j5HvTbhAHKsnGasx8nio+ylKVU+QYeX/rBK9lE+34O1fE
V5bNUB71ihtblNbJmtom9qaRHVEDKCwTjAxFdqml8pN5DqCBhYdLaUKjF3/QlV+k3vveCmFuzHbl
SAmGJSJiVT2w++HHcnpBiJDLa6B47/owd6mYkILLjwoWoV9ikPzgQathPHbvFfOBybV/N5P6zLJE
e0Bj8EN1xs4D/dqHIYwnqH38VJUOpTlDGvls1tqTOw88SvqcXLVhufWZdpuSJiaWlyWxvL+Jxg7S
ZRNL/kN7FWf4t5zT4tmr0pVZzM/UmoFeu7tEjs0Flb0Ct9EOJnOQX6qZ1Rd3ZpEgus671lXJ2Hmr
+xvfqUe3rv4sWsGiUlP8VqnRocpyjWzLuSd2YvgndtOwz0bCRHlC4RT1anqCNw1xqKI7HhU3g1RG
E//q5p3zy9NVN8japTwnPbPaNOWC7yWjXLt3wWRCyaOk76dQW0AI4XVA/eIgSoLtlCO6ta+q3GQE
BJQSg4X/3OrduW1LpuclOTBjW0KFSW62a+eficjODjf92LF+zzqqcDur+lOtYYXiRhaBWfIzaq2R
Be0ymd9G2+n7erEVIKW6coBNxtGL1pPjEKwSSoilP6X0DYpucu8j/awhB1XzieyIItKcFuOisKZj
u3Tiec224YrwlBUrysYXvA1laDt9DSSm5u1oHNJLuC37k4pKBlkxcTKaVLyIJK18irzS+yJOON2N
qd4GA2d6vC0m4Y01JB/OyfvWs21hcaEA6ypILr2pf2vd4v2RfD9mRiHFDd6OGkE6KoLVGVV/UbPP
zC2NnWKnGgJjtznWWFo1+HWTOAiRaq+rZm/hhFb9DiIVv3XQgLtykCfAgQKRU6l5rwK5bDTDaAR8
ilLG2PQsbN1aRq6LCNjBBMxw2msR+lhWGwAmcK4rZgcAZpqzL53B3E/2Uvtzh/d5j/46CZZRvi9y
1cIU/hJzSa2argVjm31arp/ZVqMm6T1QGexsZX+xpJ1ccQDrkagcGUtOymjslO1SToMXIh3oYzls
xpe3tDpLw3E5agXFAPBETmJ89SoWGNQeCmtpfbbhT2zNjEhy6I+D5ylHb6Yr1oft1dFK9X3B0gdR
h+0haqXxbZWpFizbJHxO9zrW3Iapdtow38vy6qauFisImfbqKemnIUSUvkbCSVgzSIIH1qnQrr2H
BYPnSPxFlN8S9F6pX4QxxpBUb6v3TnwSioqxfnOctv3WsjqJSqdXuMkT5k5KhfSq6RHjDGa8yJQI
HyaeBE6nWRc76mqcIegnMG1RKuW59QkA13ptZ00EZKVXCHDW9B28F42NZTfnJEWunWSEJWC/si5l
1oPVsRinLzDBccfVPK31J0ZRyk8cOlIUwxFGVOXrA6U8yy/3pN+/kWvpvZXMZJ8mQ0WV0Zcair38
kQzXv8AHUtoZdXNuHWu90J2vj/2skRU1NR8z6RDxjKL83M3lGDb6snEcIV9xVO7tAjkbpJ7SSnKo
ZcWrSrov6o4C5SEYGDQNHbsE+HqsDQIXlSBeepF8uFPb72drtCOkE9YOvHnpq4vj7B0aw8BxMu0+
nERuw6JJAchIt22PrEoNdl9zaT8ZqSeR+c913Eqq3RAdovWh9558Qn6o3yjUrF+Ya8aHVYWqRBFo
LNeeM52TKDP/KI0IbAMpZmp0fdQnSf1U27+zfp/m3WM/auibvLDuD3p/y1rS5O29MTa/JHf6sd6m
u3aDNaDnILf0nB7lnA488Oz1lvJUwbT1U8Dob4bJVatAo/rNE7kySBDKHvYY8LApD02l2G5FbaQf
vPHFCfhp+WMm5hqgRLBiVrHVCxY3DtY7ihvK1Is+NrQLbEveslrzPpplpG9Z9P5znfPmIBOj+BLm
5FJKIToIzFmsIlCcumVJqoXlXZE2T331B1YMD8JomYgoU+Q7ZcCmclIjJWNr7SeusWWfCKtsDIXp
eBozdoiR7SqqFo9iMEs0WaZyWylq6eugmX6YZqqU1P/V9JmudxF/pq7trbGb9rHkd4yrlrIxsAgG
O0vDXJwIIYUGpBN3PrIzxGsoaYkugsenXfS1M97tvKgf1js1LfA0U7kT1MxMBM2SLM/Tii4Jrj17
l6jFS6LmWvWmdFh5EYFst3oY6Ew15szwxd3WC9esJ1VkwR3jL33rPCLpt36SKVvDipKYS+w+yF+G
0h782SqcEwFAOUIIGJBB3xMBTSOq/7LYQPp4IpQdWy1a6F7vIqtXjFBCpKBZaGmZCk/4C+Sro9pN
MKqYaPTlXU3UKmwELe9X6m2PddLrry2WxWPd9MNJFwkjG1orn2vOu4sj9NQGpGiLMO8lXbVWbUOs
J+63lbWHefKAd02tymnf1IHJIOCYTerMOrLtLmlXrAdrmo93s7ZTKKcmM16EAKzY62wp0n430o5M
6ZA8TYnT7ck6TIOeOIZgGgSd+4Yi1hMilO4WC/MC5rIMcraZeqI/8VscdGv8MG3WsxJ42uRm4WT3
B1c0QcGGwZ4/evYshaPFtbcEU2IHbu764/KQUrrepOsMoWUpPnZRz89J7yi51tsekbKVV1wxS97o
oZo1KAPnAvPJW1nZT53cQr1e0I24L6aKTAJ9Q7Cs+6X6KQcutBmZKLktN2sb2hc6wzlWV/cvjFAE
rKk0t7NrjWgQDWR2GoC1k303QAJDhrVdFDsXBs6SZj9QY+UZqvjeQr2HbsZuA6lLNsVm9cb0ovQ7
BouQwuHYea6MrTVvYnCzJ4Qy9IqZdXIN67c73Gs6SAVhg9WNCl4NqnvraXInPJXZZgRFo/5IneLb
afP6xg0cOR26Ha1gEOgsLsq6jnkHSxYnM/UdRdS1vh94VkXgSOIVksBMzfRtmzoPVfy30ZVhjv+Y
6V5Ue0i1Yab4q2Al2uo9NpskvEtTZWrdLMDKBSMU9EYB69Q/+upcN1e7eLTxU+e9NgmCOKUws5ug
BdzxgH63wjT8+/NIWCMSPks+tKmkN3GROamSp6KBhGvgLnhSdLkziXSjfkG7brsrOIg2Iifj2bTa
6K5NASVwWr30y3H3fY4kqcfL43gvm3KfjbknbUl8D5h1WVPJOmiM3LkIrcx9TTrr1isayz+RU3Io
V5wb8dSu32pWXtKC33jU0UI4NvL69ctGIEvdgEfV4XKvH4rkLDIsSkMOFbMSNypVdt8MidsKRW6T
uJ99biEkk/czPb0Bn+x9ELQAshP9gMgNKTup4vmC/g/gV1j1StwUBhtyqKm+RwvjtwLLPrf+W4Eo
P2HyGM7rcC7U7gblLK30g0bfT48YoqBAvjazic7ZcPgIKBlxmwZPI2Lh2TkyqjHZkTkcPwJjidKU
+zEdj4Bduc/UxKJaQnBwZ0DAYZRuu1+cBrVPvZfGI5NHyv5l3XUtt0mCokwuDet33hpmYOOxQms6
2KzQxwHASrU08DklioBOZYK1OlbA8O9xcasdDm6+axZy9dnDp8ecjUHZYU6xh4M53ww1tlmqp/b3
AgEkAnzLZe79AZscG0U5IqH7AS7KwN7cxova6OqTGOQcOlnH0QrjPVgLN33zatwBrann+y4hsMO2
zc6nD/qu9ImvTcbT3SoXu+bAq+Aau5gqRBolGyO2uwgV6LX0zE8h3gBaktflXVVPD0h63Dm9SVzN
VO62KhRaj6LgOcnPXu6GLVBNfzGT0O6O3qKFS//eaT9kl3xTnC/+oPUiUtgRl42RHFJrPbUVKvcO
Vu1pnc3QSdTHeuwhfTNy5ZD/1ajrlQ7kUC/L+7CKsyrfwRvemt7jrtxaJ1oGSoLBKN+LvIgz2hRE
zSxbsiGoEnHM8TL76aq8KvolVzp2Gmsg1Omk1pbv1lu4IfHVVfwP9VmWqAJyd9+ILT0J/twyHQxt
DUrukFTu2jlWxJkYoIwiyDy6qPWT6pW5A1v0136Bm8qJ4mzPmj4x6R+hrMYzc9FuZOUrbXpGhtSq
EyS1e2GlglHjVPTvHEUYTegQZ9YamWCJcUMj9LqaSyhtUF6b8Whbr+40BJr+aclf5fDKuoVmj3aQ
+2Dg3G239SQQszrdbnA/BlUJxk4LgHDtQcX59tg8jAozN7zfJfFRIf3k+6qQsuC21WlTJweOqLe+
4OM0wol4gUhnWxNUuvsyZ565I6PgZjqTvPSDoA/REwR+4w8B4UcCwiNTn64VLd7Oy0V5NDt2DdQv
oZK52qlNlpeuGx76QjmIHlUbU2g+ssyraRpHFE1Ou53NRIRk0hshNLt9ptKG6gnHn3Sfis1EKKXI
peN3oL+TdnrStemrsbC/MS+bnItRjy/qYqZ7d7SQrsMnr56MavzhCmL64VDJmNl0BmGh+tD1edZH
CZK3GNcYkWgXgJvh8bd3bDQ+EgyPHd388LSor47SQOmAtLkYfJczw77mm2cfsJwxwp2ezZLpsE1b
02MncCDUhluSfoyjKc/OYu2ordnXzR9dJ8H32w4L9Pas64+b4KbV4zIv5X5Ay7hzDW2JtNV5yTau
Gs84qYV67bq3BfGmOtQvJS7VAR2UPlYkT6racSnM3QKX0G+2/xia6jI95ku67K3KTXaMwot97XVI
l6etu5gq6Sbl2F1yFZ3x0IWZmt06BrmMWTB3eo33hNoBIeNirfxdSjGFiTsOiz3Z78yUPDREGEqI
UijZcwwDlZb0iuqSokzRrWkPQialD0nQT06teNI85wNNbn4Yhh6PpMi9awPP75g7iMp4FwLL6ZyL
19eHOm+vWbbrDRRBhub+au9SXkuv1FiZgQBKor5WbJiOtm+YraJlXWyo7J7Yt3ZOAcRD6NzBqSlK
R8NWPi1qw9JTsj3FwxgpZEgj/dGqYPXmdde7FEfLGJGr9eZO40NK0fwi7cbhqi6oQ536thbed72Y
sabP5wUAe4yi4l1WygOjhNfSQoptrXutc5+2IjVBMU5MrLyZ6b513DL3yaCsmwZ2tdVkAG428gg6
5Wvd43ID+UPsxWgy/AUzXJf9ctGGUY8sE8uEPq9/ZZTQ/la4Yr+15S8891SIFvfVXFJXTWr+DeXa
2fonxwIQP5l8nVR5yVPz1aVTVBi/x7lB1ZTCWtjRyx9AgCLLRpASFB1+YtH1z8mioMV23K064pao
Y2/Iflcuqzy0QI3GTZiqz5ubHRrYWUFbUwmrkqetQJHprjzd4NjVtDyT8iI5YlCh+bXSZEeAI0dG
bKRztLOM5z4hkqIaMHuZRtwCf85swZ+RLYaNaTnkbY/CqtrU1xQgv78uNlpb3KWj3XnBvUOZs4RI
hWZlqMmuNYCSw8qtf+KmzQltQV3okYARk6Px0013iwsh8UFSGtqO5GMouPhcopTkm4eyMq45WIUD
Pxri0NGtD6Po6mPaG5w33TqFyYQcyRgMB6XT+JVkW7djYKGHi0gyJHj1blW0Z758mPYY1TDHyqiu
dC3qt5Hd7sYkLIHrgleN8lEscqFTE/1pqdTijy3M9gDxQxzR/1DYzxNZOK3UEVnmSmiVqhXBBs53
ws6WQ79aw0GxXcJJGvRLEL3v5V2h+XpRTIGykYVjrCtA6ha1g5ozfJ3ypo9Eqv4p1/xdqanpkBvG
2ozmQDcW6MgCOzt5Kh8pK6NHXPFd6DKMurkkW0SMjYpA75GeL+6ELh9APpYv4Il1sSr+4BXPchJY
GZPPalLJDhebd6Y07LC1sfomwWEKiAKiOVHtS0sDnLtEZ+KLE+BR7eK1Be5+HqbOOoiJeTYoRybM
IL/1+y5566pra+tNjN27/TM65rRfdaGe9T71fmFzUd6x56wfudpssdlOkrlnyvS/7r80pQGG3W4P
RNFcZabfFFj+DGX5AVD2ts9rbywMP9lYFOCTm7UXoad5f8rOCDMohpGjiz5gDE3xk5ceEgVKhppa
HMh7YVYHs8KZ5+gLnGicFmHtdNi7qGcK3UVdYCZzNKzutk8bT76Mq8j3blkPr2TcXGpNze++R7Ff
U2iNmlgvtc172BpFPOd5d3DyBMedKC5E4rIecpBgGh3U0ayL2MMZUT1icMtGqYXCWPID1pAdkTrk
PhXi0iaVuC7L9J1YA46h4Z6HM2z6EBDBSwHfDUPodeKIZUmm6vfI9AA65E4ZsnA0mvtsim9Phrca
o+CEepAV7POgDlPcVlWLMCs3/g7B/C+pr67/O13Vvxmt/1MD9v+DZmoXl/N/Lr6Kf1qmoHjs/zZm
393X97/wt/bKtP8B3sbUIYDAxrDZ7v1Le2WqWKlxRCN5Mh3TVj3+zb+0V8ZdewX7DwYkvFpX5+WG
v53UpvYPFZwEAXI60A/LAkf1L1XY/4GTmh/l36VXvLzh6CDQVNvVWb+693//P8Bn6p6419mYWL+7
sO3i+9Rw3i1OZ7/l1mAi450SdQj6dDbsnW2K9VWfK/ebn3g9JAxvdH/ebHYuZTaZhF7bG6BQVXWK
/87eeSzHjaVp+1YmZo8KmAO3RSI9PUUjbhAUKcF7j6v/H6hqupmZbGZoVv9iIirUqlKLJ4E85jvv
95pkX8ea/QyjFLi9aVIbi53QjvV15sc9Dc4J2vyA2WeJCI+sKSf1a+ulSQx0BbUtj/qKY8i7zCyb
e3zVNwEgDZShnMPTLDR6X7CnaLdpHtTEVl0QKtPF1z3G5BuoK/ZFYyTjFXIjDOj1qPyVF7MuTwrk
V/K0NG61oRV/x2k80Rxz5GJGXzyQr8IQCL0padazE/fhOsAun3Mook51jNEnEMTrBTfFPkknQeMz
rV+NuFTeAU4oKaUpTJ/Uhq+aotVnO/KaCTBuAPzwXCuogdiUpoqf9cCY9uS8EFkpqUoJmJ1cqwKz
dmwV7WqnBrOtalpn0hUOW5j42/CQ3slFk0ZoHGLcVRyVMk3ahst30I8ctbxVBeBdbdj7RSVxc9M1
u6bd7GVaSJoA1mbLCBk1V0dM+7OVkWnFJTlZ1H6F1Kovos6Qi9PwrG7xWPGlpVbLeFo1HKkucRiJ
jsi2sWgjUGQtEt/CkatMuYA5g0jJRZMkUT1pORjbbJwoO6UGHOHU8ORfO8xqCagIUq7zcdADHgcV
QK732y9NK6IUnpiasYknpSiBE9J2wrUEqpyTcaIWGwvKDnc2M84Eku1M3XRD3sNmk/sE1o0yWQ9p
1sOFkjykrgtbzJWc1cz91YzgdWndDrYpuQKxdrkr62JkIF2mkgB4Q+9XkNnZLjqvpY3VUDGtBmHn
KGhkzeqWAXUR2Ve46PuOHVXqvdU35h0YPRUSA98N3hBYWKtn5NYYGnOM1Kdx9mWru4cBKhcpEyY0
IUch8cmgPsw4zOH8itfEH+WQO4lh7kur9eBmgYEC9Fke936dLmG61NNCg5wySdalOeUGkG9vWqOj
EiCkOB5BlRYOlPU0bbgzcrETYaXrm9yqoD2NmZZZTpDGQbgchTK8ZM1gf4f5J5VoO61kTiMRkCk8
5IP8PunHlTxW9o9qavhJZdvaEDaKClZRBqUyVCJ506RdAtsnylm2moE+AAgmMIOlLQ3jr3hQQmhX
03z/6ZpGQ95Q6eMW9UCoYxPADuFMMsEYCnQDYLhcEvDV9RidOp1InibRpBzGAofkE0g5dYWG61Tk
NLYoeZmImR/rLEx+JRDJXtK6Qe7VV4X3sykKI6c1WPeEyqlTREuekAyw1FktSAUFKyLGSa9F8q0E
T2D5ao+8szSUBd4O8JMbtEuEGmBiBeENwpkPVVtEOkIna5IXo0Kx5cTz5FlkhIGYu0w0JVLxJqCY
1uJuQBQietapbks0fAfymBalHsB3wKQtpetiFLS9TEvKPJdADBPvwhqKy7oJq9lDNSGbbEXZoiK5
llAluUY0GdpmpGdL5NiI7bmj+RC3EWpXmViEYrYAm4qeDI5giswOmHBIoI50sXjOdaCwhUWJ/mg1
uf2ee3L7jH8IjrC9HNbd2iA5VV1xtjTf7GGE9BQlNG82bdGo2ZLgxlpZeVJk9qtsVHB3SWtZi974
OJAlQyMNaVIR+/gy2KIl6YK49ruA+JxgSVZg129I55q0tZ9MSnMnqoAZIiH/gbA40PEhViGXXrmu
injVw1EqXCKKync57AktKhDqRqmRumUR3gry3diES5p+FMom5Y+VNhvVH+FIeDBUyO7ha9Vkla9P
t9Ft6xHiCpqK4ZCT1plnl1Gvkl2Reludr94Ks72Vjzf4VC1tfAbKUIF/kbZX5Me5Bss4Lbprssfe
asYmzZqSLFJ2cdWutRbY36NLGBh8gC7uXc3K9gZ6YjtKI7gp03VdlBYJhcW+rvRnIYt3fLnviVhh
kRarTqGv7N90wFZpPMKXGzdaHWzrJtoW0FfHjquDjALdT66HcOSCGDxXnSW5DcqWjVn139qMkDAk
rcNGo324yLK7LkV9RF/LSTzrkq4ClhqlvpRLNpj2zSLqB01b7vY2oyXIF6OKuJXes3a2Fj3poxYQ
2yJ3LMvEVb10JWEo2MdwEJCegxmNu3AqgGtqTdpZafvNj0Xq6KJ2i7wH64w3KnYIXT5W29gfMYPL
EAX46SqxursawVhn2DtbKdh7IkIUhx9TJ893Q3PEOKh/8iofP1cBnJWJ+yQOd50Z7GmpX8Qdd1XZ
ohnB3Y874yA7ksyPLXxxGyTDmy5F2TLtghqtA+1509Gr+jEjmDRLWagVd3tA+qBDtDJM+wifoCRT
9r0i4X0GNlzo4roNELNW7Dj0Jbe+VxvInazyuZIwGIjinzniplLGBCBSNyBMj0VtYqg10eQaUyt+
nMh1kI3iulbDpUJykjNZ6SV7keYYQxouA9xOl8HUA2dkyiM9p8xplLmQSZq3MFfvqjLFNZfFuGjJ
lYP1sSrz8htMsme204Vu2MFWytTbrofo1TQ5e8AsVxSlMLUVpc99aeZ7hE6vahI8DV5j4WOkKN9M
FdktKBuaFcum9UFGpGQNl3UPX47oq0Wr58MtGXGVU7CAlnlb9jTu4V7s07Z6s+gELnKzUy57RcFe
YngWBQ1yOzJ+MpwbWfFVEFagIU2n03bV0eHpqXIZKZB2Aq9cW5QbZIJK76i/Mfbvl1zivZ1aVMV9
LUxKEwLPukHaSfGNiABdM+0ONN7B4qGlJa0aSKDlTnxvq266mGLfBQJZWAnqmRixj4qjQQq3Rckg
3Ga0WuD6iRtCStdVdVX5nb81hHaV0SktpGZbJWTM4RX4YwqDywmGyORxbAz+lURCdQNb2myiBYas
NNsL2c1S7V7VuTUHfe+SMAiFz2xht8BRo/rxnTHGGUcuG9TOObIfkJFN08oQZeNLuL77ODa4u6Z3
IFi4OxB0xY5KU+1G5ZwhRdmJ6dHQcIs3dslks9FTjy60EUdLXtAZr6SqfqDIeJ7zzezgLSsssvRu
w/FKapFiZfl9O2o7w+Pr17tXikBpEcJq15Jwo/lTf9P6j0kCaEPQnVc1q9Z+l/IGOXC0bBvPu0wq
8k+baCUlZN5ZyLla9WevaKQwCXCKAK0bqkUaDrNrF/fGycmqdqP49TLKuPB381DEKSDDym8EHgvw
KjUk8Rgjun5s2Kuuj691SLGJDTKK6ViQq9Mb1Hnk57E+uYoqWsAZihF5at6zOljB5KHbBWXf6TOx
sY30iiCDfTbMYCk3zr4On+mDVS6Pljswmmz4tuUrpXW3sfPXQZWKckE8pU3QW5MGLyZMFX/rT7L5
DpZ7TbMKTwLwkMZaBpKMedJQW3K2ynGPGTeVkcYvthzb1iIyEitaVbk9LMO6kQM3yKFWLshBk1aY
iXEW1EUbXomur1HTh6HInNJIxRt2uukrEPYIJmcbHnx6wpfpyBcp+CRZswRIiQwjGBcRm7LRjU42
FvZgcCI2yKYdUdBOLqwUEp001KgJ7bL9ybuNO7wvuPgjwvB62EWFZdxGcCN/JRhhzihSVdxVEopS
tsSyh68PkvAoJ2bQXUgD5dW14YXNjWl3eHnUSSfuC9VXLCcvbJG4wQAhzonGoXhnaZGWRxcSpXXa
mSRmYdJCi32weDC3MBs0EQpHw23fqzVdhKYZr2HXdc0yVSqbDNkmHfoNRw8eBCO0TtKjRMQHTDMK
JNrqBj2bwFLnwtImQGCXx6H0RCYv+KhUjeU+Ho141mKb79jxc8wURQtShmp/+vF/Iq9m/O3ZZuDE
959xhsvX5D3sftYfgQZSWP4HaTC1v7ge4KaOc6mMN/+ssvpb5WWqfxk2zQ1ZBXxXDd3Azu0fpAE7
N2JH8OzEcB7veaIe/oU0SPJfsxM9ERWGTiQY8izAgz/AGsAsPli2mSRD2YJRcHi1kXjhg3yINITj
QOYmCxKnljvbuEPzkqHcgICiJJzUJq3mvWKfcbkFQjkc04JwiCRLRTYxP+CRTRwOavSwCFxzmzLj
5sFxxBUJL7gPX8M/qMpHPzrz02Hg6MmI2FSF1PbDR1PYIzS2Nrx1LNy/TW2peRvElwPipZH72fc8
foqTTSGQu+5K8upoR88KAVfCtcjflg+ULpIJYeyqkDBv43pCWBxFBX6cUPFwNKH6d8sB5azbA4HQ
lFP4Z5kSyHihXA2QtfJl3+1pM3UVlECH1qePge9r/K692jCukXdLS1nlkkPN7Y5v4xuGFA2QiL8S
Qcfhjavl3rQvMv9+4kwc+qUooFYvzW4TT673t0gTcO9z976TecB3opoGgBOXXDQ/sxjwA+IECb+U
sTqS3VKlGy+T/Agd299HUXcXw7hY6GStLsbJuP36S/rsOxImAUmEvdHd1o6GJcKW7HWfYeUg51Yz
teQH23VxxstZO8LTBGJIADWVB8PQkqnHUvv4dF2tjkMpiFoJzG1XuaXpimwd1Jcz4zzv3gQbI+Hm
RvWaZo9ERCv6NeGVTgElhukPR48TwqnEVvlGPKE13FT202z0l8nXprpTzH1YXYfY5/UTaXz991F7
MLADMLvvfns1xD+67Mz6+fRxLBmEklenzqvo8HGqMTCH1IxkF3WyggKJS4mZRKvAv+hHmbZgvoij
Zq0bxDh3gzvk3Nj6m0jnX5nJMjeDdVtco9yEuptMr3r4C4l8VwpCWOm+1w+Gf5FU9bLot3G5DFqo
U1e2AL9ChAeNso9vjZb2OSTQdvv1bDj0HWUz4mtCaiqzFzIJcd47fC6/nnD+iSHwJt2s3C+nVThg
V4Xba4SsD4M5lWv110Mq2F+ebEZk4YDeskmrwjh6l5o+pUGmUjr5AslU+JqEsXcV6OKi12mnYc3s
LcK43eQ222FbaMGaaDT3688wT/J/22b+fuwZazYIHyLvggiUw8fONa+AHW4g5jdBFiYM/hBepUP2
Rky4fMba9bOxcGXWWOnzcj8OOQJ1Q9sErd21Qm+E0Ut9g5Gg5eV4kvWAzF8/2SfrjlOMo48AORVc
fV7+H3YVjGHySdUZSG20izwqq7m1g1+7qpfOmFSPsWkuorheWpF1Zsl/srEwsilIkNI5ZE/ccocB
QSm8A3eIgoyiqYnWY8dN4+vn+2QUDnYb/FhRZAW8/vD5RCurmeAZ3aDxK/z3Stg5QhvPzA9l/jFH
E0SXTfKwdBmmPoDk4TBxqOUZ9qmTayODs0ayBZI2WGotzCsAPoLbo2vcpHRstrnASE1/ZpP+5GzQ
MWYXgo0TS+jj4KjJ7pNGGNi1ECzCVyW/lo2N5HvEw9QisGDn6yGlbHVm1E82AxI5VbYBABu0jkeV
CQ1rYVLeT26eDfE6UJHM0Ald0nc3vE5ZEHxUOF9/m5+OOPd9ZFWVLVmet4oPs5U+dez3QzG5Ud5C
QFN6NnFCNB1v4mKJExHmS5Htn/lyP1mQ2OVic80VDsH/rPX/OGjhoW9rumF0U+VaryYAVGPUcSnN
f2GkeGa6fjqWMFkPJJzJ7DiHY3miD6Q4ZiwM9FY9qrBlPjSwbKJpvpAqZ5bgZ6Mxkmzr1LjsNkev
02tCBLtMEEg5D7h19TMfLFxAJPWdSRFnXuO8BI6XCO+QSs/gHzbSw0fD32JQR1Nhpwm5VqoDfW49
gUD39Qw5fSRVxmNBo8EnZA1/8sNRUMn2AA2M4sWdwKbvhQyuHyMGu0KlOfD1WCd7J9k9OmkrmK/T
oeR0OhwrLG2t7YGpXVtw/PWR1W/aFnOOPpYfxxqYrlKmbR3jgmQEZ3JGlbkeOnibjE1XFPWhSbnE
znY4djCORav1pAaRbvwG3v1QRymcHdGDT+ZEscsEpozqEkQvXXV+jUHtVD+UoTi3OE5WJJ/DlnV6
oSYdWSrEw8/hDb6R1X1F8DVohsrqWBayWKNFWccqtMRQgvnw9Vv/9NEpRykEcN+gk3v0FUelNeHW
Rta2Frc0MjEO60v71iibHv4vjGdclW5DgkQhj9EdI9P8V4YyqynH+NwnmUc6+hIEr57bn20oJDgc
HS6yRDKYaYZczeKpxXq1QXelSjs5KqXH0tKvR5+WR4IYFYAy+TYMvbTsZGsHFn8liS44U3SeHAJc
OLkk0pUmmYz9eP7zD5ujHI1tOCnRBOW0wCEsCObdGLb86JZ9ZTgQuXdpEfz6+tsQJ8vaNnHdn4Mk
uBxw2z2aiHD/BzUJrdGVQXDa9FfHBcH3n/PiJ2sGoYfuaN7Ky9BpLGtjZU+PqXEl4iu5fkm6x7bd
qtJLYF+FZQES5NyG1/ou6Te/RSyIozGIRWam/4SDiwOwsLZmcg/PaFSWhbrN/cdo/N4Fv1Lrto8v
h/pc4t3v/e/w+6XSnQs/YrUpnvWjmTZJhhINBW80qjZC3kncPk39fbRuUswiq/p7iQ1eZ1x74zeo
oJ7FrfWbFe9paKTAdaV+VfWPCv6YfnkrwIXC5tnA4NN8xlIz41qbr2l0j/aqLNewzqBDoctNsAPi
IFv4y9K48ftlhQcp+UP9you2iXbBzM4gsPvvanLZqXuteKWJAwz8fYg3KHEBm1u4tQr6EVd7Hr4n
qNOaJxJ0k+QK5xa9vbC5Q+lO/kMPnofwuZsWhvTLD+4nsdWiFWYWBJTC6+295Xg34uBHCm+/QaiP
SfBNU+1xpVPKh9zeoLors2/9G7K/NLzLSF3313Gy8CJXfUBGksk3AUoqINWA51jVE6Qd1wQaBR7X
9oV/a+nIDVcZ8K7SP5jefdkuLPPC7NaUL5K1nUtRSNClubcqx5I33fe6XA4GbAkHXpefu92bcjGr
0NprWQWc3I6C/gXMul1kX0Xjm6HcBLjahg2h4T/S4MeQLbGpy4pLedoI3NkReed9hA3h7B//CiWr
3JIiqlpcxpZkw6OuV3R0LVssQzPrzAl/umEyp4hPsoCWYHTMEQEfV6nF6ZSiy6QgzXFIVhQkVJUf
LX0pfepw6VxY7OtnzsTPlig0fapfIJ05IehwyNhT8godPycvv1mkHS0gaw7d+nonUH6jQsfLhcpM
tkjltbhLHG0FZTjo5QiB1O27a/LdEOAa6i1ck0w40xvdc0t+KSDJtXeDeNfET3iuTldvLFoKKsHr
s5jRwQ2EptPUua21lIoNTgy6ve6VtanCeahdw3qOsHPI2mXXPQe3GqYid9Iew2BMiGgu3XJpAdel
dzLtmwt/Z16i0AiMVbBvLhs8yGPgX2cqF/Zav6yuynvg5wriH4FsGGkaTn4LpED/CZsTzEyTi6Ld
IHaGxrJFUY1EIXnrmm9WeJ+huRh/TSsfF5/SRQhAf4xFDzHCGemj9mFCyOlTMb01+Ub39njHY9tr
jVchjMV6ZfvP9GeKYAMr0tYw/bsHEbBMeihLiNUtcfP9pRa5E8xpRGnlSmC0XX/HRby59aanPHlI
cQTCgMXplBcLMmeT9ruGjLwOMoEhvQprI4prrQYOwzCjKm/wrcxbxIm38fj+9Td+UmtxZ5Q5aoAo
4WHxv4fzqsmbBAo3Th29EZWuHnZveqVzvdHFfkI06v75aHinQPyycYoADzgcDSNs0dWixyi1hxIh
QPH6Uk0ck/g5vFOjM6Od3uiAfMGisP6SsQAj5/hwuAq1lqb544h7A9KNMSXDxtfMahVP8SUSGbjP
sTmsrBKlU63c25XQzxw/89s7Wk2UydSyOvE64iRpDXOtPGhjnneYbI7zJIzQr9r1mVX72SgWMDZB
MqTJUc0cPaZcT1ZslQP25tZ7iETaSe3u3CX8k4nCD9dUg7y0+Zs7OkfVxO40UdPjS03cZiZ0lW2H
rUozizGhVqtnvrvTQmgeC7BIELYCsHFUlkVlbqdtV44wdI1yEyG4Jr8q4bbjNHrmepnOMU5w3ZmN
/fghLTp3IObA/qD+Cr87fJNWgepHH6CR4aT6nUZ+tZCtS3X6gQP6uZjh44sHQzGMSt2tUXYTDnM4
VNQNmW/0ObA2PKlLjlf8POiyl/aDFgCke7uOdhvmFH8Wim1ydKAn4NHoDcAa4VMcjotUVUPqSph7
5LHTlimZ66kSG3hboEI0e1eeJHP19ao/WYdEgZkWMg9gYRM/BXE0QbGzUVqrg4xd6IWxww71Uu5g
N/fjYmylGMshBG6Rqq7bttwO8qScWR+n3yoydAYG16G65aJ3+MhhIvm5hNcA9PwSmBWfxzanbKpG
sAbMpe++ftrjmcvDshY5pAGrqKWPiwPgJQOiWlS4aLbqPvdcmS6rVZLShgqKeDYLsmf26+sxjwsS
S+USC3hFyB1V7m867ceCpDA6TC4h/kHCQnldwipHtaDnbik1swSi/RWnCPW+HvM3NPRxc2NQSh9A
By4BJgDg0UyCI0tkV+ul2DrcTOEKJ4ql7F1YJJeWGn496GgKKkbauvivWva4KIqtnF7wL510g7V4
jG5O2iD3muSXoHuIlGJFxEwI10UvLtr8kl/HPFr2NlfeDk1Y6/D/tYubVsH/CldZhx+gSxz2uNzH
81+VUrSYHpyoh68f9GT68JxzfhOFF8gcrcDD6WN1udBHC5U/7EC0JBWWaoVoF8VAEoZOyO2Z2Xqy
MYDhMHPmNoptg0wcIRJDX4zGEKToGBSugYRrUEDYjkQc6DJJkl+YnuHzIYc3HUSRrx/005EVhqe4
1Wa47PBBJyVED5KXoTtCFCJcol8i5dIXZRdIa/jaOAtPC0teqpN9ZuDTN8wjAwiCmFMcYGNzOHCL
HXWtldEsO5fXo+y34OYml62xsRdFeu4kO2lGWLxb3qsiZuwFzPVoP4BbnBR6Mw1untQ0qmq3qgxj
A693q/cGmuMaLRjSiSsaZb5L3mzuWv45zOU3NH64emhJ0A8Fbeaz0Iw5fGatMPGurwhS0dAap8m2
lCXH7x7gTLuqKjmtCJdy/5BuZLytO/hPCR3WcCuCep0lWyb8lLcrZDj7RlqO8WuaX0gYg+kQm6XA
X7BAsvuAzpTVrGTjxi63XOy5h6bxqsVJpchLwnzgUr7SfIFNwmLiVxYhSppFBcBR+OR2PvbhqrE7
amJiPQoGu/D40UFDLfrH/SG+En3+9tlHaFLSSzh8G12Etjb1dCJgs6tQGXxC2NNmTyAxhC2EnH0m
O3mb6whz9du8gXGm6kFwZkM72bjnZjk0AoBUjVpt1jF83ESRPIdNCYnfVbpEcib8GAfs/Ivu0Ryg
WJP7tJx8afX1kjud+ZzE6B3U331h9tHDMROIYFFT4WE0oYNuWxJyJpSASMiARYTsfD0YTQx+3MGk
04C6AIuhSDAsp9ThcH3WVlMv9Y0r32pv+R17i/wIedjAYt+/9fCBGJf8q/SGywNdD53QiRZdGiZc
GPWTjuzUwpEfpr2/HTJXSd2UfEj9nV/b4am1r5ORhKy1hQ5HbdiwB6fRXof2CtYuaIhKyIPYFmS7
weeslpl6l5PDIDZxMEvMgMiZeAtCoLkY8SuaQMNYGNigt9ADyZ90IcnZJYAM6MNShw1bYkzgmsio
Ghc/n1jbSOG6BsoIVom0KfW1h0s2PlxU3R6+jU52o11PN1jpkM6WfDOfFCIiZIe46FHaKNlGRGtb
rIX/nlmroViDPU9XNle6bkH/A1BLvUfRm+PxjEeZfVXoq6paoVZrKgcvkaJeYf+WyRusZ4ppgQ1I
aa9rf81/FCOZPOtJXY/NNs5Wur8ggC56qaNrzd8p32HX4pgZXKhXw3P/K90bL+paush+khzSEXTj
69e+5fTjRa41uBasYu3BG9+q8qGI30JMYySsKBzlpvCXvrKTbRfxm4Fv0TvkwDM79MnRME8clfYU
Ic1zV+Noh5YSYjdTXIlduYZXhXAYk04TUEeDua8MWrDDfgm6NnaILt69xvbMxP103tLdYPLOaPkx
SBtC8LTUVkGhLhN+VEUYt3BjHRGj15HFt6XTy5kFGLHXQxDo0vRP7wU8vgEVAMyHChqw/nDdKDww
cTU+U02qd2kQNHN6030yu9tiEntmsJN9iLocoEfnbJLn7ehoT7DCwGzMWmtwz6j8TT16mLH7q2LU
YbeMyavfMBmiEe3j1y9ZnW9wR5sD40IWwvaafrR9tDmkcVhWVW808IR1D1ElpooiU1UHEhzKYFtN
96GuzRwIhaiEeLhGsqTjHgg/nR7phGFRSAoHXvZTDw6UQchMp8zaUbep6WLSO+jYoQS+GDYehESo
/19//NO3RgnB5JwrfDHbfR9+RRPdxg5nQvKZpHKPudqGFtwihHPptHUCH6nPn/rozPV+/iYO3xhj
qjpo/dwNs62jU8tIC6tGpYVBRFtO60kf1obR7rpS3dPIkdhW03N0q5PzQoNDAZaN/Th6NtoVh0/Z
eY0NhAIlCuADmw3pBzRGx+pbmIhj+e1P3+jcC4ItMk9D0tmP5mGY593s4Zi7EmfRupRB40x4zrIt
LSMT5wysKneUxdmZI/H0pTL3UEbMDCIDqPPoYmyHjW30GSYkfKHQeJV6Cd1GXid4my8TRX6OI9Tn
Xz/paUU4+8DPmCetcFqP1hG4kem1osMazl1lIP6YHlDMLgKmaUytt81UCdMq1M67uEg7p2nVcpVZ
uNp0SvzH2yzhsjNLi7sqwslZFvmxBGkLhGYxpgCIz1QSKnTCGOwEOxeEXl7Zm07JFB6MwB306fbr
V3A6sQ5HPnrrUT+1BC7NI5uuSczbsrNDMkxq3Vz60ZnXfXqYHI51tGwK8Gc8iMi1qkvpBdsnlC+I
dBfYeWjN1dRcCDUqV4pOG/DrZ5zf3uFyZVy2VbYCUDIYn4dvF8EIGZBtAAjoKwUu1kjgIlLoztzf
PnuTlPVcMTgoYEUeLVEfBwoswtQMNxVcXhGLuyOSyBoZLX56WMd//UyfTF2brGyYl9xS0cgdH014
FpKenuN9GA3JGx7wv3KpXoyd4l32nByE3y1zauogMc0tnUd/Qyt0+/VHUE9P5/kj6GyAGkJqmI2H
79WvaFZyOGbY3rwUwQyn429N3z7CPLBARypXXbjPJbJkGqG8ilGSHGzi3CQgRipulB6VvWZhE2lU
y7bVWzT91JxWgPIrkLIIJn925qWdnhV8YFOdKShcvXhthx+4JSVAU6DFukEkXRcduaS+KFZGFbuJ
Ma6Aq1DUh5Vy5oQ6mRiC/jKQEGRcIHcC3w9HtSQvhYWCSVpjhN0qL6IXqR+QbppPpLdY/5vBNAp9
FYCRa83RTpJ7lmi6OohdTGl8Tm9MufpY+d4W6CHo2349A06fDH6kDb5uAHSrJ1RjeEtyj61x5A4+
EXdlnW0KyyYXFAd6hSzBPx9sZpxRiyL3oU11+Bq9ug0aKcH3B/xyYxnGWvfIdlSpT50hNH59PdjJ
YSTYK+giUI/NUvbj1TVKA6Q2hdYSjsuAThGpgHiMvmYd8tbU7LZpgDHL10Mq58Y8OoyklGZNF4KG
WB7ch86I13lhEMWNB/AzmkV8zQfa2KWyihUDI7eg2viBau9iSvdFljxNE5czY5DE3vRwiss08wxv
5WT18E4gC4DT0DAy5GOiGhkHHvufCHFgQL/XJljGqc2PMvfWBs4VKB2DG9S1xZldZv5aDzZvyD1i
xuUZdr7DHleng1FhB5lEoI2St02k6Ydin8X/f7dR/z2KBRqk4cuhzWKCeSIfs6ksuEe+qmK8HSdB
sZLDHGJvADwtp/1tzX/6kTXGLfnaymaUxshtbeW9jtvnUUz7IBghm/dTsVWDgMj0stj22FE6haLd
15UWnVkGh4fo358U2wKKBOA6pvnRbtLmgvgxKYhAJUlasNOrpsRmrsULZltwx7W170HoX4TGKM58
/crhN8HIKhA6iDo9IM06hdODzBct7SDWRNhsIgJZHOQNm6pMktWYY+4kw4qudRjFnuKjmBmCZTju
03xL7kb14vfT45n1cnj8/P48hg1+Mh/rcCf1owN3iKTelKs4csM5M05DjSYsV/LNamnX6bL383w9
NfYzzBvZSWPw5a/HP1yu/wwPaCRQd1AlHzMoQw8nzC5ieGKsciJfhm9ooBATyDdljWC37oim/HrE
wwX4PyNyS9Np2monFzUsfIyRpgJLIYtgqOmTeUPK64S3Iw6GI+7wnbnVPFP/e8b9kcfJf3QuOfA3
+dIJ5f9HjxMOtP+sPfoW/Pyv9Wv648jmhL/zt82JpGh/QRumqy24udNuVvijv9VHEiFT8McM/jvM
MjawGXH7R37E36KdQKHPvYNLK/edf8mP+CMZ2jjFiQlbnsaV/ifiI3qYB3snYD70Lg7KGfPm/ojb
yeGRWdSDMg5JcqsOYV84bFzWS0Zy/a2WmuQElUjKs+JaKNy8vpmdjd6RdFn7m1wRE4txEdY7vmxF
uwmFH4UsmOWTNtJocqUisrfA49oT9uWqvNZKWbh2EE53uTER+SrjFBDsykoypQs85+Vo00Nve2gb
uXyplN7qAMaGvlnpuNGWGBMGMiEwaeKXi0q3MPDJ5O7WiD1cOoeytF4wVsSRqwv9vpyDEUFBsHFG
pBlhw4IrLVFL5Jem2tg7KvpGrEEDTyxxY8iwUEZlqNFs5FgFOrITb1lMGbJSfuSchFxqpFNWJXoj
K5e9t5qsOWAkNTZt4FgRAK9lCo08wuEw4RwtAHt7ECNOklBFulVtzPpCz+/hrOhxTTkpqbjIYGnZ
IeaW4qHDs6wRV01rYp5SYhVtAmZ3wl5MYrYgq/QKKgJ5FlCGqUqlaKsJkkYkgi9xd2vs9AmdiYkk
JBXlU1/g7wU4W0rh0hiGrFsUVRQqS3IUuANoGslytOMr8wrWJob4pF2SaCn3njxsRjMiN2fsA9ys
fKuKh41EHve48Dr8LDty5t91JRD+yhbFkLg+gPeAo0kOYaszc+TbIzYMNWV9DMnYSrFLIVoIixvX
GqTpWzNGo6w81ogkNfyZYgqkbtJjWFiVQH5bGUD8uBS3ZCf10dCs8NeDVNvKZpESkFwOdx2dv12K
zCxxEfMPHTpve7KWdd5AG0K6GhBnjAPKP7v3/21q/63MV8X/vKtts/c8+1kfbmq//87fu5oyuy0p
aCNVi3OGnhzH6t+bmq3zB9xsDUv87tmo+r/2NP0vYCKqQ1hxaF9mNcO/9jT8bv6CKzeTK7h7oQOi
gvsDReVh+YPUE5EZ1eesIAD2o+99uKXplSU8vSVZKQWtsVxD8VuS5mYRBdxNBZuxmu1kwO0dk5xN
Gchg5VaDzuHMZf+Y2vD7c8xn8NxUmffso88RmBg+4yorVp2GVTcJ23lP49Do4sEh6VT+NWZpOAdk
N8nbpNl8IH0MsRNMyuD+w7d383eN+lGIyRnzsT5GPwSRREPHivCAN3O8xw+qb9flUIsV1k9vaMTl
t0SP++9S1ihL4vKGMw9+8v4ZDoksD855B7mJOfARqfJUSwIlG8RqVoBfxZEp9oFaTrjeyoFGSsnQ
2cQ6UaUT/6pvDOFZt18/7+GZxgSYP8DcMISzplMIze/jA1OajSYxStGLlcBpYWUTOHAn/Dpd/y9G
EZS7QBtIDo41QVh6t9bYK7zVpMqfMIryln7SRJdfjzK/rH/fOn4/C2ZnsHFmytPcfT98lpzJ63Oq
adgI1PWul4mhaGUSV4ahac/UjqevjbQRA8EIDQYV882jUgA2+TjlQI+rvknivV7Vxj6M5PDbnz4Q
78oCCxCGBeHouF+T9Uphd/hx4aYWNUsjl81dA1seeWGcfP96qJMHsuEMsKnMtzb+MebbwYd5UPp+
LCVQUVbxSHyanM91x1CYZ17byTcEtQ7pILY5UDJm/e7hKNpk02PKSZGq0fPkyyooZ51SbeXBYgwt
5f1Pn0lXWMGaAvyuz8T8w9H86P+Rdl5LciNJl34imAEIyNtUqGJRNWV338A45DRkQOun3y/429pf
icQmLHv7omdsaEPPCHhEuDh+TuL5g2NAE9TDT33kTWccRIxd9/VxO7aqhGGL/t4a8DFMgOv6Hj2j
yo/lH56OiJBrIWfy/2dltXeNa9eU19rw0mt1/1xm9nwZatRJ71tZfyHeAVftGo17Bfhft7brOBXm
kBWjQobP76IhG+CgsYpvUdzslSI2THlcBQTSsFXxAqk/f+VyaRHBpdF04wXyfcr0kZbXh0anOkNj
odg7sOsxZI+FAZW16cjxiVzQc9fWpHS7ONY7xU8sEnFp4xIGqNgFlJyJoS++WU6jo5jGv6w30MqF
iIi3lT287+Gfl0cR94Y4ee2CEmwCQdaE4vpSfbesoR+Y7quK/lsCN3P9uYUqjLmbLnMZHzDgOkEW
Y6yWs3DzCkw1nOCnxvKr7rmr3eQvuOvaMbAo/MH30/TNBCfzYhQvCaJQ4bPUWydYYtvvg8odDfmM
UlLXj4ds0Jv6aTaz4pupD81bx2gKSNw7oU3/w8f5/xy0v/1E9HEUsPL3ZBPzH9eb1qNjDdGIDrlO
mCIpMAlxsuqE3n6adzuOp/6q15c3GCJaRpSSPd5/kCurct2MaFURKR4fCBG1l6Fj6cghLUxGNNpH
HSHuF43U8dOj3k4N2eC1ECScnOCVU4DurKcybueLk2k6kxskQgfdCpHc6yvoFh83RptT5x8fi7p5
vZlt1BYxWzxdZjn1x4keO7o/jjiIPt0rW298N6pLoN/UTase3JWpjEZHhPArzFB+HKSVzP5yxkki
vdGKnaL1dRUFGg6Vj9sY4c2g87d+OOCFH8RQTdNFsxE6hETMf1ON7vKUFNJ8W+ra9N3vSTCpLMPd
/vCG0thk0ut/kPDroDEdEHb1ZDFdGplChSHKlKEhr60pIA6+hBj7UXMK7MODzHppkK/N1Z7fmCSc
+qXoABECL/6jWWJxkhmyJ/ctKbe7PguUBNUcgc1Qsao0XH8+mMNh9wz95WL29q+2s8NLp83Zw2cb
IyyEK5iJzRt3JAh3On8u9UuZACeqG6eDfT3ujxE8/g8GmaA+r0ytznYJexrclnA4VIMB7ymA82Ci
C/KwO2CF6ALyFHpoN/OXvMvS0zukW5cZRgthd31AqRnRrtgpd/Zu4wNZjHvQfxIgwPDB6w/UVnAS
GXWiX2jniHNBIfFQWbV9uu8G61yEbaPXRcGLl5hHWaxiMr/ROr3lvrxA5I1G3OCMAhhJpSf/aQyk
MMW8gFS6b/L24sCkz/A+Z5mWl6Iafv0m85o4uqwdpZNufo20pHuB2PZv022bxz8WaSdRoKt8nNTg
2pAt5zZSrRi4ZJP5C/z/AD6WLg5ml5rNw2siwAB2REJHjmWvTpMlkIZdFqV0E6WhT5fHrcxgsruG
+hGcttPTfXPql68OL3kc3RX6K7SC7dVXk72nlbK0F+I0xNLqpv6rG9GXum9kwzWujKzy5ZRbORHe
wg1hxGMGxW+NbHo8oUU8L19EA8r6vr1Vt0Jd8zQpwMyQh+CV7noTi7Za6sY1l0sD3wdCbkU+jmeQ
ppCOgcl3+iOyc7Z3nNH55uxVDArDOhpXDK66NYOqBhBbS00in6njOuHfs9VUD2YwHsQLHu17/oOs
zF+n0rAyJ15FsHVpoQ8Mkrb6EwrSPVT57cflb1eVAfrdTH6sw+MGIrwytbOJUTSqrzJ0wy/8T3vT
9Ldfl6uFcIjyLBvvr5t0hkY1GJVuyF1VYXlaJiY5q1+hXP5xY33n/f7NWnTtrxgj7jDYPAdM1Oou
A5FYZ3ocjZem8CKgZ4nZa8dMKq78yewtpuliWY4B8isI0ZW0ycq3kxzqd6gMa+ZHVF6q/L10G9+B
k1UTzfASZWgjI7MRMqE19dEM93VjW/Lco6QE3530quk5xVtgNi2WiVlER0/MoBF29TnTre6DTmnA
gJK5iv0vWZ0RdBziMS+mN2mXLMVpgX95YL7eqTTki7O6+UmCAaN3wk06HAh60k92HyFYef8E3N6M
TKIwgsbMqE/jbo16idq5L3MXIOrsWflZRABj+4TisyIh2TF162TEfST9PC10wkCoXd+NFUK7PC71
iKBiMQXzPJin2gbve39BNzU3CNuBgcIJqtA1Fg/ZtRmztNKo6gWVdzf9jxyX6ZcJn+HFQanimMxL
9Tbq5/Jt25X0Y83J/FDoxe6PuN1VB3g1+SbDcPwKfXU3j67os6iqh0s+wfIepX7/PR5cceigLNxh
+LjdVcqc3GJQmQMKE7+341W6CR9lLWFFH+Cg72ESKgm6F/Qndy7KjQXxbvLsMysvFIzjelMt0YC1
qVkQmVNxSO3F/LQs5E5gscydDvK2KZjYuYqYoF6zBula1nZR1WIqHfJPUa6EIchk/9K1cW8EdNMU
M1iKsISn9Pfr8GrvPNcYtSqphgsTfOifg8j8swLO+R5lW6iW7/vlbSLId4JhEBwoQbAv1Hd8ZUtH
ayz0bWDatY8Sn5Fc+sz77HfhBxsJL3j2rXDH4Nbi1MXnemRFJDLqz18ZXFy3n31HGSzRVePqzc+F
bk1PBcncw95BfY1qIQVmnhDwMNemIB2p5wJ1oEsXQ5OiphYO0o5duLCn5XJ/G33+qutrHVgDzIzc
6tQ8bvBzfuP2cVVP5oWxVpcBYbupIQ4gKq4Pel/XEKIZZgnbujkn71HB9Myj6VnL/GBJFgQ0kF44
tRhctEgp1K98vbcd1PkIPZgX+NHo94Xashzox3XPsTsOO5urHGO9YqrZsJJxwEkfVo7jTHnUMeEi
LiAwzaMUuXHQtTg739/XW2+BOgCyFSpWvAbgg69XVLR53sJ+YV78ufni93nzFBc80sROUXDf0tZ6
fJCA7BtR681Qy2x3qAVPnXmZkGj+mAMiPUJRlOz4yYYVoBAGp1URl1CVvV6PUQhPA6WHUI+JQllU
2WagKsUPZ4BgRskohP97bn099py4pVg0uskBjR4JlJ333zxEGhzhO5t2+3kY4Cb6xuWAIVPUvl6O
LSuAU3YUB21RJm/QUYLpmH+9OEu4hzC7vagwRQ5D48ziERMrT7BAGIeztkQ07AvTOiIOQXSgtTm1
yy7pjG/9aPRJAKBud5G330w1/9Sr7VNzppR0vUhtykLQ7UkCVzvj/pCqwzdBYjiXj/oGUSjxJw7I
YLUCUFzbyWKeuGyRkP+32nSeF91mHpZhngf9nAeZiqwJ9ohY6YY2Z0D8K3Fbqh3F5HjHzgLNOZLf
76TsN/chTVk1ekK3S7Xa1s0hQko/RsR1urSIZQ5HzeigQHb0DjL9UaZD9kxx09f+25kWQlEVmpaI
iwEJjvdQ2zdew+/4TclFSxg87npPh6pr0L7O+R2WfEub1z6NtvMu942PY5H3J8dvy5337cZb1HQF
uHzGHBjpINa6/ooD1YUO2Qb9IiavDobZGy/dJKIdyqUbK7AMAIuBHgLADVOoKytOMRiFoxcOeNUa
0nREPY/VOO5NNdwcb6zgJGrg36Cb+FuL6NV7kpTsn/QXO6j6OVYqPO5xNJtfRV7uEQtsWWKcVhWU
qCYRj1/v2ihrQxYzvWhXmr8cYpLvpQuTSLpE3o5nqp25erdYE/c79Fj8i+x1dQPXWtxAZpGLIC6Z
VcwnRswnRFyOukznz1KznRehz/XbqSofroz8tszaaHlz+a8x9lXfwp9QliIwWwfUoRd5T8Msi1Of
dg9SlqBQxSLBtBPPqSWuseLMnS2i1zEVjwbE+P4I9Ss9pa+xVudvnGXIfj54qZD0UT8Fhg8AFXur
z9ctY4EcSy0CT2iMmQ1AGMUEV9N9K2uQsVoWFzDVDHqndPFdddpf+WMLwiY0BfWkLtQYZHSqzNXP
yKEj3jIUcoYcZyxioq+88vOLHkGEtdhz/X1JrFI+u1Ka8B5RnEqOBlCAn+VYSwhWLL0sD5OZ2f0H
O2+HPczBhmerEIbrkHyfu32VotgiHCzasIxIyqkLqhBmqjjUoxfEurxHrx62B6pIdVpVU3mdNCPy
iVcsoxmEWp+DLpi7J0fL9Of7X2FrQZQqqZdzKUD3tkpkXTND8cmrLYo+8Cb1kfQPgGTRTgGn9vQv
TKnrjQwdxcH1LdeSEcvEqKzARz7wlIusOhSJ0ILRHx9NV9k6jomquRFAU2u69qx4UDxVprSCHBTg
m9pKLIhvDLkTl21tHQAkqgAEgMTNKytphgK6Z2qCCdsRejlUog62HofAD3Nt55r7XU9Y3XMwfQHx
5PXlxV93ipgTakcfOZcAnfLuMo5IqHQL/HVWxHCaaUzFi5aJ8q3TLumXtGzmD1U8lqifcO1pMB+j
NZ3vEXGqq3X9kwhumGOCXohIe3UUPM2fo5AwKyiLNvlg2ZPzV67V0xPPTHQsFq3beSS37UFApgiN
KXesArfCzBVta4ISLWMGiBIV73tYrvvEQEAlSX7d99WNF5k7nSIihJSwcq5fML/3e23QIjuI6b/R
ZI/Fpy71w50lbXkQY5REKjCncJ2s3v0kG4sloogYJHYj3wNWRPqHCvGTNkTGjqmNBfmA02HeMcDR
gY+7PhKRXwzVPGDKzTsnkExTn61CODsZxE2ApoiueKUAojkM46w7E1aV5rYGAXtQZC6T++44na04
kV8WAfi+jK3qJXXKvd7iRgygei6q2ksATJZ0vTQ7hTmlbDInmLIFzpu076v/9PwURibGqWme09xD
ZGqazfAH0ojLX/c9ZeMb0qcCeE/RCrThmhWvtCcvRQaE2M3sqOpXcfVZOpoVINJWn++bugnD2V3g
jmBlIKTi5K2CnalsFtAPLJSv6dnntl6kg64qrf+XEqgO0nBZCHdBk5r9R88a2ymoke6NLvd/xeZ2
e3grGQf5zZqjIi6LsitnwwmcucqyQ5qHfc6syhK/040QaZnGrftPBOkMCE+F2DG+tdu/iXB4FtXs
8erOBcSIjLlbucHQmW3QNtX4pGuOc9HEsjfdsnViXptSf/46PBmGjlpd6wZ90SDHvCDkyoxeebq/
m1tWIPVxBdUDwsh1IpyMy4DYX+wEbpjOTxYaGc9minL0v7BCDME/DIqTK16vJfHHovVyvpkvrfm5
Femfqmy1c/g3l/LKiPp2rzZsFIvbzNXENFwsrItuT5/1xdtjztm6YeAH4BVQ0FskBK6NiBmMqaWw
PdnYveX+DtGQqt9SFUOXbkx+WH3W77jc1rIYcGI6m9bYrWCGmXpJ0xQkZ+CAk+/U9rO3I92yYifc
2/JspQMDgJZm4U2JvdBAradJjpnEnd44ZNGHegm1S6yX5s6Kbk3xeoKOVmUepoXWPhcVDF3MOj5X
JAQTCtF7ktSt0NWWv+773aYl4hWaMYRjFJWuv9YUd9MkM9TjE3Osz06haZDuIsrB4Ote88Dhr7oO
R1iUYs5TeQXADOU4r7wvF8aSTrzkwTw67deJs4aGpxGe+t4wL6HTJQ8HztjDEhehQa1sjf7OywYx
9w57UaZ3n1SHkNEHc3yPvMZ4vr+Ltx74u5MFWIixfOplq0jLJa2UuSxxjTSPn/QaKhs/L/XTv7Di
m5SrQJLpNyfLXSq9aRcWlEbZ/NTrcnhXj2O+03i5fcOocUAVB+W5gj6tO/xpqotWVWwDY0Haz4td
/diN0RAUaTJe8nEQx3Fqm2PbjObTaFBsur/ILS+hFfM/KA0qcGqrX3mJ22lUat2ROyofjWMBnPCA
Jnf9LkyUzN6chTuB++1j6XPI4DiEs5J6/npQtWxkiea6YQe21wAXmkodJis/ibJfzUDd6gS0wvsD
RGD4vqXrsHen3F6WyjqAOSANDMWvO+7Q9Hae340cP9+eh+fMd5oR4ZrakkHYxHZ+6nrf+eXOLanY
/X3ecFnV4ncJjGj38t+u9znLW3g1yDwC0yy8k+9UcBBO2V6vf+N6gaGD2hnZh8IUrc68lWYMXuSx
HbSKkXicwIwg02Ecza4rdhxny5RQYl0gHgFarpkGh7hs9BwalsBMGaw6uNAdPPuLv3xGsDcP7m/e
pi0V4lHBVGiJ1XlPMkki2EgHDWyxHHMty98mI09elUx7wyObpgAfAvEBTYyHXn+nQqsUNrpygrrR
IaOzoebOasIrl/rGjktsHQUmm6n2AI9iFnH1sRo39VtTNEQ6nTu/MyOkpM0wEsdh9KyvllVUT7UU
yyGpdu+cLWekWkw0QD2SHGi1n7MehuYwEzcvVmKfG9Sng9TR6531bVkhGkZNhHKxjb3rrcwR/kxm
Oh3QFi3juR5b7zSO2V7DddMKLBdMn9NeoLhxbYWsoo/r3LaDnJm7D41lyXeaMYjP9z1wywozmzw7
eDp+sVrL6MWWxVVtBZEWMaKhj7B6ZXqzczluOB98xModaB0T1K0uCeTQhV/qdhow5hgfyWAQ2wTl
iwvAyvHggnjSFLUOcYhNVXrNqksbNaG73EKxVuYhcgJxehHFtFeovdk2rDDiCncWwQ5X78rRCPFN
HjQX6ag8rp9Gl/F8BgiznerWzbZhRQWiqpUKnmw9ZhW1pl407hwHBF5DfpigJP451pF3yhO9fbgx
rIwxKUfSyaN9U3VBhbRlzApQWB0m5U/Zqyr7gAbvzve5LXCBjGDXFH+WYn1ft1LL0Bn8rMuSYFJV
4a+1l7oGWjVJPaffNOFHzUlqHULvVRW59sGYy6k4+nYn6nNdMoT6ZC+hrl3SaXCSDzMcO/Wf9x1o
TXLDK2PahJfcH7wz9IJWzqqPssu1FmetJ4k+skjH4r9idhtx8t1pMJpjXNsDzIQcqeZSVUw4f54L
PRGfumIaRoianAIi3J0fdetwCqdAuKRUXFQccX0b1GnqS99LkwCYboKsGHqOwwEp3XD+RMHQcz4l
Xjv8bEJpG98hBB7qPyvbRQgxMhM3eQt8NI1Q1DBC582SEBe+GG5Z7YHcbyI+NC/5ZRClUPklBFpl
bFrt9XFp60kQNV1WnpMwMoajZw/VdCyAbhQfjULa9oFCBeRtScRundx4hEpwZ6+UnasEgeSaci3X
DDAHMOirO81k5KNu5ACVSVZ2zalI8OqDJ8Iw/yuM+sn9YkxmOYqDZiZpzNhyIez8R1nq9X/qAlSo
cb7/e24iUX4O1VyuAwg0uGRX25IluiYyr8wC054RN499mJqWJTQ+GEk0v+u6sNpxlltfoXmrXl4i
Clrf60IVoI/eqzzePl+zow+yM/KfePrD9QzVImZCDSAXp4Tu2LVHgoak/xznksIpDJwmIhXHKtW7
nQz2d9y8+pguKCeoWECSMMWwMlOmi+V2hZ4GxIBUFXMngaa17gc5K6qyxoye7NkdPaShQsN+oRRW
5c8WB+VnXzB2/2GSpliQRxz86hi5LvQYqRn38oR63VCfU82w+PRjqqOLMIjObfZihdszQbeXPVLd
ZdVAXD0Us9uHjl01MkicCKUI34jmBN6B0NaPoVcx10IRFRERzYSJ4Ayi1XSOhpgsbcclbl8S8laQ
RXR+KOXR4L/+WD6lZ2smrg16e26exqb9WfsRLAsjXAQPeztgpt+9WmrdNDOvLXX6sKTME2RBPjjy
K9Oe8anSZfY1M2fntPTFHqnthrMrPl9IdDhdRDDqz1/leVA/1FWzRFmQ6nH8sZtDezk7qbHkj59i
akOqa8/oJzNQq3XRf06jMbVlYIMjOc+648SHNM3mt1PaLX8PebZXlbz9ZHwqxahF5KTS59XCtE4U
Zoi+WlD3Rv5+ErMGHQItA8RUu4e9g54gc+VoY9Fgp2dwvYej6eOkS1oGvZPEZ2f2EEpfStSsIVIo
Hg0FQSaArqD6AG091Mery7mOmiHyZAJNjgfV0ez0ybmzmWzsSCRP911xawdfm1Jn85VrSE1bZrvJ
2MEF3aXChK7VHU04SSbd3tnB2zueVTGjwQknYIco7NrUNJEulE5TBijr1sfezt9kBuJFVCEMqOPd
ecfcrdMrc1AlMO5CDOWvnNFqJTWcGkGotEuXl7RlmoAMtd0JP2+xz+pbvTKzujX6hZhiivhWk9/E
p3ZMwx/eNA+nxYpq9Cpd7SiI2NCrctL5DSTm3d+jzL2dtW59RfogJMdUGRRN5/XWzpnRa/QccZgl
6T/kMyj4WdOHp8Yy9hQ5tkwB4IONgqYD4FOxMhWXADXDTCWN6UcGXpvAgC3wMEyef7nvmlv+AmgR
VlW2mJrRylKtkxVTNMuDpYZ3uvLC7Jgv7RtNB9Kvh9Wv+9a21gXamgyC9jUWV1vodzSRnErKQBts
86Qns/GkF7186gYzPt83teWZr02tXCbrIjd0yli9dz1X/wwMVUJWNeTOzj2ytYPAWOEHo+zkwV90
/a1co4EkGB73gFnf6AuFhuafDnqOi6m104uRDs7OF1P30nUcYpEegbwDlkx7db2Hi5ZGjHywh1Wu
w1ILTP7ZLcLmY+vr0X8J8ZYPoh+GN1XS2TuF1M0tpSMBcAP3A2Z1vdJJJOmEcokMGr9334opgXAE
4YZkj+53y45iWWFEFcw1ffdrO0uh2bENs0gwxy20Zm4IDrVLH5SEIbvC4UFkquyPyYr1cW6qkgIs
VFABuZtxEq3tfJk5+Z8MAw5MJ2uNF4iOITd63C2BHhGlEgMpaqzrtQl7tpladvLA0IBQNjQyzw0p
9Jf7VrbOGQ0JGv3k7ASrq3OWZxa8ABlrK9Kh/YHyw5T/iCOASh+ptifZ6b61rRMAdJdKFxJJ4PxW
zxsnQK+T2MuD0THzr7BS5E+ZbzeXMCzb76ZMzeC+vY0TwBg47X5V5Kb1vzpxhuylhvJcHoDn1uXn
Ws5l9V1L/ZScJm8WeZCDhi5gOyxF/KOr0mrvkd1wULA3lNYZySE3XwexBESUyuY+D0pvdhDNbKv3
VlHuLXPLCqgvckcSG7xlVXeD4SOzknSRAciCHxZTsrDtaA/jyYEQqEEphY9HhWSNKRQZzDp2aXIj
w8JcHUXomW9Is8Jy5zre8EjsYIVqJQWNNe6kFJRYYsDVQaa3qL2as/mSJaZ/aJM6e77vHpv79lvx
SeVrN6wlJLmaG7ejDCJXACtLy5L5fRhTyujpXxiCmZxLmKk2Rn6vz/I0F5VnpZyytqzDsxYV0TvG
AIc/HrfCmCSRN+EAfEurW5cANp8BnHLrAqc5dnFaXWA33etlbm2amitgFoNLkcjxei2UDdpC6Lwq
ySDj93YEVh5o3ji2O/ffxl2hyq8GQ6kWjcx1U6NmlMVINb0IqLy3J6lb9QCDpVXFx2iqyGRmi37Z
TuC2tTYYI+g+03hmcasdtNraG7OK6LHVTJ0Zx2Q8Z0lm7bzLm1boChGw0eqGA+h6Byc7gdeGNDbQ
B2o9mkkqMRbGXv9poyjIoCENZxTombdiGPvazCLg2uqhnQ6YGHo7u3I+apYPIG78bEbdF61rXyDZ
e1MK+2mZ0Q2GgtXf+YSbC+XdxPOpN5vrhmbaTq2Q6VIEQsD0PyzkGV2M5OV9t9+6MAh/qdEyck4b
Wv3565xp8Xrdz/MiyFnwpeqr9n1V09EvnXQPJbq1II7Wb8ZIlVavzrFtTikFhKYI0rFyDn3juIcp
jh5u53HTWqAIIXGweSXXRcnG7CELHGo8v81QkY0FmhDvywhe4Rdttov/3t++zTX9JkslceelWp3n
OdMzaq0FiRnx2aFCVu9tVYh55yXe/Ej/a2UdqTGEUrWGRfpXW+VwWQxzOuc22rNOP+29uSpeX4W9
BvzXqskB5Zu1nntmXp3in5WXgTm4xnvo5brpADVVeGir0DuU1NE/cyz2mpVbVkGl00iHMl1AInbt
hfkssiXJtCKoBKOTyJx2afulHPLlm7NI/++ZYhsqG71u1P/i1icrU1NeVJQIMq4NYyZDZIQ8Pk3z
HhmmdhkOve12e1NRW34CTkao4ilDf+sv6MfZ0k0uI09NncynPIvaM8M0u8rn6gitvx7XBdJ5nGQy
iNVpBmGcaa4YykBLpfGxt7LiHEpRH2u/db5oMpqPkLTqz3mljX9ZMbWKchnmoPM6d+ct2Pygr37I
6vqE5b4GQ00xS87Dn9DPyYPma58yrfneZbDETsn07fGDSOEMiXklqMfQyPWH5DKAJlnjIFpVHZ/G
lqF3u633kNFbnxEYjZrZJA+FfO7aSpjEtVMZ+Cn19Yl5qOwvHa7qf3HaXxtZ+aQDuNKBBqwMbDMJ
z6M1t0eDNOqpcY368VSTiVDYtlkTyJn1kA24/SRxDC4W4Wj+V8o/2UGYYbpzSW60AJU6wf+aUd7y
6pGJrDqsDDgOg6EffxiLg2i2+dnXk79dvT3XWvS2a/sP8dQdQrNDFXw8Fdo/pbOXV2/doo4KhoDs
8DysnzpHm00HUUnik3kMX1J/KJ+NIave9MBBd/ZVuff6HNJkxx9pgDM+unrqdNTkNBpEMshF948u
Bg0lr+HZKKZvKVxyO2dt0xh1EVrgzERQHL/eXcOZvCJuYpTA3LqFnH0qtfp51FwEooc0MYenNCMu
+xdxA/ElMHpY85mmXgV7bjN4XVPNqu6zLKjlTuaxlTNkxqM+7pyHrUOnXnNG9XTAZevxgLjLzcoa
aKnIqWqZGkKcsDnabjHGl/t3yJaDANRV0RbNRPri1xs5Owx95XZaBBMxwx9ISYtz3pXlcRZzs/PN
NtcEnBGkpsJbry/qsEavnLmHIug6pUxToP1nL7m9UzPbWhBvGw86c9JU+lcZfBP73TCZbRHAjVcE
wzTFx2Tom3MrtWUnWt02BZ4AbBO1iRv0Xzl3eblUBfC7Gjn3qAavfoyGmk6sOVl0wu5/qo39Y9NU
6UWRwbCR159Kz+o4Fl5fBFYWcufP5nz0RmvZSXE3FkVGCGMciHimH9bXozEujP4Ax6HXBNX3we7H
snpu+1KYR72Zsr2DrH706tagmQD4gzIxRYL1aMo0xLZMliENlizKtXcU4z30WaMMXUCnDkX+vqx8
J3+qM9dpnkQYe+3OSdtar5rDBRIN2oVuw/WuRjbjo6kp0kCXc/+xg6P7OdFc78kk8nr8vSYR+F2p
UKy0a3bQwpg0E4r3PKhtQ8bPdWGX37k7oEO/7ygbSwLjItBYUbwZaNZcL2m0WynczMiDbmYwxqXy
HniNgz481K47R2DDJzGlqEDUdCUt0WtTqBg6eZJbeTChH/pcDzALlv70MBYfNB/+SICncN43c4rS
dEprarCS5pU8Dpmwj8BLu9P9bdtaC2RRDNpRAbwlWbP6qVG9V6wAu/zJzJc82lno/nPfytbHYYqY
BwSlcnLtlb+lvdPrnUaVNpR++pnOOCLludn0KLDM0R/3bandXx0ugjZiQ+wo3R31ir6KQWbiuX4c
kzwY7LZ6GxeN0q7iS0KoMoTnziA1ZNR9l2F1Y4mOmpkiFvfVdNaqyD4CodH9JKPxk6fjsU2r9FiI
EeiEmPZECrfadzA8qC9GU5LGxWqJtSiKdkjDnCTD+I9mxMBOKufHUDR/eqN0Dws9vPfG0dp5ZDZc
RUGgGaZjBIVBlNVH9Ps6SXsUIOCWGNzL4mjm2RHNni6Q+u03n4+AA+AiHO845vXn82Ga1emw5kHi
LtlBXxBrGP3lORkpoAkZ/ouzDPAKFCbNC7xmXRR2e3cAw2tmgR575UdXOlZylJTa9uQ4tzYPn/wN
rIF+aV11HEFGeRYjnLQ4o/4AyLB8BhjS7dzre1ZWVQoN3p4IpHYe6FUpnrwwzF6QAhwfHUSkSaZq
Zb9BhaDTV59Ixm0lW7vgqq3IpbN2rpDj7dvT/XO8daBeW1m9/IMz8dONnDujDyEZTiBPS6dRns0I
/Yv7pm63jauCGggtYrruVO6vfW6Yi0R3c0cwmjtRuY9q91sBW8TPx62gSq248whpYOK6tlINXRzN
Y2sGkcQF0kW0Z/S59pieNy4H+nwMzyguBTAm7moxRdOP2aglRhDp1qHQ5o9OXlzmrukOiV4FmZm+
g537qXVkAEzzeH+Jt4fXAaCmGC3Bw5E0rP0vikug08xT55rn9pesE9k3AeuzBZuDVbxRah17nFIb
305hWilq8kY6lHeud9W0etKvCJNe73dPUmbTWS5xtxMg/uaUub6WqFnxIrMwILs3Pu/5adT7ZlIH
fp2CDvVVVHbMo77NgjiSRXwCyJQ3wQSkIw06Blibk8j6sDnYo8jTw1hF2oxK85R3b8rcENpTPJRI
DVudmTVP1jgTDzEg0PqHxM2G5iVN9PpHUs7lP4MxV/IUaRP/f2kZYYtQq9XMx7gp4vggKV1kRxma
eYtEdNpkSJ2I7GdlA/ndkam9JXug2ApiiW9LOAJob/Xq9IRuPeU7Sj1069JjXDpl9KzVdsdASteh
bZ8BDB2P9TImHzpRld1xHJflS5hBFnoiLIhAhRoj2mupKDJEkOu+FwdKkJHxEg6lmxxNKbo9Tfjb
W0T9aDrERAO6AP977R6WVookCn0qqrPuvrTxmByKARVh3eizHee/9URM4R5EAGqGYF36szsAzEUn
ysAVdXXK+6U/NoNsdioO21boVdCFpju8bvzlJVR0U6OVgZN3VUBvo3sfh9WeyPumFSQmSfMUAdI6
iPKHgWQOpaQgh07i7ezbDnyuWfgoPZryKOGrWg2QMb7R9ccRaaX7zcJaioyKJQqjqBQsxQIp3LBH
4XcbFWKKaTEueNId2g/XpnKvLup+Kasg6fLm3TDpxue2SXvE0cc5aIxQHJOkLXZCUfWXri4NBe9Q
3SveFeDT10YrWc8miIgqGMYJ7Xce56e2LSP4QiMfNSytvfQlPUjf1eyn+xfxRltLwf24guHWQZxh
XWivfbfVQgbWAjPM8+opa0uEkmh/U0sZu7r907JD+y8Zc2KexkHvEqhrw9Q5T4teu8eWFsSDgpvA
Q/hBzEIBMSCwoz5+vRed5cYTjbgS5NXEYKz0Q3DuRtF9pVCWX8Yqn/6+vwW3b9G1wVW4qhuIGKQF
zqW72R/9UNgfonAcPul2Nr+Pwr25kU1rCvoIYwJ+tubFq8zQbpqe5cVZ0X0CRt//YUEH9WXQ+3OY
j/3O9906n1BO4M+qk30zX2YsVlwUMdeaN5Th9xao1HGEF3YnYtm6PAmKFAs3p5Tu//U309NZeKHO
NWPQJTwnU6Z9zibRvpsnLfrz8a/FDL1OWAmXJwnptakwqSwwlR6mIAT45Tde8YT0kn9gw73AmyK5
A4HcWhokhvCQUNTkNVMb/CpL9CGYneuoLoNKOvm7KnSV6mkpzoae2juxw5ZrKGwNxVOCMiaIr01p
SThotkftPaar0YOxXPxJydr60wF9Gzd6o5eavycqv+Ug1KMJVxRiG/rqa6NxqJlZJ2nvSTG07aGB
orh6GXV9Lr48/uEIMrhSUcXmWK+OmSZn5PgyWQVKmfiYOVH0xY71/KTBAXPWjHzZCUO2dhMWbp5z
BsVpsq0+XLosdTiYHLSGWupR0iWqj4XhlCcJFPENbMHz3mDTrUVec/yS8SEYBJw1JhdB1mmGrQPX
LLr2ENb+fGAK8Ses91975oN2oogta0jUcnErfjwY0a4/XDPVcSfGFqa6xSzSo9tAET34s/vL1jLv
KzKlzsf7H/D2JOAdqmEJSgXyk/XJq8KyYifTJhCtZp0tdJ0/tdXYnGJmur/eN7W1NmZXlOQNbWfm
Ba/X5ogWUfbCroIKdNTnMJ+67BCGuoU8Bi/is4sezp6gz+05YMQSbJsaSAOT4KjVvzrndbO4elLz
8SDeSs72ZGWnZVrETgK5tYfUtajVgXunKLiyQiTPyCASbkHE1PwQoMg9/5C15i2nUIh054NtLQm6
Xt5ThXukjX69pMKW+TDQ/QziInSPYYy6cAPr58NxJlCvV1ZW58x1oOBKtbIOBMQcp8JKBNrwWb6z
cbdhGVYYquQTmQKnUB7z6vNM1pI09TTh7aJOn7PZNL73RmKdR7sp/5g1oxkB/YTTzh2yuYNMHNEL
NYBArIFmqG27upYXdYCqb10fjMGGwd+OGHM73Xf4Lb9Qo03/19Dq6i9FJDKrk3UgEfd8U7a2du4h
cfzmd/+Hs/PaldvYuvUTEWAOt+zca2lJVvCWfEPI9jZzznz6/6vlAxwxoInesO4MaXYVZ1XNMOYY
u1xz61iTnSQjIMJCnAXCt/lOWm1sGkZnFhdjVIL0BC+9chiUWkc8XaI3o9utfW4TPb5YXTrtRCOb
X1HQzoo+l8AAz22bHWhizY9K2EiMW6rJ//VRCIGuqbmUVXRGavXn423d/H6/2FucgLa1nCkssWd6
RXvU7XB0Y9XbG83ctEJdwWJY1KZGuHjZugyapMzi43VdlUE0UaId6mvK+fFatlwEFAMfjBEkOrvi
V/xyAqxwUrWk0ItLlrX+lW4hVxXjlV8qqm9fHpvaWtCvpha3FPIE+ZiauEib+pFx0EButIe01L2v
/4MdtDnfub75TIv6oGJUFjimtrwkJOY/AFjGJpLmXrAnFLD1nBB6iAkn0Zq2F0+l1A5dlOpcUXJe
jn+h/ZFQu0ts6ixmaV2kakS69vHKtj4WEQVdJsZ1IfpZXFe+YvZJp+ISANkD9Bsq46rn/vCi1qrx
+bGpjcUJfkpiYuTHuEEWi7NCT2NeZKguuV40jEvLXf1atDDkHOkzN3+Vudc832sVUlJQ2aEXIxhk
FldIK4cJPSJwe2k6mD+zEfUK19albE8JbKNESTgFYk/EjKRCy2TckltuIn3ILlLcOp+VwgxPlR2W
L7pceq9gDezf47qMzvpg2hdgd87vxiiFz4oxEhdTCiA3psJBHrVMbnxNG8G3Ars0EyCdQSvl57Hz
g9CVPGt4OtuY2VpSXmWeGVl5qLCzvSYdRic2iSOb/DBVDDU+9psNFxUpFJ0TgToGbD6/T7QMvrM4
qPMLUmTNtTKa+qb6offNC4poZ1Ub9wmTHqKNzf1ISL64ILV8apMpGpkuDJlTUy0v/zygAfl0t0Fw
m/5/K4vHJWSw1QrTVoxLRuZ1sPLheyZ19s5x21wLvkgrCNQ+w3HzbRsmK9b0mLUYVte7pe1pp9Yq
+p3gfsvzDQhEqJGLdALnn5vRUz5NoeJ0KCd+HQ2p+k2luUvvIXBbs7+XVX/uFWaZFVM6TFrV7DzU
G6vEPFglwnyQ6cvHpqrTamxgib1ISRfWgqjFOepJW5Q769y4vIjoGLYQOYUCdGi+zL5BJ8euQbaB
/woujj2Vp6SWbRfkuHbzquT5CSd0TUhhoA5jTwn3F/Y6iszwGGXgtpX45xA58md5nKzj46O1tXu/
Wll8PNljjLwyvewSdF5xavuiOzRp9c/zRpigUgRzMFioJTakTQbJyH0ru6ilp74iXm+ecIY9Dq+t
pYhRMEbeIArD3HzDSuQBoyTjqldAorx0SRO8Gu1g7gQc4sGY1z+Bc9HoEskXxeQlY6k3TWZIQRFs
PYMSf8ZR1H1X1MT5o2v8svqMKIJUwSge2y9Etr1zebyRWz4IZz8QLzoWZJ0Ln/D0zjL6KKWE7Wgv
2eT5hyIb3lS1/Z7XRAqPjW3tJzI0DCVjiTG0xSVlGVkENA9UapjGxUvqm/o9q5Voj8t+43Knek1o
RVxAJXXZ7GJyqiuCjnluJQvGP/pK0g+lnMTHQA6d53MkykaCL4UqGUWPRTDgOF0b1zLOnk9++gfj
P8otZdb09HjfthYkyIOA+7EqMpe5H0qpkaRRouGHjSq9en2FHkDaaW/IyPk7d9LWJ6JkxFwqcDJB
ZTI3VRYKZUQNU3qZp8cUpdnjFO9GiKKEsXR5vg5TXoRSUPssShyBh3J74DkZQ2Z2fxyc8NBplotu
8UfTqv5LVo3kjU/fC6XQ56EMFPpwAajUFFE7Wuylw4SuEhR8saKGfq9SOvUPCTbwnTO9uY2/WFls
oz9JwZRULDAZjAjhzFAPX/Qo9Xeq95v7SHgITFNcT0t1p6yEot0oGPEPsqIHXiCPlaCR989h0A6f
dCkI3lAAqe+J0xE36mZr73jmxt0lyvlU19lRjZr03F0as1XGIGCAC84750PuK9GpkyX5t7HqzQ9Z
CGu8beXWhb/s+O7ThwJMCoVtxlkNYtNF6B+EiE7WEvDUxrGqN5Whse+pMhh/5IxeP39vcTuCYAYV
Tm93CWWrJKMsGykEM+qYKAC3av4mR6r57fGCNnxmZmVxlyB1GaCkAgh2Kqr4xZdL37iaTlHt8Rpv
2uHy5b4SZHHvIti/5NJOG3Z1XLKatDcaV2Poo3LjMRj3eP03bi1SMyS1ZT4RYK/FSSsKObcHGj2X
tslPyVjoJ7uP/lOU+fOoIdq87+TiUCQgsLDYOEWdFJwBQ2GQOS9BXX70FMfaCbC3VoM6LJQdTAIJ
OPTc023CgLCdGFnVZI5SU7QfzckMjmkbjX8/9gMRIC0uR2aamZ8WRWCSv8XlmHdo+eW1gqWyO3gt
00YHLZe1U9w2TXtIFDtDHRdGqdtjs1tuQW1W4BiFeOGyBoxCWMtdEgr2h8F0baWIjzoUA8+/LyYp
JfeVGLKjlTXfxmRy4lSyQK8bURodSk3tz6G1GwFsrYVyFHhaFcYfShELKy3YFK1s0osNH4NrlW3+
qdf8eKfAtnH7Uk6hNspcPSpPy7U0ZlIUYDqw4iTdqzQ2snEi4bS/+3GbH/ygtL/BQBUfjMCXUtcu
I2VnMzd8ksI2EhMAzcDZLm9fqZoUMnIA7dPErEHaMgMHbcfwMpYIwD/tHTNTizgxN5xIiwIGQKEq
sY52Zf3UeMH/JyNglFSeM3Hfzj9bm+pF0tAtgkU5KcGy1z872Tev/8NKLMpSIJWQtFgGAIVSq2mP
/OglkwOASj2vhUKUf3psZevTIAwk6GiFbPyyiaOlGuwcEftVJz6yzE7YSIfOSJpXVNT6b49tbXi7
0Dug8ywEI1ZpSqiVet0rpMtNU9JXdMR4mewXX/4HKzTRoewGwAtaY/5xSmmsCsAYOFuPYIur6GVy
iUd5+vOxmY1DBfCP7BsIIMM7y7FYudGHIgo7Yt2oGT9NY2C2pVvFPQOrOhRDtZvKQTsenbZGqjAO
gvala70+HHaO1taechPS9UBcHWT54gYpkDIO8t5LL9Pg/zlGofJmK2G60z3aWisdU65BJjZByy22
NK1l8I0aD5fTaoELIaANSVv3u2E0vwWq9qpF3YeugV0uVqYdlPKWe/KScdBYH6ibxZPZM0TdKWnK
cS4M60g6Jp/8JgcDXsZ7zGGbi3wHfNNzARe9WCQD/lOhmMxjeUbzd5lAvltb1dlyvO+TNZ2lcIA5
RvuR6snOqRBLWDyj7z0JGgbkt5Si5/7atJ5fxjFDZ15Wl+mhNPzph1aq9Re7kirrS9DIkXkOGdKp
ThQTxmnncdjcYZ5RUNDUW1akYpCBSGEQOyls+raJiqEmdQdZSbqTAQJFdR8fmo0sXqiJM7FIb4vg
ZHFxIhQVl5ZGLKyEsnFEYU2rmDnqNNfXSe2t2DD2qtNb50McD1E4EPr1i686ero6JT2uO+SCrmGU
jO6YerLW7Kxs0w7JGmzK4kFfcrMxgtZKo2Snl05xMgRHuulgg1V8vkZrgQEjAyLLhjF/sRq9LTSW
A9g3Dxnfk4yiePWjYY8Jc2st4swRDPNek/rOPVKf6iBXG1wil+QYEtvCv9h6bH1+7AtbjverFfEr
fgnvY7Omzd5p0F/WTvR3XkA+4Ti+/0fi9fLzeRFk65SPGCNRkJpcmDJSqS2o4/Jx2to59mXhHycA
u+fHC9rcNqI4/JpsdjXFLXt2kmcG20ZHN/4bIi/PNXNb++9jK1tHiE4Gk/78oRq3+DhUPQJEfrku
AM78wYDlZ6WrnUNSSZ0bDXtIiI0QH75GSmGGCKpWrB1MBMh2Ap/FZezqt8AuvA9Sao6/8SCaX5gU
AOSh7QkCbLkFdQ+4T1AdoIK/cPG0LywJ0vLsQkerPEAjZLhFoEwHgTjeObNbq6MiARoOnSIirEXZ
NFDirvQllcclbNsvoVJliduohn+qvcn7T4Pi3Ak2kadPFy7IuI9DaoFl5n3mfj9F3RD0Vp1dLbsu
Pmpxah3QYq9Oj91k5YxYIWuGK5L6pcDIzq1QUqpkNFzTa2trQ/KmFn0zfbJML9lTDVx9LwwBB+VY
kcEwD7bYRKkDA16HSXJliK5iTlUPEIx1cjeK673XY2NNAnrBMARYWKKdhevXoaT2kWkn18hrHRud
CDk6V4OmPnvCKJK+T5vD4AwN33Ighm4SePcyiK+4TnDPesP7AXloffANhPgOsWIWx8ffar2FVKYE
2bbI9riHFlsYtPVgDG0ZXY0gqD47ktz/5ZV9e2P6wdnBaK+RxDSfgTUJcjViVtL2uV9kxth0QVRF
V2Vg0hcVyf6lQzb7YzfK7Y8q1+yTLLXOi9P19UuGttU1r7Pwkw9MaWfR64/JVSlozGHK4VsuexZd
atSekaYsGiLvuwwT9TmMImXHyuqIC2Jwpnx5SpjYQ717vlyI0Y2uKezwWsmqBEXIYH/unW48+OHU
/lkN8vgp7yf56dqtsEofFaw4BcOV8oANFQm1gzG8yu1YfWk1efhcUWX+9NhttnYQO2icgcBe118k
eD7txNDDawkZ2iEum9YtKVrs7ODqvWEtIn6CSo4DzpT9fAdtMy0UvzfCK3qK6adKC1B4ypxAT4C8
l/1/DR2I6ON1vYtfzSJiTAoKRwi34MLEUecmw7RrYcAtouukxkr4uyNVceeaSqVpHyUqx9PVngot
PWjQ/E6H1ursn4NuVt6RforsneQirpoXlb6/dNH4xPqhSps2dievGxK35VZUWwr2UZ5+lFs7Qnai
V8dM+uLpTuO9KYhf9i8J5HzmXWliKTxFXthVt8dLXJ94IjhaJGI/KQUubzLS8WqStUC6SCaykAfY
ZeKfTpn5QG6tqP7x2NgqwRBxDwdM5MIodC1T/KDXCp/UJoKJpCjO1tQUL1NmVx/tvO5e9cST/x4B
glEzdrrLY8trDzWAniBQjXFw2Us8oNkriP6ZcnhVpMQ+mXUGAASV72efcRolPKlQabCTYpx17i5G
bJemUpuccd+ZmheSRDU+M91Uly7gfhSnwFW08bU0E5B0Ty6QnIm2BmeQ8yfO/Nx0qvn8257kXx3J
9GQ37iT1mMBdvIc0WPkLJPlgbEUExng3k2tzO+EghaZRTeFV62L7E+Ui1M6a0FbPTdeAIXq8qNWJ
f2fkZ7yfV4Ki4dI5S8HmV2hteJUG5S9kQxnrGpW33pE+TlK145tbC0M2nFyGAELD2nxhlTO1uZSb
wTVXverUJJ555WouXzzQjzvh+eopoPQJMAhKARp5QnFgbsrLoQ1HMoKLbIyU6EPdh4bxuY9V+2dm
dUFwqFrJn9yssdKd3uvGGqlfMHtFaghgeGkYxLKaDqhuXru6Uw5mxT3dNXZ8GOxhj4pideBYo1Ch
4buB32fQY77GaugDWg8cBTuC+g4Vqcr1lN7b8fqtBeH3ZPC0eUUFbG4Ftjndhso9ujKbGpwSX2It
mhydpjjfQ+uvF8SmMadO7kbgRyN2bqqXpil3Rt2/FunQnabRVj4nTrUHcVwviOjfAjrBNUVdctkB
Ss3Snyo7UC9JE8d/JjZ5u6MV0Te/ouP7+HCtvRBTUCcIug5ayu9jmb9kvRlxXiFDpM7TZHxNK/9e
tOHnLFP+KMfsra6Kp8+XLgBd4vbnelxN/skh1V2mGpRLETT21WvRq4oMtbgnkM/uXBsbm4hDAMwh
UMDNTfEpf1lZBfAvAP6vXOTM+orIznQDax67itQEO8/KhiXmDWjLiCyAa3HhFC2TWcwlK8olGVMN
hfGiPZiFKV9QOdgTZFjfhSQceCBcunwyRsHmi8qqMelNG/La3O+aQ8sQjJLEf9mRdKzoAuz4xoaz
c92K8QZiYoWp/LkxU/NVuQZQdqllS/soh1302sgIRj/2wE0rJOiM/Ar1wiUQWgFHWzDTo1ya2hzf
QjhyTnIQ7WW5m98IBDSho2ClWQJO4IZGVJz5oouTMT/kMrNLqa90vPCvsjTrvc7qtjXBVAbEivdk
sXOB7TP8VVgKTIu9dVB6pTpPaA6dk+J5LjlSUGI2AhuIbakUL9y81vRMCoGlXOygMl7CMouu2Vg9
zW4srIjECMJUoXm7qHvXoWPHTmSwfZ3S3+pMb8/eVFY7GcT6MsLNwAcz1ApYgOxz7nCBVw62H8Qq
00mC5FBO5bQ+T5aRvqrekClulzJ15nqINI87rr7+YIZQVqXMTjEM/ubF+uBAksKo0iExjHznJYWk
wW0Gx74HU/E0+R9vFJATgeMC/cEDOV+kNAye1eoDc8EV/X3FboyDYo97mtfrUyXgLTgEMzwUk5Yo
DyCfMnVsZ7ykftK7VtgUbpKOe6zsW1Zog4hPpaIIurRSBOkEQ3owMcYT9AcSfPVYNPZe7WiVMDAA
DtzCQsdBSEQt8Z5SIdlOnQwDoxK69mJ7mfmP3qLikNl5+KOaJvtYB072PcmbvRmAtVtwYzCnDtSU
eIn8aP6tZES9Ao25l0vtD9U17fyJsMwqT2kRPY0IEpcTbxU3FDwhZEhzU4lXWX3AKPylthmJZTbX
sF3648ltrOvygIaFdRY/Jj00Q6R8f/YKBiFHlE4wyn/8mdvW1XyC+y00ecAU7++QuSkEwJry76et
iDltwY8OfwfkK3MrlhxZnZe1BpRTgQkjmZ1235qo0PdaHxsfDXATwCpRWgKttojhEyeNgjL1tUtW
B/KJ6dfuWI1jegzB9pyeWhKvo0DjgbQWt4d4WeZLktp89GU9gCfRCrzJHbXO9w+ZPO4VoRfn7F87
SAYiMCLOwrJGG1dcvTlgqps22tJBCQL9FDBFsXMJLq7ff604zLxQZkQKcUUhk0/TEERYqbKo/Yu5
Lgt5JM/vqqOcquM/XWrH2i0cbSPdMby5vF8ML65En+cFTJBZ3ArY3L4klEK+NjSRd/LyLSuIL7I4
oTLKdO/8Y+UN09cDMky3zCKZy5rUuQaVNP583iV+tbJYi2Shr1OnaXkz9Hb6EOS28ymCQmNPIGwR
CL5/KzBi1FAAcHFBLcyovZdPDcrmtyjoXs2m/5KxsoPRtpM7FPD9Pb8oXkba0ES4QGYW1mw/8aao
SZsbE4/6cASPViCAN07y3kDtlgsS3XITYosqxuLsgt9qNCuPG0hOa4BUmQRvBG2/fBh/C9qyyz7I
XuAXJzSu9PH6eI0bO2oA4QJUQPsF+NPiAs71LtapwrW3ugGedOhkoCFna0ihV64aTzP+jNOkB+H1
2OrGgnFGZiZgF6INvWTyz02lnAyelFsS+ZEbG6Z3sYgQQpdIEa03pYxebEmvn5RfFu4DBAuxYnq3
QhJhkZhPQ+XHfTJhVpV6VLRyJ3xJg0n9/Hh1G0eOQhveSXuJTyovzDiI6cVOGFQ3w6u91p1qYpJv
QTj6e1wom4YAkVLAh7KacsP8bEP8lOldaHK2Oyt0Bx9qPKkbnpRdELtGq4z2Erc+t6QmfsWvKeVY
oOUDkeZNU/PXQbLaq6FM3uXxni2iHYwwni9uEE4B5frlyY5bS/XKsS5vg9HEL1ZR/9mWJfVm5M9e
7ESdik+e7xnBMcnUfI9bf30GAOWRoFPZYEaEd3q+wNxR64aqU3GLir7+XBQJWmuS0o9Q/lkW+gSG
X+dPdj3f1yvwmgLyQXS3zNMNM5WtXmO9ek4gcigp5n8uUkZfTkXSjzfd6pojvc/mz8fbvLVUNC4J
kQGzMby8CO0qqQkZKVGrm0LjurrIwwhyNNUJwyB8SELVbbNcH3fOw/q0A2ghxeH5ESWX5VoZHFVs
H+7v2xgN1VvhtK3yWwYxQfJBcuC3cpkSk8JrkU9O9Z/Hy10fEFGyBeso3JfK1eKAgEcxh7pL85vf
eOmLhyIVHYziyUkp8S0ZXAUzRBub7GMp4c14YGWOfZ/f2nKIL5Jalp/6ptxr1W18OjEey/OAUCn3
y+LTgTO2syhJ8psMX9iLmWbOPygDdkfSygwdNCV9Uhn132UBb5CpxZHOLyumtp6Ay1fV/Fb5fQw3
Woueboji8ONPtIhb/58VMh1qshy9ZQ7KYIqhNzF04rk55ofcN1tX9YDsabm3V0ba9AbGVQTCnFtm
eS9XsqdoDMawg73Rnu22z25aMuxFDZsLolXDnDGI4pW386AGCuCJ/OZFxEN+WE3HTu/6z30V1ufH
e7fpEnwfMeZOKW5Zqiojw6oZiclvatBPvZt6lXpGQBjiBWU0rFfFK9Tnquj/fi2q2hQy4aQHqz+/
KlU/J05FjOk2aLH1hwEJt5vLVvg5daw9xa6tr8X9iF8wUscDtwiKUHlAuEoecQxV6U4wXZnHAECX
+3gLt74W0wCM8BN9CQWE+YJqMSwy6H5xY/q3/RYllfm585367pfy3vT5lilw8RwojioQzkV5rJMa
s6wSTAWk3Ae/jtvT2GTGcWyzYCeq29q7X02J///Lk01uNpW0/PKbo0VlfqTSbUbHgkBw5znZsgMC
hCPFC0oxZPGNlEyZlEHx85uZasM5DgzzUumwvT7/jUBLADWipyKKmfPV5CVA5rKMUBzIisJ7ZaY4
0w8KAw7eS5+havg/uASEgwJJg5Nb77SVv2xeJPeNnVkTjje2xVH3neAaqWXqjmqc7Bzgrf0jRvx3
+lD0FucrY3IDMo+aO51dm465lk5uVTTl8en9E11RnkFR1oGreW6lyRsHOyWHtpF6AxWTtvkd8l61
+0BFR/F3rG289kCQCLCpncKls9QsjCLDz9TM4W71LPkapdBv+urojr7txkjFH2Ldj3fcfXUP0pBl
+lqAyMTU47KSE0pMTEAMl92sVJI/mdFbURwKeWqOPUTpp8ebuWmL9hTvCI0qSpnzzex0tZAqG5e3
p4CoSUraqjjnWcVXq/1I+1RJVr9z6a68hCSCxJDwlHaBwCvMTRaJEegeDZybPIbjh4TK8CFB9OO3
xwtbXU8ECqKdQzuRQgh25lYkb9ATu0mwkhv+Qa0a/S3Px+waOeW4c21smRKj7MxVgTFhumJuKuxz
ObMzmOuHwc9dit/VuRBXexOF/nPQ9XeqSAEKQKSI88wbOTclZ52aIRbr38o0Ma6eJDtvamslr1Vj
ys8Gm6KAz6svejq0fZcbqBVykFuj4d/8yELMVSp/z+JxTwtx5X5CyYNQFig+6FZqd/P1JFniWWHd
WVfVmN5SRbmHXm+7SJd87STvyf4AdzrNIRpU5MoQrdMJmRvzwHtkGioet4jw/mQ2XpC4thd5x5K/
9uTM0LsxSgIihv4XdzQ3piuNL7RlsltkROoxCybHnbRsDyj5Xpz/BdYkzPBekcwCBBDl38Vjwhxz
nzvgW2+22nidm2RtXRyCNkz1a2LYdX5v4C8ZXgD4Jseq4HVzsz4M3spAaYwdHPnqW4pklwsL8WSw
wlxe8xUbk9CjsW22d8wchLA9R76C+zN+2FE1fKghjhl3nra1RS5lqrYiYhRMpouXoJAtr8nKJrmF
jVl9ry3Fe2X+N43vdhtb6RH4TKjsmFxdXpAVMdcpyo8OdHHLaVinaWyjKvTkVjFB7aZhqhzsQd8b
FFzdKNAnM4MOmgu8LUinhacGNU48eEZ360e6MUQqrQspR3XIJ2OPkvj9NZl7EDk7vFJkYSItWq7I
TjgNfl02t6D1hw+6MqLjUwa1j0U5enUSBABtxWhdDTXRS6Fm2St5m/Wz9w3LDT09fHK4Ao+mlgaD
NkRX4CtXE7oMcwAgLdPqlmVN9QMcoepWThPvOOv6O5JDA854DyNUAFBzZ5VrxZsGx69vbae3wWkw
NQnxJ+gMng32RBpNbiYIbem/L0PKyQsRRg3q5mZLSvMxzY3kPGp1/APRXPX4+MVbL4kWHvgqqoEs
jG7yfEmMBfRJL3XZLY8gS3bNSTI+16o8fH1sZu2bRK7gCWghW4ioLIHFY1JqBHoTZhpTPxDBwFHf
kuGGE+TAj02tzjelAVYiCJnBF5O4z1c0TnbJHGQ+3Uq/L92g6Hw3jrT4SLOyQnM+//HY3GploMVA
8/Lu0TkBqbaIhWq9BMTlaO0tntA1TopGgeES2h0e9z0I8YYpAjxGOsStDSH4wv3K1pft0Ri7W976
49FipW9tqpQveeE9XTQSaGj6x1TiSQNIduebGNSZCRlepN7aFEYC6N0KprDMdCcwET94dovQ12IQ
ih6aCXJxBc2YzMIpSiVRyQYb/xz0noUYahz+7HSkx4ysUF/Tkht153SJL7KySiGOprKgZVrmNtqg
OdLoDOpN7jTvVAVVdZoaOzw7ZdK/KVPTvViZnr5VZuL9Da/HXsFideIo8ICME+zkdPTkZbtXz4uI
oQtnvEmVKR8h9B8gGayfTuCwQv4Bryw4KHxmkdODyLSTWOEU1NmQHcfO/MeoS/XYm8peTW65HsIj
EkVBgw8luQDZzl3FY7A/iYdavjOZI33sOef3QtP3WnhLV3m3QmURWiHBLLR8cAbC2tQJ7enuyXYh
4K1fK73/TQXe4DaB8Qco5vPjc728RoRBonOKtQTNvKeLw4YkQzRaUO/fk9QcXN8KzOM4BJara8nv
dRZ8eWxtYxPF0IVK/oaC14pysCqNwrTicri3jPYf9UryDk3YlDtXo/gUv3o+4Q70PjTiKdByGS/7
45KIqIHf9Xc/zvK/jVzRj/kwdZeh9JKrV9ba9ySKsnOT74bsW5YR0KKSJFoceP/cSRrNK1PDivq7
rkTlcain+qiWdX3k54xnO7XyT/UAn41XVs63xzu7vDTFmomLaNzAFSUGy+eWq2QoJq3vu3vcZPIJ
KL50QLhBdjNvevZ+RlOLthqSV7xfpKvLyHIIgaGobdbc22Iyv0J1wOR3qQRfC2vYm/B7/7fmn5KS
EwVwQcEvEsjFBe00iRyEndLeB82MZPRQpzS4R1Jtdt94HJPwGOh9Gn21+8r3r2OnBZNbD2lkvymd
EygHRwYldCeo8qXTmMiDfzR0NIp2btr13mtUmQVCjUdrPeLT63rfq8PQ3pmjAveBdGDxsYvs/Oy0
yR5UaMsWeSEwCZyYPu5iQ4wuD6MaRdx7mJr5oaWU9tqnfcBZKoZvj11qfVhxZCDpyMnz9q8oNGM/
UDImznGpuKi/OHajfhuT6EmdNtpFwFeRF4GdRQygLEELspfmte2b9b1rHe8QJmZy8E292flEq1zw
3QwIJ5I+rFCXnZ8PNVM9AMbIx0y6lv+U0TP9Z/Ch0GyaqDnFhTm+BCiCnOlHy6eysYObEfT29fGG
bnw7xtzemYJojTHdP/8NqWdMQ2TL9T2O5OzN8IroQ6U2A6WsdNghENgwRUBDuMY8Ilf7so4UmmlU
2Pno3JNuiu9qBJSmNKT2YjZPY1uYkcD1BcsERR42WLjRLzVUdUqbuvNS+y4nheL6VR2dfb/wdt6p
ZTQjrPC8c8OJBjWX3MKKpQMMIoy/B1brn9FptoEkRfkVUm3vXNdd/E0n4Lk7aRqei9GML48/3fpi
p6TKYJvIBcnTl33NKc06pO88616CB/wwtuZrScR9I7eZzkQL5XnqFOWjxpzD8bHh9fvMxxPjvYJm
iuHchc+oXlMbxhTZd91KvgclHOlw2MaQWyajW/vyXvyxPvMcdujlucVE+3/5dELwU8Vkn9ZdCmMo
PP22v9c8OKfHi3rXuptf61QH8BrBjEfJYFkVpLZfAuSR1LuqoU4H2jAwujtxqtweLVDMXNzOEPy3
NrVcgfq4tPOPmd1o1S1NqzwEJcnLQ8u8UZWPcVpZ4Q2EuvefPixN1R3toZWudZV7H6YkhwvaZUrC
8N0EXIDvMvBS7xFdr30D1DCxDDTsPFXktHPXpCI5kgUZyp2OD1Mmo9fIGoJdQ9J/VKi49OdMqg0A
BqVEyck2x0LZmTFd+wg5Os0L/BOVHnLc+Q/ovamB7tpX74mCTLWLBGtjf/Mze/yPPVjWdAjYl3bn
glk5CraELhSTYKZAcy7uU4nAgKnWJrpXUzJcYicIzzUgiOtjR9myQnYrMJWkuCvCxlH3coMOUHzX
CynwbrpXtsUBqoQx2XkfNgwxEcxsDc7PcpYIXAbAGiWe+vie2AXTc3LWnEq/Cr4+vRxB/AMICm8R
U/7zD1WFVSMNQZjcwWUwEmuM5SEK4Tl8bGV191PzYxiJkjH/DLgTsdZfLuSiCg196L3wnvcwMplR
oX7IVegxNDV5UsqQGESYojAm8F0MJi2aWnUSo0JuRtEdNNF0lMrBOyBCYz1ZV3y3InAd4C0oLC5p
3OqsCnK6NOEdYyWpiZLk5SEegnzv9ltlXyyHF1ogeKly8J3mO5fZXZI5aRbeu76yf2viST8lUWlc
Bl32P/SWVF5ojSpPVgfE6mhLA+0SZL8kLHOjVMDLIUL07R6g8fqTMY7xZ2J3wWtgddGXUjP7T5EJ
2eZjHxE+MLuASb9E9YiPJiAfyyKqbHSjrsR6dE9VKT17ZSiD6uX2fN4K438MAIIABIOkzZfmTDZF
WT2M71YUaifdh+vSU/Q9cO2Gv+PnhJHgu+njLp/IIAjidkyt+F6qfR9dkAjTp7MW14F/SJ10F762
ZY7qHrV1BG14uxbHy4IOxNakvriXle/d+4En366V4AzYKNu5ZFcvC2VeLlm+EhBYkvPFJZuPXVE3
ZVHePUfri6MDECP5yECEmR7ALqtI1YZOoRJuTW138bUCAsDHH3C9VoRFAK5RsxJR3rLB2xWq0drM
wdy1zpiO7PTfMk/3IeimvTO+PnpYYkPfySfpXCyuRt+vMvgLm/IOuYr3oZAkHTF2y/qNWFw7xoPh
XA1rCp+jbhQpFFwavNuMVsIGsSyRBR1IZiNschK3abgw8FgfygEsYFfG2c6B29hJkMMwHDPBScdM
X5xyL5Y9R/HM/F4qiIdTY1Gn6NCrfV2flEb2pJ14dWM76bgSKjMYxblbOikIAdTrHOINUwv6s+I1
4ysAm/GTxdTjJ3NKlE9oPu3pna1idDJSbjOhTECgTgNoftyRzu3izKuju0VK8AZbm3ayuiG/MWKn
+G5WBG30ZUpLx38rEsmoL02aWjvbvL7XSCLRHGFmWzQylz9hZORd6ztbusGZFiJebtkuj8deZ3HD
Ck8eV7Uj9O4p1s0XWo4qTZew8m5T6QefmK77nTnW6Mvjs7dlRHSeRC2cR1ZeGInVqTFKI/FuWZgm
52xMmoMWQ8762MraLzUmIYCICsQBic3im8VcKYGqZ/59VOC0mGCtvOcpU52BIe1xG61NcWlSNhLp
PgnjEvruMBWTGVqf31NGwoaDiW4RRM6GZITw8fTQcD9e2dobSWFwfeSkYGoHDzP/SFJSdqNZ2cm9
iBP1mCaadk/iCWi9PwwfQoTjzooVWMei9vtT7/dPUnNzEMhWeSKY/uZCppIyN58m4t2V2umOXlYi
HXNdAzaiU+3oXIQnxj0yvbW3YI5iDfORQrJymR8nzLeHjZVP9zQZ9WtQOPYR6ZHw9HhP15+QESDa
QEBFqQkRxM4X1RAz9MkYTHffM+mXVJpVu06T0gfy4Pjaq/5tWkMsW+wgNa9Vcb8ZUPyWrPGuyGV9
McwOlZ8SL63RaPr98cLW28cbh74ZAsjgYujUzxfmhFkPkf7QUQbXSp86eBQxH6SDCH9sZ70k8Zbq
DmEzzw08UQs7GRg9MrXurnmd7CKimF8T+AnOTSvvqUptLYkUjcz0vb6/ZOJxajSeJvAjd0tq06vs
ZO3ZlyC9fbwgsTHzQFL8+ySAulAxWb1rxSANGtMryt2SAdPDHKZliHQFKHPDbd4P3ZlgXX5y+piz
JUDRxMogO0imlh1CKwuUwbML5R6D1DhGiGUf/Cq0Dq0TP6lt/m6Kni4lCsovgFMXHl+l/8fZme66
bTTd+ooIcB7+kpKore3YTmI7sf8QceJwJpvzcPXn6f1+wLEoQYQCBEaAIC51s7u6hrVWlau6lql2
MWb6uMtYlKeEsdw79+r2W0l/SOj6tiYg5tfHwtLFghawoV5GKqXHNtbQ9BLL3ji1u1aAIDL5VAZz
2+JOkmpI9cSuenHyaDgtjbX6Rt/uaTHdFnfkVkmNHYnToO+4WcyyrmjAjLN6WZ02nk+cbzP9dy5K
vXqtZr03QoeKjPmxV5axCdrWQiNnVJD8OeJ6kulDoQ5NchaVGNxznFvgMhMrShTFV8ums+BtloX7
RVuqvDyqyK7zP4wVs0qyLiEytTrh7U2turdtkjatMYoLPeWtqE42621LaLhQcs/mLzo8+1eJz9+7
SbeuAQYR1TeAWDwaVG+vz0BMkFr0y7BcnEipTmrlybZR7gZG3Dwp8sqhlmQlAhdA0JC0t9kfnyVK
GcaJYzVrsORignyG6pRvNG338bF/uLN51KE5a7KNA55341hNoadO2WXLRSUIDJal0X1ndOPDYyt3
9g60APVE5rXC39ven7RYYrRelvnS121zXloES1JRJkG99HsDHG5NoRLA/tFdJHK6kda2TMUb6ixq
LrgG/X1RqNq3zJuNV7g2yg4O554pSs3ELyjo3AmYlnT2nNloLx1h+5lpLHXQjxaq1MLdAYTepgvI
vcB+xBbtHkKI67PH6ItEz4a2ueg60Co/j0vF9pV2VBofFGJdnsZZS+oTkOPMe/pFlBM/yY1oJIIt
32pC1n3tWgNX/tLUi/YCPrE/dormnMqUdtDjU3L7VjFjFLyRrERA1dtyAmOGsZmJsNtLWynluXMK
79xrVRWUQzkG46DaO+n77dmnz8R7T/RHVZau6fWuUum1pqE2y0syeeUL2G/zGCvjp8eLuj0kGOGb
0VukVcorfG1kysvSbKq1vFSLmnz14sk5LDBVXqgnTMfnTZGQyNY98pM3AFvwz6lKblVeaFoNQVI0
ll+0UXyo6iT5D6bAeMN2JIul4rdZVS515KZoKi+Dbf0w1lY/wyqLD7HozZ0E6PZQEIwB8qaVTe/8
RnzLW/S6YB5xc5nohH4vHbOqL4zwGJaTqnVZQoeCSuGOu7pnkwNP7igRFyB8r78ZwDdTZMxUuMRr
MnxCaa07ZKWRnuJMpN+Yxuzt2LtzRmRmwLGnP4AIzaZMG1u1qq5KJS6zZxaKX+rCWX2zUZuczEsV
/z4+JndWh0Y7ZSP+oSe+jXHHeaJbTnPgQpaPyrWpF37jal+iWXmZ11mcHlu7szbQ+dJ7sbBbHJyd
TqYwEDWjT8WorJMYKq09Mi6gjc/AMPu9eaN37jQQQtpxZMtUGraNVXfoVk8UKdgSt5g/qTEp7CTa
6vfHi7qzhTTEETd5m195k45Mi4lMSx8NdDtr76TZaUIQJKywB8P8kjN/9OlXGjCOFK0Ci8m0gG03
x6xSqkNDPF4AF7h+bFjLxRJxt/Oe3dk7KZELfAriBvDFzbF3pqo2dEialzkbwcGVXveS0aw6P967
27cMqgF/Ow5KxlFbDE5Go0BPlXy8KKBYv6jrMh7MNbfDPnLqA8Pcu1+UxdCedfWcCUlpZhtxIWhK
Xd/oSk0zO0Xe8TK1mvF7qhvJx7Zxvj5e2c3+YQTqtxzKRhzK97o2Ei9u2leJMl7iBWzCkmVlUOXJ
njjuPSvkwcS7VBKIEjdNkFI3Fk8hNr+4eV0c+tIcfdNb90poN9dWXiJ00ujloyNJy+16LajpOEON
qhgd+8X5wNxQxgA4TfZhqsr4+W9DPQSEMeVQ+fpvTGWJMjRl3k4XZVI6/aJ6ZT8fEuYaPUtrwP2Q
71De5ftTjNmWBXtTmfjy1XThmpm/O8rY+AZTdj8/fQreqDtES+QKlGKudw5GAyPuW46aNcdLT8F6
GF5627bSncz+5hzIGZu0XcEx0wpD+vzazjBEY89TMl9SzvaB5HF+VyaifdZ9YwUv94Zipu3qblYD
l9kb6eyrF20p0mCdusSvR684in5X2vDmyElTXFKCdjD9XKDrBWWxMSyLVqgXG/mw0i/daCTI5QMR
8CYUYY6Pv9NN/dGCS0M7ij8Jb6l7XpubV6ZfWykrA+WYndRuUL6N02B+6ss0OSUEJcA6tflgGNGP
Fincl8fW7yyW+II6uJzYRzIpv+7PTeBZqWZwKeolTTTz1a4dj8FhVRqkRtrsPB43DpeFWnQvpTgF
WK4t8z6zrWxwYAdcVCqDwVINHybXPCp6Ph0dp3y3lvWeRPLt0ZRkQy605PECTdukyqlRl8YCGuLS
tsPc+Lai/Q1Nz3sWXCzHh3pA0gypeQjRcXs2FyPLuAbqRTEESMPR4WbX6njUhNPtPFq3nwtpKknU
AawlW5ibBCxDKSFnqrN2Uasq+jH183SshFMHhhjUnX7zHVMkyVKRnN2TGIHrk+FV46qUbhtdorlO
Gz9VZ+uoQlj3o9hbnpVhYQtlRk4jRqJjqNldG2OYI+7fyyIScyX9166M8mLozZNj+Oj+8t5zp4Eu
gROjrnptpS0gNJZR7lzydKqOg9Cl+HRb72QKt+ccmgCAConh45Rvp5e7oE6TSM3ti9Kk9SlP47z3
7Sl3jzBK0pdomOaAgsHTZVxmCdCghwtBuMm/b856Fcd9zrPjXAxhTD6npw4VUyw7a7sJOHlH6AJJ
A9RU2dDrHRxNDbx0pBsXozH0o200ya9ZQu8kNhTnnRsb9bNvsqy0A9KWYEiSha2cTSL7kEQF3avR
MLgc7mSNKElU/PGkE+R9lEhlUPO8MRC4rlcVRdWkMGUTK3kcfesXs/K9sp3ezcM67WzgtUviPuH6
QCiRY0m12RvgHO3GCD0lbTgJdy4xA5LO8GdtUvZYodfX93+GCKHf5hpKTs7mS01VRHawTuOp9bTq
FM8jWICxSd8xsGivmXrfFFkIrQqJ1t9cXiPOEnoZy3iaeuM4G0b3odb68bdh3QNQ39s8XkgQ3hJG
TWvk+jvFHRyPvHNZU08Vf/Ky3i8XY0/kRL7v/79V8b+dIzWAh0ksyLO8WU7CKB/GLmGl6834NZ5N
66SkRhcACrODAtjBr3atzK+9Ouxkc9eRwJth8mEeKo4H8MDtMWyYHZTpzCA5xZqhhCCqEwLDXqih
as/tIcsa9QxmUDsxgNY72IW5N8TozneUAbDsoPGg3XQXGgZ7ZuuK/b5SKl+d8jzo0mq5lJXIdsKO
DWD//9ZK15XWp2xab3VUhWK2RlqI6bRUKJREke6FStWOoWHG3cFGL94ftHV5lTPG5bBK55hqTFBY
3N7xLW2uz0OJdEq15s6nx67gzhGDM0qBUfa5ZV54fcSSvIUeMWbsQV9pxzV2a38cq+jw2MpbC2Vz
xjBD6YPSDuJW20+tJbmdu9UwncwWNFAF7OO9CVecMd1ddMgnI/fjorPD2er6QOmYMBZ7enbMnLb/
7fEvuXbo//sOeAcqWkBbJBrier1zrvRdXFbTyYkS2y88V3ltYEqB0Yv60yiU5/jj/7NnI+hOroC6
rb3F6MXoDOYTBeuTnWYglWIacYNWC1py1Z4sw+1xltQygj9K8C4gjM097tZVQyjfYGnWtH4witz7
XNZFfswQ9xp2kqD7tmg0wnWhMr5toiJKuWTJ7E6nzGzItToUH3xQGEwBc/rx8+NPtmEbyz1kYXKW
MNKnVOK3vZKJJrAWFzCF7G6NxGsxtvHwfoGOO52SxOmNP5bctT+qa+SlvjUBNbYqzWqCWPFWERhJ
jFyar+c1ccrOLtxeHsBkBAYI0Lu81lvkhgkiRBiLM50iq8h/dQuG1SWe95z2xf+WDwIMfAGYRJrw
m+9amKXS9h5W1qocLoZd6b5QvX7nit5dC0UA+QoA693qEeZOPNoA6ufTunj/IvNcBJ45ZzvRwBuS
99oP8GYicSB5iZIntbl+LW+KULRmOXlTNggUK6OkCUx0z3p/NjpPCZC9g29Xd5MrjqYa5WVYCCNu
wwhNse5VWxa9PAxqkpsfiUWbJcgZM92+dDYleH/Rxm6vtnTnoCPtI1kGb+S8bZg5rquetAJln3J2
/1hWdNfNZPoKbHNvssad/SdoQaYNciMh4LZfYUzgBEw3mgldasUXZZcHZTTvWbl1f3KiFCVvhGng
Sm2Rk5PWzHaXt8tpkvekXYH4qeWrEaNha/XGDv5ehiebj034BzyTgFZCXTeFhZhhE2KBQnQqlaIM
nMHVK79zjfVoWUv2mjPg7JR3Y/r1sbt4y6uvzZJXkY8gHUHrAnbxtYsfMy/vB7r4p6avo38jyMVd
aJrZmPm112jeVx6f6QuCOYXzWqfTEPvIE+fayeu01Dumdmz+owBDN4OhWCo5u6IwovdZ67gZE6nM
rj9q3WrHviYnCf9wB319R4Op+NKvTd5fzDqL0Yu2KmZdNGrpvuolE9d90SpGHaaRbn9Zs0jp/Hma
Ev1DKcTa0d5fYQnIMUTirA+LzdTGSEz2ZZjFEmtHY87LHyryaVEYlYYQ3A4rXdqdm3l7/FwQYZQq
3hqqBFTXm5bp62hDiTRg7azVOQGOGJAMPwevlq6MRACmEONuSHrtbS8/MfNsdvTFOWmlmr+v4Q5d
alXssSNuA1qCZkhXOl0/IEWmXOtPNZ6+abXC6R3nVCui/GiWs3KalHh5nzC0/dC2Y/I1gsVzMOHL
7FTt7liG004Zkmxb5lWbykiNyEXtjrZ7MrXxbM9m6i/C+M6AsRcEu97PkS38KHqyIonMKgwXCSSX
U3mo7W9nQ2iVq8+V3VqnqWj1wzrNyyltNHXnsdt6QqxIwqOkz1G/g7B/vasxriumz2mdtJZyiBKn
7vd+KD0a0lbyVBb8tiCmhdgm1uQf9ibvWURbZyP1l5OaM1IDgcLxzyVz12+PHcXWF7Igij2U2Alh
UJ7ZxkvxwNBXyUE4ZV1r2cGwru2nqJ7yyW+62fvLtYS6J+d9Zw/l6B9ERKiVUNTauKapgO252IVN
wIBY4ZC22WnCzRwBuOxBp+6Zgq4GeZTCLmiwTX1ktKtWcxZMjY4x+Nmqj0GmwvRKsnUPUXpvI+XR
QxJREvS3MTVzgkHvrL19Sua5CNw417/FomOQgj1HH6e1doKnPxw9cDyIHAlLVUb+np/u91oVltAk
FiI3pziIG4TkbS1fQuRcu4NBtvgf7BF40ZQmrKYIubGnw2UoIqBjpyZLnXdYqU5LuYrQdoblWGpK
9enx+u58OtJxZFmksIgEr16vz8xsQnZpj7y1+qNuCqSptWr52rqMonts6iYv5RJIlQ+phAsqmGno
17Y0JDnHvimikzOP7Z9MVIrqCs3foez/HFxRuL/1pttaSF5FtX5OtA4xKAF/dnqxtHh5rXkyRnTm
ikQ96FVmtrJu2tY7P3L7NlEHI0PlDNEY86gCb/y5SeFINKbinFJrLQ7msPSHcup+PN6Je0ZoT0F8
IEAijdo8gGjq0SJDcPNkZswNgCGp+Ivd79Va5N/yc2wilyJrLTRcZMF0a2WJRZGh9+qdimXqXqai
Y15iMqjH2RrGj0sdxS/m6qhHZ9Dj351R647PLpI3kdrU22QkiW+//tp5JsRYDFkcZhM5aB4b2skW
+ffHRu6cKU6nfHlpfuB/tu+vWAu3rr05DlMmURPrQEKCZ0q3Mz20w+r9pUWtaobj1Hvab5G5qlFG
Omz1ywESOLrTce0q1COmzOvfzY0+/HAGY3puQJl8YhioIDHU4DChgmx9FqPGo2ww4yTs5skOjay0
wqEtxVOyhf9nhZ2AwsZdpSx5vd9NZNZGuhZJmPRpE6hdkVAKT+qnvyprgT5DxAFZk/LwtRUa+Iuz
1HUSGm5t+PacVcFE3XDHC95eEBDFhPNSLAo9sy24uATgLpCCScKSgjh/NG4wG32104W5sUKtBGaO
DdWQ73Ij3zTOXhSbdYsVzUuPHfjfIGP2z7Nr4W8GT8pwZzBiso11vWOuESUiy5QkVAo7QvnNU741
/VL/9fgibOaH8vnfzNAqo9JO1qVuHo5VMex56BhkoI6l/e/qzdb6WXcSYfkEHPHHJvKK9qKMyqq+
y4Tp/lCXvLMnIhHGTvtFn07poZ9BUn4fa4YhnmJPy38XmQnNbSyd8Zc4ntf+YiTVlPmrtVpJOILB
ToNFZHHnq0aFkp2qxsOvnTvAgn68uJtHirWhhiY5u9C7b4SXZWXSjkiZWFuDQKBp1q95la0Xpc73
6JL3TNFylwOJmVUNzO76a6l5xkg36DChVdjMRygZaZTSRvEzL93jIWxTVqm2xrgC+fRK3Z/tU1Nl
jj1NnQeXvinPvZxWY43Wd9zxb0tlfxwYBvH0Lr7VXqXoPuOhtgmRgqaicM0uC63MbvyV2diIHkYM
AKJte3ps6s7NIuCUwB9iT6LQzS5mHhqjWd5kocj1IvTUdjpYufHcPIa3Iy+jTvoIDICUwknX36o1
TTJivc9CBRptgC58dXC0Lto5fHfXQr5DGQNOG7W3ayvG3C+jklGeSsn+jtOkTUFmo6P6eMe22RyH
QbYmiMTIWCmLbWIjC0nBJk21LBwd3FBjVuZrW5Qa1B5T6Xpft7rxx6JZxYuJ/P3Xx7bvrRC7VJ6o
1SCwuHEddTnFudNim+ynOXiTvhwUVKCfQp7972uRAZGQkNlhTO7AT5F03Ux1oyoOk1YQrj7UCdzA
dWXq1H9Yi1SmBG1Dk2GbzhWFEa9jqWZhXlpq4KwOnIVV9Z59BYliaSNBBKFYTJC18el5O/SjlhR5
qK9KcvbKgQy8Kz4/Xorc9qv4DUoPzXT+AbdPA2FjZEpNYxnXpgj7ZkADdqUa0xtWufiggtKTI1rt
n8cGb30fVRmknZkXR++EbtX1F3LKMYIQQvHISvrxwzosxkEoWfOPnRc7ruhmaQRBFEwA0dFqBLEl
T+RPZ2FCXWhSWz0PtVnp1FdzGrTMr2JE58+mTr/43VyN8EweL++eURoIxEe0ZJCu3iwvHlQYeQlO
yW3i+bCo0xS6jIOE3gwV0u/5Cn8/Nnizn6wSNKKc0YyeASnr9SqNunCiCMJtWMy68I5R4oA8qhPH
DXuzMvamxt5bHvEv55G3CweyWR6BbJw66oI1hM58RPz7z6KL3O+4aOOXSLGfnJDBhWZ5b51inC+x
7bZX0NuwV2JE1sKynZtflEjTflWAof8lWpJyLS73RgrfWyC0CLJwmgZS6et6O3sqyPkKHiisliVr
4K4qo3Ho+zg7l5MT/To3U/Hy7AekNERuQSTKhQBNeG0xjopC0dBVCqNqpSuMmO8ld9P0g7Is9emx
qdvFYcqDqIrACqXybWO8i6FxFbNRhQ4fCgqGKr5YTkrbIh/jqDprixDPlmGhRUhmIt0uSl+wPrar
o/KUmmUP6HNYYmon3mfgct1OVnJ7ByjLgwZy5fPJuuR//+mm526rzyl9pHDWSKh9RUTpx5HH7tNq
xuu/j/fw5h1jQWB04B/hNG+H/EAKaoolLeuQxo4ZtDnO+9A2nrKnI/AmWn3lmaUhCdMGp81p3O6c
qSSjzukTYewV2e+TnXZdEK1uOp8JhxGDWyYv92s3bbpL5aZd/B5XF38WTuougF+a5sNg58bwfbQz
6rNREVtMG1ehMvl1YVnRB5FV8LSKpJ2/gMqx6gASZ7xeoOStxmUB2W2j8T+21nFoNO1b7Q5DUvkU
AGZP+I451c9W0uVBIeljbi4xnRwOeP0NvWpdl6Jzy1CZ6ZqNeaT9IrJ0/fz4691EQBsr8ob8dFKA
Oul6lRslX8/LkJy13KAuByaslGV+dLO+YF8T8alqRBE+tiwdx/Zz4qhBDcGSk2WEa8sCKEUXFxL9
zJTbMxzx+RjpQxNos7B/Q1dkOTdanH5y4Qz/Eo8ax/g/2IcwRwDIJMkb4SNhxpOCNm0lZ0mWaG2V
2bdEyeegFErxXnR6ElhMjfulV0bvS8qz/2waTIECXg0PB6R1StObh2MAQWKvVc4VjXL3xTbG9cOQ
E2Y8XuSGkiqfCwA4koYPuEgi2zfft/MKGnCMA2JitSf6F3UtestP06UzXmi0isW3c10Z/04GQ4l9
tXbW8oWstNEuQu9s1a+1yYVhqtiJQLUpVzImW+hzGYgKIqzfOc6MrnzRqGkwFSbM586rFvsFvb0q
ex2MvLV3jqs89NeHRr6yvOt4N/L6bQ+VHWKkAigbKsFj7S9F4QSFMnxClmY9Pt6526dBFrulP8Ph
6Eh+XR/PNp9aE1H3OkSr2NJ8L12Ud3VlVmEjIuEbg1Y8N6Xn7VNRRgDJyV2gBroNzxAYcNcZmYRw
qePiuGbpJ69VvMDTkz28xa3LJsTlhaX2DB3acDaJ4gxlaiB5q8MYUv5xnEz1pIpxD6t861ooIhEb
AQBzOX3bdpK+CncdEkOEvRd95aUfA3PUjvhRNUDYSg/0Wvm4NOZO9HDnu8mjjhQEJDoqyZvvlnex
EBOasOFqLmloZsiNtc1YB+ZaxsdxNcSXx+fkzl5e2du4MaYkJ4CHJxHmTqe+rMbILGvy2uCxlTvn
HjlwYiLoCATR29M4uARA2bRIGYjGSw9dWzgLox1V44Beg7Pjme9sIR1cnBKyi1KdVP6Yn96EOqnq
3ihrEda1AWptnv6djfhLWlU/1j76/nhhd7YP50/zClcI3W8bP6MKqkR5RZRVCbUNYuaBHkrT24sd
bq1AlKM2ImFwLqd7k+czuMZ0mT8xhIXndFInt1f8yB7rZ+FC7JecWAJgFNgU0com2x6zMncdgZ1R
7zS/sVftbMeFcXi8Z7eHgYrIG7BXirbdKBB2SWQzvGntw1Rf9DiIZp7N42jpmRnaa+nukQFujwON
X1m94uzRrtoiSvqhzYbOnIfQSeAo+W7rdtWZmKFI3zP8Nq8/ik5rn2PcSmcom/u0wFgnMovbPoai
OoXdaSpDzjW7OrhtqgTFamjUvoe9N/J2OyW2S2p/0ommALnJcOifCbXRFDWM+nEKkihND6J0u5ce
QtaO7NbNOSSYo+JNBmeiB3TDNs857NVMVTyM22Y+9HHTnCRmcufRf4MsXb2S/PWkMyAk3gQkt5ou
rRYNOVMSmN0+Ve0fmo2DD7UqTrsgyafYPA6V2f65RKbep0GUtdPyrtbqbjkbOfjVeOfX3K6Zxgjx
DUkPjYub8ZRm2UyKMcRm6A2I/ke9o4aTy7iGx3fijfx1vWZAZxxOzqiJ299qbzhLUtsq8K1wLK18
PXa9E7fvM3NNqwM9KsX1Uzspen+Ysll5BQ/qmYTzQsvfdRTdVjK+WRu0z2raVrYarovTjHBD+kX5
ox9U6PIuRVvz98oGpHBEXGbyXhNRQ5ApGvD1oqm7mWSgjvv1kDt6o3/z0tX50oIWLVK/HQrhBMmq
lcsrBXQEkEummHwp3QyC8GhPQviisjvnKIRotHOjgmR8HdRMy4/jKOzhfekJkPVNPWYxYsZmPh7W
JtHFP3XZ9V+MojM7f4ytpA2brNNG320UGONCaGACAo9G4IWRWn13iCnfVTCTTOGeXWeJil/XOOlt
wvxosY+R1kb95wFlHudAJpVOv3QgD7wThBomRKyW07fHqioy7zA7k7JSypmX6TyaOho7UZHonw1v
XVVujZTrb5gO+a+ogXT/WapIwf4VGVGhvivcNiuObTRU0T+Pv//tKZPcNqJ5Ag1wYVv09Sy0ucto
A4ad14mD3WtxwJAacX5sRb4T20OGdBEnGYotraVN0N4OTZTgKexwmRLxAyHy6l3W2gLZH1G8WxND
O+ZVkx0fG73xTyB/iKOkULhJIL/VLMm8ZFFEbdLDRJHwPNm1FpYQVINxqfZUD+/uIuE1oROMtptq
cWKaIwwBLhE6POO7Cmgb+oeq+h8WJNtywFbA5yApch1fLKJImjSP7NAbYymwYRfHEqT+qeqW8bfH
e3dvQZI6BBtQyn5uy99z3neaqFw7dJhA+L5BS/ISWZ541q27hC/UU2lhUVw1tsjaRm2LQaknJRyL
QodaoUQHoH7as9sGcg+KNRwbie68qYsl7gqLY9KcsHdr5w9amtEhbSzvNJvN3qDqmyOHKY4BUkZE
ZvQnZEjwUwSojh0PpVe7vFNT9F2PyiVDIU9LmbGAhMPOA3FrDE4ZS6NRT8kPbPK1MVesJfO8FS+s
oIuEo624f6PNWgdJz6zIHVs35wFkBGU8WW2n4EfOe22rtWPF7lLbCzn9AkRyRyWpbrw9FPR9M0CX
eI1gk2/1poRwM8CnhheW5QTf1s5qJMsj9+kDwWJwv2A6Jclwy1NOFQ9/rEVeOJm9CiJA6nRlYz8c
RN60e7O87ywJv0qdlOMN3GF7k2AmpSqFbZaUNMIHZTwgR53vPeN3rQB0oGGA+utNIzgxchSB6jgK
x9qM8kNcV/Hf1GbXvakIt2eOTyPTKSo/nLhteFnMdoNybmaHUZaafqbDUanMvj/Pam7uYKTvmCJa
B35F/YVzt9U/ZTbAhPih6YVdm01H4uwl0NLIZkLH0D59um02jfk5QIAgqG9NQdNFCiruvFB0veer
o+kFsbYLzrsp3BHOwXoGxC71Y8DMXd+hxnEHFB6qKHQ7N47+zLraVT8I04hVoK/0lPx0HUV5ALaf
/5Mosou2Orqy13i53VbgxbCTcYgS2bmVp7OWWjG0bPYY7467FelgBky+9oIh22Xq3x5K0mGKdZLe
SFq3VZ+orCrLFbLzUCs7tT8mU66WzIaujb3n986akCbDELk3DNFtphW1Vtw6ah2F1lB2QeFSbSpF
ST/QXubD44fxjil8O3kCzVRqzFscc4djNwdTVUKGtqEb1uhfJxVAZwkm63lLsvRIei+bm7Bbro9L
XuQtk76a+NwNjBnRPOEcERl2TlOmPJ004pbgC3OjsecykuPa1BiNTTVoenzOze5r7oLznbtFOcr/
a6dEcudIyJoWCSPmYI9s3qxEqYB9p0t8js22C1prHQLTm+Lj4490k3nzywhewBESdAKO3DzD2ZyS
jk1afBZ1fVIA4vleYv9T9yNJS/Wc+gkZN80iIPVy++CicjCuN88yqh4qx5Cck2hwfXC3VOGH2dsp
e7+d4asQmtgZ30Q/g6Yi6drmGyl60llK3SqhqRhmOfmjN6f5h0VFlPnjqjMC2B+ydrQpyK9Z49fM
Pvota72h8vMO8VwJoKmKsE5sph+rPbPJ/hqKytGAzyZutBM83twRHggiEsJuiYZD2+Z6R7QpRjkq
jsszgmJ/iCojg6rKrxXjwnaqezeniY3Hp1J/gDlKbWfznaN6hP+Vi+o8e3lycOrOPnq9Ue9cxJvT
JK3AqKedxMml5Xm9nHbR1qq24H4Yk97OAdIOde+vI+L7PoJBY3FZ+ZF7KqK3e0gIxEsLIJ63CUG4
a6ODLQraE6lLxoROUGB7EzVL5MDn9ZSafbwnqnJDQ6VhhldTpbw5wmaUga/tebPmJZW9OvCByvWX
tJzjSxtp5b/qgsDoEaJdOqDbO3qMfK6rxDl7XlpPgaEoSXcyGsg9OxnjzWPJ40TKhucjDES4YxNw
llHKaAWAJuGSRn/1yxrqlXKx4vhrPOfv0tb+w2icd6Wx12W+LQFhF59BEA8TR7a2r/fB7YzKq+PY
Yx+EpvlaXBm+m0ZuMHSqdi6HxHvVvC59LWp9/lUbFP3PyCytT4/91026LH8E7S2waACtgGNe/4ik
Hk2TWVMekYJI1RN1Ebc9MqjIsM5lgW6y7yZ19zFPSrhQjy3f3ihKTRSC0GWX/ZutYgUDdhpYSIsX
5lojSt8SzkLPd7XG/2IHZ0nCjFgFuizbFdo18pG9B7e9db7H+Tr8qhpduRNC3lsNMQElQ+I6+qIb
n0l/NNU6zlZYC8d5RyOewexFuhye3zOKDFwdolS83sYKgWrh6jG50UrMZhynKtemQ63N017n9dYn
kOnBlqY6SSLBvMfrTZutmObCTJBP1pwGYOTEq+cMzSErmj0t8ns7JyfboLxGwYao6tqU6eXKkBZ5
RHemTf+04VyGVl7rp+d3DrKPnEOIEChl12srVddGzItLotAY8+WYGpl6HpTM3nklbv032/aTlc22
CfA+HQlRFE5OWn2oVqu+iMTUT32q6L/QZ3eOj1d17/ZK3WfiDklt305hZ+CTN1MNIsLW7OHFXt2/
8macA9AqcOmXS1aDk3ls8c7XkoovkrvwVkbZOC04AOhQaGUUxsnSha7aZodk9tZfH1u5c/xgm2DI
prtAHW9zJoomQg4mE1GoRF0c4v+881Qm6pHTsTf8/K4pGkIUa6SS9lZ4a+onwgZjiEIntz4v1Uxl
2claYp6q2Hln7m6dBa5ZIhch+WyOoKnkdDbQBg8Z1Nr6g64YR9UcrOcPOhIPMjyESIN/3bzmRWvb
S5xVSugVQ2MHkR1H70xDMoSe/kRS1ZIgEc8qp7ReXyie+KnyqiQ+A8EoPyhZOb1mivCCZeiqb49N
3blVNEkgfxHMAyjY0kSMQqxsaJ+ch0pXX/tocV8qRel+cwu7/2Y5bbtXK5TX9CoAZtgyMfDb+mQB
fXPIW95JJEnz5Mxc5Fn4U2O4yUFvExOyvK20fxPNRu6pnqyk+mzkvdP6CCF07T+DM7TVkc622mS+
iLryA1wQY/o4IPqBEhjMAcuv2nqqgspx+thfXTGaoJ2G6K+I2Vv9kcd2pr6GdJ44dJkeZ76ar7b7
3W6cSLKgNTV5H006DkYT3dCHcV8of3tIE7g8bG1Vn7SuT7xjlncqjP4Ycg2819FU/XyalDww+plf
MBlTNwTxFGd/VoiHM5nYU9MidJUCGPfjL3fnyIM1BkMD0VISkeR//6lI2QLNNdEaAgk8JfVvSKBm
J2g6/+FVlKE5ICGyRILmzVEcRqcGqbegy14n1pHqShk0K6WO/7CWn6xsfDv0KdsgdU3OkZb9ZQ7D
fBDUMQ6PjdzxRhQykDMCHkGFwZRX4acNQ26yTSjuc9TzcZKkdEE7tdSOSb0+qx5CMVLCcGnd4syp
E21MMdJoMcuiYKAcM0jOmUWOMYpMC2XjbmfrbldFD5xIT/5B9WybUFagXIrU1tNzlsTp0UH+5RjN
3nwyVnDNz24gbVuQh7Jt8aZxcb2BBeRv2y3QbUUs1gjmxrGOXuxYv/amme54wNvDjSmauBLHAn7/
hq0fFZ3RWKBsE7qHPi9042uDt4eov7d3kmMLb5+iCd3v6wU1fTZWRgrnNKpSOoaZNwT6kv6BUNIe
b/7WkqxlIBUrJbVotW8eXZipOVKCan1unEnLAtAgKHgmlTaNB7X01L2MemuO7yPfd+g2dPUJADf3
iSZ3XtmFF4Wlu6A84uqFnp/TuIgZk6kOybpTDtqGStIc/D9SXNomMME2Pt0SeqM6LdU0FCFAN5Wp
eNVGozh0dTqErQvdtFMLdSeO2b5cb0a5zG/7Clhtc8cUanUopaKr1S1a8rvijN3x/1F2HjuOI1kU
/SIC9GZLUkopvausqt4QZRl0QTLo+fVz2LPplAol5GKA6RmgIxkK8+K+axZH2ccGAcMdVe4l/5jt
I/57cTHev0KSDSSy+dSTkzDBXGFFCK7RHMzwkGq6X9I03spOPU5+iaOF0eyrfDraVXHhkfWHH5O3
zwZSbsS/M7uPpIWqkNZrehCmVQakNqTV8wJhu9tNq9tcOor/MK0b74lqnugditGTGqcd7EQZvZUe
jJRMvcmXVPRZRzhUWsz7aQyW+cIBdrrVt3mF+MS6gRdy7hruekJoSjJg2vpzGPiKoM+yuhSn++dR
/rWiBErkJfF+q/t+KytM0NODvRAPSJKZisl2/Kjag2/5l9bK56AYAIR5P4ph8a5zpMgOLpnP6Pds
qW6IIUtvhetUbkiqifPx2cN1i3oUGfLG/Tj5ufSFmNTW7hix76sHskwHvDCNSyZqf1iCW8sD9B9F
NxD9yeyVWTD7Cx71B60s6p0uUud+0UzzyhyKS6DvH84SGpQ8JTkr6W6cChQ1BeW2KHTus7Zpn4WA
rNFwQO4soZIyXAhFvhqc1rmgGDjf3PxyOC3QFt0K4dPN7SxrYNb6mh8WX6/Hq6wfzfHGTh0j2084
h3fXkzuUP/okI0esMNTgxXOPsvaDtx5B2vCvNswGJg9o6MnymTLNNXpRFYfeyeqXSfjLyzD0zfPf
r/H/91/fH2WANQFUEfaBvuHe75fpYM6W3Vo8NItZSnW/OuWY7AMta8bXhgjcXxqQgnbTt3V+nBNl
BofWaeR6zFfknLxE+tTaaT1k/Nups732qRoWs1Qh1zma+8x1lbsThMgHV9swzW7Js6mkKBmDH2ON
jW5kymZqQ4QTfntldkrZkT6uON3XRdrKL3rSm3acYtbjviTOxJkABb714n6F9HlMLXNUt8YqsP9N
hlWIZ5yP3OJ7KklVD9PBNrQqHCvN7G5Ma/UEPkgJdAE8CfzlKu98rX9B7WBYsdPqDbYhSdvr/yRm
uiw7ZU5LtxNV5pUwdXDViQo0EU9jYGSoL01twJgSzg+PljypbU8Axs+DiUqySY0lFKWasoOsvdb/
laeNNcazMJRxi03A6kRd444ynipLdFuI+KJfFWVd6U/CJ/EilsGsTzdC6kF5VbD+vHiUNVYfgeZU
1mvhBnUQuiK37QiUPBXh1BN5M4RdTiDA/WZFpN86UNsxqghMkstweJHfMTuvhodibHwznGa9dqJe
qubX7AGCXxurtlRPyvfx96DBQrKH1hC7EQf5jCqtclEDxHMxr96u9/OM9Wgnnbxrtcob9prmauaB
GnOqXpYUTP2YqMQtj2otnCmeNuOQlxnluHkLSaskBqorCuMrBmjehLYZ4styzyg4dOnQu9UPjX6M
+w1j54RjeUyl3GGvksmQeNy63C24ZwsRBjO1VQqz2Bime9+h/bFrcLkggrEMUqJqFAeRoCvvuPmj
0S+Wjlmf22P00S0LQtYS7mQfT53ReXf5AnkYEUvamDFP0WJ6LJ06DX4hqkyDp7ZtjOYpsMaxDHVv
tAo3XCutqw6Fq9nej064fbubfatXP5Xm1NYSJpWYcyNqLEOrX3qvD/gB/Kaf5uu6H6zuusz7xbhV
SB3qq1ILsnSXNEOeiGPBrW6+ocE0zZ/TbOXevUuuu0UAlmEOn2YT7G6vtBznElHOxvRlgTzWH0v6
ehl7TR/mfLdZYTRH/M1nEa3YqORm2KeCzRSOIq9pNJiqnn8DMUxm3HKHdC+1lvjWHhxViidtQw33
VQcJbifovOZRGkwWJfC0GPm+nvvxTTWGqnd9MAg3Ys2MKiTNNCf0b234Vcau7op90Q6W/AcWLinC
jT172tHUyv5pdSXm4KFdrn4yhabfjcHDWnfSf5YDxmiPejuZ6C8DOenZGqrVdwGGkB1Q0GSjdO71
kdbYoXbFZL5VTjktsYk/fBBi3Lf9m3qsImIjy0V/PRPCkO0bu3f0sPeWzr8arcwLdoAniXxpuIrN
sOus7J+mHnqLqLCh6609RoziO68qohJXoyuSw2qsQ7Mbm3SevmhOL/Kdr5e2A/NHDXYfVWKcqp0x
mJ2Htnwqmr2Ad5I/2GarWSKkFZO2MQavbh5apd9P3ydij+ajWWGvFtmeVLyR5GgqI86yrDZ2U4LE
DsMXcuzfxiEwym/+omdzNK4iwKyOTq73y6gUCUXhXPlTdiWz3ohGqzs65gRnw28Xf2c5Xfto5bA8
Itm7bRrXrjsGcV6ItIvw5ezap5xY6xswkqnYmTixjOREunl2myxqzcJV84oc0kww9E/+igY2nCo5
aqh+kvSfDeQSWeiqSa0RkFjS/c61PHkdDJXN16scknKAxuGPsoy9rBJ2BPAz+ipM6Sb2+L4sM/VP
OIxZXxUhZ1mu3xlZaS9Hwy7JGHEXM9M/qaSZWQBJVY5r7MpCw6k2QAA8ytCwC919ZGbN9VgHaIRf
cA1wpu9zO7h9LEcf2mnYd6IdQjzJpHulgsq1Ijn0k0SL466WV6J+wCg0tuqsy2/zNZkbtNmN2o5v
U7oIeqAuFo9ZqTIReq0sv+OPNaYFumDVqzjzepxyV6fhb+vGqsFir5tb17hpE00Mx9UuXWax6ZTU
c5Zt0vuhh7eef62vZm1cB0VVvwYQX8ZrYSydDLNgFddVO+vaIWdWnX0zD60bTjnDxIW0jC9dYBdD
NBNjQ6POFkMWrzjdu3cFl652n6WsiDlsdTRxd76tHPO6bfsxvZJe7nvf8yLJ13sihseOG6s1VXeY
88VvMKQeoc08JW6QqAf0KOZzUBc8rOVq95/90TZ+JFjWEtXLzZREBNxMt106VF+oIcRjMw52FaqG
/sRBy3T3C5Kr8a2Vcp4jEMzVviXRxXOu6ayMWZjN8/g7b1fnVzLNY36w86EtDpJEa46lRnQ6j6fA
wVjlvvDseXlTxoiCA+JR6u/9ak3ZRZZYXY9pcpPhuXQWK7vxeyMjnrnlPq5ICmlm9w421lj8LFFs
2xZ2mpaq3gy45RVEZ7V4NVFm0jXHkB23VlcNxLfqWejC78OiT1b7asBjy1wf2+0f3so6L3Cn0MrG
HgTrFibHPpBqGCMdY5Ef0k0cwsJGKMZh3uW9dqe1Vv9odCCY15qXtelWDjlFmLepOVBZSKnH1jo4
37W5zzD8ybPc+WETp1ZERFyI5llLnKYMHRcu2d2QiKwzY4ewjd/GlBuv7CcteZOjqrLdYphZ/rug
OJ0jCRX2o70oKk4etWAgvN6hnJ0W9u2Y6WZV2+IwV3b5z1imqsN7dfb1eFl17ULhef6KoBFKF4C7
HzUP6a7vy04TkaO1Lok4+Ij+NX4oK32tqdKWqIHscInr+KfReD7ArfRpdEBSeT9ai+Gxkxl2dtDb
brjBQmaNsP4y77NEeheAsfPHJS8VDlm8rzdDulMotsPgqq9NLzvMcv5JidvGNV3QqwtlO3/vSdEO
tXsLv9iExqA7779Hd/pcUynfg2ulfNQ8jevWleu3v49y/vyHNwfasAEOm+vNyUuPiqC1IQsgb2+c
7FEvU+9Nc7YU71QYpPSZ6Xrh5fWnAeEIwOMkmo9nyQkyZiu3mK1pKUDGnPzWLFPjuqXUvSZgrt9L
b2mPf//AP/xWoAC4VW8mZTi5nCyLdEF2k2p9eeBJo/bmNIijmRnThWn84yhwfDbPB/hlp2yiXJ8N
qyJF+ND4I2+ivKJo0idVfPn7x/xhjQc0+mkaAkiRTrn9//+BtHkA6NSzizyYFLVx42huRJMMPmBp
ufHfh/rDF70b6mTeDCszFrBNeag4++5mUcp/dH+61NQ4f/0DLuA5DauRfQsE/P6DCBTOm3kZq0OG
juhYOQO9HmN1nhdftm+Z2+txPhf200c/jbby5kXAxtp0Xidrvhl0NXq5lAdlzLmIO3NIthebfkmG
d/ZrbbRU6MouMA2OAafMUbk2PO2Mpj7MHtd9qvnld24eC5vMan35+yed7SqmEOwOXSG+Khs7+v08
Fg2W0+BO/WFIqARtTS+iLJjesOjHKtj6sEYD30I0wkhpXfATknJPUCi3ydQ8BSbDkb4eiXntNksV
7Ocd+LB//7KzSeRM56AAXgMrxD/yBLvQly4nTcGBYlAs3o4XuPsaTGV2XS9l/+vDQ/EEgqVnAdvj
anqyLgIUR96wMlQfcEcVg5+FQ1lkV3XeXLKt/sNXbZghFHMcamjLn3yVNtfjINreOBh2Qj6CQcma
baKn0cku2WT5/PTv7hGL7gK5OVCTNsfPU/WzYcxeKmkIHIbFNtQRHrH5Teqd14RmmuZvljCTJ5Hy
obtyrbNq9/c5PTtGttFpEsAJgI6CscP7hVkZaZ9ZgtFTEJ49MJNH2eVeop39aRToykCWjEGGzjYH
/zkXeWc3DrCIedBLmgEYdg6xjivIhXPjdJOBh3KF4MMNa5SL5JREzLnRbBpX/zBKwz/WVrseS3v4
NSDL39uDvDR1p2sEUcrWZmExMhj2bScf1eOg5s2ySg7QYOp9vfpLrFtKXYlAXHKJO50/hoKi+m9r
2QINPXUYz+YBvtAC9Er960QljNTjoJS4AHeez99mYUDhuTkG81LYPvg/v1KACXKgza5/mIX7tRfG
bVe5dQg88jS5a3phsLNPIv58O3k5qDgV+Yf3g2USv+XEXK0DzIJmivtF8c6qszL/9vcF/n/09L8b
bHMfRe9JXb3R5jHxeT+S2Zc8JgI/PZam5Gjf836b9PyoO1W2wUlL64+fHbsZ1teuXWf7y9yY0shC
/pfMuqebWzix6yAYvM9K2v93qAXFHDnJnMojkSKr8ViJvCwOA1APWFRAgtiuzkk4DieYbfLHWEJc
iCA4690Dck4xH2tBY2pneHmbRaPZiiQGJBLaa282PkmSzVIXuyWxtHFXUwLkbhiU+vR7oGS247o0
K57KRes7h3Ei4jWqU8uYsBcYuvxunUuZ3dZNi0FS7QSc/X6xWiJqFhg/iAGLJr33UgwAd86QTCrM
St1abpwSaQM+yhmdyAev8/zqQXSV5T6aJEGSG5eqpIqMaUnhO/u83m9EJVvteXGCzL5mzXj1jZ3n
aRWulrV84wXe6DsxenK+N3Cq94/0OSGXhIZCo3pwENir38U6A0UAa9o44EsvUVFSFEW1F2iB83jl
aWXsUrnFtIjS935DqOOrJ2xch6OeV+2wX6ulDCKCY5Lvoiwx/bMEgSfh4mtOGU6LS1hSNpiTf9Ul
pvGNJS8r4pEzqQ766hBlj4COTO22K3v9eaoX91WbxqV87MvE0XZZUtTfUE3pv7PeTJ+XXFcYrmFF
CrqsbVl+TjFPHa4bffYpAw8NYs912+fcW+dHVWsDQjVn1m77pXemvSQlUuBxwvUVmuPSNpFXSZSz
pUPYd1SZYxncFqXn/NArUOodlWlpfAZpsZfbtAmS75gn5kls1HbWR0ERiFVgkuKtflSMTvcq3QbB
Nub+SkW6qoI2NoxpAptFcpaNV+RdBPhG60JvXoUeLPIGE82J/OZ0qcarqUXBdyMS2/pnUvZafndT
4VcHoLVGOzj2YpXPY8DBRmyGbmph13rBo3LX0Vqj0dCE8Qnxp/laVYud70uMcmQa1hyLyT9+0/r5
LxDV6lOeiXy40utich6WlFZRrNsNXWm55vwky4pb97NUeZdGleYQ0DNms7HyFtVrvB60RqO9ZJa9
fyeFLIb7Otf0f6oV5sjBFLWfjxFef97wGMzKa35MgczfbJJ/0odxlu3L5C+G8SJRnSsamcUC1JTP
q3v0VdsgYNa9qXxzgmJx4qULDIL4wGF/z7TcxnAxB2LkSAm39DDQNX2+re2uam8Lb8xesXfRMxrb
rPzQypfEfZ2nKuh/Z2YCb3ReSl2Eakzk22RnTX+f9qPh7l190PUrvy1c57pu4ZveQi2U9lNeJ+rO
shsH60UXPfJdnYgui40O9RmAUAv+ZtFFWB8bdI/FKwA/u7EEXTZClpfwuAkoOe+c1G8ecEanueHg
HKAiYSVGEBp4AFe7UitQchNYhi0UcHR9nFKiWHdmAhq783RUe1Fmy8oKe0vP2xgMHZReeJn/Q9ec
tbgBmBPOfuFyFVFfBeYTLkylE6+i6kuMEMwe73Xf7wGUprRTkTVtPDFgF/9htks6GK63uCPBcksD
93uw6jHKzI7+kD1o3Rg6fQVO1KSusmIf0i+hLJ5f5MfJbCt/k1hgk9e6bn/w/CQro0xo5HoMRebg
5eKZuYgUbY+f5kQKQ6gQjNMSBHHLIydP15eMu0vsLEvpD6nBC3BnGVl7j3SZ2R2LXh1JaGp/uB1c
wp1tZfYj+vC6wFV8rcpomfX1R7sKGpEO/jFH08IIbif6wAc+MtYq1BYyM3Ze3jQ7rMnXz+mQluaN
tZiJdeWBWf8qNFVhJDLWo8NZbCVurInZ+zzDY26jhWvJCMu66O8o86qvQ2OSuiPMfASGNdsng3bY
T/zS1++9HMUXswffj1QgWivqvN5l5oyirOLJ5HrgpeYBkGa686NQWfo1L/wpiPoeKTKZNeY4hdqK
DjMGs/DFzZSUyy8OT6sJYa1MRljbs0EHDd3aEGej3nx2htUPiEtZV/QAUnz2PS2p4mzGc2OXD34O
u28kfhuLpQpcQtjtk91WwbfJUrUZzU5T3XR0DFdY/qK9zgJzMOK5xPiddAVz7UIjSKZsF+TK/I51
ES7+PIKYTxFoqREWeRAsoaMAPiEk0ki/mkD4Ewpiz5p2psr8IKIzstLBN92xiUso4jcJiQ0/qmkd
eatm+Rgyq6hXFvJrf5aZXtnHwjWGIurdGjZiTQn14BQQqHdWidQsyjLP/+mZjfnJsxddC1OWMI00
kwfvsFadgrMzjhzAbabBJwwSx4mzZBq7sCdBmdxaDu9/ksHzLGBjvfgV9JP5NZmIndmVXT98HkdF
E3VsvOBTmS7eiyeHkvDZcS1vk3WA7OS3w6Ai5NT5fC26ms6OBkvjKzlXJv91wqA6XjuipeI2NeY7
BKN9GQ/Quw9aHTAzKNi4f31P8TfipiGzeEgdLgxAw87gPqtnP2SF6E+t7TY/u5S7G/ZDblZRIrl8
dq2vLU/8ctPnvpOOFhq5al5MEmbaUHngsKFSqXWXp7M374K2y2WsQ0oZwhpuLHE7aM0+1yTLjWE+
obHcjlbasjROWg6GMW/KHUw5ca+mHtPNVSjxrNt5L64QlDlHk8vdQoTqtU7YTYkr9m41yJeyUR6+
00sJ+j+a5Jfir9Vz0Mw5COWzqqpqByEgKePSl85L69EVDHvVWWU0T4vznHXahBUw5sr+ftXs2sMx
tbS+aCs7hE8fmizyO71+Kxe3x1oO58qf9VL7KkJ0PNLASFZEB8ZAF/ZGdUv1TcOGzGGzGAH7NvEz
fbd4ncUMa/Pyzap0IwmFW9fJDg5ooV/RisQOYZ5N+nJFJlQRkifGtdw2djVgzeGuRWS0srmmU7AU
oZpKgRvJCIwTYULXPWMOvtCgho57h2XzUABOO60fkkOjF3G3tn4WNYPndFfrwJztitXOVRTYhPhF
s9Yvv7HHdj4pPOW+VLSAH6UdjB39rlH1oQrctQ5lPS7ctmPR/gLbGX7p4AMBZ3ZnvTUtBIFrXZe6
eSXGsbm1uhV6Lvoobs1V2bSC3MTN6OM2snqh8Go+VYXsvjqJiazHMsrxicTPVu55rXsvZTsZn33M
1b1wnIBBQoQDlLl5tWgvHpSB55GAZCyOVYFFgTHrguw0Yc3aDsTaul0z2+viylmxHK/HVfb0pFYm
SamWBkTiuMm89TTb64L6eHjIDBmkBEaUxXOu9z6O03NlGoe1LqcqHidtbtke3H2RNbrmT3PhCIwb
tU5f3UAlr9i3BjVnOjVV2K8mWag2bmtjaHRGa16tXTBpInJnZ6kOueX32dWgSXYj3NNsODSjU0w/
BtxMljsKcFuLc0uMxmuyzJi98rUqObRtMax7ZqmsruYqdflByc6DvjzYKvkKRUMsDxQOef3ZdjSl
7aQ/2yoaApXPtw18oO4Jbafbxq4+GsmxNe3SrkMCHTm8w6HOe39X62ZWRUJ1Iv08N3lLQ5z75Ieb
BGvyhpZ4ou0iE03uel2f0DOMheoRgXGN3EFbsts4NZXnvyWb6dbeasxe7iq/b4vrIXWFuZuwDVj3
blKY/q1Nk67/5vR+p+10vzCDPSlqnfsDwdDAFBjaAkotm6Ekl1f1xySHDv7VkUSO3Qdpqq3HdVkm
80ho4vJZsX7UJ9tbjSYNC6QczV2FONC9h9lhv/LMNrUdk5S7IkznRA6RpojdOmKCHHQ3btfy0sGx
Wg5HNRmyuJk0o/TxA5ykf6sckg8jb8wdd58VtGm5rmvKTdjtaR7p+dDMB4oIbwKAaRoZGzytpu8g
8pr1hiXRAgHCTHL/1qMA/dTW8PC3TqXksqwNXh+5XUsebRpJul/IaS3T10HbcmEijedLHVV13dVv
DipRIwJlbbnjUlJIR7w++2HaNfOo1d+WakByR6JME9zYvFate5L9tPKqWUwx01mzpXaPOQ+pdSxF
22TJC19Pg92c1XN5lByX470xV5R+ltZO/g2JyFOwxn4FyfXTRJ7XErdkjZWhmTi1cwMnJlP7vAqc
9YBcwsFzkje4/FmZGXHDhF8Pa5g6Y2JEUPntai8h5eaxP/GEfSntplvw3Vg8974oGm+I17knmw42
wrr8atqZFk84ywXbr7mTttjB8PL9aznOeburU109q06rrSs6ig0vGb/oyIFvBFSre6A1gz90lSrY
a9aSiykkxiBorl1ZB/UF+OEM69gkzEw4ciLY+vCa34MCIx5Ihj6sxXEVrflq8u5/o+vXfPe1IX8h
QvNSWvA53AHQr28GjkAeAaqV9+M1SaushDbHceo0K3Ibz39ppJQXwI4zSAqjLZ07CEYlQCJ37/tR
XJnUK83s8pjB2uKeWEj4C62+EZCIsMC9ZHpw/lG0KjdvSBjUHuLKk0mc2zmAwFJmRytZibITwaD+
8XF8+6hqF8AcYweYeJuucZPTvv8suwGjoaGc4+aE92wqOlajCSBaqeIS0f18XaASIJYOhyMWBcT6
90M1SdL3BlEwR62q27iwg+HVMNouHt3MeksC/xLF8PwX+9d8efs2UHLo0+/H693F7td0yI+u4jgo
12mSWAFK/bavpPb171DYH8fCPw4kEQ7XWXdKAOsFiWvkR7WolC54XlfRJv95FaNwXj46Fu1KYHrQ
ZRSvIHDvv8vxh8qtGrs84kdpXXd0le8poLSbiZLvwlbe8Lv3+N7WGcULEDUMaL1+sugLc5kK1kV5
bPsqM3ZjkZnu96xNILCtIFiPqsEh48EckyK/HUVdPut9M46HD3/v5mWPyARAnfPk5HdcN6llyovw
aHWNINRRDG9Gj1AszB2uzb+Pdb7tSKDHAh2TBGj2EKvezy2MHDwXBPBjs47pfu5cJ/bmzN3/fZQz
g2va9BSVyOHJSN30lifDJPwJrlmZ1bGe4CWBntGkiJdKH/MIXp3/2gckxR95h2VtWE9qXm59bN/W
B56WuU1Rlq76YV1895MxiR6z04Lk2rjH5yiLE27U+Zpq3W/fEi2fdFyJ0iIo4kB45fwqvcZrd047
L/WhmfV+xih8aKdXokuc8TagEEt2tqo/Gr36/w9GfsLMGlBptv3zX/zbQsiK91N1zAY57GSaJBHF
3CfA/+7497k934lY13O+sDOQQbJN3o9kZb4+gMFXx8moxZ3hrV9XL+PL1PL54wNhz8XBQocH69uT
bn5m+7WhU7YfocVMUZLo/k5y10UCKeGF9bL9ze+3IcelZ/JdNA84Qk9OznkuQE5kWR8DGTh3SKyC
qCi7N2ye5yNVprWDvPf77193vhHQYGzHNJ4kXOJnFAwe2TXgZXXE6MeLBysdqCZH68M/FvgZDWmA
EHpkMGXe/1iFrmF/k3vySAxHRtjR1JfXgi2xxBZ2HBcOs/NZ3JpXKFptqilqlJM1mDroq1IJQrcd
Wn6suTXuJ8oYukO6dilQoHKMEtOrYPloRNWWGoaVL/+B786aPGnI2IoPK+ahPnrUuHlYKZoxYd/6
5nzh+Dpb/BvfiD2Gj9u2085sGAzbXXWYj8clWZbQTqDn+UkgI40T+sJQZ7c5ByQqyS12Ay7QWZPJ
WWCzeK6+HJe5Nn/Pc+VG1VC7JA0aLVVyMz59cEEyDtJPlDq4ffDsO1kqqaWwvtCG9TjY2bTTA6nF
nl3ZF9bI2bLftNPo3dnWuC8Yp4bIAowkM3QeUCOOiD+apFi+4FQzeBc6+2dLERNaFBgQCTDjwXL3
5OxwZpmZU+3ox2RCK5P3QXscSjSuYSWLNcxpeqXhlKXrr4/O4WZfwZbjOoee4Zysw6AA5yBMQR2X
PlD7Lf02apoy+/AvtR0ZzCAUJzgmp3PIb2gNJZxP6n/s27sZYLjTikvkiPNfartKmEBWOQSa090s
M3CZwpfd0ba1IV6G3osgFHTx32fs/IfathHDQHmjrXP6lqnKtgD6brujrmYvyhWWplNxk6bFjQ+B
PCqVfemUOt9XTNlWRxpbqiHL5P2R6GY23bGZa1HLh+W5Um1/FaSz2tdeYh37op4uHMHn8+hR5sAS
25Y9L5yTuwWRW2+sujEe8y5II49s6xC67PDheaQM5zUIUYEzgwrg/VcxeRaeC15/xL0i/e1lFuUb
zi1pGw0jwc8HWonBkyFr+5JD8vYvfnd1bmf9dlxwySA5OrXaH7tkqMe5RKy41stv3RqbXS/keqMv
RnVYqALx2S1y583gmXz197VzPrPb0HhQsuKROf1bBP6n5unrKs/XLpuOesAVWsphOZo5XYG/j3J+
5DNK8G/qK69FusnvZ1YUQpl9NU7HTBm03PFnu7VausRBt156k/5pKLxpIH7CgSI88mRpGj4pEjw0
pqPZWHaoz7PaLX7mRSrxL1XIZw8Pfjbe2yxIhOUs0G2X/GfuMO6oqXlyRAVGmX9FS5g2tG9dbY7w
mSLtJmnX5MHwBufbKOaxjPS0ry/4l51vRN47MKIgEDG90ETe/wm9Iqtwwk75OAl0L3tzxFD7W6mD
V3uV0y8PE53L9oL+9U9Lxv//UYNKG/rr+zGtPjP7gU7Y0bfBBfUBsSMBG96HtzxEFPzdkRNjun4G
ZSxAfslQMoqGAmRX14qefdm//H1dntm/UYDAs6aq224CG4nf+2/x6H9LfCvGo/AEwmypdZxiibNM
6z0orT2EldUbj9izLAYHq14m4eK6eN2VXqp1e4MGkLpKSgWbVNTN1If9rESxQw9g5JeMOvhLTs8I
wuwBCQgcwuPvZF2vWtbaSFfGIwt5ehaG2/0q6zG7MOt/WNLsUg4D2IoQgE+LQKL4CleQ0oehkyPd
B5Z06kaFPldZjGO2mx1ae11+TCa+EHviSDo9qh0/ufQ8+sMKgw3mcA7b4AccGO9/FSNvZ6+n1Uhd
L/194ertDbal6kJxeH5tbgnPmAnxbLF5s5xcKilpnsSbZPOReqPq+GH1zIhmVZpBKFrcPO5Eomn5
HWyNYvlwBYcTmsU38vyj/jwV6BcJzKclKeajF6j+BvT9Kcgr9fF9SnUDlGVvT0xwx/ezKC0znaac
7yu7BWN/YVS7VuPk/fsWOj9vcZHlcuYI3LDNM5RghiWS1gtq1J5iMEZc5uWhh+e/s/OInv+oUy4G
XZCDwT42jvVG3n3/UTZZ1nNBDMXRkKPEsa3kzZAtpn2dIIC95HN2di8zGEx4nmEsEQxETmawkAmx
t6nlHfPWb35n9Fvk1dB3vnbQRw77GNmd5j33tVG8WZjmWZHAJb+MKpIUGhq1TvFVQNYHRlxSUT1w
HXjN4zIWzSfNtFUftVUhnslyCuZwgQnSIhPsx6a/MfuikFHGe/bruE6ZH9OLqH7SBy+rYxmU5WdL
OLRkJxIUtBhTLNQtjrVM9VFhteLA6tCL7JUGkk0iBk1QuVfuHKRfVsRtv+y1L80fJAFW5XGQSzo+
mdLnvm8Reg8kfmqZ/bySmtneDLwyoFKZlK+7YU26PrINegnhOHvjpTyZs63IRNvU41uI94a8nGzF
ahgmkWeWc9R6/RM+nDbH6Xil/Y+z89iNG2nX8BUVwBy27CS2JFuW48yGcBrmnIq8+vPQZ+NmN5rQ
PwPPwsa4VMUKX3hDWkFtzLB1tatm46K72raMyE1K6YXPu7DoL/eRGZvOPHS15dNZn9Rja6cIiYcw
w+KdPofDm8MsUOaEiIhIg0zVOZaXw8XG2GQTwCY/Mx0EHCpgLF0e/Lx/FK+CAQYhisTohat7eTUv
B+Fh6KIBz2xf4C+56wu1jek3a92TkUb1i5Kn1sbZv7qnGdBYlpFcjbO41o5Cv8GtnGggQ3SxkTAC
ACdocmsbn+rmKFBf4MAsLRtj9anGKHUhXLqK7wzp8CLBRH6exnCLeXVrFLQGkKumfmtSgrlcPDrc
UanDjPYjXasfEqWYPQAsW+2F620HV4gHB7/nJdhe649qbjiy3yLTh0+uHQRt1l2mFgACDH3rebue
kIpg7FJMoqgDTHm15WwgCRx+zfQbuTQGJXS/BOHejZfsekJUxiiVkgiSel71Lxaxz1DrZsc3Ahln
nxQ3xXbNVJMq/YWwjvF6f4dfz4nL3+TMmjwAvDarrTDQ1BhlUzv+Ipb+FTBv/CVLpy3JlZujkFHr
um7za608WfR1W1XB6Pi96vRf6iHqH1URyy/35/LnzF9EdBQFKKFzJaPoi7Xi6tLD4lYxYN+7PmVf
6IRw7bv4OEHNqnfQEXX9bOuT87uTavpvIOohOUWh0v0oYohnR9A+swosOQvU4/0f68YHhQiwCGIu
EsP8ujwHY56FTh3keACmamS9yHEe2ofczNP58wRy6vf90W4sNchstKW4FimRXPFi2nCo6lEymhWb
O86LebTQudnfH+XWnGDBYGVHwR0W2PLnfyVqfdSXShq0rj/ixAskMlF8iaoBQNe+8+4Pdf2SYbhB
TQr6AU7epKGXQy3xAnAUPqppJPnJIQDzZvRSznGjFJ4ITeW3Hm8ewhuraFBkor6E6MxCELgctKyy
UoGQFfg9UNNdpWT5TunHLfHS6+cFC6zF9A2wDiIlaxx9BAaxU/Ug8CMozO/KOE5/Is+OQPaAHmJN
/WfjObuxlISTi/63SlsBLtjlrKpRBoaJXIjfhb3rCQX5CSW0kk8KNce9qzbaYzkOzZbt4a21RHcR
82tcLCDQrT6gYrZDFIxJ4BcZL7XjjMrJ1eYt0s/NUWDKoyBl01pba85O6IIYxtQGvj5nP9GUGQ9R
7bw5hcaTGV8UHhueABoyyw/x17bPlcZOic2FP0hH28+GJo5ZZqUbUfKNw0UEhS78QriFt7xasKiG
r8yjJnxpaPGu0cz8mFszfM65+PHms3Ux0upFU0xEQsKAkdwKMTMbRYvHUDE5wn3p5IDNWvxKs0C0
h/vD3pwgOx6dUeoRFDwvl1ErcJuNVJYxG+LgB8UCtd2NfVPPO2usm+9vHgzKGS4tSwuSRvIqDCEK
xtqOcrxvEIK86PigeWox5fu+VcyN2tGNPUifh8iCWhm3/Zq5N8f6DHLIDvxYNgGyMDWaCtJ6q44/
7yiFb6osPKYwBdcVhdjFBquVhvARrwczqyQg0K1ePrx52VxmgqI74dVSzrz8Rp1ISyuc4vAc6G22
OOW6h7xs9KeShsXL/aGur0HQBtyxJBCw9dn3l0P1fTwAop0nv5fRv4YMfruJ/jorJeYmWXq6P9b1
1mMsPB0WPVhlgVJcjqXVuHuFwzj5MPh0mtFoxqMN7yB75I77+0Nd7waGWhSwSavhSa+7nFNsxU5q
alQSM2vcNWAB9/HcvVUd80/XSqG6hAQABdp1iz2sSiKraTT8XKjdvrSjn93sWuAfZbnxEF/Ph6oO
JVGbf6iWXemWjSWkFZXcBDma+QXjvfScuq3cqLFcfyDeeTpwpCZUkFA3uPxAqR3EEX5omh90kXGs
Wvxj3dkpvEydt5xkb0wI3zXovHwget728ud/3eY0tgs7b6TuIyGxSNc4AIhlar85nocDuDB5WTqi
CXuVQ2bWMOBpaVk+lqugnnrne5RZz3NiDBu36vV0iH1Jg+BCw5qjF3w5HSSdZr20E9tvI/W/zgzj
ByOVxkYwex1CMMgyDViGhPLrPlUQjqjJVK3to65TDJ5eCQhQqTV/JU0WgLyRQkFCBIznW2UAF+l1
rFdppUM9JCtaxS5jJ9S0aYAiyKatHyK7f1X6KtiY3fUSgrAiQqfIR00BENTlEgZOhqRB1RGqVOQM
jZSBJ2ql37iDboxCwrqI9IJttymtXY7CzRTllJcC35jMYj+YZbELWygU968fyhT8PZfp0ELq5goH
ZE0lUVsdJQVCUB1VceBnnbTdvUgGW31oBzX6gQRB9yWspfGrMEpFHPWoW7jfqPbXzuJk5k5ATUzQ
6Ts7HbTsWYspHL02WSWGT0uzXhyDJOj1Z42Ob3FI7awIPpCsOtZhVAK1O4aIQQmYR4reP4PGq8yj
Qw8sgkGZU1RTtRKCRVik7fgIZ22cTkjc9HAP3dxND3MV2sZe6RoTfHpc9u0Zrc5MfTIns7MyLymr
Nj1AH+ynU488zfxgDWoWHHCoNIzPhhDjl3hschO6HhJyHyoE44yHQhfRuLebAGS4Mul5Jve9HKz5
IZvVzPR1SdFlZ7Z5Q2triur2dcJMWoe1Vbf/Nblsm+eyTOgZak0Xfh4FKtn7QQnm8H036jgc5BBP
m/3MTTxDWQA9vLfrxvzEua/CB0sXGmV/5Mp2KTGlcShsmATvpa0VH1qNGT+Ho6anRwuJ6Pqht415
PLhxJpEU0jLD9QcDobNkj25+NnllIRCGUpMJjSE77/rPQzxM/yZVh06UmPvM3A2JamavUqfJg6Go
PsKbk5YFODEDc4OrFdKuElNPnYeIlwtYph3PmDNCBxtqCGloteUfICpG7nME3TWnG6EK+Y7SZWT/
mmqhZN/bSsroUe1QAj0ZOFcp3zR7hvvVYVcnzpNm2bUHaxhmGfxSM4mO4xiP8oGOb32uqY9+Nduy
Tc5FbSIqCNlQ5KBCDens525U+2NS4F2Cyl6TyZNq9HBV8prWyTkxcZo92yUw5r2JPlK9K3vZiQcj
RrVhH4HRLU5JRrB3FpoqeQENPssTqff0u5/MXntnSxVSnAA3+r1RzMahPmBazcNcNUV3sIs2RKZK
S6oBgRF9/hAHgeXsAMJH8TtjoODwZM6t2p+JyfvkZCWoZO0jsKboYY0YpZrQEyVyBlNlFIgbTkJW
6N/Vafsoc5kGuyk3OnQjSm3Od00fiNDrWz2Re2klJpQnU3SDN9ctskyVhY/too/VZ+c2EIP04irV
mwe9AZ+8T5FVbg+8KdnEXqmUekfQ3sEfEXjHDq+2K/m8IVgkuZtix5GPbmNN+rFX5tBAGbAfu8MY
DeFwKkMTfpFXuK02vLg0hDAnGgNFHBD+ruxvAWan7ZM7pM63qEuUj0gNuu4uDqqoeAoH9BU8JUOv
1Ot0WIK7dG7YT4tuYr5zrEEE3hxC1NkNZaTWO0HWFlAEtmSyi6mGTDsrgyZDsGLE0gM462LUSFHm
fTGJ5KOmVuKjhi5K8hJiJqZ+bsY5ly8q+wVxaUzYp7NVp9L2irRu83/gorf9fgAMLvbGmAFrr63Q
6XvYxWY2NTuJ3XPpxbmGv3Wkj8430w7G8hRLo9YhZdHx/tFF2HvCK4Cy2FA3HI3XrIuyf3uzUqvT
0OhTBpNAGb4Ay0/S18kGZf7ehjMzPrQUPZpPiHzx/ePWLb/UYgjVPbw5F1qFOuJHXONy8D7pcM49
usgGfm/NKQueVdwjo0PCOZY/pkEdMWYrOO6PA5qx8LohxrZPfTf1UBzA65U7eC/ZcFpcSq1D15rq
6HFKWEK4apH7D9dwkJ5gZPaN1y2GkQ+THRjdQxDZbnt0M7zld7WNUfl/dDYqZ9eNfaihzzkjiipG
V0WGkULg/GR3GPp+iGsLCmQ5jY32wRJjOJ/6cFDGo55q7dc5sLvxfQjZrD7ESpVV+4FPieV6PanN
IR+qWb6L0zCAetsI3KlRKetaBT+RXhj7fhQFypRmUxpPPLUBdK6ctuQxMsdUnrFSMKrHTLbd6OeI
zIn3bl+lhtdEo609pf0IzavVXdn6zhxo0xNBt6n/DDRTfsmkPuivZl279ue0ckTxNaCmqXxUs6hP
/axX4taLZmnOp1wr2nfJjFTB0Uogin/G6K01611XT6bYW8Ewjbz5MoCrzzZB1xKFVAcSHkoz1V6B
NJfD2HEasci29eGxqFAmPuZ1kI472YpOe4exyTwfnbGqyl1XhRMba4bDe3Kq3sLvMpta6xs3Vlf+
mJHtEvauVLIC9l0VFMORrlj3yRaTMe36ygnscytoF3A9hHPkc8DVD9Zslcqhl02nPbgNJszf4dJl
zTFKqEEe6Spkqu6NqQijl3hCYxfCR2VmNJoMMR+lSaaNpCJJP0J74fxPZCIX0HraFIh0bzbcm3Bp
irJ+79K/bc8WN+F7eFdV8UORTRjsYeOR2MbEEb9pX5E2dakzlw8Awmr8xroYZCXU08L8ZcQhzTf0
N8pmn3E30zJF2cFsWedZz37z+tTDsysc4XpTk2MoIfJEjXeIznbisU0Si/95or9yMEvkHT1kd7vA
o/9nUhTBlJIQ0xSzvXPLSftUmXmDvmFbQnacZ8d+FyqtlfiTPSfJYc4MgTh7rrTVQeHtVE6WOxHX
JKWCqXbIVxp9aLy6ueN/crIXgf7XdHQkJc29VUcuxnVzVHGSpNqfjGQUX5oYY4wXe0pVxZviWf/W
hWEXf0iEU3MsZ4RZuM1Erbffa4G2XeSxR4rh4zwI2/3ogmiHTUf3UD84WUOzAhl5NAWRdbXK0wzr
+StmUAb0Qn7IgOc+snU8G0OBkfg0icXjq8jkZ7QeAeBw/85PKGQZij9VSSz2HSzK9lc8xiXm2M1Q
fIcjGCDLBQzrh4QA+GOEvzUf5mQBCY12r3Efh7DjoMNqTXqMkQv/hb9oLA8aJLPk1YzcuHjKw7zW
CA6HSiu9bISptF+SP7wliqmMvyQySZsvBRKx0Ma1ASy6RJcGeYBRH1/oNeIHXkxyFh8nS4N15EW8
Y59NALn1qyThr/c5PdoE6mgzvUvtqMsOfTq15fM4DGH/bAtlkA/QepUn0N24t0V2l2Qss2heW6U3
6BAn0OJOZdsG9s4BWaDs4K5DliK65CdCRKH4ECIoWn5QsFG2To4hzZ9ImLPb+jYqovdBVEoc2wRa
XU+Uwob5keh4bh6qQIvlu8xJmmKHbvZknwKlV/sfNgqNL/m8aLFil2SNp3JW4+FFH7r8P6d1WtVv
jE79IgbX6H+6QVBrhwJ7l+mjw2/V3tgk4fR1ygXSF/iXx6ea4NRXUTkxd1AxzJHYLeGurPqql8cu
n0Hmt1pJkcSru6rB+6dyUII96wjXAq6ooX3t4CMFPLZ6UMaHVhH6p9ChvniUOLUDHZhrA5MbhEcd
28uFAcO5N5yEK9sVZbfTnbCL/tGj0dE/OpHZVV/ajs0Ao2VxMzL5fbEP20XzxAPjMuRPVpPlFeKZ
SU5tks1qfgiN3lbflWy4+pMTVlp/qINCGKeC2x4YhjWZR7JCHcmNFArAY5FD2sbDxoiHx9RoUucJ
Kt1QPix8u+p3ZtVBdmg7R1js5wwm8WDnaHVnSMd2J8ipQC9xfpCZ1/aaVhxB9trae03UIjgUcRSg
iImEqNI/VeigKaknlTBHzEWGsfgvc4K0O+adnGkOCSjExwQwuIGcdDxzekJlUfCkxYQCVs2VVu5k
IoN3fVUbH8O6hRFqNrFsn/G9LSw/FLj+7kJF5F+RpWPDZY1bKscggDLsDeDey9NYBb18n0WhnaP/
SkUP8spgtNkH05bwRr3OkoviewF0+8nN02b+MJlWx3YTUhu+5kqBcmoC7zfaBWEyux5E1FTxytLG
mCviKbQW39DwezWOQbEjbgM+HMxutB91riFvUjvCLh43a8syZ6nPXiaWLgV90ldyS/Llde89KPLE
zAPXpQKph6fYRSpYdpb+POlI06AN8qGsI8RcRD61yCkbb7W5oVUCO46aCsWUhe2xKnSEXTeUld4E
PpCR3CsdEb8DaY9lHm7p7+4n0X9qj6upom9Ew4QOM4pRa/lQ4SSjXQs38BvUmhNPOrL7EUJ0/FhC
WLe9TqvS72UazaOX88a8ummouLs5FfHP+z/IjSWnJqZSQ7LMpeG2mjO6rUoJMFD4yCmXnrTT+shH
744QepojcgK970Y53g9xG+1hRL/eH33521erADqZEgxqcTjUremCSHvXPKxZeOaEzfWxa2YbJjIh
zdcZ7VzYSzkUla36xXpM0hkw0QujAYTCFSZfEaM0uHcDH20FMj47qI+z0xnvjAmxk05Rp42qzFLb
uZgj41FZB5SEY6EC9oI//7saSPrPaWdXFTGdCdWsjJ9dxoWaSNnusa0LngnQh38Sq9tin12VPJeR
HZXO/iIxSAX8cuQEC66Wggl1mqRMd2kkpveIOyBWjrTbP/c/5FX5bhmKHgVtVBqBNOQuh2rpGY/F
SAcQROb0DZ2K/Dg0Vn3MERI6RR3pGwAx9HHuj3prafmCNFIpu9NMWG3ehlCpcyRtplBNv2Yu/aUk
ko9q3//US5JZyONeaiERc3/UG8sKsZWKOH5OiFGuy2xtr2SCzEr4td2phy6oiAMzW3oB8qj/y1D0
kKiLLlqK63bxmMBqr8xR+HYVOAdUmjpvQnSAekK4JbF5VdSzQZNSTnYVEBtcv6vioSVsIxOiR4O+
HlBoH/A30Gel2DgMt0ahmExlHIoPdaDVPhGlkhccE74YJZF9Ac16BxZpq6NwYzcuRpCg0/BFXvxx
Lncjil+J1BwcfONCJJ87iKyvkpXUz42Bd6wYR4eSDCrV2sP9nXFjPy40FZomDjgeLrXLcdW5mgHx
hclZwfwNTl2dnZNeojJkGghgFl1yCKU6vqZRV2+cv+s9SW15wfVgZEOJed0hBLdgNRN1kDPC7XLX
pJH83JN77ygYbYG8rtEwnHE6QpYJAEtfrrbLWQZigr0r0+Ks1y62qFiYpvJ7KNswfpcqTUfVtetU
8xyBczcfVGrFnyYSnvZYO0GHio2lo6LCRlS6L/dX/8YaaDYHk13FyQQQc/lzWfrSqUI4/dwoqCDT
1RpCr6UVSZ5L2Hi8P9j1FuOiA+1Ax2rBPVwdl3bUFfrp6XkedYSR2qFxvR6tn0cJ5R9RIl2J8ndV
kgfTxh67PkEalU7IcnRoQe2t93ZEutw02Caei6oWi6YNeQFRy5svHkZxKVlqNITh4y3T/+vR0tME
iSEnyc5Ih4jPaREHB32ae1xFgq2L5/rQLDg+Dr2xUNA5P5dDtZgHQ86kKGmWlXJOisQ4VSgxcUPM
NXpYMRzkDIYqJYw330UMTIkQQzK6Tuzk1cCZ1sKyzbOzloj+gIrb6FXZFLy172gzCnRz4KSEHfiL
X45iDyZSNghwnZFQsX7pOUx+R5/rb4HTd28Fef4ZCgmGhfBFBKtdDqWQt3BwGSpwG42ghk6D46S/
7m/8ZVUuwxkuVoRAHRQ5kOdeQ+4cFNaaxpn5XGnmvKAirM17gAuUhdMUSG7llOaWqMStLU8yADgG
3AoX6/Lnf23GtlWtdhqz7JzLOf9n7LP50U6QjHr7xMBxLD1IWvjuOlqioaXWZRFn52pQ7CN2O6Q+
08R/WiJvY0iVt4/HngCNSRULcNH6IE+NUzl5HOXnOMbFcJ6zLy29Tq9LB99Vk//uT+7GIQNwprDX
eRQXr+nLJTR7q+8QlWRrOPvcluWpNLKPWkSaU+lacBicaqKqVm/cIjc+HKBtgK20n6AD6KuXYnLD
rkjRFDunIne+VQOXIbtSboWB1xf/krPBDYINA9JjHWHXapukiwrgWU/hwA7U8o9RoaePrT1vEnqX
R2S1/YmRiSmcBcPirEkU80xZR5mC6lwjIjV7OUodnaeYaKtT4bdx4hlpM3xSmqx9AYPZfB/rapC+
EoS4knBzJ+0eCsj0sUgR1fPiMXT1h6l39eyxSVtde3DMWeCfRNQp9pis5P3Bjrt03PczbYUz72i1
iIRzxI4pCbTteAo6yvOJ12ix8h76rvsROW6XoLDBB9mlYEWmA3UFRF1TvS7Dc1l0ob2jPZhjURir
0XSAlk+ejZIxEplU04P0QYA8UXcmzF4HjOdMQIGUWlM+QgQuN/LgGzvE5XZQSLiRHkHC4nJfBk5r
sEeS4mzSp/mGMqb8gCXTllvpn2x69dXo79N3XxBH8PWX4/HXDaKy85ys74ozKm169Qh/3XG/YslD
dzadKbV7ioYo75mGIG26LqrH7kmL9TDfoygzxfvSGvTfaLY248kJmqqmPjvJ6DCHVf5DwKQ1/ToB
0v9PNyhRt+spwIb+/fN7Y4sjqAN7Z3lFALitzm+ORm9A7a04C5GKbxl7cADTpqiHyRLmm2n/kPhI
q0Cn8At3xNWThWGbNalkq2cMGPuHTibhIbb16khHTGzM6/r7cx0hkELuRtoIiu7yw9gtWlc6hThu
iNnSDwiX9DpyXfkYHe8v4PWzRWWJ6g6DkaBewTzsxE1UJ+YqmomLu12VZRi1xLrupQF2ZNQ+aWDc
H/H6k3G9E48T2Px5KlfhaImEZpNOVnYuOWc7FMxKjh2NNOzC1d39oa5v9wWaDfwM4AfYvfUqIp6c
N4Ex5We1zpu9Nj0XVbHDUIri4FJOxoo0X2Ryg43r/daaugsvTgHkREy6rMBfpyrDkSjELiM/h3Ga
eNHg7GMrM3ZqbXwduOc33ssbW0UDfo8UuU0CeaWJVCyI4iJ28jOhQrTPWz16NKLszbQPio+WtQxB
lA1BZ3XQZsTqVPT5qjNCInisaVRbgbegLMzn3PhqNya0aAMtEHR4eWTfl8vXDyES4aKvzkMu5Qu+
a+FDkOJDcn9v3PhI4B/524Gj4XG9BlY5aB1BL8urc1sdO3Vg0Ypk9AxJW0cXGxvixox45RV7wTkt
MLtV1iAjQrUSGcpzSDXoWIO3OEZTNn28P6Pr1GuhTpFysWwEUGs2xqjzrgaJxbpNZLiE9imtLDWD
+2aWuPlJZax2KZ5c88ZK3jjQEP95B4EPwmhZ4+Bau+4LdJWrc5M1ylECC/bMXLh7TAXeDDrnqYJ2
BJplyS5BuF9uDT1Rwt5pg/IcJeO8r8y62yf1sBXM3JgQ55aAl2SSIuy6+jpHwC3mRqvOcwcGKQ9r
52MOgP6k94n15iyIh1cF3UdiDh9o7bU+IFCN90hVnxF9bw9ENO4urxNjN6nYh97fHjc2IdJeFAGQ
oUM5ZF0zWzDUfTKU9VlH8tMA4e4K9zDpdb9VZbo1EI/jIjWEKwcaKJcfScp4SBD0r8+4nCZIXYzQ
xITYysRvjeKCYubdggEPFPdylCybjMHt0FZEKVl5H4lZc9A9BdK2sWzX9wT8QEiW4BOXO2nN7ynb
HGFjqfVnN0hC+0GXE0rosdKF42ESLsqT8WTXW2HN9eQI+nhBkLpD84q063JyWNTSXZ3K/ty2bnYe
iBVo9JRlnG6EGdc7fbGswtCHDBxo+/roNk7XtLlU+jOC8fWRIn3vwSlrd5DHt6rDt6ZEfGzZLv+C
i1h+lL8exVazeirhVg/IIUqOg65JtFbEFvfl5oSs5b2HLMJDtVo42Gg28MdwOGfqmD8LG6QBisym
jvyagNt9/0RdX7jkcOZivYRkHko8q9to0M2kbQATnQerLdL9GI6ufdRbQfJg2lkfnym/a+5pyvLw
5e0jkxnAvKcbyCO5bNq/FnM2LGxo6lk8pLVeWLsCfebiZJQuOJZpAuv01HR4He41Sw7F8f7Q1zHV
UkZhw9FcQOllreKgGl3kOHHa+AhPNJ5d6PNnNTIRmp6V8GGmQf/SWHqzA+8XbCz39Q7i5TRoyQOe
gQa3ZrE0et3WMk9bvxe1cUqqlpdNi7dwz9fnnTXl5lqetCVHX90rUqpVB7Kz9VMl/jgkOd7MefXN
icrfltkGD/cX83q7wihZQKiLTz21o9VgamwAZ1IsVIGaGGn6OZyOKXkFKh7qFs7/D9nsMtdbxlpw
8dQTYWyt9kwYa0VgGBESPXXY2vs6AhOyRzW9V/ayio10gXqCGVggPfMes1HliQbE0H9cPC6xuAVC
qHaeEUk9wB9Wdh0C80DrjrEYaZAOob74w471AC4rscPv99fpz4W3/uHBD1BQJkWhlr0612OoJaNa
V5XfZskcgTVtcv3F0BFQOGRZ4VSxR7k9i3ajLDP7HMD8THZZqw/tPq5lCqw6GQi852pqhyMGfWF4
SDuqJpknw1x1Hiul0Y3qQ44yu/bViEA6nETjJD9Mvs7spRG3J/KOZOD7JItU1QPplJjvAEJgVTpS
zc4+aBixDPsQbi+SYuDdEoxxwqz6dn8dbu0XgnyTD6nQY1u7KLVDoQAuMVKYasBclCn7SrRgenZV
vT0Gspf6G76GRP0UqVaPOJrSsT4CcPaHpXjTjcZwwkR7xPY1nA/3J3V9rm3UC5BLQ5iQua1r6nXr
urxtQeGXPMTPoIPyfabZ2ZtvD0K6paWPsB350pp4TbLSVraDt3gvlWyP7mLwoFW5ulE7v/GBoLDS
tad8SfqyFmXLBeAqM+prvzaj7FujanOyR1c1PZlaWWYbgfeNhaMjuXRZloYE6mKXr8Awq4U+qVGN
rKPzbYFQ+gOv/MbXub4PYTwtbwwpBb3ddZ0eFHlpgjppfLRjxwdEPucZGfu2i30lTI1fgSX6eoPW
d72ISD/zuBAVExlfEe5gSCKUXvHERFkSfZKNMSIBLdwes3oiy3Hjk92Y4PKqoNmBVCAZ4Wqn62Nd
EzsuSnCgSgYvNa26ATeIw8ARa8/IAHs+0cq+v+dvTdGhRQ7Ig6DoimSticmtO6yb/KqoqheIG8Nr
Vjr1U4K/zUascL1LINXxxsB7ocLNtXG5SzIjr/C+mTvfwAxe9Zo8daDINc2UHu/P6XogXBQhVgOs
QI3qCiYkVEzecvyJ4Tx0qif1FPRpqL+Zww1/m+CO4hFRCHWP1Uvg5CEFZtPofOyUvodmfVJz+W6s
Ovg2vfL2Qv0SFxOEU/EgdF1fGjWW0IoZiQ4uWZd968FWH8AGjxuJ+/VmYBSa1DTkkXGkxnj5hdB3
ApKq1L0/FrJ4RA/N9pzQkgskcStXv/GNKJQyJ+JwTvO6S2UrGGNRJxj9sUrFDngGRvYLGP/NO4Eu
OBc6wAnqEWvwlBQFvQ+D+j56Z9gK4RX6XqjzvBE8Xc1laectlxMCIcsnWi1bApXJHiLA6yWeGe86
JY08tS2djcvo6nqAmMqhASZEm2IhmF5+HCOL3Vjrx9FPdZv6Sa8qBzz4cPgRWXwajVDz7q/dzfHQ
XSCloAOmr+NrRUHUS0ctxseez32lwj4eylFWvwYtSk9CDWDN3B/wKqBnglgLLoS1JUC0V/dfIzIc
PFx99M16Mg5xGD3IOf4mR/VECvpeDbSnOTe2wovbg3KyNLbiMvjlquLHUCvVbPHtFOWba887GoyN
11aYJkVRXHh2174f8y0PZXWZy0UYucyVogHZA+ghIoHLYTEVTFqtKaXfhID3B1XZzwPYzjbX0seg
E+IV06DhkyyKGGRn3hivVm0Yv2Rgfr6/5leZIz8HWeP/V/gXM4XLnyNLphpstiX9sDAsBHb7Ov8g
aC+Huy5Qi4XiVIgP0HLJPu4PfGt3Ie7xh5hPkdBenRlV9pSHNFf6fT9MONVZP2rAtw2S+l5Xhv/e
H+zqXmOWLrEjNSfuTxK3y1lSc7fGPkbaMaIM/77HeQVcv7C+BYH5680jkYsCoIKxyr2z1o8dgw6h
9xnlT4mvyRmvKahsvZr5ctCsw/2hrm8dRkIhhbcHoWTqT5eTmpGLzaoU8rwLsP2r3dvp97SpzY0b
9MbS0UWlJMcVvSgIr5YuUrWknopE8bFLTV6KKrMf81wEL9rQ5hvxwfVQGpknWFsosvTR1tVOEs9M
L1pF+k5ij4ckaMa91GAYRXH5ZsY0xds/AjbkEzzg6yyO8rRqS/hDfjnUw0c7C4avhHrxRkB3fbh4
TPlG1GbQJaTgfvmFqlGJ4zoNJ1+d62mn1U7yOYwX2bdBF0e1j0FxA4HaeIxurSJYTy5SsKwUcldh
CXw+Z5JGPvlxCPjRhYn0ZWDVPVGG8+e37kA6gggvLh198E7r4k+YTk2rwoHzY1rgD1kHZhYLDrm/
P8rNCTkEC8SMiNCuZXXV/o9Yjzr5yD9/mpD/O4Bqg/SKk87GSNcnCsQjKqnA04izuZkvv1esZbYd
Tfrkp7KZcaZzA0/vYIXdn8/1zcenAZ2HJQQx/hXod8Y2Q1puMfu0vD+WXeV3dD69Yqr/q9Ay/F8G
4+guqF+mtea1N5laOgHENN/tnQmxC3u2PxlAgOE7wRU9uwR72kYn4eb8eEqXWMVZ9OkvV3FhU1rF
MM6+dKD47SqrkbtagepSu1oLlKuYNuZ4vUEMlWYWkHE+GuOtBsRmxpkm0B6+ExSNr6ITfuxdF1O+
xp02AFw3hwIjBrAKNUuK/ZdzG1v8iZ15Mv2Fxn8ic/kPo0154IZqNiZ1vReZFGov9sJ5WJoYlyO1
5RQETo2Mo2aL+BgXvYF2ExXW+3vxxnwW+MBSJ6BVh7bR5SjxVAxqb5QOCS6uYEPeiO9GDu8II1jz
6/2hrrcFi0b2B97IoWu21jZKs7418wJ1u8owwaL1OcTxTNfDg4qrGs6trvh8f8AbK4hoxGLqgiAa
LedVhNHoM949tNb8WST2cziDYehmY9zY7bdGcbg0uN3tP9/rcgXNBmohJmu2r3dOwS3rFsW/Sppm
G7f6jWEoli6bblk7+qqXw8SNkxKNGo4/ZXF4EH2Gywu96LdvuuWiXUTXqBiBjrgcJSncDofXNPDV
GPP6NK/dQ08It7HpbsyF+3XxGaGAzjirD1MWarR4RjqkflP0y8xn572ShunGUb09Cptb497j2Vgd
oDqJGrUzUweL8Kl7trPS3YfoYG98/hsHaAkhwI+QOFNmW722oUw6G06m4ysIqCGHV6vPCJJi/ivT
LWHXPw/dZc5AeY1nkLKDQnC5lhWyiqQSYY4whEomFLZPiF96XW0DIQGv3Tvql8yGFJ17Ct7RQ1Lu
WZcdeg+YYCUIcE4fI9wfxfRlcj4pU7vLo+dOwP+w8k+R+BrUyYPtYuxY6/LfRvy6fxSvzz6B43Jp
UkEgfV2/Qr0dJj3OCgHfAiSlnlXxeay0cKdXBlrgwbDlqXD97RmPvfWnmsbxXwVepKlimBIYRKXu
SOxfinJPZ2oL1LPs08vvAciewiB1BSpolIwvTwtGah30nRmpwLYafCIyOg4xvHYPprP7AvYsPetd
Uz9hGFl8JcsaN9TibqwqI3NYKb0u7KzVDgf2WlpYAYRnuguRj74GRt5Yk+6J12KepGRL5/eaEkfV
2mT/wdhYGjdrwWiljTUbTbjwnDrRJP9THey6n8ICVOzOxIi0P6ULYuFh5qUR+wmm5i/TzBdgS2Rk
zuHNWwpY+FIHJnvk7f8/zs5rN25kW8NPRIA53LKTmpLlNHK6IRxmWMVczOTT74+6OHCzBTV0MIPt
ATbg6ipWWOEPm8nLPoVjXeUiwi1Y3w/2aEZGqsEaQWkWn9Bg//pw16E8IdTaaaT/TuN5CyVoUMij
cyOaM5x7eeiMxj5P02jeBypVdwBD0zvfXcYvrw96/YHRM4d6R7JCA4Sy8OUGw4TTSzs36M449DYc
e4kYMURET3pnLIZQssuqpb3VuOYmvtrX5GDWypFZEWtXVoSxWLWR6aKek7b3tZ1ELHvYNU07todn
MsLDMFTLk29YytsVo67Sb0vQ9e7BhSf4vhuoW6MGpeOtWwqMFjLuIxFnBTcQMBeKVzXc40yiUr2D
alc4T3Kp4yrsEwKeR8McrCZ0e3hDZ9X2dvaxmfNK+1ZqtC7oZU9Ov/rTVzhUFWXa7EdH9tXvfOoT
j2aAaBMyurovqr2IYdV+nk3NEbgIa9RjvbwdioM++qLHdhkl7qMDe+pJGzu/+eZIkWUHnAi84OCq
XvdP7rQqeSAn0PxpoO/Ko0ogLN5n8TCk/EwPJpk+BB50r3gycSu1jK/QQbATRfGm/ySzse8x8qxa
XKWHNDeyHfiepTqZstP175ptjNqdUS9Li6SpVg9fTJtMMQvjJA/0Q93GmfE1HQN/ehSKPOIPlucZ
8gFFMk/Zf6MVN+LBbFGKuU+WHlnU3MibcWdKF5kOOeTJlzRLhXHKiqUQOz9XwJOo5LiZfi/0yqdj
OqVzOjF2hoKTd5j8XFpHL/O8+twP3iQ+Z3qVJAIjYT/DswDb4AYyOcFTCPbOGN8HQW5yFIIpU7tp
kDAIG6q55ilIa8+7Y9pZv7M6XdYf4qXLzFVmtGy/9irXAqQozKW+wy8o/ldp3VJ8hbKf/OuiSYLX
Hwruybu6Nvy43lllDNd7bHOI/XlfoWXRUqhCGqqvWhUOsnf0Q0wzGNP2qrNsFFFaXX9qCXK7f4CT
JMbnmdqy/ARauBvOljO3CCshdh0jB18hASPSwusPEmyo+jDk2fBjsdCQfscbNgQ7gSpQsk/1PFho
6I5oXWEnHTf7PkeM49A6ZSpPGNH20/2MNoGD7kM510c+NXvMMrn77qylatx9k02uiDIvzcajztp7
oYQ37v2glR0k/6rJ6NO9MTqBgt6SN3BAS72o3qtWimq/+KMq7lTttdmDLnTzuxSpmz02Jt7l56qb
FOyRVuBU3wvEkR+VUPD2kYvJu10Va8anwZ795kGmKI/s8tEcnEeTz04bsEON4cEzU/cd+lC4sitM
btuHhN6ncURCcPA+zdDwxJOs4iJ/LwNALnuwQar7ppK5eESBHbGSgoXqTpVnJFokhhSuN6oqrvGl
9Bv/R4bcCJrKBRJnj5oOTOIoaIzMp6xxZzRVTD829bBMrWI8WDavp3HuMd61npq+EfKf0dFm470T
14iQZrAA8SiuEeqTWogn0mzi1YsVzXEKJlrilKVUHE0eolG7RaKV/a7SRvVVUqOKrTC2ivRdnRnt
wzRWAwLhBR7WJ6/pLEcLfah+32jlx1MFhyQPhjxEsowrb4++kkg+kYAlEo9smdXB3k40rz22uA+3
1eroqzFrLcniowXKTH+cc27nMI6LPj7P1Ma/gpb3JbJUgfOFQBuVfwCPI7pDYjDdHTxjjTqnUH6w
n6hXqv2kIaWFFkrRzBzHrJ+wRQkqFNm8GZcwA19oDNN9BzP6To3e2cfGOrgfdVH/awm2+X2G+lj1
U1HC88+ahVvxN2fO0j+msGX6Dd5P3Ny3xjT8hhHn4yuOcFQQjnqt+zvNTwZ7vzjJ7J8GHn0tkhM2
Ro96MCXWWSi+7SdnwO/gpKWWV4SlkSjxNZkcKnP4HzbTvkETQyGUY3X2Wc/82AJq55XFO50Hc8YL
ZHQWSCydRBNVVN24G+ukXvZeP/n2e7HI8TcYyuHrMHat/jgUfuYjxYZEY1jKch7+e/1JfSGGQf1+
LS2zaQENbcGHKmWbi2qxYM2n+gE+1rTXFrt8hzeQOFuoq57QkLLxFxqad4OtkH7xkWh7/Uc8S3Ne
Ro7QKRww9Vwu1IK2kTwoukZVwrbOWZfgozctSVYciGfgTo0D/tszn9O9V30L/WcsyKD+sQzl1V+M
Qps/cBmVal/KpUfiw1qa0Qm12Mhwq1emV6bigJ16bnkhB7PsI99ve2QkQMK0f8yMszpOpd8f47Yd
tANImgmjeshb9pEdEHyZldXwqHspYK5w6tuu2tU90m3HBlaDWaJsRR+tCc3JHucidJPB+12MRry8
t2nNjzdCvKuYCzAByc5a2gYpRKR7Gf6MA155tlfZxCGmwwMGhQMncDN/cFKtjYi5gjOf6pZtz1Xu
8DzqimdDAZ+e4SajGwLSaqSm7LNCx6xC/AarkBCewHQjC35pdhD0qNLSYaOAv8lRMouKB5Yizhkc
Qz8ceA56+WnAxNTamXU1Aw+x8m64H5SldTeC2au4Eh0AxA+ZImkDu2czRUchskUshZLJIn/3xfjQ
NMOvIPP+EyK+Zdv38lhrVQGCEgoW6///F0BQlbNT9/ROzw20KzSA4rg9yUUPMFCwILBTaP32+uF6
4fvh2gFciCnSudzihdA0mx1TY3Jj0dW7YLWzRzlP3TjC9gvDrJQAXI84yis/6nJeYyO9uCrN4Fy5
EFMP8JVsMyxNcFE7x0FrbTcjK9jcO4hF5nu/aheepHyGUYYnlHavpDTFXSudxN6LXDgS9leA4fzB
WdQ07GOvKed721UShabUG/yzs1p4uTszLtAD0/LWl186hALco4nS4hPaZSOsVT1plx2PrdU+GahC
dU+BnJL4VNPh7M9xOiTt2aky2aHO53rZvgAaScBH3oKMCgYuKPs1ia/vQAwVHb8n1+aoNhY4o/mk
tPrOiWW6HJB+i7/WrpYPYdAHk3xrCQq40opzoNcNfgPgzeW6pkLYqch11C/R7JE7F3kzyOgoRt7o
pl9/P8YhdV6rXWArt2CUZDLMXpmIgxtum56DzsnvEQyrbm0Tfu3FRb/Ohl42VTuecUTPL2djEcGC
n0cvB4XR6S4XvtzZVn/rPK+57tUoKOSuZUjqQ1vveNU0gpSVvQigpvyq0Jg92DLuPlZWIM5vPV3r
s7lSKylGrjjIywlNrFmH+JiIaqvMn0xzUNPRk4jI3rj714W5nBLjwG+H7LPKym4L7RqCqXIZShmV
2E1Yu/W6akJiN+Gf5q5G9bJ3p1z/f0xuJWdDx2FutOYvJ5cArV5Q4JNRmxjDYdHUjFkeUevbl9AH
MQ0/mxNKh/ByFFXP5bJ4loy8XIwPfkMbK3Na58Zc1nOyWUD2NepF6KDooLvW/f/XvTvbY29Wo5ZG
C10a/BINyBZ7wkZoxG1jL3PYwHXDJcvTejfMs6K7wRu9/oDPlP0VgMjpok14Ob7l4HxcNpT8cAWc
dijnonfsyTvf6p/8fLi1ptcnAMNsKiQ6URWVkm15HFJoW/YlEj6xUj8NPR+PJSyhcHFAo7/1660u
kWxL2u6rGNXm67kJFsF0conyc0mprSj+dcrxzbAl/mYYtxT76U8AZNs80J5bSbORmkZRT5LWDBMB
tBreTG9jlOdqMi4rLoW0zVXbp56vvHxOoqSc8l/ACapocvJbGkfXFy3FfopBXoAONSWQzSgpOAsS
di+J9CynTl1WcXAWrXvLSfOFHbDqk3Of014ipN4Mk8xN32ZzISKtFPZHZ7GsM2ZbU+QP0ty/vgVe
GgolLiqvVANXYMTl1k67vF/K1hcR8qLjTqfFfkTINn1Ecqa+sdueN+7lMfZX5ry9HmSIUc84or+O
cWO16DgasGLHtLKHfR/Y9RA2Zc2blTs9xW3gyk3+symN1HBDw0CRMZzyDuKgI2bUfBfHF/lDB+og
v1dLIo2ju5RwzUs8YMyzNWaDuFGVfuF783M5jatXFvnNJjACaFx1XW2kUW9TQ7wzqEtbd/3SkHa+
/hmuB1rDPAAOJjAbnvLNF3ftYmmaLMmjxm8r3oki++AE8paB1fU9ti4/HTeeIhov2zchy2xcN9Bi
iPpcTx4RjFz9ktsBYVsDZi0aprG68fS9NC/QhEhpgJOlWbI5/DYmqikWqpB2+wVZLiR45UHGqf32
SyYAe7nijNnEoN0369ekeM9a0oPZT30+ovp3hlagbjwD12eFvgj0FRIOch1ilMuz0gTKMyq7ryJz
IrneNf6UIvnVm/1HHfzsLZ+29eRdnpZVVYU7htjfo71lXo6Wecvcyw5usF/N9mMNG2GhUt5rBWoh
DYKLBmjq/JcYi3IC3TdRiuI+R9vgzRtzzVhJsrCTXiFNl7/C0+KWpIuCvde6SegsufaAxqb2z5tH
4SUCHQBeak1D1pX/62aYKqmK2HXis0oy4x2kky7EWaC48f3W0/r3iq69RiRpIK7zIAFH2Kxo7Nd6
EY8wyBG26NUpgFc13yWFPmQhirPLeCd8ZFHDyonx6n19gusybYZedw6FGtIrqAybraO7iYdtmgfF
1kt9ZGIng5q7YY4davyeaELBY2WEo+x1shT6rTeG3x5DZu5AxoYiSDgIgW9zj03+OMxFUVRRV1Ta
rjPHaWfqc3KjS/3C+nKD6evF8ozjW3/FX1+R6kKClcpSRfls1N9RSC7LXdm1w2FyyAPRdzZ2cyrd
729dWlDPK3aQ2IyrZitWMc0ITRtG2URQzf9Nm7n+ZBTFdNDXLnC8eOkJcNC461rX//z6wNeLioYk
KEK2FBof9LYupzvqGDqgntFE0gpw/YE4+Ki6yryxabd39jotmnSYGwbUcSg6XI5Sa9PilXbdRji5
dWfh05jrO2M8pmY+7mbbSk9vnZVFuywgIQIBgoDPZlZ9jnwZyPAyanXK6043gJinHHtjVtfnAQIu
XKg1/GRmW3AGGtW+L3RfRUnbxV1oOhRxd8p1p2rv5cZu0O/kMjfNuen1W05az6/c5Vlc+ec0A8nJ
gU5tRXXq2kl7BECaKO4XM3ngv355SZ4c7VVQfm+Ay0YErFVrcbcpzTZ0s2Cu79IumdwoXeou21FZ
MMwQKAa+FMyQDDINIPgdtNlf0mPgzn3+blmr0EkIf3MQx6JH5ebRkPX839LN9m+i/6GigO+n6Pwm
8ZSeGyt3vJ3uaBRyEYBt2kOD7WgOldyQ8SmeVI91Q9LpTx01corrdYG2EljNbgoRra7Gnab7cRJO
WBN7uzEuLPd+jvMgfreMnVseuVFnZ9c645yHXFJpe9ennWOgAl+aKDvD+27+mVDjDh6DGPOdUPYm
nb2ukf9Z1uSJfytr6ZYvlmaL9A7cWK1o1uFFiWKaGD7XhdWU0aQhCr8vkjqw78dq0uO9pZIpPuv2
gIGAj9f08EArwnqa4oB1qwpKPHukFyw6GVqOEqxWu843kK5lG01tOXyzW6v+YypdOvsG+epil7Xz
PN+L3AfLnTrUCaISKN1bZRV5gfBrIjzFoQeI1/Ytcqs2SIxYUW3OgznKMix53bYzntTS6We8BqoP
qgFCEVLyvmXcsw0wSKFXy0vGXA8GmN7Ls555Fdd3PzcRYW3qs2bN/NOs3VrxNATzsNwi4lzfLURK
iMSRvdOYJy68HK/z6ey6sWojhRaZe6pHzWkerKVws51Uyv0syqzvbpSKX5gjwgKICfIIrvaemzkm
YKVwslsgxxs8Rcg2NqFmka1l1vJWjTWWk9mBODS40iACbR5dM65mHnTI8bnD+7D2w9SdQkrpa1UH
NS4MQdYfX788X1hQVJYd4DoIQ67I+csFLaC3Lgv1lkjoABFBikK52zmiKa1DnNhtwNNbObc0AF5Y
0WelGtYTcRwIaZeDzjRSTdF6Q5T62LiH0tDjg951SChlkOxuZETXM3SfHyO2y+pUvBV4cUrhk8ZN
Y0Tcm38kDcaQHObDCS7c+KHP0luRywvjrVpNED8RcWVtN/FnnE2IoJnmEg22qZJQFhj5hL0OZz1c
RDHQNGqL+BZe9XpF8cWE18c/xKSwui5XlC6ihvPPoEej41aP+VTmp9JNxM+GW/pG4vfSUCRlaDcB
xoF1tXnezdbsbMwZzAg9efmj0toJQXUa+FHjlP2NgOV6LG9lz64qJXQLwbpfTksoY+ip0VjRYo39
mbDGuBcDVk6jh9TYWw8C4QrBDwUfoiMUXy6HstWMwogULrIoeUza0M8PZWNmnxazEwdk7Lo3jweS
lJtsFTBYNRs3eWY1C3TMbc2NsDVJQ00gtFFk5rE2zU/gWNobd9iztuVlCLHGDuREFOlWEtsmk+id
URgaEJUoHdDe26ErMOS7PK5z7VM85PEEJihudQr+GZ2FyUjQiZ5su0pOmo6L3hcx6dV0pHju/Xp9
2ddl3fwuE2Ud6AtU++n3bTYuJbjM6EtUB6YOW4ICh5qjqXnJjXYD/a7rcehr0FWkPgkTaSvwiMJC
y1vVCXatAN1UrWKEdy42CNbnXqUt5e2mc3HuKHEA705zDOhq30K1m2kTuar+OXpWvhyyuu69PeIJ
lv6x63yMEkXpj/9US+6bT5mf5daevaVwf9GNyTmObu7T5qXFo+1owLn1fd2XMZSGSZbqRze2ev0u
t0ScHLmjsmqfmJ3/AU/gNDjEq1HSk0sn+oGuMHeHiVq5jm8D4uQPNKgqrNoQ6Bvvs8BW+T0BShVV
QLnoJxP4azv8qPynwhunXyRnYGnmmnb+PjP90Q4pjEt3BzYjsULMSHDxaCbL+dPmsfLvQM4WYKfK
ZcQZImmgnzZ+ri17gV1n/ie3MZj4kyXD0p8HYWXxnsa4ZUdFDBjwuPSCO1zv02L5t6rxM3oPgxFo
sUCusThaYCnUrzYXhTz1elHwzsRczmjbx5hzdXQ0JE8e5JzhnMP1TnB5N+t0TEIEyfLujqTervep
UdjvvSrtu/ejDNyvllc28xGvcRr5GaIE2tGZAoRXBFgOH6mCOqaJ63pxvG+sQnzEBq8M7kHv4Mqj
GjSwcTZKJvKvxftCBSqvdzmhTnsg+fSKsxdnrY0T4VipQ9yPhv7Q5XrsHOA3Az0TKFDA7PBUgU2m
11oeWpFKdPGxDPT2ERs/5AeBrmnGcYCt9RuNU23cKSJa/YGui5NAHQ1w7yrbGacc3deW5aAJGo37
1RnklzMqQ510M1dfZux2gqigDvktEJmtyP1TU5ysIsiNg4sFVfO0TNCObhyaF44mbRgiLcTEqFNt
a2/e3C2J41RVZMmiAONTNu9dvJtu5FUvHEyauM6KrifVB2J9ee8abTxkbpPUUWcDnnWXRhziWjUn
q7zJxnnO0TaXDXyEtWzsAvzgHrgcKzGmyjQWcrhUWkjkFKasfkpjtVN30HP+M/lIRh8SrEx+myId
7i3JflXYzrj7OaH/t7OcrPKPQ68Hn+zMSlKgAsT5Ozu3jS9er1Ffr2MEXs5+OXL60d7p4lPQGvMt
DYuX1owvsybxa21km2HnhSeg6s515MxjiTWVN31YMsP4E2iuf6NC8sIm8J71rggQ19Le5n5WaUO8
4QYqaoLRfocmiXFsx8q7e+srQHsCET508SDj8tBefhjusQEzwFxFtheXD5NfFSdJrPrmyGUdhX1G
vLvW1NZl/bvao9lOO1upiupJzu+TpNGAVeZgCNGK3b99QhaVpbWGxb1kbZatSDrNMYVooro3ioNf
uO2ekPBWKHb9cWgBk/JZoKOpdW49ewMNpaDMmFS0TJXHq02vZYhtcSN2uA5oGcWnZ0p7h+22Zbpq
FCDtppVUjWhcPqBYPJ9mA+Lk3JjDvaCmeyMyemlWXDjU/Okq8Odm7WIHWAoQuiZKXXy38iqxDrU+
NDdm9eIoCBVbjr6SULcbu5vzsgd2sX4hmR5UX4DyrL1bfeDrk7oaDqARz7bTSQbWX/HXluMpAbpe
pA1vc+/uda8P7srAGHb9UsU3JnRdoGIoKqZcCxRPuUwvh7I6i+hHjnwmeva7YhBf/SE9LaNhhfqi
T4QkpYX9mvHp9Z3+0gyRYKQ+tVL40ZC7HLbL3ayMXbOhLpamO0ROdRwq8WYlrL21EV8aisYW6SrD
rcTey6G0fhnwEcDN1NEcHNEQcaY9tPeKady/PqeXdvx6r64ZFSx4Z3NRuIHQ7Gksmgjv63ceWlaA
8WSPiGZRcGPEt9LhqzYjySJvIBq/8NZXVeHN9Vd0qSZbnfHGJEsfDNnl7xPf6++0AI9gey6Dfd4T
ZmpkzV9HYPmPo6jw28Sh9lucdMWxBxiySywIcIHK+tCJE+3GBf3sWXz5dNKuQpxyjdOBXG3RgFM7
mbmW4k0YF121HAMnIyYNMj2QO9LEErC63qTx0VGg2UNfNULbN40TPIl2nH/6S+aOodC8xgnT0a7G
A+Vvdwq9JOBilKaDWFbJRNywNZZxCico8V3o4hv5UXZksHtvTJ0U1Z+uEjc+9bpntvMK1vI/UBCK
x1uvZsLDuNMB00YKPaedL8b+0BWYMr55Q61oNVSMkPdkT21qAlL4mlc5VRvNsdntrVLITwopHkwb
muo7Mqek0G8fkAvHZ0wcIyjsXB4VwLyL005+GyU4OAAvxngyrSf7o4mb979GGsc3YsWro2nQr8FS
hLyGeVILvBxPkVWC6ZqHyPEhvoeWWXN1Lw12lDt38KzPr8/uWdTz4qsxylr/Q5vvmYG1OaBV1cau
wikXBW6j0R8V7ecRLoEqAgBydlkboRhn099J+OTeoXOVU/zC+rFCoz2eXePMozp593Pnp8ZBiTRz
vw0VIm7hXKkCLePWbXBFUoYXL/uqi4cgWkSMMR2pgCtNUBQg+dX90OYTXN0O3ex3RqON5DPJaGCa
2Is+ONVFYfRnwshO7Ns5Caisz8CE9Q/TVMftb6GRMv4pMZUMnkqrIhmydXSIH0zhZv3Hsem8P46R
lD8oya/9L2DyqM3JPOu/p7yb+NkrKwvCHKvd+JC6ufc4gVDJP1vSTn9BAfD/sVdS0IdgXhznoV+6
fHqoJ8qOb7394dqAXaHhytfnHK3H66/3bYK/Au5nMCIFVuAQBN0Q5hIwJHr8tzhg11uModD8RTDl
WWdzs6UhTfkYDLtGVKR5+o8qtXZPCQ+WQW+l+Y2o9+oBWEvpRIioPcFfJFm4nFYyzZhTl50RaZPt
/BeMnYDi2fn2ZzQOxak0avvWjuYvvNzQPDYA0pG+W7V5t+Ibmt1pwBMXK5JcH+owzUsrD8vSph9a
URhvFbDntiMUgUZIDkSnflt7KiVbQ1WtE2Uy0feohfphow8itPTp1+snFXDi9cxYSPxrfF44VIA3
V58vpiBAEHqJiCA18dPspmD46OrzuBwoisHJiOfBErvW6FT7uYFu83VB4HOICgk/aDeyweE/UNXC
qLSXwUNb2gPVgtJv6+bRBKkV+GGrlcPywYDPsoQJkiDlR8wtZbUrJ+U+KOr3GWh8tAf3izGmbqh5
xgxhc8mgSmRjh0FQIpFNCGs7qSdoKXmSHgG+zNm+ZVHKI1fMbH5a5kp4e9+Yff9jb6sa9Yascyz4
CoUPTH/IMYbtOGHtA/9V5sdJc6fpI3d+vOyG3oEbpKumjb8Lyxc/UCakfZWIxUmPcTCM+slEQN39
UegysACDBJX2Cd9D3zlomL0mR8dZwP5iRZkFO0XHHu/gBT/5hyr33Z/F0BfxbhynIAvTZYKW4JCX
/qd3tPW4J8rOPeESVI77QDrSOBtWMnRACeaUGKIABmrsU6/IU5zTuhXtK2tTi/+F5GDYoaycyd23
JRpXx8JKpcT+ehb/YIyOmTL8tuA/NS7a8i6v6vyxRlX0E1EMfsDFMufikPea92Og+gf9L0auJByd
geyk79YOlRTS/50t+kztpE8XGS6zXpvHlq2PdW+sid/oYsVFqMAe4WZdSWl8T7RxqA6myHv3lDb9
4u+CTupiV/l5Dhkb2xHY1pOrfyX86IL3uYno57tx7rPq6Odpn5599IHyoy7QeccynkRxDM3BaN33
jjBFd7C1MsCzWZJSwfScU2ghrx+HLUJmPXg0+PgHQBn9sm2xA4J5DQXRJemog4WHxO8wGLaEr4MB
yEuXRg+5z4xrRWfK02ThwrAb1Nzcwh4+55+b+wZhCwfTRW447tTND4H5RlcJSmVkOL3lf8RUXQR3
2UIssbN7S69PGvgP496vB1kRfDZYcFIKcgYEtpMkPXRpOQ3vcV73i1PulHFxUpqOqfIqSdPsacI5
IhzMukZSKyi170VczxZFzyELjjWmr8Mu97viq+yH4SuPM65nXt8W9n4og2za6YOmmx9VVSvzY1dk
1k83Qd34qM2idHZVXo/dHafWku/smucHI/u5nfWwK8se2HplqPRGbHP90Wiq6iYNCEDJ/Ll5ePxi
QKWoyfEqrjIvC2enzLzPAU3H+DzBTlmw1aHjvZeFrmWYpjcIyoR9Xzjdt9c3z1WoyvMK6xugA3g7
mDGbGKuGp5dIuwuiCceCXUfBjo6ufUvOZf1bLncG0f0z1xo9PeDYm6dvCnClq1otiIZsMOcj8FGc
Ihcdi1u/dbIHyy6t4pAMcevdCFmvl5kUkoCVsG7leW+pYSXN/6kp9ey+UcNAV14eO8NrIdd2ZwZd
MFdvy32ly5NTd19fX9nnFu7lpNexqZkRofsreOzyvQ/E5PeAC7N7vY8HKr7moH5rvp59ctMEiYdE
6u1TWmnyK3iCeribfCHqnaahNYF1UeU8zHRNv8PPCErgwuVo7n3gvO0Boc1pfCd6vZPH13/x9V6g
ibFq4KzQKEC3mz0J+DnHoFjk96jk9hisq+mUUZ+/cV1d7wXylYBWO/KygNy28FdqFvaSaKq4X1ot
nqIAHuOTQc1JHl2pYzZdHYJpmj+8PrXr2IsSLSk+gBeo97QZL7+FW3d6PZpldo9XgHeoJtf85lml
xj2o0i+2W1dv1cLEyoe+uwUhcKUlWldIt8yx5Ag9+d5AqqYObW5oHFq1W3y6Fz7Zs37IKpq+8uo2
oTKJsChnf8zuaweRtbkHz1cl0y2wwvUno1xPBYE6AuoMBK+Xqxfks58sYBTW4vV8Z9TJ/H5ovfrD
3PbtxyyXwy9H76ant34yFpBmMHUnwIKIsl8OSt3c7s04Ke79PGtOsk6Mrz66V78DTRn7aqiNG+H5
9VIiUocgtbFiguEbrKnCX1lHR/TU9jTT70F81aFcKH4SZha712e1/i2Xl8LlKOtG/WuUzLDpDQFC
vNelLd67YNyRRscXvQXz9f71oa4oqcAPMX3lfxCOo8a6rQCJMe2yxZ3z+7Fom//ctA94UkVXO/TX
lj67a7CLj49uTYfqsKS2UAfXbaX2mcJS5u/i0mQjlTKY8GvKC6DoReINT45b1z9kF+T/cqVbyEfM
tAOt1m6bQ6n3agbEhmTAI/WzESjNYGjNbs5Vn4Rdaxf5rijjxAPcRm9pXxlaax3w2K5+anW/tB/7
YUyT3wkO6nEYa3n/hBHalD5StL/pknf1HSgsOquEH3V0dKevtEaM0QZCJkTUEJLsHYHuRds35qGu
3fStn/x5qGeHQ9gstIguPzm93wK/tURErSs9VFZt4s9Y/CyIn0+vf/GrtGgdiccc1BSdI6rDlyNl
0kntoIIw0eJwFILlFV9dL3Hu7NQ09pOae8gg43jvz0Fz4369OjzPI1PGp1pDFOFu5ligWe+PNcs5
OZ1/xwnTTx043xuv+Uuj0DBAxApnirXbdjk/LPPg7C6FdvYT1T3W/jS8i6vUe+szyFworiMAvL6G
/Hs5ygL+UQN9rJ3Rm5aPqprq+7xzbqGyXpiLQ4eAe2Z9BQG8XY4ChYrwOOtR+sE2wDvJStUfTPA8
7t3re+Lq7gaYCyeeFpVBSw2O0+U4aGeMKHKkSaS5+vAD6X3/O84GHZ4G/TR7n8eqaIfT4mTxrXf+
hRMGyoYxoazyxxZfSka6knpiDQZjs8LMpKixmS8aSgJNEMgbl91Ly2lSlCS25DCTrG6mmZHHTqBM
o7bzguFIq8ys9k7lcuW8vp4vDURxA7k2FIr0KxZjHWeiyOOYgQLMtBE+ae/ozKZPbx+F4vEzR2Ut
p2ymA18WxeBiTKLe0/4NlJkeMjO+xUR64bqgZ/l/g/ib48T9DgMPdC7XhTt/L4KWQpsT98MdvHHx
U8nO2inDzbgibTL5t09wBVkRUMAKveo263Qmht6vgAzXbXD0eBFDhTv4jSzrpc3PhQGdAhUjWDGb
CzFB2mNQohGR4c3tsRqqfq/qT456RLfePuYEwjem9cKmd1EgXDm7GL3AWLnchrSXMLx0dBmZsW3/
DKwG39VpchfzQINjvmUI8cIHJJ6lbL3i1KnHr3v1r2CimRKIWYEvo1lS+RoXpD/wwaz3Qx7Qv9FT
4y6mbPslTUWa3JjoC8eASwudWLxeQP9fcfNKTbVGhlYXJIfxDiYvqYtTJTdO9QvLiZ0TASc9b9gL
2xa+QoaxSyXEM4iVxkl3pt8WwLFD3Uj/7fMBqodELIQYSilbxIgSRj/2s5dGU9Crx6wu9R/gkdIb
l/HzD74I//BxXml/a/Mb0Nb2nZw67sq5SlPYTJ6GHwR8s1EcWmftbEy+h1ISdziNryWxNCfZDZ02
T0ROwN7pfU7ahMe5Gtt9b7qU3hYxIrtppT6FJRNdMX3f2HVg3Fe16Lp93Hd0gHRwP18qPyj/6ws1
QLkJpP20AI6y36WNJu1wwYZ4aXbJkDruZ8QAiAKLbHDMoxs4TXfnFlauPpTZYn0ViQ6s//Vr4Cov
44GFgwAEmgYDlgGbcBhYPy9xMmKxih8pWjntvG/xGQxnTX+UfXGLX3i9nwg9MF8ieKAeAbn+8sDU
go5JiqxK1JZwBfQUXRpMDfMQ0YNbuJDrA8JQqK3RVcSBiZzzciiIjLFqalhWA1qtx8bJk1NdlX9e
X77r+43mRYAkBjhH9u5WgLWxKzfONVRQ58KXBzsY2++j6ecPVVEZe3Rgx8dMDLeUH5/NnC43MfuX
8t6KDOAh3JKMOzubFXUNuA5tlrtumI1a0j6aKzzlrMmyTUWY2WMQPBqTKYoPKGTVNlBDp0WCotT1
WPyDU+mgf/kfZ+fVI7ft/f1XJEC93Grartbr9brE5YZI7ES9S1R59f+P/AAPPBphhP0lgZErc0iR
h4fnfIuS6On8vSil8tykc6H7I7s3PlDubj6bppzelSPcQshSLopdYVsUrT9UQkfZyCxg+6llm35L
S2Ru/RZFYnmJQiXfe/rehlh0ERYdBqpjIInWhYOqGUgS7aYJLOlUlh+5Zfc06ZH62ofd9Jcqq/7S
dck8POXR1Bo74eIWYEsmytHAcI6ahUbsuN5Emp5OmZFIWrwmYmzHwTFb2kXGrNgfq8Tr0y99nFXt
uzqt3fIjSz+Fj1qfFv8C6I6Mr3bdTvpBjSnBfry/72439+L0BcWc/Ifq5To98chYvc5t86A3qNfo
Uzu/aAhj/Hd/lNvTCqvMAzlNw5nO2dq6JHZkDH4LLqczAeH3KyCj8WEMedQ+QD+d97wqbmPRgs1A
axqO7sLcWy02gjm6MQsOE9bBVXEyXYV2jwV8tjrMkT1+tVLD+nl/hptD8lltNhdRaY25c6usGT00
oIMGV69DN6j2qW5deS6Lyj3VSbpnfrQ53iJTAXaIS3VNErSxSsiRAyMojYOozskQib/0tMhfafxy
xcQNbZSdi3VjSGo3eLfDrOcArZPMslE13jlxFYCQbh+UqGkOutFED9ipN8cU1aKd/Hxj08BQR5SI
vAH061psBiGzqq3dqArMKW3OmpZNz0PaOE8tQnZ7x3N5CV4HwoXMSnDnKJBcrn2L6cyZo2r3IAz1
EIRJ0luTA6vAtb9MiKf2QdJW7ofOHMoPwPLpeaQ52/ZgdZ2Zn2PDQGPRctpuwviuHYrT/a11ezWw
BnSGQBxRDoDmdx068rZNU0qtReDWeY8sr3Fq86T+lwJXfhgbijHHfmirnXx7a/H/HHSJG38kpCjD
tnMnYMGpeFud2yz3jloRorypauX/8J1JPt3fSqqUCJef8sdQE8L6BlwZqO5moZ0L7otAV/P+iH36
nu7J75L0+juT01PMpa4C3WE9LZpdoFu0IhCoq8e+oyrIRoaGGN5zflncBsud0td7T/w3ydId3+nz
FH6nfmk2vsiy5K1ayN6iiEGnjwRmadmsk1UlGrxaE9D8K7QifaWjijZ38Vv9kBkFlNAiaAdTHKzm
KoPpFGOIkAsvgrlNMRq1zBawplNf7u/TjS1DCqEuy0sCQxS8/o72YM7KoNQAwsNWeUDneibwFXPQ
C+Lu/aE2bq2lIkFKSc6iknZeD0VXeJaRaUP/pq0PTKHCkrvKrDdKBSzLBpuXug5aRwuC8XoUyFFt
i4oFggVDjQi/Uhnv+zltj/fnAouOv2e1KSmO09ICuUK7e10fzz3pCCDBQ4A5VTZ/j0GEzz8M6A7t
OyMPi6w8zArX97esTZWcjm9c1e3JlbMuD8WEJegnddYwUMPUZpQnO44ahU4rRpOPzaBM+n95Whl/
AQIokwvVNhzm9SRVtYPRW3V4mJPI+KyaGa+WFiSJ+8xjPkHN1R5rzT01Vg2YqMNTwX6IilFrnhqL
t71PwaRoD0hjpvWLrTRzGftWosVO6Lc1cM/Eb4tEiS6To4faMZvQVj2WrjRLiCxFNvuOtJoMHGDb
dfKHWsrJeeitLi+CWMnU+KCjmF1dTGuQhFghux4yXlTnh0mGYCBEBmS1kroWfZRF7pSnjkTS8w2t
tcL3GndTfyiSZMo+hiEQrcKXY6zHfqLqozyjLWtLvEOEWTwUdebYP4tKn3pYY+5UPaKgWZgfc9Ta
QEvT6HV+JpYa2oGTlGp+gocRi1/MtrEORusKG7yIMFQq8IVEaDvuPTTXZqRyzxVf69mcwjb85tZ2
9V0Mc0tROq0RIW0om9cXbFOHHxOl3epoeb1t+uPQ4E/uxKZSP0Sm0sevzoSSK5KO+EE2voElX3ZB
DlL/GsoRlrVvx1Uy9UeEczv9FzRiohbCdkiytjJzPvf97Flo7jZgWIoGfZQ0LvCjc/PewQsjslsc
2LF/y/LnuePNfhGqyHVfK+exPhtCrZVj2ovY+WscuNv9wTba+RXsZ+2wUgg4HUBzTtr32qCK60vT
in/MRlzokIOkWZ2Q4HGdr5Ne9B8zNUNfpkubdn721KjNLh3aH+MJ91VuSt/pG7jT/lh3SfeYhKXS
PYxaJZF2djwiFXRPNp1fASfIfYNcbjhjdaf/Ggx7Dv+6fwqXMtzqDC5WvtQ/8IXiJbaqoGmd5jW2
OQEeNit9UXpGwicJXVo6FkBiJVUR88xt8CNqZEBDshT71/0f8Pv9sf4FvP9AtZO1gl1cRRsLYPu0
qMYH0PJt6zjOXvUiWiXJ/awRuOb2Ueqph0mvrHeurSTzU1/MVXM05KRrfpnmNHccV2kMHk9hkRxs
pRP9KTeT1j6gMlZHl1408Y++HueXHLjwnrrLRhCzDXRTicooAwKIuA6WmYqz0SDJ1kYwI35dymOJ
JNQhbJt3ZCvWzl2zkRNRbCdAQzjQGHd116Soq2qI5aIs5MyNb4GKOFZokM+U3s15fqKyvNMWWZ4M
66/DDQ12FYgORYdl+n8kKWR3URn3aRWgMKY+60ZfwDVrO2TKs/oBtyg1mNLZBdnU2Y/3N8bGXYct
C5IZCNzT/luX/RVph4iNZRVTpV6UISd4rEW3x3fYuLxtOsJYS6JqTz9m1VyoC2NECVpUgVEW8qC0
ePzNRaMcXTUZ/bdPCK8CCquYzVBYXS1l25sh9VuGCl0x1L6RCO1SpKbc+WJb64a8CI2Spel8g8sx
uYjyIlX4YnGC50Y7S7Tbw7L2dqazuXKLtMjC36BTt9r4HtrYBYazdZCNKRoHCPIjej710P98qp7V
HlZ8Y1rgEKh5wdMFJrYuY8CFG3ScTesA8ml9VKNafNGhpO2w4m+ctDla1Nkp1PLkwzNzzX8xK2GP
kY2SLwAsT7yCeOu+QxjRPmZA5bu/Q3rs8wtBLJ8fpqrAw7VMvJpLSBa9az1WRmKlz9PkJvXBq4CI
BA35bXdQOkf/irKp3r7vpmFKDmGD+/XRjs28prwhxL9xKDP8BmrFSD5b3axGL9xhRveczLPdPzYx
EGx/tCTUclXpUDlG+sONjyWso3zn3G0ENN6CCJegNGRQkFs1bkaouCi2WVXQR+IZgkbxrTfdfw00
zR7NMQ2Pbz0UkGMoHuiccZ7Y65KFm1QJCnxOy3u+yR4zsKrPo95OO3nz7ZyWLgPlcVBMNNjWzJU6
NAHmoboSFGMq/llkyoHQ2Fn1XhOmUA+G8Pof9+d1e68u0ZkwDYmT0te6rik1VMKHdOwDVeb1eOrN
uh8eikbm5kmmWRj64AWc+qF0HK5Yq3WN/pAqvRCf7/+M2/uCMj1z5lkCLMpaO/Q2qj6podp0gSwS
3EQz1XwPulg/UIv7rU4Xf4+EPb15B9mAozgPAARRRFjjqENPlyLstQ7yyJBMQZ2oPTg1L1FCH7/W
IXwAQVrtGR//jjfXN9XCll8o83hegRhflQtqYEx9Cokm4NxFykcv7hvlC4IUff8BIpEMP5feHE1A
0ApqVDCScbeftV5RO+gtYDIPmWb2M1WGvPoB8NlLvsV6A2C5wd01/DD0ne1eeE6aP1TRhTGsHYrC
X2JTKt7RGqpsfK+IKW526jO3QY/tA38NmUosBqmGXN++ola8WeJbEbgW1hb2kM0fCqoXO2fw9o5f
Sk2g6wFHsVN+V8v/uOM7KNo4BvV9UPP0OhbEl/ogCJPSV1sj/mrlY3YOEXp66iMnfXsblcF5BOL2
RnUNKYbrKUp76PpRaftgBgh/KSj6+LaDhtT9c7CxkHRPgUQAX+HNuU5j5lihVRQxip0pZmCMWv5V
rXpz5/a4vRKXUvqibIvKFwDiVeh0Ry8si8hiIYtk+suw5fjM61B/MEr8If6HCdkcr99wGR7s18sW
ESsGvTX7QMI3RdYAwlltZPr5fxiFEuRS+oRHuy5FtijaRbkRyYBLSx7DyhhQry33KgGbHwcsJThe
sN/Ua67norP59CSqZIB+uXdOtKm94DUwf78/l62PszTpXG42AEZr8eaq0Zok6lwZzHnTvnZSj8n5
nBL0mKXsFFBuh6LcBKONfiD4P1iZ1xMSfem0czIQ/HuteMxNN/0pWh3KBO27nWxvcyjQwXhNLZ3G
tfIv7NJQei24KJKIXw4tYD+yamoDUtlzCL39SnA+KaX93nFAbFdfCeDU1JVmvAgGocwxKWXme2iU
nO5/pdub+v8hvwCU86C6UVcI9VEkeKgMQd/r/XzMaaxc4FmU6msc8mnJqmozOd4f8/aS5EUGo3rp
4C5Q59UbGLw9pIOMMd22tT9Mtpz8vqgX4xQ9DWzDjs+KW+4drY2JgppCMQgZdl4E6z46Lh6oecDw
D1SjA84YIdqb4erxGrl2/U6U+p6/4cZGIXlGl3YRzUSKeDVJ25kgdEh3CJQeBktv463kiTI8J430
3nxrkaeTR6MnQ/meiHi9/VNURyBa5WPQunr5AIdhfIRBuof92VpAqBo2XXe0gtR1ldIyJfyHNBqD
uuzsEr+QFPecstfjKYh1p/+Sz5n+dozFwn2jkgndjmRy3X0vJO1eO6kRcE5B2ArYlIjWpJmZ7lxX
Wx8L8A3HGp0nJrf6WKNZJhgAdGMgjLIJ0tDWL4WBGQCKQfXO5t9YRrImHlXmIlpFw+n6Y9kTDQ9R
eWrQVpr1EE0yPUatWx1iguNZGkW/M97G1BZ5WGQ+l+4WD/zr8XqrVO0Goc9AxajivwkXLCQEhVU8
8QCwdu7jrbkhkWWZC6+I0vzyW/5IbNqyDWt2hRaMdamc3ALv7tzM8pdyxoKgFrsiybeBhAYA72EQ
YbD69DXYJ4uyrlZy2mZ66lrvVWqeR41841uR5uWjAHT6MZvQD7ofvW7j8tIMxZ6CWom5yLNfT7Ic
wb5hBzUEJN3qSUtUxQ8xATm/eRQKQAvslTyaXHGViUJ/SeY0x6jWrOdmeqA7hPQEgiG13Ckr3E4H
NAgKYIwBIIRi7PV0OhtrkrzhWDdGDwdMs8WHWVGat8rrgJJi1Wj801hUabZej4Ivl5nkGKUFlUtO
QwXIPAqEmv2yNN8qzM6dAoSdogK4YgiM6xyKmqYWwTMegw74ug8rssC4R8sOjh1V/8PagfFwCb+L
Uve6m5uVVKDHTh2DGXa53wslRQvC2bsub0/wUvFhEBJ3Euo1QrBoVW1uJ1Ts2e4K/paD5iuxHC82
Fhyn+7tuayjY+tDZyT0oZ6123eBamelU9RxUjkvXl8wj6n3IG0N6keAff715NBOoBlrAi5wlVJHr
TeHp2IexXCq1Tg+pscnOj+0wuGfsGt8qp86mAFaFQjzhAnzImiDeVmndDumgBk0Tekcd28gD6lbl
25cP4DJniHuSl9UafNMhFj1W+BoBcSyqA312tHFzMV+MVNmTd7w5tvRyeR8slRxeC/qaqa0bkELw
LnMCl6LWP+MYd8dqiNOP97/Q7SiwQAitoIq58Ln2r79QOJhpVDUoZDZj21yoEs7PblfBPrw/zM22
M3CkI5RCZ17A3+ukeugzNxuUlFLCgmfJYw9vUKPGZcia9jbCzRXFUXJ4edMI5/9ASV3PqDfysZGW
J4M+acVnW6b9sctm7TKpWXdu23IPTH87NY4u8qI038E9oRlzPR7cfuQnMm0IaDArD8akJ/7QV9F5
1Nqd07Q1M94jPEsWXW3O1fVIUw0NMLXUIUgwoz7R0qJNGI/ludLK6qsZlXsv4t+VgqsC0BKVSJYW
6Xna8eupOb06hw7NgkB0UXiIYIM/OTlCdX0pyncuWK/vaT9ZT2jaebCqde9CJ3S4zEDmgkTHQ3Ay
CvOdoU57p/AmK2CVccpA0VLjW1vOqjAVxU5f9oYyBplTTv5sGvNxLLvyfVTlw6FBOu6Tk3Z77Nxb
6hSVMG5QA/wQriD09q6Xf6ysuoYMpgc9vR3vo0j6Kf+cGVBzP5UlFKjvoTub2Rlktak/U7eYUHjp
ard9GiL0n0+t6CyBBU9DUu01pvbiod1mHsBbmTPd7BxP2UGvQvGzo9zq+lQ5M+VfWwmtLMVSdFSh
0udJ3hyioY29hy5O3frU4xFcvOsxZvG+TqKskiM5cNn6PPcy5Z8K6erIj2tO2xGFnyj0cZyYDHms
qU6JQ0mRtHlrSYDVAa8BPm85CTcUKno0uSSdMQIXCVAV8IDOeyjGOng0iqTdCSq324DBQIJD2OK1
zrPl+oOIzGmNdHYWrWvP/tvo3Dr8WDeDWRz10DKKS2NaIgvocUx7RJ2b+h7T5J0EkoMMhPLXKsWv
rcILkwk7jaRxTd/w0vYBp1ygbH3fPLc9GpgHq67aU5na4uP9SHobsJkoOFue1nC6mPr1pBECzkfX
rIygRDLkAGtWPuZ2Oe0QH29DDaOgFoUbCjh7RrseRa/mMdNFbAZRqE+J75V22nym4ll5jAZPHema
fBh3UsiN74kHEqBfzD0oVqxLipaCHuk0MChPwak/zDaaXzSrlcI8VPqodIcMMZsQ1B7x5/H+qt7O
l+iN2Tmlpd9eHqsPWgFmma3BNAPwWrZxbMqknOiQ4ytwioooF77ZhHVzvD/o7c0BJGhhHFIkXtx/
Vp/Sc3uAGdDAwTV57mMbmgwDp/8xyd09IcfbDbv04HjP8NI2QemvLinDGuOmppuBICWux4YuXuqs
+jLMaPibMvrSKjg5l9Lc2UW3e5Uy+6L+QALIM27tpr5IeAyJAe5lsoF6JHgcHWUft28FGFIQobu4
iHsuIkFrPj+eZiqsNSQmBsdtD2NlhJfODC2/Qqp054vd8vd5RZHGYAv1O6ldw9xbUwf9VjVukKth
Xv/XTbwPDimQKyArYCWcC+BnIc55mMfOUTShoaFxTjsCTRYrty5jEvbVs20IHS/ynirLQ2EIMlWi
eFtmSKtUWIB1VlOke9SDZS9dX+VLZYd4SQUJGPO6ezYmXpTldeEF4LzaMUjVwYJbATs0PWaDrcVP
hVtpzQHHXLxsXAXjqVPbF+GX+zv+dkMQMVF4RYFo4WuuP9WAwJEDpUsEiVr2f4VphYYfjJTP90e5
hcgvyERAkGAQ2PJc1tfRS3MHsUC0RYAKK4cK6BiW25aV4UyUS8qhD/hHIIibWkuzeCgw/vzg9gbq
PRMIL/mo9I181JtU2asMbUzfpdyLHZMFOA+uxPXvKnN8P2bkHYJ8CkG08Gb2Kn+o8+HNrf2Fg7FI
G4BEXsrlq+PeTWUcVlgrPqFtmx60se0vSo3Qy/11vgmanAF4SwtSh9IMFYbr6YRDVmJVUlFYoBX8
4tVR+1BBYH6vOXn3hNt9t2fKcBPFGBBtEnAYdIJ4T6ymRZ6rzIVCOdIceu856vD0uaBaVZX+FHeo
XZdOkf5nNvOEDhCbayfO3Hw9WupA1rnx+X4Lo+96ugjwpkIpwedg9k76XdCVRaPFS4udtGZjWbmJ
yGsXKRiEald3b1nkKd3VjHpeF83KOdNN0fp6Istn9OYi42wZ0bh3P9zCmU1KljyaCJ9LN29dh0Uv
FMvuCV3/cUhGeWiKpE5PhYy8V1cbHc133T78L8NzD5gemLsjsMjK9bGgTr5G9OPF8f7W2ljrhfmF
ZTK2oBo2c9drnbZV5ORkmoFht3AQLBk9isiqHu6PsuyXq6DIpNFkXZDGxGDs5a5HGRUJD7MttKAV
bfrQVYh/NLHwAo3tt7N5NrYuRfWFtQIqlztkdfRFMbc5nXotGEZVHmM7cRBTsVBwVsb8YBaOcRSa
Or00drhHkN+aJJgi2KCwOxh6lWUk9mCEXtMgMYes0jOw3+llYaH9LOxBvvW+hxDFY5F0BrDLohhz
vZ55N7UgfDUtaMCwPoAfcB70rMh2CKAbe4POOl0iys8LkX1VVFKQTKl5xnA+kqq6xI3+j9UKY2cD
bnwvdh1xZqm/0KBbfa+4DZ0yVnjshbbUT2GrV08gW8FOGp3d+lOqO58yHINORdiOO2F1c2hS4EUD
YDEqWO19bGdyRRihvgAEsw9VjqS7nebal7m35VcVdyTMjTwBctjeUz7ciDz4Py2aMSD3qICvzoNo
rC4exKwFhTDlcxi30Vl2XfwdAWq8Xef6ra6B3M4840FaUAWHqrj2EwJEqGmLbj3K/I72mit1f1Tn
OsF5UYI1vX/Wt3bNUgVnx9CRRC7iem/WXahSesVNJMS05JjkaXQuI7Kf+6P8VoRZhRTqdQb1VfiB
3PKrK6qdhA2U2dQDW5RPIyIqWaU8GpHyTlXDL7linVTp/Fsb5oc+8v7WGtfHIOPUWwb01kJ3DpG9
h2/dmjc4MOqIdCp5Va1/kDbijlYkOh2brjjYnUifcqi8D/fnvRFkuBaXwggvccp8q1RAqZKon6sa
Wckkzz/1aZgGYRJbp7mZ9+AtW5t0oeKBmmehb1zYVLXu68RhKBUW/z9UqGRgRLP9RUQieUyF1731
aUgnDxgPySTxk5CzOo6ZUFRzdlMzaPM+f6FAnx49FAgPpaKKs2rXztuD6FLcoqyFzij081W81pJG
C7G20wOcm2fcXw39GKvmmwVomBUAEVBKNAx5+64+WGP3cwzngUKNo7Qom2rJcdbRRUbTaU/kemMH
Ik4PqlXlv+W8X5+8SjcENDO8daK2qD8OThg+VO5Q7kRNbblcViePpgaILmIm77ObzoasBzMLVSMI
58670I8QkCcL8TLl0+IjbtZdg/yNEflKCX8jlb04DTo+HPcPwsbu5ACQT3DjEr3WqnZzQ80UM3ED
DC9PISqlrQgUWBzAfAYPZ1Iz2ZNj31peFHFNYg6a5TfdsHEyGq1EYhRUoJiOVuLqh6Lq5vP9eS3J
7Xp1waosRW7ebjfq69JpqsTQQzOwrOGXXSmf68l6pifxynX/yY2n1/vD/X6Prsb7jeLgIQNYnsfc
9aZx8lw3prCywCIgV3lBcErGj7yf5uHYUcyIjtmcoDXvjGn1yMstVC9DiG/fIZ2bqvhpRUluPypu
37xWobTMTwDuYvcoRhkrB61SDPfiKIPz0sF5WrLYeMRtorAzPegUNdN/yCxBqIhkuY+f2ylOPTwX
De+zZc9TdaiijMypxfm1exSzrqaXKWotwMSKdPMHeP+y86Gux/KbUU8m/jetVBTivJjLYzS25rdq
yDL3NOpq5x6NRjGBTcJogg2L+Lh71BueBn6ioBLrm06ko7E1OuIvvnz3U8uzMTymdZ5EJ0MkqDOS
2KKmNVTUrc4ZiJvMn0Saf3Idof+aqEEPB6mbU34cMajh6aAK5ZtdQU99sdQq1J/LKG8DPXSq4tDX
ZvNXNAlRHYxI7V0fzV4je6h5p3yvFJWKhN3lZuRPxEn4T5qS/spUKdPLEI/6TyngjB1gDDUegWtA
fTXPvfRHmHmwPGs9z9UjFmy9s3PcNja/DUeEZAVwLIit1e1GzxZrmxw5406CLC0qB+DPYM/H+7tx
a5QFwc4aUxO9SQbLguq+N7D5Q0W3fHWCFq2Y055OzNYo3NRkXrzZeZisQrIEPuHMQImCpu2joyFH
5zQKuedtsDUKuEMeVWSXi4jK9cEauFk8VxHMxVLl51lNh2+5TMPT/RX7rVW6Pr8L+wibQT7LTbwY
KS82eAxR2yxM5JWnpTn2XPJKoXCNkIl+xPMMYExrR6Syc4+K5THB6/AXBpqtcdQSJ2u/OJXe/1Kp
0SR7v27jroAfSdRc+rgqIJ3rRYimEkiVALdqo037tbAa7eOUKI6D2ohl4GeatKq/CBX9MzVDeqYn
NwW0GvYe+lufAgk4cPSLrtgNhbizc3IZxG4Dvcm195Dvox9oDVg75YTlg66+BL1JFO3QiqBwsUZx
z66pUDIhASTs/JwSEV4kZ/+Q9bLfWdaN+SCgQsUJbtGCiltlLpAOAJjUQg+icYC+YhXuIVecducm
2hrF5SRyTiCHcViuv520rLQg4OpB3GvgCHOYMkNJuLq/gTfuO2Ct/3+UW3DfgPJvM+hBXg7yuUpz
+xN8FN3Ph3h+0uq2+pzJcu/RuTk1E+oe+ZJHBrF6o/RhOudRmzO10u19pfXGh7pwrJ0F3NgQAEGB
ii0ZA0WPVZwJlagz9XI0gkRY+nEIvW+qOhnHuEyjnUVcjtFq66E2SUHAsXmps/uuPxUubYndAFyD
LQ4YU6kzezp1k5u2Z9kW6YtdK5+KaG6ekkaYX+9/v42lZGhmx45nj6x3ieHymM3oAgYND+hTRgg/
YZewV5C8pVouxQEmh1AHGRg1yesZ1sqUjKWXmUEWNh+Epf0nc1eBZtmfXcX6x4vjY6J8dWrlPcHw
00w7FCUb/dUFLeKTZB1pwJZ+2A8f43Z67Rp7Pmjz3vnfWgkuSNAQKBUsrNDrn2jQCnH0iZWgnYU3
8TS75zDBfuz+em8VEKnn81dZi2AWs7gehpyR9pPXm4GATg9YwCxr9IvlbL7EA8bQZ2Q9w/5dbg9F
9qzPKbVTTUfI5mzSa9RIhlJn7+G2NXGeTxAhiPRA1JdU/Q+sIth6ZJLhfAV5j/EzLh75SU3cPTGg
zVEW+UmqiPgDruEmI5WojvmZQW2N3bnUpXmOZd38D9uZQj5gSEQuefcu4eqPucTzMEWoRpiUZzN5
qlW7uNiYu++c19vIAJljQdgD1WE+66fuIGt6SGVlBmavhmfpwsLzYq07V2X39mVbhgJaQimUVsWa
0TQhk58ZbckNrIYWpPomHr450S4XZmtGoHPAalHdXki+1+smZdbHikGsMywzQaUjoSITppZH/irK
nTfL1lgQUWkRgJnRqP1cjwVJGfy5zX5DyTt8N9ZGezAHVwmmpvR2Ttvt7USeSP7m0ok0KZOvDlvf
o9o/KpYVlAP+61Zoli+F2RUXAEruPzEoar+WnbqzB39XHq7DOaNCw0ANiZoBneTrCcZ5V2hOq1qk
jrzMXmZK9P8msVdU9rGMKlzIax4OEe8zvXrVEWmYTyJr2m8DMGF5mFpdNr6Kc86rQB0iAeU9DCgC
YO4AS1EujHgeUX11tqqy/yC8qPw7aZCOOPSmmc2HFJbQ7Bu5F742ZRm/WpGlfaGI2jS+3ibic9Xj
7enrikyUy05kWxZzPW18FPiu8EGWVvZq2khTxFbr2QEsUeHTxzUeGuL+IRVEFLPTeJAl9sdWJsZD
JrDzwbMCa4wxjvN3GOeVx/s/5zbe8CvIEJbLDdjwOp1TsIq0+2K0cadpwiP+pA7MssndeVdtbTBy
RigHNM41b13G1HscQ9JGtwMzVsbv46C3B5wx8gfRxnEwQ033pay8HYbnxtTortEYhhIA/GPdqZCa
3htWHyOX1IbfNWxAXhtZ2N/ur9/GlU2whpgO3nFJUtdQRKuVpju3UgRFGFrNd9VRdGQaPOTnEz9z
sAWYR4mAXRjGrn7hyjbDoMkwvPURxc3a9lDnehr7XkiP+TM26uUHt6z19NFJRDYg6mBbSRDHcxEG
SV9kjo/8Ym7sbMmNSMMVQFUEHipXzhqFMI5DwT+hg2ThUB6RnsOTpIOjVKKj8fYrgeVarLaWdtxN
S2CeiznlFDpk25l9roXXHpW8VC5p1Xc7Q218fnDqTArgPXFqbX9Ry0xihTAxK1BfqM80NHdLZy9l
2xqFitJSn2M+pAXXp7lTpaeHY+EGymyBhDHwfJH6LHYC9MYoVK64LXkQ0av6Xaz8477W8zarumjB
T9GoOnd2PF7Abe2x4rZGoWuiI4BAp4hG5vVcpsoz4yQGtVS4PTawyJQ+VOW4ZwFxm8UvcEtuaj4L
1+ja73EyU4q7HFzK7DmFVDX9YkbTg2PMkMmi+BgL+0Sf+r/7x3QJqqugCzKKPg04QoQy1pD4yrGR
k/dSK3CI7BxPJXpNOcvf3KbQ0CWJ+Gz3B9xYS/IDsD3wdqBJrCmTUubgkxKpBKilx4fKNJJj3Nr5
zsm9HQXJ2gU9AHUezMRa2QpCCYjufnYCA0GDsxf2OdRZCmdvnQv0CIvqBlkIzYv1F2us1ulIrr0g
pHj6KspRP8eQJt4+CnRMEqeFcQc9bXUvykaO+iSo9zlLfbIH//i3ndIcffNc4MnyZQBcAPZdgwLj
BE2zFgRKABwgfB17Zzxnc5p++R9GwRZ+AVUuM1pFhaGxJvSeEhF0bV89zC62QhEP1Te3dui6ENko
HPMgI5W/Pq9kBGGFjLYIZqjV/jiDWx7CYs9m5PbogDGANg2IBBYavJXrUeyp67y6dzyIlrEZB+rQ
GB+qMDSeJ9A12tmcPO/Tm1cPVMPywKfKxDt49QpGcgUrNSqxAbg191GoqTzatbG3q29vPQAqtMZg
EoASVdfoKSyiehlnuQiiuVRIGafkLKcqDQY92XOZ3DimZFk8gWBQL6zBdffBM+rSNVMRCOzdftFu
jN9XZe3u4F03R6FJDE2Nnc3j7vpDecIr58GpBSKFdYfzRVQ/qIibfL7/cTaXjVrZUremxb3u9CVu
hCtoxSg42YmTqofR2Yrn7HlY6q9vHwoAAei75SgRFq4nFOleXhpdJ/gkdXvQdOkeCuFgrdxle1CF
rbUjLPBw/F0EXJeWrK4dukqluVbgWf/enYf4POvxnpbK1trR86JUzkniz9U+SGutiwaFXDESTvUQ
lh53T2RjVDYU/eP9tduaELEBgAKpFrq2q80gLV2BJDuJIEWcDwB7bJ2dTPZvj9mY9XBdL3RzHBhW
EUgNsWR0Y4OeZDSnf6XF+AV0s76TYm8FIOSSltuHZeO1cr0NpGLmcVbHIqgrQ7nQp0vfa2UU+7FU
80+OOhcPb186Ci/cYOxv+oXL0v6RbEWIDlYt4DwUhpLyk3Qi45kwsefSs/WB4PeALIVjvgBLr0ex
wfLKBBfUgHLGeJpx7AlMc/Y+3p/L1o5z6M3QLEctEsDW9Sh4eNOXbAcRGFKLjyEO18+hiQhmjfHs
+f5QmxNCBmVpGv9uWF8PZTYlSrgeQwEM1/8uy2Z6isE17a3b5oz+GGYVFBpsqpK8mwkKZac/q7H1
opRedKkUrKTvT2hr33GAlkYgeQl7/HpCoSaQPWp1EfRt90UaTnIJlXHwm1J2J8RYM//+cFsTQzKU
Q0RTEBWM1YaYJjxUrNzkNk9N53Pbp/XXEo5PdhQ4Yu1MbVmk63R4sVFF4ZXXBBpkayZWh2AfNDMZ
Ps2O1ZwmKpo/W6sX/+TJWJjLDHmYjtJBhvP+HDf2CMJqECoJ6cBR1og+OczQj6REuRJtslNB8PrQ
jY7x882jUEXnzgBZC+V6jXi1lC7PNBDRQRTN+KJRkDjFXam/fS5LsQyq7aIPTO3xensMdSOozDAX
DZ2qJRgNz2GtxjtAz40VA3zigBrEyofSpnE9ijOGldti2ROIOZHYno7qyW6c7u1nF/scEIrECPQT
1lJx1lTVaUltIEA3bXxyI+wwBMqmO6orW3OhSwTMEmoF/65WLJ6TMO602gny2ZR+Obji1Fm7qO7b
c4RYIO8IDiwLpq7fRB7icLaGNTZo/Rk/xqL0nunPuqcs6tQ3X7L8/XCsQQeRqfKdrj8ODi9ZpqgV
tqjOaBzVFskObv9yZ9m2JgRTlsiKogW34CodbivdyjyDUXDZdf0INZSDJ3EOLTGr3tnTt3GBqSxJ
HQfnt2Dm9YSUURl0PWJPT737tU+VQEb1r9Dpn/OJk5RP7U6JbnNqi/gZHUrqNOvdrXQYkcwjU4sK
VT+M7iA/ubVuvcuMzjneDwp7Qy2b849bvdLQFUvT5SD9H2nnsSy30UTpJ0IEvNmizTXoSydSJLVB
iNQveFfwePr5irMYNhrRiNYoFNKCCmVXoSorzclzFHX+POkjwuuFWz61eZzsrOr24eBwI7/CyASA
uxtkv9Y0S1Fkjg3Lv/XRcsQ/8E5/i1q39QET/XN/Wbd3StoC4SGnoHnkV/6hsHPHE7J2lyhe44Mo
Eqe+Xfb89sbm0SeSUQRoHILX1RHs+8lTPHNyXiuG4JcDfMHWYRinSj9SxXR3btWWMXwyUQIRJXpb
q5gFQmE3bSPbeY2iKfcVwE1+ni8/Uao2HnZ79JE58Hwnzju1jeszAZ+yJ8ZYd19nStIHNXeGs6B3
vXOpNj4RKGG5cxSgyNJXXkI0SBc18eK+gtr3DjNcbkdFVP97+BzQkOIxkoQPJLWrc8BjPya5Ti1A
E53id1VXPOeVvqd88Gsm/DpwIOuTjOB0bajirgP+EeVyZUSc7BWV6EW8luOQfhJA2D+PiOTZfqPP
MOF4Tp++UzJu1jFb8ik+1BDoMyZsNLbOpSv4T7QcYe9v5rjU+kE44dL69tjpzisnsP6oef2y/B3h
d8OfOWR3SueriaFUoY92Y5x8iyuhtQeQ5dBN3d9FebTuLW8Vg0GJJIm8XFJoYvHidRra6pQY0/Ay
zvbyMSvCLwzYTZTlk+x92yb5j/vmN04+I0kUkmVlFEzyykeZpRv2ptWi2OwxvieaOj3HEHIHUW7/
fNySbLyBc2N4j5z3+uQPbmjMsUzcVBOVTHdQlRNVa4fKKGPd901tHH8CMRqLUA0AQ1nHSaGbdqaa
lMqrEhXRKUQ87Ik9eJgmmHIECHl4DOT+ga27XlAo9EWpy0R5NWoxn92+Zk6tib6bnbpHxri1Ht4q
qq02nW0i2WtLg1EUeTHbyivVVvc4wKFhgRhi+H5n37YOAx9GsqEyeEiB99oOHZm47qo4Chynqo5L
0ZZ/Om5UPS+LMz7d/0QbaAuOHD1Jkl0CZkr/17aMRlmoyQrIYmBExPd+Ekb1Za51xFRz5rVtJ1Z9
uyw/KWX3BKPml3ia92oj27+BddKI4gKQRl7/BiKORmhgW16N3G7/tcKu+d7P6nJ0YYY956Ht+VrY
hk9ZIZzj6Orio9t32iHFg+/k/796nisvQLNSzqxQbJDP6vUvcTorVaGyb4IF4o/8YMIJ4H1hfDON
z/Okpubfaj6FP2pzVpaXro3gBqmJcJCe1NJSCY8EhRBXISmsw9I5D7nyuU1mBVrZmAmc48LoiPYK
OFP5wliM171HubZJ/hjtXumPdmcyIp41atUc8q5wWst3ZqfpAQAL9bUGbqC/Y8QeX6qGiThZXuLl
30aznr6kwhDpoXMRUvC1bgqboxEmaEPbpLHGWZnUX40p21le1F5MymemXakD+I3SiOWCoGpcfE6K
uhw+1OMSfSyHLrJetSK048NclN7nOM0n7RDqUeYFBrpb9Z/5PKvlASiTMvq5EXt14bckndkXi2mm
8mkgZqiOJC4xeilhVneHsIo9cKjaNPbnyu1K5c0YnTx/cuvWzl5nx+omf7IKTfMtRScrMN0exVzI
FozZH+mdOM8MU3SR61MDFP+kqlZ4Z1qHnUdYpU0hv27SprQ8VG5BtzRXy3b+4Mx51nzURVWWfyqT
mAwIHTpn/pmZaZSfck0X2vuJwSfHT0HS19pxTp2wPAHxiCvfjRJnemqtAm3Ko11HlhnAv1Xkb27i
JfUx0heLRHaxc22PuXvDxSCTTmGfwITi/joCisoC0YlQC1+lrHGA8EwEVCHqd6KfX+d4dc7BmjKe
RQUPws01YQCDrUoet7UCPlDXAj03uy9prI2HJJQQb9ASwws0ldrHZF6890ut9p8Rg8w+3Pc9W2uF
3x0IoXz04Ga9vmz1ZDSIBnrhqwMl20GjLH5K9WbccaZbVsjWwSIjpiBZpq+tmFpja4vHy2qnsftH
VIQxbdqm2mnIbLhsCUGiHgC8gxK5fm3F0EtIlPUsCoowZLDAq/Q/ZHf7LdYidW9uaWNFoDbokdBz
doCLrdxl2YliWUJFeQ1VXPRBD4fPsLqLPTnDXzHw6pAAuIa2g3waiMiaoip1umx2Dewkw/IGL81B
saPUT8v4gnd8aSfvOVXdIxnPZRqTd7MRvbQugpJtH73P7fwogLF02vwEoe+5LIq/urw5Izp2ygqG
ICKlOszqdLTaufITw9x51jayWeCacuoJUAM7tHqpoanNJgi1owC45rcel+9TRVaORiveCoN/V/bj
U4FcWNmop4pH7XiN3yyY7EJPXESBYcWdbxba/EKkNewUBLaeSgzIh9qSifO68ec1iT2FUxkFqota
TVikT3GeMzwGVtCy39nhMCIr4/4QbYmyof1h7J2dJ3Lr8LGnPJCUJUBnr3Y2ryOjSOI5Cpgx0f5J
tKzX/EYA5XrYN4CBlU0MyqFg7la3lvo4UmsLHzCGo+aYZkJDTyTa4/LcXAzXiMQGXqqbVsk8KKO2
VGEU5KMZUZeqGDvxdfRuj/dXc3scqeDwF6SycvRvDbWqIJS3B9VMArUZ7PxE/aVECHXJYAKM9N5J
P+SjF38ySshNdvbx1i/BZsLwPxz7VMao71z7JQClOYPxVRbolvFCiJA9QfHpELvu0b/dVj7kFLWE
EAHPva3noBTQqS7AriDh9R8OtaqJwjcbJ/ngaNOMNOfAmNHOLd+yySnhooPJJVxeHZIlVFtraaIy
qPmMH+dcE8mhNztoq5q8t97LTPPj/Q95e2D4gr/IuyAipPi3cr1O6hrAi0voMEyt/x7ajfqSaWW+
x+d8+9UoF5DP0wrnlsEPdf3ViO20bkjsEkK00UN6ebBJm73pqVLrxwshTDoyYywFNbhq69i7TDND
m2tMIakRVi+zloTT09hlxc4V2FgSkAuYeSlkqrLzdb2ktBQZoAWdRyuaFd+w6uRUaXkP5kzfgy3c
fiTaUGCYwOxTWoTH9toU0xWKtkApHgzMyP2g6uI9uSAy9ugQbioGlI1AdeE5gLDSpF5drRp+XLCq
8xhoyoI0oANtmPHWxPqY+aUVVd8Z3IvTt6UpiuGpH0WIbEhdij1thZvFSvwmsROlH6k7tJadSy3k
3xYmE4IcKWuNWblOg/KNyfyH8XsSXI0Jbrgt2+Wrhq+DmkId8bAGalaPx35K5z/afmmCeNGVr/dv
2c29BpEspfRoE0FOCErj+gOa3tLofW4MgVnY0VeRe0Pkg0NCgrq3empHMOI/LAAkQdCgGpjjgu3m
JqZCUqHqykYfAqGn9TtEbUs/U+vpUcIJhE5snDHsmPTN+QjXCwtdxMxsYQ7BQBexflbzpfiUwBa2
xzu8sYEOmF78E31zOW54badBEEZTF2MMTKOlB6IMnfkUi7yP/LRzuxn6s72RQ/lJrmJFVsbHosaD
GAGEDytXPNZFrYheWmy8/n+51pbPw6BNT7kVQdVlaPH3kjzukOjzkJzun5YbzyJNk/o6dFB5w9d4
u8apUAfmzQ4sNDmeTV0kfwqEt54s0ewNI26bwvPjk/Fj67RJXZzOnuNhDPrQRpO+ViujOC15rl60
ZNkr1G3cbPjugV4RmgCPW2NgoiTiajftGGSVbfytl50Z9AT8x8d3j2EQdEclygvQw/VRocRiU8ZQ
kJgu9BQdvlgvyafN0akvlQJ50LfHzcE6SLGHiTEPxoBrc7k+1fFkhhQ2IzlL7HTNuQ7Hb+PS7TEr
bt0B6L4pWcshVWvNU8bEMdRpaTYF6jItP0CD1X8P0ayNz3D55slZr9NS2zmJmyYBMUqacbAxa752
WuvDWFr5FESU6Z9zQxW2X3qp9VdXz0WOAF1EeP4f9vOXUrpkOXLWLc9cS9TUdtIpsMuh+GFr83ym
FgMX2Bi1ey/A7YNHKRLAKck0tVZaGtffDitOQ0g1BZ3ep4dUwUf7iijj55589+NUOsO7vCvFwU2N
6qmq671W9ZaPod1F+CzxQDf1As1aiqGj3BpEYzMgBRcWT11RZS9i/mH2NC/91qXZC7hQX3Z2+bZe
Iidr+aQQI8gq6Xrp9VjACDZzbKemmbpXhOPj5lAZMFAcyiEK/43UaEh8MxLlh6hth4+aYvo1BYfy
8PDnJrfkNxDZALH0Vi/j3EjdTnR5eITT+twMC3KbSvJzsML++b6ljc2W4SdKhjqhNVDM64+dxDpj
ME4yBajMzC9KYhrf46atzoWYtHdlOPTM7ij6iVhvDyW+4fcgZJfC70QBZPGrY1Z5qWpQhZ3IJOrh
NBldeu6zUOzoD2y4cqJQ2FHwQrIPslofeuxFzaM/BU3d1adSq8r3ndOPJ2K6ZOfV3zg9kmfVBcUh
C0TmulOrpIicKWUEvELY0/RJz9vK8cG7pW9TkSnjoQ1jUfpGPDO/aEzooB0UgxGpcx7R2d05Qbff
Fe8rh+kp6gDEX/+WGqkAzY0jTrIqfpRe/2fv2i/tOH0VTAD4FJf90Oy/3D9Lt1/02qb8898a8Ojy
Fh4VuCFQBi5oDS4RMogm2Tmxt1+U3JpKB31d8N0301VuGyUoCsvH2SmcP+umNf4ys7RJ/NANp//d
X9GmLRCjUgZe5/yszqgWCeIaeGICZM3Gg2qO04nKtXIYY+9xDy+nZuhsGbSEeKVXMaOROHkZ6Swr
DzvleU7S/NlWi/I8ue7e2dj4TnRWZYECYlIKL6s7QVw/T0U8ktEkcXZuqTO+5nkV7eCa5N5ch4os
CC4W+is4lpvZdHeeWyNXpzHoHCYX8pLR0Ph9raqZP1VxBYXdLpfW9rp4u7iE6JmttT9spel0tWML
u5GXKYFA4lINTboDwt48E8AwqDlSm+OSXZ9yDgJaAdDKBKKHr2pQookZ/xrgslE+PGICA5+k4KW3
SrGZesS1qShU3dikNhB0veihjgQa1tApPt0/5LfhDNUHaNuZoWPbyCSurRSkZ3VZaWPQmAPYGavz
ER3PDi2a137RkyH9B3PUm11gLRIuIX/Ob15CK0ejtxnrDpIxdd/o8I0f2kl3/h1UTXmmvDTv2Ns6
FfCr8cYRhvJP/dqeU9lQjGXDFIQN7X2/hvwl8xO3bx/fRv7/jNDQNsb5r2MHYxZAuGplDgyIVJ2L
2zKweMzdZmyxNi4JbFZaVr3c38yNxcm0CCgkHP+MrsvD+ttm0qCmuJINakAhHIxx2HxLIHE43zey
ceKJi1z4zCiE8KKsSgJN2M5UL4UamLWGNrUd2x910q8Xs3HrPd2H2+CTcSo5pSyrfaR7K9+0JAsd
yEgMIIvt/DzZKRYyN1lOqMLYUoI4GeE7HvtDmijJ91lYe+I3W4v9/QesbkNe9lpYxv0QtA2T+U6q
pL4xKNMHRaum//Dxfje1+njVUICByrohIOqk4+3Fhm9kaJHe/3obkYCEARNNw5NOF3C9o7PrjJqY
hyBz3elQc2L8MUL9tGjn/FDG2t9pn3p+29k7p2braP5ud7WRtPeXUIzjEGhWSpvRaLI3pMP3oPwb
r4wEhABu4HzCGb7aQ0Ph1TdjCjomsr1Hgtz4GNpayPxSFf1PUYfQ70XjHh/fUt7PXyeUYtm6mBpD
7TUPLoUrr+jyb3Pel4GZDt2HlG76mUe+PSR2G32gefcwUlTiXxhCRroaig5ikuv7rrqoV4uc5SpU
i1+iaPjmDrV4TuiH7gSQv9guVu837PYSeghhFh9ydW5Gu0hLM6HekprF9KQn3QT8QeQw7Baeeyyi
RTsMpYFYRW62T0lVemfTjb2nNKK8YExtd9Iizz0B7lIJuzvnHC5ibzT3VxR78xsZzQZzS4xBr+p6
O+o5ZbjGjEfIo7vad7WieKtNSg1u1hy9zoiQmk2sI/xR9TmvSNgRi9NfEd3Q4V7rlNNiZ/Xn+0dj
y30wekhVgJocMOhVdKC1haWJXh2CtLaiJ8VN4y/6AhvUIry9OYnNoy+7Z7h+quBrKrO5UN0Cfucx
cBZKmOdkKooKlEOUC9+1OuNNtZVwPKRTvMfCunWzeeLI3ejpywmk611nZjw1nTkjOx3ttjlZAtkh
35qsxdzpam0aotAiC8RAltZFKzTA1UV3izFwXQghUpT6fEGlbMcNb8Q/5PuSeYxcmyBhdYg6ZmyT
2TPHoEpsKLsmcyGia7sq8fGbyE7ZQm33xqq2jonUA+GzsYs3HFuWAGLjyqLfPGrel0EdZq5ZMl80
AqMdP7y5PJeTKOckwDytPGRaFlrZ5+EQlF6pvjPSEZKWQrcLXx1i9U2f4r0W0OZXA9grp2KlRKN8
4n+LSerBVrS8SmXxYknCp2Fe8swf+qza45DdWhk4VZrUDJOiF7X6cMyMQYE9duS4IFd038o0YvHe
mKdvUE+a9blS2nqnnLBpkriEwJ9c7WamK19Q81ISUicv1uInMfbl56RR3QDec+NTSz9o5wZs2pOD
FGBFKRD/Yg/+bS/FILIqnsgACmEe1SadzzVCEi+KXdoH0x3/uO+8tq0xwArgQKKTVq+LXlteZMfA
UY0CHne0jJcvTau0jPHY6A22i7pjb+uk0CiRSRRAKMpd1yclWkrNTlyPDwj1v+bXY0mNYk7N/2SG
Z5PKHnP6aynPsi/TxUvo4Im2yz5lWju9h2Fz+i+fCpwOLgQIEhD668XMsT0s9UhrRFO66C8lttOT
7TrJ93wcq29jlu01jzc3T8JTyXTBYq8BvloozHHAjwTtOGfpWQk71CraUW3/vH8otlyVdB4yj4dj
eN13yfTKG+M8ngLeTvdkl1l9hpi2e0XYyjrcN7V5/v6fqXW+G+e6tVgl5Vd4AZMD3Z7aj7T+oobm
S9PtMhpvvZ/sH1kTiTyHY+U+Fg9Rlbrh9EEtZz+PZd2fvBZV0gGWjNPMlFPkt5TIT4+vkRyKfjU2
udPG9THRy57JkZQ75iLUdRrbLjq2o9AvSwyuwodIck82dCuj4oZJQisa/5CYXBusrSpUhoXvB4RH
R8Kl5PL71aDlX7uwyf8Ymfs55dmsfJSzicKvldL9339YsmSAor/FE7QeoopdS5nqnOaFq8aIbgyF
pyoHZ6QEMIJLdfxKSNnU+za3Ti3oALyLFBiF/uh61UppKT1DJlPQj5E+H8Issz8SIKXvqpxncufc
bl1FxnxBg3ko5fAeXRvLwsKbQpWOhYoKx2fBHVEOquKMexHfph0ptozjILpcvwa0JSnI24Jidq4B
aC1Rq+zjQew4sq2EkeFN+ruE1GAfVq9AKmKjqQesONE8fHCXuTr3DUI3CM+ky1HrjOplXEriy8IO
d0roG1+N8UQ4XNDmpB265vevM9VZCOLpRgCE4HJ41gHJnchflLZ4/IAwMM0mAo7lcV0DVRQR5YZD
lydgG6KvjlHMhZ8rhXNKS717evgw0k+TjArAfYD7rzyNNXfo7mgJMV64RJDKRWNWnZVcXeJXXRvE
XlFow7GBhmQaHJ05KR+0CsCi0Z0BRjGdHZpCcw8hEdQPggVN93vV7P+R+lLLk+3mjrlTGt04n1xv
EKs8RwhBrpsOqjrUrhZx0eEMzp4bePbeorLKd+L1TSsUh3hqUZyD3eP6ttFUEsrScUjAVhQvWadH
h7lM9vjLN46inMkF8sP8jI6A5rWV0imWshT9FFTCsr/Oetm+tWAQvipticH752Pj3SNlpBZK0xFX
vR5HyMw2Eortcex7B0bypDOtgxda8HyPSSr0o9tY2uOXHHuSEozKL/3O1RlxvSlBBpO0gz59G6L5
mNvLRTfypjj0wEa+D+Q+iV8WdVwcqId1e9xdW9srJ7hhtZEE/L+URH8LbDXGaxpFzDAI5HXxaazg
Bz3GDTKoB7vtpmbHr2zcCGrov2DClNQhtLj+mJQfUncG8x9kwhsgdIxbpT8gBbpUJy3T5+alrtL6
vZPUWnS+/2k3DqvMhPDY1PGhbF5d/UJqF9rurDLjYxTHTnXS905rW4/C0uFp5a7zBP0qBKxf2BRN
UJrzlgpeUdRBoZrd2Yol46A6uDumbqHJ2EJdHVfGl6M8tNrLwWwFIpqdFiQWBT5/iamQgiOJ0FEF
i3SBpWGeTsWYFuaBAhBU8GVYKnJMsIv9dNDaPVaFrR3Gscq4HlkYxi+vv206z3ZMRUoNBFSAfp+q
w0lXuj29q1srcG/JCWbQXMhWrpHmQlhTkae9Goxw6b3rlc591hxY+u+flltHAHaXEE0W98gh1t/R
ixtw51Rog9kDWTB5WvGzqebpr9pWOsTszeSf+/Y2VsXMqqw/QGmOqLP8899uYdWg1kkP2gzmuZr/
hXt3no+zZ8R7gf1tSMGzR3WF8jNT9DeQjqTVEdXQyzJIqsR4G+w+utilEr/kadR8TPPQOqWxpT8Z
wqofvn8AJ3VJncVXk+CO6xUOvaM1pVmKoEjD9ORYCx14SFi8z49upMRnwmNOsInSzBqfkxnWzAQs
SpW93aRnIKPj22I4e6mYPMrX5U4GOtEkkgMuwI7W0yeaLYSnjn0TWIrdHYvcyX0xW38AxDKpfpQn
B4Y1v23Kj3yGn/cXuAFuwLYk6CekoCGurnJ1S6RmX89qE7jKCM47loMiheuII1OmvV9WXX828so5
Uof3jlauVZ8NuLce/5rgUokP6WfwKK8Ro8ZIIWiplZZHeUkmXyRqnx3spU33hN5uL6KMnmTIRm5N
9Xt1MRIH9FhbKB19Nd35yohZNx/taHY95ELNuT+mkd4sH+5v8e2TSIZN/ETNnRrCjZptnZmTYjY1
42A0Sz6Ataqcv8WcZvVxKmj97vjxW2uEv8wgkyIRrDGddX0x6AqVBV7hV+eiejK6Rf/Q46phUyl3
6/QbtmRdBPJZZNYl6fW1LauJPDNKsipwxzR+tu2UqdOyyJ+VRdd2Xvpbj0akzXgO/GhknFAPX5tK
cGcjO1wFldq0R6ueus9Ln7ef7n+q2+OBFah9mQ2Qo3Xe6nioelOGETOcQeZo4lhWtnKJLHcI3CVR
PhWi1XawFBv2SJtxLLw8SByuxeWyeAnnXk/qwBCdCdF/YuSzrwwR6t6ABLL0EFlMdp4fXiTGyB+A
D8lAcXXjGR5vCiOzax4HB8LbbulfO+AVp7Du20tW2+HO+b/9dL+oY1ijVMtlWOH60+VZ3FMqpquG
8Nq31OiUczQ30+n+om5fIlphkmQM1LQN4dzqfNglvCCdASpFTVvtEMMw8KmGa+WpjObvjhbnkV87
pXui4/znfcO3d4DIgYyWTI86LrPs16srI1MPIV8BhlCUw/LOIzH6kjbaPLwHK2s8fAtw0Lx6zARJ
DOf6wk3OmFSMnFOza6IsMOYkPjSUynfS2tsP9n/Js2RuC05zTYycNxkoLTdegnKcounISI6bHiA0
n7yHTyLDsiAcQNQDvCGxvN67JBwztJB6PUinqbgUbjwcWiduPmRIkB4H3sqdfOz2W4F2AE9PUxl6
EqqD1/YUK0ptJIiMoLAV3UNK1SjrwxSKxns2K9P++OjJQGuBawYkhmIElCjX1iwBCDvlXgeOaPXD
AiXAObKm+F2Xq8rORm684oRChMpgPbnUN4zZYuz03JvjLiiHMH92U50hqizufnY68+qwFCbDseoc
5SjBaO+zvk5KRk2M2TjdX/LGyQFhDAuxHKSkCrO6DIqXxgp/0oN8yKpj1+WZ8mbDgyV2XMrth4Tq
CnQpAZmkmllnmYkepmVjZUMA25BJE0qnjQgKXnmJu1HbeRNu1wR+imIBtSTGZ8jHrj8jkAqt6GGK
Dowl8o66Wo+njPDEv79zt5kszHFyJpRehhxMWx0WhJdSfUCGNmimSvlrjN1pft9RDnzK2jH6AuQt
VSBZtuY9uQ75669DT2bUqIcwWkimwGzc9eoMu9EcUdVTsIyN9tTW/fjEdHB2aqsse6/ApfjwFYTY
DcfF9Do4T96+a3udk4mWEA8PFs8FdAxpdy7b1jwmzNHshLY3Hw7iHlD1DBBwK0hsV+/cUE7WyBSP
wZZCIz5oo3NuhyR79MhLK+QfzJERdvGIXy8otgpbgFkyAvKkfzW3cX19qB9+3TAiMYMSRYrrWpdu
qac0sHUmNoOuVdx8qQtHFNEhdeIiedLmyv5f0Vfe9C7Kuqx8zmojd3cClY29hNIPGDClAZnCrjxn
U6UiG/JMDTx6hudOVdyDocfaTp3x5jBKinSp8kfFwyDnWn2xiKvBmKGnBgPtobfEnJiF05S2fTNF
k5xme4zGR48jSwHNSvRK4Z3+6OpyJ+FQo6BhagHqDfF3NHzcj4Waue+KSs/+un/DN7aQHFl+Qg6M
fUM511kkAnXoakEvkGcM5w7kJ4M6O2/3xhai7UUTi1k4hMTWHDeJWYTECI4VZK09fY4TVTtMVaUc
UQQsTs5o5Of7q7rxxDRiyPsJE2yCcpLx6+MfdvHsjXNrBZBy294pM2qNqptbg/rXFmdIX+6bu91E
nm8AHRSFSBUpblyb89TG6LpUswKPiAEVRaEjPs60UvP9P9jBH9LzBYUJw8W1HTWZYNVk4irotXR4
XySCKLKu2p1n7PZjUWgDckCjklwD93FtJWyYdK3r3A64eC9CLbqjYtVBo7nKMU2bb/eXtPGleGFs
gmPeZTkGc21MDd0mcavBkvLVydHwlBxdS72Etr/ZmzTaMIUKC2VZ/C9PyxrNFoWd6w327AS5AqDo
Z2E4JfoXtQrjdNJTltoJtDa2kUYgUB8qJ7QF17C9foidzIIePrCpZ7/S/HKEr3ld/mRHKvD0Tih7
rYqNBbKJRHV4DP5epzS1RwRl27Ub2FU/njsl7c9hjprZOIiHEUWymyVHFKDhYkRsDfPs7Nyq1XnE
VNKh8QFDmzGc4LRBhrOqcnXHz28tDNidhKVQvsbu9SGBGqIc5t72Aj2EQadXmj8SJ8mfW13fucgb
hliYpKTjyWT2fxUHJJqI7HQYwqBgRCGYEnewTp1oxZ9mFyl7cnqbxkA68hcAS1CP16titiwvYvQK
YaOwa9NPQrf/S2lz0Bzgt388fM3A0MkqBY8YSeFqYWMcqTHheBikujUdp6qunoUDRFYR9vG+pZuQ
kRSGkpkhR+mk2trKewDmb2qn0cLAFlX6jbK+dYF3XTuVzTQf27RbnurIi5/vG5VbdRUvSqOSqxDi
fcok6ybdUuY2crsYLRRDP2cO/dskdff4429vNP5DaomoEhsFLnb1wRK80zBYvGJL8Vc1Ll+BU0Og
WgnHn5Pm5/0l3Z4OjLmyPk8lm0GC1ZlPI7dR+gQvHGlNeNIaq3yhIFw/G0sa78DMbndPmpLoEJCP
1JXlun+ry1uD1/XzqFiMWSeLegr5j1NGxmTAfX9NW4ZA28PzyObJlsO1oToyYxH2ucMEuTk/57Fl
PeNg9kRMbk8gfVQKZbIyR9ay9vOC5tQ0uYUjKxG5jwwmJPz1j0lXX6zO+8DQ2Nf7q/qlHXh9+pjz
YBgYWCAwVaaprpdVKI2dJM3oBIk2vOtTcUzrGQZ7Bt+Gi6f258Rs4SeiPF0t3junHKND4xh7gy7y
PNz8COLUX4IqOP/VDWdEDJfFmGpgw3mHekfe5Aed6uRzIWLoMCuImI9ZXM9+6Az9p/s7sHFWwYjL
eEGKfpFBXW9Amimm1YWVI8+q8MHAKM+M1cPmJrI9ubMtU3xUyRohsT03d7ASMUq4ixOkoOFfXT2z
KaHRAizHUNvxZBunlRv1a6oRxNuNz0zr0kE0hh2tRCb+KZj3+Vc4zcP0j4RzeBNeHOBSbN5q70iO
OrtCzCvIpjj7UDlj/E6kvbITjNyuBRtIGhIYcPPgzbz+QnlYL7mVzekFal+DaStWpB7MuBr3aBc3
DBFwSz/JQQRyvLrioH+bYRRmegFSo0IJoeRHCAB1/9EDR2WagVOMgKdDBuV6OYkyE4VHVnrppnY6
wamwHPrB1J7oaIj/YEqmEYDsAY7ezEAYcTXDZFdllzh3tOx1sp1wONBUWIznsgmLvaHw2zcGF4IY
LRGBnFdbs3T2BeS1vMrZBWaLyvaX1qgPirCMd1Gbg9grCIMedsrSoiRZItbAianXe4lSQZxlzZhd
2GaBzLw3n1ISqJ0X+vbeXltZFVXDTGc8RuuyCwgID15fOzkyLdn5dZPkOwvaM7Vyx5XSVCJBP+Si
WnV3cRehvzeavv0wO3P/aOWbhgUC2ejJWhLatdbvLJ2aJMzA1BTBWBalo+O34HF3HNHmmeBZkcE2
B34N4lQosqZVp2aXIVUVH0nLp6lzIAex33rR1Q/XHlgSaQt9C9laXnsKJO6stK2N7DISYx+8YphP
Ydgnr2467n2ozXXZEkhB4HELiqumaipwWdklMZZ3eZ4eGVN/7WPNOogh3BtDvn0fKXrL4oPO1KmE
IFwf836YC6ekfHipFiv+6rTtYvg6Siaan2rtaPhDKdk0vGnop+OSO7vEh1unEiIbuVa8PdDma/u1
ysCAUeTZRTSKwbm3O3HIwMl1h4Eqz84V2PDCso1GVII6HQPR8s9/i+g6FDdykXKnOxhU3xFwV08U
18On+1540wpQZrrWqDeDe722YseuPfWonV2ScfIQ6DaT56kb9qqMGxsHOzKRPUMXDhXh1dNlzKpO
bUXDAVcweyWhs0AyHbow3Tm7U2hbtiRiRGIYqGyqq0MSV2aRR/mcX4Zm9vSTVtTRDycM28WfB6+a
Dn1d8W6Wjs38WQP97r8l00jaQSsclS49lKBvlWIt//ai9N5VqespPm+7aj4crwPlhuwMV4DXoU91
ve9Lr2q9kofZJaPE9Teg5uY0jkr/4/7X3bid4JyoP1L5BDu5Lq6mk9IksD5ml1mxv2RG8uyC5zwu
aB5Gmb73kbeOEjUgmr9gA8AjrTa+ieNiqUSZX2Ldrc5NX0naiBmwx85rvmlHHlZiVTnJucpObQ6q
lrlNfmmUMD/G0Cn7sZOYx/tbt3WM4HOS2wbmAcDv9Qdq4rFOur7OL0ltvJtMRUHpRyz+MEePZ1Qk
9WAcZOsc1Nl6mqyyPKGMg5lflCUbj4XnzOe5iKfz/fVs7ZrUKZe8LTJKWK0nL+u4o/6ZX0qvLY7F
nA+Qsxrm3//BCs8LzlF2R9YXnRfUiOENyS8AJavz6GbiZPbgfv6/rKzZ0ij+qrUeKfmFCe/kMA4t
UWo37/FrbO2YbOpKzRje0HVtx4lYYlxjpYMi9lANmY4ngHf7/lo2zhnpLeAC/qZ1tW4CjlapmH2V
za9zEQlk31A+GN7UzCg+z1Nk7PE7b1qTTke2p1QQKden2omTxLRhaX1tR+adfbc07UOoZcaxTUz1
++MrsyUQhIImqd6anyS28jClCzK/6o3bPYEaznJfZz+/a3k87Dxj8ndfZ86yj0o+AvpaFkBWvqdW
x7kcamt5jVOg3kAKuqy7DO6o1qfMDhPzlCl5ox5c9F73gpLbYyJ1VmxPIlDojKzd3pIvlQmKXX81
UUr/ao1wIKYWEw/3N/PWClNO0KhyVjxAwetibSYmwX4isqFH9nLWw7l6UbWhfhTiBehYxgJorEhq
j3UsrGilWCKzR8gRzosPFZLrL71Sa2dY0vfe6dsvJnNlSWD3Kw1cT25F6CnOkyMV/PLCORi1XfzQ
lcZ835uRe9RmRftpD8bDID3Wh4wfnUYaPNSXVtGOzrD1PGWsjz5msvh27/VHfebzHYYEBL0zDEO8
c78318n0J6VUFkp98/rGuXXIwK7UAjeSUfWjyYkZyES84f9wdh47jhvtGr4iAsxhS0rqIE0et8fe
EGOPzRyLxVBXfx722ViU0ET/gAF74ZlSFSt84Q09hpknarpLmLvu93dvFmIL9G9R07Hsm6ZuJWPH
7CfsKLLZnS7aNMhPPMTvtiGjjA8VDrDjWmYHaXM9s4C+nFdVOqOkGvhtNzMfrVjvHt6ey+s1cX20
UVfDM4AHcqVXbPELgZ/VeqIhoF4KW0zfitQqa0S7m158r4DQZU9rO28Kq6wZxjCG3iinSOU2qm9O
pyNLTmRexZEwlvWPCTrNH4MM7O1ZTztvCq2g7sujbZVDH4LrDxxUB7NKRgD7i71n6/byZSZshLXV
Dat6+wQrhKga22MmorMwbsO4wP4XH2V8TEWhml2V9jtXxpopAUJfFZXQL918n1jWQerU6Vk5s6sf
JaJm3WOgJ53/4MbCMC7jhHL2eTRsGbygnFcnT/zCigqMyqjuo4xb12CSHa2LrAUD3ip04kUlCCRq
03dTelKL/MWK6w+Z7M3h41DEUx71Qp/1PzO3quIn1+6aCWkBRP5fpqEJxne3lFbBP/IjCpcGLfbN
pe8svep0oRfnoq3Io4clO9VBUn4UlNGOb+/C20CaRxOiEgVvkNQENtdric8Jki55X56HwJ5hfany
2Pe+DoaA3RM36t3WNaD2IWaA/qOeA3Fvc7b8Nij02FTleYz7vjooJy79w4B1xVfTzB19J556NVS4
PmOwPRGNByCNJzEy8tfTi2k40qFguAoTjKEOlews+cMHpOcdZEGhuw7Rtg48CDc2EmChyIWTRJOj
++1nLNtBOeSGzH5avYt4LZ164Z6KPDGsSzp3qMdglxHUL0GWm/OhTTzzH3xo4wpKtVPDuU8sLT26
A7Xa30qTZOykWQpexpyS2n906jH4h3pTl4cmvyc4K7no4qFEwXnc+cY35wVdBXpeKzSRhxbe6/Ui
QDKt86Wp8/M4D3a4eFp+KIJyDyl4C6gD6cV+pSyzsnnpv14PI9pBFZYN5a3HH+W49AbCyU7tnPI+
rsIxSc0Qsxv8kGoHAR66iw9iUdkOHOZ2qlB78YN+hcJQYtj8hlQ0NeEt0HzEGMwnY4rFNyNNxbe3
D83NfUdZDYmpFaFIfgOd+HqmMkDWAbGKHlnQuD0s/tJGeRWbD46e7nVO7kwIZiYvO0jF1Zl1k900
jSWwvnD7c1uaPwensJFwwSPm7fmsf8nVKWE+ZJ2UomFirwW26/kUVdr6iVL9maNQ2MdWcUQPsZ05
1kHrxOQ86VQO3ONEqeMXLb5iCYWwtL1XZP0221+BtgnDw09jpptbD0Et0XkucttV1zQfnWzMH+a8
mh6wZXQA7Uoveahnv/ynmFx9B2h0cwuSpa66fFANADXRiLhegIUaqt1jzHaOU/n7WNjyUyzFi9P5
1rOep+XOrbSet81EV49vXkyysNVu/no09ExjW8uy4aw1vfsY6xa08zZv0NTPmioW0TLVI/ly76u9
+/B2ntA41z47WnpgiLcSUWjnOVgYIYBS9Sh0Pk1ewXQ700hPYze25XMfN123c/vcflbGXNshRMQr
Dm57WCqc3YY8ns9CjUQtZT1p+oe6x+MqOwi988WHMR6W5lPbpsVL0wi1nN7e3benlTiBjJ24DVEs
imfXy70qdhjT7K46RIbze1EG+pOtK2hXuNvtPNy3pxUpda5atJeJUmnzXg/FzWi2SYwcUGlm03db
5sunBejQTjJzZ0XXYgegUCi/UNY2E6KHpfV6yS3qLoWjRYh86UOoebBYjnUzLv0Z6ygv/tKTJI6h
TqW12rllb7cRgRdIYnYwRECEba6nKaVhi7KBsQqXVFsLIYUroiZxq+wDBCJEOntIQ3scjNvPuCYZ
pDaIyqJVsQ0yA5QDwdsKdU6KsTkkcgrCQAcWCN/j5b0bhtuHIjisJ6yAbpzrEzVLVFgMKKSZ4z4i
CiGOVmckD0Y72zvZ7+1VgFcmrTs2KCeSbPt6JcG52XWxdMbZK50YnS5pCsgsi/mV0DD7ahlj/XHS
jHTnSN5ZSs4h0qpQ8MFUbNFfDhpIixoAjQaT8B8R/4iXcM66/kvaoJ/49mLeblbQSiznatfKVbe9
crxVBK3sHPOsKgrp+EQYKWl+igbxqVvdxaMkLaT85BrV9EcyNcZeB/HOXMlMVo78/0MTN0fSi80C
8q6enO3V4ste6MTjITQ/1RhC7pxLwL18ruub/bXOsJpNkhkTY1x/TmMcllolc3WGgjTWnxptzGWY
CCdVRugOKLA9J/2o8kNiGEI8cV3qXmSK1NZ+K+ssT753Egrq2QY98H0UCBK20eQqHS2zya5zcRj8
WGVHL1i1arMgH8sXN3bpu45lKGoS1JRd9EJa2UdrsBupObG9UNpacUIfo3oueNz9UzF34hsoCC0q
XKSCqzH507fTMSwyhB+w9vZKAwl3FCFCe+xk1JROOYSi6KsmqibXOwh3+dUVTvOBVqZXfDbszLAw
nRrzj/XgzY+BU9pPYnDi/BC3+snTAiWO2OTlsMzVIAIgeMjhhm4fU63VW8vIO35873/uy3bsoyro
kikNLRC4fiS0wHt2MO+EsjMsl8oypyWSctH+7YeROD2BnPxz9SaPozkzgo+1P5yyCVQSUvBd6Euj
/NYPFvmdr0ZlRR4PapioLn2wkJmUEfms74bIm/2sY8MKBxNB3tidnKNPyDiHqq31BTgazhtLbCkQ
Tk57yLyEY+KjZBTGsTtHE64gMhoa92QtJdqRdq0ffJ5RLYIEB9S8zvGp/VvyB37aS4dRp+iXwg5l
YBZ1ZOVpmh+LXgr57KNjNUUIKLZtOBYq8B5Lc4BU7laxMzxkiar6g1UgR3LEtSMxHqkyxT9sfU77
Ax9HcoJrKWd+aqpUFaYCRYhI2Lo2PEkjqZeTvlRK7Nxet88dkJrXRh5wAFLx9ez9p5PXFVkscpk0
50WMRXwqbA+zG6H86fDOO4R+LxV+uPZwpgHUb25JadepP8b5cq5qI8be3urCfBp/BW0RfPesBZJt
E9tfknp6dw0bDCmkJ2q8yCrC9N28tEo6c4ubJdQL4af01gBWfDNzkdvh5Oni+9uzvFlNAgZYZICA
beR6uCyvVzNIW8OcbGmfNcqyRyeXv5d1tSc1fxPqw/2BwUiRnD4T4kubIDtxl1xn0/k8OBnClBa1
pyRSthJMSZX+F33xmzjy7bFnM7daUX/W6lZPdyLgdSpX9+T6K3CT5QeAgbsRKmj8xtLozvrn2fZp
4Sc6Tc2gFx+cNseOPcBG8+2lvXkEuIuBQBDx4nzN3bwJWKZJDmjkSsTpDIEEqpfM2d9pHQftgU5C
9+XtwW6/IyjutcxBQ31V1Nm8OHo3dHpKieo8mnURefDnDnPd7AHGb0YBz79K2K4WNAC4t2ePYrmT
JNyIZ9HkWHraXSJS2ApxHex8q5u1Q+WBVBeysseIJELX29JqyjGOq8Y5a7iNuVFpF8nLOFr9P4Mz
Zzvo/jtjAdjmpV6xZhz3zYWyOM2Yjplv4UkkOhWh+CbcpyUvTeOAVemu2Mzrp7jah2DAqOUgXki4
Tjy0OQ3atBbGKknNNGlHSc10DOJQLyo5fQriFE/XJa+Cr2BosuzR7EyK+o7yq/HZqZxxOPSYcrgf
moSg9FnhfZntrPxNcMivo6GJk8KalrMw1yvv90nRE9lAFKHafcSKKv3Q9/oMdFFrqGjNXvuh6qGj
7VQDbg7nWthgA6+AKyBEWzG4meZggkWZe17m1Huo+qCcfiRzV3oPso3H5kixQr0XNIBYOAEp1XB6
uHh6bXoJVl4U8HRb7TwOtnsWw5Q/A1x9d+2RSg20WdDECAuB0NtEZ9LJ/N6Ic5D6+L3wmZ3hxZNd
/FEFu1Y8t58OA0cssyEFrOybLRI0qKQYaq8LSASL8quUnv+Q1oN/6vxJHLxBj/9xiz1ditvv9upu
wQNJL23VDLveLnIYsnahQwSAObU+ki2VmKNNhlcefLFoy0Oq9VWwc7HeRPdUV2mKg/VYk3te6Osx
a5oVte1MwdkxjPb3Qc3eo5X1VQT8Bm9mNynLx64oi7/aejDeG3y8Dk0baNWZR0RwczqqbqIQO9rB
OS5i84g3tHUMitn6X0aho0a1jxWFeH09QQhZmdCFE5wrCtfhpMV2KNCl2VnG23sPOz0uc3pNa1Xc
3+z/WR+HAhXm4DybcRMhOOUf+nbqL25DjfydrxPLxgCkJ1RH+c/NLvHaORiVC6RXVLnxF7XF9kNd
V+m/b49yb1+g1MrNBSoVdPIahvwnMvTSphlUsO5/auDqp4eTxydLiXr6WS6pLyLNI/492eiKoHmo
GdXPt4df36Tre51uOeRLapoEGlwt18MvbSP1RiYB70icRaLCrERXct65n29iKZaSKwVuB2NAQ15/
xX8mWS6tmtAp8c8l+hj2wU09AXauUKkMZakHeZjhivWX1Q6dolcJ0xGUQDHtoWzu/ApQKTaRDVV3
lDg2R5AQFbIiadZZyNF3jqac609SV4sepvYUXCwh0yAsc1OpAwrhqfm7XaVYEb97wVdpXpqllITw
1tz0WQyt4XaQIjgHS1Yf7ThGWSyoh51R7txwXG0EIRS9oKRt69Ra7E2t2fscRn+sQzzM/2hiIwsN
q/nDWLz3v4P04IC/c2WubcZtHLdksZkvqInCkRv1j9A5kkdAusNHq8dMzbPjPaLmnUtgLfUTyq3N
Z8iN19upLZKUslsen0eM75AigJyUT1kQer2rdgp4ryu1OSCvcSPMEDwngbdej5XMOqoiuHVexOwr
cSh4M1e5G/xQw6SorS+zV8TlyUXY9t+xQY7gkxukfhZqAq3UMjXHMUotdP0PozG14+9NXYjuRVcF
gWiKQm4V1q2/eAc9CRLnU8vyzp+MBqf6B2V780+iHqd6qMZa5ocR8Q/9IqvBbw7FEtOim/EUlwfp
YjrxWI0dOtbWJDCFMEfOcjh2/fBxGrTEjgxP5UZYBDLJP9uy9sDFOL2bPbS0M+bIgIkxHEYwk/6h
rGLLPk5irv8uPTT8H1TSWyOH1B6bKNAM58eIy3QdTsFgdwcdJgrIO63Ju8fFclUTdoGbSJTk18vZ
KNS8PE+1hyyv15IB7+zxO5HDK32R24sQGADC9ZchIgOq2bLHIT4vRxQwppoGoV58kDKTx8K31Gcj
LvxkJ+i7c2OCJqD1AXllrVxtNl8xIVE5pYN21vsg6190fEXYCpOpVTuh3p2XgUwe4ukqAEBbdpOK
QcCbUqMfk0vqx93Xqhvj7OBMw1I+Dn3sF2lo0jkcQqf2O+/L6EPZ2ylI3pkpuRlkIMS9aTJtCVF4
P3qj1yVwAKXMX5pFt49WM7o7tcB7o8CbXAXE1yO9ZR3NhYvrKQfqPC12cszSOYtsW7y7tYECBgkm
RQMiIHoBm7ghCDrKMwJqoRj7egpNr1SPqN3MSaR19Z6p2+3O5CFlPkiNQuQC+Xa9M/FBtKeuqZKL
SGZ5GTFLOowze7KsrPSJKknzA4+rPV/X23WEsYUyJM1ropUbcn6v5qBsRj+5GCQ9UTD0CeFR925M
7MqCRsyQ8suqrLNF3hbU+fsxdZNL1ifGk1354reADkOYmhPFz7efyjvLSFxESxeaNxn1Vj6R8m8C
3sdKLnahosYd/kahBJeUZnhyKbUcfG3nwN0+K8yN1gkQzFVAZKuUl/mlkcZxkV6CydeTMCmzMqJX
Z78EHcHs23O7faB5UOjdrgZJpNXbXZ8UjaY6TGgvzuDRyFDzD3SdfsWuPoZwofb8iV5BndevGOUZ
DM4AM1OFpMFwvSNnD3Gito+18+R3Rh7JtUh4dp0x0bmyM03/Iy5Gbk6UttMiSgANIdwMtKt5GBFm
0kORlob9YBSOMxwHOh9/IBJMe2CYzAYtpWbwtci1l6b99fYi3fkgq5QSv5feD1no5qp10Tz3LNG5
SLuj706f+1cOhOk5M8udKPj2qqWsAWOA2xylKCoI18uzBDxSY1C45wHgAFREujtfearnKUo13/qE
oYI8z1Xnfu7sVPz99iTvjU2dcZW5hE15Q4Ibe13CqIIh7Cf6ZfJGM3JFadGrMDAQyZFN+7ziSz+A
xWreffMiPLkK+SL5/FrXuZ61b1eFO08IDZD7Zqd8cPUwroNgZ6ff+YgIhrDVafWAqtkCixT9zbGD
IX3OMs/9UC06TQsY2NMP6Cbx72+v5Z07cI3vIS6SzKx4y+sZdXNpspquR0FmqY9JXYvn1vL33pK7
o1DygZEDoRDGzGaUfK67ek79cyvp1bSAEPhO9l54c+eGoGJJIx5fuFXBbzMXYYH9Eijd4zAz/al1
6svcrkKL5A6h1SGm+f6V4wRwJXHBk6dtgo00b3NHJaN/xrjXf5RNbh1bzdlDONzbC4iEwJ6i74/O
ymaUdjQrtDE7auqON/+20CXySXjDCVmIf9+ezy3GCoQVSlCgmF85FVsXzqCaErfRTP9s43HRhoj/
1OUh8OXwVDueTA5WX0w/mpE8MyTwzxtAaIPIIt1FHuv49m+5t1/4Gbj7rfkvmNzr/TI1fj2UUvnn
VNMMsr1kiWy38R/fHuXe2hJx0KwADhkgn3A9iuhTD76Ny4THfAw1dxoeyriWoaemvfzr3tYEGk4O
u6oN0Pm/HiqPrbltLer2YCL73ypfH87maMvfEbY0Q78xgy9vT+1OILC6qZI22MRVnLnr8aS5TE5Z
tgFuIoOaVgpG99goAyRF2gzfaM5WUSrbdwvwr3IN5M6rCgENhC1CLhNGY8zzKo7i58gbxVL7MDVV
c/TdLvkf7q21CU4ln5cA7eHrCU4wM+M05vSpkXZpYgxeJFS750B3bx/SogAwi4/IWvq8HqXLknRy
evahMYvpWauL9AgNfy8Ovbc5VlG79dzBm9p2ChJ0b5O2mrkdR3b7VGfj5yxt6g+zp9ePSVK3/7y9
Oe7te/LiVfQioE63FX1rzS4g9+Wg54R1j0tiON8XHWFEN7Wt09tDvX6HTRhF9QhE42uLjCler2Dq
I6EUKz04W86MURw/p/wsg8EyQqUme4gqz5PVx75vjDT0NQudRLPrlBYmjZZ/Rt3PehlGtzael6Io
vwdOXr4ktrP8aJFg+VHHzfIZ1kryR24PuR41QvudUqh5quIc0IEIpvZhijtnfrSHtqyOLV7Q6O4X
pfKOnAXjh136g34Qfj7guJNV1NaMorJ38H+vpLftEqxYH3rLSDFyv14vgZfA3JQxiZRZpn7QhWU5
6zLMewvAL2IZDlUmOnpz8tM3S9f6M8UG3T9YjWNDoswAO5x1NGFr3jCAGl+ncnK7CCOz5BFeRov5
UV+r9hQLkcdPtT6I9LNdauW/b3/GOxEXchDQrVZuxKoIcD0FM/VqoMnclLNZKRAGZmKg8jjNj32z
NEXYZpP/JOdlPBpmE7+/fGBR7eXWBGhMHXBLidIRrVItpeWz30A/CXLUAIi33x88EDTQUwGxRFQL
/O16ikXhwBaaoX/PxawojFEABiBhyqE65HXWEsfK8v3tTx52VKvQXQIketPJ8byqV/WcQC8UVHxc
UWcPedNp4dziO/b2F7y9Y4BNc7fQnAdKrW8ZNTqG6ZWOpfIlp4MDAn8RR4CT8slvZuvQFOW8s+tv
b05QqKCldUbFUXCLVkqS2A7Esi5nOY/HlFrnAY+1vTjhzqxoAKAKRyeTss/2ozXGohdLk5YXp8gW
bDPth6WkajZX8UnzZ28n4rs3Gti2VRWUs4xe0PUWmQhem8BswBMYhTx0ep+fzNpAld3o/nQrpz+9
/cleOazXFwcSzfA84NGuxYOtzGQxk3t12VRdLGsw8wcqFcCdNFh14jG2/Sq/4HzftM+zDZkgnBWc
gMO0OIEdpXpu/8QY2fePk96I8uiqHriP1y/9xwlyBJDgIp/+anSr6SlmVplHebKaq78WXu/+4E9S
/LRbSrhIBEjvu2PwXByquQmy31KAHOozkcXSHyCqFPrRLNDYOjZaIr/K3jW6sJsWsw+ruYCjY3Wz
+pWw0cdQjYP/2QVKiu2j2Y3fpW1DQnbIp/IHt4G8e9hZPr7GZvVInUgFCJ9Xd9XNyzNrqalsLLAv
tBXSyLDUeKiaSh3fHuX2LQUADFp2bflSJtjqixnAMVrpdPUl0Rznu6nN/ks8xc2Pwc7eTRWnbE8n
lH8o+xEorEfuPy0hM5i5lDpZX/TEdEJEB/KjM+h7Oix3J8Q7TdOTRsGNll7myaAEO1lfFrTrT+hn
ZscamN+pkrtR/r2hYJ2uzAD0bAj1ryekaW6GJFNfX9IsVg8aRh+otnbFQwszYucz3bmOyAzXJtIK
GAcCcj1UWgeVlmpWfUE5VZ56149PNjXhnS13d0L/GWXTmaT83ORNNdcXDRHyv+QE7EOMnvEwm0u+
c7/eG4oy34p6pdhzY2EislroSHKzGcTwFTNHTPWGJI3medxzTbq3dLxNOJUBBqLssom0i7mYwP0l
zSVJzOIMOCCLykALnt9/jv47yibC6FFD6QRwv0trudn3KbPj0C+UuuDoOOykfXcnxBGCf0nqd0NU
SKxU7zQ84i8WRtkhuaYeuVrmP7w9oXujMADYMNpgCBttJtSNY+6OptVcytKNjxr+RMd+qPfcKe9s
AxgtTIOwiLbDtmtJySDNutqoLxWtppCG+PRY+f3XLtbKd7c2kJABtAqsjw4/KdHmBBnUhwbpcy/U
85jRIDWSp6SQ/vv3wdUwm90Wp/7gO0KvL6Nb/jJyz3wkCZhCtLv2HCLvLR14CKpesDwtxGWvJ4TW
YdMvUqsvucz8ExSldohyK3E+g8DL/Z3Q4c5gECBJ8rhU2eZbmzNQUVle9m57Mf1yfMgyZFSativ/
aDtvTyJsjUI27x4VPUSt1neP3bduzP88E55Igjzo0u6ySnGgNjwbn4Zhcc/dUhiRWWXOpfR7ey9W
uTPoqu29aqOaFPg3oVHTdF7ij0N3wRZYG0+Dm8TykIpg/Pb2qboFJOCjRqVmhU+/lsSuJ1eSFZn9
4tbcC/PnWXSIbeo/i7aBSpk/542VhcmyfMOy++Xtce+c5rU6tqKRQH9A9rke1xfaMuexaC5Urarf
u0Vmn/HdqY87o6yXwvW3I2QBP4OM3IpF3kIdMldNZcqJvmRLNphfzVq5SdTavCnUFuu2f/D1OJdf
ptZK7Q/SAT0XDvaYDFHAszZf8DDO04+mon3yPFTmHHyox2TsvySmzJoPKkaKLFSzSgXq/HJ8AXbd
/R0EeZ48N7ZKqrNLkdZ7sCQe8tiHOi0RU8InPwYd+ERg0VCgzjpAZSPSJ0EGNkk9/jOd7MoNdX9J
/vHGGa8kox2b7tvkteqL6VTleFKlrX0tKVVhNivy7N+ga9Px4Ma5+cNohyk99N7kyp1b/vbEsZRg
kDAwWqGG2/6NhjwvPemyuSwltHFPukMkHbgNRWE3O4f7dnNcD7U5cWmp+iGzs+aSWl5xxOh8OHbQ
e999xBiFovaK5uLB31ZSunlGMDHoeCHjRHswcsuKWtxh/odRqGrzcsFpxtPSvd7o0pZphtFbxyWx
KO9xtNK5RVlicfOdRVv/ou1W59pbHxVyXxLv64Fmtlrs9Gz1uOiMqPdncejmCTd4W+vlE+7Eytg5
Xfd2BDfwytyltEyT4HpE4ZfZOJBfX+x08H85Xt69WM3Q6KFDK2JnGV87rTfTA22Kyw5R5w3r0wvS
wtKGvkMvoHOw73MK0X6Z/TZdTmRq/Q9pxLL97i8oTVGRco36IAZ7mR+c2M9+77Kq1UN4yHp98Osu
D8DPuwr5YtWnf5TQL4LI73h7I8gZpkVbN3DGqBhUOX137bH0wmEcHP+UKmD3oRzqJfjKxV0sDzZy
rWaUyGSAUExNbAltP3PshyFxexk2XKLygEOz0qKkNbwlxOrPbA41BmSJH/oUQ+ST7s2qOJh1mhfv
fvohUMI6RGgJzBttiOvvwyKsjkWK75Nl7ZEipXYsgrwIeej2RBDubD7wBmsHkbwaCMAmHWjg4LhD
a3eXfsHjoxQjqtDCGulMKf1Blcn7secoLiAtj/LWavm7lRTzEjOldzh3Fyevi78UwmIybJO2p2Wu
ZdoeFvnOfcTUVmVohJjWDuL1QmYoB7ltxmi6rkQEcSyPvDQ2orcfq9s4gzl5gGPBlq6ojU3BLKCm
0xeE0peZZs1XNmnzUshuOnBLFeFkJepDnwblP28PeucMrym9B0TktQ6zeYetSRVGljGoU85mOOql
5Az4v+xqUof/YSS2IfEMmwS5lutFrINujhvpd5dkWIDjoWPROZ+yCoOko53xtOxs/nvfjACD74Ue
OsXyTQBFaSzPdbR8Lkqf4qOFCdInI1B7BpH3vhkNqNWpe+WfbTsNQW7nsVO1/SXodOX87UBNm8JS
ZLiF5q3fBBesvm3/qBGB7cE3biM3AIbET+x+uDIk/NfrWRgKx9nJ6y+jOdZ/FrzPcxJq8Ay1UEsa
owjTWgwIG+V5oUIr8bQ+zAordXeenXsbCEIZEQHtqVWU4Ppn9KbRpKMo+4tjNPap7e3mSzzZ3SdH
Zf3T2zvo3ielwULqRylldRO6HmrIEJvHBqa/dEUwxg+Jk5ruaY5RIDi+PdC92wyjxhWZsNKKt33M
XhqIizsOXxXy5nNSagOIlG7sngNzUS8ucMsd2M+dAdFBoz27nv61oX89M1dTCu6I6C65NwIvsrK/
grQuQj8pMjDKe3C3O5+MS5qiNU125rctXTtxMgG54F1oNKv7khadPGZC+F+kPe8FjXc+2foe0Oxb
RTeBllxPrM0x4TInrhcwiwCbC70M53q03/+9EEfk+QF1QZC17b9VZWZM9BV5fXjFv1FWUXSAssb8
6Eyz+xuybHv09vU52wQj/x1w231WYCJQbHK7y9AYJbFI+qUpy28KMDeI6g+gxv7tAmenA31vKUll
yGRocBCEb15zmdUsoecxSaUZfbQsKqgipJWM95dAuExWiB1YJCoh25vTsOKsHsh/Ln0ALTVuBy2M
O6OOpqXbKynfuT4ZCnQi9CX4FFtzKS1btD6eq/4iW4teuq9PyyWIi+ypapfiecnN4Vjp8R4E5N6o
ZJ7UKoDPwJzabEovdrw4n1NxqRcveZSFME6JPQ0nadryYo+ie3Snai9iuT8ozSLwLSh6bss9U1Uk
gV3G/aWmmfLUd2oMTRnbq7Jdf8hq3t2y2W1S3Zpes67omgOo4dakSrJ5JIzFygG3NeIyqq7rT7FW
tE8+S/0FvXEww24jagQoyvrQ61YBptp3iwuEJLzYMge++dvX6p17B/CEAcsD+t4KEL2+DPIE7ghP
Nj+mdgFqdPNhAN4cJVjG7sDK7iw2mn6IXcBSgwq8fRvjUZX9hODdZRJT+TOz9ORPrBjbZ1j6+efA
0nqCkCZ5eHt6dw4oLTqauYgzc3a2kjh2NxJp2M1w0WxVfFR17T3DJ693RnnNs6/vHsoISM6uFRtU
e7dzM4MJI06bVXS7tj9Ws1Eijt+7iDXgPIoXaw5rvVSHssiGZ3qhy6EayuVglrU8DZVELQwR1up9
XxbeNf4Jay+bsikfeIuDF8qd3Hzw5Fn3qaxYcVs/5SpIz86k9ljem1VehwLyTra+Og3zr02mkbUZ
0Ng+m8/IQmqhGRhJyP/tnt71LV9HWcnkhACsM7Ju11u1xMba8uZuPutWqUepo/cnQp9lJ+LfIhkY
ZhXGg7XCRUQfdFtahKJQDH2WqbMlqAJfyqBN+4epXzzuQjoS4OsNIZrH1q6t6uhiV/oz04Q7YoYz
SrQq6Bb+cstc1V9qK1VpFQ7Z4P5RQHe1jpZdexccW43mWEDS6I8i0b13Wsusv58Z4ApLyx3Lkm0J
hdatb7SLs5zr2aXyDxcj4TdIUFmVVe5s/Ffrnf9s/HUwzjTQPZ4ldv5WCTegEmrrQ26dW9eAL0aF
rEc+eEGHhH0ApMBFN06U+WNO0cwMS4P68AlLML2LDDNv5AEXIeeX4DEafpuq1s0+JXoxFge7q1Nk
U7VEPQTLMnphYWjyZTCnriDtKt3eDKuh9a2jyIa+eBkNpXUH25GDcbJS5EoYe8mbncl61wHGOld4
1Wt6ToEKYt7m3nahv+ZtWdhnK0AJBfJLPhyUpidRacbOl9HKqr8bp3+nJcrrqOxCygUWSRpp0/Wu
nySCIlprWmfSFcMNbaCEDwqKXBXa4r3Q39fBKKdD2oZwQUVxXYL/lNUdS4igyJV9Rl/L4gpL1QHW
cb/TZdlE1oyyGlJwXbJJSRu2U4L7bXZe5tnnBR3JJ3tMk29WafsfnMxQj3jlTjtkrXvjgX5cmW+c
B5ge17PKymBGMQICfpbFbkgHrnk23Cx/smQCDqDu99TtNpHo6/x8uhPYbVDggf12PV48BKJBVMk5
84vSP5BFm04tvZ2nBlZf2CBl85G+uToJZN537vxtbPH/Q+Nl8soOAqe4+YCiMX0YoRjudVrWh6Dw
0ochnv8RyFo9TVlaXXrDyQ4t+ctDEQc1lpAB5ggL6/72Xb0JK15/B8xt7gUyNazaN7t2qOEs9xTc
4BaX7oksfY5i6CEHrW32WrebnPv/h0IWDYWkVdlqm4GOItAb1SXOuSe8Cauy0Q9Z1dSHamr0R7OX
ZykZeBkqrPLSJtkpadz51vQKodaAYQEuv/WirKCnlM5gYtrYKDfqMnN84AixsE4+oJrTpkdI32gU
FXLZSbC2UOZ14ldDb7aZbHvhal3qnvuum46DsSBfUejOJ9tsvZPqcpacz/48TrWMRCeTBzt5JwDq
9SfgybYKVEESvmGt2lBji9bP3XOWV+6pMwwZpaLbFcZc267XrwydIpjdBDIoC9Aa2xwoot8GQVD9
3Bnu7J3GPiYjHzo8A49jlupN6KGG2YamyIxPtujG+TAOtJmiPvCqIVIurmA7id/tZ4fnRAMBuW1S
P3NL/yxNdDKH0tLPIm3PindofraE94FgE5Nrz/mYI+KzE5jcBllk7ezzdZ0BRGyfHwDJC0qWNotQ
OeVR01MjxPVv3rlBbk8TVyTR3AqDpKC/LeKqouzog8XWeZHOhCOGHJ8E2KBDXcbJqQE9jCi8an8i
6kT1Oh335NzuTHJ9X1eckUUMtk0+u0VR58kq+9wYjYN+TpBdPLr/O0fn7ih0jbl3yDf9LW6vNpyq
L7XJPhOk6s+sevE9Twpvxz7oFW+z2bZ0s2hn8c5Rz92W4Vqsd9Gf+z/Ozqs5biRd03+lo+8xB95s
nJkLAFVFU0VRovwNQlJT8CZhM/Hr94FmdrdZZLBWRxEt05SYBaT7zGs671Zvg2q+FXlppOiFCeBm
GBh2Q3Nnat3gnFA5HNOTKtxAhnbWpI/+6hXJ/dB1k87JVdglHDpvQBAgixCsah8bhf3WlQbbT3fC
uk+89xmAWRWhmpt/znUfgTjhOAJsp1bWuncvjGpYwlxRpYmQlSh+6FY2m9e2N42w+7XWlb+pusrB
wLnPAcX7+xVLn51NTgbsTaaFfSuF39wJxMAhHnvll9dvmecRGTcY7Q26DshjsBGfngvUHe0Ojr59
26SJfKjLdXxI/RFu+SysHV3aed9r9Ry/PugLWx+DhA33SRrC8X42qG2m3mCuGM12xthdmW6t4fxn
WVfEFTama0G+6wO/iLJRlJf0El5Yt7QRuVBpH1HAO7/dzarNcbDBHg8frzlGhcqJy6m+pK768ijc
Z6gdUwk/P2j0kXUKcNu7lbOqdrRx7BvMyi7Vc38RvM52B5WXzeaP7HwDqDydvNzo8Q/IoEsV6PFh
oaKBk1wMrIxkP+yFW5Rf1lK37uWi5w8BU/uNuy6L536Yv6E3re5fn9UXltKWV1LIppJNEfY8uRQV
PmmDhssjUNIbWginocR4x4frmU2JvAs0q9i/PuTzGIniz0a+hKIA/+c8cEnTtHNgUqOp1WjJaZwC
e5cv9nDV2FK/cKo/n1Jmk24ws0n5EF2os3c9OakgFtRuK+ABbqgmrzPj2nML80Jo//yZmE4X8Ag8
IC7IZ7UtP5F0kgbtVuul/FKTGJehJ3rzQ7IEl0Q4n2/EbelwUWxtHqouZxuRhpbeBKvPWEnReJFe
zXYT1qXfihjUUDaEut3nQzTbgbJQny/M33Rq4pBzAIqRCPIrqPrzICBo13VIjSY94s3shx3l51hK
8fl3VwmDIGyK3hytJaqGT6cuy+txtNFjPHpD54a17Y3v4U6uUTNl7oWOx0uTB1LhF5KPw/ucw2EY
zFmL0P+xbWvzqscXYS/G2rlps9S4sN1eHArrW6InXA9IA58+lQXbj5RohJU+NW/73O6uqLt+WL1K
XKg6Pl/5aLuAWN4sNkDxnF8RXTAWWToE6XEcdO006nP9zcjsJn59kp6fHtx1YLUQBvqlaHM2SVOS
yxLxzfro1f7myTo1n/txEN+7wBnu5JCO9wK1uQvT9fzRtluW42rTb0KO66w3XSsstUo3B9vnA/yB
XsNvoaR5319/theGgZ/I9iLC5yHP20US/gE399jh0DbQBKjs/G7iSj78/ihA67gP2EfE+dsb/lvl
ISPEKRIBlCSppjHqwC1GVW1cIjc8W3YAIuiJ8v0pPFAIOLtzusQFJYjD+HGefdRAp2kMR09+GVZz
2r3+PC+MtAFjcUzg2AW1un39b89Tj4gL+rU5HEH/CJoo+ldb9ACLU+3C0ntxIAqVkNw4BYFtPh0I
DdmNO6QNR7Ock6hyCQdSoyqRBPldkPQvEwiA2Nub21QDzs87cHB9VwLIux3ncXywVqf7OnfWbwI7
fo1CBmKTfrCon9GoSednRREDFbY0Xx6aFWXYNXfHC8H5s1UNeARkFj4aKFwR6ZzNz0CMxtGKSswo
jTaeuyyNg/WiAtLzyaE2QCmNH/S2wKs+nZwGKZZACVhdyEZZxi5f3fIQ1IG1xGaHW8jvLjnaOBTX
oe4zFjfT08FcG0+FwUqC23xZM/e68U1JJbWpVRKaMHMv3EvPimqb0+Z28VHn4go8Dyk6be1aBZjh
1rGFG7rVUIatk+00WX/OVHNJwPal0TDcIynkGKLbenY8yFlDcjtdk1uQLOZX2UnMPMtOux5JVtPQ
SZ3fbF+zCjduPbVtSjq0NM5zN32a9EADwnm0QDTFourH3eQ0akCPeeyaAyHyb8rxbSNu/l0AtSA8
UE0/K3LkVeqMCz7b+G3OziN6I9p9zyHy8Poieb7utz0Fb5mrA97VrwLi386lCratQStKHFF0Mt8H
XSI+wWQSV/+TUYg2OSk25sbZszTwndC8AmIQwLbf4UpNzVEslzTTnt26lLyZnK0ktAkbnxcZsQfD
C8Edp2PQrN6bUs/FbsbH4MYqMHoq3UXtqs74TYAl00RiS3OcgAxFCZgPT3dZZfeOhk70dESsrt4b
bVnEej8hGA1z4MLRvgWwTzKks6HOjvbJoeXV0xM+mrW/PlhuYccq29DfhpXHeSXL+0Bl1XWplcvu
9fl7npyxybaeDlku6SZl1adPidSfg3a3OR3lPGTXZQa6znarNp78EnefBO3veVjDdki8gxi0GcFz
qEcDfF8wk2HlD/WFD/T8ICUGpptFt8mAznAuk8lL6NZeTsvR8HFTAbupvfFyv9lJFJ4vpDAvrCpw
fkCQt37u1hl/+uiIqAprtDN5nIeiOkDLdMNqnJfQkH2Fz1WrdrPIrAsb5sVBcW/fmOoYuJ9TC2iX
LJWG3M8Rc8zmJgUmti87ez7SuxD3HtLl3wu/uNRaelbrM4E9oBbMnUEp8xkQiNwsrfu2nI9uptfF
m0I0Tohc2mOymXytaJ5HFXLX4QRgyDjMjndR5PWFWSVe3pwbEPjaWgVPX7XT5vPQjemC7lwy7aWn
8ljMKYnblMrrCyt625dnm4k67aaD5W3s53MS0RxQLpHKWjCeSocmbNLec8J0yqu3Rrmp21iFTL41
POUaToaZaXE12sj5r7OgaJb0Repc2N0vPTxsM0Jr4jagl2frrJtociM5ggtfjf2f58xBNC7aIdDr
/nDh2bdM4PzZWcoIepIo8OvZbnY3IxN3yuUxEZ10aPp0b4vqi1n5DrzerpCfPV44fIkcs+Fwxrgk
dLDzutCFM156YAsdRMIT7EfQjH462zp03rae2VjmPIChK4Ng2nVuFpwcs3aOeWp87SwTjau8lfnn
ohTXme6/d1M7K8PSH/aBWdtRl6JycMgFuoYXoqcXNgOMF6YBWTH2wnmePSmo/06pSy7GyXRuHCrf
TiQo8Xth5ajVDHOnf2+KxMxiG5miPKTlkKoL3aSXPsSWlwB6Z0NQinr6inKM+IJZG+WRW6iXsesj
51i7Irk2CrpLflBOkUj1n73XV18Xf0Qz9fWV8jzMIhq26c1y4nMSnWdhCCz3Qq84hvKpozFbyTsT
I86oJlq9Ep248LQv3G+sA9YC+Su9wnMz+rrD7MErCnXs62y41kXSkbsIqBmhrdI7X6+7EN304dgR
+13KBM+lz7Z7HKYnnEVMEKnjnsMFk7zIkj5r1JFSb70fkEagUeRj41Jo3b2WIIBpjQ4WGkLYwkeL
oW8fAn3ACaQIpsGMWxwMj9a6DIe0mpad2bvfmnZtI6vpLkUc2744273/xvIQ6fwi5T9dFL62DCaO
H6DwmJv9hKRGOBa2feGQeGHpoca7nUfsT7AGZ3GN1c1G12a5OmJ0l91ppglQo0kNlPdXezctpULh
zRHv5qnsv1dePn16feX9sjV/9pSI+jk46kBpOg9/aw8bio47B/DIJA/r4qc7U880NCrQ5O3bZHqw
0qB8n3KkRr4DNM9PtS7Mqtze51LzYk95VqhSx4iKcpA7nzrxhc3xwh0NLx1shIlOJDqOZwf2kKMm
j+2POuL/ud42i1ofZIBGT5hZfU931UyGz1VlXEhUz7FlvxYqZ9KmqwTEhsrq0+nvxdiM86zUcdGC
LnKmvgznbJFv+JzvWLuYP3Zts/PaJIhtb/O77vT5vegceTNTOgVx7l2S2Xhh38ITxM4dPJ0Oou8s
Lh2WUlNJnq1H+i90ufVlJgMMtAmViLGQ5UH03rC3Kno+i6+VH15fKC/NAjUiWlUui+QZ5Y2q79Sb
sKaPg27Mj8pClNqziPcHgLhhVwXZqarK4H8yCZT3oIcjWA2l4Gx3oLNWWfiAqaPvTfpR+QZbfRqE
rh/KxtRRUHa4PUIzy3Wc4CqZfdDgcDbXJQp6DuYqZT+EJF3+xxbz+M+vv5AXzmwiJ/Q6+HCg4s6p
62jmJR5aGOoIlhV9kKKAHR8amUfrZu3Tk7TkOFy4K186kWiWELKB5LHoyz9dkji76o3mYCi0DlhN
aLJy363TWl8o3T4Hs3BEA/ffDuet43Ye9I85z9YkQh1bk6ZCnPh+sDNUSiyuLe1QXAeeMN82orN/
usAgfmoInaX7HqoRkJbJNC4Zhry4EwHLutxUEHMR0Hn62NKx0UfW+vXYW4Urd3mnu3bYLai5RgOq
S3u9ZIZ9HCB/BHZdjKhJmPrXxZP1yZ36FElAnD++L7nXq0tv6oXQijgeIhT5ET+f15nGYLG0JBvX
Y7JY9scWKQsdpJiz7ubGJo5wDFUfgylAEgX9p++l3R1WVLiu8yCl5DXBXfy0IiUQogLmhQOCAhdS
ql+tmKeHOwQq5GvwQEGlnfjm6ZvrdVkFRlPrR5PS8XQzBYn2MFP/S69sYVPLAXZQ3jWco0aYa0H+
4Mim+autNOckXIxk+1Et7/FhDuRuoyjz94cR4nxv2LeehrYpqJ8pmS5EJ88X+dPPvH39b5USVP5d
t28zPrNCXGaoAitCBDG4fn33Pp85RvEIt2glv9DSVUO64UgT/WgBHSmOJdfjsvObzqre6GtnFdHr
wz1P7LncEQLYkLrUwpGbevpUMPSCIvVYw9rqgaW0xt7quDZzLFlWv9yPY3+ax2G51zzVEgxRUdxw
6NryUCFh0+IgJtEQf/0zbUM+WRzE0OQk1Nig8XGqnC0OaVdrkZjWegTfsrTh3DTVbgHcg60ZRYVb
zWtnL+qtptRjkC/59N6ws+7b65/heXKyfQg66lwoG3ruvHjaS5cTG02GY9uhRxouBfYIYWrV+zJz
JKVNW5uPmmNW5Gi+jEp0s67R0PJ3XkYJtBg16iOaqj5IlXdxJlFIf/3zPVuMfDwsZSDaonPo03g8
m7YCfc9kHvVjxb6tQysrKidEV8aS8esDPbvbt4F+6Z9BP6RifbY+fF0r1xwp32O7VBWBRv0jlfKT
1muPwmljgM17V2/2r4/5HMlGX45hqauBiCQePwso3KTCThou9FEZwNSjcdKmD07bJ4Bf5kRg0Cmn
/g0xr1aD4yusIlxry61DBfdSv/D8zy8dPovNe+YopYkNfOXpm1ZW1tB3Uvqxt8dAvNEyAqgbg1v0
ThRNGuxr8r4inlxbJjtgcZ2D6j+QJULBCSglisT2p9ffzgtTT0RMrkIPc+vznMV/aTuZHUwR4zhY
o7hNAn16WzgquJSdb7vsbBdSeCL+ZnWx1M5VII1pmGRLHHpUy+L+5Y4N8Pqs0eYubsrUqSMtUyK/
0fE2MGJBVp5EK84YX7MxUEEoJ0WDIywas8O0Y4CqdInN8IuL8+TzUXalfgO5kiyIRXI2L9TANKKA
uTwVtVE5u24xlHZvIuuV2Ng6LviQG+Ys1X3D/0NUMCjwK9snHqHobQtcutzpnqbErgLaDwm/LPX+
SmR4Pn6aRKpkXHd1tXzMrcJe9qazaNpDlfizePRVuw6nIMk9ZwwLMxftD2EVtIpCZGkcZ4hTvIjq
FRrdYjVx2gw43btqLeV3F8hIeifwupiOzVjW2oVj8/lRzo1P6YhQmGsVGZSzhZF3rjSFTPOTXyoT
VCSSP3/ZpWt9kWuxADmdTWEAEncCQNy2VlifVaFguPdWWtSxORpZ/QA1RlgXjqptIp5O1FZiAxC6
Nb1YTmdHFYzKpOjzCqstL1veDM44fqXLwF42XG0J3mSe1C3sa3Dru3p9ozw7uqhvIc5CwgRaFPDJ
2QrRFbWltDGz05TBY74SS5f6hwrFNxy3bFEBzgzGExSqVOAgj5bqhfl4tk8ppNJd5j96EpA4z66x
amkJnFw3O4kqWESI0ej83vTaS43l56+X1U84zCW+Kbefg+e9lmtGOnpzapBH9yNrCpb+rV4i3fpD
+VnzMyFT+YbbFEYQr7/eZ5EKVzStANg9nA4AI7fn/1s8tAn7mG2OxEonc/+61wLt0GI3fLCdVrsQ
FD1/lVs0QKUf4ihQt3PVomBeap8mS3tSwlVXJg6ohwx98Pj1B3o+irOp7G/DUPCiE/z0gbSsMlsx
De1J7ysHPpH04tbquwux77P0DFbj9gzIZLAtntWZxnlNgtIc29NkB+0BwcbpsPiN/d6b52BnGhph
9+uP9Syc2miUFHIMAOmAlM9hUWbgt1NlTeJErG9iuUmWioGZBUx0r5zcTd4QiObtuxTaodyhYeQt
X4egz/pLRKrn6wXkDZRY8iSo6MCJn77eeQ0sgZpfd6Ky217pwlTJHkZ1Z4STZ1xkPrzwmrfOySar
Ab0QI7Cnozlms1CmzcRJY0ntmr7urxpfBVdzaplFaACeNS4snxeeb+M2UzGjeAmy6Gz5FGVrK9C7
4pTKwsUzpwDrHxTe8NnxNPnz9Tl9YakSj2yINoA+YD/Pxpp8qedK18XJyC0xRraV4ompmxOV+tcH
euk10hkGab912Z9VVwoDI1rgVAIj0VyPLGzIjpSmxJ05jXQGykWqCwO++BZRbf23HgQFyKfzpg+z
7+dqEad2IWEHLq3fIJO53rg+oebrz/biUIDp7O1gJIg+ux88fOun1RHitCSBW0er0q0u7p0gDa6z
0Vs+vz4aRXM++pOLEMglYaS/oRQ3JvXZBoBIWC0NtkgnBJFxPQ4iYRntGyR36yPG9m1sIfT8yXe1
o6Yv3wpI9Lt6DZq9EpT1FVFm5K/lfCcngA4h5p3zd3sV7uOimkjJ0ouytDKuM1hoYWOJZYiw4iAx
MPMSk7TWCK2pyg6irpAfHZsg/5QZ6ihGy7sLJtcgyde0sG02G9syqE6UtOWtHGz/TZ9n/Y5od8Ze
Yj7O3UhXV0sqdVLlJHZ65vroW3ko/q0q+5QrQ7R0zoZpl6YZBj3TFPOt5r05aV/qobhzk0ZedToS
bUueTFWYC6/OQi8d+hPYeCONC8uv3zWW098ielLeljLRD43TK04KPQlR53zTJH6141PJk48p9b6b
StVN2TXNS5l+KqjiPyADKL8bok7KuFNBeRw2JZ+oy5bBvfOg5efvvATkzU3nrrysANXs4IODW00R
A3Fkerbu3PulmY05rNrK7K4C5bXfe7lkWdjrHf5ZLSaX5V7VLiXqMKvNihlZGyI73rfdiBM0b2MN
bvJU8xoMkYT3w7eXIr/y5bypK4z1vPTZaeRqVu9dHar7FTYvdvIJhFg+uNFUoCzhRPpkjMuV45Xd
z1k6oI/9TGb2HhUz2R5GY1M00/Myy/crhAViN+hVZMRsrX6XaDgHxJYalnyP1phYdzBl5a0G6+mb
OfUdZp0t4d689m66z4zFlNHojcgxL6OSZqwXut9GTg/yOAyQh8bNRV8GHYnmuRJXYzVkza0McJW6
csbclDEZQt28XyBAjgf6xzPahUlFJRy1CpcAAdcL/QiCyzEOVVPUeIF1RWfCHPG1dPg0VkWvvbeS
cvk52r3lfGg4joY6sum4lZHR6kOwz4LSmw+wCIisZ7OCWKosfxAU27hj9zgXzM3OWMoWIbJl8r+Y
do0GA0ilqQz7zu3wOaICVu5mRwTvukboZZT3KqmxX0vyNrSDdKkO3VJ20wcbIvb6Jc8Glb8T1dR+
nbExUldC5KqIm24Y3NBrna5+mwxeDdMoLzw4N27WU0yzVUEC4KDlkvZhUU6FGWEVbmZkhENVfbW6
rBEhvYHZmsJ5oaOApHkxPSCg5Ns3U5lWHxdZpSCU4awN9x2oPasCSGGYI8NsylnWUCsosajOJTfp
gJ3ZyRk6z912UOKPN6ODS+pptVsqosPo4YaU5+6y7JE3VtVdUiTZ9EHzW/0nYXqfxZlD1sYGwp9u
5xtClZhd6HP/VlqqHx+GYOzGTV2z0pcT5j/CCnE9suewJptZb7y20LtobR0K367wNyUt7NKDIQlR
9JnLa3+VLCQfpRu3o6K4WpSfx9rVbkvUv/y37SKtTMHJSCsvJiCb279sYCvBh6wYuywWq9u5kTbq
SqeUPk1o8klvgcGMQ/NBlY6//JUYdVvdaQWD4hBipmK/LNjTm3bic8EDsixoERdZUXxMwXrXe7uw
5znE9h5fowRJhU+ZSkUfOl6eTW9w51VNqKtymW4RiGvKg0asrcVkCI6CMz3Z3ltXIZwWoe5oe6Hu
jbbYKeZtDIO174sbu/TqKa7Mumu3W6sk8HaqNt1Vrj2vByXGqj4mKJAFYVJYprieesdcTio3UXCY
nBofKQP1Ktg7TdEnkEK3Ska+drp577gsiihP6hRTZBuvt4Ouq66+puKOB9q0UnoIXXjUH9EEpOLg
ahm0bq3S7eke2yVLh5++mEEUDMFQHxE8sLR3rW7m/Vs+yKB9XmbY6yfPSGS2a1jg7pXXVdYaU0sZ
zZip9q1w7cv1k5MivNcyvZmdcVpQ+o68wVZO5KGwvrAHksR0IizjByeuawOpbBb9MmGhXSj/0Ck5
VrGmiy6/T1xDazhEi0mFPgD95SBsGHRhTxI6hs04rOJeGTaEL0Mi+xc2YuCsG/hm7ZXaRAevG6Nw
6lvmTlZXa19TAV6Crv6YSkJZNpVgsZZd33+ciiKo41ZvhBNCDhi+CsSCPqe+l+g7b0QNCWVEiPe3
HQ0ZHApTkzM/lwD9kJfrsvqQKZglITnQAOW8baBdadXsqmvk47KZzd22mDS0ba6HIyjML7ro7SES
DgzQK32Q0o4Xjkn9XZt09CtK2aoszKvNK9lvkMMMZZ1X604qt3felv6oiuuhnEbIV9OsWZLeqtJQ
rrOzYsoid5yD8nthT/Zw6rQANzAOrUSEqOv5496xWuvY9rA91rBQjepCXzYToqsyWbX90NX2+t0o
/LLbuzLxvsyt0w4x7mUUe01dTDIUo500SFPhI3tAJyIzQ0PoDewbhbdtOJjSfrc2a1PvHT7hwwq7
f/jSrQZiBvDF4OVEHB1Vu9ehJH3K9bVuOYHWtblPR1w+qNLBS4rpUg7pAXRYCXBjyVW3K3gL2w4q
UxVqsuuDCNMk2vxqHuWXHqSM3LceIifR3BorFpnNEpgPcC+m+u2MqlfXgzGt8zJq2nzS4hTCt3+E
c299XhfHRiBfeOquRuoTgGZlWfNHvE3kcDOuczl9Hl2V2eGaTtpwDSTKa8LckKA7et/Jhh0o3rI6
IItU5PHaCWgrtB+n9TqphjX/rBrd6/cDrdU8QoVqWk+LPU/LXveH3o8XOw3UnWN1wQfPLpr+KukM
c3iQVDDdyOycpL/qvc3UuWsTZFyAsvrzW0xXimpfav6q3XKZiM8IT+PSHrRljm8oRZIflJGKLB54
2bSzHbQUr8p0Fe2dWXiN94X0jxDBGj1r2blzp00nrPbM5pD6OOFF64DFwk46bVVyJFltegLFUGNd
we70rqB26lXUytQ29yiyEQrS7ZjX3UqksnWX6WlFft05WThIy14Pdmem1RvTGlGunJt0Hq6DoVfG
TbBmHjZNjQHyXLH06SooUQ77THcaN9aNspsP1bgSvojCTD9Kn2Vxw+oHUqdnVNZ2+LhV6hY/v7nf
SwN2aziVbVa+SywrP421Z3SRm8wFx0ZiqQorNGNqeTmLSGB2b303bj0ri826TXha32vulxyN131u
r2Z9sA2CsH06Be100wmi212VZkJ7wNfM8mN7GDKtDBGjmAn0sGYJkjVazKxS39JgKII8HCsNTyZt
LlsRFZVARwNaeyv2Wt/RUu193FMjbxTpEksj0bSP9pqk39NiNM0HLRP9JyMxsA2IdUfJ4cqFiYLL
d5a36iZfcuNzr9ngvpKJal0YDG4i9wThnXoT1DYGMX3T9O9Gsw2C6xTbvSYkwBu6HfB8t9kjjpqh
HGc5VcDF1U0fHep+N0aRuMU1agMjFETeSHmQFSsfAcGlX+KqceofxqI3TiyLUdpX7bRqH3QCMC9k
6ToynlbDbyLpFpZ20qRe53tLtONNaxVVsq90zVJ4TmROg3yA1ow4vPQcA9VqY7OUOrqsdxnHcXCD
PErHaZ/UU3Ptsu7HcDV6ieSNVdb3mqlcnwCM8Pe0WIaw4opsT4VuuaQOP7fSBVk60mJRQxZ4NymV
ejvUtMp8wHbAKq7srmy8UFOcPrfdqtwgtDsUGtkmBMIHZmpKYso6s3Hb1omtbsd1wBpK+haCGYkj
JOvMW3OWDNqHnESDFPWNa3pde03AMbZRgfUyJhvJuDyWq+ktB2O1s3Sf0FRfQ1eObr8vRZ1buwX9
3+wte6GYD2LKaACVOBz5JGP12h4bI5XVod5UbELMMVGaitAjnd9auVEW3xOUpqbYGLQik1HdCXHf
pqX4qrLCRiPQzZNOcBBYo3/bAotNQ4qoGla/5JJFsociuCWH7bDqGfe4mvO7Ug8m2s8LvdEbZZJ0
HaiFBMmbgIDK2gdSD9K4bLJ1kCHQsaQ/ydxqib3AkRQ7XcElvxpbfAxBcSBKaMWOma/ZaW4HIeKi
Hr01cgtQkxH/ux7uNss060AIB6eZmNHPbyAZYATrmiOd28Jb7Qe7FEtzcotFyJ1ZEKJ8hr8vbEVv
QHODx4JO2niy8syB37xMVQ6gSq9TaO3gLDXZhyAouonuYx0MfohWx1z+ABm4ire/cvT/+iH/V/rY
3v87GR/+9d/8+UfbqR4nq/Hsj/865T/6dmh/jv+9/bP/+9ee/qN/vekem4exf3wcT9+687/55B/y
/f8zfvxt/PbkD7uG61G9nR579e5xmKrx1yB80u1v/v9+8Y/HX9/lveoe//nnj3Zqxu27pXnb/Pmf
L13/9c8/bSpI//X3b/+fr919q/ln8WPd/ui/jfmPP949dtP3it+0P/8Ys8c/orZJ2/Pv9PhtGP/5
p2X8A2IJ1AQw2FB29a0suzxuXzHMf2COSksZMAhIFDRP/vyjafsx++efzj8g2G9iT+hRuqgtb/Cl
oZ22L1GJ+wd1yl8y56hlorVk/vl/PvKTuft/c/lHM9X3LVJ3wzZocFb6pBoHZXlTXOEHGK1z6abZ
b2ZNkwFBl5JLEuOoV9YhrkPY2f8kxZq4z1RXcThZdSVCFSxGAnjfNL90rgZ/xXCXNAVLEABqAgFW
Ajnp3ex6HgOMqeqgrvqYVs+aHzbW+z30JPENC+T0ISs1Td9ZZa55u4VeJSFZX2GV2iewMMLZ6vRr
x8GzNMrxiAMkb2StSypFSTpO3SU/2twZVNeCCeDORD7+SbMbMCw9+oUfBi8lq2gtvbO5ClO7j6xZ
EuIpDZnk62mBiRVOlCTWKHVX90eWJfILL307Okq35GJv2uqvpIfAt5/blt4IAQ56UKVbYbe5ev12
vK9diNz8WkW9vwBvh+Wiz+HSi+QDqpfND4rN63Q1O6j7hypvqTnqwC/eD+2SIGtq55MfLYPWfJ1s
zuNYDoZ50EdzXEOpumbfyxEdggBuy4NWcr+F4whuJ2y4xD8JK8CmpxkLQdo3gMkPjdFq0t2YGIuK
AuEodWjrlVjFHCUHgliC5fPSmF4Z2iU4JwRW8uqrj3S8Ec8mRxtCILP9E7+k9U1tKsTzutJO38mK
6+YKOFH309N8oDF1mc/yWkAjaK60RM/XPSyttIlWffJHgDN2K8NiJGPbc15VvBGTtF2Xjd6Fuqvp
77uidL5i61J1pP2j/9GZs2E+mLhjfmwxKftRglwDF0cQd7v2VfFo9en8cbak8lkZyTrQO3TNt1lr
239500yXLs9TnfMOoThKTg6+rzHii6rYrXPbF2gSTkRMxgzw5y1wAzH0VBhsLbmuF9/pyqgknhhP
5VDp9PsQsw/wABK6v5sTX9+7td5ZB4Tuta9ilOpOp9K4Jgeja7Lmyu07IvEqGYsb2oKBG+YzKfh4
AltJnWSYIAGENtgaj9ZnOqOX7y05LAiqekiTUhERkmJH2fT6UdQS0Z+I69RJ7voRoPRu1m1+xgxO
5R+bPuitfTU75XLtUqO09bBLAuV8VSZVlF1g90a+a0sW4+2KYd981De7nOsEuUt935lCm/jEYip3
QdW0HqDc0mxvOl9DB6aYQUxEY6l5A3L7yJmetIYCwWerse30YbWa3IkSd7IdNPj8dYmnJKv0DzOO
JWs00y5MvlZmkNcfJ+Gay52eKbe7nUqtcD6TZQQVQE9JJBB2k+iC72uKI+q7ymvmbC8BrtnvdCwI
RASsLxEHHWep5a7rJm8mxWxMEcty8gJeWKBpGyjNXwgcBrXoD7awZpZ1UeDO0hRJ/6ZgEhnG8KYi
D5PRcr6gULKmuwm9kCFuhtz9Xts1tRLdWhv3Cy7U5GxFsVBEQsl4ibSgl1CDNNJ0MmTlH5WL5kdB
1qtH9VIZ47WB9vCjPZe1f1rQSW/CtEaDBWnpVmpvAg1F4zDhmBn3fZJZ0zeypfUhKXJvjDh3SYvA
cHX5iUKrDfJhFvXwTm+I29DI9P83e2fSHSeStu1fRB/mYQuZiSTLsibbkjccj8wQBMH4698ru/ur
suhS6RTrb9OLqmpEBvFEPMM92HceFjMlfbtkvGMsbVZ8d6ypIryepoKf40zXaG9N0y90YNXJTEai
Oa8KLNdzi08aBmpqBxI0zXzgfipq8og8v89LSaeybNb0Ylp0lLoifO9HTBSVsyYnJnuU0f3Sf19z
f3iyUbr7nnsgZU6TM0/fyhTWbRGqSVJgqoIO8nNnWr0KKQnr4sIqXbM/BIElp3CARY2/pqo87Sin
vOrvgiaX9LFA9aHNyB2cRGrJWSxt0KfulCaGQn+t6cjWdaO343yw0ywsO7t+n5kBNBbNzVYvaqhQ
GzriVfsBw5egLK1QdMHyy6TXUMbF4JPn5kiX+NHoQ2Y79W3ui3hE8fuqFNBxQtbTTm5K4AMfXdQi
6cy7JodukOjubVW6Xhs21WzlETLylh7Rgs+fVDdaz5W3mPw71xDPtlu4zpGpAeVLC02zuz+7eV07
q6uqyDBqlLmq1mxs5iFrFhwqwvmT0QXIVRljJrVwMPPpuUkL70Ej+e0PGeqly3tDpOVNLurkF6Rw
KogG27bHs1UuvR2DjXfhWmMtw8THNi10jKF+TFKvGQ75PJDegZ/EfXDxjNmLbOPcPm6ssY2tDtPM
0CvOr1pWfZVHdAfz5WQ7qcfmaAK20tmFs4kyqALjsUysqjqOtb/cZQw6nrueg/qYlYWDpa9qLTYX
beD0yrfQHgtl3YsuSq3Z6aMsG7yPdCQHEZmLh9OPpVmKnstsWrTm+4DrGSeKJkxAFlPXoM/D/2ot
XW2GGV5oF0ETRI15bt4rk6b6BZMxcnYQoSPCY+ukGRGata44wBnz4vksH3FQhfAfzbbk+w0TZgWV
raskrBhhfKu4mdHyXQuOs7P4+m1vGgkldWFYH0fB0DQsp6r/wJ7QvxSd09PKEfmyUhc45jcyGkc7
TR4dFOiQ9bezOUTGjWxOLDEj2PM2trTHrLezp7Xsgh+VWU7NOQUo3ai2Ul7C6RZ6Bl5Q61ybmX9Z
uDAjorKyO+dax41ehxI1lGMIr5TxTeBPK/t+rmf6RIHZHOvc0JwHn5iZDtBLsxWxc0HDmeKKFqRX
4coYydrQfpZp77Yn3FAK+5QqTVyuqT+ZgOuMFHbLZARPY1C0H4a5BHDkl0i2Ryjuyw90H0o/Kriu
86M5F8Nt4iWdimdhtXk0K5IrrJqwyzyaOajzCFpbfy9Vi0ixlbUDFRiYue4wMFzMj7aw+M8ZCPkj
baQB64W8E+Qp5TxnySkt8VmckKcSF7TmSNAml4WOV6jHzc2aa8vzKK2a0QTtkl+WROAGhE3uz0en
m5L6up9RujvvvfXaBVj5g46t9rlMzPQxXWinhr6agm+iaUs75IxcfiLOhIXQysZ8TmYtqE/TqlnX
CJ3TnVSLLSl9gzq/GOd+/WrJwQdiXmkYykr6SOxRXy8aUlpdfBoMj++zmL13U42DGKJ85jCJMFKF
4pXRsH5nzZ0yj13eJVe6M6KP1MlR3TWksz+mtGYqv+Z9/YBMbfclGOfiR6rmoDzo49nVcEbc8ks3
0YAM61w2Hwd4Mz8puMRtwVxPMajUg0fpBeVVN03DV9LXhO9nTPI7t7K8a0EqyXNLzxvJf0TxKUfp
8RcWR+tD0HbrxaTVLW/caeaXUdfq+0EzGhkabUXBCME1/273qiUvw/TpW1eN6efFq5yvcNYCvv7Q
N9/ghsoKh5EluFaWS36Fa3JWRmSX/nPNTsFkeDBsbKELBoCFNak6Qr1tleGsM1wiDxb+9eTRiAAJ
W0D3DlptqiO99sQ3t+smhL1L1EpCJZnJUJ9iP5bNgEKbdPZvJVzhIZwQGuxCe12Dh6WpnJxW+bpc
Ghz5aUgbdvrMmaZj+DtXcuFc9lBB1FbcSqLZwpfjWNiVI48Aa7TPyDj4Wdi5OZ07rFPPzVhfOtNJ
LkL9FGYvv4Dl6pvIndqkODLra4vQNpX2Gc3u6TtCTfpjcYZZIECltDzMSfI/LkUpVdivBd2zQLnr
xbomZx5x1QZpZKW9lkSJmt3l6DjqLLYqshzqVaJLZG6d1Q5Cc1pSZhKGZHTUaKUKLlQBIjdCZRCj
VZDE+RjJojxDyFtbMHBZsO4MyY+1x6SnlxIZmi2u+L8ktGQLwB9QexYN7c1mYXxS+ql1TFW32O9n
vMnrCxmssCk6aHakl+7ofkYwv2ek7YwiD/2RjD0aVc1Us/TP3eOxLtqfmAIiB5gwmdQxYJYMbQqm
tVAFXKv4qtgldSismctHqFH/MmsTFSCdTuZ7pVb3Dh1GT/kIj/BHkWGarSe+s7g1aN48Sx8kXzQM
crrRtKB6SpQ5mBioBzgqK9vPPmV12vknb9Wy9R21ZVsfqMBsNHrKZPq56gUQxTPxt4hE36n0RLgM
F0kbDM4xMasJkmnjMEYyU/08FKHUaw/+bFNAisRh2l9X9OXCqqvc7GTPU70cAMVSWPZm3bON1Hlk
DVlO0hPCKlPRRWs8LbQHzppT71RFF5q0wfk0Waplh8oxahH3ywzW3jCUTwMYS57QcdVM1ZEyQA99
mzFEWJnrIG+gefRdXDFLeu/NxUi/OPWNNupmjdlQ7XCUHdSwYHdajbORn4YGp6DIGxGcO5Y0olIo
OW7uPsCeqcyDpaWUpCB98/SitVquqRlFFoE9oTsWcb2WYMtnZiziMFq121wqv6IjmTYlJUIxQt4N
MfSoyMXBVA0Hh5vFoncJVyAmmekfNfqH5VUC1qsKrUqUHBmlIdxDJQSn7Jg6zk0Actg/NOmk3TOM
8VTcS6AY4cLkOHg/AHmfIyP1+WnMJoMfDKrFGHWwqsYQJpRgekq1gSKY4/bLVZkYXX5R2Wr82FXl
oMVMnoMxbIPeNK/MjKbbR50mo34UeQkg0F3omEYycwoZLpUBCpV4yQK4DIvfHbxZ2mUUpFxDYd/l
QMU6JHEzXDzHXGNx/YK006rYv1gbZwazNqPSDpSEXXKAPU13QA7jaERjVg1+XBt9lVxlVp9R9dTA
FS6qziuyS/RoU+8i5WJub5KpksXF6jOveW/WSZ5fcP/nKfGtXJBM2GqoS8F8p4n6ZAESr7rzv1Xz
3GQnH1qTHpmO1qtb0uyJqRKuXeaPxPKEOAkg4vVNmtprE+laWnU3c2ZxUxpVvRZxQTc0uxCjmxlH
XrBkJidTaR1XpqLA6wdHyWPZ94k4MFVxfhU6wPDYO1/vB9VqgXWV8WprqJhF+x8GanWmwnSZV4yj
OkTU1UIf8DJwFns4pN0y50dtXcz8ZE8QC6LRZPff9SOcrQOck8Q5IV/qGQct0JM2tvUEaYND0JAM
hoxqpQ+qduiny2luvenDImg731SqHep3BmdEdYcZg8wfE6+rRKTyZJyeRydlPzJaWlfvfsQSPbsO
rMqxw2WClngaF474RYxMkGGTFRUDB+E4JyvIk+RxEGNu0EH2h4LreOia5dRR4krKdDonRzYUfh2Y
3wVmVONWOlyXivl2VHcWfj3VbKfo9geuoFFcuyq7MAsbLqpZKTDZQbVm3aHPcqM/MkEIim/4CWpP
vlfX3ZWgl+wf6Pm182FhieuTTwtOQXPqF8WNiiNErJbUWo5rN2A371r4QEe+vRZ0o8TY4LiI30hK
tp3r+nGaLD6GuZpFduxVL/D87mZXXOYlaIVLLviBneZI6d53FqPO+8HDWpqzfRV1zDSnM07OlMPq
G428MQ+MAVNubouljNHdtq7PCMrlcBZVbyPhpjDeMCCV9wXUhK9TkzpaKHoBPXQZmKqFsl+1mtEz
PYeDK6r+xncb71af0xr6wFgNX3xlyHidgaHFJhHlHme5StzAeOP22DYOKWHWstenxl4eckNPfJC9
BZPexaw6vszqCyA9KFHSAjCUzlQzaJZjQUOQIUzpNX6Ut4Z/tlNaq1vaAwq1mmp2L2m9tVO0tAXe
hwt4hWcf7bUEYlugbvK1rZcTc9PsKZd+8CkYzwPeFadVnelj630xcrv8thjLqoUdTvHUWdricEWM
0HiApKH8XJqsM6clPUSu85padgYqloa2rBbBvCwIvuCgw7BhRQYjpw5swRxohQvGRnpt/4Pg1+Qh
8GS3XI1jbyyfZU59cLkE6fxpGOoxZ/GlpGpM/ZlUtBwZ1tMNwyy1eE8wNbJhfWc13VRiyIcqzlvZ
k0i1OpWzFQ1NlroHV2MePoeacKnb4mRAYeMCoPww3dDdKtLHOplJLW6l4bbWTa8ZUOPTw1DbTLXL
oBbqpLvDWWZZc9JePOhlgBGcQ0PJPTpJUU7fB381ARjgdN4i9J1BYyJxT/KOMrIZZr15NNraAWZl
zS5O525p54fUp18kTu0idcZAvT10SxX2Gfx37WS7Ca1OhiZjfhqhGQ7cAEHlXqDSklSHsWtdcUUt
yBzVLingMiB4dMVj6CGOL2OsGFbj61gtwXhfpXrtX9hZ4th8bCC495CbFmS6RzshQ5VIoJnrO5iC
ThvTGNApYWoUrrl5KJAzjotSTP7wPQuycXqv4++UPUlEf0YDrBKuEBl9ujqFjzFNplkW4dDVS/cN
VP6SfFGmWw6PZYIBhQhzHbdP8CitS2MsbNpeMWr1msCxn0ios/7RSVekTFesprMfZq5NmRNyeM/u
gycCku+gbnNRhRBlcvQRcnssPqRsjfaeC4lhG9K0hRAHrkl1tNequyqsdPkoM2M++7yDrilCf/CY
J50bvLjg0r3EpuOC0r9zD52pDU7Eh6svE6S1uytIQSo7qIw5UDjNWfVTX5Lup2hz4xMYHzo9+QSC
4Wh1Nulh3rmZ4HCdCxGnqmSODv9w1S7tMm8gtGnKu/aEksZVJYK5DSfhJ300GXbuhLPV+HPsM6mz
QyQ6yZMN6nBOMU0sD73m53U49d2krqx1qGQIQSMjh+3QnaQt2Rj1AUZraVKWGb0ZIWBc9bSH9O4p
MET2Q4O3hc7HUmoPImsD4DWGqM0j2kEMnwNs3+zLZm6z29HkSVEyaeo9baJ0Cqdu0vjfltkuDc3Z
gefSonxF+99PQ5layRyW2VT9aP1m/tSvwaShEOQLPxy1bB44V3qxEtpJ/sugC8pP8M7D71o6DFzp
YDKAY3qRoizQ+iMMFyQnQ7plgmQwUWgoFcskn9rGAoGBt695X0xqHg+GWozvlGnpKfeq8r5s5myK
Jh/W/qrc7qPfFkUNYgmVUwzzzJ7awTzPVoxxKvyDLvz0NKEgloXsZqrxmXnwHK1i9b608+QAek1N
+XP0BlcdOn0s7xZPV+nRXz222Qg78qJk/98njef3x4UW+71NgdIeKPKyn4oU8Z52CKszKjk9QFMa
aAZibcRAXOudWy1PoZoN65xw6hZEckT2AFxASB+YktsAHAorrZ0+10CKqTGEvb4PPJRHQjmvJJia
SMhE17Ggapzw67IPNddfeczLinZHWUj/q4YtysyRJ+pfbVqpn6OV5oeEJtFh6TgorrXE4foGGHLW
EKARzVWWL40W1rVfPuNXkyyHrgUrG04a/FeQi0F2GYBJmBhD5bN/MI2umOAdetN7MExue5aFKH5S
R8E5p4jwr+uymLRjk+jOoRgxh45kI7T50sxtv8PfvMp/ofLk5lGBxMCKQ6hDf8W2CvLkYjL09VAI
GBrMVEq7OOS229nIu0GdOUpOv+xK4mROiqxoILWAiCkw9RLwY8fZiAMv7uOPaVqNOo6bua5OQe0D
Fgw4luBMaymZPrOwpjx3aBgHudjHiFBIjcYHRa/7AJFZ/+SrJFhP9Wpld0AVO3ZRsRZFWNFp+lFy
uNMOQQVF0McZKcdpY9j6lRQCv9+5mz8aRJIdjonR34ihNrvIc1vtrlrTHJtfr10wawGzxJmKf8ej
tPEqpWFrGUtkSY1ivgsYgtyQEvp3YoZSfZjbiv9novqgC1P6vt4FyvJAcIeqy55wUky1qB4t92JN
7EmcfLggAHbNrqOV4y4AABTgz/qS2g8sQ917VwkKwPaxtwuwF3oiaqBIM3O50BwLY40KF1/kyOos
WaBP2apfRTfWZajjNfzDs9e6vHdVr4KDqZ8bwLRhGAT5fjvcK7EG2jvXa6wbFUBqCTtbFU/oQup3
E/WXAs2DLu51z/tdd36BasKEF/Inm7GTiLjqQBDOqJb/skW7DpE+mWQZvaaDekWJNLsf6779Ciqh
Kw+L3vWfuqAFIa2Lqv3+/4fzajkP542zssDr0/nL5kcOffk/c/4//vv/zOAD7182PCILaTJkerx/
axD8Zwbv+szgIdejhIyuJSy0P2fwlvMvhuHnobSDvhHMNP7Vf2fw7r88FwYhKjxnpUMMsv7RCP4l
TUUzwZzZZ5HdDdOhT3ARLfPAvaAwDZwP/fiPqPj/77n/mff/RjkLzHx0+2r2jsrJmFev67J8zkx3
foP7+tevDTHqJfek8LRymebGO2ayk/J+cledRi3Oxb9++3z/RSr8jkx4SQT58/U3hJOAhoY/lIl7
RLmjX+8EcBYdsZjCYYJuMzeklO/UW6bMr/2Y80v8tla9qwO3SRsKmB7pDtISC1B6C9rqy9//mJf8
wz9/zIao4yE+JIpgcY+DIez3hoEh+gNoSd1FDUU1c6x5qysBi3fi/u//4Gs/6PzPf/tBwtfF6J3/
4FgF3owINRIPkQ2I4y03iJeokT9/0Yaw6efrBDPFYjhW9t50Bd47IWEjdc+unTIrzPfMPIYy6noK
cSDglW10J73JqMf//gca5/D4kyj05wuAp3nxC726L51+cY5Dmo6IBJt+jMfZL0ERPJUhuMKxBg/i
aXDxU6M8DmZLdsdsxTffklp5bY05GH5/gypd6rFyJpYAMDn3XvvLo/h+4/e99vDNqYDkrTv5i3KO
iFd5T3pLqzcZh+INaZ5Xnr6VaayYSLu9JZ1jaeX5Tx2I13Wj5Qik/f3Hee3xm7OBAYAjusxxjhXQ
90/G1Nkh0Gpv38njb04GWU0URmbnoKmFzexRn+ny0J9ogTbse/3NaWDOqeEvVcFp0MI1ixbXne2Q
VKQKDvv+wOY4MItFo14UWty0NAdvGdVl6hNS9dobZ+dr63/+579FP9kJk/bZ8eO1NerjktpYJc95
2b+lNv2SFPhH7G3li4FZg2uBkhq3ILCZu0lDjEd68QYSlHlmB298h9f+zCbELbtN/EloXqzUYKqL
xm0b/bg2RjXTFVbTvC/U/E0cd+3YJdZcQ7swy/WxlEv2Admv4PHvv/VrP2ITyBM6JwCHnSAGgpsf
q56x53VqL233uXT8f2hy8scX8c7H9G9fPKMRXfqe8GPJ3O9SA/b1IUjRKg7//ke8sqG2nj9tAoGW
xXHjwetMElZ6eM/u2orjvsdvInoYvdZDvc2Nx4ovoKgBj/ageW9pUL329pt4HnKrWaqlgG3fjyXf
YKHrRr215OvO5Tl/+99Wvww0uHIzqx8wKm8uheE0E2hcb51u9y3QJqA9c7F6Q5vdOKAL/YmSvb+d
cxr0b7z/eSH+4i71Npd5jWaAUwypF9d0j5L7c197+GR1a6BfKQ0k+d2StpZ7ue+3bKLaWySKkrrj
xcKyVX6hVmtGaK9Ex3VfPG9Fpucc4QMFoDEu+1TYl31tjkAHB+q2N/7A+Rr7q+XahDRjblqQdGHi
DjFYeShS0PO3tbaO7hWAkLo8zqm5NE9V7VtfBsZlzRsr91rOs9UXQugn8dp14tyt/EpcZTAyPTL7
Eo7DEXREAcEOPCjcnzxzBepL85p6B9eerBbBMOX+My/0Pw4b97wuv233JXE1SLRaEteeNhysfPJi
36usNzbjRkzoz8dvTgMHOlPemV0QW+cW/HE10G6iKb2u1YVAnn35kPZ1+0vAAKkv7BVy2M2M/Uvz
HkdHv3jyS5xg3niVVw6OrRK73xSMlqfcjoWX9FbkrsFPwRiie+N+e+3xm2OjknhswDrwYialE51W
w65QzfLTH7sCbas5MhgS5GGR2nEqZv8ZGqi46UGI7Duz3c2Z0Vlpw6DGC2KnopKB3ufTyxtgCvf7
ouwMmP99l/V5BxB1lj7TsykxL31bSv3bLAwijn4fbOIGnd06NGG/pt9FvdIw3rdum3zAmpqKTSTd
2PXh4QA6NHvmXYOt7bwuttoGK91JFNqkdxw6xzi6y5geVrprh12v72xSAReRq6bo5jXuIc3EKyLB
IUjl4o0z6JU9u9VNcg1kZWeuhhg5pxpkuVGgiN2a+zaVswl9qp6W6Xi7xiZ1IzQ343NzRu3vW5hN
GmC4Aoo+DnBx6i0KvMIZ0Eb3EYrzvudvwhniqRIWuKxYS+rgEj2t8pCg6B3ve/r5g/x26DIqdoQq
ebpKTDuaLK9H4c/Id7679fLpfmMC6fP4rJoys6i0hhEkjGfvO0edTShDkpSYe/Yr8Fb4mX3QpNHo
2Ovp71fmvL5/cR07m3htEidbV0Ob4klzflJ2luPJViU+I2oCefH3f+O1bb+58q3RGxvmHFPMWFLe
g1EsjnCuy33l+FbLW6FYaU+rO6EJ5biXMIKGA7zknceNvbmumRmjxgZ8LU77yn4HyNNDhara+eqb
iOWiTsrSsFQMlC4xImgffeRlM6TCXQu/tU1ykrQvwaCgWdfk81WpUnU9JMlbVuyvfNatgA79UYAC
A2qzjGOm/sGaQD99cKDYvqX/9dofOP/z36KWmeTYpaM5kxIOa1QK53kJlrckIF97+CZonUIrbd9P
xiP+iwD8enB1Hb4A+7b8VivNEgWi3IU/svLaszTJ75pgTg77PusmZktApxr+hv99ddsEMueM7t5X
30ar4wM2yIzxGEw0jc3z0/vdC7NVgS31kellz9NnpGciTF2GEBW2Yt+yW5tozZAqRHFC5+m2+bPL
7eqU5unOzpa1idZyrisfthQLsw51XHmBpPJy37ILeWU/bjXhZgSSkmopx6OjEmjDxggjR4Bw3rVl
rM31ike12UDlG47NuDZMjfOfQ7G+JeH12quf//lvcdqvEiH4DAGOusxQCLGdZ9hR5s5PuolTNIuk
tWSaOnpgLAD2518hh/0zWfE/qqWtnnzXB3NBJjwcCxfuplvkVYjG+z/TZ/zz6Zs49axCSxGV5tWD
wXjfMx6BPpBW+0ZU1iZO5wGZd5snx5Dcoe2vDeKQB01pfr9vz5ibXBiFz6AeRDrGi12Ditcs4SBd
ZKrvu7bkvz2sf9s1Rp6Y8L9qbtYE39ug6IGWlsVbXvWv7MmtqOwgEwHkxxliFVhfjMK8623rbt+L
b1LhuV+Kelk0FeeZdsPx+IwG6s5eobmJ0yDPkZ5oQAcXU+Yfhsx5hLbzlnvZa2uyidMGl2HMB4ch
1nKVR1UBEsmE/7pvVTZxylh4EpBQAH1U8w/k2T6b6Obse7T58nzx8wlyYaEtMY+FRbeaPaSqpbfS
fWWZuYlT4NlDVtpSxQGOAE+24hwI+3w13kixX1v2TaAOXWXqVdIOcd3K9dDO3jdIDsm+ZTc2QZr4
CNuNuRxiZ0FHs66hKfTlW5PXV958K+gZNK6NKVmN1JpUwXsfy+H3FQY1n3d9VmNzn5owtaWSOdsR
zkxo1dOT5+f7Pum/PV9+O1xQJgsQISuHGE6zFRo+DLXOv9333psYxfV9nnKLZ8OGebSH5b2DUNK+
R28iFF47yl0Q4446qi6gYpPrfNV39gfOUJDfr2nDEAKiiKkd0bv+UC/esy+Xf+bg/sdVZ2xCVMvI
0zF0G+Iqa+7atD0l9Vum269twk102mJaLKj92rFdxws5me9sZ98N+u9O8W+bRCwOUG5BbefW6TUQ
9LiRyb4xq74Jy7xSoJ4HXlrUH1FciQrv064dsnWVRiFCirXkI2JOhlJkcOev7r5zaqs/P3RjOS+4
Wsagwo3HdVEmRGGrP+x78c2taTXJ3BR5AO9FA0pgNuVFkARP+569icgSGRfHM3Tt6ORkt5rufrWx
mtp3wuqbmGRjd12FDF+MPRhsJfRL4W57474ka2tB4SN6qwDAacfOfQD979PF3rcmm4jM0Juyu2xR
8eAD5pisHo3bzn3c9/BNTE7Mu5alSfqjgZY6dg3BAWn6t0xIXwn4LaZLYoBbYi2EMlrl3FoD1Hp7
kbtWBemYl2cgEDWgg37QI1Nl3To8ex4Ql9izKODhXj7bADVvWbNB2xgk4zXY6eKqs2d3V/z8j8Y8
JGoQ/M7ARoFAH0Lt+wgrb1eCBV7v5ZtjIGFPZUDkI8iJ36puJ2i6IrkErW7f0mwCVEwoNzCrUXFq
i6/aNH5m+PBx36M34TliqiJdi3VBD8c5INQBpd43vV15BJpZL1dGZqNHP3rmxef5dmj1q3ns9kUo
/lkvn13UmPN4MOViv7TeVwAOkQL0zJ0rvonQIYW7gqyPisHH3mEbGRXoAO9b8U0+Kx1UTvCn6WPE
+s1oqg0ZGXbxa9fDt+CqhYlC79eqB83gPkMXvIKK8rDv0Zv4nKVKSt/UZLwY1YTgstedUA/bB8NA
6uDl12ydqUGwlaczQloPmMffeJDY9h0tW4vCAfZ1mcFqj1uwNtCCBqm90xDMud+3MpvwnBDY0zt7
4IuOyw8kl+8Q2fm279Gb8FRcPJlAQDAuXeSQhLjU63rfPtwCqdAYKlGjtSHRYYt8HKfUPODa9n3f
e2+CM1/tpAcU38e4hUSljbin/1baeV7V/x25GFvI1KTRDx6FJ+OsHtFIkJ5bYDYmZqyfzOEtL4S/
vkQNfxOkDoyYpkSgNK5y60uV2Z81UT7uWpotXGoG8Vi5XiKJ/7G/GPsznXu0943qENV+GUeIWDu5
tExe3DY+1yPyvbYmPu17802MZnOH/K6e9TEyg/Z0XK1hsSG9Vll52PcH3Jcvj15j6g9+deZ1and5
bT7m3b5aHIefl4+usI+hYObRyRLcKT3/kFjurjGU4W1itPIRKO/GRcZWUpsYhZjqzkhRh9u3Jpsr
1PRGVD+wMI4THbnNRXaxZe9EpxneJkzrOcGzuM9k3IxCD9EMOSEWsq87jITgyyVXElcBO2DJOR7f
jYv5rnLmnTG0Cc9gwru36FL5b3o5gg7LuwCngXDXim+RTgG7RJ/NUsZGO95CbbuWutr33lv0ksyZ
TriT1sW9639GleOuKrtdRZzhboIzwbquTEUhY5eVCQNA6GG31H60b002kamsotOKNkBQwsu6SJrl
3aAF+1JQdxOauKNkS+PoXZzmVl1AlVzH46Br7s6F2YQnwuKg0oqFuAkWxG0G172vcn3d+UU34TkW
jpuAteviNZBmhKTYDTfpvuk50oIvI2jQGr915pbt0ga2jm6Nv5R9FvrBWO7q4Rhb90SwwIgTzA1r
j6w1umc0z2LMA7p9c4T/sVLBe2TwoUmK2Eens4vGCUoltqXTzqJxCzgyalO3p0ATscyW/lCnbhGy
Qs5p167fAo48rDh8fdRFPFRwMHUXEDv2NDvPxy3gSFUg8Hpsx+Pe9lLItatZfi2XGemVfW+/idk5
l66cZtYG+ST8L1T9cX7T5PocPH+RhDmbmMWAa6qx7WXdGxS3ll7vT1PVZhf73nwTsqM1WoijIVhR
JM76WW8T7GY9H07zvsdvYtbinHRMxLfiAJPi/uQhF2aHTtJiXLrvD2zilmEcHgRiZOUtNEik9D9m
XbWvN29sIUdeCSPWVVLEnq0e8rS/m0r1sO+9N9dqmiwTwnxpFyMl8KVpJyPMbPstbO0rW2YLNELK
wMMbDgkjiLH+FwSH54uhrMd9W2YLNFK6Ni+rhewCkRqgxD12aI0j67trYbYelnLRmNFXPN0ZYR87
hrgqm7dQTN55df8ilrYwoy6fgdf5ZhuPbpkmCME2+NHoWGaUUVojLHRRi2V6GOq+urR65ONilWWd
8wjFzetubSwv5EPg1UgZMpdsL4qysbG+qXKa8encofETrnbRyY/TWZgh0peuKb9iW6J1kUtiiVCL
Q6/96IlhxhbFoEuGQhmqvZdDp/lFbHpYGSHkUKDra+h0E54wXCmWk4F5lHfArIhnThUqPic0brCc
0s/qU6faNOf10I+11XyZPdtObpXtasW33sDGK4YAHoyxRPcL4ye1OsdCR6Q4ahCSKPHg9NLhAue5
NLh2/QZemN6tEK/9YEIwxpWXIu/lGqPc4i+nCVK1fRilnTpHJG5tWthVNtpRWgmMLfQxCJYIgjoS
RgheSOPd1CRFcFlZhrLjldWeIscqx8sVrZkb2Yy6fbB1BAIRJUTt96Eyitbbl4Vs0V71bA/od1ht
7DpZS9dHQzXMCvadN2cN8d9HU5adLCSSlYgzt/6Z2OVD4uU733tzVo5MYubK5L2dIYn7oLpC+mBf
c3AL8nIQZFwMOkgx/OEZJRwEzILKaHeuyab6kFimuCVDuzhFqzecy+6XW8jHfcfB5pwsoLeOjae3
8bAM4gY2WI4qmqr3HWVbjFfm5vrQmG4fp7K0r5EsLUD+D+p517tvMV6yTsdxFIi2It43fJI+lmOy
blDP3vf4TRnSNbmCJoIKWkBTOXTM4jpb0zna9/BNRqMTwo7tizZeWpGc7YKmIp5RN9tZ5WxhXkaD
+pdmsSPdtHYwQOgbJOE9DUu3w74fsAlUVSM2qmUKcSC7+jUJ+8rR+n2MDsPaRKoYJjl2GODFCNiB
I1O9N1coaRbmr//j7EyaJMWVLfyLMBMSCNgCEZGRc1ZljRusq7oagRAIkBDi178T921uc3swY9sD
SQgN7q7j5zv27rugBki2jS1AWl+6MdtSGBaNDHfsYM4e02KEN7OD/97FnO67EAZfCBBgzw3WKBAX
TdMcDBD2ei+duKrdahzhuKOZCijKeKEDRy6HBmcv9nIErdJxAwwTXPu7e84WQKf5OPFj+n44uv15
bGYQzCFkGrAN9za5Fz0j35HT+mOl4L3aK1nVCD4I4lWUstYrnKvtBY49ybFJT3erlrLOgkqH06lt
VF3MbgQswcDG7djI7zKRcArhTI08+RL4nv0SUJv/2pRVx5SfId2tWNig92DTSX0BX2MJrjKDaR6p
nIv/5e7wb/rqQrpbtuhtrSoOt8zL1oVsetdwZB2KKgGQvXTzELyj4ew/5qVtiShOZjAKRDJ6FkEc
Dwe//m5hoymYEyAQh4vzo0iLQLU1/CBEr7vzsU+0W9gcxvfIWW47EyypqgfVwJQcpD1vyLFzge7O
YzjzTGivBUOLsbCR+epaFwHwEC0HA6y9TIzPm5p6+JdfvKWQLW/2C9T7Pw+Nzl4l1hnlTWa3/qKn
fi7Wmv2xmfjoi++O43rcwnkG8fCC2PYM//B7SudjZe+9RkzBKbGGiRNaXeCYXkh4R+doJPlwbFB2
q9qIbqpDGH/CXHBKT1bAMU3FzcGjMtwtageMdt/ji16aaQ1+qNaxn1OA4+bYu+9W9NxG/QDvQHVB
rPWcLNtDN9b/4uVye8G/SBX3OjGYAY8Rn4b+Mq9U3IfdlOYADLljh9h/mmL/S9DlJG/SRTJ1YfDE
u9lfp+O9SGD5eGyZ7gVjEQz7GO8J3ELjvi3GLL2TUeiPnQN7ydik+7qusqa/ZJFwj/OkIiDe2uXt
n7/pbd79xcDvdWMZPF8XF+J8v2HTEPITWJqfgG0ZhhNHVtcfi7H2GrLU8yrlrB4ucI6EvbKITXtb
WiQbjp3Fe/a5Cpp5XABNgbCTfrSGfKjD6ti0J7slCycLk5IJ747qWlzCHK+FFW7YH/y8uyUL4HUK
+3KgT0Nw0D4sPtAfeyDtjp1QexlZ1/ShhYc32MKoZ75pxeKLaeL04KDvDljQihSpVN/hMhxViWFM
3wIwqA4OzO5wtd703vqmg0IAFk7A6QBJsHXZsBx8/u5shSFNVcFws7tsU/IDtaMnlYgv/7yo/no3
I3s1WbQQ3FajQxBNq7DEz8fZLr8cG49Zb5C9oKxB+taL6jbsMAlFwXFOr4rH9tB0J3so/UBbACAn
vDyQjig7hRQkVwmg0LGh2cXMGd8SH8+ov4XOhL7sG+gRirbv2+VQ8QVg3D8nFOniKo3ItruEoGaX
aU3I64B+vg/HXn+3Wj1vUOFyI0ivwCkO9y0JyTOFYbb9l7f/T0b+v/sx2QvLeMToyjnsiQM4CauX
MQx7e9fIZZzOSMQsPcdZxOcShN91ANsUWcGjTtpRfaMhi86W0+2aRPBeBkKisnBX8IGUL6qPVzh0
j/DhhD2yqLYfQ+Ube+7hmDwUcCxefzIVRQ+Lbs29b8RyZpV1eAQ8MAQMHgEvfRch+lve5M2n4r0H
FAgEKAvXR/zbyRWCQPn53GoRbCX+67l5YrQalkOBJNkL4qBrHOmtIfkEylH7DAhx9kgbCkzYsW+6
22iGQAIRATfXC13JL07HtyysX489erfHINf0KuBOXhiIKuAXRFc6gOzwzw+/LZm/mCp7SZy1AYDc
8yovo4ZXxxXG4p0rM1BKJ/B/l6y+8gxMvUPVNXKDJv53DQP8pRgc8RhYcg1L8gj0n/Omu/rTP/+U
v9kw9yI54WG1zSYmL8sQiTKoti+mhZfqPz/8tvL/apx2W05I6sbKycoL72zzEarq6AUQqPW3tQ2D
f6ls/t2f2G06pMrgDKxHeZpXULxKYcYJVPVlQrH9CopaRf8lqf67T77bfiBPqC1wD/WpboyUZxuv
IdRhQXdq1JbSAoruY1UlgB///L1rgdpJNXUYtJ4GELrxL9iIDh5gKf3zw8HZDlEIAOM+xHWcYe5s
WPjh2MfeLWYYn8OGFz24pazHxMCceI7Pw434d+L10pFD6gLyPyo6PJs3TRLApgNGguh1r2G3mxxr
bSV7Id3ss7Fp/NRekiQ2Z2iu4fAvwmPJCtkL6ZYGpUhmQ3GB53J01ou/+YM3h/I4kuzScvhSh12X
dFUZLs09qVgeDfzYmCe7ZewZ6ebB4NHbFp2qbDyrhh7KD2FK++f5CNLo0MwZ6KqyoQ9JHDyM/FgV
j+w1dJAVYpDATy410MP37TybSxCzj/882f9m29xbjFVxIsCgCTDZw3o+adjuAyHbRedjT9+tUpLJ
qYpJ0FySZtYPUL1+GWt/zBwWpt1/HvKaJ3WwUNtcOmArzoAI9HcEzJr3Y6++O3cDv+I+RU3NpWnb
sdQifQT1az4devheRre2ZLQzaNWlgb/6eqbUfQLwWx4rKpK9lA4e/AagHbBl+mV8Bt390k7DsUN8
L6XzYITVgFoLWIjaBsSJnhRbF//Lzvs3k3Hv67VAnb+hww+LCPywHKox8DjgKHxszHcrdINJz7wY
3aBrSXmYouthzKupz44J0sje1itTHj0XMs7QaDWAeZp21fQwrLI51gdJ9sZelveAAgAuXCoHCrF8
gwrgX0bmP7W9vwhv9lq6iG8hzKlqcQl9wJYH0qgYDUY1jEPf4ZQ0XJo421iewKs9PgEnCR7CaGS8
wI5Tc+B8bEbG06bDmv6mkpgulwqgieRQBZ7sVXhrMIbw3TC3dGky9bVhJLUnMcu5L4/Ni91C7xtQ
d9JQJMBaCo4NyrcWLM6Yh+xY7rHX4U1G2m2ptD3ZQeiTSiNX6iw6VGkmexkeQraYaabsKbz5frl4
RKd2lBzSV8P78c87rE6WCKA7PHyx8G7u5mjMhw44t0MDH+9O40hYdMPb3p4oeCEFkyGYun3349jD
d6t9kEAVEFaZ00KFytMgQAPXGpFj51p828D+qxpcQ2tKItBVTwOUNQBFTPUzgDnm87F33wXOAC1o
FnLwZQIw2otIApjc+PjgwNA/v3ozuXDARaw5waOSvvZqlT842ZJjYdBegLfFwo3GLvOp7wH2gXM1
HGEikLaPDcxuqXaZYaBAxvOpAVnuHFcG/uKBPHbHTvYiPOYo2zpp5hMDDgiKK/OO9ur12KvvNXjW
jbDMSjyYLkm45ZLIqUjkwVhlL8GLpeUBGzHqm4JdizP+DzKJY72EZC/BC4AwG6uO2VON7pkyc0IA
AIJWzkOfdK/92tAGUTULAqtE0x+zYh+VoMfaq8le+iUUSsqDjuypAY0pXzWtTlUFGd0/v/ltJ/mL
QzPardIulCMF2z09g88eL6/CqkadPYjW0zmaNE7Bf/4zfxMT7ZVg1cKqKGzxI2Kago1I47roV3tM
CUaiXQytBQChhuPpdd03ZQoZWJEN/vdjr75brrLFdgA9440Bq33RqLEtZ1UdO/j2SrBMgzStYgBm
F2mXsxIpBWU0246dfHslmFeM821y08mIrTuHs/y0hW187JPu3b42oaJtQK3npFORgIS6tgUkqcdk
/2Tv9tUnPjFJWulToIIJfGnd50z7Y85NZC8Dq6Kom8KW61NjRlEAb9kVKWzyj8VibHeuWtD/cKld
3/it/fa+Eb1+bgmo5Ifm414FVjHnQgux8imeQvSj3AIOTcN/qxH+zULdG36BcINytc+ycxSgdL4E
YIj178defLdKZQhyOvgZyRk+X1WXLxvUiWDGzV+PPX63TsMO2NqNTNk51qqHALdduXjkYdenx9bq
XgGm59QiitfZOZvDvM3ofUcORmJ78ReMuEbjKR6tIhx/Nz1Ef0yQSPbKL8AgmkokY3bebtZHEiC9
IhKpOxYQ7JVfLemE2fwQlXDhuusn/Ur4MTdBsnf6IjFERUypqOSQP7R98Bj1zduhqfI/ki/YCAkw
soF+5laFoG4BQ3wVTtlPx56/O1R7DfpbBxroORrCFRbq0Rzd31r1/s1P8Ja5/MWhTffRbyB1lLqK
n5UO5jtTLYt6nhNS1yf0qSbVtVabE0/g7P17cv3/xKi/+qO75Zt4WvVLO3ZIW1fXA8bcNcBbn6TE
quvOolpll4+DAq4m79mIs31t/dQn16HTXKgzEutWqrzb5OKvAOoF1W+MOcjuegJJq8xZ6zfnwL2c
9PgoeZjqp2WuXMivaxAlo8ynrQP1LScA8jJwFU2iEQgNHJ8ujzPA+H7Tk1AWoEqZNOrKNgm759Ij
oU9qQP0WEE6lZ+36ERZybmnyWALxA5tv36xzn4eZDXiUZx7W8PIu1JLD+l6hZmmAqG1A/cQLzsnQ
f9JUIZFpkzb9Q2mFfzzZMVpKDrkvyy1GSBbL4mhz2bxdQV2ShM39bwOKtonNAfYmocvjlNfiWw9S
bPZT1RagHzRybsMEQvLUtP7rTaR3pzcF9ncP0yjQL10zh7JM0DhZnTZc2dBTQKt1LqoUMy0rFu58
rEq6bDF5CFPQ1s9NbDeFvrBx8HegBPQg7IHr/NQS24Dv2DDHCpHwEVFYqtIyVTDAzdex5iOY0q4d
RF2aDPl+UqBCstbgF05jPyV5SnmCvpGluVRRgrARewlX9h5fawAUfUoR2eVZGHQKMNiefh+N4qXz
25r8tM3mGRCOQyyft4mm/LMYaZI8M1Mx9rhVIrV12W3oUYnOmbMhHBE2ntjuCR0aKb6XbhqNl6vJ
ltX2TOBqjGhMkWGTd56z1f0YU9UMdTEsKAZfE3QgZe/hmsCMsOj6CCSxOg1uNpCd7XoXoIsF1FMQ
K7vELvbk8S2H4UpjFNLoFZT2VOSSy+zMpeiLgQPtPqGa4sFAvEWWy/xA7CxPbsIe9cyH2rbv60rr
PsV0GKg9tyyegZesRUThEit8VyKvEem31LB+eMjWDYmfiIkFM9xpg2J+nqVxQhFBGcMYK7KYsfYt
lOnEzzBYketDT12IqjYx8FbbcM1slhq9W8TP3EDJyWGyRjr7g3YBemamJYn0xyRWYVqKao7bH8h9
UiCGIZkalnJu42F+lpbU/B3yrFGdW5+gTSgbyBDfb3FA5WMonNx+b/ruRleMpmCInkcsWnHqtfD0
qlXYjl9EoFIC0GYkax7niYoy/UyMkeGPqK2q1OdVnan64tyyxPdkaqLha+u4jwt43hN0o9eOhRms
nUHP/VkZV8s6l4C1/ogZH/UXdJdvosDtEs4u9HkM/gmqvjnF/zwE0c+hnZbtqqj2/l1uJAwLLbCS
fgKsvfC7WtINiEVSn0F5TNuXdLIJP5G00eLDKMW6vTo0eFDQ2yl8A9Ly5kTMr7Mzff+HxM2NeGj5
yPxlGNquuow0C6cHO2YJLdqIRfQbgJ1R9nvoZPWMFvLgHtdI20+0tqi8dXFd1jAICsq12VJ3D4bE
AnBuxtnXLmuirNQdOh3fEi+6/jkEbDO8uqGx/hSMol3vMuCN+SXhqyRfCK9k9UGAdqkLDeozPBFb
ks1oolEcIL9lm+PpaSabIVemgdD+BHBHNbzYOEvEmQDfnpRmbRfsnQ6YY3GGfjqcnsZs4T87eAL0
RYWSoXsRK5mwlQiQXU88HsxUlwS3VcsDEKUZOVe1BaV8DZKlfhfpnEVXpbUGdL4KJv5DiKzVRd3P
8oYM7sOKAHQUsfU6d2o2pXGgXZdm7mmY993m9DdmMrxBGZM6hJ3hirdognqe8nYNbhTamyVPDkO7
TT6PQAlHp1hP7jsl3nHg1eoevpxAQfAnhEv1rwpLOCnaTlBVcOXi4YsfwWeEwZFSsDzLmdy25uoM
umTfPfh0U5WL0SQr9vtNuwGIX4Nj2uWoeC/zT2cXFn8GgmPCgSDhVpN96PCU24fUxk6nOOO46Tz1
jqo4R+9nH1+6LMzkaVlq1vm8Dk0KNPQ616harMBYZXcgVSNGRCebENcZlDXQd6emCT7yWE60FBG3
QTkDDp2Vid+29vNENtbeLWZz2cWqIajK0dHKPzLAcl4BLW2bj6gcUS/zputMdoZrfG3uM4kM5tmj
JJaeQVHGeWcqMJ6h847E+qhq0spi2CYAbSM9JQH6Fqa5ahy657Y5/GCIVGjG6CNjXpuVJPRuwJVx
+zzA6a4Z88VHAOjAVzwf3ZSF15Bls3mJ5zHof6NA3XaPvGMz5lgvVCd+Z126YSYoWLbNp6FOm+WM
X7a2p1jJaP7E5SKq+7luWnZFEy3vnuxEAfg6YTvqeAkuE6t+bbBKhqf5LNr4DhDsuoa2GR1YmCMp
fJTuRWu8vtOtYtAMU2iIyWnWoB6CJux7+hF/M/0MQLtZv3cwjUdPekbFEBUj7BcBUsf+VBVrpdeP
LeWG3aWZRq9L3PcQq6plSoPCa2uAlAMEfkUDyZKEBS4UUvGK143jl9X5urkLehrh5qipZGDfldqG
/h7SXbEhKuq39SdODQB04ZFKSPh2u6lhpGBiTLanjWSRmrETb766pi0+PYxmOehmjw4b8vgC+sU8
XYkRmblbDc/i28m9CngC1BjGGRToDKucwK+u3mxdjI3z/o1la5floKal/JxEoICjNsdcO70QE6bj
b9s06whsXrOs8dVHjKzPEWa/+NrOKxA0+JFsqF4kymHuQyoxiPcbbae17JmNzR3O/0DfUM1ULSe3
JYmrETyZYcPHBNn5vDgZqE9J6I16XTBmy/3YQhb60i6NaIqoFcP8ddUJjb8pmvhUAWELo2qNkWJd
/XsPz1TyCtf6KPttiHgmv4/dCEZ3m8EQkRWqBX38TiVm9ojfBEmBUh4D63EUdiuOD0R7sIzlQbwk
5QyThsFDo5cEP+Aq76OC4FBvr5sd5XtiMb9PkriOF826oeaqkj76ElPoIgrm06otkItGCYiIQ2Iv
tEtivuRsJWp81mIUaDkOYd951lnbDU9MaRd0OUcH1m/tMJr1HIMPvryEPZngv4t71uw9SnsnzksH
Us7rSAX7ms6gvJRzVKEUkDaB4c++11VyJlPr6Avun1j/oZPJvD2EbT8O2DAjrA3I4iFUSy8SJqrT
U6W6TK9FGkX1q4fyJShW3qjlw7y5EQ3R6HulroCNYSWLJAsb/SJn1JhyoepuPDGPvtrujBa18JRW
7EZbJxXFl2hEFz5FVt9Irny+BT8ppJWiLrJ0iWmp7EhCm8tt9V/atINrUr4pdC2+azS3sc/1zIfH
qbeIuApRt0ERtnCF8wV29yVPHGfmC7WwPbirudM475OVIExnaODVJvcsCsy1wSuQNzv0JilozMdS
emH7i1yx1L/FZHLLmSayC0EmmWB5Bhg8S0vWQR6czyzczhkOI2fyKa7a+dlCOpX1heIq6R7lXPmX
1N8AqNu0sYc5TSU5pSDYrDhGEXKU0xZh23fdEtRXyfvYvNuuCpcP/WTDAnckI/3uu8otQL6L6A7h
GqiZEl00AyrtwEK34k4YDWONCH3VOGxZsW0m0/kAGBIvzUToXY144ItTCXuoYaWkcp6141yIkPIa
nq2a5sMQtfw+dbX/PUL3T/tEsXTUZWtBi38aAzq9EgeLV6RAzDzWPKUbYqcwml6XQEO2a9ak4Ggj
f8J9Dpq1daIY3MjRhvzkp5R+GsCWPknackDl1WoeFtllL7WDg34pMY2LeLWuAOO8uYuiKHu0vPb3
dbh23329tB8z1k1FQ/hbF0/qU9xmfZbXRM+QndhOyjFfCVjqc14j2vVnD1Sdv+MLrT/zcNX3pvVp
VmI6A2W/geh+7qc2vveQL0afXJAmH+vOMdiyU9MnwV2lksV1eYWZm6JN3gvye2Mqbz7FMec3BLta
U0g5w8X5srn5AVw7v26wTUmn0GuQdcdxpshjGja0Zc2XMLhfwgjd2GgrdeCPi7DKnudgnc15QZ8/
+bzxjvIi89FiHmyk4/o7Ilc1nmJDA3qnG91Ej+26dIC91v3S5S7UU/qZ2U6Tl5FZpk+wafA9LAlm
Lq5DsGTdt0CAJdwWMVDvTUnmVpjcxg1C0czYpCmmDjGKyysWMNblPva2+bmmMRsfl3VYth+AUjmE
Q8KkMWZ3h7UV67xFw1B7gotORS9T2jXt2xoi9z8NfcTU2STYd0pkNHVyHW/yu9OYKMpe0FTTxg/Q
z7KwDLM1zq4h2qbWPxqIsdWLnU2qSeGzehH38zgzwnMYiqS4Ht1a2vk3pMYJoPEKks3tYZ67GfuC
6BMXPmmFJflRIll132Qss2s04IqMzcol38KZyeC7wgUr0uR1iEFcRBFaFJgdCJbyyi7Y3efJruWi
6in9wtHTbz6nDnv713keM9qWcTIGOK+qPg6Wj9xt7VrnAaUJywG0n1SRVayjz/OWrv6PCO3+3e9T
g262U9oCW/jBd2LNYDgQD9MrGM+xXE/9AnfXS9YEdHjlWGXYEQmbxhTbk1gTFAtFj7bmu5YR4e6Y
FJKoMtomhAB5xzmvYQM/IP9AxNeOhV/0LRYBxsW4t9ZMU+0umazl9Lmbg2E5D21gsus8ZzbGF9sy
N5Uj7dbluwTyPfjBhczm78bJcTnrmqigyKQNH5qxrngx4iLcPPq2jWp8kqRBM+CMKnsx6WVEUDpy
2Ml8tluUpWiQHqvHoabjxVVr+mFk1BtEB/G26RffdV0+gQ2aoymstgx8sbQdzt6lsS9q4FTtdWMz
EjSR2SSfjRsCnRtr3PyWhC4RfyxAm6SnTRIiSu5u52pez2BM3G1cxT88QHlNm7MhyKp74JgjHhVz
t7UB4lFPgsu6YQZfcOKHyb3BZt/+lm2NKHHGR9XLQOfp1ATjZnGnGlTBFfEtMwVBHXHOg9SMVQF7
JfaJLQb6s8WJWl8zcTsxMFomhLvrMDQFTiStPsco4ZNzK0RvSh3EjTstKxoZkPQF6K/bEhE2z2nr
CBLmxstn6MDttasa3mNFVvZ+ICh0PGW0NvRqK9N9TxGsuOdeuvnejEnfiTL1fi3iGBsHSjF19R22
F21T1gp7Z9NO8skYggBugw+Ju3ZJKgq9eXBJ0P1B7ppkYt3TaNjcPU2VnR+s1kP7G53WVJ6GVE7v
SDrZSQUMPSN4H55e/ZYASNatkfscw4zk10Q5AZcc9hsNJjHijLxziTozUKdtMSK8H4oUF5sL0Hjp
iuou9s25GMdpLTqLjBGBjc7WAh0vvs5Dgck7ekm7QkMoA4ku/EXo05D1BuUVE2yZuk/cEouvq1vG
7XGLVt9+gs3HQB8Vb2wzF4YtunkYUshoYKG2riXA5oMFOjp6oUAYlsuQrC36xiugenuc88lbKBiS
12pGapRzoO/ut7YKVsgLx24rJa4c4zqvDJqIflY90BxXKhE65xV689Nfg0ERAmcWYn6g+VaCG+fN
YHt7CtJsMB9xOUGnR4e27+5lckBGPkcWbjxFmk7avSjcHf2Itj6AzU0dG/FFDDV6i6TRuoNsSkXv
imamyUFrFbmTQEogYwY6D3vfor+IBjkiKnLzWc7Whzn2iLVq8g2Vu7iUCReie/AuQZqZox0n/I4A
u2fFgER0efG63twb0WOQfHXV2NsXuzRZc5+KrFbNSdlKNtelFmsosN/S+A/pEE1+l752CLC3TMNU
WA7j9gl1VgWt0IKEXK35irN8ulvb2WFl0/EzZYKdURIPH9CLjoMkjeEInfeO2+QT1oPrTpkwAkYp
adivjy61vfzmFBLYfJpQY3sKA8r7X+DGZ7KUQzXR94Buann2BFnJczUAiPWWogBF/5N222c9M9b/
EfdzltytYd2RIorgK/yIg6zGYV2vMXVlxZM11QWQQlBJFlsIrcDHBSYw5J7D0IY8YGIl8t5yFmkQ
zsjaP2Ua5aica+ZgC63F9IvErBHPdKt6yC8qIvs7+HMH9BXtYQkfCsBuNocyd+/1GZg6N50h6NGq
QPE4tj96p+YAHLjNpNegQ9b4lXRqROjOEd+V4ZTpFj13iDPVs0WZRBaQkZvZ5rCcCOkD4TRGDB2b
oL9rcJ28/HDUZzN+Fa/MxdVN6sop1lqeOsbSsaQAbxjQ4CflxRlBb5c9VBFcpqAx624UJEChhrIV
TbbeVwb64wJy+DqLSzSckxn20ZXCtR1ufIb6ni8r27A1Gx3dYZ8ccCk54gjLUW4KZY6+uK0tR9Xb
7hytNhx/JU0suwAhUhgZBqwnvBoAp1cd2lYkLgLMXCwKx2FUBN2UXTjV1K9XGaYs/QxrXGUeb3Nu
1fjhTdRGRRuubHiJk6ZbvwT4NVmQi9CwwZ5vpr2Iu5d0W6Jne0sUHqpgkCvOGMgC4aPjq7p+8Sqc
EZNNlnGyICdDap4UKCnHCMrJrLL+Z+OxZUPC5BNFfk1mCcazhYcn4kIsc5TNAeUYpvs5G2z6Eot2
qXEipu32uxQoun5vWzfIc1RHfeAwupr1QM7yqXmLENXgaKBZEsVnja19/CV0FLs0N2EGU1qXRDZ9
D1GGaEC5QJnT/MjgWik/68AOwetQo679ttzicTRm+7SjRbKMsG9Fd5CeuqtQKO9jkkSanacE8R0/
ARdnxwc0OtWxKzaUygcE9M2UNElJYm7SB6dRMH9EEJHyR2mjaP7Yd62c7pOaueEaWPCnv+PWpSIF
71eO3oVBBTbvEuqCx4HAhOctsLNtvgYb8GtFhgCgP3mr0um5mQ30/ComyfK+dVBuFSmZUctuWNfD
SWOqA/Mz5bOu3pmbRUF72Li3y3YfbKAUT8iXBtFdna6ZzxFmtChWJKuxd37oM3Y3oZjoLp3kG/mM
4kkc3zcSFx6FJgr3nCe0TZIpvZ3hG1L4W+EgOI8TpbZgXLVBjjX3xPXsI1ypxHABOJMQCtLx3AQh
ytq8RyXb5x1IUmnux1XH5SSSOLozq822Ox2tAenhXEWdzVC6qIGEGmwWto9xOM3z53iGefSvpI6s
eiQoASbnLhY2++gcKtBlV6dtjSYs6G5em77v+ENVd7386FIMzIOnqZzviQU55GnBu1KAm/0Wv7Y2
UfX92k6Z/IR4tqmWgljum7Fsh1ShOhfBiqohhcVi1kEBiwPudYnrjiTNzhKqp5tTa/INRm1kDoss
g8+fOilUvGd7TZSbMLAmafX0uk4YNFwNYSaA3UyTzH9kGHb0kGSxkNsnFImr9bxgJZ+zbUsekSvw
4IEGVYabLU5g0kVvtxUpvZCWc32RbTLGj1s3oME0pH4w31xjM/TmSwuHhLMBj9eLPHQ8TnCVQ6Et
IeOcLgVH/jZ/V0uU0tcB3eUzPd8cLUOkbmsMhnU6bdnSFplyTpZeTTdwlpn5czxVUX+N0LDo7sZe
W1bWi9f9I51hx4FKEMG10uCnxJ4b1CrDPJjDMDjjKsY0ZZfWGaJrPc46yTlTDfttTQDLfqi2ul0/
oPM8Migximrafmd9zOofWg6kuxKGjq4rQXFrfEJz9GTeOzjvik9DH0frYxgFs//Dj3GrH72vgxl1
jJWmBSIYFMdRRrMoITfzDE3TaKInS9TsCuPBR7xOeIW2tBul8v+YO7Puuo0kW/+VXn6HG4lMIIFe
XfWAM5MSNVGTX7BkScY8z/j194Ps2y2CMs+Vn27ZtVwuigcHQGZkxI69d+ygADu0BpVaWYSDe/Qg
cN5lAwNQ35pjGrbPm24RxY1muhd5AXcYQOn2upkB2K1Wye+gGYbcJ7ZrVC2elCRiu7ZgtecHsPcU
cIBAulYz45qPeEYzyN1sGKJhs7h1Ayu8stcn6FVU5aFvNrb3otVDZqCqjnX8pV/Pxy+6RyWOZNYO
L3XpkYqYxLvsjWwaq2PvhXZed37ltohHqaSZh6MjMzb30rINWAQyrIM7K9LdeCSMYvk2ZEU8fO2S
qZqelYvO7fckA46a/KRO+pt51sv03tV5Nbzg1A7luSVd8XM8PWqfmSfhiglW08CZS5/mJcmxp2/a
CEL1HXhwjq4Xl/eFCr5OKc5t5vMpu/uEPq92ffQT1niYnCoFnGjq6DXdYBHuh4HZs68TCFyci4wS
wKLOG9zAe6cr04NQW5jA9sOpCJq67PwYWZPyS5d2qdzR4mv6r9TLIRgVdanZfaIoW2LDdzoaxolv
E2U7oJKshNTu48VdjeFxQgXHDJRiUk70ESHp3Dd+PzKroz7llBxxshtrbJLHG+rhyRb7RkZ0rP8Z
M2hrY+LMqsjLos0OpvchUffO8M+YvFv3EjuTA9gwnyvj1y6lT2z/Q77+1rukxBrOC2KtjxxWJhWr
N5jPW2LmtTncf+OOY26HXFF3Wx30F9Jvg11QR2Xc3eajUWK41jYV1a01JHiQa6+2Xk4tONGO2aGG
uSuNidLjab7GytX+AbVha3QSggdPsdHoY8noxGzPfPvpOUylekfWRK8D4N+9Imv+G+aG2BC6m7qd
WyWlc0R9XOs33VwG/b4KyTaRqlKQ7Uy05hm54TQXVySZf8Po2lqhJJBRiOmWfXRcBgB0eFwcaoCt
Kzf0d5++obpUjA9rdeTZtKnz39NGvBvdKvhnTLetFwrJcp1XYWAfZ2YM+FEzX+I+k//wwzd0lk6I
rih7xz4CeB3o2sR+IIA5nl5Qf/dUNly0YBrizvZi5xiaRsvJOgSU35zB/+jTt0YoVlpJqAg8Fwo2
jEA7j5F2S/nm6Q//mxW69UFxGpGP1ZSwXCLtWV/aIs7HnenMFkNMXCuv/KqH+nlGUWFX/2gWGDpA
tuV3OoTIDUeNQYR9ZPai/V7VTXuXCECap2/o2976we7eOqLoZJbOMIfqmLteBNzlFfMIkstfX2fR
Oe8U+S//T6FE4ZziKrlPlvhesNLsc9DGfUTFEEYHRsF9mQbJnFi/0yRGf367//w8/Vf4tXz55/do
//3f/PvnspqbOIy6zb/++77M+fu/19/5nz/z8Df+ffpa3n3Kv7bbP/Tgd/jcv667/9R9evAvB7Lj
bn7Vf23m11/bPuu+fT7fcP2T/68//I+v3z7lfq6+/uuXz0C73fpp2BAVv/z1o8uXf/0isHxw9OrJ
8Z/fX+SvP7Hexb9+efap6qJP2Y9/7euntvvXL675K1NyLMf2MAXUtl6ngYxf159o71dPKpeE23Zd
/rGeegWDFqN//SLNX4ED6FZYDNO1HLkK/Nqy/+tHNkJT4dn8ADM2XGz+79d78Jb+9639R9HnL8u4
6Fpu6pty69GqMvV2WCATn/GVrWvjZAlR78CXcSVz05sCcKeoILJVExSvtj9Ron+cLGX7fT4+o/K5
EDArP0jzeoet0Echwts2nz5CIvowlwfdpzeu9RtW54rZcq+sRpMei/yPIF/AZ+YP0TLed7QHd4O3
7BcTTFh1lQNKDDrXyugOI234cplfNklEw8G768c29D2dnrKKIjvSBYa8M1bexvxJRQl4PiSRtHGe
LVXjY5FToYP8wwORCcv4WTDMv2WdoDyLgN7EvdU63k5C4t05rnl2OnuH/RJ9sgGPoeZD1Dqfp059
nE1mJ3sRhVdf+7FlvacEPfeNue879/esNiZfzkngB5M+mb1+QUNxj2PRrqyiN1PNt2hdx2/pZbpW
Mu5hlX0qM3Ef0u/az3bztZXj6wyA8TkPq2CL+Yb3ypqKfu+CVu/KvHw+e4xzi6Ou98NC+yNJ/hH6
353JJDbfzQER4zj8UqGr8hVziCIlsI0AHDAMmubYBO+DGuferPOBoegoitf2xIFmZ2PkD07HNMGS
CtW584xUQBSTJ8PU0dvUW3Ze7H1EJww4Bdcl081dEZvuYapSb78Yc0pjee7OpdOdwzmddhMTJwgj
41F61tDtqrCUdEaX9gTQOj3DNCc+1216Moe838+QYl4sYWN/mVysFRP5mUEt7rkFGjmEkzQYFBjI
fTyMO/pSL722MXaV1cWQLcNmRwOzgK+YpTdlYNVnldKCBLR0/oAfdMBh0vsziP9UIHsef4ZKV/7R
bcPUg8j243D3/2MkW8PH3wex55+yT3Mbf3oQxdZf+TOACeH9ajmEI1tYlqnN1fX0zwDmeb86CoWW
DdxjeZa3Cqj/CmD6V+lYTN/TrqRUI1jJ/wlghDYCmAI9dG3HAwPiZz8RwR4KfzSgqSNND1qP4p+E
0jUn/u7wTdUyOMyGaU+qX6qza8ch2JcDKSUIkisZ6I8uxROwFV+fyLsd0lXUqnBgI7anTvbqrIv4
g5iAlmZrujbUiQf3XSL/501ZEoa4bUtm0m2tYCPU4hM9ufZkqsXbt0Y3n+CQVgdt6PZYMjr+tQEr
5Fk2NNWHrFfpFd63WJPH/z0U/rq+tlzoFkoJe5uhYbVqW9Votic6mdObxevbFeBJjjqVwVtcZJPT
EtTJZ1qhyY2GSXpbm7P0LWu55gL3rT57/E28ddl5TNLaTi6sh77qDYvX6wgbcKRbKmKYE83QJZ38
YrRQl/zZqaLbKBDNnTcW+fMiiKLXwWj2/W6YowED96C7hxlR7GFeVXuTduG72U71eRhL74o++mEF
9u3BaS09GIoWX5jv+3A12lOcpQnl2AkeZLCT1kCN17ldt3OSSd+UOp3vv9uqfx3o3x/gP1iTmIdI
ibCFBjJ5xsMLxqnF8MKQC/aLFxwLy8VSJlBAiEYn9k9f6pusYPMu2GCW5yrpuA5cpYfXmr3C8jAy
ZVWYkLeBVYrkUprmAE1SlvkHrXVxcBKX1rf0RI48vlncN5nsYDLmiyxgaEEl9XMvx94Yym34filq
iB4iEN7BjoZM+UJ26sZJUuBXiXriYM5TT/SfkIDs8LhF0D9I3eRXbuzxM9SWrRybEMLNeVvPgILR
jOEcB4ywa+PAh9gwQPsy4l2wtNdUrWsp8PARcilHapPcznXVVpnbwrCI+rRkfcSDcdcD/5s+pt6D
H7SufhHBeYHJONhXCq0f3KAtFdQHIonjEMcfvjiGxMZoAJPuZC1LCt/U6fda0zFQov+5AaBsAE87
xC0isdD45W0tsosG0nDXDcxgnMzxBpjd2wtVyitvTG0fI1chBfZMFv23rPrhDVVFq1ZL5fpUxJV1
7wW2e4bdNF+ziN9YMXy7G27Eo/EhpPS8rfgI1k2O7wiDn9wWht1FNkb6hY4a1VYkm+E3Gy7FlyCd
O9APnjyzd9IE1t1SuoCgs6Xc9HnShyqC2ki/5VC3JIg/VxWuX5EzT2sMt1m7cGrWR/Xd+efNQ00M
FMUJlBJNnauLSzW26vckLO3zsgzaXyJm1ErHCPc5tDafp6rPzMkc907fi5tcTOpmKcr6toPu+lP2
VnpV968llImXnZa23g7hoRRvSiMai5OhFpMJpe3rcqieuSNbvVuwo3o6QD06ttbLuSQkUijLsuyt
15XXdwLNi12cYKQftKjs3SD7t2rI3zXpfHS9HoK+om1NN+nYLOJ2auxXT3+F7U779g2wo7ZN13MJ
x5u34dhxbNa1U5yGrswPLfO8Tmm0wKNDAHN6+lLbo4ZLcciwxyyhHbKpDUbTZqBgtuXmp9ixd5SR
tDytjN710NxadX1NxUbZ+yBwuaZwXFI2HqsteZGb2F82jJNIrBk3Rp3A/1XGBHWgF9hQ0G2qX3bu
7J7N1pHykFjVNaDoRxf3TBJJTh9te1sExIWISfEFVVCq1Nhz37O1T/Rg3VgohA+ugDWBakV8Gh14
5ldCzTZic+OaY9VS69qikl9//t3+wigJF1BRQ1OsXfu5gP50HFxjeFGhDWGnx/O7OLGaK8vo0UUt
T9rQySwOWlrOWwVuIQY3rOXCfPZRDOeBRX1cWFbsnOJrkLZ5vfa8rk1Ae/SUuag2gR3Ysop24Lq2
v7vTAEK+gKJsnaYucZ8xEyo+N3ZvnWdbJ+dV/XdKaEt+Hgsj/yl9N2GCK6/LmDAGCsLB8fDKIxqw
BXkqrc0pgi/MDn5md431U7rXb1eBGy75eERerr1FPKB/Q4ZyI3lyQ2RQHB/iYMipPjy9Lb99zPdH
PDcDqMN/qH5IW7e+pa0L388RCZV1G9THERKAbxSi2uuwhImq7Na86aF9nmfY0xfdG+K2tTKAc2Qw
p9zssjutg/6abcSjuGR7K47E8eCYkO63YncGTYm8gB9yavK6JTyW4b6amv2UmvXl6fvfHs20ZzSZ
qM3Zbwq2y7rKvltFzez0TrdE1imydHmbWWZ0QRp5rVH0KPg58Gikkuu6AQbb9iFwSRycOuYqsi5y
INEYMAZc5NT0Fk35QTfHn7wrR2hJ2Uf8owi2twYZ5Dt1jF0d9stapGdH1Ho/V0tx5QB7tAO5iuKp
SbYfhI+tIVkyFCGsHic7YcA1fSkX4Tyr27w0EY448Y3Ths2NCi0z3gfCvjbRdltyulybYEPN53oU
udsckbR6GEdnyk52O9At7TvkfHtapqSmpRwvKXZjKVlPCxnZyhgGqIMqf/n0Q378UteTbA18hOwV
E324dDrVIh2PBUbRZCKv3K6Ruwrjo12Dzbs/9qN1xYDwUZTlljWpgknK6rCgNod1XDku/IsyO+Vg
T0dgL7QZmA2/cVORHeG8eGfMqLrz0zf5aCd+u6jG/3fFK5TaxDqlG3SkRpedZre19ybdYzyR6Auh
4iiN+soT3XQliXmbq62F/ne7UbKJHAkf6FQHXlnvJgRTXxB0pDvUeNW70tG5oAE+zR9JgJt5B/uu
Si4pLeMrd/341VpUH/DvHZP/4W3L+CHKLYOUYTxVavbzFKWFjeoVaLiNDgZA3tPP+FEMctZtRLxz
iUU2B9rDux4kw27GrhpPQdzrY6FTfUInf80s/VF1AGav2LBiZWeBlJibsqqwktRIlDGcOpsODYII
ge1ENQ+/Ty7JuJ9UmoboAMvjnPWFG+9HWOKf0qUIbhHUG28tEevEL+WiJ868lPLhZ58CxSzHqkON
QDDZLu+mz5ooitocMRCP2oVvfhwS6FZPX+XRJqKWlZQyKMGABPA5e/isVe32GXKK/NShCvd7YHDY
/ta8V7Oud13jvBMGBLenr/no/WoiPkIzSyibsmLb757qrhiLKu5PLpn8hziwi9U+4Fr198OrKEb6
cYEVsdyEh7Q1KV6suT/hGuddbOgzkAiUcyX3efz8xJr0EPWBRR2xtaQiEkQmE8L6k2Nk486QWU0l
N1t3jU3IJ7voXix1mv/s0iC+m9QP3BcIn7VNB2CVlJVRghp1AvQmz4oZ9bRY9j/9mqiaLSltQd+J
quHh0sic2DD4uztVprPU0Fl0dUQ5o18/fZlHEZWsUYE+sw7Zh+6WlDIOYRc1JZNYZI0305woqOWe
3e/zMqx/Ng3QlklpKbkXJNIU3A/vyGWQU2YFuj5h4d4e0W85B6f8uTE7xOz1Ih7NaRYFBpZb8HdA
4+aGhQN1ZJDuwZ2j4JkXBsOV0vzx6raoUcnSCA7glVuXz9EuomjBAf+Ue4l3jmBinibqzSuFzON3
I2kcrJWbado2u+jhA0MBO9RjCwCQBb17C6ie7noqt7t+aOory+DxDUnXpTakDUGvVWyhNWHIOQpd
BqAwtXy+zZCP3M/GYl5Jbx8dZGvngrKMZ6d4fNujJUKXDJCmh1MWTvkZVMb4nPZ5cBOIcHwdu8V8
JTysK+pBNaHZFsRWSf3rCIqKhw9Qh4HurT7i4KSVdmqCRr+2y0A1vlOK9saYXO8m1wxxG/EOuZIe
PX53Dy79qCqzZruYk2w8RW0VHdAQNvtuVmL1T8muRIrHT9UWpkviy3ADYL3tYkROXtg59F/Sa7SY
VpuL38Ksn76KYkGyiMLrmhnd46hrC+XhtEaRQtzdFtjGWFpzjVkF4Mni3EAaSZgXSEF3kBiy3yax
mT/LbNQOT0cqtOyPXyfd/HXHUSK6cnsmx1BRTatgTBdd99WvJW3c/KCstPtSw1DtfKMqq3SHwE0x
c9aYrA91HE5fVSXj3/MC+QpsmWZWh8IcIcwGBcLEg6qTEGyNpZrA3xzmO+pnBDE5hubdAX8jJHCB
owykWKOdpTvb6YPbSpK77MxOxQJ1DbyhXe+m5SWd7BQlu1ChXzE8+13SJ5FvhfZ7M2gRxHpthsdb
68KObcIQMrzKqGuRLZnDrkG6iWRjUPI+dasl8+1ywQo1DCykWXEFQunPiQPduux1EfiOvYzq2Wyb
tjjXJZkSqnUrfqlas3/dK+jfO8Ncis9tUY8XbwCAgBzbtMntNNh9/qoOCxNVnDOOOMyQ/7wsKd76
fVna4UslcAA8GL3Zy9tuZg5vnKZpeBBDlX8YZ2BcvxlQ8vnLMDQTYrcyusswQfB8bhstYpDFwWlo
Yc/FSAgm5G3FGGfGvjBV1u4djbL82YqFNftEijk6Z+0cVc+bQQX2jgWUxhxAtfuprxrUAgh40Rn5
Q1hh1aza2kr8sOlctRtVmH3sVdHd1u4I4qKauF7O4aKbF4tw3fbYj5CJj561qHsdWUyakO6UvpNJ
b3wy6kx+lSAZ+QnyxXCZg64Lmc0np/6Ad26OwCAsqrfZkCeOr2q7yA5W3LnJPtA6y47SiZwPRjDN
+R96KBjMu7PipTfxBg/tnd2VY/3JrLzFrH3Go7qfHUjFHzJ8/uWx12hRTh2WCeYzZx5cfWHPeh3S
lXLqdnkzeLQVkiEVN90Se+45ivuy+RLMC264tewMdQon+NJ+M+K4sA+nrnsBo1sMxzRHx7WkclZ+
mkgd+q2om/BswtMKng1IgYZ9GVdmuhddn0x+TAN01Uf0M244phnb/uTM8o2Z2HHvz6UUr3CGEZ0P
kzme/KGO5w84TphIAL1oQmQVmG9mLFKWQ2y1scH6z4c3IYEC7XieTjA7+g5eg5PiBrizqnh9uDGn
5W5wPYjwugibL8zxMn6rzNL4ggsK4wKC4C1FAhSsyU12DdDTwVFDiihkjBb8EwqWF2xvt4SyUTrP
imYpjg6mHePeystentGR1W9FM8LrxbKghf4xx87rXnBsg22I4KRsPS1Hwxw9z08ilxqKQ2fWvqRX
9qZJBVPWWhTEz3DfwM9jLKNkPpAzBIU/FTjn7GHYt8glzAwRDQkM5icmKtIdY5lCyCJWucAyrtGE
tYlM7llpycs0NDBucsmjer8aSjCHkiriU9okQbGXLatqN7lC/DaVONH4TSnml50NE2A3t9D8d0KP
MaEJi/LbMnCH+RjGGZ5MuB2YeIsIN0IxuITWCFumTqqjF6X228iyOrk3K2F8aJH1f24Xq+x32mzU
RYVo+PFVLlW+D8rcJl6FKfQW3ajghM0iZleZOQ8RClNrftFNiBxPBpXDtBemTs81U6GKNxkKgFXL
GiuWydAxHs2C8+KcBqdxmoPI89k5IIeJCzS7ee76qcajYq8LFAz+iP3I21LHde8bI1bPfqhyxqsV
+GwfvSEtGGEOE6LdtxqgiKeLqpuKq1+A2MJpeM7yteApSXOsfNC+AJuiTM7j7UQv9L1VonuRnFFw
+yJb/67j1GNmz+Qw3xv7htz3kqF5rxZlj34Gqab3xTRNBnQemX81URlbbIkwaY4eb9PYZfbSIYyX
8PjtyG4+4za2aN9cklUF3jJc2e/n2c4OqVcbKQYcSYsGXg7L/YxDVeZbLL1iP0TMNN+3MkeunES9
We0b9knvw0cwP2DEMcq7WEy4DxjzGKp9pAdHo9UBQ9lPPWoXyKhR1dLLlNnLCoK9tUMdHt91i1E5
eyR2SYemvS4NGjTSuR3dglO4CAyOMMtNauf5FAtUbn6YdNYxWiKHG3DjGpUPXhJocKc0Lw7WWGiN
jQ+BGE71CM6q87ZmC3XSuvEqU7x2UEx9ZtQY+lzG0CB1MzP01EfERd3sj4XQ7VtcFuR8L3MYlgdX
QnrkHGjxRpNe+I7Iju+JifYVTkk84VJBqY2ZZ9cGEc28QA77hMngcgeKIZ6pFp7sDtPiMN01yFPi
XYhdwirRw6mAGRed9YcK62HZIw9KL23KoXaozCoTR08sbePHCEJzP2SaqjqkE23JnedE5Zc2A0U4
tJVhiVvVBZyU08SEZr9eIvV7ZSew4kRKpHtpdqb5HuwbJaiXZYbYTWmZy9sSTkRy1sIuMP/glB/2
/YBW/rl0+2Dw3dDo1TOm9ebL2aLzYl1Jl3+QZ609G4uuwtoUs6yH6auQNdaeGKbQeV7Fj24o3tTo
tf0MYO+kFCogP8rG8aeIuFRQ9Kk8IEQwREV3dNsam/BftlHOJmc1zPrQAwDubA/hxdPZ3KOCg37r
SoqC4wTM5D5KzW2mMKSWbs9mMWIv0hFdzvxh6xrx91sB+6AGoLmnbGItzBKF7GxTddZBE8xzljdn
GdcDjiFjnn3I0mK4bdKB6QwJofDDEmP65psO1TC+OzKdjvB3pvteFhjETl64vLYNm+hVLGbhHIKY
8ZlnmRt5/nKujRnfpQy18C7Bfe5TEa2R9Oln9RgrW9vKzKBzYbyiPNuaj5ZyMBJ7SupzZ9jNG4XI
ODpIduNAmZ5bN7ZrhYmfMn5wQc1stMkxwu0HgfyAEZkzYI5C4sjnklok+BbVeVL3V2qQb6jRd4/Z
EyZNPlzqOKYItmo7yWQyxspRgScvDuPT2pOVZPN9wLjIrxhQhF9kmIAwRUUCO1JaXpXulz5lNiiU
2BnvHZwpah8w2RAHdkHwSkUhE9cCElpUVamNqP7pB/pt52y/LeAuFvTMWmCPravzO2S3x1+4MINF
XWbi8nPShlzTDm0imLu1EsEurUG1fVqFncd51NQZKX3ZX6xiHO/bDkhor6aKJL6gozH7MTw7cdCd
6z6fqzj09liQKLFLZaZ/bwzXKY554k0vUC2jErMSj/Tw6fvZbKZvD/9bx8yjg+/hPvfwdrwpgZ5d
l+rS4STAKOtmujG6UV7Bbzbl17er0MRmIcJb1ADED69iF0gWVV05FzMj91bjWKKXTaOL6+Ej8/QN
/eBS1LQwvxVohAND4+GlBmMaNXYeziUYaR35SJcBe3HvYa0rlvc/uBiQngfKC1Nly8wa6kHUyKed
CwgEHn/9KBg23nAK28m1PtEP74u7gsHkWHRR159/t+5mk344ok3n4qJco5CZzH1mJ6XPuX1tsNUG
FVjflm0JWhgsc9oGWxZiVcvGWmqtMLfQWH/jwnAWsWXgVGeEuAFGKCGffowbsOXPC0qIlzZKee5u
887IL/HeArO6TNn8gark0KXtW4NmeNslf4wTEcqbMQ75Jxe1sbOiZwoLbdOiGRvPzaA22pfAdKPb
emmHQ9RJHGCi0Tn0oUHRiA3beEaBe40X9oNNZ7NIQZVsgEaxFcd5i0ADayMrHVPWidPhepLZ+too
nscrZkWAnZXpq4CytkPihsFAz1DgdokdAmWErs2PK6K1w2/g2v5+fEOSSIj/5LoHVruDh4sTnTvm
J7ExQQwFjcAZoDm63fD+6Rf2g/txbDqUGpx2pTJbDy8yL3FWWa3qLlhnFHdR5VkgwRXi107WV+ik
WzIBK1Kix4YuSR9nxek3KzIwVVrNldtfhqSLboKwFDdFVqvfmrIzbiasoF7qGQtJSw/lwfVC75wp
r7/38rS/dBNcfdqn9k9vEp6tCw0aWgxZzxZuD+EQDmIOGkbVYt+WS0N8KByjf17ZmYU9sl5uIABk
t1nqXvN0f/zg6erRK3G89QvIbRM+FEUou7kaLlRsk7/MNYrfMSyRTpjV6el3/HghwXvmIt86tFB5
19D0XZSrCmx+hdurC8JsCmpoHnvq12ux1FrPm4eHuALftwmlMBlopG0yuxbft5RpkzbjDSEXhWEV
7xwHg0sg5ulI0mddaHq4O7J+67ODCu/gBV3jq6Uvb9BRpzs8dcMTiBh+7lNk7CN7jN9iK7gwLhZL
D1u2AaYkovILh8n0OKoZB2EaxbWJVT94L0oTqWmIcHLzbh4+LAB93O9krC5t45hvK4F8vekSL/IL
L7sWTLaJJDsC6qyCZgo9noi1Hfgx1lmrEfjIy+q/EJ/sOjDb3dJIq7sJrCH6NMS98dvsahz6A1lm
LySFr9ipBb8PVLhDn+xm0kxSZY6WP+gQBdcOkR8sHYD6tV8ImA3isQkPE24OyQKedFH9OrJOovgs
0E2ff3qBUmyCElPiQLDc8r6rnHzTXUN3GrWYAGQIaOy8v8YxfHwvtmIoJmcTPZWVmfLwzSKzdxtI
wsykHdzfYBDQ4S0KCRHk6Zt5vIBIW0wMczR3Qjd5s4AWfFkHZwnlpUxa856iFsevykZBhBn14elL
/eiOaB7zlwM9i2bRwztSRjaBiFPnwg8YLnYi5iNkJWv/9FV+dEM2dGHbYlQaJ94mz2yqAceWfLAu
ucBbIBHB9NKeW2ZGOHV/heKxPpuHIQROFzkfpD3aGY8ms3WxlY+zFwgYOmPk7ht3te2f5HRWKuru
0iqYK0DFqq59XIy7n79PBCqsdfjzZBDbvBOeToc3LVl7jCvyMxwG671rm/ON09vXcpUfPFLOWnct
d0DCHiWDZtoqhC6K+1zAWKXAC3mIFBh4WoqfXyOkYy5XW/9L4/LhGtG1NTZLFWKkLsAQxNCEWMyi
Pf/pNYLm09LEstW3aAtSZEGtZDApeQm/2SIxgWk3DeaAdh5H56cv9YNFv8pL+bp0nYTattcso3d1
T6pxma0CTFu7Me1DTFuevsoP3hBQC2xZoGtwiu1QGpVjOeQVGYsejcMdEOXid2PVvyaWX+sXrmnP
ZtFzKfYw1RUxdlsZFJE3xTh2W5feGZNXMV0EDE5Me5SXycnDs6ea6W2Msbl5paj74XXFmsZCNdBc
/eHKwMYmpcZvLCSy0Uc8k/B1HJKTN3m/KzU3vjm49//gmUrUw2tcpDrYXHCyVe/pILE4TDwgCS8G
cIDLfqjGa1PLfvD2WI1rHbCue7Xlzg9jn7VJFsuLFfXiVc1ICr/FSfgFUPFP0rM8ClWHE4WtxTnp
4aL48CnqkbEPFgvoYo3hBKl4aZ+33mJcCYyP3tV6FYi+7C2uAwPr4VXcxqi7OWPRR4U11b6e6+pl
pw3jYKtCOn5GBwyZsBFlH59+ZVsVAsAjm4COzFq4Us6Zm+AvrEznxRCVl24Y9ICpoRPdu3YxvDVU
1fSH1MbNyO8HkZw70w6dPUMgZHfrRkMIml006Aae/kKPdj/FM3IZlDKkzKAem3BWEuRMb+mLy4Bp
4a7EseR+nOS1Cdrr43ywJbkKpBWkoLBEaGxvXqoxBTbGuziEZdILmHoVd+d5KoMjY1PeZsn0c5OG
CJnfjgHgV+eb8HTLvXPniWEhaskvXRehkKxkf8zqQFzZ7+JP/tXmvlAA8Rq9lS/FWbdZRg6jIoI+
iM51Z8t3LRa/2MmbZv8VI9j6K10R7E1rzKVwzcOziWEWyhvaXU5n52UbjsaHkWzk7YiC8w97ckS+
M5OJqYNFPE7BgeNFt6dIMhazKgqVAy8q5qR49kBDr4pEz+SDxZTP27mcC0wni/a1N9Bx3NVjxuCB
JTBx0jcxtbqRpYOyq6oUPRos5zCWz+Ko4dcxiYr8EslZ4XthlJun0CnL4NAstRX4My5HGFq19EeY
E5CYh7Log3rXjFlDx5k2MvYH1Rzc6mAJ5METasBqMI/AnD0jEF/sBLn/oe2j6l2YIUfZ4fuK59/A
nMIPZTeehjieTb9oZOce48ydiv3InJfXFaTJbIcYitk0ENBt0GAmruzrPM8PYyKX+fUEMwP+pOtG
GI/NWZj6Vh/SiRq0Gt4ghHUZDxHjIubDEsxxpYImeFkUFfJpjproddEDGO9JzqI73MXL7JCNLfmP
RTfqc57amZ8OLj/ukbCEKfZPfpAFiBGxIZ53SzrXbxa8A3s/iqu02MO/0HAN+lo+r7WRVYxeqHGN
NpOmetO2WPwiYEym90tUdq/siFE/ByNJLEjL4YyRUaWc6ksZquVVFJT42bIvenHIsRnt6BMXJQ7L
KgXcposMFrvMSxb43ZDOZyMSI34HnfJ2nR0yxDMypucSZ49wn/R86b1LWt5Q4tj6oxfqAZYBypzp
JvUYAkAzHlIInslMNzDSOY+OFUbtbyZtWG9l5QIJpG3Xv/dGe04OLjMuPqYqyb4GHZSVfRtjIx2q
KXNgaSSrM3Ya4BpaDRpvbnMp+bYDAmGuTZTDgWHs9AXpmTB4rFH6LhwW8cXKRqoyiGWuOgC0Dy+o
LjrWpMOS3lVdQsaIkLf8Upb4j+8TM054CVRnZ2NO3M+2XPrbyAKG30+yXxwfuBjGsBV5CodcvM0C
f8xEn58cvKQnP62mAEzQM5goAzK9sKpUPTMRL2ms3+kDTfGhgT7ASM6Mgdy7eBaDoBdb1TddsDgL
HtZVfjvJprR2pZDuJ3dp61edR0utHLIYYxWGmeBkydAoFF0zlHFMxIrovRky51BYjAzZRUbYvZqx
CH0PMQTmIX63sG7Cvp/4Rjh1VQw/EPNXnSyrr0RVtgoSRJhe6G4OjFMCiaA/OsjJw/F/DD9GsWl/
Lr3QpXtsmeMfoozyfN92dFmhA0Q1YwUc4/8wd2Y9diLrtv1Dly365hVYXfat084XZKfTEPQQEED8
+jNW7X2k7SxfW/VwpauSSpabZMEKovm+OceUKOlYZT4bUQR0u8wGogjEeC/sUj03rL3LvjTK9kvV
VdP1OmBVjiMxrEOSizV4ifBx+2mhaPcktTESDhRORfkeVHnuHjrXbOzLPtP6Ja8LIqvC3D0ncKwt
kpZ8isI34rmMZufrPjz5Hf3+o15N/SbqEVWAOaznNCzKAXdQ69fvS0to1bmnM7zN1UTVqFjcKnYt
MdxAw9PVznVG83YDFEya+SD1oycGk3wjm/bFzlpGCxpbrtvvEj9CkQQe2WEHb8kRELQTLZqk9ylz
IeYifcocl8KD30d36BTUIf7CLvdHJ3WnJuCTA2JXsa9gqMaTK3t6wrNo7XiroNZRyK69lV9v4a3N
iB6ZPz05JhTsJ43GyN1uCZ/pjo6OpvpsK6+9dMXXek+X3iow3Q3C22uD+7nMAxG+2Z3JWkCflRLA
5oaNAwmxZqQAaA2ancrnodlppbtTtGwdJGGjGizgGi53ofVQfM8dTNGxm+GkTSyPfUJCdXjoyY4p
MEHbTmt/svuBHw7GKLz3os5lCiezcYxDE/pwClJa7xExMVV7w1p8HaQw35awgv6jI5FfR7nplQdw
fufvxli2cxfRhYA86BzgcgfIPKObXrbZrkd1aX/KewCBMS5O/4X0BeJLaAMMZhwBT3wxQl6NOKIJ
ipBAh+2PUdbZSvBNi2imm0dPEKFiITFBktB+CbFcXQ4AqOt0hq7enNxNVzIFraDn1LD6uj2O3di9
1XYgGHrQH750gJfzxAcPiRPGiibvEDS15cXIdPRN6W/B102NnTio1XJ3dR3NIlUeISzYVZrRj9vS
kF9JjyHSjb6w99xXnvFaYveDtJ97/tHPadUl21KW7xMQNyaaucjb1DWrITgiscrf11kMn1epWy8u
6GPSNAJ84MSIx2i9VVU9ErpituoL0hBuYqJdmKcUygh1EoNtqEsVrEDwrQJyzlM9FL59pL7nGKnb
Gw15VhsfMLGNpa4Ttx3H4GCsCnsu4h5N2zN0h1tqXbWFc96XhBcsmzJPQJCRqpEW5lb2iRPLFCV+
MJAu0G3WbD75iyXUUVa6go7s5uH31UKBG4u24Is1cwegl5oM46VsSukczFqBKCg3FrbECCXaAaRb
2YPw0KFAkAveXdWu75mX52izBm+tyUIKpA2bJZiyWKO+OofUMO7jmb7uC4UI+97ug/UzH2L7jNlh
e6jcofqBMiR6JyGBgUawGs/FGPggRhd2u5mMMmbMuvhioHz5YS2hXqhYnHuYixBGkBprmb0vmaye
q87x7ukdh/ekreXsbsrOnC7q3l2OwTyil6F0SHUANqit086oIhoohUOYAf1uVJOTMZphTEXDeQVu
vYlrUcnxkVnKDAgS98maFj2NQSBz61SlUs36+0QNTB7QOKsOt/5IgkRDykidZm41ZAcC1F1UMkvR
z3triIBwuVDKb3iFsyWlnl2WO5qM2/dItX5xWIiOMBKNF+bZnIgUBA+hlUUuV9DfDV4tXssMTHBc
W06G4pI0vxEUk2Tp9d1F+PHG4v/JiNBzpuFKscyfK7JC1tyBcjaBEY/2TC71Q0mWwRXhCvPbOKHq
5DY2KGukwPE8RyGbNSFzB3K4gDNuss73ISF9NlDKbGllyT7w/LbQOGKrCA4X0PImZAsJrpb5/TB4
ALvtqfbvQsY+SXMjZn8QQxVbTVMhFkzZEhKcZM8OSVlbMJcMI3kWFZxlVI8TgFasP77XETdn1uLH
zDbfPLF1XS7DoRjWY6jkm7nmb4IcAZIOt5Lz2myW20Gy4XySjV9MaeahvgJZ5XU3lSMQmTLMguvB
c3MeUmmDM6ZeZs6pG07EBGL+dLJEW6u4ge/gUPSbZ53zeYJ+Tlx7yJZP+BWLV3OsTTKOyu6bMgx1
Y7Bt/W5FxNIc1QoOIq07tF6A0i2S7yJicrsEMnddAqA2+FYFsV1wiktj8I+ytvnsAek13/1M2085
+u5xP7i9uijLzb9RrHPbLtBDeLNms4UgtSqh3KM1ABE5ILnK9uCq5wYxTxl91lbdiIsR0LmJFJQV
NFWzoYaU2pG1XMLdNe10tCWT7GIUxndY7ITfBBRqva6pnYuBw6pKhxKy17Ph5/rRmXNC+3rXdgW+
JUjN8cIX8sZmIcDjmMveYvGy+Q5XP5e3wnTUW2YWHQSqPpL0E/TUX7tkBziJq4bAT6bBQ3U7L2gc
k3UY2etNZdkjqi3dkoTlutQhkoKoAL2elVdoUG0UnALNCDFGZvlWebbxxUUZx5aXfR2j8mvXWo9z
GwVJvdmXRj19GRz4vSVoYHfkf1CC03wzGO4kBMZeMN71nt57brjzkcgTNrffcCU9Z4ODV1zPG6ww
BzDfFA/18hUjyfVISOOXah7HXYFImk0gv6pl9OixE7gtzdL+gta4gaKf02fcz0CV7w2UZnE35OEN
7n5vN5IQBmI61dV07ywsgSiKPTRvqrR2VBiQHpbDRb8Ej8IlGsxbm/0SueQ2ZbxzCTocDlGGd4WC
62IdxQ4uNIrurLlxAtzJY1bViYe6mqTnLrEWQfJIQEqBJL/Urnz1amW23pEElz81BvHVvPnLRStG
867Mo+jOmoPJgkAmLraouyiDSe4M4QZ3szHPqVM5HeT+JnoJXYRtZ9w2h/dUDJm+iqKsetigqqXm
8NUQqZjW5X6x/Zuyl0jOxFExP5494vTcIJeYXxemRC+fbxddfYU8DLhYgQCYjWTwjSQYxh2K0jgs
/JNR2EcQcrdBQN5VNz+Y+TVi4LQs8285p8SqOpnWDMByWJ5qM0iVrnuUbcpOdPA0sk2E7p+w90tm
0AYLNe18a5PCcWKUAZSB09IXn7W+DBS8HxVUcWfU+d6gjx5z/EhJFNvVxdVM+CasGtHuaMfpNIvw
lfZ8BdQzFXuBdboLg5VKItz//dbYsaPb6pJ4C7mbrP47EXdNbNDwuQpg1ryw4vMmoKy3h71V9pyb
favYDl69ptr3ATZl07EtdOqypqmoYxEY6ruy6r+NTkV81SySSE3unQCG3RTbd1E3OiWHQ+187FiH
aBoemjAXT2Yv7Es1S/PbPGzTCbVjmJJHMyXVEqXtanU7EYRT4i3evY89KW0MHCFl/VD4jnE5lj28
2cb5YrFhhWNNuFDfdWPMIeAaQ7i8NYcxeguC7qtDAS61/Nrbac7kiTeS/NGoQ8g6m9SW3uJ5FK/0
AMbLfFibBJz70Te7R9spHzZmBlSnS7wO/gn8z7fNFk/O8Kmxhu/hrPeTY13Aq0ObO6UQoA+uCB8G
rOi1mT+boc72i0SFpnxOMcwKEVAOwlCiYyP5o54+NNEuW/haFc6XyHVfi9p5cahU2qitsjL2ixwv
/8z5EXXt87ZioaMR6TX9s+3mb4Hs8/e83NdMvTb5Uegxs5Swui+rrtt7moF4GLrPudFvN+ju10e3
LYJLqyK4yAeKzvt7IEiXcnLFZt2Tp9ECaW41kmRQ1Q8PToe+3A6a6aIP2iMTNB3vuiKtxctdgwNj
+M6RjvkFvHMIEDztymnvsfGJ3b7YT1O/74rptRRRn5xFWh4nx+yKnXL33RV+9F1lYfnImz/EAGiQ
F1rqc8YRfL9GznXt5I8VAQyxYebrTUbG0kCLszLrhILmTpS4ONjmXxJ6eQO7MXHQhK5B99q6Uuyn
ohnKZAj1Hcva3mnCG1csx5Et/YxITMh8PacJ2ieihYY0Clfrx0r8TUyiDnrDYV8swMC18W3rnseW
OshgPPWEswF7cp+n0LnNjSxAq9OvJh+uv3TX01q6GaulSVNgtmb/wnI65yJyXxnnOsX/4Jwh/SxP
CAe9EzaY+6EuG4KJKbSkXjRZF/YgfXJHBUnBWeggxiEtOc2afFNp1DjzIYIl79A3KYd1T+7bsWzG
9hzyYUXsgM+ZO41JzSEhX5DqGPD3uSIxNq9PpKKMZBYNhmmewow5GDxVUT5E5lo31yRf2cajW484
u2I0zb75hWlNBok1Bo5xGuuulrdFPUwvHZpqHujaA5sPz2EC+4XsYPm0tUVHfUT3w2mmglHvkGvi
Au4ybBwHWmo5omp+o8P5GRTL20jDA3+INBmYdUQKq0tEMOC3PqvD9nnhmxi/OWG/OSywdZm68yK+
uXa/GXv+ORM55bJsz/mrMXZlhRBgV5QSA0DYqgVN4LwuxUEWTt/uq2rs3rG0QrJEl2Mf0Y5YVFEw
S7wTv8KSN02gFw6q7adPdjOIb1HriBdCP+YAzLpaqL5QUf6s8yV4YBnA+LIot/tKXcV2Ekoqqx9X
lOSfJhMHRrK0Q66ueFA96wWRicS3u157txQO3xkyHpcQNBtxa2rOXZnfUgzNaua2anwsinCCRVIU
O07+S32yiaTifDt0QMNWyqUqAfxWLXubuectC+TAj9aksKYkt3kkK/ayf7SXRtzMvu/tcrNnEmvK
9WagnLGPCLj5YiMj7Y/ugmtlX0gDnT/2DGrxxsQ+M1aaNzBxvE1fjgX6G0q7Wi133VyINyT1WIM2
YVacMkOrIOvFEZLN7jy3XwxJmhaxwud3YNNh/5nv0a/SaZoj/COOUCgytTN8C8bMdFCHhuBNZdGw
h40IXqGcLA10mDQIKDsx/lklK2vuP7Ek1O/BJhB/jzZBLFCf7epaB4D50mIixPTdXUefwpnnGElh
40XC3Tavb/VUFVZcbTWllNxv+ruCtOoOGhNhCKxfbcQKHo3ZUz3WyxcLknyW2sq3vzdEbw1JmTkb
oWFdvTRp3fqmdRTmRJBM19UVsY3BdU7J9Ws5t8t869R6uIg8P1tZJwF3xoMMKurUpAH2zH5CUJDO
HON9ipb6i1NtDjnNzmrsTKJHmYrHqrd2Y5/5JN+SufYgms14VKOImmRe3J4KO2mjQdwHwnrxZx08
Rhm5Z3vbqtV9nSFij5vSkl8gpvbP/aibRy/zxRRTp2dz5hAs0cZskc8qvqzGK2NixTt0JJDWfzBO
/r0VQpAq2k8Eb7h4w4/dyZWQmaoC6nYiwgo4ACeN54VZbrf5HoOz9/w/NAk/Uh5ohoRUUdmsQ3hx
zs2Kn3sU1swj4MQ1n8IqyuSbJV3/Kxw2FEFtX09UymYr6tJGuBu1S1V6BL7x5cLIhcJ3+KfNJj7K
mb+FPZo+0MdWM/wlj2yFbDoRiZKlMG7mW+368g9P+O89Np4vmjjYDmfEAcjFn++4FtumcnM0T5vR
W+rAscW/j8ru84jUYoc429ptq58dbZLeHtHV1RdkS6x7Ijqyf9r0xtuO9N+h54dKjL7fzx+kbMOO
U0GNHHYsKj9WxECLuDX65Up7RfCH2/5bJw/nGFy9s6ECIiZN0p8vNg+LCoYy8062cskDbFZ56OzW
/6dqAdQxpklF2ER8i9jqQ+PUGoXXbZ6lGb5SHaK2qq+ilrbU7wfK39qz56vYSL5RhAY++Iyf72UJ
68EpRaZP2eBbNwHHvuPgO+rZRwLEcSuf907miT/08/7W5D5fFLkdLW40okyEP18UMZaHAzfQJyki
GmWsaDSPgHQg99B/GBi/+K7O2ikHhmqI/PXjO1mRxzA6c6hPq93od2vqnZs8dOUfXrdfPUUArUDZ
GH5nLdjPN0TQyOqP2tQn362cW8yxfh/XShX7eRq7feNwlDRzbFa//+7+kj/+1BTlhs7UDzR4JlKI
j/omrxi2kfR0faJjVQA/zDZ2mP5U2d+pxi6coABXzOd21vrsOcv2slE19c/Hoog8PCmdlZbEct5G
m5V7RUawQTF3MOlRSuvsn/v9p/3FM0L0goACiiPHhY/KhjUMRjNaF/THBLLjiIUD2001ubnGlJpi
xYHUI7n8/TX/tgTQmD6TzDBm8PWbH40GosbS2dEVPhV02Mh0rdLGKenLFeXnlvbv7y/2qxtkBTjj
lpn+ybz/eRAM4bAIdlzmqXU2oHQdgagkkRhi2pGFaT60WCif9Casr7+/7C9eJkTjICexs2Pd/6jE
LNxoxRYeULmb6uoy81A8tIQv3XbeH+1Dv7gU4hQoccB2znLE8xP4Lzmuv9UILQd7PblRO+6GSGFw
d/JgPjUtsYC/v62/PU2wTIg3oRAwvC3H+XmO+P3P+tXn5v0PQlZmpCgflWRhsTkh7m99iia3/2J7
G01Zh8JUXNf/Cy4HOf5rlP8vhhwAYDg/iNMBLUUfJlTOA4UrvZkJtSPylUN7DT83bKqLnKFBdh9i
mz+Mu19Mcfjq4TKy8zijZT9cUbLsreZ5Nq0yktIIkDYp2zTOw++f4a8mG3BZSCltZlH0JR/Uocro
kEhb3FgFaPFN8ybc4vChbT8Vnf1i+Mq8bgTecRSx7X3ErueSRrH/dW1QIca2A44+y8S6m4lIkwnl
x/xAD3v7w6j51bOAe8dJwvtL/vLhQ0rRdv3oGvrkIkxLpZZdOs3TnwJ+fnWVM1iXh3CWyX5EwxD9
G61qjLZTds5TawQdl8HK/6Qt/tWojYAeoRj0YRKFH7xYRWNNmSLS7ESclnG0G5f0Lbo7lBAQqvz1
5f4/oO3f9u/t4zS+v0/XX/uPXP7/H6H7EdPw/x26f9fVX9vvPyH3z//g38h92/0XkhXz7GFhM+3/
JYj+N3Lf4k/O3isko35g4vZidvoPct9z/3XG9zE60DUz25zZ4//JDHGjf0Hop1HLwMGGw1/6J8T9
j8cN1G1wZc97Q5R1AEqjn2fI/2MG2hpNmCyJwbZJ71DYm9MeVCBcjzbH7AP3Qo50Fyo/uqOZ7e+c
qnLWgz3bJDD+10PjGW151/4Gf37+KPgnTPRmbOtggX3Yqyp3WAa67MQc1uO2y+sg21HSf9iIivrD
iv7hpfjblT4sQYScGn2b22bSRpY8DCaKmxJt1UM5oh74/U2d36//2l39dSmgcmz1XY43iD9/Xu1q
dEgwXi0zybHCHLQi/Y/Odp9GHFUJDVFzuioJawM/2SVZwtkfprJf3el/X/7DM9XuLEvO+WZSBIW4
dRARpE0+q4fAIb/593f6Yc36953ieUPADvPRsj6MpG6VJI50jCTiSMIrKC6dlfhhZZCHxytgxIEs
RmP/+2t+WN//uibLFq2g0MJu8FGz7hm6cgnEBplDIayIqfosO+CERSI7adwYlQnOoxD6+Pur/kX+
//ilUgrA5MOhhw/xYVLd8mFrqxneTkMowAvqrfkqL2bN7lAtfrbv6MEQCRi0EBS8cIxSlyIFbX5S
k9Xrps3GP1JV9s61TH8c0q6FjERzrw1bqN5FYV73Y1WJ2NiKTt0FZQ0n4Pc38KtRgXL33wZuSqcf
Npn4zTuF1tZKAhQHW9xVWXVEOAmBx3Hm7g9DEELh398BHFjn8yFPC5PTh0G4kREPoRfVV2fgN4sl
5Qa67khC7ruwLcLYocWcpcqtjZq8dTu4CrzBZkvQe30eC02QM9reLlsSmudFhfZi6q/o0fpBugSk
KxKg3jrTUYHdaFP6lW6RILaAGFaMtGJ55t2zQvfXPGvhIg6J8rlB3uhNeOyJcVXqmGX98MPuMVbF
nhW2d20BOyb1rFa1XhqIckvZ+lHRC3qs7UeD5RSfGtVT8idQHYm7sQvQK/SUv4ukHQerToy20q/k
dPc1XmvX9q7HcB5RPE258Th6yv02N14BQM9pNf38iqzgxBmWJTUzKuMxJfnwzcrNlkSl4ZzRCVgl
fLDWUB2INiUWegJSgaS7GKY59Y1imne2vRgVuA6r+jyZQ3Q3O002IZtw+2cqEGZwvSjV3XvV4DWH
rZs75nXsfc/R1Odkyovavg1GOXzhMRGCHi72/P1smtz2M037MW00qspYBrn3vrhFVMeLpUheUnUt
33zgkC+imf3PHGfQyHV96V/03qTfpF3Sa6qtzvkME0zfjOWSv1ubvdyrbgS0o4eseq2csMPp0moN
9ibfpnskDnYBSKD3Pm0yIsBadf72SIETfgzoKfNRG0ae03TrkI9WffigQR+hsVD2RteqDCf3TGUh
x9framqEdQP0ZqE1FRFLLkl+b8dgiEhqAuFMf1MFb4RJZmSgVIb4MZVo2VI0HdWVmw0NDdC6QvWg
NzNA9phL+2IoBdiXhiXggZUyqHe+LexgjjtcFPrTmuWmogVAnucFfVfXvRChIo0+1s2CtwDGaflM
eih51MjwJACHcgEs1HXB+CzhXJ8boJFLERvTnIdLoPG7faCkz0E3LMYpzkTpzU4M37/AkFfSALJv
EDKifXAtmWc00z3f2UGFXu9z08Q8Lllg6IoykcE1yRyfjuLa1W8gYdlD67GkpTEWZjkjf1DTaw9Z
aNgbhE+ZyaQCbztuUlO2Qc5SgiqagunZYQFDyeJswkn0ROeceFhdBTs2OPIrmu3cuhrQrccLaluX
onu5ILCLbOMmb6DtHe3iXL0d/dxfrivdj37akga+HNAi63UfNpTW08FhP4yQZgOkhwQ0iNpL+qFe
+dwNbKJQ/KjZTRGYDdFhq9Zwu86CbTGu7RESzssK3kPt2n7whn3fTitCJ1mU6ylfCv6Lg2Dx54T9
71p/s3nJ3ITitbzpSEKdP0k/K9StPdlVcYv6EAUhO7Lu0s23QqYiy2fzvh8M58Uzpyw8C6W68UDL
zkjWhqRn1HEM1gA2DWlnCe7+cbphCEQvtCpgFLhkJNL2N/oRKo6VRVStCjTdCYnT4kFTZK9Th87P
I5m96KTtRThFYvSRea1saeRxAdubXo7YJJDZITJmhG410HhlmcwgTJqdZ714hlPcBX2+fLM4OtJh
bHoRTHFFE2B45Rw5nhVoy1y15nVhqwHcv22NXnOZORniuM4XvgqQrk5+28X9ONjoRky4Ou5tUxnz
5qHBkXVO5ysXjm2dMqPB4CRy4T/Vszcrmr0aCg4qaiSyDrq45dqeq6Y5UO1nEM62Z3QpB7YZdZK1
Tk8DGSfFkSI/gqTaDMkdm/lhTuzStX8BJqeJqcQt3SXGRM9nT/gDZ70MWNC1S76dfZTbJLvH2dsa
auJl63+qZl89+aqNrsg1Lq5JHdEzmnQrIzUDJdFlN87rnrpukfo56MrVJIyu0Kp/lp2TPbrFivoB
po+XLrC6CUFfm/ZrVtT04ZYB4N3Sbg8SDtJzMW/dlYq2KfWXUH3KjG3mdc4zmGz+Dt0OlRrk3XUx
rDdlWX/t3KxG9pqBpWqXHg7TNOKlkrXYySJSe9degtjIcKQVkxEgmxub+kkKhTzSmy3zcsvljnzj
akePKybi/UteEhTtOjVN+LmYvCOyRbE3xij6XNEGjHWQ34+K7OAjiRJXDRqQa6GxJwin3VPLQSa1
mv6lMYY0Qjut9kxA1QUYQcQjm37MtiAN22CVmBq2pYjp5e5KHOg7x1U7hb9hiwKy3FxFT84M8zp2
CyX3oqrpgZv9MQuGF1hGHVNRv4ZfJXzBfdDVzZHYxvlUjVn9JVrt9bh0rjo0ExPXunrhIcoh7yUB
yoRd765vNLFeqiqr0Y6CqnTQkSgbkGIV0qjfB4Bnrsu1BUQYOPKywi1igjbPXt2F9LymIwYqxiGX
fWM7Qw3NyI5Va7+FS+9ViQGKcqi0kUybYDWXZXWYmxFWXFcuZtxn3Uu2Lv5LJnX/5DDrJewvUQqR
77xrVEcjK5h/lEXv7wyk38hq39YAjiZOnHvUz6co78oDhIcXELd3S1Suh7phla7Oz6qq62mXVy7y
pXGbaX2b40gHtVWnrCAPgkSfCymsJ7t23KTtiJqO2oG8gVIGRxru3gUaRBzYQLMSYSjIzOwNkEi7
rvk5E840pqBttoPV2s5NGbbE3pNJXaIhW+CLjcrGq1oNry70oMfWViB3QhONVzpma2jvgry/q/3N
30/oN0/sYp+wIVg3i/BYceyhvQ1964K+3bHpbTTLsvtWLPZNGWUXNlVXpGGWPIVTpy+6PLgVbrck
JIxdFXafJ1kQGYnXnqeVpci3MmXre9WrtvjBTjH8FpwTDptIo7n3ESqbKJIvS+1Ln59gbwkGvJLZ
IMgR0gLT2ij0xLxw9hVII+wutZvt3LE49bD8H3EL3mJdfzdn/s3UbvbRk2UC6u7H0vpo79rptjdM
zA5teFA2ESOIdd/oCI+pq9ENjY57Wyy5+rx60ji5urivOOtWMTnkeWzbwoBkZ3T3CPOIuR/xvvga
+KIkmaBpg3QO0XjSsj7rXj36czpZFwnHzZh27Aazk/AWG+JeqHai3e47d8z3RdC85lKFj05rXcDY
ROkCNbopEDtFWXiNHjKegv4r9iMOMIZ8xJl4mqItkXnxeXKyp23utkQN42XfIRbsi/xrQ1s9pgph
UXzPbpra2PmiH3atHIrLnpgcI2PXM0/WmxzYgg9LF6LossxDUbFddpAlpD3SW46lSB8jafOXVQ6P
Ly9L5/zshf+5QyCcmtv2A5mnSAsw03JuNOi3b33jUJzL7DaVhPV1PeQ5EWwojIp5V/jzThvRdOWE
KCKLrbt22RAvMZN9CGEiX57DVQh/N23GeMBepNbU9JclWboBGUmzjkbLcI8mdqnRVOl0Yu/4Ofdy
hx/mFts3ex50H6/TxrSH/z9MwmoUx2Y29L3ws/xxE2v7An0Fh1RwVmkmqsmbiFJiEaIKWGzzPZgQ
Tcaljy48AUZZDkktfKOKM00oWsxSyqNv68VL2Z/47Ql9AMomAFx6/hyRkikIq/CG6NTrYLopFREz
eytzu7vKpPudgOp3jo0piwubFdiNOczUIh5Hyt9mVUdHYw2KKtF6Jua0lW0VxG5UON9y1FtoBs1a
CkR3zviDx1gHLBGtmcpii76PW2ih/s1md4mRtqNO1bm7FHuJ3+E1mlfXjmW7ebStgavdSCo8PEbD
zJ5Ks1E5/IvAfgg3gR7RwfJ0Y04blU7EMOFXC5YeCwEVKJtB7YG+w9JSIQYWXomDALVCmAI4npZU
w2qcY9vTnQaOZVsyxY9hfuLY+9iTlR0mEaUbEZtgHjB9tQW6LjPv+bVyFdDWXhnFjz6z7AqUoZuv
aS+NfjrkHRIppLOGOFmO6l5zFL67xcvsTxMAdXt/Fu68LFEwYqjZWp5SYI8Uq5aoCnTSh7l/JYip
M1NtK4TjS9GOjHSWroCz3dx88hFdfBJ5w0DF7xM8oRRjGQunCh914ec4GXSWja+yl2QvmxsIM5EZ
SCf6LWjvim2I3F2Og5C1Ia9WLh5M9WtQDiHtYoJhjhhGN3Attju8Z5RZX5ulVffgzpfXsHOHUz2f
NT8LdCxnFyAMepnGbCLfsh30oZJWh3DfJUIggffmmUBPwQgnEF2tb6oQ0QtAM+aj2stL5t3KAGjp
bKP/LHtYi0isCqliRDnLgxsM3fdKNch/AqAYdTKvw3Y1dxwKUNWMGP+62fWGXSWcRe1NeGMdx+TN
fTWbzHtykJWQBEWbgHgQ5fUZCqBopEQ1Gwsz17oRTOXhEPnuz60zJrqVhYwnX1kPbh1M92Sko26W
XOWBnFpFXOCSEavgelPFegkuNpkKOS+xcEL9DXtLd78ZOSCyAWfcp6yzhzdVm/q2on2ElsXweo/B
kA9PDdBHTr4+XJQUiV1Uph4uCzvNoaGW7GV8Ni2TBjyREiGHIA1W6saN2+LNkJhBWXKzxo25IYSe
WTGJH61YnfvZ6TkEuVMgZcoeQX8mU3fAXUb0GgfsSW3tQdp9/bzKzArwCzTtd2S3LnTmfBwe0Mdz
QAVufBZTM9XmOFZa8/uQ9a5Oss1cgkTaue/uFtF1erduG1tSrZdtSrS3bVcCkt6S9t5qfKlVOFr4
EYFGJyN5pzpWeAKq/VoZdDWbqg55yNPGqcrLSK7bFcsMsmuqQ2fP0Zf1olhK4EEOAqoHAJAgsJGU
28/1Frj8WBliAUDnjXYoMp1mOha+CW7asMf+pGYCyffblFsLhzzfOjW0tqx9VeBr2Wt/KqdDpexo
u/ZqQq3jyLfLT0YXNUEclG5xH7BvtZAIkQ63AwQt+3QYUP/EndMAp4kw1XKSGSv9Hjq4Sw9Rl6Ht
oepiPISEJcBukQGSbRsYerX3+nF59mlG48qJuE122O1wb2GUrGKxUEg90iwKmgOml/p+nNbIxXwh
TSywVaEEA8umcKyqaSox8Erm84w1nPOa2usmWvMEKGD4kiGJUEnQsUTt8zqz570kRvqf9VPPhUkO
6eyUOHG7Adi4n8u+uOs6Kk5UmDfe5zhkSom3yTcPRtsufyib/6LuivjC9k1c1KQYeB+K2QpssJ7P
l1rHTe+HxqlwLczO/7B3JjtyI1GW/ZfaM8HRSALdtfCR7uEe8yDFhojQwJlG0jh/fR0quxqSp0qB
3PWigYQgQamgO2m04b17zwWwLBDZ47ba/uvi4fKlcORbNCfEZRKE26lcdyrqvKbbMLuH8XjFEOCl
JBRm/y8vRVeMOpMFMX+RyVy2XC1rcIk9yblU5Im1q7PAlQ5bRWs2nA8iFH6Up3+p6WJ3R38Ew4BS
8lKs//WJCWmLKrSKGGHcqN/PDtk5kzJnn3NRaAMg7kA0I0GH4NZ6errgw5W8rkYt2hmi0h5NldVn
Fc2x8UGJ+x+Pl8/1I6oPygKd+UsyaeLDkwN6Hm9Ma/rcJ2nHiUomzOARsYh4RT4gLfzmcrRnKeGb
pm2AkbvoV2RR3aAzFAnG9SLbmOFkwA/OkgA38XfiwqwPnvByVy/u+oLJo2ZsonpD1/HrXbdN2jA4
ZJMNMWOheqtl2HjPRVTKrR3H2vTqDpqRvdUAh7ez04q/S9P/v2P5H4uK539uWK7eyih/+/pNxT83
LZd/83fP0jf/IvnNNulXAunBCYAa4O+epef9RZsFCQShTC6TztKk+z89S1P8BQqWyhaPk4Y2+rn/
27M0jaUHSodRNyFDkS1k/pue5cUQtekj+Px8nBzoY2xxqTYrIhN7tuYnwYz3fKfGKd1HseWuxVzm
e0o79u6ne/ObvuQygf40RhfO4cJ1AwICsgi4DzfjZ8FKaRmZosQcBVPojeyGVfhoE4J1mOY+PU+s
Yiczpzz+54tetGh+XHQhQKE4ojMCQOXXi5rKG7pe2lHASV07Kfx4G6Mk+knjtx98v4v2zHIpFFUW
Wgei6lB5Xsx8Zc+6UVHHDiYk1Sd/toHPAV1dBF3ZrkE8tkrYH+1//I5smeHpz9/0Uv/pMbwASZEY
AqeJxFfn4v5qDaHafdupQJtztv72IoFdDRNjc6sTnnEfyzqlNYv5VY/DbeGZ+FSzzp1OmNOz9oPV
7UcG6E9PG64l6+iPAb6o8P4hvSk6VzZaR0OMyqs9UwiN0FT3rqmONelSdMiaOD31lS8/JV31VVBa
2CuySrcqnwjL7kIvvreAebza0mR5tEZ83Gv05PZz1HYVPcDFgBnB6cXp0hoePQiP5ysZzqeirDUs
9STqst7l5i7sZXh2jUJ//fMNv3je3O+lV4rab2nTUmi5mHOdzJ6HnL5kkLVLbyQvrB31G+3WRDYP
kkhSn4QgYF+niVe/l5b3kc7xxxry8y3mgVvIf9gXsYHgV/3XsZ0NPVxgYdRB2C1vFQ2fp05pyWvW
J8UmnhLcwmET21eViSkyr7t9XZROu45Gk1Nb3yrjwWWN2tN3HYgBsfLo3+2olgFJ3C+aZDpzlLL1
i8+XSKdNWoZiUHsxhWDQGBvljCLw8n7ctlH5Ed3oh9Tn5xuyjDkWQNbcH+/h5RtYta1BVEFSBE41
UMEhSn1xVbfV+JQ3AlqDW43P0q9TLAid4V/reZXt6ryITk2HCjULnfYgi1C994aj3dL6zB/IqNZf
R38SwdSn+UOaGdVnTzrhwVVd+hWRM62AuTXfOmozVGHLdtDX9FytZ1sRlUbtAI7TUPT9Fm9C/vDn
8beMr398WzbGAv4bIs7LaEgN10nmwWoK5o6+t4AEt1aT85Gu9WKVWN5jZOWsOAZ7JqCcFztwz8nc
buRzBW7WRJ+0mFc5bNWBRC7nm5fpH6kfLubrvy/H1nF5r2h0mhctdUrmdTw3XM4iquycyeTIBxtp
lY39B6PzYjn6+0pL/juLLevwJQKqGNkzWUrlAXj46Jz75fiExCOnL1qrY2cl+UNhxMn9n5/Z5Zyx
3E12AuwFFnotdKhfX1kLZouet2URtLBf3tt08Lytm9VMjakDaGXlYlF8RtBWfc44k1JOcEiv+PNH
+N0dRqBPG5Sj1aJn+/UjaIPA2qNnFW0BV9skji4ZNx19CkAcRfgBrPc3o4cniWyeWBbUCD90jD+J
VHsrjds2i5qg0tz8AVMdL34yuHvJboOUg7b98ucv9wPPfPFScM6Bu8raw7C9xGZKR0+T2i9koNf1
PK9t+q/tNnZlSz53K/tiPWvZfGvAcdrEGlgBolO85DRR+8KrHCdeepCO6Z/LMFHvnWi698Ksepuq
QGjtBuqZp9Buq89//tC/fSKEIyPf4V1DxvjrEzGBBgsz9qpgIm9olWnsTEI3L6/8yK4f/3yp3w16
gTcD/iYKeeS8v16KxM0aFIxZsR1qwrNhKuPcqXE4Ytj1jraVlVex1Yvgzxf9zfdbTGvmj/g+DrrL
h/ppEJBqVWdmqZXBaJX2DnVJeJ4GJQKcJ9oH0XC/eb+IKcBOxcWoGlyePiWVxXyGJgTkmZLlrhBp
eiqs2duiilN31O2ng2mRDbV2AK2cBq+IPhjwv/uuXB35N+dN4x86QNzUHLWIIQgWp9iqaPmGtF/9
my6R/geJHhdnvmUCsxDxI4dzqCD8Y2vLBl0sk2UR2KxZx7G01FGJmc2Sp8/Wc2QqN914ciYRr/7w
kf7mPgO1RIvEOZ+t7mUOaA3kYnYGUQWAifo9iVnJPf4HkCejm4dn9CrMXclgQkWZiAsmkypi8f/z
qPrdUMZVRWloSRz5x6OeiS3re89B5hHrIohMIeDXhvDaEnVHbp6B79jMP9pi/ObxMmOSYLDkCiAq
vdhjE1hg6cQNVUGU2v41BVm22K5ZU+6gS/JRgsHyMl7MZfgXkBWxnxcup7Rf35uKE5KXDZ4MajbP
10nRPPXqw03Tby5C7CljFSk+KljzYpNW+FYDcShmRojQ76wMbObpSovUv+QZL6PVhE7K1IyGjfrQ
xZ3L1dxrFXEiwShq+zlLlFKrqtLHdZ9ZZfXB2PjNq2GylnKmIl+OHfLFl2ok7fhxbPHj843pB/qJ
ieyCI8YsvOIqRt94G3aSUuegiQ8qlr+7nxQsSQ/gy7rMAL8+NBJdbDShZRPkmdAwM9vvWsqq96/H
viXIBKeDjP7iH2u4r+m1O1LBDWrNYRjObBrmaFTHqB2SHRW0IVklfvTR5uU3iznv+o88BmpoKIh/
/Woz2o4YqnYRaG1pP5fZpN1681g/epZMg1SAbfrzt/xhmbp4ASwOVkBeWT3IL714ASI0ssjrhAzo
3SH2HGlYg0DE7Pudl8F9YmJAqdH5/vAEdi28pZniKxCFsu9XkZPW3yvbyB+G1OQU0JQTDKmqhRSB
IOMdTDp7/8xpB+zZEm9O69W+tbXiug8kkh50C3H18uev85u5A0U28QjL2kv95qI+YAldtURdysCs
4OisKrLjNm4dai/0/vubf32tZWJkYQCHviQl/fqoiGaqvMnM2NwKLdq0xjDv5kZTe3+pRfz7S+H1
ZH4CmrpkQPx6qUkneXoypzz4UfGgR4QEISR02A7j9IONxFL6upgRqZebnHqZ8QXd0YtbWCSRRoJT
yMs1RpQ4WmENHF9FtTdgFL0Cv0MGinpPzjdtPrH4dJMnvupxlj8obSihdjDObieQBidkAcUT1ngD
mZsuAf5ITb7/+caYy5T26/CFwbjstCnXMeldatZre1LOFHM+p3sZXVWDVb3lbq6dKjXS6gPhFb13
etw8tk4d0X42QuB8pLvcRW5c36Qz/AIk2e1dI9sMJBBnEZl3cFtEq44i6b07IuJGuuZDhwRFFFeD
IOvxz1+BA9evUykFHLZSNEUcgNKLo/Ly/JfSgcwyM68CJTVnDQW8+xxS80Y2U5W0G23UAtjJlSje
B/YD3PIsShaLP75cUjB7NAL16HnJ2quID92m1WiP68YjbWAde5r9HHsJyoTBNiWyZiloSqFHqrZy
mtm4jHY+joFf5Va4a+1U83YpyrdpK6aseYttr0q2mV7RtuTg1iGiokdkrzx5lWWae6dncXmsSUU5
T/YYnqO+IfXLcSLzJo3YNRHK6NYzLlfO7Pt6aOW7E+epBoqCon3rQnmjk4tEaE7dY0hT/MmwQSW6
nY18zJb+VoPJRbSf2o61EbbrUJP5Q5JH2leP9gdDM837b66a7+es/K4b0twonEPbGGVvQtgCGlyB
HaMKu/lNR5wBdV+3aUZL9zo3tZnv31ePztx89UM3OVsoGAMKCgrJGNXHJ8htkEitHISQ6av+TMb3
3O1B0ngH8m/zmyiu84BQIB7HQILgYy2n5NNk1qazIrVSBDGd0u+OqSryUVobOUGWTO0J+bL/iDYq
vClzlTNebdoHptd4FXjSytm1lXLmrTanNrjVCvla6PbtWeasrlQfwv7Nr61M3/W9Q7paNbwqOTrv
DAQ5rVqnmD43o50cVFpr3ZZTCJqx0IqRDDSAKMpBpffsmvOWokz/mbmz+IK4cTxQY7JOeZFDeojo
t09O155F6YfRKjOzimc0xG+FHT4ot3/2i5yg19KefXsHaVCKVaoZ440aaLGmY+6Dn6Bv3KMMUb61
yRFt7GIdJOs4YUU1Z5gwntTlrVaX6oTapXlJRDZtiDpMjl4byoNmlfquLGziwPyCBnIpW+8zrKPm
MCsfXR0QMc6J/Se3gqojCi0+ppbzNW16ZxeCNgwKQTgTq8ODPco3t22LANWu9gDatnkEG2wFwBRR
l5hyBKPYFP110QHCXUW6FW+VIRB/IiZ958ii7mIrq8nrtLMjtVXzENUifTI0Q9vOnGRP9BK3MFce
57BPN10ytEfKh025FjT6N4S1zSthzMNWQsbfJiqc0dxmY81NEn4S75ounYikrxdiSYq8EUdGAYOl
7btuS4hnVa9g13OCQlnchmuPAGTUOdreaDXvfayTjKOO7e0EmKc1ybHOuipjA8W5V2yyOY9O3Vzr
G9eN+3MMqqpF+EyUbQQb/TDPRFOuplr3rmibEjKc2MR69o732g8pk3XpdbAbug5RJfElhwKQk7Zy
ekt7Jg/+3M7h/NKMU7UfCcr8ltRx+T1E4PSk6UK+z/VdqLmI/1pmzr2B/mOHuCC9GaHynNySrJZ1
VrQJqUHCJZNR1PwZdvXGGYpq76FVvwa/rb9XTTICsIrG4zBr+r2y8+i1MzRz2+dDeZiqcT7aPTYL
v3FYBgcwDPd125vfRFfgraEcvlH6CPCoNF+UblG01UoM/qtmbNHVky86XWUu8qPVhJJjk0kJiE9U
tfsUDlr3Ymcc86JSOP3WIYa82LF97oOxNacvHtQzEl9GdjPZoMNDc6te5KA/0LnU0WRBrPeYsp3C
Hu9KVNMvXWIagVOO5mZ0u766RdaqMXfXo/ZupFMCh8qMtyl5Hc8VyJmrUQdZUjeMtY3dzyOw3xDR
tQ7BQ6EFzNp9XCbpNoTzENhsZo4kS6pHbYlaRTeARY1BbFa32EtiADFxb8AZKBB4RXoLlcKAmFKu
nKHukx37If80Fn6x0zuwoUlUWY9OBdNkxXPODjw8yGKyq/p9hCb6q+Cw8tBzTn5X5fdxyKh4z3b+
jdokuqDEvcqGU8sEufFT27nDYm+skJq663jW5DoHqfZQG4V/1bbdYmERJWjAoWcyj606fBO98m/a
ChTdIHu4yJWtLdo3vfskhmJBhbVijRL4ymmiPCjGFBecYWU7q8G3grx3WBt1U+95bek0aybqvZmc
eIoyONXyXtsZhbAP0MuWFYQ9xOsghE70LOW5h0R1fvYph5m9y1yzDQx7KLYM/KpY1e30zdGq7qyN
OTGH+VR9doRLDT/u0juzcpq98tzqAWv4AFFbi7+SsjM/EwSbbwn83bemmd91rv2smrhc6RpWmXkY
QfLE5rjICmVoqHWXpXzTkOP1Zzu37XPnOdERppRYz1GGa2M0p/jgTJYOQokaborlET5QRV73I7oe
UicahfGj6O3hpp5EI49di0EYBbLubEySf3kIcR7dASdP1lbTiW1BrDKDc9EE6JqTPCLl1ndhZI2P
jdS8fRgj+fRgKW5cs7rW7N4AYFdFVLpLMrwfZhdjCzKCNNSAaVfeY4xi5E4SC4vazNTiZD+0BrtT
5VrfYh3RqA0WSN+UU53cCcNBqIC8GBldLKNVOPnVwXEyueHu5ydb14KJdsO7RbnnMBZ9SiXDdrCm
hIPfwIpu8lM/zeprHNZxvJ4rBy1ZTpgiTamB49kmchNzOxI0sC6ivPyea51xXSG9eur9JaK4Nfro
BE/bQuhZmdC5fYmRUQGsEOBGRXeHT94MZk/Kg1lEM+osuHcTKS2Q/kR8jQZuGdodLKaCr6kpyfFo
rAScSmHAIretN8U5YO1p4PEnTRH/hFAk2yAei5hnneJeJ89wi/Ovoh9b1TMK1/5bbPnldma3cqXK
qA5k2pdv/Rgx4N1oU0mtJ16AyG3bq/tTlNB0sFIrv6lbFzORoU9rb5TpprKt97Qfmhe9wQCSIr37
lChPC9rQfTYqY0ZeWpsrqkhLfqjuWodk9EFNyyJblyUBM2QHxNuoH2CagpMPEC35G8MorVPIFsEE
RVswIfhiHTH7rWBSDhBzixD4FNps+prFPo3wLsxtmkX8dV/uare3bjKAefdWBiEZut3A/EVSu9O5
/j0SU/XQ0CAFIWiOWIkKfXE7Td6BsS9fYgsNVTs04TNprepOGyTcikS60ESWWwTQaQocM0Xbl4gm
cOGYY+/9xOrHLF6akfFIgsHMtn/CD0EBmIMJxuDkHClxMLjJR13Nbx6iq5WFs2qHBEYPDKyFgGdr
NF2weZt7NjjfhVbI134um6s+bl66cGw+u43/rqqJrbbLHGgw/w4ZKpCiMV5D3ZG3FvPCtoyK+d7N
2mdtCMNdamrJHfp09LMVm+l9VBfjqjBLstA7MWy6hrZwZ3KwbvwW5JtQ/tYWbb3FyNVckafn7GKZ
+7sIH2Gh0uZgY0A8cwjZA2pEgwoay9gVMLNfGk+LDoD2722reMwJjt70qq2Oc6lN69EOy5NvwZ7j
HWg3dYiVL4HKjolMbH2TX9hsbkucN5+TUuACY/O4MRrwRSnKQpDcsUemgNJ2YzMQni4Kn8lgVFuz
KJeNZnOe0q7Bo9Y+g+MG5GY5HelweIhWuhF6a8OAB7gyROLrOxe2F2pt8ZSiUi1XlVanMVStyuZ1
M3xQZFDFyk4T5zRv47Uxy37fF5q2nxMLAWdfuOfUG4ubMXWqL+C9xd4txwdQ0Q4EzFnfxV1SvHSI
4vcDR5+tKYfHGvMGTR6ceSjAs3MTRcNWgXc7R4Drwa8EiV1Ox1yv9INJaMB104HMIlKqCwxAq6u2
gJhXa5U6zkVkfcHjpO9aEEHrqMbE6Xfe+ETyjs8pS6vWbmXHR7ruHSZp6zXJCRceQZJt83ZghBth
Q0lABk2Rzlg5E1ZFgzAw3GFJee0TB7bNGgdX5FDDl5CWi2o7/2KopH1uiWoKmNH7Y9ggEzRSA2p9
50TvpFlAoKxRK9amlT0r0XVvjSbknZ+AIzXx49i1U2IY8ayrFnb1BqVIg/rZ749ab5R+gLg/DyRB
vNupshTPjoChVRH35Xcb0wxSXVS16byPO8rMiR7oZhNf+yIG9hix6OpaqG21uKuPzcRuOu7Dfuca
KPJ5ZDm0T61hC94i3xy8vcU9XbE4eEg0cIMQwg0oM3O2ToqPPUO3bfTjRJp7jj+BNNC1pfzqfszy
KMAQFm2GImvA+E6431zmHsEZZkOgvDyLbBw5mHotFgAiqHdGiwlFo9+NvwgC9gqqsw54Os3680RE
yK0renFFjabZTcKaGafi2LgTLmbfGuSNkTjGTckOMNDY1YEz67DeYV7YoZON7nPOTCsuMGxaz2tW
6Cjwb3ujF+Qw/zFnYT6zVK0jnZxPuUze9UkX13lt93eIW6/xcTA/avNXuwYG6RbZ2UsgeZuDaX6X
cR9DlsVqMUNa35l6jDU1mbSrHA0uEQFj5yBbFN1T2Jvlqab1QtZieU3Azys9gYU9rb+UWdbfaJ2E
ax+b2sqs0GEjoh+C3CD5zTbb7K7qJes2RfCV3hpvdl5ZA3p8uzvCuU04mAMTxy4S87aPqHWRbj8P
hplu8zSBkDzMpxqwm7OW6eyu3YTmh93Dh4R0X3zt2VvtWmQmB8Os0tshlXJjmsy5rs5mBfMA7cd1
XZAcaveZviJBXNsioy+eNKXCK08Jb0fKx7SOJgM8aQsq3hyj6QYFw7sXVdOmmxMMIU3svmf1ojbu
UiPwY9t+RAc+rcpCVBujw0aVtUVqrRKRuywf6fzqwizbGFU7ryI7iZ6k75/gbUH4dge5H4iAuc69
uXwqgB+zoEgc3ZWVHQd64VslJj3jbolH0YcYkAd18O1Y7KXfN28t/Oqt3ozXMq9HrNMMbqfzqzsR
Fc4XPa+fTXsoT33pVuR9IHqecYwc/SIUOxJ33E0mEnOAba26UxNK9TBl7bCGDppgIslHD3bFmGRX
ENizdRTF32edDktXaBHIRaGj7uyLI9xLO0HAX4271orNnV6M8wacfiDxgG8r3AEg/cEPozW313na
ZYFJXtH3kR3pCUSqsR3m8KzhxHqwsErsaDGhU0IOtwGBJb9aRL2urVpT7A548yghOXDtaZDcpsgD
EJgwO764yTjssU4euyyur9toABScj69+1nyLk9TduQ2JFYPTTDu4x/reH4biiGMRS0leif4b2FOj
XGuR7J9Sf4pfcrxNX536O0QLzpqO1AMzLJsNgLkCw8RcfMZmkSApFd2x6Qf7mNVjfzubE0vIIMp2
a4a+CsLU8OKVaAEL6oVhr8flLI/ZSO6o24X3mGpRWEdzHiRtmT6wuo5rXPThhhB7zF9VhnCd6DW5
y2XLm5Rp84+EI9zZnNur17AYxqCr25BKVBZvCfCIua3GdLRc/73BT3JsBj/cZ3ldP1OZdgntIIhp
Faf6ybH86DRIWO0IFqS/a5I60zmhN/GwI1uHeAW20RrrqFPJcUWaWwaJGW2pvnXsibwiI4J5wgeq
q2GjyBthd0wLTm3kMK8ajiCPchjLnaRSfXCz7DZ2XGsro8W3NXvkOkzwvBFd1ztdztkBERfU/dqr
nudCTuOKzSxScw54mbU282jaibbJ4PAanTGttDQ2oBcl99Ss6AhklJiqie2g64LD9gDAbSxCSNb4
+/IdlxmuQ4/cVyNNOsjyixA6nonFKCDXIo1bizo7u13y1pf4CmybmK6SitnO8LVtPYt6ZYQ65Yna
764GgryCfLBvmwFktGwatp949J50aK/rWh9x44ddom3lEI4vNEeSdUHk0lbqov4O4b98gyKY3qVa
j/ub3ddaJlW8NzDSnrF2moQGuxnTAjttuJ2FmX6rosjYu6H96hMyvx18slk6lKMHA9fTAeT2FY7l
l1J55cEtsAwkdfckDSO7ym2rD3ywchuntudt4Xvt5150wttP4dBiD7WZf1VpO/vBDZ2HfHSyTW51
9d6q8u48ohI8VmEy7WLTjl8tiq5QShuiNGvVV2czD9XW9VXy3fSS5BqDhLfnpNVvBDu+Y8covWJn
IANZudCGbazdTSvsY1HMOnvY1nqipOC/uZ40r5pYqLMDVuLW9yMaNoPPKJQe+/BuKqudULyyHKdM
HAZjezcDeLgdJytbzTEVHSdqumUv5lypsbfZtGVW95b1xMWtWn+E3z9yDx904OZAbKdIfE3o6uI8
JBPolvw7Foxm4jTDvuEYdpE6s1i7ax031lXdigpkpaG5QWdmxaHUfBMbV019p3ZU+Gl2AbulLpkj
noyMZ4Ma045cESC2cL87plagyQfUb8Mr5lARpEnV7khTG+GSt/isNTXYK1m66QuwxObBaOz6Ouoa
9tx5OszRemQmkwu+gqQWPyKadxWlZfIWyYmf3QisdxssYeNZ0AXbWHM+fiGpSOPlifN9NhkGpVk5
DzcQHpo7GWbmVR6W1SM0oozdRDlxFuyzaguFqL/KxKCn6yhtu2zjzsTDkrlgGF8HgotOaTQU71BW
KM3HYkxvifgpS+KuqkSc8PSxCQA8nJ6U19Ltz+rOizfumJgvNtE/31WXNe2aXKnyykw9FuYxdT2C
wUozvC0hJLD0cuI+6R1yzTOMF81cGwPJM3Wtu1+nBAXtzLz4PZpk5F2xDxOBYdmsq6NmxCF+fwPn
hJM15RVmQuKlyGqrH7Uotp/9vGi/6HCiqRaGEQYe2dIjHZiqXiHGQ6Eoej5ul2rJCRZB/pCBm3rO
/az+DkFOf+Uhu5AvEiDlg6mRtRanFZgh21uMeIR4dytlaciAEBd6O8WRjvo9NvowtrDr5Y26nsh9
LlgZk6lcRaa0z7Eq6FUNeqvYL9kUyTfxAj0O/Wh8Kmf8h+taFshG7R+fywrJn1IVaQs7Npj1ZzWN
ZKYl2J9JTmuZ8QZ8FRQdXf8GA1J4drq4oTzixyHZgu74JEMz1/dDMfnHtJlnIt6IQ6nPEcRDC4Mg
GaEPaTUgmAj1KCI0iDYpLvlYPfQpiNidDWcF1opWxpteWvmDpZeEcuUe+J91i7fK2uhZ0yTrucB+
NIU4h9CR89aHXWo1G6VoCrEgxIgmiwk9m++FxRUeovyh9jBAVV0xOtvW7bghalLcUgO5Ed5gpzLs
HaM0NXY0zNhZEF/Ko1F0vFZVRHUDE/ScP1DSiD5RhucE7WuVveuMQX+VylXkOVgArIs0f9bHtMf+
69BnyjXZ7sNyar+ooWuvjWkkhtdJu+SKlAP/moIsPz5TCHXAWmsbr/UZp5zow/MoGZhrBPoI8fyu
+ixKdiY+wQxnF7H0Lqz7NPBCQRu3JGz+3dCi9EQmC5qGHpF2v23AyUD8iDkgYQ/szX5d6X5LgkQ/
yQe3qMaUdEFS6DZt0jEaMfvRp1Qev22sMDl1lMafqQgkyZqYtobJIlfjm/Sd+jEdyvZL2uOKpERn
aW94z6JPjrTqR6qaGoe7SYpN4mUWaBow50+NbjUvtU/BIjNK75kzg7h2rYggWpgsZ2Dv7A/IDycS
ilg4gVWV+Yq2KfvxECTLxs8rsLNpnKIWU4651keNfWXLRHrNe9AW65HibLZOuxwNo2WAWdiY5D6Q
TQMFNtp37qB/wquaeOucGJUHKliMrKZP7WdibTigEUbCg6hTh6YEwTc8zCytrvoEeS6mTBXeo7Bg
3aUYXNwkqFs3de8Bpcj9/NZvyzDHJExddaWNvPQzz5sCaDERtGUYU3xEIOY8W3XBIFCi+pybrfgq
rDg9xSQZU4Yk3wrjXIvqsSWksFjlnMxJN5lAFdFj0Hl5crnoVNIKANjGyR3/ETcNQ971GYFaVfMQ
8KmbuCfsDrUVGGmLZDQghUT++UYBSwltguYlaaAjcLixaBg80B7t1vnAwGVZCM+xK/KHyXHrxwxO
ozomjnK/ctgBLS77lncjaZEgsyGYNUSqmmRn1iKnw0nlE+IAFcOU65k64qd8mk32WbIy1QFHSnzP
UlSLDR7CMD2IqUuDxnOj5hTxfoCgp8VBbgRDO6N7dV1mvJ2TI7OdrHJm3WyKPtGd4nbCIJ3Km0F5
E5uOOJq3Oh2jdPejcd0hQPteAdM1tzLsme5FBYZosfvzfrcVB51rb9Hdl7iid4uYxeGQTY7C1sgG
5nsuwg/1p+GFfFTKwoNvNg+tNUHyoM8LPm+ZmUsWgJ0/j+NJd6Br+HhE78ukHOkcGe24ZVPPCpQJ
/pqKs74303I6C91ruAfofm+VG0rnlUgmQCFsGok2HKmrLxUqHtJY5O1eljGHoaYohAfSJhX5TdyO
/b4mUeGgYyM9+FLTj/iqeBYscpVY84ApcgN6snbOyK+bmLQ2DvR6Et7kjmCOTGaLec4JJZOIDuzm
mSOlvs/TivQG0ijuG8b3TT1m4XnAnrJtY4eYx8igWTayp14XcuYmERlStKS3SDVtXNj+lEY1L9SO
U6HnwMYkA87sYdCu+ynt96ZJz3VTYmJ3DjpV0n1Mu+ZEw3T2VqmVMZOUroe0C1sE8ua2qx/HyuBd
LBvh3/QVGTHcBxGAN9DWGRlx9QYnKv5TRzlHST8hWlkesiLTqJxHm9GNz1orIvZl0nnLWVDYJRNO
EYDNOZM1oYg3wJ4A1F8gMi5t1H9sHtLAH1Mr6NLR2aWRw1Dp6dDiNqfzMRDzaq30eBqebL0lK8pu
WKQgF6NvtKb8gY2WlsKeihi8berTo4wrz4zXg5svgY20wa44xnc3U93Dt6him0wepZDxp6NxS43q
pgPQjrsYGpIoWRtwWSKBxnh47LpBHSlN8G2c2ArVmtK4FoykMyTQ1XrmeK0k1XRFrKAd/S1x+lfO
uUdZ8N8lvhPG7RdZTU0Sxe1/npMvjVTye/vH/2v/TV6/Fd/U5f/0/yAJ1Ec29z/76vbfmuKtnH42
1S3/4G9TneH8pUPY9X0cXaB9vQWDN3xT7f/+D+cvDyMdqmZEmDoEcJ1/898gUP6RwMHAJgeVNcp7
ZHn/DQJ1/zLRJHvo4S0Q3gIjwH/+r18Iw+rizz/DNy8USovkHK8fEmRkP4v+io/wi9bZhRZltTP7
lSmMXKIBRTkQ/GWHekqVeXSas/CdEXFDqQ4/3aLbv3VFP1/5V6GOu1yZuwIK2nHwhNAh//XKbLLo
20XsOpQqCjqVaBvea0HDZRtZ1dRt/EH47aGjCPNNFR2nkD9f3ljUfz+pnbi+ZQrciYvHGIH5D3PO
TyrvFpyUqgRBkBwiOMnPKWfQtSeU3Es1+k/tZOTfbNYSc4MCnzTFtjLkvlW6vf/zB/kv9s6kuW0l
jbL/pfeIwDwsekMSnClRoyVvEJZkY0YmElMCv74Pq3tRz64od+97U4vysyGRQOIb7j33N5Xi7edg
WsHrlLmf6+A6+OfnICc5ITUFW3NbMY/PYTKHG493oHHpHZvPYRSevv73S/6m7LtdEp1d6CPzQg3N
ffnPS44mE7d2Noi8KxbvZDpl9uY6w3QcslvywX+/1p83GNdiLMbLi3gFKph/XguxvqYgIHu2XyrO
Y7RkHvV5PzLS6XOc40rnJmqFhXCs/37h//RLuiyh8XLgHHWc3ySFHbOJ2ZYW+CfQe/4dDWFSHEkq
qdT/jVz4P/yaPMc8Pyi7uZz320cqB5SaM+8hNCS+dyJComQdaJmbKi2+2G5FgK/5qP/7b3j76H67
g/Gt25bv4v4nEOE3fatezMGvKBep1T3zw7MEX17BefGXy/z5oLqmiSHupupGmvnH3UJzO+hSkehT
VYwu6u6rcHkhbxdqT2e0yi2kLBYQKEqavxwRf36FuI05Oz14AxydwW/mKhwCyKEluJXJ43hYGSUy
xIQC9msB1an+cqP+yz/8z4+TL47LeICIsUr+fiAwnSqb1qY8pdovXoOxhsAOwXfYsX0bUD1I8hk2
fZUBiIKzgGVy6vueGiwg/aaFBGay9Wmm9i8/1p+fAXJMTkl0sfhTUaP/8/khEyBlqDmL9UBo9HyC
ZkKt30fldMnzLPrLWfSfLvYv6gL6T4zgv18M4CWaaUokhn2Td+pbM9+BXCIStHOnv7mI/rx7by83
tO7hDYaNAv2fv5jPaUfW/CDWDFeinVNM3L21lKn8i3/sz9uXOh3nSYQqBQOs99sH2CfWrYljFK9g
8lyK2ah2ywTWiZwj4Cio1tNPEoPr5xp3RPGXa/95tgN945IhfA5Oee+3M6hvurTXkt8R7hJvtyEH
jGovfk4SMkF55WWQNq+e/9dTAZuHe3MvkVbw50PTWrCQGvS1pAUs+oq3unrl5P0btPuP8w6s+Y3e
EN3OBtSJtz//t7cn3eMCs82FXqUsZPUu/XbShiwU8iFhWx7KJ4uH9y8q8T9hHRxA5L4gpeZB5aq3
z/vfropDezRAhQFerKIsgmCZsjiscVaXHSP6vYGXKt2NZVhNMdxYbqi58tOvHJnPnlHaEh1gt5bO
vmT1tfzlq/7Xs/GP44Mv2sfdwJwAf+Yf9YwjyqgnI2UG8SPFDuMKTU7he4QbW/aIXovx6QmjRXYl
9S5az8XSIC4dUx7jpfyZB1E7rj3ttSIOnSH/23P9x0MQmDdyPPbm2xmHofOfH9yoiZKC6Lase6sI
v6l+rL8vaMF9pMlV/rAUjWFe8srgxqROpAy0FqXp6JbbwIAC8ZsXTM3eHoKRSN50tI9BkExT7KqB
vXJXIWPcyEVyJBMC6+tYFcMI+jOacMbzNcKfnWVTfgnFzbQe7XJctrMO+2kLxRa4oDRwhK1cooo6
SGHavEw+uYtjbTV63yVY4rZaEPm6lXbIf2fPBCvFNguFYzqTE75Nb8+WMgtCwWSm+SGioX/Uysqv
ppMQLVbnN4zZpKvPwKrgC7JCQ7qk6wzCIJ9JArFv1FcBIHJYZdoJTzY+RgR8kpRB+CR1WL4XPplz
uenov2EHfv9eONWp4yPM0Bhsyf75/RVelTqDMckK764aUeesnSp2NwLdzX8/FG5vC77if7s/XZy8
xAagjcfkZ93iRf55CxQapUzETmRFXrCfMYcz0DFYehbklps5ENRFddmNZpbHhCdLYl1755rkCpWZ
SerGquuVc/Z16t35DTFsNw1sdl26ZQuj4uxo1uVQ01EST1PhrnmnJUjJa+IfHR68LM5qKLRLU1c7
e6pZTUC6Utupz78v9mgYK0jTct1hWI2FBJCfa0ksbTfvhW6LN1PhyEURUE7E8I7QpSi1wlXIp9nd
8lAhi88W3Eu/bR9uR2K+ZeXnQvcO5LVd7HA8o1op6NqFr3ZFb5Js16M/ZIqJovvIeQBgr3GVRh8e
oCqqciSpcQIK7GGSyrsAOV3b5W1jMmSGCXMzYn+4I8bW32XZrLdu4LHAYcu3fHPS/CBd6Sw/+NKt
tdv5xIa2ma46xl/4QFcdbx61Nap6fMbgxvZlQR0M1jYA0TgXDxabc8Qs/BRzjKDZ8PGohMbRrJEQ
FV7VPSTmLB9bNyifbDurf7rdgBAxyojogyrqEXeaSvijLIfuWaS3zk5VoZKgtrrol5KWEjxqhveW
kAQ/rwXye6Z1Dnul3ukciKGBHq7MhNoHyxurg899cm5aKKSswLa+isKtcrRz4sM375rZVWsUpsUu
D4fOWWNf7FWcNq3b71m0/8yS+TvjKzSa/TBFb8RbFY8ZUDf4RUMLJCyfBLtXy3nvzdbaT1HIGLJK
Xr1msq/KtBhLL/aXVaQNot4wRDe/GBaZ3fM4byNVRSZShMC+zPhlT3XteY8yQo6yWobUx9zB+GjF
xdQvPQfwLgW5VfZuDIGk31WJ/MSz/pQXHUH3kFLn3ajrBTLZUi03uaGF+LRs0h1kXnsrC2k+2ASY
rwrT0xt4dQ6xu8unmkbqMY99aDfmAAbY4z0GlexjRtTtLonqpURAosXOFZApfW7EfsOp1XlrdBPO
qTAMP+4Moz9a7DnruEnKJFnnuQqerbR4zuykT480LRXoXNMBit7k3c5Gf1XESz9X35BcwL4UJSoX
9HwprxGD5bauxHCtkXnvKsScG8ZHyyUFTXqkzfZ5uPP30UFEixTwKXEQ4fTVtGoHB0/B8qoK77Wg
S4W7iucC9uZh1oTwTbzHEV0BbbSzSYKcr8stXA6LgOEx8r7gFC5kYQvkqpvOafS9FB2I1gXmKwBm
J1+nCF7ivNJYUEqt8DSn7sOoLeMeDdRVVL1cJ3bqrEcve2nw8hyCKH2SDDIfBsSuX9nos8kU1bno
u+coJ03Vr21uU+8HuvUfZaCqgpVwOX6n2vmKXF5u2hg/lG7dt2KGvqbomQ56sQHWj/WjjtJ7YxbN
yWxd41uRLAhj0F/h/nm3li/V5C9hGn1lMKoRmszHmWxrDqkUB80YBz1pIYtFlC5CsVh37nuaRiN5
yfa9ZUDK7D25LZrlxQl6va5NfUp9fWlSCIyWL17w9jo7by5/3WDaMrTfI09+mFn+EgE4X/m+8Nf1
0IagBfUPwicINC7l/El996id5ZlZo7k1OuYftgWd1JOkQYumxlfYpWfJPVZlyWpU1iMUdjxKvHjP
okaij2BnZY/aXytRpJiwrPvKnfmGllGvsyI9U35Wq6RC+5pL395MYjbu6h6sKAHf6D3d0OEKpnfU
fmZu7HC6LfgFYIGGWPDUEXeNxXAW+fu06h0Z0As5mANKY9U4xXM6+TtKnYUCAdyk5jkZ8spEsZIS
Ns0zFDbivpxJDOmnmko4/xlmmXugevPCDZ4Rlw2G5X2VFB5yVdSG/uorr3/zeqs5AhqQZ1csEjow
M3qCtTeTJmnakOM9JE1jPRo2GdDAhdZW3byY83haYIbGKro1GWk+QI24iY5JRrTDy9LdVm8t47qF
nPaKbPe4suvTaHVEvCVHEnCSHdaaZmW4mElchkVMViJcWdrZpAqVlxzD7g6T3AsoVoG7zGKRUNTB
MywHxsjd8FL01tbw0oeK+mvFlELD8ZweyiL8TH1ksJyx6dloYT5IIyM5Ic03OAasfcOabhWotGaG
3oFgt8v0wl73087UEUJxeIx6AuA1Gu3QGLIV185/0R5mBCSjdglnkX2R4tucVOXV29CF5eJ6fUWm
c8uXYmeYNySurZsljgPayjZlWm7Jnt5RNe/khEiEe+KnDaT5xooHJNrNaGbrJjwoOT9mlru3pvGp
buQZuNFj0+niTev2AZC7tzayADSHJMlihkEosso5LKOyGS4Ro+fnoBkxGsRJpdUKHOfdwun8qNrx
EQUGlMlJ73w0bK7QF6dtM+5394WckkuCkpf1fUr6enbERXxe9PhArgAH3TDe2W55VwbyOQHNtfKY
l+yBDf2CdCPIpZjPWYqDA2LGebQHbzWlmVi5BtoO9JEzX4rtnPCToD6zp1MpWC2K2rbR8EznsEuB
EJFpSJURHJJOPzhEITtbiw+SXRtfeN2/B+nYISQAFsiB0zJ8z8o7NIP1ikzBlR01DXEb9SedDXkO
qpsMrGACCyRTOO7FBc9QGsx3bTcfexWRxDRE7xzgrFby5Xsy5nmH+JqXuOMX1ClGerZQhVxcXUlC
LhAShsvwgGMsQr5qQ2wuWbVkOXTSBiXpSi09UC8xJ+sGt/8Y5XFrlrssBP3szvw3ff5Y2hFvcg8O
kJL1j8mIgnW5NF8mGGu2/1m0DYeehPUmW9VuBiEIWXpDHb2epuTZb9qzX2EySGwfWGkkf6STdRrT
SN8TLTPsSbuxNgV6TkSpxrdR+vmlqudgPcjkTqB/jy0GDFVdHszqOQnSfTIRuTLKmPSTU25mlyAr
YlZjvI2bZljDkyWAvmxJZUscHEztVz5mn36QH9LbZ8uu7NkzVYOX0w0Ok4fhp4PyvmKdOmyVXVmb
kg3MCoHUTt7cB1NVbD1lX0l+XnnmU+u5IP/bjrQO4zWha5uKYW2xkaPS2JoR8Gy3lBsmGl92NUJt
F6fFNHYK39HKGMpo1XnGljXkdgzCK1PlF5i6XwX4EK/3YiZHiI3zmB3Y0+TV90sHuHWpS+TwpKc7
0wtMF45u3rCdsGJ3dN1tbyu8OWF1ZX5abTVMOLTizrRuHZyUSUNsvIWQAtmARY5Q0RE5MFGw+92K
rRh+oGRidcVdkDfOjmXdvEon9dS2XawMQ25D5mk40W4FjyFezR6KMfb8c4VFzE6DO7dm3ORr4wSY
GOWqWfZHH9wWtxSiJVGlJ8PNm53wsIngooNIb/jR95xpT5yUs7q9CrwNDKrrPBenJWzObDtHpLvi
M2Ahvg4mNqAipCKnmv4W1u01CKfmflj8DFMC6DQz5NUNgFkh/N87c2K85HQlz2kYffiDZFwUHEaz
fQx94xkgy7rvGBBq3/2VB+FIG+rQugXBdxMJASJWPEhTgF1mcJZLHtrN2uYlQIk9vjPr/jH0eFNA
0MrYb8JnH6XuKrPsrWiqZacXXRzD2nku05AccyNgrNE+sL95CFIt7iCtoZsSCwEExlH10kZzNGDO
cYJH/FLUDV2CGBTIvlHm1boj6YPZbHCgSNvNhddtI608lh4eASAeAP0EWH4n/HbLuuUB8N1HidNo
NRvZPQtu6i3gXnoVsr4GEfCA2ITDnzkSemb52pk2GOVZfglnerBk5B5kODsvhtXXKKN7lo1JChLZ
6vRxnHCaQxjaGHY6bgFK14ByZ/ymYdb+KOoBoqG85LzAju1C9LND17PhfYVBmllgeeG+W046H99x
vrJWrmfOOcqRhSP0HEQ36W9t+Q3aIvFpkOdzxHjTrzGC47bBpNvlxwlT5krWRbSTouetMweI392p
XFtKTitUpzYSUQtblb0oAOg+mlJVIn4v6td26fZBqDnOOFlW8CTiuTaac+UVC/x7AhaG5gVZ0s/F
a8OrmXbZxQzb+SiC1t7WOV8z7ggjrvwpvTgjEs6S0IPJxk3gGO9EE9hrvzKIYw54gsIp2TWgWMhU
2IbdjDaiB8OWd+tpTg9BQPzLTDJAjzSv084ZVNODGAhbsGV7BgEYRx6c53JuPF5eFDkljpIhCp5F
od01Fulra3pvcxPdRwOr5RqlJvZylPxhqDfVMMVF2mH0N14sUDWnNhTY5tPH1hKP9TDnq3LJ380R
3WPDc0e+CXYsodeCiCLlRcdl0XHYyos2gflJOhhe1egvcEgYIti6g8LUoWPmGIdq6eFDp11zF3rC
viW2NTMpvsh/2jE65HXyYLlNuh5JZWFikhwiWW+denrFsxwC57MwAdLU6jKkU7Z+9VLfnl3E+5ij
fBDngYzQN7NYQxtvm/SsYnRCelQbq1pbTJO/NSalhjWS+OiFhrF/inAB48w1jbLesOrOOFWKIsER
DoJquUPLMpePfk4c1Gruo6rbe+WYXVqcew8aTfOvTowcfgbqBrlqndy5syslmGblvWscifeg0ER6
an8xyfFejbHWe8PMprve8dN+ZyFEe5VJIe9lHprJ2rRyoyKdY7CviTQSXtbWmPgH9GVV3Ht2GW54
pMJ2YyLTwuhoPUPkGKzz4PXBsy/77Io9JN0MiO8XO3mOwvnBYsL/oTWmoDZESTrJdTF/OGq5h3SM
1r61i6OfzhXv+ozwmK1pmv275gPiDutQpREHS8ebjQ+eXWPPZJ5loK8yi+ySGOmzdm/sQH5uratH
HJHkKwxXO40eGARjpFMTdr7Iu8fFyOhjFsXF1kaZrNOkS4AIFOU9ksFYFAGyKGGuUcvAHGndjxb9
TVzbyXSAoSI528Xk8pfIHTIN7t21p3jL4B07Lk6Rxo2vxb24eb2G8Ru4HLHqWnN4VoH93qCRDoKc
IVzVMAqXOBBQVBj0HIkFaalYTjmBZKsiyL5lJWwJsjYwCtecJauqw3Q0h9UTwQJvds0Dy70hgI7x
O7mGAEhS9c6Kqq8li0A05HyNi0XjmbYZMpdRTcQeNvugG3HDt4/54Nz3iyDFQtvJifX6hygLsUux
FzxhtanH86CH5gd9WfrREiBwBbjYbnUeVo+pJJpkyTVWhB6uhJqmRwaUmzkNjxkY0KseOyKLbnEs
YgDdiL+ITgoZ2hk9ovfEA/6jU/qaU83fNxEJXCu8k2VcNNp4oRFm4pqw2HmaCQk68FrE7cGL9VnW
9HjVshTXIBjmI3rXb4vZGEcCRK+pU3xz+R5OpFgJiHHR8mr4NTcCRVsXd11ovlSCjn7IENlPWV+/
RAsDBD+vvScrTfkVfAs4Iuu+g+6Jh9SeP13lEmWfYRj4nx4uxNeh8pxV1buvrYXJPcvrChYFsVTh
LYwHjSW5PCFb9FUOobJotSZPzD6FahzgKXge0p0uNjOLJX6nP/FsXPha2KBN6gdrZsK7PfkwtWL6
ITOmTzwx21pHLbM2NzuxHmli1cr6MN4ihMJbmFA+JhKNtje+OHpOirWK/Dfb6m007+6ANnpBDRrV
FlIC3MvlLb0I2FKcMxpauS3RME6DYuqmzB0Ra4cbk9wjfyQYUOD7Oi5mN255AAHOY+1aBR6FjAo7
OKPTr4IMpTl0kriiVlxXg23HOYLHTSXI5drNY+uLp1SZNak2tq8uPfCAaeU4o/nienhYbVsSO5RG
xTtDkpmBig9FCjGAdbJzjaUjtJmf3dKksn64gr9lMub51WEsk2bTgzkhRUrpcTuastvP0gs2up6w
y2LANQ5i9os7hXXnmKeuMa1wNYmt8J10jfIofQrM0rs0xXA2arve+GA43qs+z96brsDmanXTzMot
MH/YWam2sB6dn/AeLZYE4CuJX8nVDwIXMvdcdIkbs0fH3VmozvqUt0kz/VJbwB8ZKFR4dlKMInZW
cEPOXhSitS1nykUAB76zlcswMkAKAwwhHGkuuBPAHjhnV4PLDbmflWJSYTC15vmevAGfbBH9WFCf
+jQnC4FZxw4PU3KEcKnEAc97hufXZLZ7tHord3/2/TTy9PYD2R8+tkj1veDfnN4cFLLOnVX2TvoR
2Vguz+YCUuEw1UOXxiZrhdeu7v+1lfA57RBcNwaZsKEkGBfZuoTjXzJIsQbT2rVt4uBk0IEvaIH8
NH8ya9f/SOvUv97gjek++Nc6QbVlVxwoT2eXgqLp9rjnZPhQjRR5R6J9Age+Bv7Jvejr/pvwK26q
pvT5P/SonaLHqoa+gEFIYBTHm9FdrbN5cEiG62wsmcdJzVV957SuvhI6UqitM5jOPhtHHw+ll8EL
GJg7Ms9W9Wx+1C0oh7o2Q/Gzt43OvZ9H363jAraCx6rMwxADzcfQW6XFAJp3geSx1plvGjHLyxpz
XWgiZAtGGZVHJ0/6MC6Yqm4UAa+02zuiKx4A1jCRDduPOgh2jj1hU5KP4A2mN1Ewfo6sT2MqGBR2
96qU21F1SBN7yXETARsaGTE/LIxbN2GXWSe+7feMqjYbh59hby4xXIvlndy0jRsyjZw7VHjlwuyO
jot5Q4wmFi+hnvzNXDBwuTXx2dbFykGr+R1jkErXpm+wNko7a0sXn9yc2AueMPWVR+GeII7vVtr7
d8LH6llGepuOaXvPX3GfGJmXz040eK+mJYv94OkPYiZ5dWdLsG+ptmNaqBspGF3tUfCz4sIMwFJG
jCnjToGoKFd4LKJqh0JQ+A9TVYXBpogwG6Za+fOuQ0JPvpecNY+IT4TDeQjM5oNEn7Rdl+As3GML
DsZh1nBbt26tyS6mfdHlNPQuZoIQDWRPX0DoLu0JfSPIE9euop0QwIDOeVvMIm4l/P51pmTexM7U
+sGpyQ3cNKKxYXJww4Td1hlHbZ6w5BjefTKMgb+3RW4EsWsgMUiIGiwvSHYJkJuk6aAwnRhO7K3R
tpdNont+7iBokY2hVmELi5ojnbZ40+3ygYpZp8/ArSrnXGqTo8AfDf535hRCyoyJq984EoslBUxy
VgTm9lvdRF22zTDFmZwu+BjwLZXCOdfWMjtPpTMp6xT1HiRcM6+WaR/WXikxqP3rmCDIaai/j76P
T9XtnKK+oDANmo05DZgUVo5Mu2UV+bVpXCJfAj/nXyaoE+50dbL60GOaqdr71MV2t7LxyR89UfNK
dMvunnt46bdqdHojdhAqTK9D1ESxozTCy8jIun1t0AZWiJQTYqCk2qMjm247n9e2726uXdlFG8xt
KNyoO+8WPPVEzfu/omD5xiuVJosC/NQqZ77n8O5PueufmjGE1pFF/g65wk35MTHLcbx+V9sky2SE
7q07Q7nAOyJqo8adDtC8cXnelu+zZq8FHGZwvshHM7bszJO3pLE76zZWy97qLsc4100od+jylSr2
jKCpLVFGz+dGyYyiLude8DqnPVWBwyAoq/zortaz3tt52NF0RQRYLV6TxIkoSXrjXqZyr7ume76t
VbbA7vw3rW6WIIjizWdrlHM8KO+cJmX5oVNrfjAgDz+MXT4BvghLtQ6MJT0spvk02A2aH88k5lDX
PoOcKkDPW3VgE9qow6A82OSsskA6ahqynT1UP+FZFZsyStonW9l0NQzkXH6TeZlo/xSmtHR6ylif
fC9z8ljMKuo2oAGbdYVj2FqZwuAzJSOQanZmvLUo090vnZMfGyvR14BO9Rpw360j2/kGp8Qm9Mwf
7I+KKQKLs6CHNpO68wtGoug1Kx3xUFrBmzMx2JmsOoxrPSYPSTJI3NbhfK1VYnIyiFuUVSMvoVIB
w/o+vMfBMZF0xzgbG1hVsp3syvEA3qDahX4ZfUwDcmk5TuJMaFd35yTAHwImlHTfQDrISOC0a7NX
rILOKZDDh4KHFiMrPAR5os+zRmXPG6O/i/rAOSIvkmyYlPwR5GWebKzWnmN8SrcZaUEQ15ZtohNX
XptAFwocuAdGlg74HJvWggIAWGpdTv78ow3KYkIHb9i0/UV+jVjcvWXu3L9NRODtLMd8MPiXLo61
+PeDw2aIAqPBPc7mONqAMijvJkqRbWc045frga1olqy7Gmo4FuD1DFYpU7BnoMDUylMOgyILdGW2
LsXivGctqvF+DtvYEXNzh4fP3KsAHcAqROl4I0WQ+VgXJrm9CHVSDp4l+54lOKaNTJgJqm8NOq2X
JLe54YCQS2rmxJndozmzT5j3fBhMPnLsrLaxF0vPZLo/pRaPShhubCcMbsYj2gHUmzsWkhFLvSyx
d1ll07MHBg7OdGpgGrom1iZjVB/BXBDaWI4/B7OJMBe1y4GeJiWfiGCwjVMb5qGphT60PoWoV0be
ycqZZSWL6e1ceJkkgS2J+6DtYHqXHWlvm2Rs58stTOexSScqDyUrGD5NeMcAJ1yVItmP3oKNaoG4
aQ4lLBz9iCbEeJ4x/j4otmKUr7nYcv/fyC74uVpIL986y7t1bonnHFKPO5HoThE8JjkKgFAU1SFS
Y7SXxZAgk8fAC6JiU4SmOPLIHkqgWu+o6Zhqp8wezcJXD4aL4Taj7KejJYnzaXAm623y7PTOw3jE
u9nOmOP49r2to9eSSBH0M3Vd7AaPiGZToC1AjkeaNwU+vV1n70vMCzB3yuG6yAFrcE2KFvvK6KcD
reGrLpufVdFMa9UCdhgLO7hrSWSD5TqgQA26geuw02PZDQaSlfg6nIihpgeujnPQbcOKuD2W21u3
RWKfENzp+YBtAu0dbSgTayfICe0U8zuh10WMkOSlrstPr0dmIgivtGawHF5jnoUXtS7lAnrBxDao
iVq/hEJh1/3WqG/1DbQHED+NxEvZ6XNJN056tIZF0loNOKvqcaRyHsM69zeio52AzIO0AtntUWiT
m9WbaZnTmuz4U6fafBuNY3pC59HzRXAmRlPEC7hmhlWNy9NiTmIDxb2LR25izD0dUiozIuHOfQ7M
4qNGL7YFnZluWAiScJFbL71V7hm1F8c6mr/LDgpUyGfzE38Pm2tnyt2178wvSygn0ET5hGSw7pa5
XuU6zI4GMVzfkjqpGViSw8ffsIobmQseyyZMaAyGiTfZCs4GtAbSWjdinIxn3cn+aA/TfEp5Pa9U
hv8+YprGEF53910bMlAKKrVmTZydwjJowE/ilw4ryQydsfPshuaOmSJNCG3XugkdlH8RNsyireVz
bmIULzlU46aqva3gLbiFF1bEs1EHG8ns5UIaI7Ngs2YkmMOZsroA9haMllXmpd6jSQD1eZmH9gXf
zEQQpyrfDN84zLNxxPhKPucIweHMFHtt9up7Pnj1dRi86OQXBOWBXLXgJBvdSxK61km1ZngWadt+
MTw2T7nRpif4QSN4GiCZuPXMexReRhJznrF1YE3G0idt1l5f1Hs5IyKMwlvNKBaMq9op47lqoq1t
G17P3sLrr4PfGHe4n8UppfF/loYMrwmK07iymIXZ6aIXfDmVeDRt+SN0uobsGV6H224exT6QAvKe
OxfrXs/9R9Sz5a8QVa9o7jiea/vka1qvy8yY+4YHYDMM6qW1CN0sIjApjBpvJSMbIDHC5bHKTQJ2
dcfMxDoGU2WssoTfoFEIsIqJyea2rLru6GsdyZWa5/Aoyh5OAzXZdzg5id7zVEdPSoA2WRey1puM
HD8s9YMhMJVC+Kpzcndn5Gr7Opj7GG0CTxvJtupboigxmX0AcdmM5ljC3x2IWwZp6R5TZir2Gld5
8OKmtvkrC+do3ytqMpzErvkiPb97mFzXeGnywb6oJlDHpV++EQNZXzQt1oNTeOoIoUI8GjUkoZsV
1Dn4QTsoxug2EE+yG6KN04x09qaeL4z2q9ijMTRXI2N8caj8hlPeH1OL+XUKjXlj9BisfL/HhCc8
2XzOTkO8amQvyUvW9uUvp0widioG7wKwpaQs9ia3TRdhjwUxJExcuCIvnm05E+iDKs4ON7loPWpg
qzv1HVxLDjRqtspb0IDRN4KjSANr2/ULsdQs2p/QMGjm2QOoyYxu4Rl+g8dCCGUcFFEnvG8Z6JGl
uFjKenXRVFA8kVV9DJsG33M/+M7ebhg0mLLOe1BqgpWHq0eyJ7NRWvPacof0p9kXI3vRAJmWzMqj
TT7uh9NNYOyihfPBI1KjShyYVKCkV2k1NhcxGck3e1k+Mt2EbOTZfZce5xiY2nNZBvrO0Wa5DW4I
b1aDty7ZFV9uOB16k2hLDKYXEQzvQDUNpom4wOFjZYC0ci+MW+2SOJtIWddrVFfNvYdiKo0RoXHq
UW3vId+2qxzP9W2vRHBsaidiZ6V1C1iUXHJ+J98IkCCF7mr0g0/GePlWgbPrPDB32dB0l6oY8fBV
pcn6CouCBRtsZVqoWwrlRdtsVvXBpmlYOzr8jAJSwifElLu6tfpvhWGlePwSnKsVqQgY/u2WBwgh
BM2uASdNpxjWZ3RE6PFOpS402lOQgNsFIw7xjjPDY2iajZH1crOwxTBOkbnUz6Og99z49RRa/GFz
waa6XMNIOkzl59RYjpyr7GgDtsdUUAy92I+6LINWNTdfGOu8Lw5d2lCj82dm3HFIs0CuIVNWAxIV
GpJ0P/oOrmvPnMY4RViyZfxnDOtmch8n1oxbfAbshwIXEZb2vo+O5xm8/G93n+0Fezqs/m1p8gln
vawoHMIGfCrhsW/O4LFQlcIN3gggQSsIKKG+9IlXnMAv83NQ9CXsvOiXsdCPG2O8IUkZaRLexAx0
aMRyyBnA/lV0iaTyn5JLVDq+aeLVCul9w9/k30IMvTsq8X/k9EuoZiCbtU9qK4N5RD0uJQJn1q3r
7IPkME9hD3ADudjG7zuFQSaiC94DQSNmrNUNAldOQ32N2EhSjZGGDliidwaSoEF9GT/rfmY5Uw6i
nv63fvj/2/6eZ/nzf/6PTwGtRM2PPxHpNP/u4kNG+2862//F3pk11Y10a/qvVHzXLUcqlUpJF+ei
9wQYAzbYlM2NAjxonmf9+n6STX3H7Dptd0VHR3RHdF0UYdggKZW5cuVa77B77B//+A4ool8Mb/E/
/nX3iM3XH+ff8+/l43/74793X7/TxKzKPx7Lb398bJOufyz/+Pb4x3YoY1T5j7958e0//vX8Z4/s
QEu98W0YJ0wOAWoc3wT5Fz3QstUb1zPkNKS4Berhmh+98AMt7w1wPA1JI3Ch5gDrBtH9QhC0lHjj
wixUYF3/MT/wBDYMQNUHoc1mYHjrAO8NEfFnyP06F3NSVPFb5KnH/NBBlZNkquBfyvO2tEd0bl3w
7k+Y3M/E1dhy2vHJsVEF3pNrI5n7mzV1wtLBPMpF45FIBcheupKReX0/Ussl84Oy3+BlPdOrZW8N
YewAPndMClrh+zui8BEj41OMg0P5xUXSaO5Whww74XhVWvtZrxIURRt4v7FzOfG0g6UEzy0QApsm
CaDbP9Wxj9B0DryRdgbICUlKVYPsk2+z3kPpZDH0gAGARqviFH0IJXEL7t3cb96nZT4HB47XFMZp
zvjid/f1GmcOpYnJhc1M4AuA5hIHqZNRcxqqkTp525YuXQtK54Oa31kUGnS3b8jA6I+3WtI7Qq4H
FtT9PDlqvMjsAFDF1h5TjspbZ4LoxbZmTv47pel9fCzs3PvTHrMct6usTZNYbdvRHThdhfYi8iPF
4h9Fof81ZvH/DkX5/0L2sVn4/3P28S5NnthJkp8jjPmNY4BRzhs4ibYNo8uxqf8Yhu+RfqzsN55H
3QWfScwtYRQT617Ciy3feCT/DqojkEQdmMj/ji62eHP08SBiERYCeDAndONf0Y9PSGCOg0A/xjwe
zhhYELFoXs9LpAqiIe09uWnsKTrHCQragVf8jtb2X14FQp9WcMA49Z2QlZo0WYNp4Sp+ppZ3EeCQ
+9xu5W9D0+l1EG42iwsqt0d1EZ+j10+TY8hF90Mv2FT2kPf7uMVGl6KS/94fBvwUl8wDAJD5yBTM
ELhA65P2otUz9rRCNOW+fhzKj9Qe4UEU+LVUVyM4dOctKmeo3jtRO3uHMvNoPCRllYy7vkcbG2Dj
MHf0b+VwgZh1iD/qOkNa9PA/yXdRby8DzucUbbiVEb2bnRhC9zbBXrm5jEjvwq1joUy5QWMr+kAP
3S3PBS2AHi2/Utt7Hc7OVxWsnX+u5t6IeznAEnKfqipFiCy9waoTCEOlp/lygvZw63qJn9wIyhL3
i5TAPX2cqj+NOCsIkr6yulaAkvJDHzUDOVBazGCrUcBFLQwzKlB281ShVkEHDIsJtIX8Haqklbfl
G6Lety2IFnLvmXhHPSYO78sJmZ+tK0MXUa/Mr2oA50FIvajQbb4PwqQcLxFpzsimSNbKbVkC4mnl
tPbvgOIp9aiozdAb7fqqvC9bVV+2WFk0xm1ugf4i4BPZ7eSMmzygaUFveUlAyMN0eEzrMHjs6gBV
JL+tf4yFowt+0ucP0Sjzh0QM7tcxGZ0fxgCs/GJ5IWj5mlCJrHZJ7xLxRQsMmIusT3JurzaEqh5k
SHqONlmb3iLehMyxC9oQNfsG6NelSOfW3xT2XGc7ZVN5fug5tpa7StJ45fF6Fe2Bh83yTARI3O2X
gCreZo2GQG5dZIbmCwRpES1Xri2wjEdEC3HGLLKnzz40e7A7blbW5w2k+Bt3jcbjHvR/IHrf1N/L
u779/r2/eqz/HxCHoPz8q/h8nUTf2+RVAvj8Gy/yEOqNJgxjoS0C6sTSBKdjfJb8gKAVECCZISA5
iel/xWfnjQ+30wnwykE9Ah+sf8dnhToEk4eQjsI/skf81j+Iz0f5gZ/OMJjiSqnYBrgeswLZidcx
zcs7qai5bJiGST2fLcwjMFnQVoMLbHsX/7rGm5Ci0wjL7mro8YnYOT26YhdpNPsZoGJdaoABuv3o
YdrY7epsiqaboHLjiOYOyKcEHhbVr7c18P4UnW6SXQjIs8wEXvYdXT0QvMJKDlQH6FB5uO2CjRZp
pa9U2QFbXiLqVJvWLDf866zFJhYNKB+PCLilG+TXgG9rx0ZfhYpW1qMpljlXaIhbD6uVaBR+hknQ
UnC95Up1QfRA39VBO7eQwPORzQTTVhUKmgMwxSTfZH7kYeFm9ZRMVDZBOklDaYThp5SK0kIdjMN4
6k3waxII23RW4XfsNQgA4EFNppdzVar8c+Bl8lrFCrhvH+XRDUDt4DG2ffdzFfX+tzo0qGzcUYdk
EyNOk2EAO9j6cyi55J+R3fTuJlXTXFwttHsLcJVZjrRXJUNvN5AL+hcqR4jozllTdtS1XidJH30N
uq1Xez7A/zEOgXK4g39fVZ1j34G9H9YrhISHd4HG7pp3aOV1uUm6gYN/EzYUXLtQ5BcyJVRsYAdk
l1LDh9xU3TR/huviD4cGQagJ6tZchvdVnI7qMNEWLeBwxuwQkW5SZ98kXfOE1HEFUqnxva8xXOV4
K+Si7qfC7b+IBHgVEq14NAwgGRvgYqX/tQurqt2lUzJ1Z+0KaBCInmGjlEiqohXsR+1lSrEACKmG
ZHNoQdou20wltLkFeB+jelXgFD7b3NaZ24FH3tAP6M77yrK+xaOV0B+kcHRph118a/VJ9wPJlE89
dg4wyTqUTFAD8+uaNryf3A1TVdKi6YGG5bk9A95ZWwovnCmcPzFDAa+aKVFA31ggpg2KngOUtEFE
W/ZceFsjLVQLxPzUkSFwuvo84+8ttjPb4VfZW0m79Z0eScRVu+uHJtcu90bLozhIp/LLTV6OoBc4
LSIQK4vwazgV5Q19OfspEXQtDl1UzUDPvAYJI0R30ckE5DQ9IAZCmUhQlm7P4HOSEiRLAIVkgKbz
qGDm3VBuMe4bTYvUWjZWfr/DSsYNDDS4WhENTdLqrYQDCtyLSqUhd3XORGNoWsRGJqu9fs6zKPwK
Nkl5Z3VRyfLS9YcIyMZQ1N1dGSHNufPCIKFABDTgPe07eRsudfbOttY+3MVtJr41zSjXQ5TouYBq
kPqfUzfSH3rdB58rD49ReCs2gP8qd/oK/G5e3DR5xS5W5DLEjyjxqHoGvR99lx0MLhqFjU83L59W
uaVhQD/CdaoJkVqQkp+mOIIIQ79phaYDrP3LkJr3EyDVrACZoiWw08tE6JuTXAJUBOCYb2IHJb6N
sqPmKvBxeRGSq+1DL13u12Vy4huaGhTGbY2K4W07qxYUtbA0FW8fgBDUm2Y605jc93vq8DPF3xQ4
z3agJxUBt0YKclM1GtYCZjII3gdwxTtjeh7IjcFc1jtV0g0jkUOq74CqAeiTCOYyT0cdr9pZqhob
nndMrjqLo8CmIv+GcENfJtz5SPXpA5Dr8YslvOpLoRoKjtMEdWpjNTIyMJoEPbh88JeU/0f9vNFe
p28ogU5PnKnby3pG9hcom8v5O8M+pt51Wjm3TNjZ3i8hh19gqiomP10azXHbDaTY1Sw4lEKcFX1m
hLIdIKnaT6e951HrvQljEV+02YCO7Cq96DZpCgSxZpixh1LS0VSN4hX4C32hDT2FrrjCPrCsLvsi
T/EXWdIIzAt7EMKI4BshO4VFH5C1FuVD4qPTvxkSss5t3wTebRda4Qr2QcfA2nv2O6b1jGJ/IuCF
tV0p/B0qEslHpai/obHoVG/DQtLrouDmojqqsJLeEE0F6tsiR7B/waKKxrNV9BGLNLca9F7w86SM
Lov7pItB8Hk9ifwGzDelbjGL+p4eK5JlLXrPsLASgfB8Xhbul7iPUU/OK9rsrU5hTDd2Hdd0uDz1
bQ4SeGXs9ekX3w21KC/U1LnTdI/MAwualn+LBGpflNfDuibZRtqrd+HSnB/PqAtnP9JZ5tcuwjSf
oFSsX0Awtl9ji1i4XfAw+2Z3A5ABmkjiHi+MYNk4XVv9ULR7IUF41SVGXetDYsvhKsBnibp9WCGK
XTdpC5ibJnG2TZrKvqUjYP+JXCXcmQLVyWAz8dufEUyE60vZZL3NEmv9kVk9oD3YAkYqUvVn0HDg
kcQj+qAKqv4C1dYodcMYg/0l0FwdOUeN9oWL5MS0H6aMJHtl0SSbcJhGh4UyaigaFpJsWYvDF40p
1TcHlUYIqqq5hYc1upm4ivMGgh3AZ2R2mxoVOjcHWPwBnULITF1CYfq66/saBefInxCsntOyoL6v
sjFxHrNA9OCVZkDzw+Uko2J+v66FO8PB0tPgv4uQd83eaTr7tDEIoGH5UedJj3WJn5Kge/Qj6I9n
VismBHIN5n+x3Fx8aJfGNyiVNi92AOeDElVzByhI1fj5ZdnHmlL2mtpfPT+apm/2skSwO/Mwt3ZE
YJQLcAkbEgwis9Axv7nAXl9i5ynCDWbaOmIpOnhCWoU4VgwUuHfrDP39ohuWIf5Tww1T0JC7Mv1I
ZarEQyZExfU8TKYIZokmytvbAt8cB6CIhC0Ww5YMHwalOmcvpjJQ59VQ+UD8xyAfUS8GTBk0JYgy
dxTf4Wlx8xZaGeIMjKo1rTsow6qfNq5fKP9dkCBq8wPZY5FddwSI9tA7hd9eJVlUtVehyNLgIg4y
e3X3BbnFjPGPKEV+iKd68C6jLAXiqtYIRV454mr1hDRIG+ygOsAemgE39tsEoIGzl/EASn0OBwX1
spgj+FsDvUq0I7JxyYDz0PvYQsDwrbOya3rxNsSdpNmKhbl7Tq+10YdGrAh/M00rZ+tAurFh3ID9
OYsaj1SYiezOn/wxLf0NJOYpgQAqm8b7Eky2/XkOLY5jhT+EP8SANNwZwpW4/+QwxeSmCAXnM7ky
mXcocgz9wW84eJ+XeZstF4x5hnOCGGna6zZteiwWhcgv41QO3y3S6Ct/Dr0Hr1yEd7ARn0IAvO06
eeb4Y7DsJ0Qn5Xb10Bulcagjd7eunMwZtLG6rmljOTRIbVEDYXIjOKg8GEAky0Gs3CfVBj1ae80T
MSEZDi4VVaY6bD0IAM40+pCIBiNs4udOtVekHQ3ZGuge9nfZDHutfQEdVWRk8AEw341GNd3Zc2LF
RAf9yizcaduDEZUsI6AmEgT8DRp3Zr2FAe4+1CLa8JMKEvq/LNXmY6XIpg/D4sFmAnqvum2BrA+m
KyASbut2iX+UkioD4AacyzZoaS+XfR1CkgZ2B9sJ6Wo4/FXbIfrQNXoKqC8gnwmaOGKIW0/Ef1p2
jc/AoCPTknPaFOKtO2Sml5WJ+L0ztNFwUbpVMpPe0gq9VFPeIO+IzgFyppOVlufBBOh0m5VUDzbQ
nLLyqgHkGUOY8xt5mQESyRm81or3I41pxHYre7J2luAtwAPT+HhAa4aZmfHHcoo0DbLRvWrpUKf1
Av0xQg/D201pbHqpXTB9xQcD0NraxdX3qKbosW/CEuJYndco3wPqtThcLGBF1t1Kr7dakW32UEHg
4N9rKlCotQ6Gme96tT0eOHYENGY9/CbdcFPODliDZXF6VE+z0vNufGJ+iBdOn7bXXot92J+eO81o
/ZStk9o18Bqq4R9JPTFX2sBXLfoXgZ3/Xz/4F2pNv6ofgCbov3/7465/7L93Pxd5n3/vpY2k9ZvA
Q+WKMq6RuqI39FcZgfLqG2oHmM/iMP98kP93GcGz3wAR8hztSN+WFDFeOki2/wbKnovttS09G+9r
75/UEByKxT+1QU3pwJaYwNiO6WUdixU/t5ByO6VThM/Tdx/n0SHYSzRSMLcRNeIZ96471BknkBZO
ZNks3aJ2vZxdWKwWxg1PESU5JAcocWXeW9qhSPJkAS6EaIYUeXcFvb1GiQ0/SLd+crM+nUmCNZxk
x3grKPu7N4PFuc1jfN4fKXHU4VcHPLW+ZosjC6CYhhA71g440RU3sS36CWGbHO4w+hqUB4t3trc0
3HIEG2m5lIVTpj+sDguYl97GK13On9UwTRnlP8ssSAYihUkZkCaN5vUhzHhSZrGLZIh17H8POV2m
zXlf4GV3nquxaz0wqBHa/NCP6jz5kQtyuvDw04x6f7zQz5c/aatxfQ+hPXpqjg/UwOZmXl9/TR2/
00In3zBGQn1321fIj8LHDyT+UnAD0KPvd23cw0LbWMpa6/L9hM5thwq+WvXkvO21gaki89s4rX1N
tbbhZ7++SSNS9dMYQSBGJMdnCmkbvVKm5et7nOPEQv/AsbBRhD0vd9HqRR6HcF/1joEP9Vo/ZK4I
+9/IEJ68G3NdehOU9F2BCKJzet16WLBOA+nyLVqYc3ozijrvwLaGEi2iCY+OBL+juO8BhsUVrdrf
9BVMh/X1Y3vKR3CDxgJW3Kyh148dgQ+yxBw73yx4lQ28u0lo95GFZPUX4L28/DqhyGVf4bG6DGjQ
G3DrpouTnEH59Qv4+534no94GKV2eLFIv72+k9iLwzxdRPtNaYr08wGjoRX9RxeGYaf2iR8q/dAO
DAEbL0VP/VChv9EG+xEcUj395q2YZsqrYXHRMfNd0+mmdkE/+PXNwOIR6ZKVVECCtXTbswq2WLjs
rbDoguVs8duZKfLr5zdtr5NrGgHM54UKogMnn9fXjII1dYO6t56gIXkFiNA+NguimKsY+t+A8tWq
tknRITy6mUGJMxAuQgYD9EVtNNotuy3vgiIu2nLXuFUrb4sxKbunX9/m62avotnn0O1D25Uys81q
OYklgMf9VjTr/DS31GswqhoywfsRNHUB1MytM1p3tcxI0FCAmCrzBcz78Jv387fBoteGFipdN3Z+
RxHaXg8WWU/XLx1mtmXuWsTwlOgFEH9cRL+4GDO5xH28DNoM7CTIz9wIULS2e+5b+M3AS4+Jtiby
A9EB55Os+Xip5qxGdePXw2WfTmvbDBLCaB6kNTT8tBnPn1QFZ2cq66BcMSREx8KCG9V3uMqgHdaD
ct5OzdJwc5ZXjPysWtADWXZ+ti7W3URv76JDkAqFm2JdxXKJNWeJH2FJ2R6YIaVYK7/F7C8CKyed
YCYkSitd0LERa5DzV0HcT83vJENPUAhEKk3zUYM8QnAXAUv3JGIwM8tmLMf6wXMr97lc7sPVg2IK
HaPFEpA0P8Y79Bg980Hxs+E5nNSYDfKjeYKf0hyGCQzd79bQs9Tgz+uWsrBBoVNIARfP2j2ZFtmc
dQUKAfVD3bKKQOx3ma+upB2jbupwNGU4gnDM1/sinhcMlpG5mHBCJ+BP+jZq1tA6bwuVrvfARTsN
plWbBGEGTQzxKQNly+uhph2YovnouSPnA0yb0MCEYZdBQc7NppUw+rygqgxivolzA5mIX8wz785x
04Uv3SqoxJvildMdtEeLlVR4jhISjOb58gBurQVlsmpO+RMVyQN3jjm8yQ362i2yx5m6V1MDxYY+
fqcc5GjetbgbtJs8L1o0G6woBHsb0fGM4EiXobofxWgzyTjuk2eMDd4Bv8PPnEZNRt+jjYO8rfK0
S/v99VzHDq2M7KDOH1abQiVVKxpSMHhxCK3yC6CvE4Hi18vrNBpJuleUCti3bdKMv12xa0UXw2Gb
vjgrkmnudhqUCX8SF1I2bz02rn4IU2dlEk5y6Dt0twgszNNf34ZJZ1/FbseICAM0ADUkJPJVJ0++
OuPQWDC/7gtVFpDG+2pwre9VEzdEozjrSntP/ahK3nPYjYg4dexW0T7yewku1vfAKVOJkhFMqNDX
d7ODtt6y6SZbj7e9b4lk27jrXF0yiRCjSYWCIrFRIcAqFnssmIeIBJBdXIRpRm9lm41oc9/Q7PLQ
IHKyFsbt2a+f+DSu+Q4blEGGSXMmoMN1sltlOjR6xJ33CVSBIIkF/yxJYsfVzFtFkqXOY3uambZz
FqC2ZEzTzey1dG2mtDOkkwzvMIQy35RNshbteVJLx4TIZu2EDUNkrLvkbEWcgVVHK8Lk1PbiF6xO
jy5V+JsERAJJ+fklAqiCWczRRLu8QUAtJ6EaFBNaiGkpP4HwclhbFOzMDfQW5DSW7vM6lkIs3FuI
wAtLnFhpQkpbN2w0VmyTxtuza75VwdPNHvMg9RSGvajUNZSTp0pfh83Mp6B4m0dcokJ3h8xCp+FQ
w23HQXxhv+Bxf/22OFOdPlqAI5S0WSrCVeR7r1dmT+PIy4dq+eREo4lUfdswtZAlTKqvvfAzibJR
XzXrPWwxsz/iQm3zQmZdYDa3Xwtt9xiPONYwfSJLNa64E3xkZp+DBW/6A9JnwBSjblGb6DYQNs8T
WdOF2vZkJFyQipzgX5yxbIaiiBRDAS41tjAdzoeUJREHMuVfx/ExoTCj6/1v4NL74y7w8zHkZI36
pAtkVx5Fc46d4m+prj2tSi+6sT6OVJCJDsf0Vsb+PNLz8mUM5eHXV5Rm2f+0HZlLKofEXrAtARA6
PXjRSCZrrWfvYzfYzJB+6fG9Qu0PB7hzldagQ1A4sSpAxGitLwx4PmIg9AhyxMT7qZ3z/r2nOx99
rbBXPsGABTnetnnFp+DesPCRwmOjenltUQMRjJYeCBrWCqvIvI4om82LsFJ4JnIbLHCEb0UFYRr9
7QyCE0So3pxTf/3sKnD+9vBmEyBI2DbQqL+dqEgHOyuCiIBN0KIBGeOqhklwOIkwvQYOqNoF17VW
I5uFnxxKAJsWblHzlt6HA+eoJtuxLhGps9RVWMSes22makZOG7E/UMuD0jtYOVX+TdFYa2+LCv+3
x4l6+3SDKbrAa9NPS8QQtw35YzccUOX2x+uWwteMMHeB9+Q7R6CdvyvLNrC3qeGYhJtq9ps1RYhw
bOFsQVgdWQzj2k4LxsqWi3b7Ac38Qd3pvF8U7O/ZHnB7roMptkPytzDqL/rYIzPbYtE1rSvHWqZi
fTFnC56pDTRhjVSaRzXTRXtw/TjpSib3A1Vmenmqpyq+cD7F2g3pGAi9QSIRMIpcbHY96VBpr8S0
XoZBKWAfTTa2opHV+bHY1xlAgk+LO0aZ9SmoAKZ/nPvZ6a+sri+tW3YMb/jmtlq3n1ZvjFC6qavK
jrsPwbzmGZ0cqhuHtVI+WpABtGXMZBC9oK35ZBdIFX2LJfSamT5AvzTf4T5i2YRk/9TZKTbmZQOS
inOAm+uzsLAyfQ3sxMqysxEWdJfH32O/dHpGebYdv1VXq1ONTGlIHV0df3C06MH0Y+pT197FAKoq
zt+V7pw10R4Na8QXAFOFUZIcQlVMg3sLy9hpLnSq4sg/MFc0kqz1uAq29bzzEyqwkaV006Pm1K7p
cjFFsJYhACcFu802g+xAgB1rSFOfYQhot7tgcsD42E4OaYt9DYc25Y/0i+PPNCil5/EFvJT5ppUk
KDlugNsoLrdWnWqe1gF+9PgWAiJOWuf2bFmehwa3S2v1bMbFrQABohDvpqHtggbAKd5x2VQe53DR
Itimbhy40c2CV0ftvYfkmk45MjyOJeuLbFgCf7zRqeMmwabBF5LA5bW9G2f3XhSG1nqpVI758d5a
aJMVGNMzxd1Ly0F4LEfOr0ns/D36bakf7ieMtBCmqBIYIdB+HGluCdhwLuReRDF+8TtRZ6lh/vfC
csvPMpIl18NILgg+DWgwNJCbPI+Rlf6QsIPARYnNH+H+SVno79NygXsXdzz9to7xqMdPl046I4Yq
bMaXqot7664skHgnTRj7yAd9NyFgIPbYPEmkPYO24HP18VHj3l0Zvib1+I+9pAu5Wh7bHDLRkjav
B2/yWLp/gkwz41wqlNlQIBtQy5FGM9SP1fem4UDTYOiKUpe3hYKyeM028WN3sHiDamiG+z4th6Rk
vKx4rbDThp8yX/moFnErCW+6Xu80M4srOPyoeaLzYiaYbvHCHN+6i8X3wMqYoRlHm4+yxfqoFsjz
EVQ/z/jyPG3rOM0TBbeY79Hiq/RdhjZg4GzVFFAA2tRebDMWL7MnXLuAP+lBy+FnYb88D8bArGm3
Lzlu4IJB519Oh46CI5LWunsZauv48b8G+fg5KgUSf1dZF9yADU9nfMoQskvas6R0Fh66kaDyqbIb
KTsB8VhHuDa7xxeFvmvPVOPkTcviApHWJXQ3Ntj9Rd8ExVAxSqMscj4iUd/grihzhPiAZhiO8rqx
XjbIo9yLRPMUHEewqllBpoP4/EwAQTijbeuq1JN9vmCiya+J46s9Tg8dZjgs77VK+I2962FD1yLQ
t8TM08huzWViFWu+uVSN8OJP4LAwFHnLkzpmeI8TaaVJyV3ykOav2EmLjgJnMw+7tU3Xx+bWjwMK
mWnlH0BC4P/sLeHSYrtYwTvP9VmEdwG/jcNExZoO0shUPrqJ95uMnmyecLItmT4dPUnz8O1IsnvT
Ucs2f1AiqNKiqoHwICNSCrMcitU191/SKIqnT0MOdis5lJHP3wXtZUd4C9ClsftL5zhX0JmGZX/2
MuRBOrbcDiiLjD/CDlBx8bROcGM7G22UKcUnMrfUyBg2Vl8mW9FFIRd307jiyNTn4A8ucgoGlGx4
TfGAfR56+XI3sL/yPUh6OsUFnGRxXt46QZfP1XmvoLAW2zxQyI5vwi6ibAise+Dzcd90fCFpdPPr
ohn4/1JM1O1gaNmUihqAh/n1mKG3iR5mm3J1WmbVeA9oa+YUEC6rmfvI5oLtOsxOI4kwPlIag7/H
rFjwkRnVoKC7QAK/XecvAhce4g0OI7hSnr+Uk1M8VVoc+mLUweqvi+qAWcMoh3QvzpznNdNUPkIf
my6k0b3eO7FfTf0ncAUob533x0dH3rljiBykoTOeKKNb5u71CmTC3fatMsMHbtbMGupVZoof66c+
OjyMAHwV87zYlUq+tExwPt8kVB+tDRoj1JXBrsM5hYScLLq4cmq75RN6sc0Z1jAemFfiuciy2m7e
hoehbFC+u4gQ3OVvrMfSW8ixnKohUqMZJcrQzjj6FgVnJ/ApOYUJ97LItFlP0K4RY9hGGaAb8JQ6
XNjzMCANGGbOembwhsQxpQI5+Bm1+DQvI34dZSCe8stEeobxHvz3tk2uA+TZjHDnwHZ35QEV0P0H
RRlrwYEbm6klPmgUDfJuR+kCsMCGlrGvH1QE1h01W/ZqXv5qqZWn0mg+MqCFG5rp1soWaNzuOJJp
X1GJdoDSOOPbaXWL0PuQrcNk3bUk01QV1roJ9APxlvkFKXNlBFIlzDOENdyU5sDx0lSpcoAHphYQ
FNVUP+hgiRv7Sc25zq9RdamX8KBk1fXWjwkW+Rzu2dGc3AXcSf3bwhjE9tp7KpJT1n8UUZNGoL0A
McTz7eSR2zTfAjDZjfzShT6liTOQRyDTt5Zcu+x+VYNUYOLYHUAI9rZNz3bjgREY7IFZDplZbke+
aQEzwRCD/HP38iTHd9nUyPS4W8hLkMj3uFATFnLs/phuAX7OfCH7N4s3wfSTT5TP1fswleZ7wJFw
ZADOupgPhnAa+QQnd9PbSNCtZylHZIvh9dovdr1PWahmVQZoVVTnL1OWnJJLBi7NHloAzyV4E06t
aNvOS+vgEiBb4b8fYi8ClDOJkoK9WtYwkBdTU5pVDtHTlAM7+kR8UaRl/UWzCua3EvQfrqlbmjvP
EjqNDy8XctuALa1hqlh3xxNbmaSrh01SWQ/qQ3YMWNmx0AjgxRSjLbAV5h5b3SqFkEOBZ8MmbvRg
3Q2JW/PMPcggplIiI5PGxUB5rDtvzM1tDc8Lzqoy9pFN6A5mkdfStBlR5ZjNnARrL+neu3FXFsU+
BqDA7D0OCHVgE/QyyG78XdXZVnoZSyf3/N8Uvk4O9Mbvj34rAGyCmwbwd3Kgj3voftSr5V0MyIq7
9qJoZjVMEKCvGwvSBIroI4UXBHdQauLef3O6e322M5fXpleDvbqL89FpnbUd5sqaOo9S1TE0poQn
7oJzACvp15c6KaCzmoQnYFy4lKz4/yknD9meBsNlu/xrjohshvTa1KFSN15Az4qIrGPzUock5Q3D
GDEo7pfg+Ot7eV1CcCHbUhXC8AkmpeMwz0/aQuHoSMq3aXSHvxVhLHFtk4+jh+g5+xW5x9+O898v
KBExouEOiYriYnBSV8ziVth5IcJbGLpsFFHGjn/hQfUxZc3nlf3rBzxhZJonpHYrcJ/F/Axa12kh
c84xpCj7XN++RAy0M0zRfgH/BcF7Vp0/HuCmrO2HYXLQZCqG0sRziJnWndWtiv3oN3f0eqZzRxyl
fNgGaN+7ihLdSaFxCYQ1eQsCm/lxUU3kdazxechC4nrijwmvIFbDwsoMHDYHUgsrNjeS1k4zoDxh
WJwHt3AqV2xmQsuyJdQ3fJz1EdrXyeJwntxOx35WfQyzv36I09fIi1PCES4dExuy62mXlX0XwTIM
JK7jLjORaX1OhOrOLYcPi+UP6jeUzP/qeq7gRZr/tNYnY+bNZCNI6w3XL9veHMUAikRFZIXN0CXR
PyqtuYKSP/4/PB+UEgE76KTtghiO0RNJ0uvjtkSSbN6Gl6HrtQf5ZjaMXw+o+YP/WVijPotSJBPV
gFLoFPNvfv5TV21a1jlpVzc790qrzdytVxSe8wDyKP7tEvz7pXh1cGcM7ZZD5umzFaEsFqxfovNj
KgLe0zQ1Z4mi3u9a4C9QjJ8ejFohl8JREmIkIcQ/jetC0JdBzdYwEaRAa1W6s0EjDELJofrRrSU9
dBSZI2qrARi/ldPipnch4hWX7NZAcCJErmsqP++kovYg3hchCDyUS8gN3Oo6nJMMWyZ0gmg5fema
puAY1KZSlc2+yHHv7tEWErorAHQjjpbjvWRXjn4fHPt5meYw4tyEZWE381UWxWMAZGYYwS1SE0mB
apxz0PCSYgdItOZVvCQowMLNtM+OaQUZus9moZ/D2PGokU2C0D2hgEXo5mho0oBplBYJbSURA7ou
5cAHSLH04F07HYInpI/HCFjTHGW1i9q3YRpmXY+WH9INbQCRQtdenkKYfil5NGybAH+PicxzBkVn
bWJ8oYuYTdxrRipLnC0yLfe1j8vbXYHIBZmCoFuBgVk+Fx3nKer5eZp/ckh7A+cauZJA1RepFpYp
BnQjAnnb5XgOgxraOc0OBamCsisVGI8uwyaNe78Kt9ZQRZMAaO6AHpLvgyaoUTiJGq3wtneXYFyr
j/QbTEeLHBCz3euq72gifExqqs3RDhAScIJD3Da20aWxSTp/LBw9O/+tq+dJPtgukjo+mvtTWH8o
kVvNJLLAnQUnqSZwzIjVAD1uJIZ2C+92N81oo4MANDrI45bUzHbxoFRLOL3Lgq5H3ZB29IRknRX4
LX3RJBYdKnN5Pz1pUWQL4laKhLsEo10W7eeSygukdP/YcnuJRQ398Ei/Q23K48BRIvonB7Lo5zyL
wrfJExe0lvlynBr5czZYejl6XYgTgYiB5tIKI0fcwkfxuA2ZZXIzZdYYfCSIV/5dXQZobBcJUkqb
OIqmOxdiZbpbEsTXcflyzrFbWy8KlG/PqWRUtx789C3CqPG1l/ToqTVqbD+GTOpzgOqVkRqR8VOK
6NnnSCQV/gM20rvgU1H3ptK5nWTpXvq1eEBfXm/Kqdbv9JTUO0/FMLkaxKAOKR4e+7RKhhsArb3Y
s3f3e8yuADRmnS6+xvVwhz/n/6DuTJbjVrJs+0VIQ99MahBARLAJ9iJFcgITRQo94A4HHM3X14Iy
X5maa5KVvVHN0iwvFRFo3I+fs/faGERdI7tstBr2nqIFjfYFskk3Ij+OpvAuEDkgpkIU71id0qTO
RbZb3LZNvDSSF+FqN4clJd0J7qfnboaypSWHrg0OE//kech57G1DsR7RPaTvMqrqY4W1YN0tUekd
8tLsHgSmbWwatGggnjtd9ojQPvxSGxDnI2dsPk2hXexNGzGza0Z5scPk5Jxc2nSHflDthyqD9I7m
ITSefHCid4tRD+cZS1j32i7z4oDc1NhbcHHvlXZpOLAUJGqZxwt8ASjjPRAx4AuiNA+fC21HyzkK
hJHwGtzH+24UA8ecoskXWG5e+BEOXgDRPTUAI0XIERLXGsq7WTsV56Smu/TUYMk4DfMOnrkSpzlw
zUvlW9sTmnrbDDXT08VMOXtFdqM+p/ttXBSVk8OLZfV7xzZL4sO6bjEeA7rCl0mQ5yMNY47twlq/
KFV2NooCgXxwRSyLZreGKo9iqh9Ji5iq+cIfM6DjMF6L68UKWIg5UsV6cmrnAjN5LS76WfYHW4z2
pVc3M/H03pM3LV8xUqfXrsXro9U4JLQWTcyMc0NIord0zt4NhvaaZPf+BasMNZnJeBs7z1ihgaji
oMi8jePmuF+YTHc7x64J1aBRsLPNZribrba6U/ky4GsYhuxR5ot8BjVKeJ6cxzlOiUwod6D2aiau
IT03Xrw5X0HyhNNtZCtg+i1cdFIdxApAzGyesIxDSRXauosYIpwLuw/jsTfTC9I83C8q9OdTSb9f
byAdyPwDXpd0NCQn0jE7+SSFFCD9q+hLb1DUJJs5j6ydUslbf/KrAwu978dRgWx+wGZ3i04HbceU
949214qjHmfrWArtf8GF9AhJtXxcZbOGR4laeQeRLftYuCDHHGX5uKcMXHAIR0iRe1cysa0y0mhA
HJ9jZxJHSR1qEZujokdIINGbMwvnU9mn3Zte9foBiDBNdNDZVy7CgqPJTpHIWQ4P1JfGziMG9kRQ
QPWKr7w9OrWVosyinXydE3/LXkbEIRtlEdIP8ir/LGAwEwtcEsfKG/tHtF0O358MTMtsnUPpO+qF
vpy8jQB7nJF5FD00Tb9eAjck+ipgyeUY3BTXrWsOF/3oTretSvtPcCPdr06lWRxwOelrd2l4eehp
3VjOMMIjC6bzYppx6HVj2B4x+rhQE30UlrQ9sN4afXpK8VXeEXCYP4a0Tl5gYA44YXJydIw+uFot
Y0DD5BdwX1PvxITbcmKAznUSrkvr8Lz37WFFJX5b0YK/JdNESHJ/a/PQT6V8EcOIZj711vXUR+54
iVCpojvQdJ+wzIBOzDHB7J2gCs8sZn6xFqt7E+qMuJmxN96N1EaDdlo8dy0IO21mat0kGGlph6fK
c3A5AN/uK2Lo6kikJzxo2S1dlvracJf2qR76L/xNRqN3c1s0VDAl9p/rOSqRX3rCKi6iTtiv2JbG
Ka7zybxC6jM+FrbW8pjbNfaeKLeCSzft+vAQmU0bXTR5KBLmuO6608y7kzBaCT4B6QvuvSEo9Loz
mPdfLoYMuNa+OQ39SUaaQY8FNm06b13Z3Diwy++CNoL66M99Dng/Ev19mRW62TPyhb5I2igBA0bf
eogQ09QyjoFWar1fICaM+XErPcwkkngJO4LpBG7E6qLiTE7KlgWAWcVeM6aa1MmxBP81WtmnKVhB
inVm7Z82/K8FTJYS8XLgID48AeeEK8U60ovBw21gZi2yojM9+MGFZ88m5p6VDB1CMuG+mtF4YbPY
meehy0TgKOul7ZNcK298iAxMNShwsjqCfG+kWU1yuhvND4WDagagplvfdQtWzePEQbOMzUDa5mmK
oFDFNvjC4IpktnVKEMitGC7W4qK0hyLG51Fd4MqeVXlTL4YfkbWom9acm4Q+TVNtKi1hk4k0EK+G
5xSvkF/bNNi3JCTCrZSMR2uxG8AGY52fiHAq/R3BY7B11gFy585pFgY/pOZVZ3gmvW6fMSi8qgra
pEk5F/OZk7lWmOBIyQNaYmVvnQNyw9crRizfO3ti+u3DTrg2vGgO4qZMiZ8L3MqhFUfP7skSRv+O
dalMnF4sNmjt1HLIds/tEaqCP+Ojg+G2SdGmzcZxv+DBDCjMxnDBUMNKOvAfdBjY5+Iri5AM/X2O
RWPnwUeco33VBFZAjpw9d553ZRkYWB4Z5jbpWSlD90um9etKoOJjlotXaB0enhM5NQ8T2o59Gqb9
0WTzMFkk/J7xV7Be1jjCr3uokQed91EspMDTGiDTFDvAtM1DT3RP0vdASsYQi9Su14STDWBhD0FX
M8bL5vSKCWNoxtasJollbJzdW4jczkOAgKhPCk2vZwOsEgSBHg5bWieqOyFbFe4V2cEn1bXdwyjV
kO3HOdPpOV3jLNgZpDucN10pE7uV9aEC+/7QVqa1j4a8u6xSz7iyq9m9tAVDyy5TDK8jjkUJDBH9
pR2D8bjOoAF2Jqxm3HKRlmovYBNeox+chnPRw0yOAALMsayykoAFBWc9soj1jskFasdz5fPj9gtN
7oc17Yv3lLm3PJbM1whj25x561L11+zybP6FX2FfLakv+ArpPbtOccCF64P6EvlTWWTWK523+YBo
B9q6GTUHjPXlrVGa8EgbP3822+axLlGCYXtuD4Gdli/dZJNHhwG5e3HMtL8YbYc8lrSfyQgtaI5i
PbP50ZlJh7uYdcxh17kpOZYQ22QVX6vcCV6rNLOeK8uZTprJbeIJ2Z07tIyfaL7b1bam4Ul0SlNe
+WnqULeyOG4PofvVrbbD8NI226492+qt06FREIhEOO6OZnLn428CGBmrvpgHZk1rR7OQsC6LTGLW
kZ1vFKV3VQtlv+V5PuAyrfkOu7KGCIjtqZHQEnyeiZyMivMGr1eQDDlCTlyAbN8XjeiGz4JTGw4n
4TjmKxsvka2REU76jLQoPxlEaZwV0rMfN90AGXuaoKdiMcSNR97I26hDwfbAyfPQjSlqqC71nBOj
O2zJC6IS0CuUNKdZjeKtsrEyx4o2o94Vup6/DsPCu8JLyTltFHQx3zVTK02ylNb7ttTOBU3qDMlU
MWPT3mSjHy4S0vTQBPlw6S6c3zBgexgp61QCKDBkg+YXXo33NKi6fgkEsZqVcmAymoY0r8cpsB6Y
roURqiBquJ0/TCDAJoqqC1a/dtrPMs9LSrmI0hMVh9FdO4SPGjGZxOiKFvA/0G7ElnaMIoWHKHbz
Ji+xoxJQ4DNKaUjrqSjSeoDl1BFxSmQqUaee06brM0EIbXVj4zBTCaeKFBMZD++WmtlbY1YvR8Mk
YMW98UcnhQ1tSTyuNbJRo421Ec5lemBgBq//qso7v4sI/OHNFLsRUKgiaoUN11uSnPlVWIPNZpdf
klbj/64uIWDb0AzUyAFM3Naa7pCzm5F5R4TwjUIWzxmouC7DyGb2jFFw4zhtv9Oz7PzhkFGrtedj
PhrNNyXVrL19jv6pafeeZNb2kJo2s5ejQCg1tEm/uIZZ3pajqLgPxAGpgvDUcWQGoJG58/M/GvIM
Ta6jKtsliYgH9549pkz5w7+btYbYBg5DHW2tURvIu7iMgOYwF0AvsM1BeA/X4D1zU3P2j+iqV943
aWG2fxnFlAPaJyxsWQ1OtmlJBIXTsxwPT2NOQyE8DRSU87VZRubixmOmSD4+rky3uFtseWVXvjnh
2Oom8ephXNpLcjxsYyXME5UFnk9PEU7+4AyeAAflI1QtoLWPo1zIWXOKgRqHs0MmD0IQLWoj04Pp
jArpykbMRekuIlbMJSKkbCBWpRiCZlkEXVhNJ7UAg9SP9eQS2Ty7Rb0XmCq77yypLjytlH7kehk1
tCCQVGkkRgJhJeGowbI67pG5X/MkwrF+NFDXEDPbYT7bEXA4r3vUJs272VZUWajfYTrsO19FeYKf
u8VUukI1vcMwNC7fVfYXUZHpWw917Bl94OIEi90B9umPVyVm52YvnAaxlo4YBAujfiijeQrOJSVc
sHOIGgBo25LWfOwHCB3DHIoJQARQ33cs+oCn0n7LlffZR8lxd9blXhXGNFMgGPWeCpQTIpFfnnfs
fXdokrQJ5zdjTUmsIRhtktZ9WBWVl0wYWL/2BPMSfllqjgbtCtF4Z/alle8pJ3p1NkJO0u+ZMW8d
FypqYgbXKs8O+LR0aoA1tULEObYEP5WabodldjHVGZ7M4KXWtQtbGt9s1sU0FAuPE2qwqOsm9M0x
sU1vHJ6RPiCb2PVYWomKsSIJ62W0bHRFNLeuM07ewGiIiJuvZgZu825yqmAfVH59YWRbEBfCa8wV
aOtEg3TDXkaVhC1Ecsj0Q37Et8CNCebM2IGblWdSYG2F3Bu5byuCBZ6NNLobDbPjd67i4Ftivl24
2QlpHWG0L9FWfBiIl2gelgInMcuweuVwOeV3Qdn0W9UFrv+MCsa/6N3AK95YIp3l6Gi3vO8mJ4Wd
bGTvWQ8tncyodUaulo50RmAZzMDEzekxnL3xdurrnJ+AjY3pcNB0rKYBjOW58qJ7i/ZhkERlN51b
NC2KZEIb83lyXHyEXqXcs9YtS+SJvfdATnJ3GMiWePZ7BZg6QIeY9/WKQl+tyw7L0XKNp9IuEntU
GlNX3SKQjwod6fPMJ0MdqfiKHDRLJxIZp4hMpKnnNBwLMnvtAxMi5qymg7EwybSzEaYN/A5kTooA
eaGTKbgGWbuoK2cU4ymzLU0WlZeJ4IAQQnya5mBAdTy0/ErUAMGr2+dhtmsowG+ksVW8KoRuvqOm
JlrAh/6MHKWSRQ40HaoGbSE93cJbtwFY+EL4+0ojsEscsyn2q5z5m8xDTodspBGJdsS3SZGlZJNt
G0+Dt7wErBb6coZzTiCy1OG98vph5OM8T3IgKOgCET1y5dQpUV95XQXIhFLAKr2VRpeGkdtvC0QI
IjmEukWrVxLBF9pfcMWMLXOGIFriwlMlMR+TWyzJCKiYvLo+HNL9mBO0xvrbO/VladlwfAZ/8p6M
NBfzNZ2rilRrtwOsU4vGeikiFA878Ez9dYfCxNwHkwf/YI1sXA0yNb1m31hl/qnyYEDE7JtUddTn
Se7AhNmum38zORNtaFhWKdD4xnmWqCwgG4/1i0Pe9nM/dEAPIO3dBygqEUplmke+7l8yY4ItUwGT
iA0qj6t+xN6j6Lu8ghc2zvuSlzrpiyq4Gcahuxg8idejD6oTfQEwxqkZPtExLgIeg8x/E/bq7GfX
VPe6X+zzSnWYrksdTlu1ZjZIZ1paPIECwKcIcPeTNSI7cdcU0XxsPVvX97hlgYbQ3Ep6HnWXjFgP
JgrwsEsYUDnawMl6xqg+P4M+h86vRhPrpFftm7BOvyErNhPXc4fHkHL/aLmp9dahQH82+RNvZ8xc
OCT/z3huwquZIf9R6IG3Lhy/IFAGXDiaC3yWoTMt3oP1NsqMiorGcpsj+wFxvIAPHZK/EKfw16dJ
2v3nkmZHEm5QEtkV7QoU3OqejLB2H8rccUlVpqt/LkRrMQpDaVk5ztcFGhQx3pWgH9S/sUEBN0mY
geNieuZE2zXivndV53o3QwljZ94rsJdok3qJ/xmRwLyUjWTWwMCxu3EXpDTLcbLxatiJ05nzkJ+b
Y96U6zlC7mV4TIt58r56rdtVZ2UXNoMLuqY3SVMOtedOPYtXhZqFmRb6iDKyCt9MEN5ZK2VjaC6w
TSq/N+fzcZnpYu58eyZCwm2n8BXy88CiIgXQ1Jp1zMtNUuE1cZ50SRc/yxC0uGiskCNTxqOqWvBC
89IgY3c9pKC56D5MaRBOkTDQRKi3VwJeCSkHa5GRPJOIjAhIgFUEJDMGycpsNeWddsKBI0zhzH7f
P3XhlOoyYRAbcu7DMlTMJQnCHXyERE1QOK29KZxRyTewPBoiBP+KKJZ46lxKMgg4wFT0WYqfuYxi
OtbbL3H9zCTpKs9mHcjPo5Gttrcr0rDi/0MLH/jzpTEoDsyXJTEBxMfOZhQG+vDnoeMv1jeGfxio
I7yyDDmR6SF8+Hnq2MJpSctZRF/NEhfJf6beNnQFxk+902SoPadQt01swpwgwy7oa4xIJGaa7MID
QQHBY/l90PXn7/XztJevFTCnx64aMX9FBR7+MgwtvAVrUlYE7xWQCMrL5t/Cj6aKwEoeCbKEVPbn
T/x5Jr99IjZursbmHWbkuyEGfhy/0jQMBxO/xEfz70/U/1bVOF7bM5pXQe6OiOC0ORtYPoqSYeW/
b8X/itfw/8PhxTr/tRM4drJ8+K/jR7cht9X/ARrkNg/+H8/Lb8jw8/6jBg/+I8Zh+4P/UBy8f0UY
zUE+EkOEYAjD9/+jOBhwd3F1BuCbHW5s6ET81X9okJ73L7wvnhOQFMIxjrX0f0gOnvUvd5tTR/4m
iOHvvf8NyWF7eX6YfLs+o3XUkQDc0Ef4AO1/fqZQ0iillh7Dhm2/+BYDpUh0jCvXxjh6LWOeH67M
P7iBrJ+fYWQefB7f3AO/Q33t/2q8r+xwnemqi1i1VQYuMmWfFSjesWfYLdWBHo4Qqbod2FnamLnv
gYuT7q5E8npOx365GKaZ3VFUF/RXLCTnNpGr0MzKv7xrP7/d37+nZ1rcMo9NFZr7L4tOFHUELZW1
iIugfyXaKL/IHRkRFSvlxZ8vye93ALUh65rJjYb38d3N9IOowhqBEa5K0GSKcnkkzNk/2iXBlaDy
uteA8ehfftnvdwCD0GYXtXi6QK//cscLuy6wqnZorauJgTlsmzivECY7ebVcjUggd7SHw7/c93/4
kXDe+TSEOL6HL/rnx4yxfaNqt+gJumN0DBQPCpCqqmQTOZ4xwvn252tq27891jxbDh9EM9qF3v7L
UknUQuZQs0rYSC2Fuioq/Uhzg7FiZ7bqubQ51MLDs5DtB0iISYfq/QdZh957YHYg7yZHgP3KqB4J
ksI2GuxzYxRlzG9Y5yQtXf8TMVLO13xqzVdZeMRWUPSFD2XTkX/55x/zT9eOBwSTL0M/2zW3R/WH
B6QvpFVDUJIxmpSQ6Lue3DM1r6cmq7p9O9r+/s+f9/ujzzkUQ/f2gADK+M4V+eHz6GII8EkcbJGi
yEuQLcG5Td9z30s693/+qO02/Lz6hMjevgsMAVxQ7/z80yL8IyF1uSCGvXR2DlKJM8iffzME/lJB
8DKzxFqsmZsuw2Xx/OXpAzhhbNnhYhOKz/tSEGZklWn4xsja2jPb2eLY0pnkTW/dA9OHUyrgYw52
6v9FVfnbuxduxjyY5Rv8w/F+VTJmAdYV7OyCJFpauaHmAUW34V3WM0czVcxO4sCdO//zRd5e6J8u
Mh8K8TcCtQLoJPJ+laVNvZYYVLqYQwcUXN7+HQ1PO3aHrNop28+O2sQWX6Nv+Mvt/acLb3ubtdcL
NrRGuL2mPzxK1tLgRyz4vbm7naA5T8Zlmdu7lPDiU28QVDbhQrzGw2VfjrqbcQ+Sm02/cf7L+vNP
F94jtoWV3PnujPzli4wp/WiSa+PvgWlG0Z0aog0AwaqcZPHIuFjNsP/Le/v7dUeN6qMHZG0HrRJu
Ts0ffrzfhqbTSkUAoFcLMqVtyXzL9C7aMosQW3QqDjtnhZOYtX+54/9w3T2SgLZ4Gu69ZX63kf/w
0UNqBHLKsd11PvlLUdOLy2G08qPTZsXTPPRVslSQVweDIPGC48MWE9ckY29nxz8/e7+tJSFfBCIo
Tn2kiuQB/HwNmINUTd+EHfeZM3xPGzf2mPLE5RT+LZrnt7WEjwJFABPLxTPk/eojx0OjbYQpNHPa
sDqTdZ3u8ckuf1kcf/8UniJeJxdrLeVX9MsPWqycKnue2liaZn+0i6a4nyEK/uVx/f2y+axYrFUQ
pCgNf63KBmuaARaoNsabGcY6b6pj7lZIxHRr/+UH/f5msKfQwHJRrWHICzZ7/g+PSlpKnY+Ew9HO
yM1xPwnXOAwFI82mZGgXrUyu4zpT1dWfH4zfXw42tMgjWAEo2Sa5/PljC0lOXguGIVZYVg+LZziX
c522zMCm5aQGG8QvARnMWP62GkbfD2Y/rYccpDbFNdUP8w9vA63/+ItXZuyOrEVFym6gLtKshCaO
Gm+8BRor8qSyOGN3oznSlmPYee4jGnoG+R1ddjIbuQdu45SIO+gaIDUoAaXTuxM6trcwFqPM/GVf
BD5FB73h5cNppPcsR9dozjM3y69yteF/58p21VHQS7+oVAZDm1SJ9on3b8BI54X5fMxD9JfgaZkg
t1XfqX3QDvaFcPrsrkwjTQc28AtUZmHOvKZjzsGyuXTl/Tyu4kYobX6BjexSlVj1liAWMQFk8Kai
+2H1eIacoV3Wvd0R3h5zYLQhbIJYfYLsOPR7hr8Z3G3iKA6S/STfYbGNoOSWqfTO3FEYX+mleE9U
7IJmjm3JZ2QC6rYalYdFICiCM2RT7t1amlO5xVGaZ4o6A70KFseXrhsEqR3Qb99SmoSPLpE9a9Lk
hOhNjjMbiBgx3Sfz6M0YdKbU/Iq3z35BTGnUt9JmYprki4IlDa5qMeKpnYFuI8mlsZc1xbam06Xx
Yg0lAG+75VkTGpzSknvYu0iyWmY8V0Eb2I99IxALGIUGvthFtVXEXusQZbwsk2ripfbCK8Mu52XH
0BKdATTpsDgbtTACIMhV0e/dkr4S82lUKpPN+C7OUQ4wURsK94WhNR1eLcwFtoQSDL0WVCKvYGJz
FRdZpzi+IH3ZA8nt0sOKQC4nfc5iN1pzKa4BpCuuhN2SjcpKTt+QXF3XPShnGCaayrAeSIcMsnpv
C8fLE0xeRRNLqtUngOo6Yx8tSxIwGBilhLl1Dv/bNdvPkdj0HJu354UwyTGHFZ6RJOuglZpiAPbO
aWjGEe0ouRSfezG5UdzRc6PHvZjTy6S37j1i0PlLIGBM7qZ2kLe5pxafsfwgQgZEILHJanfler3k
dHP2NG84TJTjTB9pxLwby3RE5KoHOlOJv6Br8Zd18Q+ASRDKCE8GQ+wWyroFgk8UfKWHMoJylC8o
D/JiukLzVH3TGM+y2LF0/XmDqd9iChwbyuPVCWMAYtk1uruxihee6+mQpV0DJHyQ9Q1KO+fRZMg3
7pcQnzc4KrRc6BLGXcPwWB8i9Ls00YbAf6OHt36qhOtxDOhHpXYLo/T3QI/0lzNLDS8VBFhib/Fj
DgcHdYaO/cIrfAar+NLp6EtahdkKWTxcZq/dF2VozHTdcvMbl5xSa4AoBMdzmaxv9PoKM+4dbQx7
QLZLlKzB2nd7r3L8kZgUy7hEumy1yeSmWZPMrbmucZMXXrSzdctbnnuFe/K9SmM8GhHaJDjxZ5hF
Te0itslMAynjMsCrbyHqE4VtECDMEFEsbwgfkSf2BtnqgxGCBx9GRdIBbjbUE37Y+c82ZJJ+V1Y1
c3biCIB8k78MEk3L6B0THV+WUYjxqR2q5a6ZODoctcBKG0+CGFMTE832PrtHf2mlj+hOgyp3RfSZ
EC/cXBbxbSQuLu1UMDCLNEAU0UQfUTjkQBxGc7oE3OKhQAgX24XFJ1GPTpO9NedRcTwUw6iRA4wd
IkBnsdUJ+RljbGNEWYV7pvfv4JyzGvjk6ilw4Hn3aA8rwTGlaXrv3rAOrwNnYeZOCKaG85RXOrEy
M8dg6mhOCUOwEAZQVt147wPfFXE2tDNUC9DANoE5IB3iaZpNfZ6jC74hnQChkRY0j2MvyOF7+4Rr
1jsrn8pjTsrOkMx1RqIAw6VPuB7N4UgTcXyN1kBCahomWe0ByLrPS96BHMyrxuv3wMrXdpflo7wa
lp4oxhZb4wfcvuiKN1G8IvrqvvqlrabEUx30d2EFU53UdsPIh8zd5ZKeTH5jhrKu9qbfkpHEkuy9
49jpy7gg3v51rPo8i3MViZtykCSdIVFY2tiigXVljSGQpJzje3XQPvPrmLiOOfzG7Zza+2moPAv1
OdPWpGrowfNQZfZ7idSM2SbPDRlGTfC4RSG/rnlgMpYzrLmK53oazYuO7tcQk3MY4dtnpPHM2a9K
2UFW72Zt+xwSuGAoeEbADcj/AvAgQLncUeTGR/18IhpoamJLpGTyhFG55aHzMuygVKd2AtSIDKEp
ZJrMu41YaVMZ9zS6y22WMZuLcS51x5R0kvPq75i0Oh3BFNAod2m5tidcFQygaI+h+JJ0VlnMA0LD
d0q2BsH0DBFuZAVKIpF9Qdotnvz0caHvouK5lV25xVPWn9m0mEIz8RJ7QQskh5eXrm9+1ap8zxO6
PDSjKbkaxMYjKLdQjh5Wv4NqDXAEo8GIigGbfeN3w043lWSOPjS+TBYSOc+bVPmkVjdM68IgBcts
WBMSuNSdWNatnNnRjntrnzo/t8kdqbefQE+kf5Ku7PKkqIMKPtDGZcH5sfBSZnqAew9U+NnxV8H7
5NaYJNwlcL41GgJjbOeiMuifrCyno1G3WL8h38Ej6cKvVpTl+WmdAvGqrVE2yZot7r278hOwYDvl
idqqZ+qUasjnMjA/fAOtE8HUYF9MGOTfMh12AfQGDCf7uunSzz0n6XznOo5gXt9U6akIR+fdWadh
X7dr99qMi0fSAGKb3Yqy77auDPsKqE/Zs9Wh3vGN+TYELEEbo0hJcCFfatizwBBJWvZsLKaTH6og
684LyP6MjLtyYsrWIgPIwJN8dAKqvufl7iejc6dLO5D4UMAf9vm+DUb1Arm58WKAhmPSpBjQrlyn
ddVZuXrTZ3g4nDS5cOZVNwc22bFlOH7WFElf5jFS1nku1+oTuVxw/kum6kVM9MCyT916kCfpBeWz
S/40qRcI8A62rDTXsK3IjshIDEfklxW8WCZy0guA3uDtEejbgHe2/yZm012+pWODpryxHAFiR6PJ
3hFKhkQOUo4D6m5ZPyPNIVtCzQzGyw4T966vUPSAuxRA/sthjvr72Z3g1ei0Cz7JiWnWDvOS7xGX
BUQtj5WVqehQtumAaKBY0y9I3/p3NanqE9Q4lIm1NULMhMWkHpt8a+zgXPeeeWiDTznIlQv2ORSE
wDtmAxt/2GC2qXsZJa5Z+MGOCBC4KMG0ZViZCEzyA7oOke5Lq0bKHeV1QXxlHaLcUeZcHMFLOgXq
Ndt+ZozGhug3hoBdZKxVsIlR85Odmw7kfa+y32gQCNQvZl9E+wIH+JsMZ+VhvVocaigGUDR9yf1F
ImaS5tHXdXRvjtLHlaLsDm236akHUtoaDtagBh8tMirORlMTsKHcsnlZOs++58QTvYvGXD5ZTJoB
5ZeFSbSlWVSUXyJYFw4fZvqS1lq7OzaCWoJqMezsrIim9o5EUrNIalLzCnaq3LmRuXItHBVpCfqT
sCUE3zqbHklzA38+5wt12lDC1tjZFAISOHxk3PZlRonmS7s9113GkuQYRvXuViYFH35zcbdYKdOy
2rL1hUAHa+4C9HgIBzfozXEOyq1Mw8Ik99VmFU3aSKy3pZHCgyhUIN5N38o5elg4tOK02HQWIiPU
Icx8/8zvanWcq9Deu+wkiKKtxT/raEFwZ8ZR384LYORdumXXAX9SbpWYtlpuDH/SOl5sGjJ3oFCd
dYfVbkKIoFfrA2EMIVs5U/edCG2fEPRM0jVnGNsQagQcQCXe1OXTWVdts2Lw8vPer2tGDQGsmZe+
x84am9rkmqJqkx+S2KdEu6OFgwKaZMtAuymMfQc/2j/4esyDJGtTZhREqC3M1YBF8CzhSPiiKYZQ
2aZk2cWRw8oMMd2aAIr0eXBVSlQNh0DPM+sAFeEOFj3DXjCxM4kx69aCMxbTvHOLbRYfELPhxCua
MeJZFuBWCaLF4Sog9wE8PBhSgnsUMdoO+z1VOf81EigPWSwx3frDz1yHJLnGs1qq4YZbOPcr/LgO
XQ0CGCfFLq8DiyRyX8+fyrCZTiER66j3qPWJAhVYfzQH5XOShXjgUjDz96Oepwso4tZnbZHVQUXf
4CyIBjm/prbd7GzaWoAdJPUgwwNhH5Qnh54DHFv1XhjufJcG5OLtBr8KPi3IR9HtdaHV0ewa13Rv
MUrZBPGsOTGkMrqSZqnneywCrGxr4Vq3Wbd6H4M1UNbLFD0lI97mW+QMCrlsFs7XpVrFi9eWI/Vg
QDLJkZ+JP6mTnWjuRoXoY+yXIkBrm7vGDo/z0MYFsDEKKlPx5mQd8Nx9zp6bJ+2mq01SIsk+q6F3
50u7n5lFqXJ2rq2aYNXYdGiHA88x5NlKUjPbO4+9D5oicNO9ouYl4bFomsMU9kg1wXqRzY2Rsn8y
FjtChUxT/6ZGBoWMU/c6qUdVrokwlXeBa9R3Y7vU2KpWoKWnCF+dlaDOJM2If66iNiHoDLVLjkew
ASb4VdZWdEWKyXAacBnonZS9TxQEFN6XKejnuylLjY8yJBxzRxhJWl0gaZgwyjXaxnRC5Xq1Ztua
MqFstPbUSdtBBVQrGUhShEdbBuolCtpanZlLW5wPjprfo2hB2BUu/egnCnlxlqwIdKh4HC97c0fH
5IZ1bRv7VEcOkVdhPcQaHXC1B9jABZWWEXBUlib67WpoZcx3yjDZhGNkJjQOjfJATEF4lrsyBREH
R+XLylvsJYsxNqfayLjaea6La9vV7rcSgeiHKuz+MiyCQJ9RvHGCm6eoeLLXwHsE3816QVRQisEn
b8ubhWIBt8qiahW3siWXaCg6f4clwf323+Sdx3LkSJa1X2Ws14MyCIcy+3sWAYSm1uQGRmaS0NKh
n/7/kG3WkxSWnJrtLLrauqsqEREA3K/fe853gEUmBMrY7Rg+ToUpaD/rmi78Xjbqgd4EOUBNGc4N
9BDMODRtoJqV9ZgKjoyWam76pMZVVsYyIfAiMLLMbwditkhVcWKHcLZGOaLERCDOcQh6vUqsDa4O
h+2SEq760eoRynmIpMMZfPb5aWzb9kSijn6qUc89ZXSWyfYYS51dfXIL4xDWNSg/l52z9ZShaupD
mnRTuOHEWD03QIrt5f2fdK9qyzDzsOaEuFAJprwG3mFPawRIFW2GvFF/oqxEYNi6yzG5NKLgKpOy
xGhL+C+pS42W3JrtIB4kL/G4z9taYOUa5qsamUboudmSdowN1CJqJNFMAq7MwKH/UnMCWWW0ZY4p
izD/d1o6txj0SX+NhdBKdDkdSwowIUxPjAsznk0x9el+MHrnxC2weLDWR9HeaHRL84idQtfVFp3x
YlvIDlGlClnsbbq/vW/DAD7ItOgqVt8ykETlZcR91MGo2pDUXM3d2AMtNxSeCQOdDEys1yVkifhN
rtZnDL8ihXFePpnbup3lXWDL5hzRNM1pNa0I6pgyqxCbvKZD4xW53vyMJwrN1Uyxl4AHV7vLHKtV
5JMvkj4w8eFkGg+ta+wbXmb2mFJXaX8gZK4PUSIpJVcCREawMqWG7G5isxnQrYMDOh+S0nyJsemx
E7WTwmZYdMm9HrUFUsxZNLZv5UEGzCqcllhEshHTrUaj742pGdJeSnu54rXOX9jixhOpYVZADFrR
DCjUwUReWieB6TPxMtchsOzCF22Zu0j0tMBGhSSCixqjE8eDRHfqA/2T5MiBYkLlCPi98xDnWvMJ
KVOD4U1YS5BxgohtMZaR+AOgsXeRcY98t2IzdIrwtN6Wq6Y1CMWpUUMv+TI9+WHWpPcv7L9k4ri2
Hp2OGB9wFZSJXewhFZtUQLYFmhOBCw8llqHwPCuT8eE/zbzAl9cq3Fy6iBdVX89XgxO2Z/9ZBOk0
W/nAmDcryDBH72XvmoweyebP3epPTXJSMjV07Uu7GDK9tfTrf2uSW3UjgxkEBpNyRdAs6IoTDLid
j+82PatzBaRuYslvBvWfpzhc1XAEQfGwXgzV/tAjx98forKPa4RfA65BIK6JNyRZs0Uwl6yhXQZ7
Ta8xA9IK9uNi1DdQkyCPlqb4u/MIPgkjSwRYUN9d9P3vv79iOrI08LZ6WIf0Q1x32naCA3htqe38
zYj004BluRSiKhzcNIUZ2L6/lN41REEI1jlBN+8ocCuAje+qbyZkX14FPAhDiEV2YSw3/LcbKqEI
aTX+aJJztHmdERp5XZRp84204/NVKEShSjDg4O6xLL2/Cr1DurDL5LWr53JTGIGO7oWhw3cA9k/j
IpvZ1/KLQa+wdKAF76+Dmz/AltsSsco/tKuXL1KGJNHn7RR/8yR88SZQshgmI01ISHy195ea0oCu
B0lgXgWj8IBAdYB5niVHjI70U3Ferju7sb+ZI38aFjGxIfNABeq/zNzEh+9n5ENUaWwGdLg5xHVY
uTb4Wa1tYxYvNbH0vmTE6gWpnX0zHPvqFeRHRXhnLGQeQEjvv66qBEtbMVmqFn3An5wNaMMtpzKP
WqUaJySB0SKzkgohf9MdS4YyYAyIZvRnNPPf/AraVz8D7MYlWNgk2ODj4MqUOeOahp8B13x1hVg5
8/WenhqsgNeuh4aYK4b05JykwN3aft8TQrdzBTLwNFoOcH1cbYBrg4gBxHyBBkff4z1j+mEU1jcL
5qcn3+HNWt6rJWIFTdOHGRs8YDVw2q70bAS5Nxk2dn8iPGz352X5q6s4DC5RFhDqxijx/d0xg1FW
Frmknsh15xSEy8OYKNXl/+IipDnzLRBq6faHta/veKfUjvxix0jFbtDq7AJCyHdkMe3TO8wv5qBV
Qoq7KDw/PuPg/RpMtEHBQLQTZwbxv5uexeWEEltZQRkFCeA26saSIrrEVJR4s+zSmgN/ovtRQlgZ
mM/46KBgvy3N3vkGNaR99VMTWK0D4zGECn7+/U+t9yPOF85CXpWbb2oc1ril6itrmMsjzLXkkMkl
Nc3s6ILYg92d4oUv1prdDWdWOEEqFCNdUy0Z7v98cz69EvxqrovMAnUUIh/1g7alcbtJ0GovPVwD
+YagTppavRb6ZMGlh7nuX0OSODfa5P7883W/uFtieSQWjSZtTufDusABBI6mxkMBkZ+WP+ks53VA
y3VQ8++0AB/hYKiXEAyZi9TTRPPL0Oz9T09zl1i4GhtnnebMU7Hz+3k2GZCDGBy3E+l2fRi7Z6Us
7DMTBzz++1n55n3Wl6f83dCcD4GUx9UX6eBSDb3/EEiaqbRbpgK90AMP1aW+zpD3rGxVNpxqp2Sv
TaN7oKUzPldKqz8RjfLWtJaGzGdhFOtKdJ46slhHBCleoDmdx5We19Z1RPTeKqwaRWPeU426R/6r
SQsjxn9m1ep3AtQvHhgTvauJLEBFKPLxxtFLndRK69BvaKJ7Rb/tXJFfnK/N1iyuZjtQ7jXmK6ej
wdnmz4/Mcps+/IIA3pZiAAGkaXzU5ETAIiqVZoqXc+WXwQnUrYrw9QqxjnpVT+53r8YXbyzsOgC+
pLzzlvySSP5W4hQMW2FZkUmSISC8QsvWnU+FML75Vl+8CDa/p0FF4CCK+bguoOOIE81l+lpwY6/B
Z9SsWGF87qSVdv7nH1D74hlkPyEqArUKjgDzwzM4tqAnzK7JwSdpkadBFuYMMnVHuNSMr9qQed1A
DivNU94VghC2zZDfaXFwQpUSEJJRf7P4fP6FbY0lh8LgV9Ells/72y+Mp46syR4Qr1C0ZCskYq4K
ecc3r97n5wZlDmIV6keWAURB76/i6uGUGbxDXpiN8X1BgDfOS3cAjWAoZ2VB0+TPP/PnO8r1cFmw
0BgIz/UPS6pQIMoLnesJvYg3UjCDoAsfbKJSqn/74eFSNubb5b94VD98tZh2aFaPFdT+rmv25qJC
mlNn3Juxk3xzqS/u1SJEQ06/SCGRxH34FVOmWXbGE9NncQmW0BJbIoiVb67y5b1yLTZJHSkVY8/3
VwFYBCdz4AsFDBe5TWZzLOgFee0oGM1Zaf9NAfTlvfrteh+2IRv+R+w0Nd8Kw9p1DSduhZo82UQj
3v2//1gY7HVstIap2daHWqsBAj8oGl+NtRpnsLA1T7ZZc1S6UHxzOPvqW7HRkQuDyI7G7PIr//Ze
hfpQjYQvZ4xLW7Hv25QYmDHXzsrFrPXnb/XLPPR+VUYDz4nCMWENcsL9cBDMzYKpcYueoNB07aW2
StSwUEsuKks3kk1ZNvAhctHdpvrMiFs202Yp9y9ASwZECFR1virqwPFbBObMRdqqBqvVaN+8kp8f
3uVD8lBpCNfwGxnvfxC1pW6sOhZZa0wrf9SCYBPSXv5mofn8szs6hbQFCJGi2voobaRhj0C7t8kF
QoOxjYh+39e1NfsiNetvLvXpFOngdsEzRUFNzUtH5f0XAsgGESYdMmazc5H6jFPsu9Fh9DhpJKvA
nrc1+EPO9F0V+/n9dATzOfZF/htd5YfrBi5aI0Ex7fXTYJHpFoaS3r7W7notOPLDl1fcfHngUZ/P
CKHuj1NqE0wQkd8A0rBsvYSY39tRSy9UBis3Wj3M39zqzzcBwbNFraXSm6Db/OEThm47VmqL6KAh
7OFaUcPytFPpIEQhIIc/P/uffwzotmxeeE5YgDlXv78JdZ7iqAc75GWK6z7peuoQ5Gcbo9+0U3lR
T9H0zcv2+TF2l2KdTYwFUqWb9P6CScWEpoapwqxGyFtnMKYrp5mt72LBls/9/pWmsDOIulJtHjJS
Nd5fpjIDs8SjiNSdVuuBXAXka5h22aZpWS06NSaIOAaHvUKHduVmjMf//MN+8T3pxlAp43xXOQAv
f/+39SuVs+bqOJU9ymh37YKrXKfRGF7/+SpfPClUknR+ljOI88sh9vtVWCMb9AgtFvjA6K+Ie7/E
/5A/mBlbzZ+v9NX3gfzqaPh22KStD2vkRO40HPAeqYfqBpugyvsXW3Wrmz9f5YsTMPpwbAqo9Ony
6PaHx2MuSWjUYGR5o9J0a1BTTE7S1hl9ewoSPwYdtLZkNvlCbxk0ZVO3Hq3hR2tKZ1uhbtowHkcq
iNXX03CTfPOyfPVQ8VgtBzBHLIeH9/cUIUtA0YX3XYkjeS5RTHlFykRjlgQb0eoXHMWtoNhUVobi
DkPEN9f/dA/4XXhqWJXxNXEnPqwLLI5N0JlGsEqSPr2NFBfuvwy+zc384jKC+oguxOLXoOB8/zVT
ZcgkG3IEj9bUiUNqo2ibDAEavSKjq2/Bldu5QL2QQCJPW+fR/Cy0qN+mKPHWSty160bJ7NuI+Yv/
6/H4W97T0/gHUufyrf3oGX1nLD2vXovrtnl9bU+fq4//5HK9f3tQ5X/9+tvha7mYOt/9j3XRxu10
2b0209WrZKL2X//vX8HPyz/5P/2b//H660+5marXf/7jR9khnuZPQ9JY/G4WxXv525vyyV560o2v
+UsJEfXTv/Qvi6n1l0ldu9gSWA0wvRmsFCgh2n/+w/yLZo0p4Nuw2doqM8n/Npiqf2k8yAIbKTMN
Xjs+AxPnNvrnP4T7l/i1slB88ULi2/g7BlPGXzwz/70e0y3GxQ5Ffmmh0qT51KOBHRWFBlXiitWq
ZSkep3Wbh8XKpZn5o64q1xurId9FSa5dTlA9PbNWjHWiImCOiMHy+nTO1wAW41VM12Vraa5z5+rZ
iynndjtrw+AbVYhEIWyf49x6hslxVzbikYXfI8DF3jhm/EZz74aZNvITIkmQx1UgbhqGDG0B0sd0
D/YUXtmK81OIuEPGU9X7ca4RmkSoQEiOsDwwZcqxcKeGaUTwAuNpeGy1ZvLGOYqvxwEnfRWCPJ5D
1T7ltGSsLBSSfhEioetzveOJgg04VrKCACHnjRNqKqP+XJyrgeruAmsYT9xmkF4YycQnPGyLBOSW
ANGnMO/bQ6qnlxETZpCmfEoUwTARExIaD53igq3Ab+BBpHmyXf2SofK47Yv6hx2N2cFtM4aVslxT
NML2GLF+hYazKcr8xYwHA4aQy1y8ATmU6C6sLDSFG3U2GO6VSJLqqpdkNYUduDUo7tibn4fWWgSk
cesnVtQexjEPj7J1niocl95oN/pLiXYc9E5j4xXQ8+YYJTM4EBViazjYt4WKnLRQ8ukUuYuC9Rdd
QGIgndCUpllNGXxgB6QECvANAQ/12QCg0G8dyFwxwnwfk/BVJAiqk7Mr/aqwEKTEOpnxrMxzSeHd
xOgF6hEFv1k1dzTvbcxuk8NfIJ7Ebn1rJASAoEqaPLUz79BP3ai07zzHhBkDjOauqtp2k2rTqTlI
7GnV2J2hcCJtsp1gosVIqrII0UesTLt4UQeJIEeerPX37VA67E31NZOlYIXc/7QVOFjQRpRrtcl5
eqtpU8EXJYw2g/KaPQcVMplAO0FAg8OZuHivrqOzuQ8yn9jiF+KbrHVXLzCVqtxUQn3sLCRRqa6s
NPKmfVaCI/FeyNFD4FCFq700fRzCtpnPlbC4nR1rk6L+RLentHSQ74nnCDZtYBHybTr1uu0hUpVU
EZSaOEJyo2tuhkrdwYC2ETeJn+HAUKUshnt6zsJLAB4icx5HdM+JXLsNkiojvIG/FVybSt3v4sXH
YrBfUPpb/iT0gw7fRDMA2yhBZaGcYBbAJ4+1TVy2xRoVAfilapR7Ff4RjpDmUdqZWA0cC9FZ2eAS
ETfQ6+kPat+N8C+NvZo47D+Tsa0QAHFQ0/N7tYUdYqmprxVl55fLTQgjY9hYSj1tABs+qV34w+nr
2x7IzWqkG+07mUqbnc/E1Hx2t1pXWl5k8zkBbJxVzCq8WfBDM805ph1k1l6v5pMxCqsDlqUZIZzl
+olJQJcxRj0KuPiJNSHy0KgjpGEi5GtWet84TbaJRar5thyuSSB+jONh3c4VSk29N7YK0W0o55Hs
Io7L9qyNOi2k0ka858xY9moYhoyFnY2jtGdmMy+OBeG1M7aSJWZyZ5JRv4HrlAPNVQ1+tVRcTbY0
b+yicHwMPJnfzXiUVzOrv79kpOZGu5foTXnVrBjTPGpmHfDRmnnapaobR51kWdiJseYVzwJm01Ud
ZvvAqAixzOwGmNYcrtxZtVdAD8/ccHpp4MdulXa2HM8Mgp9RGBssGfwntm9RfCJgw4S40kOow3E3
33aF/YKQ+ISEFF7RMrRWkCONTRDU90TVpeS8RLtiqfLyWn1BP2xsGWzXSJdh16HJ9rMGewLa3OmY
2Aqi4IGMM/JNScBBwLMLYvs1xTHA4ZGxiGP0p6M+/iTYB7hzTIDcIMEqgutAloQA8u/XJv8XuRi0
Cf9UudzFr23xnP9etvz6N/5VtnD8/ovZzNKGRzXEcZyS+19li6bqf2lLb57BDkUDDsF/ly268Rdn
OsyXnCLpRZFF8e+yxfmLc71B3boMbCloLPfvlC06fsv3dQsNV8p09IF0XU1c2+ZSK/92jLO7PJJB
4lS7KgOBU3laTRPolvzupDqV/WQO5x3GnuZuqCRywbxGwkiN06aRShasKpHXUD+HtrY1oipyjxGt
65+VI+b8sp+jNDoEDQOVJ5tQaeXMdYYaY1vQJCaFkY7N5ATNByrM1RRk5YsaJ263ridE7P5UY+Tx
C5MxhhdUzZivUdEH4cFhWbhwgj4/d22pDNu4kw1bJwalF4Ic02vTQsLlzXGvDG9drKq8CW6fK2tO
sOHC6jVVl50ENRAlGl/1QQMD0N9WS/zX1iliOMbrNNM756DbmWuTX6UoRDXpDIHkDfrostoDlbbG
lWnlNSaDyjJ3pRHP1q7APlCdWNKW6R6iR5lv234A11iSI7fv1YQ/3x50pzpw0q1nTnatExyToKdl
u1JkpZfbIBrk+AI4GbqkmtczWy+6f9ublSx118JM8ayOpT1eQEIcnEWa4/Rbu21Udt4osUxvKkaV
pizABIhWkzoLsPhWpa1lNNj3otAjAj3NkvoNYNXEskxu1+SZpdFXCFsXc0xHrl631xLIbTuzcNBQ
FoGkpVAEAyedtq9MfVUNDR6INoEv6kFsXjJB1GCmvcIiNIdeQlhPecgtsLCeVdoDSHTHJiywgqk1
rqY4MOlQZIo2eQ7bkkDtiypwRUMIyKoC5/NVNYM53o+JHEJYgTqY8Rmhn7JNSJCURPzSTvpZ/mr/
ajDdA5+W+4RhpS+Jz62zcBj3M/8MrugxnnIvkE41eDh9BE4ml5WauVQSLXRiqhsXi9XzGOHo8eYK
AepdOTaxvrLnMboDgWIj0wto/m5UC37LMZpMuNo9fcJHmQzTi9a6QbrP4eKJVQmBK3oSbZrytCZ2
m591mkSf6sz4ADcN0bDXkYy67LR1q7H4CSdLk68J9Sm4lygK542mgNU+kCmsioNTK5i5Itusr/to
hh+vN0JNtnEtMM4t/cYfJozbYhGdjjZ8RHxa6ZnSqGK4E1jnnKMJhYR6w3XnZ5om87ip9DrStqPq
BMYRUhQ+AxopUHJjQB/ayTyHw3TeN406UZFQjl7AM4g0pvAYfSbFN8mdKy/7DG34beTmceHrOMCk
n6SqNu+oagu8SsJsMDStrBliubMq7TAhjy4qIyK7SlxO04khB12B+9dzeylBIoXtS+KBubGJLsfQ
KvlIALdipjBINlMx5gdIn+4hrUvp3ASCIWa70uCSkOE2giTdY+vQNR8/QYQ2sp5g3A0xuvWjQQPs
GskolOuJYD0IhHNV4mMdG02/7oxJPBdz1kifxJGeQ1VLgXxdV61a3CHXN051OzYpz2elGvZ9PFc7
1w7g2maz7IItTcrMWiO9GwdPksfnGMyHOxPVJKDfbGWNk1ozAQED4CPayENPNF2r+TOOpuBkbPJw
XsfCSvMDEBYl8lhyF+qPgXsMg1gJCwgXdqhuUFViS8gzhFVbzdYmbT0TuQnDQc0ad5vMpWLd4NXg
mDZ3SBWxyo4GZolcNW6oqzGoGoJD10Fndjj4oVPhPDVVsIWrnri26KFxQO5yJ3Q126FRhBRnxK7x
WldWDdR8LttjoKp4o5J8Ri8fYyySWxo3YbWx8SejDAKmL1azgAyM/Ua284Z5sxsdLUD9qIfMLi/X
ijYbzxG+DM0XjTtluDHJkiSb1K2eEF1GcEiLuXh2m2LCB2OHY3IJf73o1+mER3aFbK29zao6KPxK
LPaS4NR0qf+lxbQXc0i765xExCBX3dt8SHFoiBBRFnFbq0bGZ1nbX3VRtUfJFB5SJT5Yw6KxBVeM
7LdcOwZTj6Yu1nNc3yF7UU4cJdgbZETyZFo/tXAKz3WzUAxEvMEpSRXKQz3aqQ+9V2EhVmIyd9Jq
Z4IV98syvkuUnFp5top5HRQFaeNWF6RvCRmOkE6sp6nAbea0OyS9eQLWuQMI23FipYCfDlDXs/US
7cLo8BJi6yMZt88ZPrpTxcST7cMM+JlC4nlbzty4ja/CzOqYPrfuCUhJSLA1UFWlyU8DVNiI8uOH
tHapBPEie0pkhtvCNq/tmmqwiO0t+TSLYyVYpa68J2T5LLS7dSdBztsVpHO0Rjvk0vo6KkPd65zQ
ZyNPD7hztpLiYDeHMU7rAh63gkimaDhNWOFwocc2eHO1OzF09Prj3BZvHSx1rxDNVktswPGFToBN
qcSveY1vSeGx8OYiwKuv/wgH7dgnjX4BD15qvgTNu2ryVFuBSNwreYWbUTXXc7swejuSzF1HYuUI
2DXwC3mZmR+1crGFkjWCcs0ovE4W5X4GoH4MHVWp/KCg87LSJDZKfRJHSXgGZ+NB1quxRqMMLeRc
J+HE62vhwwY5tLmo96Y199ssyA84h/2G2od2BeTXUSqnoz0nu35K0eBwtTDVj9AbnX3eKUjHkzhZ
9U0g6c7Sjkg6uSHfK19JKY6TMY93FdzFDR3YGaEra1PBsQFyYz768B2TFQNB2KBmk74FJvY9DkVr
uk3Doxjs8iQMevMWYmiwx/z6A0G5Fa9UcupfrT5fQmn6sXoYJ6v4aRWjiW2LOelamfVrV6OD1Kto
lkXcF/f8wPELXhDozXO2Ad6iX5nDIG6yHLeEtJtjDiMcO73ChqwgrNCBV+3xemzGsE0PRdgep5rY
0pA0+D0kic4f8157DoZyJnWaD0UoEQrmV844Jv1VQOt5V2dHBN6kDpQNGspJAIV2AASAgNiU0Ng8
Q7HjTTNr6WL7fU1RF2HYqq0NyxCQKgvkLBa8swz/0Kp2hmkDcgOT+RSfqo3xGHd26FUjIOUx0Oy9
gJ5Ar1rVx8ua8QmPI1T4VRHN+6mvRsFCjmQrQRfDPRkCDsjzcwux7CmbtHuFYcNq5uBKeOpYkeOd
WvtWde+cXuzLMHkh2xDkbWATsduM5zJSy0PXuPsxwr/XEXniD6m4AIR83pAc44d1w+m5btxbMq/i
HYQIuR7VuvE68EdsftZbn1m4A42ovhwJgds3WX1OwAb3PJPd2hDTCa/yGtPEOnSax8LRupU6NcLL
+dPXJrXBKhTjyCBhfKsck/YZWSHxwl2P6REgZ8eebSIPC69BBgQ7bDc4zcpkG4DwD0V/ho2/eRpm
RfyMJuV5UKd5O7rxKdFTO9fCvYEWkVSkyaTr5RJXYaP5pN33TESz0FYiC6cNDigTbz7YiZDkZs9p
kjXrRbCfyfDetAih4DDNONfTVF2r9ONXjWEA+lhQ2Rhj6OEIJGzqc1sr+E9DZW909XOHneNBF1l/
FMl8gf/KOCFp6xL6AoUY1antFtaOEAmK8sSWW8TVRKhi38HFXDnyVBB0fdJ19vkYSALbdAJaV6rV
mZcwgqg/+1iwB1WSeDPsu6S0rHA6kwxTqqQ0FqRW+8yGzqt5DLdL6NiOXSD12zrYaVW1ScMAy7wy
T/e54ZwOldJ55IA0N2EbGj/VICOurirmoyR8pV05fM3HoDV3cYuPNpNH8uYqfvt4PJDLY6yDoB/X
M1lYrzkebkxVJqY+pRvxGTLVDe9lGtyyn17FDTFD7Zwhd6WaGinx6gnffkq/ycQg61YSfZ5hllgf
7GBfyvyB9ck5MNzuPG0e30pT3WldZ9AbtOT1FCoGTLdU21txz7d3Yp1eaKcCrxhlfVsiW1slVuKc
G8nontIkc5/jOHPPwzGOL8EtKIvngQDFdd8rygXwX+WsV+jkwZ6/cDQJYmwS6uUUlg+YRB3YHv3a
apNwozvUe7pUgh2RLoXXNM6REu8FVaDhZRIX2Y6+2kU3zOe0725SV9zhCrxG8Bfc61Y2DFt3aMYf
LF9nOeSJjZVE03ECZEBbj3WHzHlMmmMP0WZUtLsU4WaMPym8AQUUvLEWDOfDkKmvU9Vf90G8GWiY
bk2CjngNO+EWmz7FbZ9oPwvi2yyjfbJJfHwEbEWElehs5Kddf1JhrONAhADsPEfETcXhTMQJj/Qe
66p7qmdUI26puD6/ZgSm2gl/YHNRPQD+4Q7yyI8gFPmxJhApZnc2myfiYRRfFe11BAEBLJtDdlVR
XIEZuSTbY8dJCnr1QDsKHsF+0MjVK+rhrLblTVG3J0bYk7HB8HAWlbyNNVM/TzVb8cvQuM4bmwVJ
Quup2ab5cuo2deMb19KoOirNOWSRmqyJFiANqCTv1dqmzRxv1Uxuki55pPh1KLX1emvVfcA6trzq
Y/sCiPfG6kNl3bf2qalTDzu2E702vYXHXhauN9OXvp6slKR7Ow7GHyCAQQqmk875Plhmh0OcvaRS
qx7wYXMqAxTj5fnwEpLwfQR7axg009Rs2weBvYUcwO4T9CG/lzom513bspf0wbCKrbak7Qwov4VQ
MlIKbWPbeBjmYoPkovfpwar+UEC5n6S1yXTtidCJyse0Z2+xsWw42uNvzh4DdMg5T2kfJJf0vC9i
4pG8wE2YLpNjZKieaRZ+0uTE7IzdsRkmFxsvh1sbGyteUkxELQt/NgHyL1FEHWKgD2RBN9E1lC6m
C6HqkCHShQAPLBe/yrEcOK+lQw2wyJ2PZCZM5C+M0Gey4jw01X1maXszq83Wh/ezn/SoXgeW89IX
Mr+Oa5ePnYr8kgXlyBwBegr91yRd1250F+nqm+R8uxqDYk+ZpB4sM8xZnphA5QnG2VGCDrbJfBkF
nywZctZqGEZ9sCp5nwWdSjmdlqq9H1VDPkJeDHzMd0T/tRdEu+oePd6dmOrhSpEm4VflTM0N4AFT
eoQcy6kL28O/Pr8FBjMNbt8BubTlpQQ1rWJ9soAOjBw5MjUj+GTIH0TebnMgP2moG+eTpexyaAyr
TKbIp0dIWW6xIIY4CdYaTjmYM+p4OjVjdFY3tBrMQtuFTeGVon+U8dwcDMiNJgOE/gADsPQrl2xO
/PYWssE0yYkrCw9dFP2IVaq3PmRfssnAwkGJMvAYVBqAFvaTmPx4b9ZKCokRADf2gwEtFPyFtK2r
H66SNpuwjYfnUsnlEShe7wnudUA89kLVoL2WbwoLzJgHBLI75hM7MTs9hCCJn1k4mUVd66ZYisZk
nxNRtC9EJPsNnrQ1TJFkVVYc++toSI91p5c/oG/A55g42iPO9qtYPxIJ3/oBbauzPOTUFDNoY3Ux
phcQ6Rk9r856iClVQfHZBA/GZX9SM+FpkiZ7slh2CGAqzkJtmjeDq6g/Op7bHWvQXR9m8lUniHOt
5CogHoWgnUZa40OGJbbMRpthlSnvTHTKKzFBaYIsAXIamLtPF3BbIzXeWpFqX+oxhZOFC9XXnDQn
Q23Iz6aBv2R6VmDnwCRNKMgTLzoorfCtSsrHgK0vpg7Px5uiSVmmVLFJHfXKZox04GjLihi+2FOm
X4yFlq5bsPIR1OuEbHR2k9jD3/wW58O+0cD8eAVAlvMhL8uTpifPqR2TqQYwQwJFCxNpVyaWuKGT
5+J9DU5EQlaPVGjgKya421o0RFNa1W3jhOW2S0nF1IwgvG6aZRhQG+mIS1zo5qrXA8U3BsVagv2Y
nvhkDwVgrEw9PA6tPnvMscp7Qqv1i5Iuxzrr5xNyBfMTJ5rlAQRnup7oiKwzNys3yRg0Z6PZ6meT
aALwZy4pGgIuWZzKh7GZ7ENo26+AfpJNh6iIYivdQuThSQymy8wZrOuALAt/aCwGB8NpM7chtzhh
epkQg4G2kMY0erNkSWexJ0pw2csKKm2InHEkKuEqcobsSgfbQyRJZ+D/TafK2JSLYbmaqrb35owo
153Mo5GbH+9ElbQm+zrdR/ZOvdyj/JS4HKOCqS6mzY0IHbhMypRskjBwyH0q611ow5caK8VcIb9T
EQwl99MiapkV9QawE0kT9HXgLOWuZq6tPE3OTH1+woV4VaSTeMjTMlpTIN5aeq2sTQ6hFyFJ6SvA
V+QL4nVt514QzvTUhnAQsNZJRj4WTks33vZ2txdDQ9HNq7FSWnNYIwHrAk+dmL+vQqg4blczOY+y
cyVNuzNqWnGhAG++car8NZ5FTGvMZhbbFEG+r6H+n5WDZkISzAQnmtnaO1Lvrsp2gO8aMiRa2h1U
pOYbNqZdIiMONWPxYvXiyi2T7Kxt07OyicY9h7Rw7UAWykEHmK8hw6idJLxuNbjqMV4ijUHJbrJZ
0Shyiz3+da8ui3ANvC65IVQQhHExEUbu97Z9gIpCmu7sjvGFbTVslAbJsDtDYvheQZbuftoWw1aP
w48Fi4K2gaXzSO6X9LnL3hnVV3qGCU7hWHPxeicKeRzzVOYXSiBUQCFdob/FU2c8sllkxjL/Fd7o
5P3eLKRJwm7vQHfDmYyyMX7K9doESrmMsZYwks6Ev+lPEDN4rRjul7sGejD1VsC7APeBo4inmxwh
DOj8flEl2ujlZlc5bJ1DdTmKpjySHlFep2VLS1wloAdJbqWsG1R9Orc9pzL9/+yd147dyJqlX2XQ
9zygC5qLvtne5U5vpBtCqZToXTCCQfLp+9tVcwZ1qqfnvMAABaEKUClTO8mI36z1LQLrWaI6pbvy
WzleRwikpLqE0Gu2Tq+Dl9otcm+dBXPfbtocGt5qJF8DszFwg2mHHCt9GNVANlDVn1Gc/4zqSfi8
iaWF6Njikaaish68cWJHnHWT95zWqf3Wk1b3CxBrPq7IIZG8IdnI4r8dhPxwO5skWFGRYJP47nKr
3h2eUg694qVsRXAuaSAoP+zlEahovqziHjgA7nIeJkJ1ko/Anq+W66uVDHC0qcgi9TXyuZNapElP
JTEi2SrijN02TNzIyjFDNW4GCDDHvm0pJe1wuDZxvWkSu/sY3QiTZOLC4Gbqm5aINjA0RmQrFk9l
oplljf1IYHJxRhQ/fafdiA8tvpSrSLIrIa0BUKHOPUtMdEe7tF/qPrpTVX62CrnnSawhdfRPfpgM
W97w5NA0vv9KWOfML7U6WOF0LqH8bULRDruOaXIaaOuLSOD3QgzxVlgMX6mff95KpWkZ2Sx0Nkw0
tBKhSzYWJWzq4MdW2zoPFnedzpOfkUY4VIfSC1iENnZ3cKfAWrNgnldhRxZU77nFsfRcFDmZCPiU
4vhoGYu6Ikqj+D2P429QME7AVfqDCjzDGxGAE6lcojc0E0FiEFlf64YJBAASaF6L44y7OhrbXeiU
16UetkWZn9zGGzciRkuG7Gdc+bDdN0U8k2LH/iPpnoel9m5Ty2aHn1Ie5qJ/zib7w4cHvR0divua
XRZvlJ8/prV56YtSPmEBzL9lYc4YI1iqLccfCKGuTPiUQbU8kLAdOyvIncRIqwW9Wk2sabbuiyhr
gLws1pM/CnMxlbkhBox69KFs0A9Uwcjz1YGTpHMMdl6TncJ6KY9hwM1KIjv7azMgIgmlDg991A3J
fnYqpslza8xXad9on3Y9d/MKPczICIDgdtQETuOWK6cbvXDL+TOQ1xmK6Ls7J8O7Vaih3gf5HN35
sBBZJKXBQIQtq008ZCLfMfLji4Qy3rHpKux1gDmspF/nGgi7yt2IbDG09G5zBhvVMPsL8LcwHxvy
ZsvjEXKOqSYddwIFZQJYpdl3UaiuPSrP70DeyeOcWI+9kc3ifnSo2O5wklbFxmb8ehiUZqyhGqfY
OnGXvw6pVwNWHCb7hxjMT20VRLLFkguOsZpFK1jjTP2sKpubJzCev+xvpge19ijq7iNY9su2d3MU
DB2oK5eDn6LbK0BAjEY6gLuGJDu6ainWQ05lnkN14pMbHqVtpvcCQwxcCjHkP5QDbaaQ5CNSk6Nn
CNyYQalnYQKeKq0f+C5zwyCWo37VhDZYHRLKX6BMwa5ycJOvGQNutBuY8zww5FzxFHhrMtDiQ+cU
brbJ8oVccE8WyyHgzypXuljyW6gfuprgpIMS/Gc1gDgt6RQ0UTs2wz6SQd0TRLdmg5q4RYqQuQef
hK57I3w8cRWTJLigZoHBM4/WR+Ik5d2sRvF7KsLwLi6nfkdJ6OLfDfWZx2NNDLZzIYktilaUYFeF
sWMFs0m/hJZvE+oedWgvS6aD4CjWTLaHVwbK+Fq62LXPHMDrhahpcJdB8q71cpOkqVA9W1affKUw
w0hwlJV1e52NJGVB2fx5eolBdljQ8Ms1dWT0id2VDGnsQXC6twXFTre1mgot2MSudTlBCBof5DSw
rorJQALyVU1byFbtIz4L6zMr5TGNaj5lZl8rkY3iKU0acZcF+ZFA7vBxCGMifs1UbGNWRQ7TDwei
SY/wpVtNlu1vrBsGwgritZzF/IWy6RYcRebjBRaPt1cLWb/rrMmDV8yd5afy2f1sfK9V2z4QrxWj
Ij6n9tnOIvuk1bJPQpJ12HVxF9TSsVhejd7wFMHzpE7NgisTc9hd7oBxsXgf7Nzezf6IcM/uZHVX
8I5vs5ntZwyPax1SHGxpoD/Iq42vWeiNxzIzrD1uYVxOBdacF35hcQ1SY0D8Fb2WnXmCIOV+V4HM
r2VjX4rC3ohi8ZAzi2PkoAEYp4fSGlCZLWn0gKv5PQoLkhrZS5OT4X/ZrOhQ8c3hL9O632AaKi4k
+SOezQsskw8HZP8206wVyJ9j4mvVTgdNzo+50Hp/DxHFXnWad4WE1W5b0f6CIxT52jeFxTBEEAlF
GsB64uR/LnhKt9Cd4PLJUpUXVuHfHCCAq0kVby2srdOiFvfqjU22IRAACVdMa09B4ChIhgAx+Sjx
WFgkXWKSnvZWDTU3V0V/P8byWzE04ojAY1zWpegSZsCdDkE999xBoBhipn/t5DAoVIU9UJQEHnmE
zZksnTMgHvtqEeFI1cg87YnGkLWnAQ7zqiVYcUZQvxsuUe/OYcZKtKdtW/zJXlF8b3ukzPM4a1R3
qUesFqlLqkiS4KT6mf0/r9jBQTLXgCB1WKu3nsfISIn0yzMOuYQSZta0DmlSuHV526guqTCkNM8F
sS6svdRNyZUlz4Qo0iFmmgctQei4Ynup3pzIKsinHhqPv0PXHi1LX5OqrO7AgCJJNJQ2XCbehyLH
YtNhokWLGM6URgR0wQh/w/nB2WUz8wpgDdUDWbCWgWjEAFMGYks6OOgwk6VskQZcX8g1eU+ptZax
Kx4YepTUS+42HazNyBm/DopR7CjeETJq7l6W9Pci7xIwSAFBwMnobqQ3EQia59+jsph2hEuLHUGK
nAMxxq9B+LAZh1zc1/UCdyVI0m/e5MoPL2B2HlpkeYdSrGmr7DssJe6TgTh1l7K4Zx4ZNk+DK9SO
z8E5LlIkH3qyp1M7OiE7g+S5Ttzf7hQ+JpZ/0OHIUClx698s84ZoZfRgLnncpo8B/S7LKUIX1061
XJFgXIhRTDZ5HFXHkHePpyB9UnapkedyMewWFSz3UwSDb9MTucCrZCftK6ZLwIuk196PWr9Vrl8+
293MXKqdRqSYhoZyhjzlJ/5jrzt5SUBSM88BAICAtUgjhJxCjeFmaAPECjlcgHA701xVLAx7Pa0Z
a2T0FaVEdUPUo3rWDE8QjvZTeRX2gka0McUMn6htR9Zr48AFAIRW9A9zV6XuJWl85b/Q6iEs3oZw
JFlkFbqZ2De4YKbTxqtf+mTGKIV6XXEABuMs9xNe0X2rgjCH6x2RIgrzyRjG5BMzgaRwgKJC1F0+
PYF8GWiXzb66WZDvMDkYjLhBX8vqzN5zSUjiVMG5y52iptcF/MvNjhMsnnj9trkMKn+9TKF17RAh
VRu/BmEDS2pIyzW+2Pp1nrq8gvgUeddRpN5PqHcME00Uq13iZfKNSGwGxMavy82UaH0JUolEoDWz
960Luqa+xGliH4dwSvxNS6QUuih0Fe+s9Qd/HyV6/pV6BjQigubqFutAbdH5eukfRshZx24RTrbi
a1bdtkDB3V1sR8n84BWxR7errf6zQYA2bbPJ52Vuc0JoV1GHKgTxSwXxrmwbZNPSJuwcPHIhP/MQ
2dKqVjVqHa+2uyMxeaT4BakeUR6wCEOswyosXtG4Zj26GyB7/Ilh/OEYMTBwMOy+yRomhnCQpb6o
qMQ9Zmf1glaACyLZWW6rSX4cw/5b2bu8a3NpvvguyBoMOWNum7QYgBqQN8faRbpjGDKp1u83JPxR
dCNHH/KtghSIVDuih7zNRJ0vB8FGf5LR0kKybvlRrzoxjc3OTU1Q72f8tumZp5pmG+wD3Vbm9BGp
ollfHKQTuhwkUWQFJ9tGQbTta4dKKS0MMs2ucWfxCI+I4hpUQvZ7seLpJdVe/LFQXZOI25q+v5td
CGaHrjf5k/a8JjoskQ2yna2nnFcsftVPTjh1Sd0CLUBoI6StUc11rMeBXq0Aa3FBjKJPf/ee7fo/
7JhMYA5jvD+73tCcrSu37bsjGrjYQCLIUA8jmQN/VkxBDpGPBnaiN/+IwxSg7ALSMrhljVb2ajGY
7fiQtAepuR4E/HEiYOmSHJgfV4PQ7oKmro0PfPaIh2Aw5MOe/QrJHW6aLhk7QO1WP5h1ZSVb0MZR
T7PxQeDQqI8sUNs6y54TZ8qb3TLKWvwkQzfsngaTMxFFyZN18kcfo19nAJlYGVsC0ooeKxDZYudm
VOo75TTE6gqpAVAmwrBxE+R1Uii7ys7/jb0e5eRfbRp8jB6+SAAfXoC9CSvsv8odoSWS/Zi281Gc
8xOHf/L/DTw4hI5f//kfEcrQ/zkebid/ND9//VUEe/v9f2pg43/c3DlAX/xbBJiN5+qfGlhL/IP4
pQhfTnTbnQfQx/6PCJYEOGAnNsgbgZcSKhlmsH96d5x/eIIkN/xAnoM8Fu/0P41LD396cvA8/Wlk
+t///b8aXT8QyamG//yPf3XuCB8MzZ+PBewl/uvvEYdlLxKZdA3HScatdZicYnlD5RefmGvAWi+1
/e+IAP/tK/7BlPJujyFOQ9QF//oQ2myCQVDTKlcNWwyP4C3WeIYV3xoFoux2MG6Wx7/8NP4vf8n/
hrYJcScBNwNnFd/++Tvgp+0FY2qqhdWERg8i8zgTMc2ah0SqBajkekq7cEuuXVJsKyZEH9pvLQre
1P89oeH/NN0txiQlu+I9Vp6Jdv/vb+9fX0s+dfBCTnwzd/k+0ua/g1c8KKEJW3TJhTQzomLjBVcv
WYbgXjjIhlZLZSLUwO2s/3xf/8cfvsMD9pcDga9MMAzPkMPo/oZo+DvMgKUJWgLoZZTOAgdyS6TK
HhkRPMyuzbR942xoZmaBK+/Z5Enn3Oc65jj2B8uh4unZfc4kgFdPwimV9W88qQ4a8L9/d7f0GBgL
vCS8HX8zRPoTQj4TkPrRJe3krizPCR6kPzBalSX6UtmTxnuwpBU1GxHImVA9MEG/WwARNtWCNXzX
QuWPtW5Ki1CWPLU2LNvi7t9+m3/Y5v9if3ORqSOSssM/AD4AFP52rtL/EDom+DAKjMnHPE3klr9N
cS7Lyj6EtvxqqwIBlx9LSn3jf/YUlxIVSajuUZFVl7lIxTeMmGjYnGYcHq0pJJJgrpjoatgPwbEf
U/Hh5VafsQvLbjS0UTg/kN/ghC0MzPy4JGBi36fkWm8mlFPLAwvbanr049z5XJI28A+dm2hu207L
pnxYCjCqKyumD3os4nohLkYqL2df2kaFi+Eqa+N+xUphYkfnOEvxkAUmn/Yp1pMCg1npoyHlcIPU
PVKJqmc6AlaJXTJFn6FF1USScm8NR12h+EJIXzcowmEwrxNlhdC9nRBlsih45qxFtfIIF2hw74H7
I3tbYDTSyLYKvUUl0Zaug3C0JP46M/1ISYOubzBdXoYgc/z8MiNZNVQZJTja4OajXwBdQ9O3R79b
4WR2H+UwpxtsVKivUc3kdz5hLPKuyYfWZhU+8as1VYzQaRRSs07bEmy+LX0+StUuSb/v4wl5Xbu4
LX3FmGO+Q9pgf6aBgL4cu9A5N6lAcVJVEOJWwqT9qYO65u8UyYTVyziwsyam2bNYeGfFfK/BbxBP
1/bVmxP6Q7SJ0zj6quYlNIz3PKojh0ZijUQ8/ETzRMhs2GEmQ/BUTQ+BDyb4sCS2OFujIiQHDTCL
OTsaONKY/do/I4lAc1fEMerNNPJ3AVNLRq3p6PlbJmkR7UxM5LY2atxOc8qKCJIdz6Cr7TXlEsnO
SaGzxwVw5VfO9JNsoRx6PFlVQJFrx3nEGK/kKSlu/FenoMJ+0T78cQRObRbvasozuNZN/yDSiT1N
76rm3eJkIXvYy4LnTnQt/BdrjMjoqFPziK0pn1fjlCJ7dGSci20jR7Dvouv2VqkcFtzRDyKb6wnx
bQs7WPmW+7MLErkb7LL4AiYlGAYEJUeV9ObJ2Qrd9Nu8bvQZdujZdGr5wnXO1kUj5vVyd/wpWrdA
QFfYL8zH6mXNwKLhe6BUPSgjvatCqk9uvB7eqcyI7FOkN7Afqjctw3dyNBSAGXoFxQ4B+H9VRSnt
d9bXq9JqyZgpkcSvbrhhiMgdwfBTrZKMwJiCc9wMzk9mQHhdVZ64706ToSNzygb0aosU9CCF0HqV
cE/sHDv8hb+keLEKP/7dW71A/cT/H68H1OMv7MyRHIPgyE+OnCwU31G48RsPfdwydM8Fi0iwXKop
3kskGhustWO6NT0twAr7vIudARAs4rQ0Zqk5DJxfi5kXjLKIwv2lAFg7zc29xGS1Dnqa2RR7F0tA
1V7aFur3ipV9e8YWwanS9oE3rltVFgp9UiMkayW/282goX8RLyTv+hAJq0ZINq2bNslOxp8zlqit
Ln+3TBnX+BbKYj1nFiOBkpb9YZJsKmDUo+0acrk8QezNbykL/rlEu7TGI2FljFktHZ9xPWIuHW9O
OK0w8g6uLbcdBtMYVRs3l20v92VshdxqSpmPzgt5WBMGwHfukIW7Aar+Q9Q4+b5Aq1diZVTDdmQt
/cjynFSdYfAO4RChINWteOsJz81xquYYRLLWIkxXIgJE5+G2bKmL6FBkaVgSs+Dnp1n3895GMKou
0Jp9RNb2THeBBg9/LLNWjMr6mZu/+oyC3LsrHMmSpZ6S5FE5i8k2JA5KEOCL2z8hb4/lwVq0fpw9
BAegppPgLMY4Ks+jarLtOE8Lq9upWKF2p8djdM1ZhvxizVO8fL85NTQAZT/YLbRJ3D4pGq7HUre1
9VjzpHfH3GCVBCbpIAcfeRXqDZacbNfzxPJul/51uA0oYsM+CfW8ubmD2TlhNtggixlOUyUewE8f
cX29tEnkXspxnncoaffMiPZ96Pysq+Wps+NfaKCenDbeBqX7OafpvVzMzl/yh9yCBcR+o7/3PUlr
Xw3RjeuRcqZmznPVBdiubXhVbBwF8TInCEj8W3mLdAhp5/0EDa/D2/yKY2fa9ZDTdg1BoMiVkVbH
kesduenCjZXmxS+EL9nWt9J+zzMYbsvAqM/R76czSPycHEue8K28bSYJ+ezf2kIm9kaxVc7mZRp2
towChlBErOUnKWamULKKu7Nm+MIogYEEkzBX09qW+kfR43Ahzym/Y7mvzcaxMnsX5vD7BxZ8EJJ/
WOSg6XWURNZzl6fpjvM5S495ESDLrLAxiEOSIKe6wwAqoi1ayeEFTlLz7hadwycMpMEsvU6emt4D
5ZN6qMR4CIlCjcmMO9UNrfgAWe0ywi/chYQmDEQNMrKK5QQ62svNdC1NERtI+trIizd3zPqhjnZr
5j3FuIn7sR+29JPjwYmkuPZBf9t0eX6HlbUFRU0MV0gyAaTg5alI+Mw5BoUH3Rtx37deM67YujTK
66W3F2dVMPoad0SnBK+8s/2lmO3ZYKeK0KjKsQk2xVx3DwsH0K7wrLnZjigDvqBBe7fPiAkcXpZo
43UzS+q+zYsX8tVYVCpTD/6agI/A3UdELD2GVp6s2eWWvzsntV6Z8OUaf1veHIcsTdPt4pdyXbI4
WMfo2F8n4J0fmevX+tS3cdesC5WTSK1yL+HmgCa0R/LcH/xmbDboqICtQsa7b+u6yQ7cJtV9xGzk
m3br7skvhDzNtR09go5r7oBtvY8R0KGw9N27FhnAmzvDsNeZq5zvgjbwHAeEj6RJ5fwuBi98TbUc
tiDP9U8+WQGGILHP/OB4YvjrJUQxSNdS67wS8j1gUQZpfWLXAE6/AjsvPye3RV5LL8eqifX24JbM
YdAKTBvefaqAyrc8c9Bp5XzvypsQVpbxyelbBsaMUIdTabym2ZWsLXnvW4htLQKY2ZumEzOUca97
U25M147bxHT5e0G8Mj61IDrZddo767Cb+Enq2Jt3viU0xZVTmssYeGf84+OpTmRA6EfAL7YJP2cb
HEzU8brpRONFLtK9Hy0zHPNsMNfW8c5mrtonTZzZsp5TljHkZ6fb3uqiB8OE86XMRHOuFcKwOexm
Jqs1soGF7Lsd66pmmzhIz3AQHUlAKr+DO2ZZHZvpMebW2Ec23pdtWPvLfeY1aJo6tB+98OiI6Bn7
r8b1k0vtjM5ZEmb5CrfXORSz35/qWGVM99v0obfLc1oM9+FCtCWoQptgqjS5zcmPTSGZzCet+SFw
wr0i7jb7qgoe7TLfU8TNf0io9r7FTDQKx+oi9R/zKeb/GTjCndM7+m6x6hCvgltwoVVm11a12LEL
U8AzLBrGvu5ePEOPzgyWhIJm7tZulCHny0tnb+buElZ4IOFm6GuMW2LNPDA7IwEl7KRn/ejg6bj3
yjI5MrnMOGsNyuKhU6duNNYLJRfETqxAZ8ycjDBjftz83HtZbPobNQM5vvs2p30FD6BbzqZpzKbR
4hMvbE0dovutieuRFX4OPSbBY4WaJd7pG+sjT/zkTHYPqxRCyRAWz+49xIj2hfDE5q5ubFymfoqV
eyKT/cTafsLtVZpdFGZYMDpgGJM1z4fy5hJHio7zHYjhS7aUv2MTDV/1zWyeMp7FhuembPVzF1WZ
NsmeSXu1r6DMUe5nTbwJGnKCs/prTghppPZuyFLDgxO6CoGt13vfS5w4APG6lHNnGK6IoQjIqtqB
Z4rZY+YVcsW2YuSJplMfg4IfcV7uybtZHnWk3JeQIIXD1DONJb42owRp+vhOk3CCwVOy+yt6ngM2
0phRZoSWVIa/wlsmjB4d7pkkcY/1kFh3SC5RTw5+9Br7Cb2TUpU5W1Wnt6hu3iJW4gylGTkmFTnv
xHbKd6dVGwul2Em1MSpV4wW0Vlhs5KpC20LjYlLUCKO4VcX2lp3Fckm6wNkZleLXjCccWrnH0ivB
xRObN6bNzW0lVWGHsR8GH6a6Z3FJk18y76o63LNAbbZeroiCRldSbMhTnTdEF3O81DPyGsNQE7YQ
WXncLS95nnsHi1LqGFFf0NA13s8K18Gu1ubJU52YuQvi7N3OrYcqzRcm59GvwBbuiZ+2syX5pT7G
eb4HmjdvZa+uczWZM2cBrZux6mfqteVQ+opgDdflLp3yi6sF6XVN7Ucoq2OsXzEC3T2OXexbMdd7
yut9YPSV7CiOv9WhyfY40L33ugjju34eqawwIawEu5Qd3l7OkTL+HOLo2R3xaXcJevyuczAeAA3e
Be58wPQAO9D43gXXWfHVVBXBYTWhr6spnaZjZCSJhkvzgN8NwqgJy/A5mbFaoDAHaBbUoFapfJKD
WJYPjDULpE6S++h39YyNmxVvDyl4vQBU10cANvh7SPb8g6g18iPsF6xAfkjX5Pe0CCh/KD7sqvlM
VPteTVP01c+qOPM/1vfhoLPgmPRa3PlpVzTouKX/kerWPwVjO14Jk8T7QsDRg3HAeawSJucHW4gf
fmcHCuWK7O5GkHc/KhRzDwFgHySlln8HdsR7QO7jY4aivTBObj/SUIpTEqEb7+ANn7ApdQAurMw5
NpK8M6uJzJ3K5fTYZpW89qRl3SnyTVfokrxnVU8Wow3ffJf+6Hz+Eb5nW0rLvWgMQWDlUM6HuGxg
aQ9MvHCyhQO/0AkMXm+2iMOCV7K57C/2j8s2Ruf0RTTKsDcimnYyRNy4GjKnOtcJkk5h6Y5tG03Q
Frcz+zOGqQ7aaDh77J2miWW+JIzoNXQ9rN5JKyg6FxW/t0A52F/Utvg1WoNWa41P8XHoquLNW/hK
2N1GfctQmk/IeBiElqX8mQAcOpSO4320EE5OaSO+rLxqTv4MvseC2flC2f5cjSK/9AUd7QpQzKOJ
PPs9I64IPdikD7ZtZ5+lH5W/uo4A+swNKLOkQsdsD6cRpdRFyYYaSZXdC7yU6NEOJX4wHhqIXza2
geIWnNgV47rRsEpaDDNPLmFl00xosi/0I2Ehzs9qmEhmrVtzV47mm2PHrMhwTCubtarVfeKcGu09
JxKBTWWLaJsuCT2inU/JAZsgeiIp+g3RvtY5DYoSW2vmsKi20zvstKCYKqvBnF0UwQm3tiHIqq4Z
5FDF+uDfKp53/AgE1Hh+dFCznJOnDhNCeRi9WFm7RU7TvkNz/ys0AZokxxR3HSmitUcK4s8MSCsq
7dFFQ4/iLBwB4zPWuAdEKpKtEb1x1mimnJODvIDqXC9uRDrcZPwtghyM8cREBrgpg87+RDYVzDsy
Wwj3pPAC5S77eJ8obfEUhot7DhhIP5KPyXgpmmtmZ7PvWzGIpM71g3QVzijoDp4MCdNlgkd1XBNH
g38d14lZu7KcweA0SayOzcLA5dK5rNB2rcX6HoOwcIsN0gFrU6iILssxVYpLCJkj29VYP3CcNuWP
XhkcqwNWSRIYeWjFhyFX2blmgEyD30zgyg61A2xUcAB5wbIKlUjl62Tn1ZTcqzKQAJ79gOQJDpZx
QNRM1fI1QmV+cWkIYhFX+inmqk7OoW+qN1XL6o3uqa8o7Wr/+yLLQO9zlrDL1R5bN9/nosu2Qhj/
qnnLaM+Rw2ebfsrAc890rXcspzB/1MwSZyYXyfAgXYwqp9DVisVxg6LW8tkbN0hgZ+KRs1u5iUq/
QY6WgfWyxvQxEwleEY6Em+Inwyewbpqu+h0jc5VAciCCvMKkVdW+zSVneua4VbVN3Y7JoRshcdkO
hkzqlbKQG10de8IvS84TdtOFwSRu8T5ggyBdl9/fLKQl74c6Zn+yDP1EasDI6x2kgT8+Zbmr3Ptp
GPjt8DlRxJWM8l6Sjsdz54w4DsFJDEZuy0U5ak2oMlrgMJGM8TJktwjcYEqsRssJbNQUt+lI4VrT
XVAM4bJOnVC/s/AwB5KrK/EU4L1aVQmUJuxwSYAVDeSC80zcdXRHVZ7dpSkLiDXG6DpDA8zqaY1E
S9jrnOozXBdpaZD2aFyHK7RqmY3cBOELhQR5BSu8qYveVJPCMaWowDZxm5vwcfFyHw1klOTB0Rtz
du5Ai8xDKlKLTwab1gpfS0lsWKFs8tAp2pg4FQ0pdZkfUiUvAdFNKBq4QEYfK9lxaUyCx8OtOTOm
tvvKfOmQ6ETD/c0Q5fYwsFv+UmGl3wLXxMzAu+HeH2wHxXsbkp0plgl4YlNPBq11IvyDCBJnOGaI
+KNjKyVz2kz6LfJntvWXgag1QoeD8sF1vVms9dhUbx71+/vsTss1bsO4Xnd9FyMUAE/wKmyUBmsZ
TyF3MylEP5bexDtYkS239NREwU0JMNbvuWoSCvp6CPPfYzwysneyUJeHwfiU/MyfSStgDDPEl5T7
dh8LmRErFSXztOM7936MYyxg6FlJxBM/i3yrp5Cnzytdc5LTkn+4UNBeUDmpqyPLdM+cgUfGhrcJ
o5j6MT0AelnK80JsAMyBDv79hmSfutrkPjmmBNrXnrsn3YrCyrIc90H0Ye2dSVGrJBYF4VZQU/MG
Z8jYh1zc8B4S4kQUuBRYffF5agZG9RE5VTYLblQPUN7ESefKq0/AQsjBplfj4Sa+xSeoVWj7ey5u
ZWdu1+bZV1mDFr3VvBU2jTvvnK6tIyw1jnpThZQUc8JHCRUDbgoteADBJcB7GCcgJAjoq8vrEKnY
vfdYoLoMJBxKKyAP6COtEJkgVoVlIai7s2gD3T+ed3Las19Eu7nB1qfNuxL+5HqbbmTLGQ0OcrpJ
y/Y71ixvWPUmcJB2IbJ/Zp4b/ch7VX6fQYhMe0zq1ZtL0UlGUlp6b4vNLGCFXAcNWkpKL9PFabyP
eP3QyDbh9E4kIN78IWa4crRz09BYDxbfYVjj0IAyQJD1Cp9IAeAO8MXVl434xOZe39LYeEF1qvjR
Zc4EgCA0ogM+PVJ28xXjGhOOnzRMumcPa27UUr0WvVVf2GHO3Sb2ff/qxwC4EA7hfzRKktCH1JO0
stBDH5f3HQQOWgwM+LbrDmbfkI487W1c8dwYksSGzdiMfrVtTUUiYj12pt0i40VnxMGFDEpjdLhH
0seZxyVMQm7dTMmOBqduLrow5jL4S0SfGKpw+QjQHfycw1AMG65xdz4L+qPpEZVwSnlaG5ewNNJF
YQ1Ebf9qFBr2dV+37DlmC9nN0x9brLl26vpoEyBJaDRLsE/AB/F1LAh13Q24YWBKc0eytY279Lks
Rtc93A5P7PbgbldWpuO3EpVjTj8aqac4Z25yjCQBuNs8Tn8NiDTWXptS07W5Hx+zkXERwtpIvQmg
PBCTtbwB4wjsZs7dc9VhSPXNJendmMgdDKB7YUUM+RVT/uYwDi43AwCYlOSLpkFj6TbJuYwILfnS
4ZDNDwV5m+lVBsBREBGCjbjY04hwTTEocc9DGaJRbkeQtLf+2auOIlbJsuml1Q38gGr5G79RSkjg
YpVvHYaX+Wym0k2+uUtwS6R3p4S88cGR6gdq13J5c5NbdRA5JowInR/jcEs4qtU/++B0yetDBd85
KtZwiyJsNUyA8k0TDMx9xqTnzmCJkmdHIKQ57aXpdKnWdchN8elDxyQVZTKy1g9M5YvhkWRd93XR
SxtusYN7085GrSfWUS+0uNcEhVPNpTn5tjbGCMd90imRzZLR4HtYlcvPNLcBniytQ/srxBld2PIO
uimnwh6GpzBd2gMiPqw96On3ngqiQ0m5dI/+XG7cjmBiXB9LeKGY4yu5na0xcorw2fcC9bOsw5TH
J4YGgi64f2CPXf1yOjn+HhZs3rxVc7JZqrF/ygtC3s/mv5g7s964kaxN/5e5Hja4LxfzAZN7plK2
5bK83RCyS+K+7/z181DVX5lJsckpz80AjUYDQvtkMCJORJzzLlVk3ulpBnBSCBoc7IHRWlCd7O6L
IaJrUPjpvpSt0oMN2BvfW9WyvxWiYT0KXH13RslSMAI32/mCoz1HXmSquGoa8j1WwuUZ1Lr43lUV
zcAaE4GySwPWDxmgJAWmmfglruiaduJZNZC3ej/5kbqpTgKvGgGBR3hRnEOZ+6T0qn8SwpYKgNlY
d7qithcN9MZWlwTr0rm4+TltYLxzrVTe69B2wQFHvR3sENlUBRohtnSMkAr8w/UEXaSPFYvYX+YU
uMxebU8hFcInuSyw4zAA+7ODUmFnYM+MDZBbVD8bxQqpG9KKould+9dSxV8P6jjLkLY0tOKNw0v3
UFuZFewTI3Lf99RbHbQyC1qrGubBIMDSGmPjzI7+6LXQfaGXTbKTal5sbiQiH0pJGa/nPAJt6dZu
2QzkJIQ0PD++NGWqFLssQEUpC6uEaZWwFqw9+4zfyiDCaVbf9F5CKjGr8quM3tNZStCgUSX7iwZA
nLNHs/E4N6QESHrvN/mXrpFeTE/136VV/WhoEta+dQJxkYrWlf5p975NXdDCgpp7A/VN2xm5CR6Y
qieWmTa+r5hr03ZRhOoTvs3mUxc2yVUCYvGBYioLv2+y+CBqubhrtYy1YTlAz3Mb3MuWn2Yhw5DI
9jlEX12BXSY0B0NP9WRQi4CoECmFcKHxtjXrHG9kVHnyI0SRogQfAUtKNRsf8BuvYzgM2h8iRDW8
USiB0rE2oajRSTzJfDO61Tz0P6gVkqugBZvkvrdTa2BPhZ/pOEArDNCQauEC0qe3TfhjamNZd35c
Jd9bqK75punc5LFJTeOd1/vdNyvN5D2uAyCwKdB/iSWhoaJbcqR6CeA27i+i5x6qhkIWCjfhnSZw
knexrDsHR5TzXSOkLwJYxJMWp4CtB4jQ9n+6jdQx1ZBOAB5SF63UEr/p3AM8rXlgkJHESS6+R1Gq
kNGPhRMa7/8JNseQ6UtjGoFMMjjIQeB4QDONFAJz8qUYpy4518/I1KaiaHfomtU/G1iasJEi473f
yNwsl8PegqRew2rgSYB+iYNSujYJG1deq/VdSUM7FgykJMJOBVhKzZuUinqutzHi2lyJKYmA1EaA
G6JapohdgGHQ1xENhKEngy10C+9Pus9lrQ7VTARh6UOJJK8NCKIyP0BzqT61GMLjpcGdGjCE6Z9o
+vPiQ/ymL2FR6OKPLoTzwQPKE3m8GkWbftHkUhPOukDFPKQwM5ih0m7mDp1CoXmJgrDDMaDGn+qk
iUBO7zpfKn8aUEa1Q4XXk8TJbMXRSQuT+MGnrCFss7AHdCyl1aPJKxdlOygjygNweQkYkIiP1cmt
orral6jVoVTR2AYY2hKJng3kJCn7YXXqgCARUrREsDKnUAw2X/pkeRUd1MwvhbNod4FAV6nJsBfX
6/6s4aH3EVZTyNbirfCjaRvOOrc1qcFytTooApdLgNGqou58EP1cC4XILqjB6aK+y11RggriiTV8
0CLuzugB8GZrNY3qByCf9CKBLKdvwvv6C2ytDPEvLRGeI4hW3DXa1jCOdKy8bzo+qNrR82uz3Ku2
1P0MzdYTt0LegvsN6rYQ937dAgzI3F7flSmVaB6aaDdsBKpjAmbcSpWdw6hMA14zAYVjy8jzO6sP
OGbMHvdREET5oCdlJOg8pamV8x4ToJc50GQVaHmKAmVILyvIno0LOdtHi5D0DWxGQ965yi+qFIrW
IWu7/pxandgeXzfHP9KJ/5SAb4im0u9j5ff/+r+Tkj8+J++eoudi+k/9/6giz378zyDU/10VZf4U
ek9jHKrE/+XfWqya9S9qcRIwU0O36L7yl39rsUryv9CAl1WwqcBUTZW0ECec7//rfwj8f5BtBYU3
5EDkQUdirNQ//mWoIDihrIFflBTMKifA0yUg6q37AhhU0p2KZwyHGi11UxnAgKNE2zu2GsCUBzYA
utvjGoJuXbjB+lx6l2d3Anye0ceZwYTeZti/4g1IVCwsQeACf7yNl6o0aYWskyANsF3D73L0E0/s
4/CaXw50i2L8dyDQBRo7WZJQnL0NFBk5MJraka9xYYKeSbem6ULcXkneM1EMRceTCRAi+LipyVFY
gylDUVO9Om3dfCo7NPZDSnH47oBeWR7Q7SnxOiBCcSIquiYy9xMAL+ohPloTucoNWza3hhH2O0BR
9v1ylJn5MeD6AttVOKi45N5+NsqFKcU6Rb0iWc29vNY+VU7j7vvUTO+7GtnR5XCD4PDo7PtrVJpi
GTigqLKqypNR1aYjZCYmDFeA0tx8aLtGjxTiJZQWvNbx+JoKjRtPQ4Adwk0tXoLAyZ+wqmvRwkus
goZ1o4G8oK+AsVqNouAT72Ao3ZJWIhvZY+D5KWnLfuuBqXhxsxxGoRfL9Te6nHL1AXyBdfJTUigK
n/xxZXgTpeO/hqdzwgxuTABNX02yRturKhpRdfpKvSqe6O6HbjlniUNeN9WTOCCgbQFlp+p7apc9
Tp8ClZDcVK7LH3nic/n6K1DeIwGJIhYjzO7tpOqpnellzUeW6R3uZConqlXe+8PLtEA0g1rkXsO3
IbbEs5vTHF4Jfyv3/Fd4E2tLfbA/kfmv2/AQeUVupGikqQEVBsVJu4dY+ljkRb9XaahePVj6VJUy
qNbQ56Fqv9eMVl9xjJ6ZCsqrJlxdLli0KeTJryhN2Y9Kr9KuMiS3rzqszZNomN9qlGxPwMiafReK
wX3V9dVRyODlSrYnnYo2FM7Ln+PNPuYQIOdDCmHRU3yRb79GqlgFWPZEuEOzSj92ltHy+mr+zQn5
zxjzIZH+Akfz0QnDXZbUpGMNoogDBn208hRVKhREQoS7nAex3V9aI/3TCihtKxgpuz7Fz4YSHsvN
u1/zT5oboQY/k9Nk8Jmb2kS1IGMaeHnCnSldcl7Wjf59+RPeIvdfx4Yul6lpJtUDnr/DghuNDdEP
qYLgbN2VNXAnyQM3KeQHL6c74/t2cHLM0N0vh3yTFzF/GYeczFph5jztA8O6M96H2TdJfjSDx0J5
XA7yJhlOgkzmDJgyItGJbt054vcmftKkcxOucDJmxsE9RJZBNyEErxuT8xemEpdR1XOR8u7pP+B4
ggpp6zzUSn1YHszMKriJNJmkBqk3Se7R7a6wuISBfuRx9WU5xMw6GC5VPA+5wkAFGAY7WgeZWcuA
EX33SmXMPdZ9djZBqSJOgtKJnXb39KHElWQ2NyqOYZM2osGBZUxGhegwLbG0JKSTI0PVfMt148Py
qNZCTJZanTtdRqnTveZdDjjIyB0qBWv3sDf3Pk0xcFGTyA4Qc9B/v/10Eo9pqL2Ve5XlB9upL6Zw
7DhoS5ZBbN2Z2R+lqeyWxzW39AwNT3FV5FVv4iJwM1sV6kdyqBDSke9FpH5ZdULz4NHyXI4z+/1+
xZkucQnsqYEYiXvVg/yoNoCE3I5693KQW7fj1xQ03PnIPVzfeb5PjlQxxDVJA591ld7r8R6qb9WF
72u/OwKvFxDYXo42O1ujaJOFHgW0tr2kc69Ii9J5ii5SLv4ZufTRLbBCPuY8yNRrjbGS9F7PxMkh
cjPKye1M6vRaCGzi5u5HMSuPhVUhzXhJ6d/K8tc667BDAUUv0WUCShsFd2747LgnoFN0OL83+X3k
/WxqdLud8t5Bppluhq8HhwhJukLRji1YqRjbFUlAWq/7jUw3nqFhBkfJoRSNzISL6l7Txj1InPZ8
wh2iKpT9n5ZnZy4NjSNNFnaDJAgYJ9aCWz3kYvoOCNCfTv7F8VzYU1WxXY4mD1vzzaRAXsTwEX0B
c3gbjgdWW5XQGL3iXgGlQCE+YetmFd8l2GNo4H5TavOTwyuuzb4K/i7SgKY9+OkALep2yJbuqvji
1w+6320V6D6mcXC0cGW1zhxjBkbmf//AyZcfaCwgtS0yPxWeg8jV711FN22r9t3asTy316FxDsRM
nsnm9ARAolGnGCW5V3jJ+a7SVJ1ipRqdlz/5XOYaR5l88a7WXVR1W7aB91RU+X0jfC879RJBL14O
NDucgaHJtZCr+vSm7COCg7or+y0QP7kpPsfymoPm3NyYf0fg+X+7eKgq9k1eM5SSLk1g5dTAHn7n
HgPBFll8RbVUUZ5WbytE05Bl7V36bw+4DZ0SMdsKSrryIJ4dijZconmucjmbDCXxsPxKIfhch6Uv
4C/Wf2/SlVfDbAwdb1XeDbosWcPfR0lE1hPgpjAurn58byMWEkBTB0a1POtvnyYcxuYoyiS9K0rP
CDPXu7YykJaIVs6u0B0XVxEn3Xu+fK8r6deUciv9vG9aUUYI1+Xtyq+Yy2LjHzFZ5CgDKojGMVSA
HwJNHdXada2noJePEKEpOHsxAYe8PPLZmAYdkKGmQKF3cpuyPbwrgoopPINV3dQJ8kI9hB8oiR+X
A83u4FGgIaeO5lFr9SqvwQ9eqxq4kvKkUbHhkBqa3/9vgSZXeH94tdSt6V4T6w+olxvK1FtNuZhp
ul8ONLsyDVT7X1+RPNpuR8TZZikNJY5rLDw6vrHPu0cB4PZykNnPZko8sUSDCZIma6KSM6VBosO7
+vILHWCEbfFTQpGkdFcOtQlV/K/7lAm3njcr73PKorfDaSsaLojfeNdawcKsK3EWOWbNffwjwLYj
jk/IENGNsnZifCiggK25lc98TZN6lyYZCrdiqhS34THM9j36iAzUeiyVR5f311oqeVuFwUx4HGOy
NOQc8hAmCR6lLuHILdi44Bu1R2axC09dVhyF8E/BlFdmUOWHTy4LGHqRi3EHNYfe1u3AKkNuuKg6
3tW0mwc/Q7EdTb3N8iqZ/XhcgwljqRpFptsYtlHBGY4j74qP7oGnMcJ1+9zOVpbI7EhGUSa5otJR
9muV2Lu6EB8rI8Mxz/iNENSHgPbRr2IdDj9hlCWSrEYnEVTBtTfvkTo8OLW+EmFmQ/FQpe6tU8Gl
7D9ZA1bthjiQFd41Fz/jrtm0yUdXvleQqP7nU0JqkKEqKhJgrMnHgjxVuIh6s571ZzX6KDSPZbh2
zZt5lNA3+BVjsmeSgpaBj5vTVXX76gI0C3vmRE2PFNsvUWp88a0ieBDN7AF889rza27JjWNPvmPZ
i5lQAV+8FuYHq/7sQ9ayXpY/4USl4TUl3Yxvshp605PattC9q3BX0N4EEtIhcgML398oz1GXoWZz
VJEV4umF6M3KnppbKOMBDh9gtBTLAdvugga6BvAZQcJn2hcvEjdW8HN5lLNxBj8+Cb4CnOVJHDg0
tE97g2ME3MYeMciPei53QJ0CZeu1qvkb61/RLU58TixZmoaDiSdEmUw6AsmyKZx0p5eXkJ6rJ699
wJmrBRVvS7E04MOUaiZJCdFcgCcG2XagtHIPlX3kVj2QGi1qAtXd8lecO75uok32m4TXQFb5ROvz
nfElEsBDhg+ABmmYuAUEVWWTto8N9mcAwAYUDvCKlS87uxvpCokK125ZmRZ08BsKsKIhs7QOr2yZ
ZsC26hrs5BBkALOOBXE48FRzlK+OiZ0WH5e/wOyGHIWfbEgrk6VSGj63YHWbCiqvLTyuFi9fbwHT
00wFK/G6L8E+TCYVeUpTEKt8SGsAb4T3WQ0nvL33o68eh4KVfzEepeTMXWJHf2jlKTBT8RkkTBQk
Y1Q6Gdpkp1SiTinJrbzrZ2SqNi5KuTjKwbW4M1rloBi/8bq5CTds3FECSHwf7HBOOLGF8mw8hPlz
73/+55M2HtLkeueoKJ7ILTEwMUiSJ6966LSVrzZ761ElXB4oByDnoE7GYdtSrZjIp13xIkSGFqaE
89FJxZ2PGHPlIh4X9/Y2rs/4GL5bHt18aJn1IsOe5zyfhIa5qQDs4pCIUkc5I0E0sO+qdudJqXk0
Brtsx87yI9Uq6arkoHH1KHLWxj8s/DdLVkGAihK1Jb9RevKF0MtEyO3XQn5I9C45BFW262vlz8jL
7xW+vSL06P06GyUV96FwrJuzF4srXd253clT4e8fMalQiWWeO54KGS+T7i0UrsXiYbUpM7s/VEC9
GLBwj5+WXU2tgN9SJlwHcqCAUGh0GGDOAEvvtXOQVuom77o7UUvVn8vzPJfpkdOSJBSdTO6fk3Na
R+gwqUMCl2koXhA8P/pI52wRQax3hgMxBJJlt1IRmr0c8FzQuFKTbQFr327PKoWYGFYZ6VYT7qvs
MahPMhKrOJzDDrKorlXmZxuwpCeFe2ok+/rb8qDnbsMqolqg1IbLKiCQm/TQoD2N7cxw5/bte6NU
dzRbVk6U2UUzCjFZNKbv6TpAbTJQ8rlP0T8V7xUcDpbHMbtqfgWZFnHwdUUbEcXhK657X7lr+cEf
LUyPqPAeau9nGK6slWHLv9mNumRqeBDzGpveCnosgXKQ6owJuV1oqWF4oXbqRiun4eySxMgFMQVw
LHSobmcHkXUT0yWWZGtipGW5qEx+x0FmJ3nr+252SIZMY58+DlWwyUrEXimHhEssvzW3nidvy+QF
rtNea9ZS2eyCABQ5KKZRC3i9BI2OJHC96FUXpPIERYQWW/LuIFcHE2RmaG/Plgnly7qDh7PBBs7m
5qPHNbZXfy4vmLUfMfx99CPi0uAwkdh4vv/k5t629C6992M5xuyipOYxPGlBRr0qpI1iRGbqikAF
vCtiThvNPLW+tAW1DmXQSA92vxJtfkS/ok0Wi2MHvZblvDqha2a4e0YFil7uw/KQZvPFaEjToz5W
wwAhC5IkrA/d/u6kv7WTRxEmGcnAvDtICj4aHKZS/+hE9t6FPB3W7db6nGPTvDygiUzdX88zSjV/
T9IkPUHP8vPWrqkY+dCZ2vcBngwIQkBtHxoblXdJ2wSRdPGjr0VHTakgxJY4SCLcsgYtWfm206QS
6NBdvYiRuyFsQUSWcQlbHuzsEjFpN6soWtI5HX7BaEH2wLBdI+zIkl71UlRGj1qb9jXG/nHlzjSb
TEaBJrsrazIkfnQ+ahs8SRG2VzFX3Qh9g7pYGdJapMmql+xcBYtFJHi2p0xOLjQiaNrv4uRp+dvN
zs5oSJOVb8bQ3RXAylcfz2lEFZ8DL19b+2vzM1n7nQpTPq+I0RuPkavs4+KHhD7Q8kDWgkwWPOBN
Q3FFlpnJpAT2C/3z1Uvc/KwgjCmq3CtMczL/oj+oBrQstEgKjw2adEL0ApL4WnorC21+ML8CTaZf
cWIX+wm+mJHpd5HybHbmXkAFffmTzZ7DJtdeIJqqJr/e4kb7Ji0bwNQyl+/W0Yw7CKeYmsgQDX3M
PnKE5e5MjKtWEtP8yH7FnOzVJMyAKWrErOonUer2rLgUNvTywGZPKNB0QGl1rhjThJCKjsuLu+dV
kbwECAHo9Un1nhGhz/UDolfn5WhzQ9JkDnwwySgiTVcF5k+Vb+HTetXdGPM1RFp36G40xyJIwpVQ
ry2F6Q2NdpiK/hI9RJDTt6muqIK8giTkAbDBmwrTGZNDKwihoybHJD2icT48IvHv2iN0tjP6B81A
zK1SL4VYbgMBIbke0+Tl8c/tikEkFtiUPGgDT7a3bNa9lQT8Js9rd1zlpPglRne1rfbLceZSFeqw
gGRoOIKbm2wKROvhspqhfw2dj53zQktn+d+fWzXjf3+SCn3XpiIkRP41icGp6BsFCavA+YJ80jbn
gEQEezne7AscDDEwQEkalFonAd1AU5HmGAZkNdkhzwL10AcDl65NjBOKDMGmgHiFx28A69hpo6+d
BRZ0+UfMLd4BrQXQiXKgbk7TpjHQyHUGLaH/5aC1mV4E/fNyjLmJwydIQpgGPXakfW8XbYA2Dd4d
iY9CQvRY8NqHrputKd7OJTNSMjxU6ghYFyu3QTIv67qki/1rhnPJthLdeiuCbdnVafqzSGsOa0tv
fyPP0GDUTa4e0BSm7SPqtXknJp1/7cR7p3isNQwBkm+Sjc1ndN9B31n+jsNcTDe/MSCEZV4zqjhl
B+D6S8Xdrfyr6RvQayGSf/PlUxufUDH5IKUfeH+urI7ZiLoqy/A9JW5Xw+oZnRCJInqY9uj+tcYo
O3hKzJh3C/K+iYpMk2XgjdZ+zbQ16Wnp7U5URQWEPch2OnO0aG7DFloapW7rgF34aRzUcJfhKI+w
/g/7mQpNKyGuf0XDUm22IN7r4NLrqFYC1nBWy+QzJVV+CTQJHdo+z2J1sqo6V8wUkPBATpAYQxt1
16PtbH/Qu+wsao9N+9zFmAzmCFwI9ruu0ldmfPZD0AdDiZtmlTKFpmcpzHnsX9wrZ8HGCeA30v+t
MdAo96X6jS7WSry3mwjuDOc8+RWFa7iFtx8+NFLkz6vIvWYIEHr19wJl1LpBA+uAduxxeTXPxdKg
nhhD75Wjc1KtRiwlchMH0IGCOZAMyfaTYPQAbzeR+o/re7g1SOAQAUEBt5kCbix0Mdwg4YAW1JfA
55ITQmvzVnLB262iAnYEBCPLMqlgmn8iCWphH1GqQR8BLuljBu/Weur0JyF+lr9YzcqLdWZlEE6j
tMWpO3Qxb2cqj+RWKzpq/Wgh0E1AesH+otoHOTibWNzr9Z/LkzW3EW7iybfxUM60vBh39qukh4fU
lrZ1qp1D1ziaUv0Z8xXY3C99+V04h7gjrVUcZuqJw8f9NdrJusxds0VHiLKG4Aonw0RsvbcPtpFe
Cu/iB/a9VWn7IjVPdlMeZBG74VpDr3qtaTZzYPMzhsYKnBVRZZZvPwJEDTPRhsoHyupnhHS2qvi9
8z93oXcswmKrKN+6ytnUytrZ9vaQZlPi10DlGBIVXNjbuHYkSo6VhO7VQq/MhMZK64Ou6toSnika
ANoGWjfA36n/Tdcw5VRP60Kw1X33p4iy6C51O0jzaEur0qaLNo/aWT/29SlGbbBYaRLOpAPSLMVx
NKTpYL2eCaOjZkgQWed4VJWMnxJqbqH/Kc+fLf+D7/9cWctDZrk9R5nDUajJncdEUsgUGkJlzZPf
PSfaOy9KMNT5aPRHVUcG7oBd8ErMYX8sxJxWQVB3l1KaHezXANr2O1c7ecmdbx/bHyWWv4jG8h+M
02i4rASeGywtHqoiFCV5BA+JZPRdkf3nc7dsHTe8qvWzmD0FzwUmhU6Aum/5STWdA4zg/XLUt08C
sHBwJplKmHJc1m+D2okEu77l/drm+6HwaptYqtN1kOOVNDjTWr6NNLlbmkHRy85Q54r6agubTSi+
xLmMou5eseBObhMh3HaDQaGLolJ0dK2PaBr9YzgJv2FAxcB7YJ++po3RJ24Lu/fFYbQ10kXbHJd2
lNKBI+iKn6ycMrNblDeDCFaXdAi54/bL4uHZu5HUeVAqk62qlKcwfe9EtEBPmYoTlGp+llRYlgbq
SGq0H7p4chhcXZweEC17XJ7lmSOPcf/6LZNvr8s1rO2EvllMSS9FU8O2nlAl2+hI2/QVQvouEupr
Z8FcLhwHHf4++tiIUNfDc5scLAWPVorTdmwczOb5N4aGMAQsIEBbvCpuoxQpElFdaLFde+mUm0cF
8/Gy1Hemmj+jl98jguFX4mk56PC9pjnCQFpBg2fEVXPakU3iutJRCqE2gq/eoU5V3IgVxDWXo8zt
zXGUyWEio9BjZg3FEVkIj4NtaJU9KA2FgbX++WwgicQNQ5Xutjj8fTRT+DXXqCcLLA8KXXvAY+kx
0YwXdRAVk/DoXLnlzX49qgIqjD6a2lPuUdlrZpMlKpwddL6K/qFL1pxpZgc08Ny4HuObNC30BFUB
bk8gh0cZrpHavSQme8G5rFb/5u4Z8tCt+u9Aky9XdULc45vHZcvVrojT7DM0ZvwWy88AwYii1je4
sx9Ey/9JWeDbbyyPUezJ8mgVDZWd4RzW+5PfH7LwQ5rgC+J0K8twdrp4V1Eyok+rapM4Zgozzdbg
aXCf2kINUaJ+vzySmSvy4OY0KKUMt35jcswrYd6EEBPA2cvxjiamzU1Zl76GpXdIaQcb/1aA+I+k
0rnMBDdBYt74L2Cyt+u9ExAagtGH+Uv5EbGLHQLxG7lb4wvPLsJRlMl3U7RYROURUHjzgrPFxjAe
QPb36dPytxv+lTepaBRlcmvA1lyHFs5YWhlB7zDbY0IQtO9av8IvfWWe1kY0mSeEKummgjC+Vmlx
b/rdJUEYL8NIIP+4PKjZQKhDUKIcnK1e3zijhFQFQi3hX8e9T+x2avZZ6pT7Ar0jRGGXA82uhFGg
yekBNinH7Ja3IKYSXJyl4Xlmad/tONNWjozZeYKqCIbIGkiDkyM4j1LJigPmCfL2tlMugyDnp9Kn
J6Um7svyqGb30yjWMOrR55NAQ7a9D6gCe6D+fYOL/THqzPelIT3n6Eoe46j7oYt9clwOOztraHmY
JAsKldNtJRVypLoVHXxDLJO94UAbSGL7j1jFrihz/fZ38hKSQxp6QwNgZjLKoheR0kfY7YrUFeqd
ScBJDJtrZc3PrRDKvvgdDqIn/I/bb9ljb2ekafgXfo09XCoP6yl2LchkY3mBGeF9wjIMpEupYTBr
3esIjS5Pz1weHzD0CkosPIqnxV07zYBpWxQiCkPJ/pDqDDd4wU9WXoczjQ88vEdhJtPiO5VadjHX
PsmyklPsZ+hFSuH3MPejQxhaPlBZHMicvK/2rVXpe1sOxF2NuyWCgbq+r/sgQslTV06S61ncTHvn
gr7HKothKLtM8+b4Zw6LebRHWkfW/0LQ5PI2QZXZL8o9Pn7U7bSTqV4q+06xgi1PsXK1ADWXCqhy
6XhlGCZsoUloRUMMxOup0HBZuAM+h0i0Gu8NrY4ojbjv8bJZ2Ziz15ThbodmtPhaJb0dbNPRjnI6
bpIaekz7tBKSXdRgRi+ger4f5A9R8XfiLdrpKTKkSfot1/DtWF5+s2ucjcqNRX3dtLe/IfQbZG9R
qYNH/x2Wm4XzgRv8WI4xl/ioREOkA9hqmNokycYYsTSyHdDgMvAOuGRI+wm8muPvdOOdYqX1+1q5
e7OERtEmK12yEh2NfVKDJ2PJY29FpMIEp3ugwbGvy/Qg5N8jpeNCU+1NuTgvD3V2N2voYVDJhIU+
veLadcfSEkgZrR3tJBmTEm/t4jdknTfjG4WYrFOh7YXOaEiwatYcAtk7yNJd0VUnbM8S5bPWblYv
ZrM7YxRx+PtoU5YafvNKz6B89WfYCubGcpEQC5DI6dxnXzosf8LZFTmKNkntkYgpRNOzWnyAsz1u
PEPOrZz8N4oOHIkqQnNUHFj6t4OyJZRKB+PAAYuS+T98/7LOEphdi1zPQQkPtUcOxNsgFb310BWp
roR+dVdifO5Hn3odFGepb0JDRXmwGdwgeBd71bHDcvI3djfVI1p6SA7S8pp8S0nPVMz+eEJq8ksI
/IXKfUXo5Qmb2d7863xDTmOaOdMmC8JxnhhjaXrNMXVWlAI3ymPoKzteyrsEu4omXtlkMzuAgCiZ
A1EgdU4Pf7AEnWFLtCrBRW1923+vipwUMvJinYWwr3epxEuJNODyMId9Ndl3wB8hHoOyHpxLJ1ks
F/Q8q/TMv+YWBSOs8j4VXnBfCpm9i0Uj/OczRxYB5wxKEGkGbdKfSJBSDlXkrYdmfUhfLJVwClsp
/s3s65sY8u3q1PwYZLjto+5KVwwtyktgdBu3vW+qzzki1cufb3aVDMVxpJqowE9bYzbSmoriICWr
9q/N3ajcZJrqHmRbDA+J2DwJmZPwqNSfl+POpBO6O7xjYa4wd9Prb8LFHjOLxr/ipHDv2OUdNdS6
XQGvzqR9rqGoIYHZpvj0qsE5ypCFXlei5RDEkMFVPCfGGoN1bvEBB4dwZw2I32m2aqVCg6Bl+Ffk
QEwo4t5BBzMX2x+XP9bcihiHmZwthRIj1K/Sr/ZC5DPCg2ye5ZOXY/zkf12ONLccxpEmZwqFmEzJ
OwZkdAehzuMNkuZfW+ziac9uYnMfKv+cHKaiWfXrEw6/aDRHsUpdWRRV/6pYT5pxr3t7ZPwx0PmN
bDgOMySvURjLQOCVO5B/daSz2qDcIiTXocIQfA4QAsdMdiUZzq7vX8OaFs/9WtFKA4e1q9XTtzPs
YotL0kmsopflCZs7y/h+tJagmlCgmUKnekyUgliwwTLEYGqM6JusyGexyd/5Sfkzqw+1+Jw/ay5F
oj4R14QlZpcLvW5Qg8gx0Ya+/aq5XaPBrAhgi0xgWUUa73Qphgbs431syPusR0Pm5/KA10IqtyER
+rH7JiJkI0nvwwoL5hjZNh8lgaI4q2G6d53kNxLy0NH/71FOjhiU/OK0RnL1Guj+NnVRUc4jBde6
RhI2uRueoqYOVkLOLh/uQMPrEC2Naacp7ZGSzAfYpxzuKxqvOMZsCn2ltDwbxKARAJ0FtuRUm6kV
ihRqAYV5tXoCZedWj6uNrNnZ4jE1MFYQbNEnuztMXSR8Rd4xXoNOeQcdSPxhp7ylAKLJJ9leOZ7n
d8Mo3mSb4wjsxjHq9NfU8x+crNn06cXs7yXvUMvYatryJlLOQfgtXXs1zn7LX4GnRChLyESI5ApV
Ury1VFhlurmnHfxhefHPRwEMNhyZ7LfJ5zQxMChwbwGNQRHWSC452uCVelwOMndqIhUnDtwSjk5j
styRDzNwliOIr0nXIA/vatV+Wg4xN44BAkWFD9kFxGhvN7Euu83w1KeEA6q5i59URPzXoCSzMRBw
AQXOL37Tvoy1KKk0z+M6Wl4EuFlRl2OHmu2XRzJ3AwAh+ncU6XYkplOjlaE75Pn8IVb6/eBeLkUX
TdBWDpRXctf0ojuONMm1ehvaTpSUHJSuk59xiYs2LdCiU1m57T738DFwlNJ4EAUU3TI10j/4cviA
icg3ozGwUHP69phIjrdJVTPZuR3mGyK+EZvWFRFczc0vJibNmJrDUS4UB3V6H4+nyAvxQ2nL6loC
tkY6kFdK7RRrKg/zU2VoA7CZDvAURWCnClIYFD2vvY85QFhij3HvGWuH1Sue5M0XhBAJfQRSKmiw
27lS7J7HkgMwVQsPAFQvuKZuTTUakPv6vpP9Rzn8Q1YHnCq4n/zB1f3Pkp9ta/2DEv+ofBczgeSM
USqKqRF2zlzERPnREeQtPjxl+A4NdjpKundYXmFzNUJluMQiX0rzlDvF7c+OfLj6optyyUzv/CZ6
wBFgG/TJWXP9HQYxuMm7uPaB6o0zfHxqF4HVpDpmRbFJDG8nG8ql8+S9nXXiSradnbbRD5vs4kDR
/bTQANnqVYtJOM5Kl0K1T8vDn81GED0Bvw5aJlP+WZZ1GZOZc3FrP/qWvxXFlVw0u4NHAYZRjm6G
bpEVneARoAl36CIy97L8R+B8Xh7G3EEoj6JMLta5ZFrMALtX1t4Zwq4FZIqKXy7gilr+ybQtR5ur
YQKrhP8MeoNVM/1qVW8i8J0xNdwfFLnf4kQDZz4CN/KxKHZ+Lt3xbK3xGliOO+ygNztsFHbyLRNb
kJK+oQSQu3u8gna4VuND1rdbbLk2hWJt9VbaVLgfr8SdeyCNhzvM8WgOvcYzw2B4liv2exEACQOT
4P1o1j7nGro8xtlYEEkHrsKg2TbJ+F0BoL7TmMnauIRlYG8CCfJxWJ8K26O2uKbZObvJRuEmad83
NJyocuoblvNEBwA+9WMSPSwPafbaBN4bPTIgckinTzKjlUeY/rRAsGW71bdS6l56cyv1TzbEUpw4
kK85ppHwGaXLOPcfl4PPf8+/Y0+Tf9xnUY3VxbD/PthdcSrVYgugYpOaz5b3O/Wb0UDlyeS5tZAn
KXaQV4GnA3f5MDlWoA8fYoySfwPeiOQ9KisDsYOe2CRvq5Kb5ElDaeUu1bKtnCITKrYrZfXZjzeK
MUnBfYUkWNRI/rUQcRLBbaiLnnQMgRtUnmnMLM/U7FIcBRv+PtplbIcuQf3Wv0ZG+kUSMInSjD9F
S98th5lPXpA8kY6ATI2b3m0cvcqc0s1h3qRKvum08H1qa3dpdKmT5CwE/bs0vqTWNvqxEnaY+zfJ
yxxUmgbdPxrPt2HbSowNvJroNNnFLvGNbZQ+qtmnsv7U4gen1MlGoRt07LM16NLsEWdyn+cQQF7g
dXeOvqvAqe/3iNYjUh4ZW8Nr23Nji8VxeXxrUSbDsyXonLk8REFkEv++tNvZuJFvlqPMnqb07Adt
Q6TAp31mNQPAHbXcuhW8Y4ZKsLbtQ5EDqHO3LbSI3wqHAA7dOmqJ+rA/Rp8uqFrNVTrOORFZfeVF
Q2Co/IQt5W98u6EmC56HvqBhTtJGp6uGhzkNZd+ypxt77lx1v/zd5vbWOMJkdmTHx3RSLribGj+T
gqau/T7DWm45yByslBc9MmRUXlFkmt6ABa8VQqHhnMyLC0zF1tmZfrCzJG+H0V/abdvwXopOgpgf
YudjFL+L7XzlJ8wlLCgw9AkQ3UNIY5KwuqCvcRtgwlS0g9FrRjeoUveVru1iT9/1WvC4POTZ7zqK
N/x9tEDU0CrxWSKeEJlnuK1bpUrvhaRbuaXOQfmh9igqLEY0SWh//B/Szqs3ciTZwr+IAL15ZVkV
S1JLarV7IdoNvff89fejLu5MFUUU0X0Xs8ACi1FUZkYGIyNOnHNtp/DiIE56hsGaNt+Wxr3VDXZe
nCjhbCSjhTbMR1mK14KSboUeMt6PzRrT9vJK//sFMx8NQjFv04FfYKafmlLbj4m1MZHMu72fS1FE
kYCsMJKu8RydnV8rt4IW1TxGTFf54Xu6ufFzadzeNrK8lP+MzA4tZOI5daehN57uQSGfTO1n7aYr
R7ZmZPaVibQqVbpxSqyC/Oh65jbvpeMqWnTRyhuIBEoyZo2nd8GF/5ltEWamSMKR6QUT9Q20UVUb
92isCcn+9q4tXi0GVieKd6Cn5swFcynLBy/ElI8Sp/FFGCK7z45a5+3Uv9o78Bg4/KRJNCd/jP1M
owAxTq0+cZN63ybIaJWslCeXPiUT6OP/jMwcWlFrjcBPuoEQpm5LqGUd/G4w9oqapPDuKGuAvcX9
0yZtJh7aE7r3+qgCwyyRdBFxbV2QKBXV4Qb0u78XpKjcppZKcTvokpU39NJQIDp2/1mdpd6qn+Rj
XdIoGKvyJFcjSpLiYZCgjcnS3dhad4iGb+Xvamvt+8D6BbL7wdC8sx5+GKPwpAhPE1piYmu47UyL
fsv8GpVh4GnSvNJIR7WQR8sk16NOEhmHUvVQQVzjg1izMlu8FlfVoBUWXwORBwY9LetVH9bqmYt+
RLv2TZCLEbaZkc5LxYT0KjpnMurM2XdXhNbIGjZju+Kwy6v5P0MIz1w7kJsB8B8EIXyrakatehKN
2kYo6m+i47/robt/bYaXixhWLevJrX4re9ZRV6NtvEpGObn7PB2eutz/u20Mil6bUatQmPADTB67
8p7W2QdGUq0w2DT1/TTsA1575S2ztH1QtjFLzSQwY2izT0vedX4xigQVv3vxx99De98EazXARRt0
a6k6A3SnbXa9KDnLIxPSUtKsNDz6mXpkgjHU/JUTWto6kFtM9pGSTmPN11YEwai8Jgqjc1ANNnyi
u4hOKlVhSUg3QjHaYbiydUuhC8VM3ixMuRmaOi374iujMEenjG4dgaxvELNvBveXNwYGMsCtuclR
4N3JrvQ38RLwCrzyE9Adztlro24fW2bbJdFZVb/k6Z5P3UH4pPmboMwPt4PR4n5eWJp5htalZZ96
ZXR2224/TXf57r40Wwa3iUhW0XlHUVkLgMs2eVgw48Ho65z+AT1cOVPGLjo3BYBHGlzZIa/Rhh6t
CG2RqBd3vOd2QRTqKwioxecvhA3/Wp7FqyFz+zyFWO+M2DfDc5IH3nC4bxoJ8aYNEBjfllHkKMMf
wDJXvkZL14PUYSprQYnCOOH1kaYxQ2dypkWwVUef+3QY7tQh+hIMurcSKhcXyUSLBcUAKom6Ol9k
4ZtZHJBHKl2+y1xtH/ibNsr2iJUqutPmn5LO2lbmr9uOtHRPLqzOh7PlwTXbRCWxzKR7v3bSHInO
4aX3Tggurmzl0lfn0tQsSiO0Dg1cSHqZ0HqvwO0U5X0VeDRXXm+v6Q0BOw/Ul5ZmgVpgTWI0oVzK
DLH2eFcEADX65DconsilaGG0+0iMbTRY7cTtvjTJIexPWfd9zNqHbu2qTlfx3Y8Bj8BAMUwOPDav
PagxvMTwM6p5eplv0Snpk3x/e71LPgpj/L8WZhsb0GKARgELsO1tm8jYsbGrafuyfzJhQ7uFTPDd
BILoGmR8QU+G62uHmFnPTGQSgIzQdbfdiBqr0st23TSOEK8NQy466YXp2SU0SynI3JE8voz3EvHb
620rKaEzrjedvkpKMR3I+wP7b6Gzb5VpJBqJNlmvb70C0tvoXrCvqwgNKlk8VOqh66Fys8THOhRW
UsxFV2GMiQ6UgnDdOxSkGxqyp00QGe+76f7jeSsXY/EGXvz9WYjJA9QFohJkEToGeVk+GulB87Md
vKgrC1k2NEmSTYqqJDDXPh8OkdXHA0VYVc52fTwiPCQdxnQvgAa+7fuLrkF+BFfKxJM075sj4Eze
N6GY6kTcVHEw6ZvugsrcFYq2LdcA4os37cLazBF9pYroWbGBgnXvmnTQYXfWv91e0eLekbrQdUD/
4Z1M5ChbadXC6ndWw5da3CrKtxDugxVPmE76nY//a4SS8vUBmSgk+LnAYwZPEyDghQNU1png/k2T
6CgooR33a8X/xVIb0OIJ4gvqXZoPAoZu6pedAi6r6T922gdBKbcTCS8o1r2C2iZsDD3yTEa+0zLF
2Pj1JkmLXQ7L2ylP/lzRA7eEYgHMMzzW0hym6AqoRtcVvyWADbkeg/vsLZJBnWX+TS370tQsnORD
10RNxIsuFP1DJZZ2JUkr2eDiJeBNChsSD9N3oDOYXP1O73n/KNW97JtbCJztQh83cRDaqyRPi8bA
YYGjZhSDnOjadSyzaYU6x1hZ+Z/QJ63Vci94qIXCSJKjA3D7NizeuDdCDHySMfjZp1zhW11HwPip
Vj65Bprh6Qnt9ZXMZDHuIpsF3BdwGcjV6yWVXV5FmhFEDNcJ37TQGD6IDOM+3l7J0r0G8gW6nXkL
KJpnfsC8aKFFSh6dxTG1w+SeIlINdATcedqsmFo6IuiqgBEjx0z9a/am67QkF8KuiM6GtBVH5ZDG
/taMh1NOUQqJl/3thS0dkUFNBNYQgEW8t653zyriVksbYkkv6naSIa0aWps2XXt+LCYgl3ZmrpCK
gyfQWablEJ+hWLV9mO6M6nMBggcmrr1klnaf/66itcC1eHC8wOkSQKsNtdD1+to4TlC6JFak7anq
YKAqPvvJr3gMt3+xj4yHwr/FQC6YgWs7aHYCig14I8N9lUfljhkI31pT+Fl0jQsj0/9/8S5u/SwK
5AJXj1KaXeAs4hcp0ivQv6euXuNbf3sdzT8zEPj9u6SZI7pJ2nXNMMWKYZ8KqO9pUHZ6G+lrXh30
TD4Po/kYiy96PG687smvQVpVxR0zZqMvbwPvW1I+Jc0dSA1L4uP+zMhZM1WQ+kJ7vr33S99DoP7o
iymQbaDLcb0tQSq5eqWy92m8sYRvsi7stPoXAoPIK9zxQPH+Bs56aXC2M2ZXqYHegKAVS3dbW/l2
wrOmw0p/evG0L5Y1c11aLEYfiFipm98pJPRCdBStj1q4jfM1xa+lGEonnHeBwgw+xebrHVTAzwn9
QHhrDfenFR3bqv95+4wW48yFhdmHJ3R7qTYLqgBdnu3yMgmhwso3Ya0Fu9uGFi88M1A6pFvUWObD
UH5SmUElUzuywm8u9b2oO3UupDNrL/7F07mwM7vwYhZ0niZQxKGi3Lcd8g9OHziQWxzyskWHe+PG
P3z5tWnSzdA7VpffG6H3BPf4MR16OhnVygav/Z7ZJSgLqGNrhJHPsHv64bHTjJdskmIvmoNXB2vI
qMXjJDGiXEYPmbTw2mEigPK60GZcOQtsfHEq29Hu1uZ0l2pWE9KVqhxlFb5R10ZQRrS6sR8jmsjd
l8JXn5Sg2tMR1LMtVax9CK53JZdYIlBTTHiDqauzODhlrk2O0aTvxhjy2TOVTScc2+TkIkJq0Nwt
HD3LtqoKIRMzMc1GN77+ueeSxpi0oHihv3s7ZJ01JEKcYlv4IIztnZUxlRw3m1Rck/pZuiP/WXr3
gEC7rRJKkdOTxuLkp8Ie3urO0j6Q+dv/nzWBvr/eT0pGtaHrWLLimqHq4RHs1b2QNBsxiNZ4Ppd8
8nJVM5+0oigJfAEepWBEr134Vpof+vT7X6znrYDKrBdonrkNiWpQgoj6ue4Oquo7XnUfZcUmHquV
fGIR3WteWJqFZK0UBE+UW+7zYG4o3VjAX3eWuxWYk5Iq/ZfXDfdxXx6sJPkwhPImMdInI84+TCRS
0igeq+9VE79GYbv3PImyvXGIuq9+Nx4HsbJspv7ufKEebfCWPKHEtbRr+SLBsqUZKFaiPjALj13q
xbDJ8/PTbnwNNQUy+0M5/JRMf2Nqm0qIHIRuH7TEdHyvthn5XInPiy5u0IkEkz+Vf2fhsMmavIOL
nsuUuNFBCk39rs0S5ZMySsVDKfyFlCWZ+iTkzqtKZGR0cs6L1Axliz5EcgLnowm4VcVG39cp04cQ
ksrH2z64mEszIQUpDwxUsmHMnLDVB7rFArYy90Mr5IfRMLNNFucvFMJPojm8ml650912ryTVh9u2
lxKFS9Mzr6z9us+HQorOMRPwKIK04JRaea3quniTTYNi1/RGZV+vN1MGPEauR91eg86Vm0yPbr0j
suQhvLhBuVB9tfjAXBsZXWT9qswlvU3ru9FI7/yoPEZNU9nAjVYKXUvbBoQBdhSkKSmjzLKfLFKq
wkgFHsJy9GJQfpWzKlwJtUubdmlj5oFyLaS6303r8WCF7e/rMd2u5qSLmzalVibEOcyJzoyYBXrR
WmwRlep+H3vfcloOftDsQwhb/9zTrAtLs+MZLI5Cc00sKf+gf2CL7T+3DSzu14WBmZPlhepGPsIl
50A8UM6yI7AfqynM2n7N8gk4bUOXSWW+F8K9ElNkKe+HFvLTdP8XiwHcAEKeAXlQJtfOrHWoNok5
i2FuJ6N3Dqx6tYmw6MQXNmbpGJiiaIh9nBi13rZCtQZV29urWNwtVNA5d4D+vD2vV9FWNZM7SRSf
iyjblVV9qJWnIqp3HmO0ty0tMTTy1oGt+W3w7B0PC1M7XpFaDSGmCjpb9knoBCHqtpLWwtffyF7k
tJ4rQgJTClvVrb8og3vfoFPkaG0UbDMRNk5D6+zSFPQ/d8yrnzZzTEPo+xB9IF6Xbbnp+lMd6/bq
VP7yBkzo3KlqBq38LCQJXps0fQMeAtbarQd0IPReOzSzFc/O3E+0avX+JBitrXr5JtCpLzCsI9r+
X4i584GmVK6RaQDEU2cZYmBIrWhkVBmMUtjXws6K5I2Svd4+7oW7fmVk9sUcUs986zWcJ9nDQEHQ
wozs2lijhlzwXyaaGF1mmoLPsjo7udjvA3IEIARCaGxRcITmYCvgyrDm/flNgfCDescEzuQdNjs9
N9GqUhewxO/YFfAn+U2+lwxHg8Tn9tZNv3lWBVIt5mnBrkM0A6/x9Z1Ec0SphZr3NBVlxq9q9WSk
YMdHofpK5SjbtEHurVzOpdO6NDkLA1auJ7UmUY0A/mnn7vAcq+HWC6Xt7ZUtndY0rgmx10QEM0+j
olLy0lEaOK1O7uwWXcxj0R795lHT4jVl04XYybAX+eFE/MQzavotl+lh2saNxpTrOfb11E41Wdv0
Vrn2fF3YuCsrM/8T4xyZRnrmpDT7vuntaJKx6tdYvhatsGlMg0AJj5TT9VrQ+SrQJgzjM4q0fj0+
07A262Il0ZzcauZ2GuK6/xqZLUWO/SAxUQ89F5nR7QCuvEACoG39sDbtQM3iXS005jYcw5UH3vLi
KBVPLMEoCM0S3NBvGlCKFKlFqQ+2YlGhh9h1W6P58/cJ6/vPzuwCx4LlBTryi+c0D49W+sk3OtvK
+o3RHm97+cL9xRDovWnWEvDW7DJ1ZQGnWFnGZ/QLji48JVtZfZBj+dgKEqyHkX93297iBjJa8CZZ
ClH4zJ5iNaVvlCncaYm85926FVD7io0V91iaIoUDRSWcTqA0/se1EzKJP8pxxbI6UP90FjwbcfCd
EYn3PqOjQ+M+dOaPLjS+eLW7qceTrwMbgcch+gjLLUwBr2a6tvKFeHL1k2Yr1yxfcylvxBOddsuL
JULyg89MC+3B7S1ePNL/1j6H/UhZaw5DW8Xn1n3tXfUoVchCG9km7fdJk634z9JLHiYY1BIZ2p3S
5dl19+WqZmvz+JwNQv2pSeLwrugk4E0ArjZCkqRPZm42zym0O7sxjMItkpXf4SQJn4o2tb7cXvqi
d+kQxU6Mz7R1ZtdGRy4gC0e8Cxa4j4JY8H0wRER/vJVvwxIKibcaxEi85lFWkWeHaY5yPVoCe+yO
cWdTq2oIPFpa2mr+BEf3HszqwVWbQwvHtCse1OifhB5n9BLFT72/4uxLi774LXMQkjK2UdzLOFZY
8eii6+732W51anLJqy6tzBKxCe+PMg/nLEafhcxWVRsVWkX7utYUXroml3ZmEVZVqqRSTG6umCu7
hHp5ElabInmlVbeSuiy6Lo11asdTBIR+9TpI1KFueYLIxrXFk1Ft6f4RG0btJIV3crX1hRfB2EXS
JmxfbnvpUoWG1Po/w7N8M1c6Pm1BR6uzdyEeOnXNblTsrN/r9VvrDPyQ3RbxitMu+smF1dnO5k0Z
e77ZcFND3RbAkk4ijqsvh0UrUDka1LTA0yuzTfWqZKjasSCVgQrIq+Dp69bZLhadkZYtQA8R6N2c
FZrRPqHUI64fhJG+Uh4i3gQV7CcIlsVrwK2lcWE+jXBqTWgnif7XtZuA3k6EVk2Ts6k2u1qW7sBj
HL1xX+svcCO4Xbvzip1WfAvrvzgwoI68ehhqRwRv2oWLrDAg0/WMoErObv7QeTSp0LqP14wsbeVk
YZp0naALMyNaKSV6ZVjJuTT0X00nfkRna98n8sccpFCPvsVt358+vFeJGzETnBBMP3RuYKeYfS6G
npqsEHq9A1kdzT1BlPY+qWglOZ6iHryqX9nDJXssjXg/ibNBgXi9h2aCNFvf9Z0jN1b2MzWCckNg
97aoCYX7NtW+0+gxj1nIKMrthb53G1YKpzBPB8ZD4UefrVQsdLcvxa5z6obxlUTzo+c+0j8H6mgd
0yh6FJXiV1OL8llJw/bsoxRxZympvBLk3h0vv4LYxmzqdF3eofW6FFbOWvB7J2kUKpff0lSzY6s4
WLkj0hK/veZ3sZuXJhAbjUcn7IRI0l9vdtlqUe5FBofbP8CjvotU7R5oxzFI9RU3WrBE7Z4qI3UB
qprvvnnC2CclGkLOAMZr6LKNZUY7WYjsxF9DVSyZ4vjgt6ddzEbOznEYK7OBwG9weqDwVnFCWmci
QkyjT7c3b9qc2c1gggJ0+KTbNUG9rjfPSDJdGsJmcOTws1d8gUL99t9fckhYvYDcTZQV4rs4ZtEO
SpTIHJysDPaC8SmU0g2YpU2YpWczhl0/JfXNjc0ofwF5e7htfWl1ADmnrIyqBC/d69UpYjOiX2/1
Di9gaBa8BAhgXKzxfi+cFbyHFK0o0DF+OM//6l4KyqimoV6J2k6vxacyEO+zqgztknLL7RUtRBb4
I6jl4BoSkhUzv5DlETKHymM79bzd1i26fW3eMTuXycmPwAjEM7wONNqS6o95x+Fmo5BLtg0kCyzz
9Msuvgv+aATDkGi9k6MM40v15I7FH9OlTUaY/yZ+UJJgMvHaiKgImRTL/uCITM1XhbbBiCyvPKcX
zwv+VJ6gfBbgp702MsDkr0RNMDhN/DuKalsiY7e6jbm7fVQLQXDSElFM9a1zPi+vZLKnlg16AU6s
/zSEvUYnJ45PqgWiuF2DPkyOPLvGXK3p7aEacALMO32aItRuUAejQzH8kOTex3ZMToPyTyjKG1ne
SOVro/dPt9f3LufirBQN6CHtMHAccy7avkuFgp/SO7Ue2q76lJrxlgLCisMv7SLhloHbaZjsHYGe
BU7GzwJjcHJAHZGwyyvldzzkD01uOF2crpzZQsCYWmGwIL3R6c0p5jJRLcuoHEcnDZryt5nETWuD
JTOfb2/dkgdCbAPfFNGdU5ulq1Uf61moaoMT+BWSv7pFzFA05bGNiPaZVMsrCPClqDFR9/JfqtqU
ta89XqnVznINZXSkNDmKuaP4ws+2tEsj2lfFuIdhdSUPWfBHvspTqQpuEVY5C1NV2FhInPqiM2r1
zpfGXco4Y6F80qtDIu96dUtHZcXkwp5iEmgOJLE6IWpmsm7CSoDHC8Guwt/XVrITeti6fivFyl4u
OCT0fBIjwhBl8VGbrsVFHBxGg8qO3oiOW0modQ2h+i2D9Xaf6755EGI1fhRHtzjcdpiFA5xK90Bh
J7VYauszo7oWVKkhj07QP5lVs3djJ5I023I1HnC+zbD2bXtLi7y0J8/sDbFZupk6Oq12Z8RPXd3t
LPmgx/d5Ha8sbSGM0FWf+gUgfg1qOdemUk0z0mxIBgdczkGoQKkm7a7s3JXxzQX34KFBpJpgVFib
XYG6L+p0UPPBGXoptAO3fGK8MGxap87XemVLpt6EDeDeMElLZx6SRFEZpEnK9yXfRHX0KqgoummV
vDUZKr99Tkubd2lq5vSZMchKI2Eq1p6lSLKJ+u64EqwWfAH8F20djVOaSCmuD0jjkSPWYT84epPZ
kvqo/mxa+uuwR60VuBaiL2GXCvdEysqnbOZ18OuhWhURFmErtAUQi/L4+/Z+vS+C8LAicWL2mQ/K
hKe7XoyAapnUqxKL8fKnLPjgekeGXXPxruz+lxU5ME6R+PG21aVTYkiFuDTpIonzNBSfhPjblwn3
mjDYiL0eFSUKbM9r/vyTzLgndXXOC7Ke+V0KlVDxOoPV4Q6eW0BCx3vXWhtKXt5EDRPTEw87sytr
6l056ALnhL7XdhD+idzv3T54TDfNXSs8DGuoi4XgR49g4v+kRDcR0V+fWe1RtjKEeHTomG89EfBj
YgvwJYTyqRyGk68Iu9vntXCBp/H4SWSHGRhwJdcGXTEb/bjKR0dFKRdFz+w18GnAu0xj7vNR/nnb
2nteG+aQQUyZqI2RE2Dz2pwle77R9NXoFIXanRQDRb2eNtfGiLrumDPCAkN9WNgBWrZOFPTKEW3t
9FE3Yr20g8GqnSgZ18RRFq4irVwSFGC0EAbMp2RkCakNua5JhBpfJH+EFbIt8rWpvoU0gcnviZUL
vSRy8Sn0XHxLa9H0VDHryEtc6C9cBj2ezfhnbESQc8UiwP46ulP6bOU6LgQ0FIEnfiQKUAz4zV6F
QsNd142Btem97Vbpth0gYiJWV+O2GX+snO7iGum/8w/3kuBzvUa3Lzj2ijWWRu3ksnhkCOpYuPrH
ofkZx4+a+8rgxz3CMMa4LXKnEHcyc8ZFQg7jbRLtORF98RgokX37dy35ODUxAzgboZaAcf2z/FEf
GQpsRkdRnlX5PuxCWx0fwj9nfEOkG6om5sgYVobRcRbTPRPeFVnj8urdq2q9GPRli/g+K//RpPpT
GKgb03p09ZPg/vmTCMNvSrIwOVONmvmWh6rrxM/JJa5+FAgfe2RrZrvRtd/lN1+zfQjAbu/o+4Nm
XI6mFB8WqGbegfwHEfpgiO5HRxPTB8IKTbaGE8zPjQzivbsLc6nbxtqwkve+/7hMZqFyxrl05rNm
X7TOggzUqIkeevxZUA619TIGKxHqfQDGBMBHC96Lqfw928qyiRnx8TEBXc4wBNuhUyBN+GShlim2
2d79Y6glPjO105j/omajznO1xogrQVO5oGIsy8dMpbtHQu5/k/JgpeP9vmX7Zgr+CaqUSOG8ezUM
o9oTfUcn/5kW6SERmm2jVuey7u268Lewzu8rL2XGxXf66qGri6dkhLkh3mSN19LS7TZqLK2c6JIj
4bAm9wUcFP+5vpoRtRFpoixypOQrsH972Df0veRj5Z1r6mYrKeT7SM8zjSsKEHiCNszjE0X30o1U
iR3oPrfjD+XP83uGJZhaoPHEJNQ7di5YzvUUwU7RAaG7h9GFe+E3nwQjWKk0vo/q2GEBQPWoOpCZ
XO/aaKKaoxSB6Mi+bIdSs7esYMvEhDN4/ta1Vs5o6dYBiGE4kSenTJ/k2lo5aIlWm9OupeHWjfNt
To+kH1bJ9qfweF3YYVVQo/CkBQ/El/LaTp9rJV9IHn4C7q8Hdqc0SNANKZzixbbzf6VW+SL1+WMX
eQdFgARjlc9w2rdbv2Dmjfhh6vKxJKzV4V7wq/MUASzPOg3RniQ2FutPkIzsA3cLD3JUb3pxDcG2
uNdogbPPQEWk+QPEbSq1a2v2QMwfTBqymXYW6pUB10UbUE/ySaRAQq/oep81oY3zuuXBq3ff0/GZ
EYrV2ubStSYlZx3TSBuotWsT4qTcVOcuHyRdvhf88TF2o9+Mp35S5KPrth8hTTMQHFgpVywtjJcb
rsrlmMrT11ZDIW6jToxEJ4+qTVjeC/Ij8psrt2FxaRdGZskE1BY00LVQdPrW+pR7zS7r2z3TtZvc
lDdmJEMRbeyTLDrc/uIufZdITemTquC+WN312gJUBP2sKyj5lB9144MOa6yiPrKzIULbQ/n5trWl
nWSygWounQT6TbOLIMf5QCsFa1bdf6kEzxH66oxKyt1fmJnSYdoWACnnjd+hUHV4kYhjmkxhx/cQ
XvlsEWBuW3mf/k1j6cgA0KGjNTJvwFpNWlRgbUXHDI4DsP9WeTQog7fRStlladPgD4AVgfeixdzN
9RGVruKFZdUS/cNyo/pQdHm+LYU//nw1l1ZmR1OmSlI0fic63VNT/ZYmYsaDvAYEX/rAEIApZzKe
Qe9gWurFY0XgXPJhUESGhB5S/rraVJve21jtsFsv6C98lSfRSKRBuLnUNWdvwrSXeXv2QuuM0LU5
NbzrdghD18vtfXs/Tk0pExltmNoIS7SUZheX3y6W4eC2TpE4hfGlS/duBmXT2ZS/CtKnsti64Wn4
rX6AFzJJnYCp7ng4my+BcPKPaNypke1u1B9Ks63i/e2ftvAqvv5psy9sGFmpa/r8tJph0fG+80Jb
ybaGtUuVOx9Ksq9d9KQqR/8Vh7pt+i3Yzz55V7syi9QRR6J0LabL7C4Q7xT3oKVUa2xZOmnVMQk/
qzDOfhHg2x/cvZtsgo+Z8CHfM81fCrFtPY86BQrvHB1HdSdbv2v5UOrncrz3+JczW977r+Fz7tlp
XRwr4ZSazM+NtpuuXPG3qeJby5j5kGl0bam0VutUjB4GJ1jlTVey5e61lnQ7ojhpGHbIe7Px92O3
8RFvu6+SbO8Jz0F4iEAJhtmd2X/Rcv9OdTTvi1R8SNOtpqZ2nasMJWzjMdpoDZplr6HwT9V5dsBg
b7jybXkrqN9axuzTrPu9YRW91zlq+oFadw/nFaJ9unec5v9Hu91kr/7PxC7vDHc7EmGa1I4etWyj
cwqFE9Py9Y+B8SBsIu/zYG6h+6xbfxuFnzJxU+hO/Rg89XfeSd6pkNRYzY5NszmW8iQlL9k++yD0
G3l4VJ9M6ykJXyPhoYdI0+5e+k+FZAfRY/ugR3Ym2z2TF/JZdB+tZAvhgOWvbMRCK50bQaMe+mN0
Opi1uw5A+WAKVc+Tw4H0AyzJkFQ7vSzGu6TIIA7tU9kJszixPUV/jIek+5hUDWRa/bA26/c2eX99
IrJEMi2Rx9A+hXz/+odIcVs0bRd0zoi7AO7ZSFr7saVEVDbyZixrx/xdIPFZ0hfMCmkXW/pOEe+s
4RtCanbYKbteswfeWLUtwK8UI/kLTcpxKr/EPsq/ImR8wqY+NHp5NKdiGKNKZuLUlX4U17iRVtcy
21S5yeQit3wAM8IJ/nTji3YUuBbZo+J4EQLMJuCuXd8foQMMENRKfLgfqeZnd5H0GD4qhq0Kx2AX
tIcs2rjyts1+ZXv/RIHBUJ6yxiaM22syRQuhkf0HTUF+QIGS58H1/geKT64cJ53jMixbwCSeyIfa
BLOYbaYanSA9WO24q4fka6Ocq9y7H3V/rbzyNh74zgkAOUMyTk5LCnb9I8ywDMWkCTt6mMOjIAof
YDVBr83/kEXaKYVVNJdLgGtEmowq2yBvxWLjuvEhk63nxhxf/Hb4yRP73i9NJBDb6r4t3CO1yGck
mNj3TSApW48JD2FvQRqdjt2uVvaK6RjNc5cChTP0jSesXLH3WREbC/aA4RLZog08++bkotImsZl2
DtrgoG7CbZa0VAh3LoXC29+Yt9z03fZdmJrdobyU1KL0yo7Prv5ceimjTXRJM/2J2elXRQu2cSqA
+UM2Whnu2y7+0kb5Nn2u/d9xVdvM5B9bU7Qb5XtXnpRE3chaf5CT48qvfJ+GsCFT34z8gHL/XL/a
9Vozq/yxc+BeN/aD0O7TVKq2iafr21RAoCUT3AfwgoTlCIp5AX3OWm3DrVANll3EqbQZK0HlbjTN
vqCFuVcZ1j37XsqIbp+mu6AwbQJZwvNx1Hk11Pq+ktX6+fYy3hNAM08DLReyE1MEZbL22lcBvTK3
bFWdk0EtZchQSzWwkQmZdqeO7aHS7kzz0A/fVWFj+fdwJe9Ny04leFCl4S4n2eii73KxxsD+/tEE
tztjPoy6MYoOwuH6R8kAsqat7ZzOdJ9T61BnT5Kn7psqOQKEKlrHH+uVpGrhODHJOI4OP+/EwX1t
si+YyrIiEZNRuRnDEyRVK0nH4qJQAJ+o65HKnAuy5LXRCXUM8jHlG+37h1p+MOR4U7WHmE5Kc8qG
FUzewleRbaTgM82YUs+eg/JKS+i7uGdNknEMs/BIdnKvPXjiQ/Wz/NTG7t5bE8SYwuvs6kLdNBEE
AqWiSzLbxcZTI6hqpc4xc9dOhm+WK+yD5Fnx27sm+dauFdAWgtKVuVmgHWR1KKKBBbaop2XoL3u/
DOEMJ8eKc7x/qk3Sd/8uaw4FTIveylRj6Cj0HNvmoeoxuNZ1WLTBtBkVLZBKjG5cO6DQBylCqrgH
cLlTXOEYiFWla5jzZZ+YULDiNCHCMOK1mZrJyojZQZZCGt7K47H5YmnZzkgdM0JRXQS9mX+FL2HT
qe7KBXjD7sy9YxpeBbM9ofTmyVE81lVeuxrfxcJ/UuNDpX824vagpudRfNTQNG28H6VqqyGT8DKq
meiCeE5THbry4zD9OOuraO099fjnBFEIlDMARUUJHCaNqFkQdIOshR4qBsAXPOfdP8L4beg+3Q60
S8cL6ofRRXCr72UtRSE1vFzCxNB/r+SHPjuoxtNtE0sB5tLE7Gg1xq758EQ94L0Xw4psPRQOY0w/
Qj+U4l1VH/98XH7aN+q8U/8DIu45vLNSks4I6wQQadIxK1E8Sv0PX2gfmPU63F7b4vZRIYdrByYX
QJ7XbiuHrlrLEZY0iMweYkGzpTxdSTym/Zm7J6gs+iqI1uEJMy+I0jEOdCvtnQ5OvW5Hw26TFB+j
5sPtpayYeYMQXBRLErFPm0zHTGsehfKlHR9H9WFYfRveXszbrM2FlcHLGG5uChajfxH7g+9LdlT2
EMmsXOopxL7ftIlEBcgIfanZpzox4KdxeXw5vRXSOXyQ9GLlWKa/8N4CfxvRHjBecy2IxBN0tdTy
3jEBNeifEu+l+AB9i71axVqMT0wdMYMNjh2ultlaYI6Xi5YSJn1RXtKWdxaVrVLdhY+9Im5MxG7N
4Sm17rz4s6//sHzftqK9290F9c/ISz976WvYtw/1oByHNZzH4tW++GWzZ03BQF+m5g0+U35WZcFW
4t1o2PLPNHjyJjnOYWXP349iTTf7P4PzL57kqmiCoRfjhMVd/KEcPEBHn/Vy77UfS+lXEX9rpRZa
+qd6tcS06FAXlmcpRI3OfeB2Yu94ZiZtC6EHTeUKykputHgJL6woON3F9QhkKUZytesZujiWsi21
02Ge1LWov/i5vdzHabUXdrQhiyKvwaVI/9s7uf2aiI+NhMqrayu5PtVGMuFRQT78doxZCpcAMGEI
JJ/Vabtfm03c0g8RC+udbPgf0s6rN3Ik2cK/iAC9eSXLqMRSt6Q26ukXoo2a3nv++vtRC9yrYvEW
0bPzsBhgB4rKzGBmmBPnwKk9HDsU6/rx+V8YoZkPGojBMixdGhlQ28yiWuFJk++tQnLK5klGFvi/
M7L4JoOc2QnNkwc3Ub76rWmL+qnJNhay5nLau4Usvq6oUFEVlrFhep+86KcAk+/tRVzTMfM5zfgA
MExUBEioLreqN02zbwwJYsHwC2MlFKy9+8YonTbVdmbN6E/9yhxbNn4qyorSucgEe9Xao//Pxu9Y
uUvpNM+/gljHAp54+Tsqz1ebyFA5siRE7K/TlOKHaYbBfSSPCUpNiaaPdtiLFHWlREw/eUGhAoaO
JGk4xZVh3XVA65KdoJZizLxdat5rWjackUpqfcq0xVbvce33kkbMITHefIVBMCMzEZqek1FrkG1Z
mwq/8rJMjujOjE7maYFrTIpwvL1Lq0Znf4ZYE5DBMm0a5EEMIb0Z3LL7Ivc/rPpUFipv2+9C/XTb
0spnOkMfCfqZhZuV8S6Po4OeLukTLMWDou7UMtDvIrlCQbZprY2oY2VR0AxBHAOpALDY5cn7SiG0
qkgfCPo7sYzBU01neEk94WHU08+3l7WSBdIEolKERi2onyWoc7Qq1UMngcZqJ74Q9FLqtD7MkBgl
/yBG0w5c9kbou3Kdg6KAFXkGSqPbKS82kuwNRKYkulll+Yd0iq2dCb/vqWW2r4bibcNDVs3NG0ks
D2xtGVwFmZnlfSbS72QWWiH/FBr1GIvmq29UWxfgysHN+lz03xVQl1eT7aGZQivbJ5Kr5h4EDZUT
DJODfNxBV6fPVbOVIK6dHYM5MMjgktyti0u9LAJDb2jBMpozHcLxrqkraxdGwt70jfvayL6VuvR6
213WdnOeF2An6YQy+b04PMMXRS81RTf+o6TKn7QpYdz6hZbxn39hhyOjoiQB31z2xJuwMiDFbyU3
i79kauxMbt9Idv33evIU0ubJRPyDUQi6EZfrkeRSy+KmY4I2D74ZVnHoJ23HXPuGE65gjWf0HvA2
YMYKEeviqPI6rnWqjZIrC8X0pGlps0uJSg/SIA170+qM/Tg09atpRQJUBJ1/6jRza5x3xTtnlYF5
tkqbJxQWT2crx4MfCrLkmrSHmrg7JGZxMH3/obHkfRD/vn2Ca+HUhbnFOyqpiGbB4CW5RiSin6wd
C6PcqcNPrlAriY86D5COVNyQ6YcArvSNZ3z+64tMBOtQHdFhoAG95CcYRskrMwbt3VzKbcPjyZu8
Y2+ZtCsfiuKYiOrvRCg2QGgrHyTvNeMZM64CTsJFA9+EgKFm9yU3zYLPkPJnL1mnnATxc64lB0Uv
NkAxaweq0bQAc41Bbfn9m1IWeFZHw4w5oV0W0dz1inNYxoe09uF817wNbNra8oi9QNnNPIvikp5A
jidZzPVUdv3AmUQKQtT6/fKh82HnqM4RRb3bLrS6PpjkiMcgu7lK8ptxbPW86WQ3n1p7ZrSwzloS
3qV0RVN5a9Zr5WYDQ/K/xpapvj71g1katey2HWiVTirdKCOfScMweGy6LUrplTCWmXJgWoAKdSbr
F49goCdybCCBDEqB6TWiZhrWED7tbm/guhXA4Xglj/zy1hHj2msRtpHdum/oq4T6Hz0LtxSPr+nu
5mYEPDazBfgk3uh23+VNgDqmtlFbjgmltcKummh6zMRqfCQ1r/dkBWTeqbb3C4QICg+CXyGH9yUa
YNMNBh7lwC+V+0KcdJunZYu5+Jpt5u3XwUY48zQw7r649cxwmKpS7mU3CCZGBWUICa1jrFunHuXM
NHE9Lf3Rhq1bV0+iecxKw/anr1V6hLyXgbgNoO6aRzOxiwYioSTEgIs7URDEKBU0Lgha3W39w0oZ
rs6PHiozerxhau3s6WyjiQp/gQybwuXLFviTVueyILmAkNu7GF9zkhiI5W0PW+uf6tT5+EDf8qXl
lFiSVUXatT4ulkJ8lU+yetd7QXenDWxvaGbi80Qas8tN/yX3OGcNfNMR+OcJitDPuqq3p9bsh0M1
GtJeasryMMiT71R9pzgqf9mOKg+UTAZTpNkk8mHsvXxXe1KyN02QO2gZ6nedVmh2lpXSrumRFVTi
9BR0kse2it/qdlAPcZsG+9vrXrsKTWi93qiq0T5dfL+lkcddP6myW3pRcNeaoueqRRH/UoP6nz6l
WqhLlbkbkkrZCIxWDVP2nPGX9KaW2WkQW0re+JbsToJ+qCA3yYLsUNRoVsEVofjjfZ5IG5nPmifR
ZwP+RuhCbW8RIwnMEA+BmihuQMRr++H9UAMxuL2fa1k3xOyzOiSxCfjthZE6U4cB+DV+hNo3QKkI
ItB+r4kvZrRHBdvOLTKSr5Eo2En0B0jMhvm129/igoRdhXIijY/Lr2XIPV633pNdQTAnIAhq9eIl
pTE5Kkx5pzQv+kMn6tN+MiUacr5QHkrfyO9zXzV3mlV+ygRo0nSpifd9mFXnehPjtpJ+woANPgFs
L5Qzy2sstARRl4VIcaXCnJ5zQDF7WWm0Y670W/X7NRf7P1NXoxjxOGaWkviKOyl7HbFFXT1Zsgdm
Lj/xbp3lLZXatQLmu7URBV9ufh+PeiXHrK1Vi/ux7B7GVDz0QvmBvOIQkWMXsispyUHQRyfoS7SO
ftw+/tUVv4GaZ3Y9xAgvfwDglA51v1ChdGHmTEzU3wpR3MnG9L3QYVaIJv+YhVtNxLWXaU65EYqm
SwIoflFR0EVvEPyIXCpU7uPBPHqa76ij/MGafjcv/lPZUNEeHnyjcJFn2k38kNLojyOsC9UWkdHa
G460Du8EzyRTZctyuudbqJBNZK7GjGLQPnu14Jah7oT7pPswtqItF+K9WHz09bsqfdYz79E3v4ue
v3G7rbyPPNdMtHEGDPobiy0JDL9OFLWXXC//wEk/doG3HycPGOJrzBzE7VNfPYCZZJO5o/lBXiLy
s6Ev+8KbEyLCZU2C4i8bj2YRv/S6BsAQxGSxC5tkn8gt0bRrGP4uS/2noaofw6zZC5ul4LWcyYBI
QYeOggFR0OCXjtiNepDmAllLJZZfJ/lLoHq2l6SfrC7dayPc04Pp25Y/nBrlRc62EAFruw8Vxlzl
okWEJ1xab2Ndby1KxW4nCId0vJfqeJ+hSUqDVbKeNzZ/5VWh+kNAhsz23C1avKARx2EmRSy7qtJR
0x8dBkjt4PdTVAFDTe0eIVm9GZ2xCRxGqEvvaWRc6fZvWPsJM58PNXFaojAhXa7X0tsoVlsLp/fN
ZgfHu+dYRuIfblt5m01YpKJAjwgWaLyC7FjWKMHOhUyIhsT6nXeU/J+SoX1WKB3rFb18JbjPh8rt
vB16biexzGyPYmY7HYqi+BOM0tHiVkj60An933nWOcOUnqQiOHaleIr8rQ7h9UVI4Wqm7SVrhqRk
mTUnagFTcUwS1FRtT7C+L/0vYbOvlZPooTtlvN7emhVzhDCMBTFuiDr5cqpSoestVQOxeeF3c9PD
Ku1Ku6vI78IOKYtm7mXp/Zaq3QrwkBuOPjg1LCpZVH8uz12ygozrR5LdxAeHrf9MkUtKrZ2lRWgn
3+uwO02/kvK3ytBCilp03GxVYv6fX6CRkTB9RQ978eIBCLeEntFkdI36yKmnnLFK79yK3p/R/JlK
fwIh+uT3kFYI9asXyry9mdMN3fH29l/XSOZ9YN4SpKAFVcziex+CJPMp5suu/iXVjH0A/G5MDy2K
J62l3ZXx07gVNq9ccJcmFxd8VuV+iq6yDKSlBYoaK+XBmCblWW6ifm+ORrpTIzX7XatteqgSJXGa
NDRtoS3+fhrr8ofMAeG7pDVHtSTkopVdS4iEw5AE5eNoTclBrTrx6fY2r1wA2KKrxGwCnz8nfmlL
F6jo5TqLrgL1EKkq4Cc1/BpZu6zTHKH+GFpPkFbmqL8XHoDvHMyEPX1tdEf3PqbDwRx+GTSYINME
iTuDtKFru/0LV17Cy1+42A3fD+KmamQqO7n3WwUc7DcHxUJrC8yrN9wXySdZUg+h+OKZpxS6w9zx
pQ+hNdmttPVTVp0S1CqFdIIAcYkeCYrEapCRl11RqXu77z+iqT7156ow7UiTTrL5u4yKOyk/DhoK
kc2hkj6PYXlsAoPA7TACQood099oQb9hkS/vcIU4jUoUCm6zhNTiCEu5KHOhIAeq2y75LI9hvc/8
btiJ4/TAdJDwcdIiBFMBbj5HXW1xnWTi3m+kJygBEhtGkn+Mtul3lqebTpkHyS60TAjRrfoH/5EL
WaWIQpT8TWqMmGZjkj3lsZx+aJuk3Q00jR11SsdT19ZbCqlruw0SX5uDrXl8ZpH3zA+w3nXCWx7b
dzZFnvEpl6zKMdVccHJTf1Qs38jsXJQs26AovbvteWsvADNVczl6Lh4tmdJUOCZlZcK+3qm7koYJ
eEuzCG0GIIRRtysr3UJ8r6BoYUuj5g9wiEef81x8jYZgeGWQKW6qt0x9dGL1aQAfvGvDJPilZcZ4
VtRuhFynhmVay8XYKSbl7MdSdScn4birKt/60ReN5PhhmbxaOex4WVIGZ6H0lI2vYf7uFm7HQ0zq
DT3JPEC1eCco2CdRKXWKK/rTsVRlKOvKVt61Q9w6MtCLv64ZQY+DdyMYzXAYcejl1mRDJ0Ut86P0
yL7Jakgv8O9fHLqxdPeAbMHDs0QgdaFfqX7Sq66X1UwnlLvSNG1Ff9JDz/GT9i6J7frltoddB7UQ
ciANNItlARZeYjXzNO+MoolUFwFp7S5VxOghaZmNUQJTcsQ2ivZFq28pz6/0e8AkmXBPzbPvRBiL
ndS5xBo1CTW3mvJvuq+eSiX47IXW3dS2HwFF+/5wrKfwHvmTjatq5Ysik6PBShZFSWBZSBmszCq1
zlRdq5KZEVKnYB/l2rC3ukE/hLEA5qsTwtcq86uNw53vwIWzzo8cQrA0JQnqFhG9Z+it6ZHTuUln
MS6R4qtfq3HjMb2O2VGTIGeYMb58F0sYo1lIlGooRrtxJUR7fwwN2xJKZaMetLaJ9Dmom4Oypzu4
uO6HVMijaNQ0V2w6t4eH3Ah+DN4p8IN9wbBcUU+f/tpLCQ3ocwCXhA9zSbXLBV23RZ7qM+gkSw9i
fAyB9I9+6mTxsFGzXfki6ECCy6cmrjEiMi/+XegjD6XfUpTXmUGRjyGKrlIpwQErHBW0ia3g2+2V
rX0Kb4GPrs6cG0ADL821Ul3SckdABZ0mdbqHSS8Lj3muBLYcP3WtebbUHUPVzm2z1ycITw07Cpae
AWFoWy6tViVIGW30DDf1+r2fSR0AGgJpS69sceh3uoKuuVUNW+JH1+6JWQ1ZNSIYhtyWhEO1FUw5
iZzpylU8HgoJxFoc+afba1up1lxaWTxhowBmJFcz023L4JviQ7wuhc98DzvPzA9K7QHFKx/7F8Vn
aC1wwXxCVvG7i8J9MWx889e+xC/heqV8AvEdBdzLbTaEMhLE1jfdggnMNHygPluMzIsxNhj4G0d6
/Rhe2ppjmXd+61l12elc224WRI+TOZCfMpGXfCwQPt/4/lecdrZFLZDYhOHlJTcYox9qqVWVCaUT
Wyp04Y8wrgdHjIt41/oVrd28ku/9VB8g5TCMB72M+5fbp7zmSgoREaUY8NoAdC6XO8Q5E819bcKZ
0YGla5oeGKKqbhzg6kphCmVGH3eF6XXhS8y7qgivt6brR5+GorCDFJJr5WNaZmDb0mPklfbkIwez
xcazdppUQyBsIRHXAHlcLk82oG0qfHY4L9PyRPd1eNJ88cEIBvFB0Xtx45tZM6dq3K9v7PpXaqmx
UFtZF0/m2+MkCB/76nsYkEdIW9WFtWN7b2jxClqDko9lOZpulxYOuWRkboGs1yxwVvMQBIw39IIu
dy40qz4dE91009hrHKBGlVNIkAzfdr/r1xwMFl09Rutp+1xxdXaN3g5VVRsuknT5IDojQpjJFq/2
lpHF21DEFgRpYWO4ESwRdSfObMz/tZHliShtZnpFy0oS35GLD6BjduFWZ3dlJRRNySpmIh0Z3cvL
Q7Ek0kF5hB9oDP27PvGYm4mdUq12t09l5VkjMueboUT3NhV0aaaS+14LhVR0dSZuLD//WDCgr+6q
RH2Zx0f0etiAtKx8N0xIg68HCsu3s1SlHLMpnbh6wAcaR137bDi5UtlWtBG0ru0e0ylwKxH+XPMQ
ZaI/tGM6iS7xWHdnhskuZgjnEAx/D7ZG/49r4D8IRCLJy/0z0CwRG5n9i7T8e6WXThZYj13Vb9yq
a+uhTzfzAXKDXFXWgCXpcu5hRolzOzAeguhTq335e1eYBwXnGgm+oM7XxLvnMChisVCtWnTTsrHH
Ct6Gbt8Vr132Yjb2Vk9wvo0vY3tozGeooTIXTomvL41lBNqgY3AD/0PjPTRlvit1HVa4+y397JXL
Dcr0mT6Va4ccffbHd6uKZH8SI6MRXUH/qXp/+vyvU1wW8u7vL56dWpIhdO75+9P4wcx//Lu/T8BA
m3aOP9+e23e/X4GWN9FLmGJaJHC5NJk9jK3q7vbRr7nXjCObqdXIpZehQamlQVVEQGjj/DVRSmeg
Zy5lv24bWT3yd0YWd7OH1gh9fpmVdCHq2N1H/NjXgh+K+D2HJOO2sbVr5v2KFne0XPt+3DWgdIFa
HRX5Rza0dqzHO20LML52gXJFazzRbwyzC/9SRh21So7OhfQlZyj+6zA9q5jUD+lWPrzqyjOGFVY+
PpklGZcH46ul1BZ3dU3PZ7L1f8F++cbAhZ/Rt2UKf3FEqtZLk97izFma/pAb9Vkcy3ukZxJ/a6p2
7Xwo2Mz1slkFY9miDwRtMgJaW66uHFLV1kryKjtHB+m2G6ydznw70wSFPozWw+XXbwKqCVIiH1dr
Lbv90CCqQd1RQgpbFAO7VzeCwrXviH7nDEQnd6FscmmuCOMgV8iFXcMTPkb0Ivlv9nn8z+1FreAb
3pB+vDak9nR1Fzd1GgHe0Ixw7quWDxn6PSHs0MyVmIdGu9et1m5C35aq9rnJ/fMgJjsoZG//hLV9
haffmkUl6Xcu+as8ZjDCCl5qd4StRG2/5ubjLDQtjlD67PLk6b+ztnDLSS909JJToGdpYFdqsa99
sbep1Jj+AULePciGfCNaXbusqC0goTyXGAAQXZ6kmMVJJTUaYYp3VJkJMvvuCGfRzBzdgTn++/VB
dExmiD+A3FgE4EjjxR3D8/B0FRzjYLktxQTTH3fQGwPOsrVwC828uryZ+oFWNZW9pUU98hVpyHFU
GcSgnKJ8mJW2kt5RySTI3OqLr3TpeOtBvTDKM4t+LNH36RTmlhbTmBgIy4HA8G2oTmN+7iVpN6qy
rSK/WO+78FfTbjjq2kK5MskLEQtiuYukl+euleu+kuZi0QQ3ZO7/6nXBGcYjseDh9jGuff0zx60B
a8Y8rLp4CqSgU9rRx5Zeensv1r5mZeE0dbrhmutmEEGjgQPJzTKimfVAxlhilMHKn5TWrjm9Pik2
jKzdzxzUzL7N3Ukaf+n/VLtKgShRcnu/dPr46MPQXpmP07ABAV950yBLAgk4k3hec8BnegERyhyo
QxI82QP9mTs5r+X97ZNZWc38Dc8lCeoSDCxcrmZSpXHIswFavzYd9r6i1ntlkuzOH6BCLYSN62rl
gEg8KGEBZH0DgF9ay/tcU4KeQEeNPkXGw1Q/F9Px9oLWTcAUgWdDLLB8Pj2ymdZreT4TEDa26OsP
GUp/TlDWG+ezZWjxgA5mHRcli3X14k8bukXwNGobEfSqCUrvc2kKPYVlqbqhySmH81rGKWPK+p7H
xc62NmzVz5iXgT6AIvXVWFoqhEIY9IHkKpLXPKSjpZ5ok73cPpVVN5sHYlSFa0AUF5vVg0rXYqmQ
3ETtm13habEjqJp310wMEIYWaMPb9tbu1TkUhOKFcaNr1PBUW72Wt5nkilPZnnpBmHaqVkYOdRiR
Qo4Q7I0w1Y5SXOLoXQQYWpKLXSf0WwCUtZXPVU0ok2Fwpb546fKNFRKQCBHxADLgvvxQW97XLtvp
Qvt8e8nzl7rIG6HWmjE2NBbp6S9Cn4GacWf0peSChbG14s4beZBR+DCK4qCqX24bW4ly5q4ueC5l
VrxfivcWfj8OYs325ikTOK5gAhzUv09tsTOVr625cW2s7SG3ObcTiL0ZLbXYwybilkxZWifZgvGz
SL/3GmLB2b/43N6ZWYZuSW8x0dfz9NfmS6dXjhj8SK2NpaydEuEMxEMzJShsbJdLmSyz7OA34yVU
CvRd6inbq6g9ngh/WidDiOvjhOLI/vZpzftz4RogrIhkQN7R+6dpsnCNOoxEJsNMy5WnyZY9/9T7
3bemPQyWderUwg6n330cfL1t9OryooQx3yo8kQBugN1erlSsQrWrOllwhTT/KJQnyN+eLa3eoIu9
LqrPZkDSzZ3uOZlZhqNJkQqW6glukpY7yfqs/1ZLuwScz7yHf2jD8jRkG4W6lZVxk9HtQgYRoPwy
F8ziCZiyKgbnGMgECspNNyEHt+EoW0YW64LfWVZSGH2R3KxtnfIMTl9sPGFrm0cHF1Q041FUUJaK
c12YWGJmsJI++0C91dZeLOOfZDj4w32T//HTEeW5v3eLuaYKDA7dPiZb53W/q9qUulrkTToF51kO
M7Qqm7EsZ+g2PuWrG4Pcj24HxJdz8YEn9NJK7weU6Rs9OBNiOYIY2wVyYhIKd92f215+9T1fGlpG
0WJm6kItK8G5izwSk5c0PHsQCwFzFLcQHdceQZbOVMgMI2RNVxc8dB+5XmnpOcTtyunYJPCn/vUd
yB9+b2RxPF2tkrxOGBEC7160sCDUB0TBb+/a6lIY2pyjGiQblnBIb9SirovU9DyZP9ShdrLkPgs2
Tua6dTsv5Z2RxVLgbI0p5Sjp2fABSKT9vkuNXVXE30aze7CiVLJ7r7LlVt0HI6gjpWphTyrP4JKc
oSqA52+llmur1uf0503kjtrKpVOqE6o8gRSE58H6XomWM39fJeOyf7+3761ICytxYCElGobnSv+i
1YWdSp9aeUuHZ2spi6hm1ustwtmI5T+HYuFIY7PTQn/jfnqjX7h8uCge0iulyY/jU1O5XEsth2Fe
pWJ6rju0HM3gbkT1JVZtOqZmGz+IbbHP0Rhj1PIs5S+h/qok1aGr04MElixOXjnYO7FWT3JY2FPV
727v9PUlQ+pEu45fSN2RMd3LX2eJQV8A5MjPhVoD40Pm79BKOuzODUS7o9KGx9v2riJ1eoTv7S1O
1kC1WIqNID+X4A/Uqd557X9pYXGscdJCIdnH+XmIfUfXX8OtuPE6ErlcwuJV60RvDDSNJdAH6tqZ
QwU7wqukP1W5vqOctNeHjbh4a9eWwU8cE+0XSX5Wcg0O6ofOEDd2beVjuDiXxUVj9XmVtx46K610
HCYLCct7LQ43oESrRqDO1VHUoSywHIMctTDwk6HIzyO1aIeG17eu4A7xsur1771sfpvJnvjg6EZe
enUcoh5iTGV+ToNpZjEPQ/UDcxNbaIiVj8fgaVaQkKH2AIPHpZm6gTk7JBY4I9GaFuJTmYt/1PoE
snOrvb7iAOwZox5wb1KVXQ5cZT0DbZ2e5WdrynLX0wP5YIX119u7tnI8cwMHzglqojNn4uVyRHDU
hZqq+TkS/fo0SJX/E5rRyG6oeWxdvmtb997WYut69DGop2ErnL6IZXXStH8GXjIV8tzbi1qJD+dO
EcUH7jgaoEt6nKYb4czsdL4d9IgT3lFnittjUVWOoiS7TkydvPQ/JoEOj+LjbdsrN8WF6cWGkokj
gChb+Pssv4lXyruEAC7I903y24oqG4G/M5rMW/X71YNEepGBR0Isas6XB+kpMhPNHe4v9ubOK760
UQCThdFtldHXvJKMljIl01/UKxfrA12FIlE74jBNoN4reT7sxm2l8evwlAOEQWbGOaJpvvR92ay0
WPX8gpCDJoSQuoPRfqCM8CtkSsq2VHkjHVvdPdDMuAqkHPAUXO6ekrdqphicmhki/RWPU74Xkso8
5CIaS7cdZG0DEceci8r6TIq8jA3iVtMrJS7OVukda7lmisrTWhryt82srQgMA981wC1AvotMgmpy
yi/Ii3NtPo6IpweE9jWCs7etrCyGbHLGmQDKIBubz/FdVtSEiTkpZVOcVfEoSyIW/kWwQqZMHAXP
GoPly/cjaBD2CaquPMdh8WjmiZsH06sqB69apvz1e8jwNChwQl1IhWgVXS6mTdI4k6wwPUfRDyF/
QcJZNZ5u79f1qVyaWBx+k7Z92+VReqZ5MXShDUpYyr7ctnF9A2EDlDBVLjiOrzhfpiD0OhQJ0jPq
BSdPd8vgS9k/mP4zimci2kjiX3sa0E6+U5iYqAyxd5fbJsf8Q6UwPRc1ZOK+7ibhg8pc7O1VXe8c
b7vGIC5DIG+GLq2YUe7rQjak52FQ98P43KnZbrOwcL11GEEAGA1bKgs8vJdGypJLrdTJIvtycvIB
zQNUGabuTxgMDlM8+bHOtxi6rh/FS5OL+7QZ5cZoO1LKSBMcqf9qANXhoPqtWuTq/lmoIEFJDSZw
+T6ALgj1QZSx06v7FOi9xUDpJpBuZTW0H+kiE+zRL9EW/j0WPA6xbqRnuUgcZMBIMVKyU/HT5lFd
3zzcnu8sLe63cUrFotGwZLUv4fBg9VuED9cGgGUoXDgMHaHquayWyaYgUbkYPRSD7hB1P4zhFkbn
erNmcP2MAKOyCgJs8ejEWaBIRZ1bLkKt+1j4ipInM3zZfSYXG5/o9fTeDMgAwcDYPPB6cplLxx4n
qagUpfRo1/7Omp0lfqVefJgMz5bRaZ7ku064Z4pOMMefBWlx0Zz96qQ04R6xhb/9jt+0LqmuQgcD
R+Ji0UVktZPSTZChjGZ/LowO7tueem5liVuiDteoCtIAHJFJIirwOmrol6sOqggAXNx4FK2bY2G+
NkG0V5r8bhDk+yFNHnUETsqxtrvkZ1hMX3I5+uvkZ4aNzMVkdDeZ71y8KD1ELDWJgeAWSreTlXPo
f8mQV7q9o/MfuSw2sEwmDwlbeItpbVyucsgtRekbSnml6h0sqJS5Hf3ROozBd1Qzbtu6vkWAR88V
67lPCRnW4oI0tapUis4PzzA6/UyM75n0FGfa19tGVr48LhCeMN4uZoSWFEjotTVxqcX+ORzKdjd1
hsxou7rVD1/ZNovIEsANeCXGbhdLkZO2nEaqoEBuHhi+/6DUHyL1SUq7e3X8eXtB8613eUIkinTS
kNSDWpd25eUJyWkAR4EnUHUyu10awEA6HT2lPqB64yTFn00BxutTwh7TmvMp8YUtiZ3agFB2Cqzw
rHrjnRpMZ60QXIt56dvLWu7gXAYl12YccBZ75F8vlxWqw2SEcUvFLkwRVquFcqeYaXYQc4GYFlYx
J2I3/vKTYpCEKgIwY/AF/O+bzNG7iDON/EQlcYvOdXYvSF/m9kLz5/a6lv6HiVnXYObno9111QGq
vdDI5DiMz4HR+tCb+p98Ld2a/7vePLTVZkoJHB0dzmU/IezNyIrHJj57QGVMerieIe/Hrv+Vhx7S
UVvevnSJeU3MOsHcAijDYFmLs+qUTNSg0DkbNfXGyKYSFxr/3N63ZfT0ZgPtnFlYCFdfNi+M1gyj
yhric4bG+AihP+hZfXhkSNYe2s9pZXfV97+3yJwabwlhJ0nVoiw3wfGXFmacnItK+lW14fQY5Wr/
0eRi35V1FZ0CTx+PQ9nXx7ist8hQlp/1vF5eFYg7yPgZRV/4P8z/YlWJUXJWLQajo8a8K1rtW2P2
u7Yfjsp0vxn0rO0wWCT4Kvm6YdpaPGhD1aihDMvL2Zzkesf8muJ4fXNQxdKwEyGOHC1R8n1aici1
MGS+8b1fRREsmPwYgCLXGOWvJYROaIXWHLQEgY/WJFgNy+qooZGG3CUlSqPui6PYFOU+lov2Tiqs
aLD9IbJO2TC0ip3p2biHVrt7zhsvccO0yp+TVAwfb7vEysfL4KcxQzbfsCeLu7bzNS9KFSk5D4kR
7xNBrb4nmlBt1Auu6DnetmLWdWEyHszWcnoXtpjMlEozOXtf8uJP9BFcVX7UP8OB5T3EslMMTvGq
CHe317ZyZ8zYWsBVhDN8YouP2FI8U54kjr+Q/lTda/BBFu7TT9GX21ZW3PrCyiJCU1sjT2leJOc4
c32Co7iwJeMztCelltjiFpuDvngb/7OR/7emxSesKQ1KKpGSnJtUG5xernxIETRx7yUK1KF14+9u
r27lIqSpz1w5ny5sAsvgovPjGBCKnJzHHKIs3vv7VN1o4q4dE8uC0GMeyOevXd61WhK3NV9Qcs7b
InDQDLYeSIqC+0xKjMdcTlCMq7YizbVDA03AZUhYTcF4YZPKTtjEKf7Yeo/j3rInW5p+BeWf6PX2
9q3cQLCbU48hY1GpKy3sjGZQikZFGl53ApNlvq8+o1tQPxReVu7HXtBOVCiDD2Mu/ASdt9XnWbU+
k/DNOTOj6wtnEWJmLeFbSM/lEB8gWx/tovzHKMGBVvsO9ZWpDr5n8YbHrHkowTV1QYsSFgH95XH2
al+Cl9OpPHhI1NPIg+/cqz6Z+9s7u+aYvNBoFBPMw3A2///vApss1JAUqzCTNPc1LAeK/1Bs9Zbf
cOTvI9H5a0NCGizNnC+Anrw0Ena+2ltpkZ3H4jEMUXj0RQfizKh+UkRbzKA7yg9pS1P5e+UhWll8
zC1I5a19pft2HyEJ4ymALBvDyYbwY91/k4I7rwvui2krY13bjfc/dP7G3u1GW/Dzu6jOzgq8gnRF
7Uk5THG6sefXR0uSAdGHMY8twG+/8GaxLcd+jAHayN2X+FkhF56k5A5C0a3n4no5M7E8rwKkaczU
Lz/PpmwBaRVidh7QxZUg6RCkn2Ub2eKUO/PkudYDKGmCL1L8yRQF8u8YKBySr612CITftx1t5Rmf
uaCRmMdriZuWSVzWM6kx6h6AjOrQZnvvQ4Im3/Q7TO95uA9B09+lkxwz4uuaw+9CC59KpXJG/U8f
Hm7/kutLix9C6Mv2z6H8UjChHKqohPosO5dxXB1iZcLlTKNypKRtj6IWKfs60L19ljVb4fDKwWN5
TpdnUWi4Di7dS5mSSJejKDvHk4DI77FsnSqx6+Z0e4FrZmCIAMc5zwFQ+7o0kwq8EOJQZmdRSxKC
YOiF1fyhSgIn3MrM1/ZSJxDVgOeBvJbmq/PdB2ONtAKsgg9mqCAE0gB4td1Z8VzYWsAZlP9oW4Ln
KyEQMHwe0pkdD3jsEt04mckINCTIzkl50sTyIPSvBguLviMVoaC/nBwTeOH8sybd9RvDoFcwWe7h
97aXyTvDMV4Dki1DbPqXFRxriVqm/09SNjsvtMv8qR1+5d3B3xL72rS7uDC8qYjiKMeuZeoHo7d2
af2YByfp3sKPcsWZWjimxu85JNK3PWntAkE5k67R3GyhYnh5vJGcT1k3VnwqQhU5QZxFtDEpH0h1
vtUGWfMkOmjgA6HqZpsXnhSoY88ADTJ+oQaxHxIEwv+Qdl69cSPRtv5FBJjDK9lJcsuSbMvphRjP
yMw589ffrwyc626Kpwn7DObNgHZX1WbVDmuvdewY/4cif5gPhdPG+9i0OiiP8mrjc3kj2SWO9cL0
UqdqyKo5BXuanwPT8LREf3HM7+1wUBAq7fX2TmlNF9jTDJfXR2fakWoM432kfhnr9ME36+PUPlGz
PalPZkXCcfsA3hQTl79tcfSWHmkWc+gcvXOvWrtGOQUhyGhBUnIIpicH7WQPpczR8W4bFtt9/WSz
JyTslDAF5NFY3CFt3ZqOlAxcVfmxiwqvmB7n7FCk+TF0q9hx67nZsPjW14QKBUcBDo06y7J1CL32
qHYQwJzjdEbeuQ7e+Y6MZFhYnW4v7e31eGmIOunCqWutUfWkBRjU2+/8xPoSwAhS67ZXy/vblt5m
hcKSACGizCNaE9eWYI0fSF3pWjtd+IOUvvP6NAs3AsUVF7m2snCRpjO7sDV7ICiWwwvfQiXw6lSV
RxjtTcXshka9VzrIfKU9NMKNWxr6RkFk9egoNQreVGD7v37hxStg6MMsjWJHLeeF6litPMjqy+2t
fJvdsEjoOEU/wSBvE1t9YWJKNL2KOxkTrYHzfVHij07TeVF9b8MCd9vWqoNc2BLLvbAV+m1llwG2
WmgMtP2khF5Q7f8iYbte0iLYtAO7zrJJKc5m9NMOY+oZH1LKBpK5OST/9mO+trS4xqcuyfIyVUFp
dMWxs/KH2BprF7EyVwXx1+cHf1IeJy3YQH5vndniSm8GSPhTkwXWs/6Q+vrJivudMZxIbZBv30A/
rq+Ra8NCnQoQvTjUi0NrlDEAQ2hgbPzpR/8ZKDuiI4d/KFnkWU+jMmx4yfrqfhtcHF8+05aeKjZV
MX6gxNfYldfc+fqj+eG2N65/39B9/c/KFqdn9jzDIewt5zg6d58Nyf40tfsh/j7V/XEeTg4xnpN0
d6QRPRIrG8ZXr7AL44szhC8uVUgRyjPwzdyNyiZxJSOhAFgDcHIDc/pqKRM1TtBO1j5OHBidtCr6
4ptmvDOzOL+3WwmeKwlmyY1fJi7P6xcKpxZjXoKYn97i4kYwtKxxoolLJ7SPkf4V5V/NHz3zYzN4
rfxNRfXeLo9/ZRNlaiiBdTGScu1kTorka2OM3AyHSTb2vvO1rz6q9tHUPkjDSzC/jtXGvbe2/7C2
IPlLFYCRg8XlXipK4/cZd9Fc5k+h4zy0yrS/vaq1L4dSNm1aUT56M246yOnYDbmNf1mnlk9zyN6F
3eAN8lPmp27Yfq/0jW7Kqktfmlx8O9oMZWSc+exj91VuR0+pfSI9BUJ5B9rpTIZDstnpDjyq0Qe7
+RBO/p/y1UBRgSzM70UvPionqKI20iVQqPrBau+TxAjhdWjcxMreUa7YzVv8DuLRWLqrCoKThB/O
LGMZ3ugy5UXTZ8l6eup63wuzE3XVjRhq7eVi+BV+MADWVAIXUds457k99mBrR+M/NDV91FxQrwmM
re9AeN1yMb8WQhrNGOwyw5T7IJxpIxHYBOnOVr86XqoUnoKgMmzpR/VHX3xsIeu97acrFQSyEFJX
nmb6LgwyXX998qSXtTTrxTn4LEn39OIyN/4kQ5CR5zvtOCmjW/3nR4eqOlaTN+q7ptu4DYVTLJet
ixIuw/yizLp4Y7Ru1AbkFstzSvzdpo9Rp7uI6npZdFS1hzLYUtBdswc1KEk8tQqOdXGc2dAYvRRo
5dke25eiftGL6CFPv+ZlCJ7TOY1N+3x7i9eclKifSOtXoX+JDVFKoyycIqzOKopJ7wd16u7SwbpP
60k53bb0BiwrPkB0W0SKQcuEgarrw1TqOcltSGQBmn8rpNjz7a+x/xD7Foru0qGsjPs4b3nRNu7T
VSe6tLt4NhrdnsVATQWiazzo2a7PbE9yILd/YVcVKJor1HuCr0F6UD5A/m8Wj3XQet2WK4kbbuFK
dHuht2Oa3BHMRdfL780YpdOBn5E4w47h7hhdbQVuGU1obRQbsdHafQsbE+IVoD9/DclfW0umPpua
EWs6xSDiZir10bfZoEtqzXdyDDfi/CDZTP4m034y0lNbWRs/YWW9gh8VKBCvNY3axbeb6Gme2UPW
nLvhg3BftEKmu1B5jKH2vO1ZKx8NTSq+GeBNghVKvV5rpIfyjNJRcx7s96007rT0oZFbL5/v6/HU
hne3rb31Y8GjBfIfjBs9UupS1+bQsgqTJivDcxp8V9N+l5xs23Ogx05Vy40QbC7L976y4cVvnmxh
VFGJQQBakC4vdjOSktwx2iE8y4mc7Odezc/SBNjb6uvkIc/UwmPKLvE6rXlskjnaqIO9OUsqb6Jg
Av2a4EhcAkvC1DfnYhRDiWkWnwemCr1Ez/y9U1n1fTAEpptMXbYR770JhIiBEPhjBIKAD2jV4oOJ
x1K30xy8UaHKXuUr38am3xoVWFkYIGyB4Af+Ta9Z/PtFDqEltj3bJXOQnN/HSKtcc3qicyxV+pOy
pRe95jhAp+B8Uwi8SFoWF2DfyZNt5Aq7GH+pO5P0771VHdN3QbJL32XtfBrL1w1fFX/y6tIRe3hh
cnH3BWovMSUr9rAcPzCtS+Ol9aLR2JlTyzgm6XTUHjp/fJZH9C0sb9ZfsyQ53v4V4qDe/AgecjE1
gKjVcpqxb+K5nFQ2uQknN81mL7KeZzg7blt5e+WJtV6YWfjLlLR5TuGas2yOalFDW1y4DjLPSvQc
7R6UbpcXH+rZhQjotuE3IdjC7uI+KNRskGDTZxJZfQ1thLlG3RsiN6u3+LT/lxUyxA0UCg5xY7FC
Z5aDNp+ZKkxsFEGiEl50YqDIc+bioxIrkQew/JtSTv8WbZR5WuEAjwnzT/BKmU9/vmaKMxbEtFBM
vhntS+pwzKeKNYPBuDeivW33e2eYXWnDztodAEEhzFiaJR7Pxd52DspPTWGHZyMpm2NXqF+sQa82
Lpo37wcHeGlkcQnEWaHE2mSwmDp5NQev+LdE5zdQYMOIyp1ZdrH3F7tHiZAcTzAZaosHq2sSLRpV
VuXIT8n0zbFKzzK9Vv1428zbLgIL+8XEw1AXL/ESOGQbgQn6a4jORb8LrSNlbS+O73sZCY+Pc+VO
qic9qUwH3Da7tp0ksALzyJQDA6rXd2qgR3luwGd9TuRTOB4oJVs/at+TC3co/pSAll4nfdXfthb+
MXShn0QZtpSi9AZobjehUGseeGlh4RyBP6rTOGHBYcxKYq4q7TZgHGvXo+gNC45JsAbLyZMUhQd7
EqfErJo3mt8No/Ty5k8Ltr826reRxUMgq7UhyRLLCIMXvSNfkiuXeZj97aNf36zfVhZHn/pOmk/6
FJ3nxHCj7nmzgrplYHHevm4WTGjMkAioAYSpzw0y8f+3JSzOW6vbljWwhM7iC3GYUIw2mvTiNy6f
Q5VgjsuT15DA6vr7kBQlTFSbo6gUy6vUaZ/H9t5pvlflxmmsfogic0Z1F7jHcs6oN2ArqDIx+23r
d4jCfHa0x0b7wK1OdqM89Ml0ur13q558YXCxskGerNgkZT0r1ksAiKKqHwZzazDwDW+B+OaJCWU0
SMCYQtV7vX9w+Gej2pjROZ0Ow/P8b7Yzq3eOfz+Xz0aqnyftM/315FH6NwhLqs6722sU5788vUvr
CxdvwhRuHzp0Z7n5R+tthtllqCwe7OE1m/7mdqPoQuANHAh+moUtJyxCI/d14e2m4xbJkO2YjzM3
VrT2TfGEC74WE08wFyVOA6iNYpRadEYK6uQ48f2ECPDtTVtzeUZcmBAEpiaKVddHlrdNZyAsEZ0j
WXZ1BKa/mtNnaNZvW1nJkYCbaIAWdSieQNxfWxlsLVLbwMcKGpW5S4xyQAzao32Ezos7T72nhZsE
hWJ3lv5waXSxNGTDjFI3MZpN3ylfDr7sglb9YiqvZjAdaNTd+VsUMauJhKggmCB8oL5bQrgSAyWA
ognjszWOhLlHJNmsKYLVNaR5+kznwI2h8Ry2Khhv9IrEl8eIJzPvVDHIRhd3Y9E0FSro+L7GvRjp
dAa6TPUs1K+oYVTB++mLpDxWfnWvCo1ET/2R3fXVoX6NzU90Szd8au20BSsPpGFMBL4BoqhN00Ry
xcarw0slpEM0mzahV0MDCF03gFKoZzdMrl2oYviUbwX84xs0TxnESQSaJz4j83Bvok1ndQ9wlVWh
cwiesh+3vXk1emN0ScykimUur+9I6Tqp6NL43GsQeWamZ5jtz8Dv3UlHpDypnsRzrjnJQ+B/i5qt
aZ/VZIO6pyKqSGAwl+jSsCkTaQya+Fy340kenhnt/DdCT6NABG94aWvP2L1sUW6vbjD7CgUMRVea
LtdfMBOZednHQ3w2jM/O7J8Qrs6ds67/I9319aYe+9pzJRDc8CwQpVKlurYGm7wDHWIfn4ss9cbw
UEHw5FXhKbL35l3/edSOwCOLz431oFIRhUHg9gGvOvCFebEZF7WHxHL82UB08aw+6BNyMIxK5g+W
9YlQoDQNt9ryp7Wb6nK5i9c5Hu1BSegVnPNGe41j65iX2V1rP/mF6fnGnT++DzRXTbeikI1dttXr
Zap9X859wzKDJHJl6XvfP9bVRnS76je8LpSpBKnVUsRS1gshazrF56Q4ZvrzDI7TaT5ow4MxPQKE
3kjf1h5MMe3+P9YWBzcPlZmnNivy9azbJ4ZVcw92W1XNNSsC+yzYx4R/Lo6rKUNaD6hvnhGD88RU
/R8TZonrnK4GdASoPgua2+uTMRA50fXI4TrTX7v0SSt/ZlvR0uqTcWlj+WRoNWSwjc/p24gQdaWH
Jvmh8NNjG0yn0p/vpa45RUP7jI7co+2E7/sBUat03EnzdNSUah8o9svcPUpbcf6aWzK8oVFcgKDx
DQNakzTyJGVBwrx/vauVY2YVXrw1hPpGrPHXFv+28uslv/jG9d5vDOh1krNS30XxT2UMT5Z9cvje
x6l/GqFdCk3HU/vSi3OwQtpwChUv8yfERks3nbNPg2S5edceNb84zGVL3qafkkraB3G9by3t0ZHr
B79KPzqJ7/ZNtb99Ra3EbcyeMN1HXEgSseQ3KZWB1lDWQhNXzoCF4VDRQk9luHSLzW8tpGFymB4f
7zmt0mWom7WjPo6QN53ltjoVdvrY1EjE7R3oHpKXTts1PYIpqbW7vb4VJ8D/mcRn1oiJtTff2JTW
qpk10Tmgol334UEzQXQU80YVa8PMMsKeAj1puqwlY2nvwz7eCXxRC7n6ny+GvgR5HuQ3COWIC+XC
1zjITomBOZ8b/Gffya+b2feKO9D2+G1BrPPCQiU5Ras35MbpnL+Dq/g+s8dDXU+f504+3F7Myo2O
aCGcrNR0CXWXjNh+PTM1q5Loq+k+6aOdPSnaPh3nXRfvR7NJjz3qW7dNrmR2mCS1FDOFhFuLPCga
YNxTHPZvGPc5SKk6GfZxBzbLyU8UfzYekS1ri2eR7gk6e5IanVtrHo9+YDk7KXNA6Gfja2cgIYs6
71bqvBJxiDlk8HoEsILM+Pr8mlIv1aAgc65q9UM+hAcl8D2plU7jrOyrUopEeVAat4g7Vt2GiVBe
GjHTt+R+StWs9o3GoCoUD/+Oxnx01HA3JGnhJfTybx/i2qfGhDBT4zgP1ZVFDihTedTthEzTiOVj
XNy3c7LPqo3W5lpszEDHbyuLT22oeqCyMxsZ6t2RSclD8U/YH037rGjf0+yYW6gGmaEbNJPX/KmW
B08KJAuCcQVdVJ6WhZsiGiKZRkUbTptf5+D5z/FHi7+/iMEtzW/afuDvB9FPQ/6+eYmIvVkkzHzV
ADqBmfP6Lql8eruxnAkt7XNTVv9kIeOro+psEeqvudylkUWI1hpZWhgl8LlIuaOkmoQ639OT3f28
7W1rHzHdUJh8ILhjDH5hZkIrM0871jLGZ7OejnIguSqAKqb9pHgrYvmFb3uzcxfWFhFhmFidbyeU
1+JwgC9G8Yt2N4WBwgxji8xpp/b7TE7aTwVjVrNV9wLZMLzvutzYDUrW7IZ8eLETlMVvb8Lqgf7+
WUuInD3XhQVUkKpfFEjewDDkIanlesPK2t0FMgaOZm4uNnvhln2Xj23bVZxoqX8s0uQgjb4bqYNr
dnA0626p6vftFqPkyvki/MD0EnEi1HjLaXalDRVRguDmQvmh7ZN3TVM+dR3jEK2ANITB6fZWrtxe
V/YWj4JlZ2NVVdjjlN2QbrcVPEzVX9zHV1YWd2TIQGMRKlgpnQd9RIP4J0xKnbmRk62uhSsKNJPY
uSX/mA7LayJXFC+RvDulRnynurK94RRvZ4MUyK0RA4LZWoYnzllsWAeLuJnoXMRN3MWHPIjuGikM
npq22E9xpLhRkheHwip+Jn2SnGOzolKsBV+mWpvvmrHbwhj+wgssPlF+D9yQUIkxBLAsYJiBEelZ
yvMTOOm73Kzu5eCfMvG/RFFycELTNUvtmGj5HTN3jPe4JEWunR5QWD9aSSLI/7/JsfnjtlOtOjE1
XDTVDTGLubg2kM0sW3lyeKzK4r5P1ZM8924VGncKVO51XBxvmzPf3u+8SoI7C5iK6D1cBxlKbLQ+
ahxEbsjQMzcz7FLtq9Zv1HpXLh2sEKeBKgNVsJTvrhpdj7uZEiiy3R3KN4blMWC5VWNciUKvrCzu
d4Apdq6rEKrUzr1lD57eaEd/fmrk2DXg4WyjjcBi/ah+r2pxVJrVxMTYESUao30Xm+VLkn4v0yfZ
hAI6rDci0JuLY1R3EUhkSq2TmFPNjDWVyfvEjcCVy1+74jFRQ28zxfvFGvDm2wD8wtOP9BSVqGvH
6HV7LOoKe04bRPs4syokVMLCm6pEcqc+jz91cIegCZWk+yoG2B7Y1ddRawZktSMddq/Gh3OXrdfb
6uc0UvEMQogp5qjPPJzO8eZx+MdIG0SslPxzGE7Jzspi/x3lItttQg1CpGTyqbTN0fTZ6Urf65Ug
fJyHQNkhAp14ZZVCZVn1DM84Y+HpozmelRDMqw4J/F4JBsnN9doEa6ppGxfZ6kcDqoOiJzAZeAOu
94aPye4oE8QMcD4rwVmbTqnco970N9/mhZmFP5t9W5vFhJkg9ve19lIPlheoT2P8+fYdsHr3/7az
FB1QA23SfBU7FjoiY4Tm80NBTe62kdWPhZqEwcUGwHB51+rN0LUM9FKGqz84qYzARsekgu1ar+YW
nHLVlMXMvMirYTtaHE8KDFCKkEc5w7migTTIG8vNLGTgyvvK/JubjVSJPJSZcVBp166gzn3m6wNl
/64jam0S3ULm2X+5vXerB3RhZOEIyNRntSUT5Ofj+9Z4NYr7Mgo37pfVTUOfSUhc2gyULjYtINMm
MCAyZkAtnGt3ThWXkWS3kM/Dls7bWv0I0SlgxYigEBAYi1cnKOGMmbldmLCPdfiN5vfWUMnHAA2W
XTB1kUcj/EG3J303dWPpjrZS/oXPi1oisB6KqdSTrs/NtMMyT2r6JVXQ7vLEdK38R6VtnNta85tZ
J3YTSSoaf8vmt1aBqg0hzDuXw7tUZuaPbPfctk9jl7qZWsHEy+xToXsaG55kz3FnHwajdUfjyUKL
7s+diAuX3jPAVPFtXK+4K2LTH0N+iwIV5I6wuPKKNH3smy1mjDVvZYgePJHD3Dlp47UhqAt9lSnw
6NzP6uvs585ei6RuF/Fd7G8vaSXL4HEShBAOfG1vYbZFO4alBdWYXyQvfdmdy+kxl+/CWfWa5msR
Pknzlijb2jPMDv4SNRaEoItdNMYuGetmJLFJgkN2qp3cZTRwClTPnwLX3wIRrr00l+YWbhpmbaHW
ikKKEVl3ipN9QiCG6rRSubUc3f3Fbv5e2lIAoFcLcHU9S7OLz4De3HCAfcJBrA0KjGctnHfyVgNx
rWkKuJYYgwIQQOWlT+ZtFcVzJJN1jAdDSZB0p3X3wVbGve1kbhrvQvSqH6toazZwLR5lcBoaQRoK
Amt37aK5opo9qiQE2VUU/KRg0HpCKukv7phLK4skGIafeegHVgdnyanUdmUYH+Z2izJuzUUurSyS
qiyF5KFDDP1sqdN3tXE1db5nRMOL9K3+yNqHTeefEQUeVbKmxVvX4ByhLhPv+sTEpybLfgBakj1o
cP+iSMEkAvEVABde6yWJxFjZWe+LyMec7XafzUm4S5tqa3h/1Qt+W1mWkNUpsCRNJyuRtFfIyjzL
kDbu3NUMk5YF8F8aJfYbBvE29xNFa6lsGdXesY9BeyheZOl9FUAL8c5pX7vxbvoPZJwxfY2D3Etn
Lyvu1Obp9pe99rZDzM4lSbMBbxcudNEJ0Gapa62qBAWV3EVDcAiLuyp635vTQQu38Elr7gjCgxuS
0SEgwIsbS7Lqui1rWgG9nx37xvuWpYEX9ebGzq4uCYZpJs6ZMFWWnE911ZopStMAeaj1z/LZMr4m
NRUY41vtn27v3prbIycJ8wXMjyJ6vd69DMWvMBGIq3ysP5iV8SEs2pMhvf6FFeoQQDiARTG8dm1l
CvmrLajwc9bCH0FiNXy0pi0V+9UKDNONdJ1+kRc7i+erGxK5GVP6GGO9ryhpaFCpGs6nxLS9LHfc
dDo52dEMj0Bf3Vy7l2TrcHuZa+4BCwoMpEBzbIiHr5eZyHWs9hObadVxB+jLOSA3M+0YgK/dQArC
jRH3t+YEqxWhiMDk0Zdf7OrcSX5WOkTO7Vh5fcsMVzUgQfsgG+XG67lqiXuYRoON5JQlvOjiG5s7
xwqqGrxGP1BJSTuwx3JU70eAMP6fqo1QHZKRNGEUBlQZ44DLK9+WyrwxiNWTgZ50rGjxKS8ySPnM
yHFtK7GPf3po1/YWEd0sOL2bvqOJIQEic35q+U/8fxNq+/ZDE2YgcmN+gNxgSanW1lVQ9Dq4ENb3
Dx32p7xJ30tBugV5X2kIQVZHlZh3jCtEX84R+bmd2XnAepQ0d9Ug9KxMdk0C4SqIiRmhRnLiU9oA
4mj+6cq7trT2tzd0JfDhFwhWJtifTe0Nm46cNzpCa3hLGu3bukQOlXAr3gVVxicZur4eej1yNXq1
Nzab92vbjCwDmZ7Y5DcizYbFasuxpZLUSXujPtnfSsBxVHWAr+7C6d9x2lVG7zFkrbETXcJchX8f
Z+qXjT0QQdZ1hYkqMIkmuEgxd7jUg5WdrBj8nFMI8hZInO41kFSPyV40AU3/vutRqu7O4byR6K6e
PpVOCBsg8gWVuch0EW8HLSnx9eiS4cr1v5C/7MNwPKrOeOjC4iFu86c0OqhKj/H0u5FPWyocbx8v
Vk6KJLCC9K+XiNC67P0qDmWSz2l4D1vsQXWaH7xoX2BLfmh6/dvGTotb7s1OU56gBwpRq6YuLt1u
hkHJQefxXMvFDnzFfSQNgTuV9gfjxY69Rv5Sj3cG44FuIv+4bXt1qaIDCmKP73o5Fmhxpfu+pfCp
hTsbBWsYRxAGd6Wo86qtNuLbeE60FX7bElf0xRWcmbMWTJbO4Hln/9s6uhsp0ofbyxE79WYnQToK
mkQ2c1lamvK6J43l5GYeSK2V9vZ4LHqmJ5TXSHqwpc4tij8OP1gV24dUFnMnOOz1qjRznuRwNnlY
DL4P8zvwdUXtdrfXtXpMF0bEv19sXVwX5ayXFqFw5hT72DGDfe/I7twksVtabejW1SYx0tqLSU9c
/gVZVUGAX9usY0TvpMyIz6P6OZdD104+W+P3gv7nn6+NQVzqPBqse0SM13YixkNKtcb7R1ayo0Hc
nyff6NGc6yNPHZL/gJYqGzZXKlyUt6gNM18hXpo34YAf9lPmgDockFr5Mk5PZghGJQo8LXe8Mb23
q+fM2hhNWttQnQYnekW4Cd55vVDY3/pes9X4DLWDJHl+THFJetKLLSGtNWe5tLNwljkxoXuGKPHc
j/UPufjYJOHR+cJw12GSfGcj0BdesPziGEKllSwKPaa9OD10hdUxH7LkXM3fh8CHJHd0S+ljJ92r
behN4+ttZ1l7HC/NLfaw5E2kMZ4DARwMtxiebcZENqfU1m6RSyOLDWwc9GTSWrQ4ewcw/pM/pDtl
fDbGnWPvE/Q95U0MzNpje2ly8bHlUjuOdY7JoDjm9SkOPjMV6vaUd6T6S9scFeNrPOvPtzdz1SEv
zm7x7pRMmI1ZmyYkaQwdKB8sXnhFeZy7rebCW9YIIZns0MUVTIhE+ouCTteoid/ORcLIyrE2Ga5o
UzcYnMrlcX+cpOgYGeZ+RKO3Tu6QbTwo2bwvPhrMQ8xy8U72u40gY82NmMxCr12A4t5oLYxK2hqS
USfnSX6w9BcC5k3kz9rm/srmqWIju7Zcso5OdDSmRnImf3KV/qcY1Q4a01WVrd1dc1eq2NSwLdRL
mde5vlcgNXekajaTc5G6engX9Mq7Ng+QqE7dOr/X5uTTJoW/+JPLr14MEov/hLTDIuPoLW2SG01P
zrU2ujER+maDcwWfI+Y3xVtOYsh9ubhY6trxh6iiHm8HjyY6p7H0IJC9ww7xiPmdUraerFEVfAHy
uG+GQ2dudI9Xl8jD/oumQQA1r3e1CqWxzAJeiKSz80NYSi+542+B39f8kPzi/xtZfIF6GE0BQ0DE
+n5+0OrEra3R2x7D3DDz6zW8CB+CpnJaWyOUTxv1LhifqaOctv1w1QpNfDFRDxhtGXyVpTPYSqax
mBkQV67YEArlyj+S020Ne6w9OiTWAJyZ8hX4y+uzKZ2OnoNNaFJKqTdAhBw6tKF0IyQlc5Rj1wSy
G5ThBu3W6hcNVQAjhLgjRI3XVoPIoDosi/e7vpskC+2U57njuKq/Wp5g0WAUTmYwYlE/0DiuOhfL
A/JzijXrxESNEZMaRNohKyaoLrbiodWju7C4+J5loM6oQRDEVsl0p1XHboLXxtiIf1ZPzSIDYEBA
UHcvHgGhQuS3Pf6RmF/B1TUHw79Ths9VyeNTP91+2la/XlHU1aim2VyL12fVhmmdUXGlJWsN7VOQ
qdJjkVXd/raVVY8A/YWQCK74hr+/N+BbrUKb8pVaeRT2PYD3UEs9FVsS5traHc+ILiJ3kH6IIZbr
9cg4/KwSkJ/tZrC/tVJi7CYf1lo6suG9L1DG8RyQrwbzOa5i1WMYJXR1vTPflb20p8Rm7uQ000/V
qLyEkmIxHaWmB9Q+0jtl0hgN8Mt5h/YKOjPtaByYJ5FdO6LUUszphz6rB9dKunCnh2r52Mf8jmDs
FPhdyug0pkPkFSbABLkwpz095eTYF1n4LuAvu1pMy91hWHbjBRcf2/IFEuxPJF/MmhFSXG8Ig9GV
XRiz0BlNPk6t/pEc2nxOE5RiqzIIv4VSvSXtu25SCAqQNwDRXPhvlCmJrMUo5ZS7wmnuR+tbUL9K
WnA3GC+3/WrNe+ELcED0UnFjkON6cYkBlL0pWJxe2RGtxORT7VcbG7iaAtF1+DWCwEDKspxHlaNW
OmlC+MdWT2P7JXHqJ5nutjMeK+eU5YMrp5XbRZ9ur22lxs3dfGF38eZF/FWpd4gdwkIq3UFOXmZE
aR5LAwbybAzy5yAPYlgUh2k32IZ056vK1zxQtN04ZeUdHac/p5zhB8G8AsCdahvcgte7LTWN0qK+
hU/HwFDruzQDDZ7tO1Z/e+lr1wXhNhLUMiLUpEzXhqJQnxKnsZIz3EAyZUSlbV3rn/D1tpXVyEmg
RJj8ETpiS2q41LCSuB/65Nxb/9Z7CiGp3n2T8vaE7gMsPpR3JvvB6CH8hCnBSt0+32IPWrvpSdSp
53PHgrZafJy91jP3ovrcVihyxgxf1fCilNXnCRHLxiRYLDZ2du394lUmsWYwnkB4cd1TWoh0JUPU
SYngynDk6D/Qq++zZCu1XrGj8CKjvkBbC83ZhZ1G763cdPr0nJU/gfkwMVAOG6/kipPQYgIFjwHw
vktuyCBKElsyhVxQah2m/kEAXRv5dRvkI56MxQ0qGoBowCFkRht34Y1UR3otbOhoxfGLNdxrw+TN
dPUdmGDlcJebuzTy6mI/pEjQ/vsXge+VcbHRFxEpvCBzXPLdn9PBP9bGfpDVoz0fbn8JKxf2lZHF
aY0d9JpmiRGj/MS1nUkf5PELpN7ORh691i6g+Yifk2wYKBMutjL05c5KJabnSwDKmgvTu5+Ab20/
N+k+qNwydS0ze8ysDVD4mqtcml0EBaopNakR0SC3YuvQjqDBklE9K2b3j9mHWwRyK980a4RMU+Tw
Ysj7+sRMDizQDNaYqOZd3ByJtZU8OKQnxzg01vHPT453ltCejxp2gEVfUI983ygFgrNB/T1G4oYM
d98Uz5E8MpK88cWtruzC2OL0shQ6AL8HN6GF03vDah6C7ptp9buorlDOSg6DvsXss3pw0FYC2xf9
hWXRzA6I/MscVGLc0Iycyqo9diaAvrzWFTcGnHW6vZ3r9kjLUMUFR75EQTqxlOpOD54vUO6+38Ux
V+S4Jc6y9q5T5aHbKcqpxMSLr02OxkBtrIKkTPkslyXaD4gsRB/V6muo3w3dXaCGbpr6BJKvlX7K
6i+317h2NV+aX8RMUx5Nc+qXsB0gKuGC2kP6Yv5Iz/fDbTsrkTjLFPo3JJ8ErouPrkSCPAALADZS
+6bLxjstbk91Bov1P5XylMbZvm//WNpBgaTywuTi0wvAN9CnAQwJYKnZMeb3qrf0PTOz2ljb2oV5
aWhxKwdaJs1KxhFOcX1EwWJXIrbW2uihaWblSvAa3N5L8cOXT9ClvYXLzJHkg8oUfsmsU6R/6Oz/
bhtYd4rfh7VwCnnoHMUXBspPRhd6ZfFRNzYu4S1/ELfLxUtWxWCk+gq/yzsIktLoWe+anSw/Mfyp
JSkUMj+1cKvit7oskhAyThPSAWPhEH4lJ/6siLJRY/2Y/D7xfMV/GMetIejV89GIQsR0pACHX6/N
qFLDzlvRih1fzO4kGR//4ngYX0DzEb4k2Emv/34UdgXBPu26gTG0zKDxQ6Nd7ovDbTNr5Wcgg7/t
LCJ8X54SyRyoPEgKpvxDljAeDFb/JwnGcbBUuk6V7qW1/Q3YYevmzZORgA9Rx3MmRjeBdd/+QWv3
MUVnUTYQk6fLrqsEmaRkzPye2Hlpyh8tIZ4+POnJRlyy6iYXZhafVxaYQ8tgFQWXfA8m1kMzzUvT
rW75lpXFN2aN+pSHBYvRIN/bRZL53EV5726Oh65+aJD64SvkNBSfr50FD/XnmW8JghnfeRdPju1p
GeSrVYJCRdEN9bF2GvuuUKudpNRbq1wLEnjbqGoCe4SKeREkxCEdDC2jS5mm07622rvIaL2h6Q9Z
+UltjsWfD/yJCtlve4tnxhmZ17Ek7FnwFelS4hWUyczyy21HFHu2vIAvrSwukqJslBwKPR4zc2QP
nYe5cR7Ntr3vnfIUJ39elKMzzwwDtLUC3Lu4TsDuOVPM/+dan2WvyILR00Zl3t1e01phg7oQ8xCw
HDsITy3MlEVBU0vmVqmMApXdk1TsatWr7eE4m/luStMdc/U7hsM2rpm1r/rS7uJzK+GYkYADgIrN
3jv9sc2ag8OAK4W12wtc++Au7SxuTckZ8rYX61Ob1I2lf+RA3tuJ4v6FFQhVBZ89RNnLnGYoIXkf
DYkuslMeB4DLZvb/SDuvJbmNoEs/ESLgzS3ajekhZ2gl3iAokQPvPZ5+v5p/V+oGaxsrri7FiMlO
VFZWVebJc8ztVqs0AC+srMPcg5xBXSCOsbQvNrQ8HRKGY6Yeyvlna3y+7ZHUFjyqEK4xeARA+jqB
KEArzZli2pm2oAVTPCQvRhqre9RrkxPXHoubeNqebhuVLRZToiJpcQJpayh7WAQagYAsuWb+pMq0
ywZm4X4n0Ztc7QUfIOT8a6hWgLsoatMVn0zt3WCp78LOejfN3sb1UOoLkDhBb0T1av0qC0dj6quu
otev5gJZA0MlXP8bfTepEbjnGTyCDh6XrlfJGEw6luqIL9Su6ndJXqD1Ee9ur8ob18468cGHzuEL
dQIEOatYUOfWbB0jzs5qg+R5Nizjrlm0P7W5VFt/CeyAC0JOKdluo8MU9O4OhHa1K00QRGoXPNCF
qXaGMxenxBwVIIK254c8gPaDscA6Mg1MTc3G8un2r5adQcwBgxNTOQaBp11/mm5IknBouPaF9mPf
f2Yc/L3eDr43CFajn6PRHG7bky0FQ85MUQq6ejLptb1aDcuy12iB5ugH7gcUWB4NQAq+1yRbkihy
U4wHi3FWFdjstaklG3sNZDrHK5p1be7sIjiSvC1spSxDwxf/jxWRIS7u6o1BfyQzsdLqxd5NIdue
s53Xf1/s/uNvfDpWyubjYXANnmp1DeZwwYbXxd8tCNrDl80CntQZRgao3cFiQq/82hk76+s56zhN
reTzDCWnA0un7b1s3kRk9y44BP+xs9qQptemir5wrOW9cbCqeGcq9a5WIGOZ3F00qzsPAqYp2viA
0lOcORYgFExmCA3Na/fmOLTaeeSUm2FwjrL3I7RiYbWbhvHOLmI43P7WQ2cH7c8Wvar4w7+kBq54
wE+5nqONdW24KvUEnRoydpYkKCW8IujyG0erUIj5PxbEZrgIQ1DPZhO13GSn4DMz/QHKO2P/5XYA
yg47EC60qwF2AjFYedFS/59jBcRgWrnHpRz9yXwfhCfHBM2KIvxtY9JPBo6G2gczGIBYrx2KbIbA
w5nzxw1VFKnz4rkss41RgTdmhfW68Ke50tFqJSutjDiT3Yxdk9CmsV48dBihkGzjh+Pkflf0Q1d+
MT8m5k7NvgbNIZl9q6X3SLhM+wp2l1Qvjrddln1fhjQJUOjgUdVY7b5e6ZZ5ysC9DWpxKPIXfSj3
s5f6bv4ybqqJyrIjfG4G6EAEL+gIXn/fMoBUBXpWQvIeHXW/9p4Yq9lYQ9k2F5tNSCXB3ra+nM+a
VwUT4+znvkMcKgHonmeHqlH9dNAa3Mr2Rk472FKmDcOy4AG+JPTZ+I5Ufa+d6+y002oaq2d1LD4W
rNk4pfe/sVgXJlYpLO1hc1MCHsKqu4OQ9qNmPSVGcywQkJ4cY/f/Z2y183KXIS/FAr1hZMd0rM5N
6BtNfAzN6Qxrw4Yx2ZXg8uOtUonST1qbBAIqwmytlS17G3KHbMwPTvCuzYpDpuuH2+69BcIv+5Ci
PLXkt5n61S0kL70GFEBLP6XlGecXc172u1bJuR+pka58LeyiSfzMRVbMV3sNkF+itd2+nEv9LzPv
IIKPoUGsGOiI+r8ZnG+f8zmNEyYp5vhYLczYlUEz/gy9Jo99pw3UT9HkxIEYdQie+0xzAzb30MRP
SppNGy9U6UZD6x3UM2hue30NAbKUpj1q0ecQQXmeVGF3N2pbpQSpEROyLpr7oKvXzNpBuITqPJM6
lCD19QWAeu2r5vfbyyTdVYCbRfWOu/Rbk/jijMmVrLCtFECpPgbxY+ws86GcrP9OEAc8zlEx4zIM
irDQ9d5NXC+NUe7k+eZ9TpN3TtT4XbRxkkk9ubCxSn4qKoNmEfPqaMccYt2yUPw6dtv97e8ly+eC
5Q4REYAAv/ArTPMczXYGiDKL8xkB9L7dZU6x3CvDUj4qo3rWLSblb9uUBcKlTfHvF2uk9WqRtB1I
iLoYj4taPeXUltpm+i3XGOFm2p9GwrpprcVt24wjsIPINPaBm+zrxNzravHs9SrCOhvEjzKnqLwg
LQ8aFTaRlVPOVIRh1vGyqstnUOgUKKyDkpSH259OtlwwzdCGBxHFAbyyUsVGYeWDwqezmE5kWAYx
w8J7HNT8XJVbgsZSl0Cs0ToT4OVfjt8l5r2wABAJEODV0DEfHb+3f8ejCyOrY1Cx7YAnqc75W067
ZEAaJT4uBtOJgbs3+pfbn0/uEe0rMIZi5kK8LS4ir5yZRagjQmJQGwGjn+LGH6bfeMkzxfaPEbGG
F0aS0ktHuH4gBYZOI1mCUzxYe0uNN8J7y5fVeTTky9yGDUDr0Up2FcM+bt6e4q3hDVkWunDmV9ZZ
C4HkGmdcq90NfQs7/kYjSeqH4Khh86g6W/X6c1ljYJWBI0I6ge7E+ytJUphPtq55Uis2s1EMGAvE
zOpNrxV1h4wXfljqa9E8hQx6cV/fuNJtGVktSRVncCtmLnB/gX23noSYx+aUhojR9T0EnDGTemCc
9F916JHycNsckFEefTX618I4IehXb2mzb1lZnT7a7MZRNEakM+2p2DeJxs3meRg29qPcCsNWwHCo
gKznoJuBxwRaCNm5tYo7PXpIO+9oZCev/H5734sP/+s3+9fOKsZCN4YorEqzs1Bz072dWqHsMEKb
5yBBYfyVQRexeX7LBjoFqwEHjybOVnV1SehySFYRRs3OxfK8CKwhDGlKe591u7cBVtVvzZ/V8qmG
ZKc2zMNtj6V1BB7awJkA6ALaFLF6kYXsVNVaL6HqW5kBdNtqdjLj+Z0ztIccZNP8vrdCHygGd8pi
IzFJFpWWKcpEHFHAZtYV9CXSonma6uycjNYd73yzr49Zelckp9suyu24NIKh/oCveuVhvShVUmtN
dnZN5fNktt+H0bkv5vCh5J67sbMl5y4+/WtrldP1OrXm0sHWUJMH87gbfN1InpssfUknsED1FqGP
JO+CEBDz4KLqTEPsevlyw6jb0mT51Ojr4vS+mxxvfz3JlrgysPIoc7PWmDoO9wVy+P6AhNQpzO/d
Z1AXR7tpT+aWCrrcI4o8jB9RuVtT9lZNZ2mZLs6r0P6p6NYzA5ifbvskNcH8NEBCxHvoV15/tKlV
g1pR2ebFlN8NrnWMpg3M1JYF8e8XuwrtRC+ooTg8u/SuKXB2QbURaZIzhFT4rw+rqI5i28hB9GRn
W3+paRdmzQ8q9htGZItP7RRgG1VUAa+/dkNt1MGklA+eUx3EAAl637N3J6RnhQSQOb5os/rR0qO7
2+sj27GXZlcxN81dNhYAwM5R8KS2PxWTeg6UbuFWKVOW/Li2/uvf6rSfKPckto5/iaBRDQod4t2O
acbBip8z6302a+/n2PtWjKZNwyPIN94CkurElfnVPSDUht7UK8w3wfsl+zSMo7/4/VwhkozEbrBh
Tf5VKZDxfhNUMKuoj4c2yioDaybkWEvr6+ZeyR4KawvGLYtMEjrSTYCNeVCtvMoip3VCkdeZryAh
pc5Xh+KLW2wlCqkdMdUnZmvxZx2cFU1sKEuyc+d+dkN333v3Y7U1BiDbyEKCHvFlpkoYTb7eAdqs
NIHS4YyhKMU+r6lWKYm1JVsjOzbgleW+iXwJxfzVZp67Qi81GEHPrWbvg/ElUJ9r7aHJh72+ha2U
OUTioMjmqIixrAl6c2UsnLzTsrNXlc0efDv80mU6b9TdZGsDQAPtYWBF7LBVrCmLbg1xAEo7ibPJ
N4I/Fz3eZx5j8rczhezDgeQ33io5aByu7k6zkdlRp+NNrj1UTXIHINwOT5rq7Lx0600t+3IMWwJ+
YJ24p63j2ojTerGG/NzW4ZH2rqhG3PZGaoH3Ot9M15kLWHmT6Qo30IicLohqlGr2i63usSwHIIz8
j4XVdT2vhsky0py+bvu9TfOHon9Vs8+hk21kcNn6X9pZrX/SG97YiNNJeCJ6OA18ARsPQpkvIEhB
iaGpTaCtvpab9nOfMil91gPjpDTIgrfRcem+BeXWwKHUEkSfANipeZpvwjsXp3mdl43Ta2QaQ/1S
1s8e9/LYiH0vdzbCWfbZAMkDkX/jMl93lCOvC9DwnLKz0z20sXHP2qSbeVMWZZdGVnFcNl1aJR17
M7QtrvYPbbfFbiZ1w4A/jf8Qj16zRyRmHwz9gIURVqeO+c/W+rk5LrllZJX+jVBTbD3nW5kxSpX9
q9gv3jjub2/JLSurq8hoDmHaMqh+roqw3GeD6+wmt25hp0i8jZwpy2VMP1lC91DwwIifchFlmRp4
SrEk+dlrFhtNyWb80YaV60eRqrzMRfF9sHt9I+CkkQ1+AcY2QXW6rhNCM83oW5bm5GlEk5nWbVIo
GIthb48/b39ImSXI7nSiAnWnX5Q4YiVS6rJgdkyzEOMoYJN8gdAF+oaNKWQRvasnPNhHMYAIIlfo
+ay+4jBPRWXluXgQTeNj+r0cH0GF7HpDaKbuNsssst0E1p3+P8R0ECKtMipMDHNhuHVOGM7+Ypt+
v9Wqlt0S6TySd2gqcdat8pzeQtgaNniU1oHfp/WhsP+I/4R2yUVFbHuGS3oppmcmuleQZLKJr79g
vnAnqPISe0H73ObRS0lJJ1ThiE9sxZ+yv8LidYyPGtz0/z1ELg2vPmUzMMqYtxhuo+aEJJs/x8Mx
yF+yLZyLbFNDzyCQxVAn8E1XHqrVMrXAIIEu40m8m/uHIXy97Yzchuj5UOIwsHNtw7CSyAVmmzMH
ES5HISO4awzn1Zq18HDbkiziBWcOEUIhBR6Ra0sQb1ZaMWDJnboRTJg2cHO0wH14zaRCoRN2T31g
13dL3WnflkHfqsxLPRWMBoQMF8p1vHShkrlUVFk2t9q5cJSUy87cAkDJ0gdjzP8YWcWG4o7kTCRL
znE4nsJw2o/DS+zqz5vzhbIsbKNaxegK/N7aGjaUpRDu1VbAjGuEuG7z1LrQCKuKf9g4WGR2yBmi
nAmVnr3G71id3RbuYJKn9HAfFZ+D+tXMhmPXwhE0bNzGJETeug7/lmhlOAAk1gDIIY+HGK0MMbjb
n53BhnmiKXdugUZIFx1mMERAGKbT6P1M2/QYjfpD11t/ePq0q9Mt4hCp47BTuBw6DDpbq42hBsPY
60lUnHv1YYyMY4/SglM8dtbHYDTvb28NiS2uIdRVYUmmL7Xu8sbWNLu1Cn+tUnn2+3pWYT0L8xxN
WVCNTpuXsGiV2cZ+1KRWweCI5MlwurV6M1q508VG2MRnEG674EtpHXPbnzy/1t8zy3bwjPhZS54y
ZWCC/Ns08uTXvmplf+iYhSm2dJQlG8egMohyEGwPjNOtNo49ekpvDZDn6l53LI5WG/m2corrrRFj
uR1RzCUDkVtXp0ZhWZFa6JCZT0FSH4HetT56n9MB3OR4B1a03tg/knMX7gpmfGAl5oW5PhUVpR0X
jw99nnuQ/0saFPt+svQNK5LcdmVl9fWYTowdJtiQPp4/joiJRvGxsLONKJUagZFa9M8A9a6rbGPl
tJHZjKjzNcXJ0Z/ziqn+LdZQ6fpcGBFBe3G7rPKCe747UOUClJx8CoyfiCMY//1JRs1H8LsCc4PV
eBX58OEtlebgyaAbD6l6+LnMO7dJNwpZb3eq1R3vyswqhcSzhVpjANV7mEa7VHtI7fexqZwqa96N
nfkRThxoUV+04vOs3nsM1HvttA/qdm/q72Dn9JuDNzET/B3lefRRG+OOvXxW0va+HBPAOO+te8AO
h75SDkH75G7Je8hWGyo4IUsDvBp+ieuFyEs9HDoTCmGlP3Go79KUO2Nn/vfHhCFmgyFuABX3S2Fk
yjXq28JKYeyC7MFbYNd6DrqvpvPpv6dYEjk4UKoqNExE3F3ElTY5sHP3VE8tawHR4IY/mi7W90uQ
KycLmpS9K6R0btuUfsILm6tYXiJlzNoe50jmOzv/PmkP8W9w1zDACuWnYB23QP1d+2V106jrGVPP
lBn9Ln9ikrB0TuHxtieyLAZykdTMS5lShrj7X3y9YYZ2MHYYUY+LwM/avyLjdNuArLtoXFpY3Q6V
aWgzPRDT23Z6opp6tKfOH9RPmV4fptygYfTQWC/msHec0i+G/94Hwbr7NkYAYGxdOQnNZlCTjIlZ
pw6ZI8iKah9B6LIRDxLhZ/HHefORPYGmeas0bQdFzRnRMDCoHK3kG8xoB+b67qreT32zjRGccnxq
qsW8hwbggzneUca10+EIshhZp/28Wf+SXQEuf9Aqerx8CtowBEnvwAPQgIyatN2kOzsTSahl2jg/
5O6L2RZiCGZXe7UHrSjK1agvWGM0QKsg3S/MkqfBH5GLUOOT8VT8NenQmQxHKJuP05P2QZ2PoSZo
mDLkrG4HnNTzi9+y2pt1MiuovrLitr13lr9HhQH+8q60/Srd6k7JmFxA9sLjQtEcypH18FBmUOK2
RgYwAvWlSFywdZ2fak9K/RDMzjEIYxRN9o73qYoPU3U3i4H7cdioN8hy0eVvWK10RFfKzAV33Bzm
e8Fva9m7TRlWsUnXBx6vO5Dd1J89IB3XacKLm7meFsYlYN/htqPrD23xMOZ/qcZ5GL7bwVaTQPy9
X+xxZybHikfdmqDGWqrCKyw+LHXIOqZMnCF3icIEkw23o0VWbIAKD+EAUd/gLmhcexYmVaDQ8mU8
PB2QnftQa85O1HKDuNp5A8gukhUvgw8bZkVC+MVByAl4+/Mq4B55bTY30sRB2kiQ6nrHesl2CJUG
zY+x8bVzmnhP3vJZK5aHZON+JCOBgKMM8gdbXAGoul3b1dSoMrIRjjxP/ztB9jk2yoNlIV1YPhZR
uG8ikw7r7HchrETL4ttxe8fFeuM5KF3dix+xiqYpKOKktRgdUZ2vtJF3IwMqAIvvky2eeNnpRkUM
iJugRoF7c+XtZEOYIJSLg9j6WVbNuIuUxNkIIUl5jOoJlWaNl5bggLs24iSlm7hhQhJw1PvZFCVt
f3oJJ42Jn8EP2o2PJ9vvEPw7AhhIAK2vb44bJ6J9xlYcjXhX1MGTl2WvQRNsJXVZIoVZHvJLasLs
+tWZNtth6KUq80ud0dxZ2rDP88cFIpR6p0WP2XwO68KP7Xe69wW+kmY8Zqp91w6In30Kta12nmwh
0V+hKs0vItOuwnYqR7WB9IZhV6NK712nSw5x2Gob93pZliNMkG+D2R4s1Coui3Ix5moyYScfglOU
KYciBhEUtXt00v2ueGjr4SVxqt9I4KDjkFJjDJRb2Cp+GK0DkkW57hwN7o5JFadKYfo73U44sg94
aUT8+8U9T9NKUxtBAp2X5qVavpjRFqXYG0fNOqNdWlgtUbDw9rNKPl7kvS/tfh8wZGDl5YPKQEzh
LH4eindADvF0lL9P0ieFmwhcYEhfnqq8G8Frmj7PEvis4gerdN4l4yHMlqNpnFqId7TmrtOPTryF
9ZcF+eWvXi15OjcK4HWx5HANl4dwcv0g+xZnuy79jd4azxMok2CWAPWzhiUw4GKlpUfqZYphL+4G
CtWJTDv+xkKDK6JWydkCLOt6oRdmP4Y0eCNBdcHkxDsl3aiSyxIQnJr/WFgttNJqyzR1fLJSA10x
2js3OpfIz9z2Q24FamGejuICv/KjD80s71t2hTM5+4Gpc/EcnuaNbSHL3dBe/2Nl5UseB3XkWWyL
fHnSA2vvjT8pTw+ILOj6vlDD/84rgtAe2Hua69DvOatoK8d5MnOPOae4eEdpIJ/Spx4CBJrx4e98
Plq1VMJgw6THcB0GcROkRRvADCM4CGbOPG/8vM0oLH7vL3v+wsrKH1xdSkeQbkR9dcj6+cUdRL3/
YWm3YNGy1CyqFZSOBe2uKfbxRf5y7LTpnICFymAnL+g71dbOyv4A1VaZ6UEbDhRbbgegNDNcWBSh
c2ExLpxQiWI2UlsO+0DXj7OH7Jg7hHdlF31tgq2qrTQUEYdDeFVoe/6yYmWa16ngnEmLxvOnqLHu
Jru9L4q08ussjPcj8XTKpmTrCizdaReGV4sYQYEwxQXnvC2mGfon3fwJXPR34hFSZvgShVzPGmsb
04gPlgAik8AzToA+Ul7Hrf3yG0vGJDJNE7LfL8o0YRC1IF7JGfQ2/N5I7qev3rBwqpQnL92iqJf1
NOBJpvILv60pwPrXAWIWwdB2CnnQrZCv15Y7OBc87u8D7aHMRw8velIfch+e0uzk2AdniwxMsvlA
n4BuwlPeZW8UChcBGoWGolkZ6gCJkvG4Dqs/6qiGQguV4yAsNy4pUmNAtgCrUmVD/OfaWadvpixV
GFcb1bnYT0027MouN/Yug9ioW6MMdnsppfZgbARbK9ZzfeGLU9carbFj2mYygJ0P2kM+tzt1KQ56
HP1925ZkAwCmQnLvTcjdfWunXHzIvHb1SmXz0QkDWBdmE+UCJj32ZhUkG2+FLVOrpNLOZRIpjP2d
tYB3Zdz72pT4jZYebnskQm+VlxFNEbcNpssFJ+T1ainZPOS9Ayi7GYeZYpt7rKPxz9s2JBmZzM9A
lOnxHEEH4NpGNIaFU1nApM0aaRbmsh7VMD0s5cFotUMZ538yHdopr7eNyr4fHUtI7CGWZ6Zktedm
lKIRL3e5rgFVTZtvGbVERbm/bUSSiYX0jHiXU9IDdnXtWW43TtLxzjh3YbtLPf2ohh+shwhOYOXz
slWglBwz4CrEnmJAE3bc1WfM595W1AVjZfElh6oz/mYkgT8m+Q7gwW2/pB8PHClgNcFQ8ssgd1U1
KgNf+JWUhh8Ginqiq5/vqmae97dNSb26MLV60yhLxlOgIs5j2nBq920cP8zu+6Z3/LraOr9kwQ4E
UwiSQadALft6ufqh6rN8xC0v/DDYIFKglrztjaxIRIYXJBsuKt7MwF+bSNIxckaDVMvIgB96NVfD
mQ72vEszxY/b5RTnPyxqf566hbKX5UHEpqEQITR+1UGilxWhJsXYaztnn7J+Qh+rfIgT7xD/RluI
Lu2/lsQvuciCA1IXfWIz7Bp2TbXTYhtlxGDSd66VqRvRIQvES1Or9GQsbjKVJTNudfRa5a+on7jm
w+0lk383Tmc2FnXLNRlFY+deVjp4o5rJroRM0CkfijI8xv1GspBFH8PVggoJpljEDK4/W2OkfZIW
sBcPsGLBd6Ek+em2K2+4+HU2h9yHV6NHyYfr07UJrxoVuLrFQErmt0Z70A9luQPjEt45y8cxfl2K
+4R+CpI8IwIs1dcOnpllV2ffUNDyk4ckvIcQPwI2vvHDZMsIeQ4obsCCdKlXyzjPSte0Lr/LcWHw
UH5O/w9s27LPS12WUjCzUySuVVSOtTE5g+ORSIqZCr4GsGerJCpL95cmVm4EoY5mGzKZ5y5P7kL9
aU7GnY2UVJG/D5LwITAC1dfAbEz1p65x/fpjWu6t2TmVWro3og9W/NhUW80/6W8i3bDqdJS44F0v
+WxUQ4pSHhBZp3zS7Y/R/ENL6ke9MN41hnkPf98WiEt4+UuQ0QQUdy2BmV196Exd9IEhfsZ5ymdN
q4+V86MXVbD80c4/3w5oWdvEFFAxgpliNMf4tXeTkmt2mDJ+GujEq5nccV3YITlwF6vuKZ3bfVdR
+OmfptncuXH8UrTTs9u5X8EEHW//FFmawF0Q1UxXQKuy2r1mkFb6pJBee+PFikZfn74OFZw/H26b
kRGQm9T3qP7wdCX1ia10kVy1xkRXxaEQ3dfmR89qfnhh92hmqDks8SfX3KfpoQj9OGicvdbYd7et
y/Ypt1suGWJ8nRxybbztlVyvoeg4p8YpWJxd3UXHqcw3DklZAL0xZnPvtHil69dWQmM2LMh2gV6k
g28ntQK2oQCjDmSuGsy/o1bZqNZK3YIRAt4d1o8kf21Q08cQChSTJjyVRDHxXXvfdHcjQG4bsdbt
IU9JAzKPFdNNfFTzh9G+09yNeposxYEU/t9+8Omu/VDspR8zASZQhgfEJ/xteSnp0lxYWEXfEgUR
5Qyiz0ZMwmDiGxqkH2n/AO/uRhBs+bLKpYkaoC5DX+K8uE8lFOZztJGtZa+Oi4/1hja42EjmEIH2
DHBl6X1qtWV8bC1/2Bfzq+F+jPoNaxurvy6mTpFiTrEulkbZ11F1RL3mUNsbEAVpIQH8rIArUUj4
hb6iiYrIDhP2p6pQfZ5031t0lHyd0+BRIm9mSJ3+QAAwyvKXuHdoamcndB5Prp0PfpduNfOlS3jx
a1b72J30qJtdIt6JB6ThJ+eDWRlbnfMtI6uILMdU8yYVl8tCO8z15zlXDreT3paF1XnWm1ZX5x4W
vOJbPj6W6lZFUp7TLz7UKtaBFUXW2GNBMb4kvXkIkvs56eGuPlBrjccHLRr2ZZ7sXHjHb/v2f4mY
t96caGyud0ETI4vuCQHuUU87dVf0lq3v4j7t41015YW2d9VytsjC6Tz6MD6PL4nmwlFcL84CvVNp
VHe9rhXxKSggqT94XUwh2iuMrek42fEKbIACNM8XRn5WB72tLbptCOxPkwY7gDh+MB+Dsd4Pys+N
LyKicn19ubS0OsjVITbccA5pKbfZLrFB13hPifJp+tCBsftser5ms1ngnTO0j7dNS32E8BpBY5Cg
FEOu07fVeplSGIKGXM/9ODE0f3A9BLiNBz5/uFE/kt0L7Qtj4t8v0p+B2ubQT4Bbonj5No+hce8U
k3iGRuquHmDxmKH6O7pzs3XXl+ZdeHfhyKXcY1orw6gtNFaU03Xugr88Lr7x+H7Wz+F4bML3CcVp
apy3P6vU0wuDqyd3ZmkKGsAYnNvxBAUA5e93E9MtkcZ7zrL20bLxYpTmehcsCLVj4FjrdVxqOIuo
FLOnXhOjeJi19outARu67Za0lADBsfiSgLPh2b5ewZG+0OyUmCkAwSNEE+l/l/FpVjJfa55BTPpl
Tct0q/coC1JGoVk3AJlUtlYbMWj0IE89gpSpjKZ7qaoHrQz9fvyy4Z14l6y34aWd1bslWZBlbxLs
zMWXhurwk7mrIj/OoIDaxe+Kver8BTe8zbl227DUP0A84vFi8axYfVVvidXEWfiqXvMCBsqbvsFO
7fQbJ7XYyr94B0bahBsUkNsalTQDQQiDvKMlZKGc2e9siBi9/RIicblRqpNmeOAkAAoBgeLTKquU
TKgVuUH/zvjowEHgHkd60m78ZdK04+DqO15Pfk9X1OlNhgl2Qfpk5d9zYMa3v6v0qeYwLUe9EGyC
5oq8e5FwEjW3pyTAZQ02/epHaB/r6jD0u+KPWP3WMC9hL5PvoaqSW+fFeNgqxcrQo9Dj0V2Bmhup
kV/eLnmcudYk+kaVuevTv8158k3G6IrxbnzNk+MIweF4r00Pk/djw3XpajOGIyA9lLfX49aqGyEC
FNHf0d3BJ5in8s8YUThQAop5V/bqsctPAGcEnJKNvuvMF7Wr/WWufMG+skXZJEvAYNQE+yfD08B1
rxei8IzMqjKBEkkL188aJLxL72PcQarmpel4SDLE8Ub6MszRpH9ufApxev4S+BfGV6dr2lVNo1T0
QuG72keN9sk0/hzCM93n+yUx37V97Ud5eChfoy0uB+nGZiIBSVLg5MwfXrvN/Sosu56OOdQynfsU
u+iDvJ+2ZuVkH1e0lpHko7zLc/LaSlHGjY2cDumxGR7DuHjQqx7P6k91pHPwdN+XRvtDMfK/b39X
WYRdml1ly6Bd6PwvmNVPHS3DsMoPSlD4gVM/dXO/sZVl5xvtNCIZ9m6B3rj2cbYNpeoWvmRavcIo
V8Jt6cQb+V92aDPcwBSq2LP6+pbQmlkUKVy1iYxwVxp/ctSYZbFPk8MMRXtabmkgyIRjGIoHcwwM
V0yyrdKkqtfl/zTNK6vexe33sIaxom4R6nrx7vpMOVYRT976AK25387xXa3zvOqWg1u536tI3XjJ
Sz8xPW7g7lB1UFa6/sS9omamErGehtn4ivY5NcDKOVvIGOnDg8EANH9A/5EdV1ejcU4qHQ1C9kRM
l/u+71JfTR0QS8N+SA7A3M1qFxdob28cslL3QLiLQWNaY2v+FtRdrDzqIF/NB1eQhFiTvR+DjTCV
egfCGAVn5tewsvJO1zo9M6qehlgcl49ugYp4asDy7wVqct8tenfk5WU8zhX/q3T/NMYasn3exB9v
703ZEB01StoHosBNa05kpouTr2uGxFN4U52H+TlM9008oqdXI0tx5ziHcjlYivEEEVW9tPuwiP7U
zbvAfFKg8y0FQ24X3t3+PbKPf/lzVpEO467V0AqHBstJ7npg9sv0uVC2YkuWCBkJBVwKRBg06yrR
L51SjGPNKZO3zsHxvs1T81g6wPZsJjXb8J2j135d/saAuRhE/cfqKv1mmZ3NKeyQ58p5zfVh54Iu
WL44k+Hn+bIjQ+5uf0vZoQI2iZIbVAAcK6uzdG4ntwt1uNe99DPT2UekwNw62vXuxi1OumYwtYBZ
fYOwrdYsjNsgdGfygWK+RgoEQbD4dfpWpUNqhbIywFUo2Lj+XgdqSMGtGzr6n2WbPVn9T0pJx3D5
efuTyY4qxE7/MSJ+xMVumOu8rnvRpjaddjfXryr8UObzku+LsdnIANIYvDC1+mpFm8a9mpSo8I7G
V40h6NzuD1Nj3jsZQgOqee8G0yFONvOqNCou7K4OSMjVEXUCbnUO2+BHRyHWiqcfi608Lip5/Pbn
lB5c/6P36MC4BADg+ns2DGQ5oVCEGbqDGb2o0061n4v86A7vi/C7C3u8uzw5ToQa8FOo/hFS6iu5
50/Z1sNeGj08C8FZvv2Q1Y63Kk8fTdE9r+Jkp+mfdTv1q+V0210Rguv7I1uAQTbeNBbP62tvvRRU
UjgQPVoY7pl7oJZpb0SNdPUuTKxWb16G2VYGoiZso3eNbe2dpj1GjvlDCBrf9kb6yS5MrU6ooC7N
cRDexO2rWoFAjH5WW5MLchuM+sNjxmTjerrYqoBrqwL/1KjFzlV+Nm7pc6b/jiP/GlmtfeZ1edWz
387u8iK4ztXhaZi3xiOkmcP+18gquY/5PJsxGiVn2qyIpJ0q5ZNG/3pBZ6kM//wdh+DH4tFGhWUN
4NfVYQa9QBA0GqCx5nPlmH6TbkSadGlcuFAEHQoINRHsF6lwiPNxiMQFBe770WdKabhzpzI4Irzk
/X+aEj/lwtRYZpoWlHy7oPhS9Pl+rF9mMPO3P5r4vb9sTrrrYGhsgFzrkaC5iYs+MEYgJo3zeVzc
n8rmvKy0nOGJTu8b3yqDHNeO5E5km3mLeEXuhMxERsM7zcwfC0Qrwq4/xnn33LFNmQ58UirK1MPB
Rh8cOEW0T43wPNrBRiVHuoYXv2e1hiChhyCyQW20or0yvsAPVaVfbn9XSUain27wXkc/jWLfKuk1
xYCfPXFS9P3dpLrJCabHch9lzuyP6haVo2yy68rcKgFWulcO4cQy5tV4LBrSxfiXtqifXXX8KgQf
ouw+de6VFtmVPD/AbrmPtY18IkysIomJA0ZYGEuyQcSsVlmZAtMuZoTtywR1ThjfLaXfNepyQJzx
OZleoum/nytXBlfLmNqROkNWBaINvm4AGs58MIPC3bAiyWBXVla7sEVoxSxM3JrLV9j5q6OGKCkt
hmoLtimrdl1ZEiF1sd+5Z/RJR3MMTokPkf1SxeO+N56Wu9R6hjNvb5aI6jx14G/7YSMJ/F9Mg18S
L1eImFdrBwmXq6YtNLux/THldA4rpm14V55SLT64EBtAfv7kzh8mW3+X11twX8l+xHGbWTMgkN4v
Q23FlAArTiHXX4Z8n3YPKUg3Jftwe0NKLpY08AGGA/GFWMpYndtulQGmdumaxa/woTQvgfmYWWhe
L2ed215u/7xt7g0n+st2+NeeubrjwYscNurA0GyUH8fiPjqnd9FLn+378b3apD5y8A51av3TzMCg
xuwRuPv2h2a9/1+knVdv3NiyhX8RAebwSnaS1JItj+Wx9UJ4HJhz5q+/39bFOdNNE03YBzasBwEu
7lS7dtWqtfzUy41dMLjluFfeSUdlq89txeMDM+CgipKcSCRcb7MReCuadBPvLf0n2fLC3hj56oGh
T4NKg4qOyi/yuXHHWociDTQqD+HwKYKEOtwFxk+gyhu49LXWc8ZC6Ap8h7YqZ7FvSzUgYRDxdlQU
MGh/D9lO0T+p7exONURy2Ue4W3apbp3tIvB685CP70LjUNXdTiLaNs3XLYWa9Q8y6JMW/E1UXBYf
FPGh4ejwQdALoTJqlrvkidbTQ6C+dvmHNH2oLIcS4Q5axUh/UXdl9zrrpxCGcyf7A90vagfocLAS
Dp2cYqEu/Iklh8k8RfTnjOBiDeOLs5XwWz1SFwYWl85ca0rujOwkv/nU2dNxqMY7zb43qm+1bn8Z
tU8pHRG3j9Wqq7gwuTjFSsw+KHtM5umLHt0HcU99SdvdNrJWpuNoIHZlUXagyC++4mLmcFGFEmcA
zfMSbZSUxOk+cRzroMpI6MhO2x7ABc1uII/UQnXJP/ZK1G/cO6uTCy8iVFXU+OGzuf6GzByqgXwq
/qr8qv3NLtrzTMxlEELa7NnW8+0hr17enCNKLSjK/sI71suaH2Soz5xpYX6XGN0OyR23GU5Gn98n
70e57TYWctULXRhcHBRfLsJaG8mO9O1jILQFlK3tvzqBIqFPlwwZvGWiNIlKxUhslAIFCWycfs06
T2m8/B8z2ft56SECtjGkdYMGKHRSS2AoFx4/LmPeJaKV1zJQki31czzOez1O90EmebGx0+V9qG9h
AtYypijNq+RkafmkE2hxyqs2Drs4CNEPEtThVaZEnjWW5q5TU/+YdRB/tbM2w7VtHWvDiU+qNdUf
JieINvbr6qEBpA5/LFhd7pdF+GLJaUMVivnmVjWPSiHvFe1nbwyHrH6uu1fFP4fpRpC9tong6Bcv
MVILUH5fn5HBd1p9hED0DM23G1Y/VfPL7WOxVgGFouE/FmB3ubbQTnJX2w2tDGXvxnr+VR3244Pc
9V/yor8b23cqhZvxU5C/BLQ6zDIgcHPjZK7GZrSMkhUHAU72ZPEJetXgi4Sur9mWP5I+L11rUg60
wnhSO75LrRThzZ0R0usbnJpAvVdz9bQxC8LXLGMZsKt0p6O6Rj58scemOB3LoCFlKinhpxz1QcAt
e3+WvMxUT2otezJkEkYOzSkMOCMkCLftrx2sS/OLZUb3hAmw8RVwscBhU9L+WbnqdwW6CuoDcr3T
rHjjCli7Zy5Nik+6uAGUODaqsRTet/uaR9ZOFMyCTcDk6sA4uWC4UK4CpHttJcrbQp4UH/TQnLqt
TB9ruK+Hz1rwKhfnzKgOlJI23r6rx1SjwVT0K8DCv0Q1JomTGGEjc0ythrvkczs6lOg+R5kP6e/s
8cTwh/k56wfv9iKunVXRTiWQ0PSmLe1aYa9Wk0XbR5CYgu0x0reeEWtPbrjABJcV0Ze8zJr1gzIh
hos3KJ1HTYrdLPrUjZW7WS8Wu315Gi7tLG/mUG1DKSBpmuvjLm39yNNSjQhL7eb9hCsm8Ey2qm9r
9/OlTfV6p7Qz3Vt2SW5rTg529Wn8bhevHdrog5v2zR+sFPcI6gn0O/GcXzgcyH41eYgpNnXFT8mv
XHOr6WLtcBEg8wdVD9oUF4NxxrGWrJn05vxX3DxKCHNHbbPhM9Y0xAHlgeAAuaCg3LRwGrGM0p2T
8qhso1Y9Rb497aaoaHe500sIYmrKCQQdpAJ55Hhan3Y7a2ghyTUqw1XtunxNe0RzHHtXBL7v0QAm
rtWp3o9FbXs+gpqekwZb4qRrE8PlSfDAV1OpX0xM0mlhHMmIjNFS68EIaNuu2W+B0NYOIrcJB4Q+
c9raFts36nxATmGUnlPSpEr/My+22r3XNitvMY45PTvsn8V1MTZNqYcyehI8sD2JCDJrAq8xH/Gl
ArW0SZq7Om0X9hZLree8Qmze0YAwn+tMP/TF4G0m9NYGRfwGvSRZeShiFqciNHojV60GTQnVdKeE
865QBpbHvSPXh66IT3pTnH7fZV6aXKyU0UtNgdYg7O/BV5J7Oxl649sWVoOLSxOLHefIdKHU/pDS
mtJbR7MeQBLL4fDgVFVwzInP4VNu52Mp00EnRSVPaI3tkoWp8oxUnbzVIb22Ny8/Z/EqSOdU6iyD
EYfE7ALlNvxBVVaUoCAhcOic/IWsDhJSP816ZGiM/kFVn5UOVjbp5fasrl1EEBGAnKNoigqJGOVF
8JCERl37ipjUwvH6fHBjcBqKg9b1xmW+Fj+AtYHtlEZvnhaL1etqrZz6XEdPA8mReZyPuvwaG69h
btz7YbGrJ2sfJlvvqtU9g2OlH56bFj6TxfCACEsSPKsoX8AuIg/Gc5EPXpTqKJp9HPp5r01/Z1bi
WUgUFOGw8x1wc7cneO0GdgCzOuQMoVtc8hHguHtfmX0xbqiMROKbnsc89trRvp+sfC9tqsWtnH4T
njah1mQjDWwvXMysD0WhjqgC15Jornywyl2vv5vmxDMhDNq6IFfGB1sGDYBAdiFrW3bw+3lHx37K
uobqWU3+zsdv9deyeJq3ihRrdiyBvFBIVplAFRYbNU8sClomShn5g+6fE9N4NzXNi9HB/aYqX28v
2tpLlasY7JDQ+vuVxitxItvqhbXGylR37pVyVzbITSV17FCocz6mTtbfD6nVegUoXPSq9eGYAHY8
3v6QleMJzwowXiBUIjBYjLoqlVpWOhQNpLry+vLb3O1s4rduqydu5XSC1ifJKjifSK0v3hAtwkb5
OJbZudbJHw2t29h31Z3meMoMOfWPPPmDABiIKCKlODhRg1m4gzKOsjES4hOxSRAq/yWV0U5xROfD
Ft/X2nGwSdQLZTYLF7eYQtRPBivvjfRc+HtJjg9JrOauYYaHoXCQUKwysmTq1v4Rzn8Rd7/xWpFc
AIkCCPt6t6q5FAa2j9KApQzxEzJ6XxSf5k3f8UPHHdIC+v8yyQ4+mOGnLpjLo2qP+cuY5CGU08O8
LzWFV9ztvbQSetATIfhfwI8Kranrb9IHVNtsHwWTPOizw5ylnReFnFOrV7fq9WuHlYDqzSdQq13C
KOoEhSnoAFDnmX+Y9XTfQ2C/41Vw7KWtyvMaQAXXKhSHDIAhjr4YVqlokdJHOXIpdT089aHl730A
4mB/wmBvqEp0KvLC3keU/LxJGSjq4jz34yCIoIa62SsDIi5hKg8P45yPB7nZJHxfnQ1QgnR+OoKA
RPz+4o5ttTxDpr3OKK8UxTEpSu1o5KFzSAoz3c+GHr3XfT+/u73aa54DoJUAzABO/OXt3ECsP7eg
oYDhdU+Bpb2fps+1KReu7G8R2q9EQiZXHKx5AJIF/cT1+JQ0QmoiZ7OX9b1hPqfF1hFeGQvSdSAt
32QoiSGuDeRaYLdzwBKXxoc++iBBO6IoXqWfbk/ZyjpZZK9MHYpDqm5LqFMb0bGZKBPrFHLN2E+p
PbvGKLmT2t5V47fbxlYmDYY9gh3KTjASyIttq+SZE5ihwmnM38XtY5ZvCayuGUDOgBca9x+edjFp
Y5MnqRIzmqYo7X2iKZLbNq11vD2MFadiaZAEvknuQDW/2NsTKz/Bp5aduyZxtXH2lPGF5NGG61od
C+VQakSQz1AOvN4A9IvR1pbToO3olJ9qyoV7UsPqhpW1bYaCObkmSlC0AS4uwSYbu4IaVEFrnv/V
8d/7oXUYEvsUpH8gyEhpl8wPARqUrMsuIHhKI62akTSRysp6qPWmca1Qz06RHmj72wu0MijKapgQ
wE6SaYtnSlXbY5hLDpo3UrqjgRUaEw3SO6hMbttZC7WpYIDEJesqiIoX+83I8tKCpCA7ixzJB0n/
1Jn/1PM5N2R3kB5sb4Y+t30vtbsNu+Ixu7hq6T0SQucCX0/wcr03wtEXF5iGPEzRnqYw2ev9Bycf
HgaF3soxeCyMmgf9g2VKG5bXZlYIaFGnR9AHYo5rw0Hn+KTb2ZTibdHqEBUVX0YIptSX2yNcOWJE
frDoAgBGoHzploIG3F3ZRfk5VX9WwyMtY0r4+y2FmKCi5sAla/yiqtnNxCqyleXnUXrNrdeQov9m
p9jKGQaSLyikYYn9teYSZqMdxmbxNgyDWkSzxdaxuh4XBhauqCjlsYbOIT/XziPwvRn9iqp+3Eyp
rpnhwYMyLCpmJqCE62WHUKmvTSXOz0r/UNpo+yb/9MHnqPh8e9VXzZAoIsVGXgrMwLUZaVLluuq6
HC1u7Zjtm4DRqK3nbPUtrbUP0E30X0NvSfiL6GSykqSWip617xxXs9s9BlEXj565ypv+QUSj0VC5
qfExTnfRYQ7Ms9049zOEZv0P2fn428OmrPsWtFDP5nq8HrYxK+XUhiTG8/xV77/45gfJfB9taWSt
HKkrK4s3QVB2Q6Hk1KlSZ7h39kaC1kC5RR61Vr6gKQ9AKZeJUBJduF7w9mpk6SSnqTIWk+UOR+ay
kmVBL2wYxzkyXVXLz7cncHVo5GQNsqVUx5ddKXFWKlUMs+45ko9hWbmx9F5pN3z9yt6EGhNSdm5y
WBaXvHNUYywr7wBJ6vq064fAm4rikIBz95Nww8mKbb7w7lemFqfNqUEFVjamJvnRjPuHKG25/+94
oHtS/iNs8lOwRekvttgtk2L0FwfC13K5GVsgl/b4AoFa8WBZptsY806hY/L2Ym2NbrHbw3qWVcnC
VGns/U9TVbyPzYe8e63N91XyxXfKjdlcy2tAPge8lUDXcUCNXI+NQ+HXkwIOcW6eY1l1a4k+UZS2
Zl3bTWHo6oJg31OtgJJUZW+QCq9tzUvji/PAyyFT1JK1VBETVBVX0Z7N7vvtGdVXFu/SxmK/8III
piHHhtIXOwj3doFZbQxj3QS3MbG1BjhvEXDEsD2Xg85rXrCKPTWB3+x9RbLubg9kbWsILA2CMJCK
0X9/vVIk27S87gy41IQgiTN4QWhDuUSWRP3ctHdJ9yGfth5yWzbF7y92viRPdd1U2CwoE0CUTzHf
reNDM3Ununc7+Yez1Ta9dtaAW/NqhGeLh9fiAKgREaWkOwAG1C9K8Yh2wQkWL2KPNH7/B/N5YWkx
NiKPni3hs/Oj0RuG0huNh7l5CJIXNVdAq4pCye8/W3jgUS83CHwI0pZdprkaRLZkUL5qqFgcFGV4
Hmo5+v0zLazwYIXUQxTKFvvRnNJq1FIUpOtqRAxDOsS9V2nGUe0Vtwm+TR3Y/zF66D/5xt3tOf31
HsAyuYW3FybJ5kWdyWzKiJuGAoWuPg5pKsKtRnuhu/C2mRVQ/rWdxQjTMZLTWaVollbyqQg+xxDV
6DCRJeAp6vZvtXpRCMGRKps+QmrY5xZlDAUZG6ncYPL69ejzITwPSa2jl0O3/fUBsaVaM+uMAZvZ
k9aGnjG/3B7qhoElElfLnBpx+4JyjFW5fv4abwHRV4IShiCaCQW2QWS3r4eQ2FqX1RZzqYb6KWmM
Q9m8z+XHPn8fTx0CTPfpCHPotEVCJNzV9aWKWYF8ooyLP1u6s8lAXa5XUIdW0z3BSf1dld5nUbZv
ZXu3WbRfnUV0Y0TlR5yMxX4ZYwWNnFEYCy3Xkt4TZm5c3L9eZQxHJIuA8hJsLTuMY99QwznEQhIi
lAnYpgOYXRRbwfmWGTHQC4fMow98gzCTUb4UHVxN/jgZ3R8NRkA2BOUu79lrK3GtqEbnz/8vQk6P
CfhuqPFvb+yVrg/IldhyhngqU8FZXP5xSppWl6FtzJ70zJ04rg0B1VPcHXX11Wg0L/BbL5wSGiYD
MFob52rVhVyaX8xkAuIm8jMOlj15RK9PmfmXip6xLT9KqeJm/U4q6d/sXu3Y2LdqdbLgIc0kGO3N
zR7DX+88QTNF+oe3HTSpS/4euylsP9M5gfqxqr8FUU1/y4+YVpftSf81N3JtahFEjEFqSHHFqGP0
Mv3qEAZPU5QckHfwsmhX2JmrDF7+7fZSr52+y/EtPEzpm20/TVkqkgmW/lL0W9eq+A+WvoQ6DvA+
Qgau18WoqlouZHmm8i7LrKC1r6IPQfAS6CfzOL5I0sbpWPNcdPfj79EyojF0MZx0lstcn7AWBX14
UEraAf1JQq3TapI7s7OgbejoGLKsdHd7HjcML8GUVq3lhh1gOBPJs1Mw7FLl22gcjeSvEITFbWNr
V/nFKJc4pzgFRNFk4GD6wnYN/SUwAnfKc5gEDrcNrTsClXq4eKTCJrgI+SzaXS157NPzxPt3aH9m
QftUho/Nt0K6V7VvkobWp7+XUTXrYSbbwqmseVSqFLxcSb/Ckr3wA2plxaVWgncYs1c6SqLmMQ9/
3h7hqglSrVw8FBLYp9fuVJ5huNEmNT1rxl3cPsnDQa7+um1idWtQMxCdEiTEl4GlGcuBGlQa1w+M
B+GjNvys6SrLT1r1nbK1d9vY6ngujC0OwDzW9uwL5IYxBm7rowYQesOWHu66EToIYCUx0IFfTJru
Q05ndxixwhdBSmJKn5q639p74nn7i+eA1vY/VhZ7D3JkJYpV4CAWSnJRt+v8k6afB+NLb71q1q5q
bY8O+iT9ILQub8+iGMAvppGdhGgJBANtEte7QivQkpN8lixSuvEYzJruTnat7JSshoKpsrWtCvsK
HhznT0KXOPXtpC22OszL7RDlNlGzPu8gPlJ6F3qzbmdojwN6n9wLHvJBjvGcBCQcEpLlW9K6q9v0
4gvEol+ELwr91IHU8QWyNxh/10ngxvkxvSdHb8Vbbnp9fv8d7WIDOWY4cMf7vIJm+qvCH2Pyl+TT
vxR/ur2Oa5cPTUpwoAIwJ5ZZngbLoErYxtnZ+BxWd4W1a6y/82h6bwTv1Lbdq5V0uG3wrVC33DlQ
gLCYgCBFg+71LI6qQUtlGlJncGr9vhm0zG01oSvX9wOdx0lGK6k5Hwi+o7tuKsI9eFLp5LRN925I
Ss1Tir68H1pf+lg4/tfcyjpSvCQTjAqhkhyos5vTlLIXQhxHM+/s+ySsYbjWR+fRViLngYJ4cHd7
TGuLBcWzSJ5YvMmXJY00KKSGYnR6luzmYGngLNvIa+VkX9u/34UFrz6sj28gOuJP4RIu9mBvRENi
wttyNprRVWtYhypXkjfWaPVVRQOh4EGHjYaqwLUVWUdULhBwljlQfW8epmBX2v0XPZ8jzymGr3HS
pQelTj1dzyB66Kf97Qld/wAK/bQpASJGX+L6AyLdLJtqkNj+9Y6+4vmhzQ6p/hhqz/bfSe72X27b
W4thBa7gP+YWjjQe0wjQAaeNnOX3On1RfMSE1HJvZvGubTdaJ8Xk/XIAYORQgCnKUPwtjI0trG6O
BXBFk7w5P0jf0mZ8iu07w47fTZn/91hssa2vDg/cMVk2Sj3c5dezOUFs1jdhn52TrN0F1YNQCXTA
KeU7KUz+4HqFqEqQNdIVJL+9XC42aN0l6qQkADWKqj5UUrmXC+e+KLeug/Uh/WtmsUGsmadIFnfC
DOiuIjz2tDpRaNmp/nwfzfaWXuFKqplqs8A3UFC0RHLveg7l0IdxwgJSphafxvYUQ6NQ5/VJDwBV
yF6dF0fSfGH1uW22VFDWrp1Ly4trR01DEqdmkZ37YNcY6U7OdkYwHttGumfbITD3fPswrMUutPaq
JGq5a9WlrqqSSrFa6eB7lOY5N5E6jR6jYouIZ239Lo0sptMcyUtZPtsktU4h/HRxXOyGznOSY5f9
PjyBpcMz6+AsgcMsIVWKWRd6FxpgBsxM93plyr1ZgoQBssetYa3OnQnN3xsZwy9d0dbcKFbXD2xL
rTcfYmWedoVs36m5sRX8rd05YG0EepTwD5rO6/1YaDAOT6UPTsAuXakbd134SaYzNyk3fPHa9mPT
Mxb2Al5rsf3iRO5p7AfZExkHaU52Q/9B1t3qxfbzvd31H29vvtVhXVhbnOsQJixI5YCSEJ2P+znS
AId2ljeWVnjQLWLc2+ZWBsf8KWSZATQjMrQwZ8aDkcc6vrhBS2ua0Rn4B4oCtb3Pq6cs2ThYK2Mj
Q0IZmBIg7/xlz6RTdEU5dOIgV6epOYOBD03oue2NBVvZg6S9uDUp076d4uudkQA8CnKKU2cZBLhh
e1V3b2zqd6+cXxCoeENCEEa0VEPWJmOenITtR/YzDPS9NL6acCl35itYgo1FWsFEivwI4FMkoDC4
zJB0UkVzUJ3k50wlmat9tO3ikHU6jt8qzk6jn7XmpwSmVyaHHej2z0TWj+HRJ5URKg9aPm19z8q7
i+YpSiB00wnFw0UQ1uZTm+sALclD7cMxdG2bwqpUPwpu5zB4r6ee5uy6/nPgQCqaKj9u79m3/qlF
AIF5KtWU44FTG/r1AutSO41BA8QhT6Jj6d8Pw10lPdShRKqvf8bxHIJm4vXXePXYyZ6RvwxyBY3Z
42jSE/FgSD9869Alx6F7yqlyD8p9r/3IeTJJ6kOkHrP2zt5qbFvpCaMbQxQZQHBCgrrUoawzWerC
ucnPlbVLI3IyZnBKHd0DJRZ61vfMcMtg2kvKjI5p7/JVvYzIxFMyPAqlvma2jgTD74ZmK54Wc/XL
XCIAAeRfR5xtCaeWR7Mnoga2IKlFsB+Jk46lXrVb6eIVP0N+RsTrOBlqW+I4XURFneI3ulHTxOD8
FQ73ffjNyr+grewWWuwh81UP88PYBO+cr3H9o81+hFH/V6fWLu4VNcFTX/sbUdqKKxL5IiDN1NnA
7C2+Z2CJLEAPgrAr8dq0+9nN6nGOrQ9DuXUlrpmC7xE8LSkywep5PfTej2a/EmRnWZTs7PBONWK3
GGPPybeqGG9ycIvFpP+foBPUF55iWTok3SnlQ4egZKTau9R3PCn9R7JzzwiMJ2v83hxjgyfL1B9s
rf0r9Jtd6J9arT8EZGiYagqaEhp9728f17XxvyFWyc4J8NNiqmPJNutyhuBnrj8r/gGBCrP8Mm7h
BlecPgcLXDSRKbjVZT5mokmOLDI9viQC7bl0qRq6/ofbI1m1gQOGhlazaXPQrlfSrEFbQNVIzkf9
aMznLMigTt7wrWuzJUCx/7Gx8G2TnGZ+VWODZIWrE67FyYFd7EbTFtJ+5eTbABC5+qkdUsFbrAtH
oC/NkFp9VDzpEYy+MEHfnq+1Q39pQfz+4tD7DuCNLMPCNJ/kkdKdc6CXT5NdwCkoKfyBMYp3ZCHI
rMCgcm3MygkSrU4UQl8l6uSuiUSzIX+UrQ/NljNfecDiyiHKFGURquWLNSrUPLDnHFxFnjbvLL35
ywnkp9QkCWfH5kcFeUug4CBvsvHn7TGubI4rw2KDXkwocrtlGpUcJTUYd42ukuRpEBgxXF2uNxzk
2hiJNiAgRntXYEmvTQX6jAx1D+/CzNU+K3fO8L18BwmZ8qLJjZea6uH20Fboi2il+NfgMqDi1dMl
acsN4ReV8t6w2uCAHEbyFIwtJP91Fx/qVG3dLlEkb0LaxdMoOnjOiBhmRLulO/RRf5j8JvyYDWlk
gqw08uKg0rx+gEN23EAOrD2Hrz538fzQIIVA+AViCDvTzqHzElbR+9h39pr/EEH5TQIvzoJdN06u
bfx+GA2JMGEXeFX29BK1kACpTNSQmTKSfN8qaJAp/9gyOXZT2nB4qvBoiwtFsE1yQ9qwRAAovt4F
fp5XVqlyd0GEfRirvR237mjYO0gcTlrzoGUPAdTCJIa9xs6PCAEo1iGvvuXRqfWdnVweHdMrRhI9
sOxMrRs75Wet24I5rUDV2Tr//cpfWAPaqQlSv4DwsMn2ffOFt607Te96rTtIkHcAofk7HObPeX3X
9E9al2zcbyteDjQQAjyg7eCgWdb11LmUqjABFpqK/sxn04cBHR1T9I8DX9uBOvgf7S12XloOiTQP
rEkbnf1UdTXEMALnrmwztycDLP2ROYqlUPyQRHh7m1z4nEgK0XWwmFyoE1zJfpG0xjVB5EiQxEnq
xy5oNhz5m4DzL5vurY9GQPG5DK83XYkzy40JMkJjIPXfJ2ApY4TOtfa+lsxdSVOzlp+m/KWO61M6
yIfItzy7ml+yyb/zlQ/ZfEY3DLKW+F1bHArnEGj2p9vOas0PC1kpbk9BALSs19lmFVh1pOOH+54i
nYQ6rmq1h1Kd9uasTRsAxTVXzNSL6Se6o0J4PR9haXVqAd/XOSmKvZ5qUL9y2LMfmRa8r1CEaRr1
x5ybp9tjXAl2xJqDHxEMMazDtdW2zWnuA8BBH95HycpRGzlZ8+fbNlbnEbyxAEUCXVq+awu5AuJf
EbRZ8de2NQXgTLA0RFsUY2t2iD1pvBXFQkhCr8fiZ0H9/+QWanxfogEkawHaZQcz2Hqpr/mCS0ML
fympjZYHJtFbEyLIVgUfR/sZCr5eb49j7e+1JjjenkERpC3PCj2piLGRFwAftdgbVDiLvn0DZ/gv
Y6A/5vqj3Hulbd1nqIL9gS0IKGipE1pHSxqdQh76oFVAy9mRDvfU0O0LmBpK56lNohNMr1s8Kqt3
LLX9/xpcbMHab9MpM4G7oHI9S4c01F8U+R8ox3ZF5yH6iwTMzueYw5Jye6RroAZE1aj5o5dFsmr5
kIK9xWhiHaBWbTnBqZcEoKipZiQQO50crS0dc9NPH/KkCh5Msxr3sd0/h0qAME6lGo8K/RYbXnHt
OKKNoItuG+hxlimXxupDp0oHUEYN6DTnp43eVLAV9K3OODlvkQ7gB0je64NStZbZd5pChVcfnga4
pYvR2hl9dq8EJj/boxo5u0bS743uOWnnw59MuygzgFzD0emLJ0k+a7k1DhYxfJBC4uur/a6aonQv
I5ni6kPVe3il1tOT3N/F3WiDFh1zrzV5iPVdKZ2FlvDGVlidd2DhZANMuLeXryQ5G4s0MkSdv0vd
JLbQWXpNui1inLVjzMoits5uh7d58aKwnbzpikGwLjTVbqbeuJfj0nH9qIuPVZc9NdlGDLlmkHQE
+0jwWHDJXi+0Y0Kh0veAjJvYfMyGL4p8T35Mn+t7M0rubi+r+Pilj7q0tdhUs2P64ywgqk0oOP5V
X9oHk25t3Fere9eSqUBDrQKR8LJhsdDtdAgczmzsVOWB9rR4H4a2f6D7F1L+aRhPhtxNe21U8r2Z
zo7i5rlfnyc7M4+3B7x2CwgwKZRjpKBZz+vJ1Yp6MvsUpJc+lxCRCE2uALqeQx8ko5dqYQvrmfNx
iNp+w0ms3XNEaPShAr23eCBcG86DCtkwn5nutZ81KU9Hf2y6eGf/vgIydw3kMoJgXBEKz9d2UAFq
Rt1ngH07E3/YenIi01rt2inYemuvDon+U2SW4EXlUXVtauphSW1KLh1Di1yjbh8TxELD5Ccv8w3v
s3bSSZ3RBiWoT/H615b0UveHpmP/ZPUHWkHcCAZZNZv+wJ9ACqpBfcLOICt4bYVujCavegouBQH0
I5H8S6uF1ml2An/jul6bOcI3so7qG2RiccTVInQCw6baEgt3XrlW8TSm34xw4yW8Om0XZhane5rz
Hqk8mvkp56jRz2AwXGcLbbw6FJGvJX0uVMQWSzMWWtK+4UtQWQz9cqfbdxacxWH29fbBXR3Lv3aW
TznKHXlt51x/UVMLTZIQvsAy2fAOa+6Q1zTFI8EDZSybxXFMZcJFgjtUNNovs53PZrs9jvX5+teE
+P3Fm22YpFxqc0AypX/MfXunq++BYMt/APIjZv/XzGIv24RmtVozktS/y5WXzrmr/R+3R7I1WQtX
OtZ1VwRgcc9KaLtSVXmBbG04zfVF/3cUi83lp2En6ZXgBlKswovqcGcD04U4608cjENww5WLYhKF
s+tVAR3oBJaPoU5PDpr6VUvKO8X+eXvC1paeqiet+xArkJEQE3qx9IUZ5kEygCvgODrWa2NIbjiW
uzFuN7axmJblrS46mXmXOiDZlu4yMsvJnx369E0iw/Q56r8qDjW2zAulv+sx2Cvjb4cs4PSAFYA+
4S+hy/XIqoSSrzVwOJPRvLOm97PduDKic5Wa3A31l9+dRnpqoDV7Y44gr7NYq2Ss6NXLqbg2OSTq
P6fiXA6vAf23t838OomQ9xBpgyCFkfIXQTC5sDLHqSkhD/ohMmXks7ND3ZfcPZNnBaaHc0fLYjrd
troSKgnOILgOIPpANXfZVGxowzRkIQls+EPi6GhoP7XBj13AG55ED2SiJ+4YFV4yT2d5S2fv1+OG
bdJ1HDj4c2hFuV7GKJXJnaQUBbj37koNrp5hBA+/tT1/PQfXZhYuUC+iVrdL+gMhMXbjDM1U0lbK
B9M+3J5L4eOuj8G1nYUPNI1KyWc6S872kO2TCnjZ8DhorTdOHwd5ix1+fe6o6wF7QbxrqWajVHMc
S0NIMJS/S9N3StPS2vXbDediQChtA7MUz8CFO5zkei5tJeDuiOUPWuW4dls9qsNWlm99KP81Yy6i
k6qX/EyWMWPyrkqbx1J5Nq3vt9dmbQ/gbiE01cGdED1eb7XOtOQhhBjrLMcn+Wvz6nQBjfs//jcj
i/lqm0HvUw0jmda75vBBySDm0xNvs1635itMevTJ+FOSgbr5ejQVwyl70Us4iK2c3I2ACPofg2Lc
WxJtf5nqpVm2cTeuzSB4Px7kKlCPX0iHlNq0xllQVlqx7HLLl3ZwiPp4B6Pq7Vlc2w6XhhbHSDMH
dVCzhtxSk3oJj9HoO0WJjdGsGqE8bEGTT1S81JR2jJlmOWFEDWHJz3606nEzVF2xgeISCRSbfwXs
7nqVGg2dF7mRYYrTY0oh94CE3IxH0u3pWlkXhZq6YBGUuYKXPJg1oty0YIISywfp2RyLnd3YwPm+
bPaXinBh4d4wJKRrwIfQ073YdH5vd7lkgaVqu1EMh3LQRhyx4kAFrIkmVt6TkBgszg9MNXU8lMDr
QFsm9HETe3lp9Fg5waHZIrdcW5z/2hJTd70442QmfSyzOHnq7Id43+r6NjPquhEhQiMKhLDKXBsJ
0lDp/ZLAqDGt9gxpbXqQ6l4mcdcHG5fPqik8NWAVUjjA4q9NxTmdAWqf5oIcpG2zHRF4VG89JtaM
AJmmp18UgejAvTYS0a6ktTkEOUH03FbwNretCxXab7+LqadAOyaIeNCvWSayWyvWp0Sw/cCpolOs
S+/t7uftQ7M6ELIVkFkh48IL/HogSSzJcqlhIipnT0LOJBNMn8aGJ1s7moZIQXE9A6pc1jTiXMn8
lJQPzwlUiiMNUNkzCjhWHG3M2NrBgZsLQBHnR1BWXQ/H6ptKTxM1PzvBBzr8GigCBAWNTPcyJLn7
23O3NioxJCJ+FshZOpzU4vVi1Q6sQlF+F+uxx1ZTUNgO5y1c78qwVNEdQ76VYYGCvh4Wvd5QhJd0
PswpKsDdnZKfZjk6ZakBCcBG7mJlVFe2FjtCnkxbCiVsDff6FO1a2WugJt9aqDUrODiyrDhs6BQX
I6rVRiqgIgeP2uaBW0lB5LbVt5m4fGfJmb+xUitIQ7jLLswtBjVPcZhYAi4vvzYhOgvNhyarDzr5
pbY+6tVHY/xO/VCb3Cw+2AFdyzCpNcPZoSbGCdnJ00namoGVk3f1SYtALAuKOIsdZiDsH6DAmod3
4Va5cuWiwgSEsFT4uEyWlYs5rTVntkV7wpS5SfBBqV9un4D1MfxrYHETFil6MqEwYCFeAat2Xr8f
nMP/ZkMM8uLxXtEjPDUSnQed/VcfvAy27zbZhn9a6SMU++PfgYiBXhhROr2P6Vdkpgyz8yBUbf+C
AEzQNoyBN9JO8k4rA/ifTBRB5jQpICmXlUOkt8ldOzqpG4eq4XWITH64PfitFVwckyAL/o+081qS
GznW8BMhAt7cAm3G9JAcw9klbxC0AArem6c/H6jQbjcGpxGkQtLVria7CmWyMn9jW/E8wbb9nI3f
pe7r//b3F/sikptR93GYOFH83ztGfd/iXPQHIagWkC6RZMrL+nsHUCKQ4llLjn6VGt4N9dZOWp2k
swiLSeq0KLP8EfHAvK3g/Ms4Qxyvj2F1nZOGAZac89dl+qJNQRuY0oSWpfgSDXdy9hlRrush5h+5
SCpxTPo3xGIQozbg1lkRoi3QpSq8Vj3IzyPlnOth1uaKGg68Tgodzht1F12uO1G2M3Gj/SI3n+tN
Su7aVJ0FWKq7jH7bK3JEFu7oxVHq24fUlB9EEP+8Po6tMMsnhRkHosfG9qR3lttYD0ooeVtF0I25
0tXLQ2HsdU0aJpWhYJOr2C+q/f36INa+OQp2MwNJnU14Frsv61pD7ua5ynr1BiGzH6b0rrAgjzXT
FoR2dSz0jwE+QjB8Y5ehZLoVhjJjqYvXAQ+T3NiS3p7vq+UCntm7/42w+CJSYTjDLPB68qfyZ4bi
ogsFIS/rF0v/e4gfJivcirg1psX3qdJuai11HlOCXXbyMWm3roX5N78dkzbL+ehU9Z3FpmxToZRa
b80su6TbVUr4w1Gr3RTPvr2mh6sQciw7MRl/4xt1K/t/UEeDhQCoGkwydnJLcEk2FtM4QGkk7St6
1w/Du7LT76zsder1YyXT5r++Htcn9N94i1sQjXZSd5NbsDM+iuJH1z1e//urm3bW+OfRjDveEspg
tCjIUgxAPlc6GMiKjvJ9sul2M2+aN99sfvih/zQb6ixWhRaQ8OdWAC9oFF/LZHInOGNmfZOo+m6r
mLYC0NXR7AZ3Cl+M0uCyaKzEbdA3EY/NPukgF+ljAN4wmG4me+w8xZB8T4Z69Ww38BtCLRcHUZeP
hRCfOltqPCgAUA+DIMAWQDg3MdgemFkFmj1OO2y9IVYnnxexPf9iLppFvjkkuW5VacY9HPhYHsw9
eMMdtqQDrkUBcbCk9CA4rUtBSJSy/ToWH7vqXVv9wWUMxxcBZopvwG8XB42e5bmwwyo7+bb/Ds5Z
hPyVHKL1sAVcWz2eHTJn0LNwYpaPSZCq5SRl5Oa9Xh2UIXKzUAFQ7O9B717fGCtlTHV+B83Edp7H
y4tAFg2MhIZlZDUAZYOD3e9s/7s0futtcUNHd7S2Og5rW/084mI1JPbYT0WNGrItS27svPqbjgBb
Y1rWsLqir1KJCBIok6r7UCI+1Zh3pa26dXXSm30sPl2fxbUxzb0bKFU0U/jP4r5OU3QrJz07FdYP
TcAWE/vrAdYWNw9wtNA4lE1n2aysW8UUVsHRgtx4+slKysozrTQ8iQ6HluuhVsQOgPgBt8N+6T8q
b5eDsbTGb6SJjWRMsPLzxzqTD4GI9rJ6KmTlcZo1Yo0fqb2VTK+NkcHRj6XmhOzh/M/PXkKlyK2i
DqExWuW4L0ToOdEPMW1Q31aCQEOFK4LmFMnI0rzLCkU/qCHoXctIzOeqCIaDNmjDXdF0/tYdvpKX
cIGD/5lLQpg6Lt6oRVS1fTCr6+aRfyjD6L0WgjpSm91UHgfrzs8HDmq5R2/kowoX0nK6R/B+bvZg
o0PdxErqqk5Ej8RvNyQfVo6Xix82L+ezmTb7DjUQhz6nojifQnxhIlqpZiRuhLVxvKxAN4FpnM3B
4qM2Y2aFRgtePW7HAy4MZYgcwsfWRgxbe69oN35xModkZ0b7IRZ307QF1FwfKigiNL7ZQEs9rNzo
5MTnJXiKs9odg59qDJHTuFWTv6/vmtV1RY3/v3EWpxqF7BENRnq4aT/675s+TW+NaHyBFrsl/bAa
CTELWOKzQdoSzmYbk2T0BSLDGnhpA48vnKjzwTxcH88KyZkPdxZmcaR1JYjaQsU10Zw8CH4RDq+y
O2X+YVK6r3GncwaUe3BAD12gv5Pz/mA5zVFXh8JN5WlvB60n91uqvSsJFkg3wO8z1QYo32JD4QmX
j/RH2FCyHd2gd7FLjOGjWZWPqdy+DvawJTK+GhCkP5f9XKFe+rcNfl+GpgTDK4C0khs7eXLzT23c
7+ItLtnqWXEWabFPMIumel0SaRxfVOVFErGr4Fxq2lQCx4PUv2x83pUbC0AxClaAUigtLEcmYkeE
paBR3gt58uQyFXuj6MNdosmB1wyJ7w5l3OyU0B9c1HW626wLyhu9QM13CuOvftEMu7Aq7I3LZ3Vx
Q9Wa6S0QoJcCcnavDp0x+17W2R3YXLecKldtn68PfuVMALbN1sHRCHmkpT4Sol1dIRR4DmKsnJ0+
PrbzKzsoHkOq9fvrsVbm+ZchA5XQ2WBnCVjOfMIPBeeCkWmfq6q5Cdt6gxK04jHAk4NeKYRi6jiE
uTzORd51spUBrmim8hYfF9fvSPdNNEBjL1Np4Javefw6pbkLruqT2gsvGIadRfGwV3IvGyk5N1u/
aeVDXvymxVsI2D1FdtuGYR5rf0/RdJPQCdPTCO1ktx+eU9VwM6Xbdc27qqpZa/IXoeafdc6ZWI82
LuKVXXzxWxbHRuMLdZQDwA1BmOi3YIEtV47H4s5qC99NJik9DOnUb7wVVj88BmwzZoPDw158lCwK
i77p+SilIWqvCGuSXUWebq8vr7VkDUOlf8MsxtZHtZPYBWNL+48YRbkqSYVc/bSDn75sexUMtNDS
bqRyk5OxPj4b/CfJlAzD93LRFXlYTpOOrK0UGSpdtaHZJ0kE8rhoFJwsOmXCFMap/hIYCN8W7SC9
4z0a7yWpDDxF8oVni7p1c+H7GynH6spT//1hixkx23r02d/ATOQMY4FyNw4//oDCxJY7CzLPzlkG
1euxVlc2094GwT4ILLcdf9YhWFs7/P0T8SLSfJidRWrquIdig8r50N6V8NtN/9ZOtlSyVncIKTce
hUCZeOJeBonbkurLDP9phO8Z7YFNKuqvTnKX5V+uL9jVZfNvpKX8gpo2E9+FA16x+rupfRKRubEl
5t+6qMJQgPlnLMvWU5B2QjSCsShgn2PlLsV0NLU+CPllvkxmbQWor9cHtT598IHgZoP/WBZ+zBzn
9nAEyTLBAD9OtR881ql/DBzfTds+Ii1qxcfrIVdXucGzgpqZwy222H65WmV8L9KzUv8UoyJoCpCJ
W1iDFcIxy/wsyuIUn0x7HNLB5LXUhyd98HKx67PEHXQZ4sgAC1GvXWmqn1uSht6uQrePaxevSwQf
huLOSes9YlFubwSeXg07jQ51Y+yy1ufx2j5bSrbFPV7Jovi9c78HTD9s7MWsdEM3t3f5vVERuiaq
M334TdPuEvnv5sG0tt4Wq9/AJIHADGbG/iwOgagRDKWdcyi7epCztj82rYpxXu9sNMa3As3//OwM
6KxBbtKcy5Rek2dYj1ZDdhiMG6t4DYeqg0HlusJUQWFgl2HwyrUdURGmzO6UMvOU7DbOWg8BGDZP
Fpm7oNk/W9lWkr16JPDo/0XfBXc0766z0eVJWtRkC9B31UfdCh6sztm4ElaXxVmExeMssaCx6fAi
Tq2Tu4NmuWokf46Ce/zhEtcOT4O+lf7MC+3NIXQWcXGgjpkfFeMM20xC6QZdDxhx3R49DPKxwK1D
58bsb4Ui76Yw+asu/Zfrh8P1GUX87XJGha4mcmwx3srMbtUmvcnLjTLKagr9z/iwQ76MALuUlGDW
Xil7zW2n4AMk1PeNbrq62IIJri9L8IGoWVOnfOPA0UVS3k8xsfKy9SrRHbvc3IXjdIsQBs5gWu9R
vn6unPY5rMJT2G7B1FZnEz02ajHI2VhL7Q27lyxJmZGe9ZjUrgr+8ikrq+Hr9W+2BhSh7kXXCEGm
WQFusfscNCS0RMAWo2LiTfQohlTZTQYZc6B6eXFP67/BOEK/0/uXqJn2cSfjcBveNLHm0ug+jEp5
WwkFXYjo1Ifml+s/b20Szn/dIg0pmiwV0cCvk/ECCWobIs7r9Qhr97aCScEMQ7dJNxbHgNaiVFuU
gFvT5DbAOVZE5aHrYYffcAnyluluMl3srsdcu7jPYy4Ohti0sxw2PXMefBGd7gVx66XFi890xvXP
67FW1zE8OMB7tBDgiC8S005PKmFhpXKytNcU4ENaOrd5MHyKOwPhVfNB7/ZKhehXaHyO4nwrR1lR
owIqdhZ+/sJnx6ydizC1gxHh9M5FuCc+0pQBf10eu1J+aJqnQAp3gwngqLovqSxnfdi5FQ8nlBx3
YVsdAJ8cHFKMyZ88PZM2jujVhwx6HfDLZ+sGgI2XPy+OTa3KHd4TeZl4iR96Xf2kGLmXBvJTbSte
5ft7dOB85Ng2vss878uz+jzy4ixTkhpmsypDM+snN4LPHfbvsubHUPwohx+aNrlyRl+8vJfIbRRf
39dbW///GTtgcvRckaVbiu3IaoBuADSMUysXnlU+5nY2w3y8bpy8SQUJ56R3QXNfRd3N9bGvrn/e
prMSA935ZUGtSY2+64J+du9WT6mRHXWsQtq8ci27PpaQy6+HW8tj5qfwf8MtlmCiwFCLZsOVJHiC
FXWUwkfnT4CYtJf+DbI4R6eoMhUEVnmYasjclM5DpXxR0rvUgd6Fmvf1Ea1OIJDfX4IPgCkWe9rO
+xJQNmtHrRwv6veVITwhfy4oMUzRxg2xFWsxexCX7ayaX9xRthc1j4r66yi5LSm4qZdb3nlrFzy+
xv8MbDGLRTxw4s/BwrQ7SNadragHQEpewl64PoXr5+JZqMXVokWdHMiSyuMTtdMqv4/Ve9+AlC5y
b7S+kp51AgReeSqKbiOLWV2P0KZ59M62rEu51UlCQ87JOBIVO/QabB6i0uuLjSCr9xpPBEDB5A90
IS4PNjtxcqVpmUk4k0c7uKtFuos7jlr/0HQvrVq5jSJ71+d09eudxZyX0tlZb5kFlgM9MZ3qNlU/
Yy/hQoo5wkF7+oNATB2dQovb5dfJdhYIlLiNBETJBZoM4zEfu44kpZhQpAoct2nzjbx69YPhpYvP
7dxUWkr+hU1QlU3PFZqgMQEjuIuQ3tmSp/mVab25EIDckHHqZJxL7TpTFl3ezC4mvZPsGrtub32L
JotRKF7a2qiJJYgd4fU+fRN1guJK6HbKAQWwmwkplNHeqomvfkyHqxEvONKGX+XfszmuGjlpW4dV
WrXvyjqdXDtvXV2f9prgir7+PdcmGIltigqzXiW92MuFExgId/nqbBSi/tQJ1XUfu80dPx9Uy/k9
D7JYnUhuNHU0GJDNwmKHJ1oKuOH6MNaOyvMIi7xO6UWvNiHc3j5PPLX9rnRHM9TchgaRCiD/erC1
74MA3Ox3Q8MCeNHlnI0Or8mA5IqWcu6VGZpGw3hbh2ibsRuuh1r9PLDuNQQvwWWp6mWogsYwSYAN
6dYUXqXustreIcD1vwVZ3GmphYJRaDJ5hvMx62o3ivYJ9P7/LcjiMtN9pbcizYLX2N3ZkuKZ2YNU
be2c+TO/WWjg52YfORKrpTLx1AphOBOEgs4sXyjCedUUf2xb/W5Q5WOdF9+C0NkY1+rKA2D2SzMH
I5PFYujUToo1nnKnKCpPhklHW7uNCpoOwLMohV2fxNWNBBsaySl6Zpz3i+Wg6X5ZN6hXKHLDZSlb
/dEWWrFxmawuOhRsZ80dYNTLRdelWhZKQwpdIHYybxbj93SzVbgw++x4fUCrWwku7Sy8M/OPFmWT
QRKOUckwExwY2IX+WoXBYWhj1xIbIm7rY/on0LIF2ICtsvwcdHuBLXfVDXun/xhv6ghtDGfJPkTy
mkfNBPvfsHz0R+2vlf0hTMp9agb76xO3thIQMwbZQhkNRY7l62nMk1pHeOkUNBNAB1Nv42+5KW0t
uLXVrXP3/lK0AXG7CJN0mt62JtdDP3b3o8QdWATFj7BVnnQssmDPPF8f1toEcqQiaQB5CzzcYoFD
4g6CUoY8U1aVl9k/BM72gVQfsv7xeqA1GgaD+jfS4jxKLbCTvVwjz2LntqeOCMZaTm081rqNfrls
x14xVs2tHsQd4FHnR2v6gddqsuShcnQSUml6NQqAf7Afzn/V4jSRIhHhtMl+KLRXy/6uyF/oyYRp
+wc7HLe4WaYa6iLO6ZfniNpnKf5ODecIdg1mczcf930TbJxWa6cxlMXZrNfE+mWZCJuJjQ2XCs9A
zREEtjGPbvPPVlPe1aq0Fy2F0WjLbHxt/bAngIMiFcYqWjztKyNoMnsEp523k+aG3QdVsz2lTWR3
aLeOya1Y6uUkAhVpbGNGodOo/zuL9m0idgEvdt+fdtcX69oupEoGGY9ev4ri02UkUptclkYMRDR1
OAlDOflC2qM+cEwS81Ak8Ub7fO0BA0oEsXiwh7q6TId1pdKLtAF7OKZO6pqt+a4e0I117kNjdjM4
8v+6cwZz44RekZEFqz3bGgDaRpRy+bTWw8QcpBD2jhFS9gmbRz+q32e84lNbO2oGBc8p89JcPMhl
f29Ovhv19R8cPw6+lLjPQOFDgvByotVRRKNqQe9xxvKuL62/UqF5RdzdWOVWi2J19VD4BSvIpwUt
chmKNRnnigEON0PlY3D6dxawn240HuzN5Hgl1Ozfo6MZiQ4D9h+XoTKkiBwH98mTnb3a1eRVuLWU
mUXT9+P1dboaiKcaSEskH4DeXwZSlcJAsJgvWCoP+DB8yNKf2XgnmdbvvwrRlQCrSNUcTdYlWtqo
7Zi6FXhfXZJvAwBLqVwf/4SJdRFlsetKfQhru8vB+FJXEtZjhIenyLdUPVcOyYsoi1NEm5qwCGfw
bddJ7zvQVqb0rErN3KXKmmjnW83G2b+2z4gIDwj/jvkOWHylYux7IypmrLllti5ebihqPprG64jY
jVzs8yp386BzS/mvoA9coOS311fJSipmsDioiEMwZr8vVn7uZFLX5zL7XB/cIv3JS0DPN2owWzEW
78HapLGgtsRIdWTorUfN1l3j9+XKZu0g2gk807lzliiAKEloiBUwwIX608qoFVSPAtG667O1tqdU
FPU5kLGeBLZ/uafaqZS7Mk/y0xTp+bEdzcL1U+1HIZfvUVioNm6a1WjYsUOepAFHuEU0RFcN9FWB
ZAfTbYXee1CWz60W7rKs3RjY2idSuV6oclB6cZbA7FJWi8L0pexklvk+85s76qoPcac9XZ+/eTUv
noQwmv4Ns9hfql0PmaGJ/NR3CZ6dP9tyS0RqfSAoQMy6grya5jk9K9e0dYiOVBvnDOSVAKbzUe5+
Xh/Eyo0807L+CbFYBNbQ2FMEreakwDTCi6KrXKeZ6Cvv42i4twZ9J5XFvZSar9fjrmXJFDKBs2Pr
AO5riRMqMhKqxjLgu+aVdnQKvNGKSGvdyG8yTl2b44rk5DgMqvHaaxZco8Ly4kxoSNVb+i3dttlo
fUT45/oPW1uncK7QheVHzeSfyzkvqj7sHUqRJ7Ucj4j0k8BPh1F7yKetYs8a2BI9SnRE5lSIa23+
/Gefd1C6miSadaoI43a0y8MU32qlvbd6x7MbT6Z710fODaR4L/jgNMbBt/rdmEcfenvw1OrZ1Ldg
KGtLGo4gVp8Mn/Lg4mKqRoicQZTnp6w0Steu9MALdf/3lXd5W55FWWycqu/VvNNYc8NQV5w5leGp
2JW4tj8Wh+tfc/VK4k6C76Lh4E5143KOtTxXI2XKcgooP61S8XoAPEU0d956GbL/faHcDOr9mIGr
dKxbBJ83jr21Lcw7Be1WaMqkSIsZHfusTJu2ZEZraRclx6nyd+GwkVZvBVlMqDGkMCytKj/lgHrI
J+yxdBGrvj6Vq0F4POM/hCwR1ePLmXRkv9YSayBI+Mgb1yurh6z7fXdzrruZj8D1PZvGLxJKp0+n
nCu8OBVBnbtW8lB04odqQGxJ/uT6A3aC/CyPReRh54PgbPfVImjNpikLrM6wT8qkr6P6TUmjezbW
9Ymbl9jinuD01mENcp6gcKhdBhqFHEl13ODnpmPK7RTSQWqCO9siVRb9zkj/uh5u5TtdhJv3+Nm4
rMZPqevU+cluR9fPvygxjY1Nl8u1KJjjzZ0Nm0RlCRr0h7TEOFRmXYOEzJr6GNxERrxBLlqj/GCa
zhuG76NDiJl/xdlYfDlkRQ9Fcaol+9g7+ocw+Fi00YMJC2qqi12efwFA6GWicms/PYIlwBO82Vj4
K4cio/zlogbnFETB5Y8AtZwlUVsXJzsvbvOqusu2VHBXVghUFHm2iacCS/PrMgJl8jZpRVKcKkwf
Sv9dqB8D9C+1NHR9fGaur4+V4VB85cqnMaNhC7wYjoU3gm0lY8FTX9GmHau//GyEIU+Q63HWBkUb
F0MtqApgkBaHUq+3/jSNKueF0yRYJqjZrdln4tBhMOj6BYwUewq3jMxXBkduSUuD0SEMaC82dUqj
qe/QGjkZSbGPZ03/Wqh/wKBk6nD61mciD9z2y8/VKLYhOYNTgNh27GNTSPFdFDrSnZ4P9cYOWJnE
+SuhAUXObBlLHbCskluKlNT/I/6Fw2B02p1etpFrTqZ2yDIMiay80TYewWuTSECqQkh5os+9mMSh
cVop9bMS9d/qixTOwFzHP15fHSvnB1BjeJNUnuDoLKHVkW/I1RDqJbr4Dzak58op4Az/gWAEPFcU
ZbEIUR3cABdfqhvV2u6jiutE3NhT9SMVf0KiQ9oA5oLNl5qb/5cxtEYxqlYrqlPUmcfAknZKGezb
1r+5PmHzpF/eIgwCzW8aQuTLCKldhsnyqkaUN+C1ZganSv9s4rFYpY3bRVuCS1uRlpMmioRrMcxB
aj9b4lPqQwUx38fSp+sDervKGBAbiE/DC4T9ejmgAtmAoOWuP0kxThTWLovN3fUIb9cYOSxiktzt
nHgojl1GoD07NoVJhMo/WhiWNs2rHW5s0NUYFL5mE2E+zhK9KpcZVbbA4nKvHu3oFfE09LivD2Nt
ogCM/hNiscAMtaqDcjD58vboZt3shXw9wNsPjqICu31eWpzWy6WlZ3I4JrqSn+IaJ6jQlFvMMwta
nEUhvEHqp4060Va8xZcPskwfZHoxJzP3Nc/WS/92SKVPmQwqTqvSaqNi8/aJOw8PYikEBCwk1Hl+
z5KI1JfCrNUmloGk9bsMYxFX505Q+mqvdt9LrdkNSi65/thvbNm3h/cceBbp56rF42BeO2eBO3+K
LM0nYwYzkGJckQUYxD5gZOdF8eP1T7g2xrk2OisgQiFYahNCnhBtpnLZOlZ1SpEjwY7RR6fUTg8q
+s+5bbnm1gX/dl3OYuezUwQJNGjmxbzmca5x4cn1SdN+NPpDveU/sDJ9F39/MX2ZKiz8a/n7/RDx
QHznuyJ4n0dubG9M3sp65Oxm2riNAKosCayzqpGjTWpNgve9T96xFnB0Qdt1K/NaHdAcBr1A7ryl
zm+a1oY1DX59Ck3jprCgWr+0Uu5NZXeXGBs9j3lyLq8LPg6VQ7Q98U15g4HNkQGfVDlquC4iN4cp
r4dklhtH+GoQNHfn+tRMH1+kklUuTYGtEyRgvnLx2rWHpH797ZWNE8G/MRa5saQgU4GBaQNHXfbs
RNyVIOtwjtyNkbwPix9aj6R5o0Yb2evq4sYZEfnNX3nKYvFVne6b45g2cKafsuyx77dqe6uLjpeN
xp+nFrJ0mkvsHLZKXjcnufyQDD7v9WHHiTSo6v76BK6MhN6XRctprugg/HZ5ClVZKWt45LSnCGbr
XsNr6bZuImfjTF95qtHqmfH2dPVAdywvkUZqQt9p9fY0ZpOXOMlrHtoPnaIc+rjB065/Gtv0SZ+y
OyM6mvGdYr+a3efrI317CAIpAbowC3jxBlge9FxXdG1MrYPx7Wf7kK7pQUgq1Tu1991KjZN9GNB2
RMb31hjG9PZ69LcflOggaDANVKgrLHd3U5DpNKXdnWC0eJ0zuYl85LZ1C3MjPV/BeNPc4z6hwYHq
Gung5RetI7+ya7PrT00vyhg5wqS8k7XM3mdIgHnR1DgHx0l9D0Rq5RZDoBwkuc6P14c7B7k8YPgR
IOx5k5D30qq4/BGRkpqiYWGd0snfDQG8XTG4UqVv7MOVWaV0RjOJ9UufYlm/G3w/G40erSK734sP
dTBThE5hkW2Eebt05ucVulLo05JmG/PPOLuqa0rPiRVX8kkxSvm+0NrpIZRgJ2hd8qWx0Bc0R7m+
0ZPxGXCqtpEnrPhi2qwc+qhzyVmzloMspm6yh9xSTgYqCKOOHvv0UiQPyfde7OJ7Z3oaVeHi/ue3
ByO+a574Q8fRf+l+Zvpz7N/KZuRtqa28nXd7pu85fFiuRTb25YSkambApAvVUzTUxX6s5Mp6dDLR
lZ4RGjlUmoKC+MZJtbKwkdFBdmAGUfOplx2prlWTrkkmFLWtztUgi6ROCyHJdpHjcvXS2eWJtR8n
sa/M3z8lgUGiTgxZiFoFvJrL8QaKSPI6UZSTlko4I8Smcaqjpny5vmlWZhX8AeARkuzZanGxc8uk
6sDEBsxqFim3cmdWkptDoHFbjSddD0d246x4u0u5Wn5lAjT6GOGckpyt61JMg20Vo3qCD6UizmMi
zPE1qYwqfRBDHtkbK/lXperyVKB54PwSH6Gp+KZ7kleUnkVeKyfZ3KWlp1sYCriFtkMIFI8B510K
NH/47YP3MuYiQ5CFb1S9nSu/WNpF/6Hd5UbpoaZ4/dutHBFIqLEqgf/AbrfVy6mMS3J9ijHKyUr1
rvImo1FSL8mrjOdEEpe5B0QQhWK7aKZdEE7QUlIJkabrP+JtCklKrPwqu0JOppV6+SPQzrelQer4
EZKiHqlm2LsBAZWDIirr1piiQ9/q0ca2XIs5p8YovPBSh8J9GRPJz2nQaAqchtE+jWb4MNJAcXPN
qRAVlk9YZW8Mcm2maRA7JBIgdt5YnyYYEesNqkWnLOu/hSEEJnSl1BRUFwJTN5mIPSmv3TKuNlbv
ymbhFmD7c7vSeV9CBJUqVKto4MwDmCTt7aFvvuRq6niNqLtxI19aOQlgls/Gd8qM9F6qSDppSv6H
LutJl4OnpoN4Gpf71kRegpTh+pp5mwByq+lglqmhz1fpYs3EvVRUHfI1aJrq4ZfSrLqDKlXyxuSt
R6GWB46Mfb+EAgVGlE8KJ9AJKGfkpmPR3sRFvwVOXftEPKr5QywLejfztJ6dZ33f5H1iCe1kJ7hB
y1r7Uw+DxisBb22cKuuRZvogaD+q14tZK9hpsYgTDSdu4+vQG8+j0byTui0btNUw3PokH2TOKLxc
DoiOIR2uBKf5elJRlhgC5zgXMW6KUp42SlXzFbY4mxnL7ApKdszFviiHTaFsSHVgqiejS+7AYnha
+VdZyV7afdAk6ch/r6+7laHRNOHUUGAyYIq4GFppWWrYwlI+tcOnbEpcB8KLuqVn8HbZ0ShkxQH6
osJn2Ysgso6HK+qZJnKJeK85xfhJmEO8cSCtBgFNQi18lny1FzdMHlWs5yEgiF638q4sczozvV3Y
0Z8EQjmTTW5Q8F+i8J02LvLMKM1Zqav01Cwl7wmmrPn+u1+Gz09LC9FmjnW4QJeLTp4qXeAzY+LJ
U6fyvnasrrzpRlIgt81KRTz9fjjWnUy7hBo8793LcG3jV3UehtYpsarW7azuWQ/tG/P3yfXAFv6T
fMwMMm0RZmrLHrnJyDqFUnmao6Cr89tVFQd4GQUvdMdnK77FanOS2bRaCizsUaOPPFp8GjHW9zKx
t9g5b6+HORDSkr9qhxzal1Om4yI5+nZs0ff5XMfSS45Ye4qTnLL1bl8LZNBy5GbAN85emvRUfSv7
RYhYo5k7XtCjxRdAdZXRcNz6PNcjvXGb6UGFya3M50HPZa82nzW72PUt2l321t36NmEhUflnTG88
vsOmdHiQEknzH5S8eocGSSHV75Sg5JG6oaeyPioOBUw9EOZcvsX7km08lcyfKqLQywI1PFRF9CFP
8+w+s+uNjbtyEIHNmf2AAO5RUl5s3BaJ1jaVe7KGkOapKynBqwW48tv1/boaZe7JkGeSgS2ZmFGs
Gn6mliqKHKIo3UxTq6NC8vfjeph5s1zeR9ja/0KKMn3klos1XhZKExQpUrCNlSQ74cAUSCRZ80pT
GfbXQ62OCNQ5YglAz4H3Xm6nPFKVrK8bMjs96jwEBzs0ASx7o9GwHmX2H+N44ACf//lZcoJI4GTb
YQf9XaTOE/Ij4mBmob27PpY3qxudQQ5tlJyxmeV/i6Kr1KMQFSBTcmrTwK18/ammcVZrXOeW/qzl
9cbUvVnghOPBiogvmGiylPkrng3KyKdmGP2mPcVoLCecP07meCmuM1u79s3sgdmdlRQd4HC/eImX
gfwBMJxQ1BZDsu4VrduUIpa0ZUb16zy7WHRzlDlHRR2CpHi56Fp1LPKgradTNasKeqY2JgFM9E7/
miBS2uwMIWXau0Gyu+ReCNE+OVpoO8e4MxPrIfdz3QAWp9mTS74TtrtaH8zvWlMYxd43rOizjfjm
S+7LChbdwwykHOpWf6f1fdzuSkkpn9Iqi1HkLXLnNR9C7Wc+5uU3o1Gn94mw45csVqvHpBmlfRL4
qeABrRXPHUqW1L3wG8t3xdT2T4Ja6vs+FVMDetyR2n1HWfebmuXx13T0oxfhh0nmGlmRP/rxpCde
MRnmgwayN9yD8AzZY4gn/B3GKge93/UyvYiwHw/qVHfOERxdYhzSLo+jFz3PwtzVEmd8qPRK0g9h
pEpwHg3tq+kLuXFD4Afyg1JGyWOXIvX8Losk3sWTPKLwFJY+jYEk7aWXQI7ivyeryz/3Vm3dCrkc
/2aVx4kr07nKPQ1/5i+ZSKC01WneKTvJzxPYol3bPgeULuTDYGtC2aWGUgqvaTIeGUnY1Klbtqr5
sZ60od3Xmch9l+3vfAkjzCFu2mEUDmWzSXrsZFGmbhuVTb5z6lBBursUqKpNuP98irIgn25b5s7E
erHXmttxCFJl483361G3WHw0oikwmrxrZ3rB5RKPVBHWaj/0J7zMMhSbx453rJ6bfXiQJ6dPdr6w
5Ke2Ql/FTRMnem7yxoqYEC3T3a7N+RRK6XS1p41K+sUvkgH8RyxUsKqCSTeUrBLMCuW1nYoLQrdP
ZNuAbmZGqeUqsdU8kFLIKTBfOBCer5H2eSgGyg+UJ9M9Qv7lN0A7VblzlKn5ISESHu+yzkYL0u4B
wuyVWA3v+8Lxn60oTaUbqCZpe7DqrhqOjVO1404DuZ654Fmsp6HuZXkHuShI9t0wjXngGjXuDG5b
albkZRW1oo30bOWs4ilFiWJGFc+55uX8irErwsykJt2bBZzSo6mFh678ISVbovpvux0ASmE6QBKh
d0Mzb/E6tKWsG1CqoywtAuUJ9YfBdRBtPoyikPdZioZG1A6NcMvMxslH4qRofUs65BbITJ6cwb7X
S7Gly7Nygtpz/4HLgccQeIHL4aM9HpuNng4nHg8j14GE+o1p/vzd6wdSH9OLJwVNuTeV8qFt67yN
9OnEk/YAiQVR0P/j7Mx65DaSLfyLCHBfXslaemF1q6XWYr0QkmVx33f++vlSF7juYhWKaA9mPDMW
4KhkRkZGRpxzonvoWzMXA1gdxHbeb446Io8GKsNCFf98TctiDnq5hLJfAhR87kVP26pw3hysMlnW
YnlaPMnvvvO4gmBqQS2ku2KtL4nMbq2xnaQF7b/E2aM5nt+1Tdk/GK1eUlw0tjQGxB16HheEPbaM
LJyXyxohOrRTyaZGsh8lseWFoV6dnEEadsY8SBs5ykURAMYCbQ5mWlCq4UZf5yijRt1OTWRfNoL5
3jCLH2pnj8cpdrhsAOw9FabSeZki1YfbG3nlyAgELMVTbnhAvmtqlSwVcViq2gLqu/acWt3L9nA3
9s5LL9RZ0ONSp9ehS5kYfR+X7eTGYmRAFSQvt3/Hn81bfWyARyQyCBTCClx7FDiY1hm6QvF10ixv
KCmcu9ZoDm4yFfU+ooe676vG9AiVkzcvceU5ydAe8rhn5DST1Nx8HP6pY0v3eqUrHvNelk6yvCyf
URMZD/D1mx0d34wxcpNzV9RR9amY686dizk4oHxWP9lh2X26vajLk6/B4CG5hZhKpc8Uu/4mSZOr
WK1aWEm+Ns1PlVp/7SptqxN3xUnh8wLGldk7YB+rk1jNzCAgo5n8BeLGSVWnYIc/xz8ttXc2aomX
psTcG4NXKSM9aS6uAhnzluMy0irVL9Nadx2jm+8QK8k9feqmjfMg/lHn3sB6uIwBsHDnoXl9/uUo
W0Ws2dH8Ro7rR7Vr5708GObHItfaR65rU7BUO8+YzNBzlnnY0uS9JChwixC6GMXMv0GIr26SxqEb
owWa5isTzT1E6gIHZdT0p8QEW2fet3Z11JfWreTxMIRCYvv+tutc/wEOVS2OJ8tdk4xsOLBOTq0I
UCFzZqdwn/aTl8k1ounLF0X+XCMGWFgaxHT7WR5bAIdbT4wr2y062Tgv/WQxieh8D+oe+/OgEJPK
fPjcKHD2qH/YuhcFASjH2+u9suHi6ualLnyZPs65MahESPrqneznMipx5M8LKjiDrh+stB2/jFIc
7Ft1SA+FleSetjjl/rb9yxyFwpGYv8cMYZxuTU6zo0kK8CbZH1rFeTTmeNibZdKScJrZ96KQyo3Q
cBnwsWcIsR+Gh/DmXOVEgSLJS01vgJZjYt4hlFs8hIGdMSBUHT5kaZA/ScGoP9slYnG3V3rZzlX5
vnxnOp7wmy5SBTUL7NEeWGqmRl5QOi9zMn8p0f1L+tEzEuclKqPXNkGyUN9C11xZNaaF0rQtbpv1
NReHejTZEquu5ULc2F4w/FUmvm6mbmVVXtwe/9Na/zUofPxNBNbigPJQj0GnHl2p/iu10wNE4me7
khAybQGIxw9FXRfuaCkbtq8cHzAD4AdYJ/f6elrVQpOCyRKUa8zczndqGipemg90Igcj3TB1qSwK
9RpQFIUh0YXBo86XCbnXnHgyq/5UoiFauQVS4jaCk0uQ/ZLj9okhLTspre+rOv44LtFe/TmOw9fE
affosu0DJqZEDL5Ykt+w6/bhuAWNuXK4QKRQGgFJIUYMryKJTS2sSkCD+YaG6qNZenH9PSlorjVb
YWTLkvjzN/tNj8uUa4NKXIoAmzycOrM7BAYt7q35jVcN0YAiPgrdgPVdCN3YaaegUSGQOU9j8z3p
KiZrGa7x7pHJbC3XD1o5EDKZnbQKjEYyTQIfofpZku0K80dZmXeaNu6BZ2/k9JfZCpboDBH0RVdZ
W4UkJ7CswdBDzTeSrrgLrfwzt/CWHuWVe41mNeux+G4sZ911UFLJRDU5BdGBiDqS4v14D8CDuZSA
R5gWEBvL3jSn9q4BIHFPu7Lfz2RYp9F2us/0a4eNQvHloqG7ijgo5pEIjcdzh+kiSR+iJpX9tlUR
Q2uX9qjWQ7q7HYcuYwHDbICYCPILZcj17ZYCltE0NtJHuv5+MQPUWPv70NxImi6jK7kZgUaD+8KD
e41CQNRLSuVoUfxUbffIiR/qyhDArMdZnn4Etfqibc2uvTwFNC1pVAkuEVnlmgiW687oDBCnfB28
/YtStcMuLQLzwTaBg0mjOb3bRXkgkPgIbJuYXrlKCyVqGXa5NCRFnVo8RqXZIvwVoWZ6e7sunQJG
IAA66j30Yy/eIoA2Sj2WJ90vc93YdXraHscyfP95o7tPkmuIM+fgF+eul0lNOkQtVpCUMZg3RLGi
7HN745Nduh5WHGwIsD257Kq4tVh5EUydpvv2FNTIz0rKT86+81K3rba//dlETnyetOPGWKN6hW7N
BbGjzZUlTrLE8KWqS45GlXOXyIXMKHlVO87JMH+JpH7r7ru2Po0HLGGSAjK6kedfcQqsIC/KzvDj
Rh9ydIyTBBgcxVPd1dsy3NLHunQN8G+A4Yj5BEmeBufmymLuq2WsDX/Ja8OzmRJ76NtOOtz+ktcW
ReVO6GHxFAaMfG7FQYFmqRHlRJWhcMvl2UnDOyVRN6LStf3iYQpKnKME62vVtkIpozPQjjf92I7B
xg56dm9m2nhnB2V053TUucHNvhsqwqnlu5H50gyEgr1aWqmb0wAg2UDgsBp2dhRNj7yvKndWnG7D
H69kusIWQAdWJxhtq83SZiNt9MAx/Bpq5bHMZ+kxg890B0mr93urCe+LLOrvZsnUPH1Uk8d8mpUt
2YsrNx7NQbQjFVrUsBPXCLV4GkJ5CArQA3JBTj09dHq414u/0F80kX9BO9YNTYryEEs/WZsp9xVX
ovBAKZQKrEBKiD9/kxFVjSOHwSIbaPtZMTNfommnR3PkkrlWG9/7qileqrSmwMKR4Z+bCidk9Pve
Br9gRrb8aGiw+T8kc5ypriMNk7YhKH55FG1SSdBTDLFDnHYNnMmzLKpRBTJ9qQyC1yaz2n+qKZA3
cuvLRQkrZAdCY0yQRM4X1S6mRHSVTfSf7eaHOjjaIdPo5Lhx2vYbB/Lqisjz4LogfkvB8txWaUlG
lkmZ5TtdNDYuJbGxPIwlhPyNS+GqIZrIQoSRN4q1OoRKbRtFO7BTXNbFlyyw8jtZkqsNhvYlgFpg
MUTJW5DFOYKr9bQJvYwSUrhvhE75DTERILxJKz03YzM89KMhP4bTojwUkzTvE8jRhzSR82Ob5/3H
Wsnu9STJmHEcZHsrqYOjLQ36d7lLu69JNVfPVjSau6Hp0l8WXbONDODKrqMQhF4gWyEI4CJ0vjk1
1tjwcI7bAFQpE43LkEqhmRufjGze2PIrMYrDiXcJwr7Bq3yVdffWRHPRUAO/4/pSXEWOom8md3W2
p+oQ/12XQtg06uthp5lDVBzsdCy/DKmhbC35UhRZtUlQSYfxCLq96z5FmaEeKCeRzezjJNlViTy9
NlLkdDs7TA9gKYK7gbFeuzQnrWtGqdl3c/AU507zjDZLespS+4veoN2REfg/vPc+ZFwNVTjqjkIh
ea0KLSv94HR9aCOeYM6vZkjHrczD6mWhVLFxNC4vRV5zgLDAqohBDmvecNeLGlFRpafRyT0z/1tD
JbFBoLSsHOjx7w4uoEx5saO6St7OX8/dbNbCtjdKKz+V9pNghSgLYtff3/vtRDWd2hoFYuLUupTK
UmgcpWp6Wgqajvmk/NKVYfHMcHOY1MVrAP0pWm8ohHBuLqWlNcRjtSgss1PAZfqcpbEoXEYWsx6M
5IGjszV1/KJmyCuVZpB4fgt53DXTMZKtvOxpHJ+KXNY/zRRAdoPeo8sfjf8sQWd4ow7oW4k056PK
QPuNHE3EyLNsF+sk7pSJiQ8U3lcXQ18HndZ0Q3ka0lA/JcWy7JmYNR3bqPsnlZgFXEZy4yGgo3y6
vaEXHioMC4F0sgnuinVbSutRIV1ypzxNteAzaVpYIQcVBKHiziqtkEO+dM0/STW9m7WAYQIUdVre
ekKx9dxbYwnAdaFE1alfUAyHEifvcafYtbOx2zgYl2FR2AJJBd6SCAx59txWYhQowWp5dTLqMdgV
TeXAUCBNU0pF+QBmNvptD4n+EHRTkrlWGKsfFGcq7m5/6T/v8vUec7lTEEGZA27B6nyOdhjRpa+q
06I05idobAjmGZNozFsaHwA6UjLOxUGWy/5TbvQI4sRZOr/MZZe5i5OaD51kWIcucH6q4EUPizMf
JsglXpB21Y/bv/XixhIfTDD8aFtQbFtH7yoeDId51NUpDRJ9n6n2U0GWfawKW/t529JF8oAlQWjm
YtTEQLxVsZGmSaogPFyeFkeJdzXTNtHLnfKNOHwZTMTpErx321BFh+vcAWK7DerYrDWae0GX7uqh
UKmdNmb+0rVyMiIn3hlblJXLbwj0VgPhSQIryhqrtzJv8TnjVJuM3FvC5VNRp1PkIuch1c/VVCZb
xKpLc5C4QHCRuuq27awpoEavjQsSM7bPAEgwRBYNSfskO4CQ3ViOwvbdQASBrOJE8U9wuMXWta5K
b9pamm3LD9VUi13GhybDAanQKNzIzK8tjLaV4OxR770AfOAyS5MWse1PoNc8hHvRWgYFlX4ag4hx
V+91R/Cdb4wJd32TqlHBiwxGF9t+D3TF5UVVuuaU2O+O9jzdwKdREgJYggrbuRUbpPSSDxLI33pQ
j9rSIBKNF8Hd0qPEHUeLZMHo9NJtNDPdwM9cBnzSUCpetDEESGANb24DphiPRuSgNDHtqiF4jKeY
xnf7ugzKsZZe3/09GXRogpcEeowOyOptEHZzOSZkiH5fZ7PlzoacSV5nm6nz3hybaTq8cZAaB18o
Skbnn1S3a4U3SFVCSkvvYov7Wu0Vae+oW12nC3dcGVrd1GZta0FhIJ+XmcNOLX6X44tVxRt3xUVU
xAgvRNjcQjIQNzlfTRDMbRQLVYnS7CA4l+VrIff5RoX3qpE/SCIK5wwEWPl6E0mZFNjImvRDDEbP
CPv4SUa4o3jvmRKLQeiNvRE6PReRyckoGTk2UoBhHNyPOUOb6cq2G1bWfs2tjk+TxoBXkmlarcJt
1OV20/M0ejRnr1JSr+8TN4BFas3HKby/7dVrH8AWCDS4KH9m70ElO9+e0ZwtozIC4zGTP9jd5NU7
q+t2t21cpAt/jMD9pl9PAQSExLmRGe4GlQrHfJQTUwKeGSVfFt0qvgw8iR7q2Qm/dbxVHxbgZ8dQ
W2LPhlL3Ve7N8MWcmuzYS4wFQ92xfSiqDBpfrv9dlo6G2n+ih1vz/v6EjbfJDb+W+jMZAyJnfJn1
67zSlrmx88x+BFKWe4FelPcKelke7ZjmiNDUtCvmpt53U23vEjtOn8y2nY5SZxYh1bo+eChVu94H
Vhk9WW0bnCwpLl8buew+ZrkgEcyjdFyWKEh2KOXIu66DqAlhuzfavW6BKnYjBRzpRlBZpw0sCp6r
YIOCNKSkuTrrQHrzZVpM+xFSOG+2o6K291L/PaX0cHuztwytUsNKngEsAFZ/HJZHevaeNmpuHj+n
w5f/YIcbTuD+xaW9ctxFLbouZqLeo2XMTOI1904Rf6/0ej8t1uG2qSvnkZfbv6ZWAXk2+1LOI9t+
RGnsQ4C2rFUfuvnUGbKrquNGKLv2/RyuEWid5NcUd87Pipr1sQa3yXnMBlTeR8S971t4ynf23D/p
1qxsfEbxmVbODoNdDODjK5KTrMzJgxYFSom5sXEmNzWLfteo8ZZewR8uwZkZKvYCSazA6cYH15iZ
lEpR4lh15I9qXNUeCuJBtR+ibvjahoPFbBVrVH+0cB6IQHMWTd7Uzn3vyZPazV5aOv1rb8tFtGtQ
4g5dqtEa0gpzmeqaq4Xz8nMw8+zFLGRF2xeprjJm2Qg15W+5ajQg23PfjPaOVgmPwFgN661e0oU6
MPcaUvk87sVAaiF9db5pytzHgaVMoe8kQCYG+wU09J3eGBETFCWmnH0fagZkacwwbfOvC38rwWn1
ftjP0hbu7cJZz3+KtXqF5NQDlDIeQ7+THnI5IXeoj5l6tEbbRbv3+M6T8ccYgj0GAFvnAu4KvXU2
om4O/Tj7GmvSfph/D9ErE2Mfh+nbbVMXF5UwJTojcDNRIV73xyWGvQLlXULUh+udGjxMYMTnLXm0
i8OHIArPaoIkDyyRs5zvo2OUg4qGdew3uX3qgy+Bkh5HRhjr/UbqeoFMwWOwJHimVCrA14tf8iY7
HxwnCKJ8AuOjSI+GVY57jUS2q7Xy01hr8zGdymmfKQx7MEMl/TBFdnuYI6QXxsgejnAZ1Bd5BPJb
KuRuNVfjh4C88bkvtI/l4FgfAXeiWX97Cy46NvxowVkU2a/QCFtzeeYYUGytJYlfJ7+isGa807xT
F/0IYepgIVVTz4+oWe6KrxzGzFo2ip1XzdOTA1tME4YG3cq1awgFzSwbCeLfDHKt4Q4x8uChMwYX
8gMswIm4YnwwjL/C5mvf6rsoAVZ0+xNcOV3QUP/9CSsHKZU0NVLDZCzj/CNMYLN1biDthk72tC2A
i3hPrEImmaxAe9JeEa+rcw+JJktH3ZvVBvPdWP+egsUNh+85Y0rV8LPBuN7bK7t0fcibfFlReOXq
WTP8x0JDs1jtI1+JfTogXmPHu8Ix9kb+87ahy4NMBYEWLnVJGuLUks/XBb1ftktdi3jdqwJY7ebS
57zdgK9cW42IF+JZSr1CFvv45nglWQEtKwtjvy7/kSQvfCmcx6758f6VgBa0QVxwuTE68NxIWs+G
mvRtzCFsvazaZYxKVOatasiVywWQKSkpZw4+PBSqczOSFWpWYBoxaOmvlpZ/kMPyWFrRR7tJD9XC
8FXUwBv9mxNWk2t3zfMyS78FJVbqN55y1z4q22bzZKC5yI86/yHLNFeOADIgWPVQqX9mlDZ1747T
lnbJNRfBOwiNJCXkquJovNm9LK4jSMpj4ptS4hVj7PbG5IbJhsDAteWAB4L/COYTmuX6gOmlFC26
nvih3LsS0RKymsszZNA3gv1FjkWHGXAT6H1aWZRAV0FDVgY1CgPwnG3SfSiVfHRFhN3ddsZrq3lr
RD3/ZoDgFXOZmsQX0shm1T1XWummzkvY2P9lOWJMuUPOI1TPzy2pej05TtonfmLlidtIybMsjVs1
uYtCN5QLGB/AmhTElSi6rKxMdVk1TYYPzOowHZtIGfeTsxi7BjgXxST771nSZCrcRrbvisnZB6OT
vDvYc9kByBC6yUIucHXfkEZOKBbKiW/FRrSTHPuxgQ+3j2Tt99xWxm7Suahv7+I1z2eaJvV9OijE
xtURQ/KkmYJU+GTiHHkkLHdkkqmXMA1tY3FX/IX4S1MK9AWksHXTwqzkvh6LMEVC7HfJ9yNAamnj
CUbPu5d0Zmi1kWHU95WeSIlvqNkeROFDMBo+zNz9bTPrphf+IhI3kL6orQguxrlXhtAFhzxOU2aZ
O/W+CopwdOfF+WkmeetROo7cxA4Ul6loYwjdcNxsWF/ZurMfsNq6RYqZ2ViXqd8q8jdmmB972XjO
ZukukM3RnWz9KTG1r3VY3809U+AoSIN2SRj5nidIh01ZLruo6Wi725/l2q/ibUfYoSkBiWj1q4oS
5AQ009SPGsO1pmSfLR+tynjvo5WPT3GUHgFlBtVYA4rqRIt6EAdi7e2prn9E2rOixncOr573L+fP
+BeI+Ly11nSEuGrNWHYylqM1e0WHp2T9bOt3F+DEcnjV4E5/rKwDdq9ZY9Dmqd/vTTpWUfFZaf8p
IXt9vr0a4ZPnKR7TpwhvgKCA2sI5OPfZURucZGwYVi2pzBdthqokkx33t41c8wBGnpGiCNHki0n3
edhobWtUhOv2m5p9SdS7Jvl928S1WCL0r2BZgZOgzne+DqXOA5inNSbCpzz4OKX3fbAztxQrr30t
IEVcBrRoYPmvdqXuEU6bDCKWVi7VP4D0W49ZB2a5ERgvmH8ikry1s7pJm7YqUS2IUr/6lqWFKzHV
QCngnQeujHZTU8vHIM8esqp2GViXWdFToegb5+nymcFPIDcRQlj0VtYJUBuXcWuMSeqXkj/H+fOU
dZ7Z3o1phIbsFvT8ioPwfif7F8J71IFX2VbfMETHSpTUz6fF7czfYVu4mWVsuOEVHwGiDDqInoZ4
PK58ZJDqaAyama9q/5SzzpXCAxRyPusWXufqcqhFgH6nI2+ulb2S0O7rdlK52PrGVcvQW5aHuXgv
FBonIcxxbnXckY+3Ws5YF3GbWBaByDbxj9CT2+Y/fDG2npo8vUmm1K38MBuZ+cIc3ZQRsH/Hy8sw
xFxotZs2n959egXxAFIVrkaqsypemUmgg3tyWAqZozZGUPxDT8uOqGxsHK1rW8PRFdgUKrMMvjiP
E5Tkmgm4EvO1c6Sb9K8OJHvrvRI3YmdEd5W/Co7yGsOXDvUQ5EOLEaSkQ3vvhM9KdKqzre7ZlYQD
9LjoVIsmAQii1WJAzU5tjp02ZQJnnO6bJr5PzXrXAb4vw4eotx8Aeh5vb9ZlVeAPsofUmI3iJK0O
a2oscp4Pc+Yvyod0cpn3VdH4P/zSq6+3DV07r8RzHs/g/S7VBQu5qiVe8XzGIQTv9ZPpB+4gt97m
U/2aUwjlamDbAva/7kwMchP1zpzlftslv0ogne0CRtZs3585cJ//a2Z1YKVWnqJZYpZ31Rp3RRHd
L9n83dKTrevj2nK4Cv9AoMiG1u5HAzXQioXJ5CPcGrcHtHlIx1DUUYx+o8hx5UJEgY+qPYgTfH09
lISGB201RcwM1xLTUwLoH6a1VfG64gcAucgcQSfwgF3H7SlsHGdccLi2jb3IsFypVT3qoXRaN6LD
tUIH/BIBWUbtRkzbOD9Rll3bWW9PmZ/0DwwTdFEwVLOvNcMeKzoTf8vDwxz/zMMf1JtrxfDmbiuo
X12rIFbz6BTc5lWGkQRNqU2jlvmlfGeRXFYIlAaxF/6HKwrxP+g6DvkSxSmxsW/qG4pSGs6AFiBi
jfmxRFuAEpgUbZRLhUOvkkvopLoQohBLWROle7MCaNcFmZ9qyJ8uxyVTvEZ76YIv0tbYnytBiXsW
EiOjmalTrYEYXU1rx0hxxAKurjvkYYK8SJIf81mf7quelDMH9H6Kgby//1QL8CsqDVRWyNZX4ZD3
lqrm/Mu3dObG/tP7yfD+hgr4XgBCiDwJ+ap1uUMbgrKKwijy++5nBe5JNsCe9w85XAFnU77qSvSg
qEIjha6mwPOujgB6CK0pLXPsL1HlFQwID5G4m1/eHdq5rv4oa4IuINs9dz8Eg3I1NfQYif2XfOl3
svHbZN7Mf+imCGDtv3bEYt+4eWxF8zLqFC4t46MZWLte+pGUH0HRbASOK55O+KNCKqIGPrhKYBCm
nBoksGIUf5O9TQaziw2ForySunOefl+G6r3T1ckx3lgEpHG+Mr1VtArsVYyMZ+bpvBDU5COTE11T
zjbWdtUh/n9tFxJ6UVYlhVIEFH/bgNbiKLNA88fUWxt3yZYd9XxFTs/IHr5s7OdIQ89awqA/8tot
JuaVG4s7nhecDn+LN/bK8wAMB6lhF7RPGmM6Okp6N2hMkbjt3teN0NQGHUlDe7056dgaMkqAiaiX
L2b420rnX7ctXIl3LONfC6t7YgjDtM8ULKRyu8/0H6iBeY1s3UnKCaLYjlzTu23w2pJIzekz/Hlz
rBlpvZPAuTAxSFX+uYCKJs/Nl9smLh1AY+aQAkRL4AD4eOcOAMk6mJScGC5VtldGqdt1P6et8ubl
hxNGULLgcYY7XeR6rcWQO0pdflkFh8wxnhLtc2zqj9E0PUd5Bz/Wuru9rMsrHSwVFwStVo4sMfV8
WU0g6Q7InNyHFeMOXETTh9B+HbZm7G2ZWcXtuAq6qCkqbkBzn2VG7MYt5YG8ztzG+ef2ii6jHSsS
VVtK4xZEy9VJVR0psxN5zOnSPQdx9aWD5ltN7dNSAYyItoaSXdsxWFdUp8j+BKXs/PsFci9RhSP9
ixJaMTHvaGn6UutoWDfdb6Cf2++3C0cU54p6NCmYwGuvtWSRq+0meal6X8+SZtcCJtghWlDeaf20
RZu+YopbHRIbjSYxInb1JrDod5ZzpAx+Ggf6KZ+yb1MSqofFMvrj7U27OMB0MuhjCbajQHWuixJN
YKpSXQ+DT79iJ1nVLsrub1u4eI6eW/jTT3lz2eZBZrZNxVo4R5Lb93K/x2JzWIq0u6OhnniS3KgH
3Wid3ZROyufb5i+8Uphn/iKYCRpNFJzP/WSogwiQuDogl3UIGcZsqa/hrtGemJx+29DFSROG0I3j
4U2ZHy3tc0NllSD8Y7PO1nzMUMQJmEGaWChf/X3bzlXfeGNntaClq1MlUlhQJ39JtZMefsm0DR7g
lonV2SqDWJ7jRGfLtA/D9HO0T6X2/fYqrvkdihUQBoRAMy54/rUQaEs0lGUGX44nV2Y04qRVGxuy
ZUJEkDeOh05j0UYaJrrku9o9J8PH20u49pXeLGEtxJZ14dzGVjj6WVHvSqX2ShrChbnR1LyIc7gV
dFbCDvgHC77f+Sqg641Z26WjX/yi7+AlxmubH4dh38RHfQtHc2VFMAbJTUDQEDzXEdzurRH8Giuq
mpciec0YUZG83v5oV5ZzZmJ1H5VlVVkpqiC+qvxVZr/Yl7p8bgHKf1DKjf25ciDPTAn/eLP/al8B
z0Xm08+zlgT1h2b/NaEiqWzlDtftUDWkpvdH5/DcDqSKZBy0mK+mec5oe4XNAwx1UN1Zdrc/3pVY
xor+tbTyaEEVUWYLX+jKxEvRbGVQ8z7VPClgsNLG17tyepAmYiohMrVi5KN6vqpQntXZrrLRjwEf
FPrijrxabi/n6odDv/VP+gPxfxXJDMYmdwj1IzMqP+R1eEBbwNXNO33K724buvbdKDRAkBD0JC6D
87XY9WSMetZPoON7N57us+qrXfwl3kVKv3HbXftsDuihPxqClEFXptSkDEdZbycfuTuIlFoSeX1T
vDv5gW0uCK/8h9Ihki7nCxrt3CqliQVFWvpo/pLUcBfPX9VwryhHYBDvZAdRyzuztjqzM68uZ0qH
iYprsstLRjoGL8MWlf5KmoARMiuq7/j4GkzUKJRz266Z/Ll+ZDAbA1pRy63/alBZCH6hs6b3W8Wu
K1tF2YSSBlRehLjWFWuECAZJiqfJH7VTSRu+2Ro1fGVJZwbEn78JQFppZ7Lej/hCOu3HNPEoFwbo
AqLxk6mWm7jV5qDmKxH8rcl1sjWN9ZL2EiaVmmBknCJyY97Lt4/TJQRGCCgwAZDyO7WNixEECXo0
dkXW66fJ/TCH7qKZpN3tfuhNN012MqfMYuabbH7ZMHx9y/41vPJ7oFIJRFpOl936WbtD+kMdY5GF
f6/7b1pc7uXJcEvnp54a7jzYrq26Y7qlmnHJw1gtf3XGg7JoVNvk9IWqDj7LPumpumOeU8fPSaBj
wGpbrF2Qf0QmXJte4ZG2lUtXNnM8OdvV/XGoD+UQ3OtpRQ/waC+Hznlqlek/bRPsAKrGYCAQxTz3
P1sJex1A7uTHtImnrHIbCtMZxcjc8KzJHYKnpDv0zD6/vUtXwjqI+n/NrtyeysZs5NFMtJU/OWHp
Zl9DPaCtuhHUL+QPCEtv7EDlOl9ehIqF3OjY0ZwfdnbMPkjDcf7M7GOxCdFfQ/i93VWD5i6dyn/H
3rixzqvHW0i4UnEDr7TO/9TKCJPM5PPaMYKxsbQfq9+MqjosUuup8XCQps9ScH/7215iAMSi3xhd
lQ2yfkRpJMMo7NoXm6m3BpyEpHyATWAYj+Hg2eoX3cruZVwuYnjnUm7U4y4B4uIXcMDRH7ZEHWvl
/cpi16O6KBx+Iy+OWvfaa+m+C9rvSn3Q5WHfW/N9PdZuqO2itEOfvHqEUT9EErOHy/s0fGyW75Zz
6rPgIQ+3AoRY/llvYfXjVinF2CRMltP4caFpHIwg33XOh6A/atMuaE6IFkUflfm+CrYwa+IkXZhF
hUMgIvg6a25DkZd5sIzCLBJ5S3jsNC/Lw1MjOT+WydjbtrTxKvjzPrplcbULzFJIGYqNxaow7pel
vwtrTzNU1/DN5BhFp1ZX+KMvmozULYlbKLlNej8s8rFt3o3kEt+cJhyrF10/feWSTO6RyipU+Sn9
UR1OhvpaaRvLvTxqgOdo0KPrzf9ALu/8qC9zq8VzpcxCXutVaryWt3y+QOXdM0OK7PQvtRp+3T5p
l1EMSwKAiywaIkJrmRcnqNvCzMzZR+AtINuBOacku3YTUnzpOud2VhuZQilfGt2Y/eRVNt2iOUqg
SL828ksPkPn2ki6Tg3NTYslv8pE6dcpUye35TxrMUN/AbJlv/p+MgMIlSPFa1dZGpiHTwhEjpn5A
2LSeFz7aJnFTxPZz9xdL+deKyPjfLMVZyroyJazoydcCUsmxYJQKcTfTvjMrz4EeqU3GxsouXxGQ
O5CHpZND1xmh8HObjAqaB5WBKr6VHhLn7zE5Wt1TxSCXXNu4Wa5sFNRkuOPgNoUy5Opm6xR7dtI2
XXw0fVhM/4yYxhLX+9vucDFklJF8dA9Rx+PgCsTG6qLuq66bxiVZfKt8Lj82fhWkbl5Rz0TN4Hmy
3Y7BLhn/77bZS4fHKhOIaf5SSkXm7Pwzmnm5jJXB4lodAnn5WEA+mzxDew0p5Hbx3W1rVy7Mc3Or
RULZovzUYW5JD0F00pvMHZvXYXwIPqYQeC1pr2t7SZ/v5mji0fHztvlLnzmzvqbsdjXt0hKpTb9A
/16Xv9Xm1/kbPVZvHH//F0s0SXSgbLxxV+eOgXoZkUSaQZd9SqTPcvA9an5rwT88124buv5FAcUA
ETDYwXWvzHaGHn5VtICGsHZ1EjMAJnaJzRKvjnY40KarAoR9AAgq0kv1fQB2dPsXXN4GfFShHwQq
kILuOsSoudzJTsiWzqjKm26vHpXloOs0hjKvth7Uj7fNXXnunNtbBRs177u8sTkns3ySlk/tD8bs
fNPknRnbUDPuJ8jEty2KvTqPbhjkMYyuupiJsqalWzM4xFTGa7oFSioKg+3SuDTYok3R+stIc25J
PT+MqmN2ilFiSZePOlUEM192xnJI5dcy+1YEr1Vk7JvhqMqhV1XKPQV2b27vu37jmIhL7taCtfOf
0bSMeJuccvGd4K/Y+ZlOG1t49Ri++aCrS9ZetKSLonoBN51XH+2AkvmzWu9SPTre3rlLKiAxlS4Y
YgtCcYcnyPlKqrbI5qxdmKkaZicGf+dep7X2nSTLGWpTi3TKx751NcT8vNKs9plV1vd50ye8XEPt
cPvHXPuqIOEEwQawLnH+/Ld08qDMdawyfqX+24qei63OzmUkhzfEvDn0QHSeBObqXNiREgSVagZ+
mKc7W+Ku/2BIH5KUEUnu+N7B4tS6OOqksOhBUJpep9hOtKRWmYaBHxW1q3cMmXq3jwjVNQBJyCsg
fL5WELTHCtqrTdiaVHhd9VO+19IXHZWLLamstTMKWUpR7TSRKgQ9u+78Krk5THWlSb5EnSSMfxXV
4GaMggcO75X1hkNeMwbyiUyM3h7tqVXSElDGNcslCU9de198wAPvcqS7bToW0bKBDV+7g1jXW1Or
WNLNTaNWWRqetCC4jycb7lotHeqWZCwMczdBrluG+3Lbxy+C8/9ZpREMRJNS+9oJTebCJX0vSWAN
J7cPX83lOI534Sm+n6rf4aKAlft12+T6+vljEVVDoamGwxirI/4/wq6kyU5ca/4iIpiHLXCnKpdr
rrK9IeyyLQlJCITQwK//8r7V1+4Xz5vuRUU3XBDSOZl5MoNKh2qN8EgTc0qLfvFxG38B7ttWw1O4
VOwvDfd/nOn//+b4n+thwQNkwPrHF/fPz1hhHFXsHM91Z+JZeHW11mqTlaBmumSvVD6n7JUMGOS5
BZUyXgec5261JzvRlobWzr/S/W+KyD8PKNwSeH6A6RmQYexy12Pl/5XfKscC3lxO7sh0ktv9Sh/9
8ABu4i8v988N7D+XgezyCqZj3uDPHDJQumzCJoPFW9uvA9MXguyg//0y/0Ol//F0UctDnIWOBdP1
5R+rVkz1spXJho5Zv9n6G9pBmHr3Jnzor/XyGta+oDDPPET65/qJQ2m8tEy+Fn91/f0vH88/buOP
E7BuGNxYUkvvxDC0DUaqm+wxj3q+3WT8NP5N7/6v0h9PFs4kEGvk2Imy/E/syiEWF2EXjt01/jlF
dmz22RHdVeBi6Znfo6y5K/5mUfQvs53rNUHBQGOPgTjokP/4iYnHALtvAruT66fquHjVVkdd3YyI
432EE2DWHPOlL4cXwX6So2zhaxoPvar/sqb+Vb7+eRt/1AKRkJA9lzu7y8h3h/loRHGAq7+XMFD5
4vztNr+kcz9PhzLfuqh4/9/L7b/sHZgCuDIOEK5c52j++eF4TOLxGUMtd7x8r2nVDgXSBoeWf1PV
2LJkOExwLvjfl/yzxMPZD0sodJIYbod/158DIfuMkdgNmPmdnV8YcrBnDczw/L+v8a8P9XqNq8U6
mJurbfAfP0tQajFHbP3dVs2tw5gOH//WNv7ryeEScKO4egRdczX+HAapdZxaF0i4C6d9fSmiPv7w
09quyMWsLs30t974L5f708DW0pKNjcPljL7ALw4xoOH39iv6KLeDku1Eu/SyH9bb/F6wx2hu4376
8lc6/t970z9/85+85VrXLAExGu7U/BAD4T5Wbcpb5B02FL5ML/RnNNwqaLrW6JYAO0J7ibGwbf7L
uf7vDxczclAFXIPOUbL8K5FgsLYJsKsUdzIFunJZ19dVTf3yjU3vCeIKV5CC8ScCV4Zw5wbMG4Hi
WFuztmBoGph9/u+l9l/uBtNTsCFDRQvnbQzI//MTQk0xrclEodqeFAButZA7LG/eDzOsxJt0MIe0
IMspCd4cjN7NRz6lzWVqlPzMrwHJIkz0ONUpw2RxkCe3KuTOVSU57CyO//Jd/Pvbw73mmAq8lshI
c/hjr/FpvlcqHde7WX3dsrW38nn0fxsKhS/+dev8xyF2Le9hPQMTBHTkeF3/fCZepWrJdORfsqqi
eSsAKO7tNrD0Md9I8p3kdvzYqRdxhzkHezdEkfkVQl2Kk5E5rNFdkNMn7TD93zMtk28a6fWfQ4jY
byV4WbQg6ZubPUM27FHMnsFqWQ33uzPVm54c5H3cFTxtrbYIZrI6suScoac5ORDT/pTAffaFbhkC
qsaS+qxdBgEUpoj5dgo7XnELF74ouYjCYqjCunrqBeaxMBftcvNzgTXkm1YLzS7zFGVblxjLEHJY
if0tXtZ15V21SBXmT8W8+oW0E0vi8TeFNQUBg1wPTWVbP65uPyJ0GJZpDDFp4ch4jfyAFjPg44+w
RTBa5hncgfuxsDu4QxYiDDYSA8e1NsB7U6OO4vnaJiXFIJVY2Vh8zlWt5GVtJvC5ycxm3g7Ztrm+
LMQ+QPc1Aivmds1ixApjY+uyhdfylO7lxs64FQBCERIMfxqC2h0Afa5EVwxrAmYkBqKIoYKpaO1Y
mndVD37seWFYeZvDWwf2yWtCLxTZt0+L4BpxvKqYP1FRGttDU74+ehmT932U5gc0aWkMZZIu7tKR
NwYQ114/I6qiWU4jbHCRRR1y43pk6BZ9objlHZnXcT35ueakGzenf/kEM689vIC06Os6XrAdZmEc
j4FlHPbiGCe/zEamv5aiGaLTBFHKTTFOET8wVfsdCXDX1+2zrULms5CGdusWGXKCc5N8GaoYLGgK
3620hVhCR71h1YpwoYy7vDPNFMvDlRC7E2tTE0B3fL7HkJR4LgwEmC3JWQZrTQ2ZK4ZehX6Edi0Z
b3eaa/ymmZoTc/OQdCqK03CulsbcOh+HpPNgR3/xUrHokqlBomHRJl2PSOnGqggqLn6OCqkyrXFK
NIc0ykTWah9njzpzw9hRC1XyedNbBWeOZY0TZDhy+qFkvX00mXUw0opWs1z9QcCAqqk2GG5J7Nj6
csf7IsRscUfKVDPU7buVBzHTbe/L3DZoAnOuXzmHbLhdMOkZ+kiuLOt1UxLbOosOAx7MSehCsAzJ
1Vdv5QIsP0Y9dYCB8IjszS6LKoVLxoDmaoa3cYS9h4K9N4N5b5vtyRZuHIIoo7sKyov6bo0KBDcl
E1P6aIo9hwFOVdrvHuZrL4hoKB8dHuPjFpvmJCaNa0+j9T8tFHBjmzJ0n12C6E6UMIixhoUiG18l
HLVfSVHSoU09UljbzRL8fjVgibWV38r3WLoKbzSpll9ZoJNrR53tN2Rk+PQNUE7eZgY0M4grs4pu
H5QyLfqOBvbREN+C5vWOvyUbx/i7D0T/8JP3lySSAdOVsqC3U0Wvhgu1JU0HdXl59qrxa4unqBzu
IHAskFim7VbP1ZdogVYekS2bsOjjxmHv90HSQ7zo6xGnighSOMSUtpzL5XWeC7lB5pwKPC3OImxp
TSp/CuMWBlPMDTfK9lLUnSlkwroIsaKky1XcBGDq9fACU48lbvMBvBkEsQWKsgqJQj8LPbi1nxxt
8KNLGMe1GExOXisIG0KPkr38oStEkbT7qvjeUSSBv0xM+u+zWzhkRvNYzWdJry8V3hzxZyQvzitS
VpFTfl1k2BCa1OibaNBQdPGpxIZlUlFMh73a4+w8xpr/2PzcYJKODHFxyJIFPkWgKdabmIdhOFMU
fq51ccaTLs8DXoR1jSshOhpD0QPxdzC+zHczd/Egsy9lYlSOya5N2baBPxasPDxJNUZS1xphtRMq
mpGT7TKVsN2kcqmiU7VN8h2m9JG+1M2qTnvst/kki0UlLd5JxI9Cyaa+oxR+P4/Q/JK0j1Z5zSHb
R3frNwKbuxDAvrdalOJu3RHHcNp9ZJ4R0RN9BpzMxbNLo3X8FMWbSoBd59kJZDeBMgK7/hfMLSI7
NENu9491q5BwA6CWfffgLJ4D4iWzNrV18bhtlVm6eqr0y24EH9ts9ghHbOY8A+VcydiealRN+0E0
254dGfGbvOT5VRLsazJPp4jB2rYdMSb2AueRLD4n5RaVp7UIw71PcNJ0JaTlSRvlsvrhVxhb3+/F
Yk0H+88se44LDbQjz4ZlvvPrXN/NmMEAb7jA27NHvn3KEdS2mK1PXUHCbWQcpT2NE1u2a8im6TAR
0yTw+cfddwnW59yVAEjxGJHgMTxsCGl6QaXhklZgw9hvJV0CrqfzOkC6ZMjcJSna/45mev0Kuqp6
grMf/TpK50Yc0AnMqouGef1pdcOynbmM/CMHbTAeFxYDNRdFo8oWYebRIY43A7uo68V6TWvIsj2v
i0tKzOy6DAnLzdsO69WovQZtkr6Y9GbbOjL7NwKnbt8OeNAweY8cpl3sHGWQX1bZHbWzTI90onmK
Ifh48Jdi0Y3tgLwxhhJ1C+R5nknDe4mBTtdZCpMSbAqqFDckcFI9WtZgFc0yrkxn59iuLblyaD32
82K4DtXQCQILLO5uaNb5rSZlPEOTibTrYyII4rRyM+fTISaa/PYF9/NBjkV1D1+ha4sEHw/eCxfB
b2At3YIPlAGM7gdwgrqPnEo3gYDNKDYdyXCV00YWOLqlEUoarzU1N3gX8X1UjmG4XZNN0nOx4a8n
PzS2PNlEmZeKYZ6ps8O8xsellHy5JYxFt9FA5p/TWIinUNjge0MFENuSzBvDRLpxNbpwla+XBg5U
GIeB/Ti0d2SqGqxID6hAZalNjsQn9lHkxpJnlfFFI59zpeSlMCZ9lUbVTYuI+mS9LU0aLE7zADc0
CCOWmL1NmKJQrcsHwFSoPLDdwLA2uD5HsN+I2dndmDY28/auXBL/3q2Ypy6Ap3dn8EGMtKinm+Q4
mEWg1kMNCiAdQcewfUe6nD1uPGFw3oun5oAk1nqGr45xxZmk6UKe9qlJaV/P8EjoJ74l4nnwsEjo
4zCMryaG2WFP4kHknypb7WO/r9tMTjvVqrjAFWxqLugz0HIlEENO3yPSVOR5wDck2yiCqK93W+1i
VFgc9ROqhbpy4VlxODd+nnBXqreVz94NVse3dCiT+Tjs+IejhshHxdBjQTVs4i9ZEnnaZaD/n9aI
7B+FiWt6SIZaPkogjzfK1mghLBP8mSCnY7noTcZPENMDX70euigrESbwE+0r/bZRHsKTHHhNkJlN
FpQPGHCjx5hO+9zRLaGsK2ZFRni12YW2ChXDXUNi/5ELW9etw7RQ03PDhvUQlRrvUOMQy1qEyeT4
a0rkT7i0Qs6GXA/9Wwo1vC6VTdbDgq1RIFK+qE2b1ZCqACbUhB0GWWW0tXBm/5SGycojNjLM7rOx
Ip9Hlq4oXOIlfcAZUoqW12H6qgLKnBZR42gqAnP4jjzf99BKgqfc1o7RBv2HsOFXYqrxMeHDDp2L
kR8IV5iHw7JabIxsXCg04MB039OpKFF1RDCUBe+chbuGrRS9S5zt8pCOOA1mQxGm7iv5NvtkOPEp
FXcNMqVOfI/rdxJhhN5Gk32MdTwMnciHJD9kViffGhoDJ0D0z4jXYeq8j8ci5+c6oxVeqNpKeqpI
vBhEh21+ukm3eLYHVrghbjFYBH0rIHSkVa+50e4zHhHqb1ZrwFCi0ZG4aZY5uiEF+tVD4fnyNqQb
QCNao8xvMUPdFHCE8c63q0lrDxdo3lQHrhVE1W6RNkUxMuSsL+AZrHo0M/uE0n0HngkACpoT+MXM
tIvGqll+BVfhmWcrLLI6PTI5nixcbQy2LRw/d2i/lD7psZCXgmjGz5ixyNM+jfW8Plbrskt8mDiz
BAYUIiiGIdGzx7USmejgsD7eK5sDS4jJtdJIM4EaLfYw8O8qDcAM6Wq1Zy3OzvLLNk3Fe2ZGNBxz
7uAyH9XjwtvJWPc52jR8PV0J20tgZmC6wEBbr7ugSC1aReb9UGCnTrpUA7BvS0QOxB13Cwyu4ES0
3ZICIjlZSPyqJnfqU7ph0gKVVVLfLGzzrGvKVeh2r6N5b3nceGDQrPpCUgb3uhWhgh6zbUEmXZFP
zb3PVD63YiElYsa2gpdXP13Ou1qwFNL8fAsfA6lE3MJYSYw9NaVVUO3N0yNCFqKfMSYvgOg0VgZM
B2sxdVtZTw0WpZhU1zBGn32h88cVuS31IV91tbZLRDyCjiSiVpH5hJCGkANYbKGzA564GIZK1K3E
/daAOqE+zW1+u+BvexfbQtxDooO2XWZc/rKp458TTsl0qGeNT3Isp5p1AlUT6QTjWdWTtCrA6o8T
7qnIbXiIYzrqY5xio8GOslQvWHn02cICVrX4G4n6pBGKAjZL9b33imjYe9HF9x4esGj9c+UeJIGD
3YEsnKGFsvV4k+0pR3xYOSNouHTb9HkrgSKSZERKCwq3naCN9bZoKbIi4cEAVv7dZGJ8QmRaCfgH
TicvseKxOmEKq0xbOsdLaFN8DUjOyOGB3Mp05r9GqZMY02YE2yC1NaLhm3KnH7A+258Mc3noswEQ
B/6TcbzFk9WwnklK9RkuGZHBU6+i55BitDZRmYoPsR5LqMISnpV9Cl8F0iaWIO59qL3sORkx4jZg
2rzsa3R2X2sx5PHBjaW8l2z3sAaPBP0a0K3WbbkVpmgXuN+ZVlBRwy1znSAiRaQDjFV1xJonhwAS
dcoZp6KHOAODdG4r2AF2gIk9SwD+IO61EkkLa1DyNclzO92gmVAJSsINwB2rI7SrE3JzU/RhYlEH
2HaT5EAy5DnMbgzVwTlBPxZh5YMC+knP6cKz5bzIdZmf54YIHNZbvKrO2QkklFikJC8qmTTD8MZu
8r5WiMy+mETqL56rGifjWjRvRMp5765HaNXmezyjDY5ntCwEiZbJeRd+4Sc1FCY7JhT1bs18IpDh
ZjeEJQHWLro1SpL7kozYuf0Ur/c6TRSKax6l+O4lzth2UFFKPymd6O220BsaRgRZABzOadGg1s9z
ch4Csnahzk62606ZQtM303xCEWtkNrclliCAXT8OeFxpjqhLJC/mdacZ+oAe4Ogb/nf+BNkJECdK
iu19r5XynVm0QjMWAdq/l1GMQF2LJF+c5Z7u801WJIj+yBej6x7es1BdM6yEtEsQGpC0K4fsoa2q
cYW/GtrnBTvUipzcckyHuFexE5+zRjZzi+YIu90eT3kG53WSj11WkTS0fCWqOgxqR9aHkdMCSeQQ
tgRbH8sOLhk5MnGcQi05bRla35AN0YK4gBKIdU4C+KUa7cmveFfR130pTHIsUV0bHJpX//IBax3i
ynIzzT2MJpoB0DKv7mdYnTeACX0yobpESjpKQgoRudIkrc8iK+S3Jln2tzRKAwQlNvK/U1j8o5fJ
toT3ee7rrh7C8NQsEVa8SznOvyojOMY3EF/v0Vhb9Bew7SjaBpDVgi95Cse5xhaN5n277no71HBH
9NMz60qRr+XdhvGR4bQFUYk2Shn22I3jjR4E/B3BaYVqWzs3+rjuxgGS7Y760nzN1smrAx2JzhEn
DylGS922f6/dlv2cQlYCvpmK9NkuYXUtXVEbddWU42OGya2Cy3upOM7QJpMflsOnAmZEqPABDmqJ
DXwl18xvrbapQ5DCdOtEI7CPOYbmaYBFU4S+y15DTlOu7gcX6v1Qx34mvRhlBpdCjxDgjmM7+CVm
3sStzWN1p/SUARpkan1Pk0JkpynezV1dL4r1QQGnaRld4+mu4byk57Kya3JMg8vS4xhZED+Uywkf
GRx57BHMgoN8vMgMpNypjkkf2SQbzxZ7+0NTjCLqU1YCYAKUVLFu2QvF7osQjezWZSMiJdYkgehd
OzWnLQ81y7uwbOYjoyaZ+wLQCiyuUmVcNyeS1Qe75OkP+EFWeDc7X2zHUO2khx2RerqzOnXvta3s
ZxmUxSmQzmqDn/Siv0Vb1KB6Re7e1ttJFCgA6ChwuiVz+cUVVwjSQ2RwUU2k3GVWMV26GT786hBN
W3FugOaEXkKVk7QT7LjP1YYG5NA0QrLTFKSs2+tEJPZSEtWfFxMh82KhqKpUaz22hr6C4AfiwYAD
OwrAZzaixdMiuQBk7FRZnUYDh3QMZm7gKm2oPbyWOex6jhTKKgVQM6+HLpEkBrgsrXLHZtFAhhf0
ZbQXBGmMfCki3kMnIYHpaZrfrvlS6TNBDCysy7nHJ4Yh5nrodwCaFMiw1KZLFl8t/Tal/tuIVaY6
KwRH0TvDHjuZG4o8D5uON9FWyghC6SgDCIOHyG9WjhMQZVY+3yrLAeV4gKWf8zh3umvQtZ01omTW
nisfw6iUS/XJ0C3GLRQbmEMItDFRsSv2UdMaeyAJ8RtAHR76RIUMBdMEGSJKmUXBagcCQNOlSKdc
gBSZ+nfCmhJz+squ8SmdEefbjoHGtod+PZ7OKESk6uBviO8JrwtVQchpdaowfka/bJkevqMiC7Sj
o2ewvp+XOV3PCnl2DMBuLKObMZkWd9wt/tWC4AEJVWfbgrF5HBPNdUShBiwUtlD1GVo1fUSkavnM
l4TfOCKQkVkgpaMQ3QbV5huxns+PkbAkiVu3xyxFEmoDQzXPoQ1avA8BTNI23I47UJUO+EpWtLFQ
du81H/zcV4CIvwTmUSEpNbonUsrhS0H34mMZxn36gritzT+sOEKKlxSHdrjsAwa7H3CXnvZ7vBY4
2oZmTm/jYkiHb07pHS9sWuZPyeyk7aZGENXh+7IYe8qqhffEZ+SrjpMaiyGf6pfF1VBiDbGVKE5i
P0zPYeYO25qUKzDWdA2kdp0wSvLTXK9XR1FEjOXq3uV+VReSGpXAZBSBptMz/GITvIvZlohMGccx
6pEqV+JNa8WehFAsR52XDPYnTF1NDYAcZAHafPC5iKvW2YSAi4HCIu6IdIGo6XDuOSj3N4tEpBsz
RlWKDXuiUR+hWnU31uzJK9Bxc7dUaOBOHFUEPRBtx+IO1j36BxG1DlALT7n5nIkYIvOMBgkEG90i
Wu9G1VW34v8kL5Jbu5xN6b3ot7Xy9saCrcI2HSWCoXJLtju56jC/raEUDMiDKml/ReDzvlrn/Cz8
FsszYiNpFLVF7c1wgjCIJ4dlHOoEQ76VpDcz3/G6NhvFX1HrliMsfTmyJPNaFuCDMOd6vaccr8vN
McYXpHK4vU2W1S0Au3U9oDItkK09bVDk54mGGiJCJmvacWPL+UmjRxIHVmMf7TPCh+VYjAkZTpDe
Za95hSoFj61mUc8MrOMoxkZRQ27zMNjDDs2FOSXOivFimjWfbn2CSFYkEFSIjC25kezd7dgSL+OA
8mYAxhfgLtDimDDFrwwuluE23pPyYkhuSvhKXYeoAQB9kdE6h5/MkGr4AFLnq0ccrxmakDBdBTRa
okiiyXKz50pV4K6YQBU7AalBaU+j85rnCkCXpgqxGQOgLbAC0NQED3BMY3D6jJ1Kx93eTCr81lbt
8jYqqHRHOlfT/cqSBTKSaM9Qpel13z7NVKeiY8s87U8cdchbNKLA60JZihfIMUDldDxSIbppWGPr
91mk+0ksO2qJHbNM4gJDZsCZcx3LuScrkjZOpXSquG9cwjDKN/P1R8IyZEQhJEnwdk7yuDzXmzD3
FdwwyzasJjkg9Gm/GxBSk8LmGSXfIVNyv/Uq1mVLhgYqnnzS48+U8ri6s2rZYmBRAMJQpJa+7LDh
rPQmy6zWT4VKPXgOJWN6ZCNHsUu4zAFJ+1oC4TQ1RSuSzigLJrlf0qUeXyh4MwhKoxIqJUQMmKcF
HiJPFtU1u4DTB7ww4Wws23lW6IjoEKdveJj1AzoMf8eNK7/ZBi+rVTm1p4rtA3JZSrl+3YvGICmp
gPn9kS5lRrAKqiWFHpgZAKROl48JcEwJvKCsQjssS+1bgABBtYkroxcOyD1qifIweRinAWeBA+rv
22YOlQQozXKNu0GARVfhjMZXtKThUGG3fnFhnr5rwHcPozWow+ATorp834sLE8CeDnNAp9cl3OCe
WC700svcxr8nmWSmzecl+SJopL4jPDHa2tl6+ZSjwMr7DU23P6yp1o8OwxtDi0ng/X0TSGUzcz0V
h52GxXfqWmCCvyj5Gy13NOWypKB6ypQOb1ysBQQIV6DeoPE+eGgRGGrZZXQ99Za53nJRNvgecv3c
gIMGRmVYKLsVQMrUrXRuvgQKJdJFoPj/vEPD+0yYBYc3JAtyfgdnw72INCDoJFD7nQwVyn3KxOTb
BMjZzTqNvDy6ZBovw+oCKDVwQhhgAJSJ94hGHmsUDkNnUEAFCppRlg8BGMAbDofsA6oSMEOIFFfg
2GDt/hKNON3RMW3zW4YHiWQiiTO9jbSMAiB3ln4vt7X+vIplBoORLAvvotpYbGJZqt9MEw+PSY6J
gNrszUuoBx6D2rEhahOmAfSLTQCx8yzRj1AMF/BC4zivAeGR4n1LHWWnpfL0RJE7x1oNHuqTd7Cq
bCMe2E3mGwN2RuWj1V2JCvDimxw2rTvYmZ+kAgfSAvyUr4ijmQCEATR8wnDC5A4YelkbZDSFGJOI
CV2zrhAootFD2AFvmobspsKU3tguntkPGk8mh5HQBqA2KdzizqghbQ6QHlR2BzG+BGk25348zusQ
PyzDgmxZ54FzdbXyeL9bHiNVV88KEIVhkNt6lyKGIFjhX7kdxt9ubpapI5OpwCKNpnyZoklln1aZ
qTew/fvUNg49cDetolYn/Or0M6E529vVseY0ZqgYwEEM5rhKxp70siMpbeEGiypnAS2wXJi4fuRB
nedlFKA2wsCf6bLuEpnKCNs9FBtG2ro4C/XHPmbQUm9ycE8QCPAHidu830jhsCLWK6uBpth8UZFR
nwAMkJ/B0hWtI6q278gC2u8kTwHh1KG8kclV+2pNUzxnlBZxG02i/D35PW0OdtzK6dlnoNqwBsN8
2QyWlY7z9B29xRUytxUUTZZM6nbZKHw69jpdUQ/F6YWKMFSHNSsCdE8lp98b4c0jn4ErtAbdcjgC
n/RDB19M/z3Kkal4RJzW/AUqCVQ9NSlY2aOsjArIA7b1xqUBU9DIHrILYEi2LBcug5uPI0re54pm
+/KVUihBoMMuFCxWsghiuU5W0XKM4DW63G5rA6a5zMJ1lY2L3c+lS2l+Bl+RUtDlsL+9bLNFurAv
fZadqIn29DyKRr6P+NRyILW6yH4AizXJq6hcpr+itiRQVzjMWoH/zugxjUaVdNi4k68A4KfyZPzK
4oNQCLRq0TaUSLKCWxM0FbKCumrbEgyGQDJoiocYugCUg2yYl5tiRyXbp2CEv5YTqPF+wB4VHybB
c0gmQO9Deonug53Rlw2uq70bmuO+Gwy25Rzw1KkZE7FAuh0WgBSVU7/qBgQUkLfRvFVoymqs9hIP
0kImxzt8EOZD1LWUEFPukEM3m4sS5CfSWB8zuQEEb+W4TK8TAUnzUePP1e3M4oh1es4aHJxQEGyg
I4jM+l2zOYKhNKiPqtew28IoRRjy5nYe1vFVbMDPsZ8M1UMRyvz3toR4OJg6mZOWBFZ9q6dkBRYR
bzHYYDDxx7IYI3ceKeTD0D2iIYWYKYZvQVhzy0GZGgXIoKY8Wg+F89hkfQR48ohghnI9YNkBFQBX
nZsWWqAJVpE2woc6wbD3IVOcsfu1UMBGS6AnUELkUNfcoG7NNxCnCq4sluVQEA04cmUn4Gw5dZlO
AyrXpS6e46TZLUjjgFayWBcO3l5Wi0Oz11BAaVnMxREyGJG3IYfkCKxnNYGq2+rklafJlecQmPq6
+OCGqlW1LRPs201hOkEbND8bKvq6jSpApK4Bx9sBjq9/4Dv2EI3MmwEj6c2KzAlMXoTXlGuc+LV0
JjpAOjWPN5rFIxbmTkGLWcgoyoMt0bV22FCr7Qi6L2Q9XDkYHlAYpeq5TDN/T9yagOHV4Of2Q5Su
437YZniSPnhNSnI0KxiohyKDHo9iP7XV9uCAprkeea87vVGzlfxelzGNTzYXqbs02gGul+sYRw+Q
VHl6ZqVoKrSbfrpDyi8xKMKjxo6vAPA44mLjWaunTAd4WIHxyWf2kgwF/z/SzmtJUmU7w09EROLh
tqBcd1d7M9M3xFg8JInJhKfXV9LN0ewTmpB0N9vEVBWkWet3Kz5HfQjpMjeW7/OEgZk/mBVuD8fO
bsHo403oV5f27DrlUq3XvIRibFKzxno9xlkfgt9VVsOvt6T5iVYMOEy4Vbgc4mIorSNopdsf6npj
HFq2Qrb23qq/L641zwfbyro+7fpoNYm1qaxItNcj0Fv5XhAsdHePbbHMOZmTIuZ+6nRmbhHeTW2C
Rg+8qCB4BWAdCArkstVdnMxMiSBpqPaInGpapySTZdpAZKNJSfmctwVIPRet3vZ27aMzHsr4KiwS
OmCC2xBNX+ly8qfQ5NeBH2FJcvKIjmEA+cCbuZ/qbrkoeP7t0FpDnuNhorD4Ui3hpHdeKaPswEtG
CNc1sL+7FknzlEot+xhVhbPFQB9dNjBzsCjrnUfwabUvGccd8SVdg6hMDb350iBVJI5NOePyvvEr
+6cxQ5m3n/3WLZ6XGfb8Sx5ZtYcILSPaw7f7hpqbkMblQaEQvgxWW04ftkOMatojy2O3LVy+CWPI
8fvn9kj6gMyHkkeRrbIqX9oWhoa5qZZugIEhdwG1ii27rF3vQRcRml/s4DGC7oxW0ng33ehb2x7A
ujQHOcd4SRYZG/tAhRoFe0CcbtkVvPLsvJa5erAgsfoTQ6ZF9TLHgFnvIpKFc9Nx9RQ/5y6Mplt7
xRFELJzwzWnVdXBn9+FUHBkX125JV6w2Bv0AIcolMw32I1SVuCfnbQOdK6xoo9+GVCjfmGvvjncO
ArX4foqtaP7qSbdidXm5dm426pwghe1TpH/yY9t0m3QFHYlgZMYh2djcWnUWRndM7Qrj42zgF09N
M8U1WGlANZdMI/vnCBM8zjtCeT37QGYY89QH0jhjVtkUIsjwR6+4YWwNq1IjsjLHoRdB98seBJNy
t8xF6DbJOG7hxMbeWG+RV7f+vpqtrDqi0jB1avmLLR84lZtH2dpcg70dSv3Y8PPiU6dMk713s2WW
Z0HyC1+d6yq71DqjvDXtkv+wLSxPd9ekNyB6MGrrFvaQlJ0GvFenxCPb1U9tAodIobFnMEtueg/2
FBw+OzO5iBusHjcDI8XBbZr9ZnRjHwRn8/RqQelMV9oGvo96M0KTCEidFec5d/IfIBGaaZmIbtw1
7dSakeEJh9ecZ5gA2OS4JdLQ6mJLH3zhE/yyOlWU3wRWPzlHf7O315Ds3O1krZVTEOcG/70blZf9
qAOmQ+9nDF0NLAnXdr8DiwHYRfJCs0F/zPRRgHk5pzDjaL+tZQq4PmIua8RpyrlKScZwOln9bKlb
tjlChmhrvfp719CPMQSdiPK9jhcnSL2Fac6vg+3IACOv6arboA+XWwam0AKuk4Xrc/I2orIXU9mA
161nlQdrrRGMuH7veYkz+ih+uSW5VoVcaQtURi09MFY1OvZoj82upehRO7FEk5W2XUdOyZwxdQzK
3wqhMRBoeTtuICSQVTcE1de6n8Rn5w3LAOag0OGhu4jVTukw/ApD7IVHP+rtF/ojn+J6qDyOvmoc
yntIk1YfTQfVc64697qXJ2HY+1VrAmirwHBNKy8YkqFWyr+1NiEmGjccZDdWbjksgs0H3Hb8utp2
TIaiv1Kz467oVjo7Onco4NeTtfUVlGybU5BZnu9eK4iRXvSakBGnXYZsgjawieTZmTcyshkMNP5u
e2f7nQdVFexbuJWnrQ9Aa+K5E8OeUmZ75+QIHryBPvTJjSFDj0M2mjdtFXjn4r4bnwH05UMcDSUD
ZJdxfSlxZupjOXRqOzQ09xtqwsH91bGa/B0wD5VNaburB2XKbGVc0syNSbM4mn771rh6pzyYbX68
H2Y16BBhj7RTvvUNEmUqUd3J4HlcYdoSAn4Vo6a7CUWZysVyMVy169mjQrFP9hrHzJ2Z1pXhH2Yq
PkQZO1/pzuT9Quyn2s06FnWyoDa2TwrajaAyr5IIx4NWJWL16zyFd2Vcjgyr4dLba26SiGhIxlVD
HLyFCAH7U7iiEfqugLtnpIEM2EjRj7flDTCFN5BP0C5iN5s+QlWWs+b3aMYY+kYHwYKrGYoDujAG
5le4NNuA+WWU1mHKF1QVphjtjfHYm7hb2D11ylRJTQl7zX7dxb5L8arG0jkS0xAjDeii1tl3Ltha
OiPZ5Z7x3LVkiFZP2Gfp1VN37PpyKlK2K5a4kKnyQDpRIc6bG1ncm6HbLDghGZ8uxHUcr5J5k3EX
cGmhMDAFE1XniojHxaHoYIONndxPwkGOaAIIXFqsq34wcMgpTnSPbglWQdsrcVuMg2NezUrDQ20k
zGlsq+W+QCneAcVRQeycpsJkqoCW9Z7SuDpZZOrKCxR6/BrD/zf70JstdPJjG/jJbDWbe66Qo5ob
mAN2g7Uhq963TO/N4R+HDh1rBSyUBGU+tBTxoXmLAvqjBJTTzo86aODw6zFW5V4FrWcnYlsELF87
D8+qEhQafkgCnw58iaR2XbLg5MwR31mRF+xOdfTL7yvrBUlO+LhkCq2BJDvbveHLgH+ZymmaRAZ6
QW0+RFipaQPWHxNZ/90Xo6SQu7BbnXFXB1XuP0JWuEWflq1FunxKcL3tnBs4OpYd5LKNCh+t8V6J
0d/eigj4dgcCVTK7e3LdIqk9OTeHMdj8e5u3Eye9r8rh7qql+QYk3jImbRvKMXG7Pn/OKkVF37Ky
biBKWPuuT095YCTP+FKQMeft/BUy8ThNuQXaOYrsC+f9Fh0oQbcsbTMJNKdGdngSko8rLl3orid3
G3O0tuvUUWqXE/Ayv7y2voThpug86xIvy6JdL/ucYIJO19wvH6EGS3g9+qId0fir2rxYlsfM6iUC
8vjsJlfRr8gBfz9pI5ZNYBInMVBGvT612dqh8QoUkWGhxFdyYBiLMjctR9wrPEz0Q/moG89NNM6f
AxqKIh18j93loC/Wp1KFLZbCcFyXp56UPXPnFOtYfISeLvSBZ0sUNYWg9b6MQxjsq5xzOBmayTc3
us8zFaLt8Nw7jZtjQYylXPxdJXOed6AI23II6ywODktZ91dYpo4/Q2lH37vZMRIVcOe+Wq0av3iD
JfAoQUxV+y7I5jWZyy16GmVdcd9y0qhDE1S2hc8ylwVVskvWJaxR7Wb3CDLLMZ2WaCEXoZr94QU2
JWjSsKcQTUIdkKYkpATRZuSj+Jy9pXisxsJl1K+7AjU2De3avRNvUqUyLw1qGG0NKo27KXLSq9Nj
AMEw6t3RnTMk6EOyV60zWFNVlGXOlcBBtqczbm/bcIq41LwcFJq6CgMGcHLzwRCc6Sf1c20ufa3A
bEK9zNHeUk5fnEvewq/Jl3X96QnsIGBSnDzpMmvQClcprtBYWptJRz8vpn1QjHn9jRfIkNiSDnVO
DZZRolG4jds0cL36m+R6fBBamE80uLWfRJuPfmmwF39MtlEE32bjDv5h4uQsaQyDwXqz66tNDOqZ
W7rrs3j97uJheKglWrPvSlXGOo+ookWKXq8cbquFY+Zly6EykzKoQBVgecGD95ho2uYMmpyNPymD
PHGYosA4N7UxnXywbKU418ym3R2B/fAjvlKujdLBzmr3dlr9MUsRCGLxZETa4j370njWuao4BE4b
9wJ5abku0eJJZymOaht1fSi8cWhO/pi34c3CFW2dwYghQO1+gIdnAu1kp9yOhTjkjg8/ntOMgXlE
+fRcjjHduvC94V0XMlh3MohgfG00Uy9BPJUMf6D8Jj7EwQaKtKKADp3aaOBw3wJ5L1cLLXkA97Qc
kGDbfOtsRRZPcJpBYLe5HBqQ4Ut3HJTVe3csxzDfm4k+PsltgPAdcbeWd+Qc3OaktXOGPMbCRsU3
oQrj8dZyTnLGc3/iNR5eGjWp+SkeG9fb91pk34MRxUnZ+E2W6i4rfubGy9xdPrlleTHhagHIYMkq
7hzycr6DbMTflz6kBa6N8KPnhm6fMRMdirb6WEOXITGGKZxfMvxPSDGKdqT89H3DXtzCTBzGclqL
s/aR/3JOiUKnQrnDemDAWJTdCZE53Fw6cuQjiXZFmc6KiYqQCEE4Rp+eRa/AIm3WD80ERPto2wrB
e5TJ2L5bgg32x3Tb6l4yDwHMwQ6djULDJjg7lPsOk8Uwo/BpELiBgnVGFke/XH2JoKG3JXgAYcxz
QiW48kkWIuOujT3rYtvAsjm71/aZwgMRLV9bKMfu0AIIbMkwZg5nQ9zWP0vWG3pKuNOQ9seeZmbp
dLXFPXeNfqxEpd1vYe0S4pvHrsa95oOtpKC1xQb+TC2m9aK+S3iwX/HqdUHNJY5EzTJrx9gfaUUN
MIZc1WtdkYZDEW45Vn87ibrmiGpy+aEwvUEeLaL/ukmzvCqxzu5zbHICKHs5d18c1c5esrSTFju/
6+zgCzloEuVoiZp35xSmZQFuegBKrCimnEQbf40OboRxHK9OuPUHs47m1vFIkd8hU9uKBw1SZdMy
lyA0M3k8/Q9PbgDHU9RPDDrDveG2+1FH2/taxNFji1lJUS87VXgRwJXtTeZlU37HXOIq2qPiKuuL
J1SXPxlmV7mK8ikuW5QMlFcrAsreRE8rEuflDWLc/joKGKI9nner2RcTWheO6SLkogVf0Lu8mzfw
cdsvXkkaqZfTYqOyhuYxpn1wM+fqt8Fzp2kAyaHbZ43FrZE1RfUDYl0A7yEamOPHQAlJDkNEXkvC
SuR+QV4dfZ3Gqn2tQzgenDRtCyxL/2ofxjoOWE1ZMTGcCkvqHdQv3evYe+09+uerkdcwu5epq6v/
VYViax/hP6meDJFDeRraY/sJbuVyi8FFov2Z/R7nhA3wvgQVk4X9rQzwTHRXgbMobR3doUeAamvm
kLlYAU1Yk+R1WcfcyxLuP/P5r7+Bf/P8HIAi9YcyQKpE1YHQnlNssocU46fdXjK7Kex9ScWLCCZq
FkSRjXBb/ZBTMZZnHVbbfBSiU58V7LWdBpu7LvT9NgO4wqoYfhnfBJ+FGCTHRGdXSbVE9WOf6eiL
jRXkM7QqhRAxtzEX2mE0+mk399hDld3Xn0rPln3LuBx8EkjZy2Xv5PF4rvXkR7sMrZx/5066nL9U
yp+zHVs4tHfINzOVhkxi7dPZs1D/ytglN63qGhcufDDRB2U1YykCTAnFDisEvjQU/+gh42w1vKFw
zszVs8EMJR499dZST/6Q4H+eBEW6r9ZUjq2tv86jCzzYtL3JT5EnPTyj8dV5B5lEQZ9YUEgF/scV
f5mDiPvJV4t7Aa2YZjDWZvrRmSjEb+ODhAI3YaPZflEvmXcD2TYfcikpRw95iH62I2650akTFA0B
KvR3NN9ebeYkKjPS+8ah75w0KxQ2i84r2pc+DgqJdKQNVDIt1SD2vb1YPXqNrHvCt8lii51F3FCo
Z1EqGH/5Qg6dZ91uTmurtDJztt6PQdFS+yoZe2kMyJ9TggWcVWwKxB1K2dMH6adjkMwhjF9GtMMC
QxeZj6ycC/2xmQ0wWjlBOSPtui5TndfeL+Aa3kOF/zI7iXkeqL3Z1rwls7lOAnno8ya9hQxED2VW
Gg6eFe2MvgIc2XYtlYbcxak7xrCaCOpLcbuWcdbunLb0XhlgPGTYgRyEOEGej+BpuWXN6brN8yvE
b4cmp8GDAP5fZlkaOkrfTkiQgUV5kg905/VDMGVYikCi+jbx+1nP+2irxLKbx6tL2rcElG6J3ZPZ
V33g3IKNzJ9LbS96Z5ZqvbQ0fYwAqLPMHLvlKtmEhRZPRvBQ7pcJxuIMrbZI8nfG7gfieUmbzqjY
ex5gZUDp0LZCg5SuOthx3cMzLJ6NwQhZIx6JflOPozXLJs2bno7fivkSe99T0TfXnbEbAIWiQm89
Z6YUz8l+Inh6w/PNdmgH1AlXaae2mCaSiKgT2HcRCSbAmvFHwPjq752oev4ZVPtjaoRg1hwlc9LD
Or3nGSVz4umtxzowZ/XTiInN3kWoFkF5Aed2yMnBV7iU0PxKYOYfnL5EuqOkxzLIKzHuwZSZsXe+
26zs9zwmaYxqaQ4v5Samx7y01sfCsTuRQlG3wzFoY/ObmU/WuKv8Cf6QIPT5DR5DvmFB4pqK3Kb2
T/aICv9WwVz+aOsM18JWu4u/L4KifiaxaqHlH9z53pfQ9Fc5ANewGYf2xTOqcfbE26CczDdT3WRE
6+LI60R9bgLphzT/tpt1HUdwKeMLZ7CF+CvznQgtgW2V8tNDj0TUBS6fsfpWoohEsMiKaG9szxp0
qnw/xjiSkwD4JAR9+KM3dJG64exafhMGQEw7jdZcHIfW7z6Y72L56LuqfnytpNdbh7JrovsSfJK7
tRS8WH4IorpFAI3stt5FiiArD0KPNnXybm08kQN2p8Z4et92IJnvW+vnj9pA7DGCbhDPtYgadVvF
DHLbT650y3sdjr66zTr3KsyeY7vYN4bqHSNSvf3ARgx/RJ9DYUMbCPEMUZx/jUZqJ/6PzP/thuC6
vN2iD3c2HwO1OyE6PKlNR3HSNU72QCZMOe8XE49P2jK2e/Zhi+0vmcrcV2+qxm+bZ+sBndIsCf9v
JC0rgoV4ChFQtDUDzOY6Jjo6DLNgPSvRiO0WN0wfPeGvXl/crkYQYaoB2/21MJtuRhmS48iBj80P
twdsmmmqyEorqQYElKV2s70jWi4LhFTZCapgeZuczv0AeqmqHUooEvtRFEcR0xVz9bkxChmR9yJW
scP0UX5TWzx9jank2IDGw45iEJ/+dKiQoBFHcJwEebRZPrRVz1B5M6fiAebH9RhBbuiL8RRNTAwR
DRa5OOc4oomv03jtjcdQ2BbJ9AIQ0XMnbFCEM+M8cU10sggOnqDOf4q1juPHENcQKr9Q588WqOHy
YAIdE87g0tp0oO4WglsMndmUGKtDVNNiUp0SMfTKPXlugRKtpqcI0xViL04GLx9fu9pf8M/N2IRg
fsNsv3iu8M7D2EsomyJUX6WyxvG4tA1e1mKem9RWZRBwemfdgDqfCGjKLfFVEjMMH93JHsC1ctuT
Dd57tbGpdg8y4Y/sH7O1yVI59HGz5xQnzQiV/AY/fIa+vawt/YVqp3UBAnRX3tcIaKZftHFdvO2a
rCWlCIy0CbnXi/Ve4iJ4186EeLabqCV2ruPo4WUl/Qg934amlK8b+c07NelcngdZLz/rAoPSDsHS
wPkgQ/er31nrfS1WFmFf9rI+LMMs30xl2pewbDYgCT2snzOX9c8FmUpwNUrNj11RWjJlnMrqoO4X
qHrDyPgvfraiIfRV5H40hbweBWuYtQmmu67hfVDqoQNEW7krh4nclslDFpbGfM9wt3IWvftkTaC4
UmX+PmVFXb646Lng/zlXm5fBMcVb3UZmRas4zY+gw0qyFDfMNHMuouUEIQQQ7+dT6x+EjV13JwEg
f4UrdWY6ult1P60ZDl0cZyOKF6xxrw2ZTRkaXYdEFdLhV0w2jMT8nDYZYbjUFnJVrsZvgu2tUkSk
3WcI/k70Dl7EJcXMQY5Bp0WYQFHrDxKVVg8vYlU9tF0WkzsdCUscJ0rMC9qI4gM1Eop6X24V8WxE
d3xg8VrUgfS9fDhmqJ5yhOJjPXzbuMepwUTtvtBnRkXSuh3aflGO6gntiSlv0C3l/OtAm+4ckPnS
321NO5+GTSlWCZRSydr1AoTQEAMf64h+KAnHabmvt977VA6i013IwALy6ZQG6rZiDD0IigJUU0DD
46tHk/4Dp0c7HdtM2b/J7WAuqiGhl8hYOHqCzpf8+jZmp0RhT37RNsPwic3HLCIlBO8gnd5Nwlqu
xYH+p7PuQ7X17wBkUD95prsPDt3u3lATiAScNqJaGstZ7UKvKH9wAsz2DlOYie9WUisgjJ0qvgEv
dv0TUti2fvZIBVj4mT1ooJqniDIxrvUl9FBnceRJTZUxUFLtyrrhwFkafwzeFtvxim/YVvLi2AVL
dYd8yo3BF4n2YdGizZAAluYEuDIMp7GYiVXwK0SUSeBUGdSLJ0In2WSo8Qb4XfzzqrC6LLAI4riN
kfYp2IdV3V6x5G8lgRU1EoXQfat9JwY7N7qIHnpbj8MzbBUesza6RhtYZW2r+8btpno/h53/Zary
tdphdK4eMpgnanmET1+kvWJqWZxugzS3yrVjsMJKixwv9QID0OdNB3J01W6AwrMQ2AoMe2nEoqj3
w2G177txyx8E1pu72Q7wYe844FT90mLbi++DUHc2VdpU4fxOhCcsW9wTwkIbceirwc8ipL2zP37f
WtLDVQp6i1x210ZeqM2BiP7Fmp+Q49uD/RitM/6qo104ZYunBz9gmz/HKwkLw23kogymU6TfcvN9
gKPeDzGo4A4vz2SPRxbTIny7sahTVTF8C2SwCTpAVE9pXS4SY3oXhNmhzEiS7dJeOU5fIj2m+q6T
YRHdbznmA8pMWGutL1bPPL0XNOpbtHd6ram8REmMgttPYbabXXv95ZLd0t9sGQUHFIMnu1ddZq28
KTgJ/XRuou4zJlNJPI7w+Ve3Nod89NNaWp0/OuEaw9xETh2T6GbKZj7XVhtuR8ZCTh0x1sEC8KJz
5iRva6Da8yp14Z4mMM/8EmtHBDdNXHBmOuNWtKkWVWheJvY0syO6MAjwZpCI8D7MTrXdjlHtZxcc
RvitHBpUXFxwooghbHb/5OwQ5GHL2nXsLp+6FQvJHuRDWc+AJ1h3TA2Be2MRScfwMTJg2D0bGQXk
GDWIc/IpXvlrodKXHZ23vgJ9A1nzuu2QxDGq8nFeoxpl/WzsDStxDE2A7qJ68xcVfHMw0XBfSB0/
23LrmEHhAHmuEIyYhZq2orLh3uloxOPM39Vhtj56me8tDxBU3GHsSO9tdCPi7XP2+P1iLQuBB7zu
+MbyVfzDFEP+veYBbPsCYbgAaADZ2c8qGH+0haZ81F4JEBoyOYxEIs3fWWabxjnnOdtXueVWdnJq
aakTJJ55X7pQH7ogcMbjNGZmue+MInolQlXwssQAfYgncAKfTCZxnZL+o1krYU1a4MIKvN96btjb
IkQAhHiS04HAoCrbQ3er09Zu07Dvp6F/Xtf/vO9c27wNLlRcqpwCLhMDTRckBZ8bJoWObQNS7td4
TYbZM6esr4sPQkdKuoa5je+ws5J4wiSnntmmNhO/0VugVS19xOg7ANy5P3G8S84sbyH9ZyuKJ8Au
W+1o24HrRkEHdgWubHc/4sR8gciHoHaHxnpYiwLgVuUt1vVsieffWgcT7SkbSO4rVBW06uDFPSAh
vrT7HItoRvBDz/woA4ZyG20T0mnDZBiGE5Dh49zOrowQW+cjCgoBQTuwoVpT7QtXjvy0PJu2OycE
DMWcrrIl0SPYNOki9kZDMnqO/dgo15THaIyKq01rGMSds+AugECwwO2kMotJRUvHldD/ChQUa4Ui
K+xHDCX5QtACvFy1y0fH7VOnzvUvBPT0fhmy03hnF+HsHfsxzDGScF8fezIEtz3pYP5zMZCZkJLc
sTwJHUF0z1lG44RKj3XWoHp7m7LBgzKOxzENPRBnBHRCPREAU4JnYVxQdyFBY+9rr0123zPR4SNi
MGxaO868fF1diG/Q9DWuqHth7dnfsLXYZcn+Q+WolngHuSO6hERAAl7sCihyj/IEpatLxACyC1oz
G8em8j/kte1JMz8ccr5xINtz7G3ZmxIhrmfoW/8llGJNsZYvD8OimsOG3DVHTR9MPzHxo+DBHwIK
T1AdzcYG+Cv2dPHigbiZ+OpXhi3dgUDWONaxcNt7C5cT0R2okVESopzAXCo36HanVc1H3eomu42a
xjIovRuRtlVAXEBsR/w5lj4pZ9rX22Wgaf/RYzbAqm7p6rnYlO9gpcMcs0OHPLuwlSiMDxUp+i7r
LB5ve2FnjgRlUt2z9HJwlE504+/OXuT3HmiYb6C6iCYdxGD9vvitCvdRPJiHFmhL78ouc+NfgbAg
klwY+mNu13GboDiaXgiRCCTO8ailK5pkx7joYHBvjKdgUsbOL/JzH4zRlsYQUXIfzQ6x1hHa+1v7
GjS0X/tieeBgXeo9dBNaNJvjwDq6bR+697KdV32LHwDbhCaBxD4PJQ6xmKYaNaAYx+9BGMaM/epE
HDyCX8ce7liMHaGJCZRaLIbW1ngNC6s6Be2MFaz0wuIbvoEKXfAY6+mhyE0wXtzZXNVpi11ePDwU
xUM9t613EUtmoE0wtJT1ATVDxMLVNcZAGw/wjxIM+BvDzeQj6iE03xQUS0hMUIzjkT87/SXE4GCd
6VoWB3fw1Df7AS6qJxECIw2gRIlSbZdRS1lJTIR5fVANjRM7q4QbTErlWsyGarIou+GUIzfSd62r
lIhwPdJolk3Pj8jyybdl4cuISJN8Q/c3JX7pze5DPsIZFDv8xKXmUitwaKjE5rBun8GANhyaJJv7
Bz0xZ+kU+zX2RCi32T1sJEF6t6uGersiwQ6Ll+s3pTXdiqRs7Omnngf3sfXIgW2SeAbluaxE7hNF
1QWC8WvEBk3DLVKb1vtiEygBFexbln4CoirUO5rJAkN1iJbASytEL2hiHEhCsEFyVbr3MlyCHw0H
DRoQF44i3BYP1kcHZDIibAubVCvE6GjCoV8Prayn7NzoYAmPZPWo8RhrChYuRJQczMyqVC1RPAcx
kZJGVfNN37V4kotFuRdjcpHHoNSF7X7fOk/dOR3o/pcQWZf9OCFAFIna1il6ruQ0ZHcxVknQC2lZ
xPlufMxxwHZrfbG9cekZh8Lf9tKE4P2neFBQ+nhgHER4mMRrr02dLB+eJmvqnPMMthARweQ4L5VT
5nG6CYfieqg1+h7raojsICPEDTVvXp1Nzo49FbyV50nZdJmxmogaaMOo+KTBNOORNMv5cXHCYdyX
OpgXxMqTlZ9xFucikUu/4unCimBbtxHgPaFdWVxkT1ktnR+VtPLhLKOBAdmBG9OFYPANPjlSJvKF
Jig70pzyaKkBG0I3gkIbEcYMX/qNC1DiomuL+qYoKjF9RoJ6G2wAH/y+L9fBvfdJpytOfYUegWA0
0qN2PkAe81WaKq8/CGrR+VWp64vnfhhl/8AIFSKqleuN4+MYD4jeNl6ZOOMWyqnZHct3h1dvlgFE
9TwCeiyaxLe0HQuvfQQ2N+bGDRD/WIsb4AcIvT7DzDYvHpUiYxwvpMtuP71o8UvEuVP1/S/pov9M
snWIMERL4gtGgfvOH3np9dLaEfqn6YJ6eC5fnKbdtyjx+EAkTmK3WflrvjWHubfP0WlKEt7U36Jn
rwGmf4Z5Rq5D0j2B3/gH/wgNtfiMpQnz+aKbYd0vijhzhSoKilbLEy05UCCVvHuszTAfrCD82uEi
O4ulcB5yXAPZXwJX/5H1bTuM6MXQBot9DTG9Jsz/S9a3PxNtU/T9fIGL2C/rqWp/xfkXMrP+8uT/
kVT/n5/DvBvkVQTxRH88ecZnzQ52ofkSPZnptU9Wcw4vvrWfktB+LbuLSt382JKNkPRMbnho/xaz
/m8/H1zvOkzc4Rv8+flhGTq9mOYL3ulkm+83giSo/3NxxJQfc3f4Eqn9bzoxkNi9vGpxp/Pq/na0
dZB9/ZdV8M/kWDApIa4PnRk5/xgBoiacjwthXhcIj4d8OMAqXarh+X9+5v/2Q2zyv1llYWD/+Wqh
LV3ToOy/2F77hMjt1p2fK+/l//AhdG8g4xQrjvdHNm3d5e4UeNlyId/1PQ7sX9i5n6LC/UtK8Z+/
hcXJrYxPLoyB2vw/s5IDKx5F5EvihcoPZT874Vs0/OUj/twJfIQtUF0QsOtTRtl/rBCKPX+KqB8e
Kvk01c919tuJv6v54X/3vP78lOvx8C/7rSRGe2uUXT2M6rtT/ozih+1vkxr+zbP6bz/kjxNGWiYr
TOlWD2H5lvn3mffT6/+SfPy3Z3X9Cv/yK8jyMl688Ct09ujn9zwrUT2v4/9ybf35rK7f4l8+pVhc
vDqCTyGKLmls0haiL17w9P97IX8cgCVycw8dYfXg4mCorV+k0OHf+8tb//Pe+a9fQmXiXidJCvuP
XwLBLC0pgurhGma1g3m5ERN+zv/5l/zblxLB5voc5AFiqf/+uOgEkMWSQP9QyIeISNLqP0g7k+a2
lWBL/yJEYB62nElZECVLtuUNwiPmecavfx8U3feRIJqIe3tjLxTBRFVlVWVlnjwHzkrJ/120S9Lr
0vQwHYcja2xHxeAlrigTJzaaRBK9Poye/OoTz2O//GTW8AEDQxuy914j7UOhBJrF3SA/Oca3EIZo
BaG9jtS+B4TPgk3q/tBHBvrLS3X6Qcr10LtqUHvB4YO8Qd5GsGj5mkyt0N0UQkZnVrsKv943ODfX
lzMw2WNCkzp6SVbhqbH28o8EgsLYpDC2ONNTJbzpwCYbbTBysm65Gz2F0GDGQF9p2AJeAmuYtYeV
zaKDL+x2BhD6++P78MjpjJqKwR2hSKCFpx5bm6Ek0l4QPVmJ8ET/HcCsMxxtAMrhfxM+hy/GT54a
zaf4pH+KYf0hj7rE0j83x6ZqUtQZAxRVn8xxoHha3QMBe8o2Xr31BG1FKx4k30tDHQ/2m6Fqki4D
VNcQI5nMcS+ZDti1KnrKqxdyhitItyKifOndWRnP6g5eJhBh0XphgqcSBIaMVAaXvy4SjuiyPjkS
QjBCBRmK/izDByHyECohF1A3WdC86O2rlD6QWQp48dfG3pR/dnl0HtcCBEUPy1R24Nm805p44atu
NvbkoyaHYeX7fQdzWH+u6d/ru1effnoLhqqa56+U7u5Pwc2hOBojHlTgZ7Fk1AeuN20GiaQWO8yA
4b6QOlgVxZ9/b0Dn90ctDnh81MmNTs4LjIqW9eeWMpCiwPQsvN+3cKNPNK7ipYnJGISm00zedv05
I62lm5889TdjttVw28L+TF31CJNEk1sL6/T/sMvrwTA0whVrsjdIGkKhlzT9OUzsJnuHVW8jjN1f
1pNgwqbzs6thLcwXdsrNhmSwTKOBNhBSEQR81wtW0hGRUxQezgKcxFUMwp49CfThUV0Sb5+zhLSZ
xAtJJX0mTs5zM3econVz8ay6MHjDTOQER+inQdo83l/AJUPTebSSLlTdSDzXNKnb0MUK5LsgYGXj
Rseqt8zNf7BnyCR4P0J/c3JH97xOecV14lkuw1VUfbaInyBZz+PjfTs3F6KMnq6mq7JMfs2Q5clS
aS7gFoATIn3UxlOlhfsqf3XzAmYelfy+fG5S8fN9i/Lt2YFJg9gG5gVC9OmBFtMiXaptL56NFHrO
SBV+lo5uvsUDtYIY2qgHTVXSU0nd56SWg/SbdFF+UEmjbaAcLe04oCYySLSZrhw3iB+6CrA0JGDa
CUKKVV1l3ysaJ+jw1apDA7/BqiJ3vhZawY5NLThCDem906nsLey0uYlURuFjycTjZW3iiaAxUvoY
ZPEstZ+T9yDkHFwPzaYq7GzBFWf2NC9BqAbJDXAcSlMlMPL5QlpmFtsL8ukwk3aZrm/94aSY3TqD
pKWj1aMdoAca+u39tbtduvEYsSC45pA0COyuN3ZahjK6D91wNnRhRxM9JBLCrolPHgCoUvl+39jH
Q+rqvpWxpiommn8a/8jjnrwI60P4ZQBZGsPZLWHBoUnlwdO1gxrE36SY8hmEuZBsVT+h89/TfLOp
lOHbf/kCi1wVKysrPCqvv6CTNQDFEDicy1LAvYovpL6OTrdpA+1Ix+93+k2BM+tmuKqJ7O4bn5tr
7nyEATWkJAmurm3XvjsEJYXTs5KUr+apNNZWknyOh79mtv//sjRVAfMoXNIBoH+sarpSaT6mpHmK
h+gotLSKmMmX+/Zuz9IxzUBUTHpK44KYrGuigByxQlc8M8JTrTs72HRprs9ezGbB0uxW0Unj4bUo
FvHauZ5E8nbeoIoxu/Ip11Ow87+C8hUhp4CuIcFBlzoSt3lqLO3Q2RFemJ34DSRtShwWmBWMclc0
e78q6AHIHqPAeXUcGVju1nPLRzcrINvdQJdUC+3Jt8JtRoKzWBJHHOPS6T7ivCWjZWiwXOkTT+rk
tEkhuhTPSRv5e6vp/qLY0h66kE7r+ys757O8ATTRktCC0aaeFMuJBiCQcauUMMIBptsD2LOsfdNo
A71v6kP9djqqS1uToG0ouixXo1A8t1pN4wziHGsqeAdVSN6oS9utrAjrQO0+DXnxTF3gIR7Uz3GE
XDG0QGuoeoNtGYMn1eApXxkWtEeJpNAVIz658O16Q/Xs+hJEcEIxbFIyTpAEkNt2pN+eqe1lEGLr
XHa2etOCa5XLpaPvNuSl2gV9gGmJMtkyazI4Az1lEHwF17KsQQ2rVHYd1l9FbQjWcZRkayBoP+GU
Paa5+p3yyqNveqeoSGVaMZUD0NZh4Xab/R5F03SSa5rFV13vI4IvMqZOLZ4rbtNVq8nBGniiumDl
dtuY3JAa+iHIHZODnTywCtqTBUVx5bNZAArP5E+xYQ/oRgFHFQ/33WfWlIZsrSwSYlnixBS4y8Gv
yfLhPbxaoG7zoGmkngni/76h283HmAh0OO0scvnTuAAGk2jQewwNdQk5hJwP+woRnb2bKu5CLDdr
Shepz1mwM+jyGKJc3JeC1MdZTZh8Liiz/aUzxV+7fpv80n391/1B3e5zBjUGjSCKZORyJ+ebAvut
ZrlYSqj7UhleR82Jqm0MYU8aLaRbpTFyut7oGEP110RGGcn46WsijNSwRB1BpjabwTwKuMd4Q8Pm
oBqvlfE9plbp+19otoLX8RDSTqZ4C+Kgt85PdU4nVuVIMyl+THwl8WhUylv0CMwexCxhQExRL9b/
g6MQ6xsq170ERGxiBSYliQpYK58J/UQK8CqwJTlZyy/3l27O8S/NjH+/cBK1oO8XKUj5nEYcFCfB
f4Y8EsjJfSszsRtzNl7zjAi/n1avsnLIBAfmq3Og/OmBYAnhawVvYxIfwugPuIiVGn+tEqCkz/cN
z+2BS7uTWewzsrSK0ctnl9KUGqsPRnuQsmp334okz/jkpZnJLCp6prRDLMnnJKWB2nSUTYrk0bYs
yBGP4DOEA6rmSKxc2HAG+yd47uLH0Aj9Tz2d0AtfMxqbbBCT41dVOZ85O6fax2qV0F3cusa5ByDA
i5T3EWQeK7cwlC1Mp/X2/uDHcGFizjJ4wVmc0azs1JxDsl0PVbjGmuC7AnkxGZW12z3LGR5b0UDg
1g9eXi7swVujlkhfr6aaOkkgQvFrtwWx39AtExpnP5cOQrIaPkfKue2lT2HwYuonS1+wN7PCNMar
FuES+sYmoo3XBhUn6IButdZZluptDtFA6T/n4RG+aJivilXeUN2u31RFWhu0FnJ4LMzyR6x0Pc1g
IU06v8aTj9htdMGLjWqB1DcDtfee4/qHZj3RGbdSg70E8ibs1jUogg6yN6YcMnUhfgYmNfSPBs0Z
8M7kcBTVeoz+3W9LyxcyE3MzY5hE7paCXuGox3z9YSkNmiAGJOccguwHsSGWxFgn8K8N+FsPAUfS
B/Q0ftN3/qIG6Tjrk0lhNcaim0Y0bxqTK64ZlAqAn+s+t7X8JSuOGbrs9Y40FGTbj0bdbS14IAsB
rhtr2Kfxo+afJeHg+uXClpu5lChNE+jygEFShYfq9SQA8qcXQwrdZ1qzNor2RRx4exef018yVelH
cIJi6q6h9Ni02bvhLly/4yins3BpfDILWaLRxO7TDhsm5i7vYVOmt9tSv8Mtvc4AF0lOurDoc/NO
yVNRuJ9EiI0nu8FHM4GuFcV9himG/iYf8AysddYBboalbP7MTh+DC7YdACbVmGbzkQkaeqM33Gf9
EQ471T8mnW201irSw22avwvm0ka7CWYU6usAG8gx8EwUpykwUDyyDgNC8Dz0tnuI1GPvPqrB34Y5
DYPXWqU8CiN2tut1145acn9rqfsVbGBlEdaysLeEhxI6VAcGxTwT1nm7p0fIg8s4CvyF+PgmELn+
0o8n0cWR0CLhiIZYGzyX7buC3m395/7JfnORTH5/cuRA8WSUusPvqw2t/2a+pl0v93809fu/t2PK
OqkynetDmUZ0ZlNUST/0wXPVflWL0jYzdmys98++2woLcza3uqaKOxFXcW2Jk5dLkmttJYQOYzLi
ZC92aQQRYM4zasjSQ9nXzZHuq4UgRLpdKCpERKoWpSJLU7XJRFYl131VhtJjHIMd9Xhq689asHG/
De2z5p7K+Fkmb6a8ovyBuKOwMgR9YdgzXyBL4vgRukGcPj2kSz+sZKvLZdo/ajvOizeECvb/dhX5
XaSpiQIsdo44fsKFN9YIN9S1VMiPgY7gI7Qj4rsR/9WNpbrb3FBkkWOfE0EBDDU5exS6qwUa2GWI
lsGch7tSW3D7j1+4Ok+B511amNxoNCK7hhpiQQDiN8LsR67vB9Gh4zfdJo1dNvsi+1knwjHTvpr5
BpFIYyHemB0kZ/qI5DVEZYpbkVXB8GNfkx81eG0HEVXhYHN/uW5zYeMoySmgFSvqEgiV6/VSIvCF
qRYoj3Hg7BrvEze21STIz6X0dv+2fNtEm0LJ4oWr8uY8H81yQ1J+ktGen5ZoSuTRzEGJaQqK14Gf
gOD+Q89vZR5z75MQPOTp1/vjvLkceaoBZNJJdYkcMdpkw3vtEKIraVqPaK+tg5DutCjbyhkK7bCm
5BBy5AsDvI0FFN0yVVWlPqtQ0/h4C11shDAPMlOi0P+o0covFAjnOPDESfBC9/UmQSjDSE50mqwE
CPOkggqSALWC6q/uj3vcBtdOfP0VkzOHI7R2Ich3Hg35T4+QUvKUGws7fsmEcu1BgmzQV9VHziPd
mrsgOlrtqYVB7T+MY6TFYv3Im0zLQ0T/PSmbxnks3RKmzXOVf6qtBZTfrU8a0rgZtPFJIQG0uR6I
in6NFA2DZ5vhSfsmPWXKVgx+l9ZTlCCNWvzrvX1tbfJ26ZHsGNOlnu0ib7SuY1rmhRIE9/15k24d
fwyNicgVRWdI0xyd13pxkBk+fZ1DcozTzz4K8M4adew+72l8/hIjtEI//Jbu2WI4tgqKSkY2NgM+
0d+2DfRm6/TmwkfdRhTX3zQZei5nQhW2bmAHqnVCP0RpraMbPTdwmC+MfvS9a/c3aapk3KrBNUHs
eL2kEfTSptqGgW361SY3vmZI5nkr58n1NtYzAZkNpVr3x9LO9+0qMyOUDPDdoDN4ZvAUuLY7WEGF
UlUT2RF8nx4scyvkN1Y6RBhJ/dBIP6UwWSe/FW0foEUCSR2EmishOkBCJAuQlK/C73RpmfWDIGxb
+PCCrxFFHo9uF3p2ntAyCPIn+nCj70pBxWltil8t+D/uj+H27gE7M+ZAFRjXybBNdkNAhkLOCz2y
8yj9bQLfUGm5u2/i9uS4NjHxA0T4LLVClct2AcmkzbHTN32xkChcsjF6yMUxrDS+1ss9NjQYH8WH
0t/K8gI87zatxc0Mdt6gCwoVSnV6cIgwH2pOiVSDUOS70jhLxWeVBxHN6rRvbiLtSGvJqi3DvbeE
B72NY68tT2bQabtaGdIKBULz83clpXAUofB6KGkIub9UM3HCtaWJR5cUYpPMrVOb/ndD2rgmGjcr
n5Kyua8eIdP2Fu7P2ZHxrDRNwtRxH12vW6bEcWDRN2fH6rtQFasGUmE5e89pT/Phsb0/upntqhIf
/GNsckyInRqPshcMjt4KuomV+oeR7gHXL0Vb4yxNziMM0TqgSmSubmBbMJkORVizXl6LYIJ01L0T
Hd1GBSgueISFrdPPaCBQwE8b+/4Q5xeQ3Ah4KSJKGhmuJxQJiVpKhTy14YYvPPh235AcLVIaO98M
8Vw4n7pg4RScu3tIhACJpp5LNGSNa3yx98TSN8FUGJnd1z/UPzHShp6DBF+5LYVPQ3rQ263zS0YM
23xsn/rQgqR93XXvRrPVdXd7f/gz1yAfoVOvl7nbDXEy+gAVHNFIksxOM7oHtGYd9u4a7GMgH2Q3
W7lKv+BSswZ11QD4QbxiaBODbV+5HgnLzC61byD412L7GDjuJtDtMm3BYi6Ym/FgoLvEmjxqwUVM
W1NyYxDgi5EzJPI8ANWIyJPygqgoqJfAYzP3gob36pDcjfW4aaIXEm/K5Hmc2zQ1w48WrNtyITyY
s0D8RT4JZyXbOv79wm3krKahXElyu/Rj6aGjDWoLocbSATNvhXQlRzYxpTrZ86MiYJbAhmRnZllA
ipNJZ9qOl7Axs1aAa4wuQEpDmYwFjGYclWGfQykBg2f8MLKo3/fsuY1N2pO0q6WNFT5xsst8ON9L
z/JzG8melQKs7gmKRrHaW/vEfZS4WU20Q+/bvLlU4fyiHKuRiGNz8666XiFUweusTPABOmXSdQFZ
2UFHimVbqEazuW9KHi/oqyNzYmuykZAQhw/ZDXM77l7j4PcfRMyadbURqoceVVBTfSpp8M+enWSD
1LVWPQXf+b//CSVt8+YeSxgjXXlh+Lepgck3jS+JCw9toZSScpNv0pVvnQtB3dGTPgveO5IBJLtX
kJqEe3r5XShD+v3Q0qS0uz8rtyHH1RfwKLr+AsVSOoCWfEHV/nUOjvN3ZLjJnwYFFpdhpxlf0uGL
lFsLp+jNpTxGsxreRvwuc7JN1l3JxAodqrq2zTbeZvpzI51kI1lH3ai68/v+EG98jEKLwTkDEoia
CwmQ6xH6hlLnua4Xdh5H37LQ3SUZQhR1/eW+mZuDc6znWB+gI7o1yQxcm0loG9SoxRc2gofbVPns
a9m+TR9bJD3vG5obz6WhyXkTlkxtXGMInMQr8t40SVuPg5ouTNvMeDQyDjw66JTj7T+JCOF1yWjv
9hkPlLEIOZrem5HtUkhA//VwcAROTi4vnuXTCzWDYNtEGaOwDYpMZXD2twOv5Ps2br1cw9voSbHG
DDxPEPl6caoAzi9NAt4p6UL/mDa5Qo1PKmgU6ZH1CKBaCksHjaEmhIYRSpkR5EifOeyeu/tfMuP4
IMGpblG/5p8pWEqM6bTMaE61RaNZodWzF/1foZqsHcPfqNbSs/X2zGPcdOCoY38fyaPpbR4kwSgT
4FImzt4H91ea06vhbRSZ1Nh6+KS06UHIzmiov3XZzvreVu4eLVqIazzxoMnNmuyLbtQrIORR82Qh
BbuwLrdVyI/v43E4onWpuE2cLCxCuI8pBdh1YR0qpPH0Xx7iDYryXTrBmRi+ZsYK+hZBPEUh6t/K
MeseS49WBMg/1MfCWnnRl/sLNN6jV7fE+EWQR0gqkBpKCBNPqVENrmDN5Dbv8690vaxpyV5ID81s
YKDXNF7qKgghLttrZ6TTxeuSNq/sTBpQPz510HOF+sL2nXG0sSkAJK2ik92+uczr0siHsKzsNDxJ
w9/csjZBYK1lb1QYWQLRzJwVV8YmV2sE2Z6e6EVlQ0e2lms6v3412R9fX8Ct3YTCmsKacGEotHtZ
3B3XE0dOqYNyIa1tvfopIAlk0m8kgcwnry2LbxrJp/u+II+LPXEGkyY2nnMKORgc4tqg0rqZoupt
bXvmXqmCLc9VOG/KbxXkP4pll8cEYhhj2/9KX8WH8Ji+Ws2bFZ7wVFt/KNXD/c+59ZuxMk2ESTMt
EB5tdN2LYCGKkceNVJ+CS3Ku9D9m/CmAe+rf2+BNKeEy0PLelJY8NY0E2MNqu0ALynefkjRaV81C
nuN2j6ngc9kB5IXAeH1M+8VAPKVVMxJbtV0rcINWUvckI2qxMJIP/Pb14qkyr1ST0x46UapI19Pl
G1Za1AoaFZEaP7aveksEV6H0la89/y32noc6+yZ2MESVzgkVsd5BDklFg0EF/rh1X71s28JfFz2m
yKnlnyHs+4Q+5w7pLMF5uT/pM/PBl1LLo/+Kk2fq15B3SQSneWM7Zikcq6hBaaHs/9w38lGTu52P
/7UyOWuzokC1AiorOx4eawh5VBTcuAXUH95ZjdGlRlQNSWsrPXdi8iX7q3s7VNVcOVrw4pnB0sWA
d42JZNrBJ5/RpLqD/GnZ24GM1G8D5dHCQGe2CWpHhBLKeNVr05Sp4EGOIZRyb5fIx+sQDNPEFpXV
5v503h556ITqxHwQL3K8fty8Fz6sQzKeDh0kxlLSHSCgXGmoLSfJVzlbMPRxR1+vG1c3ZAHkAOjG
wD2u/XgwBwPF8VS2keAL14nhrxzha4CGqfpHE7cxQk3Avw2nXUUvqfylKHcw9O3CpH3yHaDHPBMh
dDs0UBb2W3kJkX17IlOZGvkDyBkQJE5rU4UX+zpgHdUeYOBbp4OkbgY4pNGzzlBMUGMd6ggRtEoA
Od39+Z+3zD1qEHZzLUxeEIaZ8kYusVyQeW/JjqOcsxJhQzym5Tcfxd775m69lrS/AqqACgjxgTU5
TExDDIQhCFTbLwCOCNmuEvyFU3HmtgHwBOSHXlPORu6664WWUComx2WpduVts3NA22d1HFBL3Md/
Ijv+lNmw/ofyqv0EQlRRdxXkcNJZ2vkbaQ3D+P3xzpwW1x8z8brAsRKojk3V7p9FKLH1B0ldU3sH
9Ot3xxL9l12cvw5f6Jzpq4O8s+rjwgfcBjAj/At4GpBjXgXThEdq5m0POEq14eemjLtWpGf/wTGS
tyyQV3p9irxHuT6F5kmTYLc1YYXeBdrPoH5pf97/EmUMKyYbkC/h4JTRrqP9ajxwLra6oOVGrsMF
bxu/zIgS9kqtkP9+Etb+WfOfEJurhX2cP+YP8sk7qXbwrD8Vp+hl+EMfhrySv0rGgYKURavLOmOP
LJwPo+dNv463DdlRiyOV2v7114VFKadZwNf11a8acv3Keo6Vv3/VZlPAsZxmXxdmQ56zNza9wGEC
LFSbnN8uPXQy6huarTy1Ixnxqjp3w8598behtoPjLNrDWNR2L9QikaxyH/IvlrSTH5v3ATrXR2E3
qFu52g3Gs6YfEhjMMnfYon6799WlHo7bi2Dsif3fLx1HcrFuVVggHq3HGjWNZqVD0gzFhaYu5abH
8d7MPzk5VadgQ/1mkl6QPalzjbKF4AJKowLOMZWI5sWXkbBGdYKWVFWtViir7fTt/ZW4RUqOPb/E
DSaoFZVs9MSyhchAHwuNZvv5L+1BcDaJtIEJskEkvT9U/lMPx2wtvgz+wpBn5/XC7nhWXsyr1jtS
rZWVxnn0pfBfE1Y8+09rZ4IAYngk1D/25IWNomrhYU0HzUaKyh6M8NCY1R6C94Wn2NwhQ5L7HzMT
ZyaJihJl12m2Fml7rY30tdFnvwoSHdEoFgi9aLZwkczcW+P1QR6KtZPBuV5PngTjXkRJR7Oj7D0s
HnyEtkMNuTIHik8f1K2w4CVzI9Tp1iADwEsGxNa1vVQPkUxxdc2Guxjw9FdNbveB83kUZe9gIr7v
knO35AgO4PFMSHTbe+sXnS/SU2SbZJXQc7OMbZrQxXjfykxWgwI86QJy1Jx7RPnXY/JqYdQYl1Vb
h3s7Mdu1Fr7E0RcVyhRR3eo4CkhdcdVtW/gLDSRwf4bJLreO1ShnsbOUd7jeVpWorep4axYLLjV7
jX8A5Sk2WsrNjGvoGdRyqKt2EkQnJJhXDjA9aP1bdBg8XV5BHb/WHGHtOJCrDz8i8PR1uY+ltaK8
utYBDJilrpzPyFk09Se0aRYc4jbnzLFB95NBZs/gZp32mxT9UCkw56u2BNBcU5DXXLVFeXA2UAz+
cDbAOGrtxT+3grnpxTd43O6v3qxDXpifOGSn8tTG3QkZuxiFMq9vt36Q50jm+fGK2cx5WffKwqDn
HBOUjAEG1+KMngK7oVozWqPn0nJkyOUpfgUbhKWi3b8fGkhFLmOeBiMC6NovwfM3VYlgOBAZKPGD
N6N/aI1810hPkh8sTOMtCJRlvDQ2Of2d2B1Ks1dVG2b+bVacqPXKxpua7KSfqMmr6jZ+U07mpyB7
cKCQvD/Q8ZCa3nmXtic3APlNpUT9FNvRuwp1a1ts6v8S18BJxqpR74I9bPyGixsghJkS7Q0OSrf/
nnaHZrxo0MQanvzyQdR2BQSi9wc15yOk4wATcnyNWO1rg3ll5pDCU1fNHaSqwpPrLaSvbp+M5Hup
HZOUI24lMXFtAGFuuJGb0YD20NuQJhNNf6cktXA8zi2OBTSRTkogujf9z0PumYkPO77dIKtW96dG
OaSoWd2frNmxXBiZHMGCVhWWJ5e63eF3JlViyYTJcGWkP+7bmV2UCzuT6LY0yIwgQKDbqPwmkNCU
AJ/ysF+4t+anzBjBXQhw86S9XhmxMBF9aDrdVjREmtRPEBBKytKTau7mp9NGtCzuLh0857URJCIa
F3EG3e4hME2/AO3J3owOITeecunP+9M2uzwXtiaHg0ybtFoggGC71sPwS6SdgK4ZqVwKZubeHvRo
fiTxx57CyR6VmhreWi/X7SyDNlQ5lqVIi2u+6bpnLjkEv1eW9XJ/ZDPXB+vEs4Pzla7NabXdzJLA
RRRTty1ETh9MycuRkpP2Q6Y/lryp6aP2FyzOuCBtw4guoTXABp4CMNDFM2JXYNsqhfRVCngPN+Xr
/UHNLNeViUl2wfBTORHrSLelUF3BmCfAvqkOuzj+1402MOcA2yE4g8hQBhV37YPRgGBgKGEoz39T
a/NyWmq7BTzqzGa6sjFxiqESDdcosFGF3xlLbRykboEBYXa+SP2o9K6xqFPoiKX3TYQqKqdPpCeo
Wvavus7TSxXKaBWChrq/OnMuB3gRkIKmGyIh3fWkyW4Sp+XQ6raA8Om2Gan9pQFSDqf0xL0W+94e
mqqFDTxrExAgra3AbSknX9uMUQhJQNSzUFb1WvmduQ7NGqlZMoyq1a8ajXbI+6OcWzaG+I9F+doi
nNW6BJBSt01wtMVLgHyxvwAdmzXBzqVbBhdkOq9NtEkXw6Ap6bY6PLXu5wHgX2subKW53Urd+h8b
o+tchA2WWxaCX6kcSUP7q5OqX5DZbO/P1NzaIFo4PqpQ1wKGd22iKZFY7FODmdJcdSe7kb534/Rb
hvCaXMvxkw5EbnPf5JzDk8mAqY1iPN1kE5OESaHUGpFha8ZbHx2J+tIgWMtp+O8vQlob6JqCEAdU
xjTNGffQqBeSb3DdgpMSE0j9o4aKSIvWyoK/zc7iP6ZIoV/PYpRoRa5pAs5QFp8DtfmidvJXw5cq
dPV6DYG6rtndn8Q59+PqpeGVXM0tdC9B3qCL1MKwLeEk6M+i+MfiZrxvY3ZUFLbGBkPu+SmtjmCE
Wt+4qWHnHmQa5JPPZVrzoNLIBCnnIdjfNzc7JHMscSmQCJEnuZ5EyiyD7DsVTG8xIp09Mkrmj2p4
u29kppIGPo/sJzxBCrAFfXIYGb2nIn9TG3bh9CuvfUD5vuFU7/921Rkt3sbcWSYIVPGco45ToQxc
rxEoSIZylRx84aVrwlXeoicKl0LvtI8uypFOtCnrs7gEwrnFsHHBAVYh9JEpsN80crddVZRF1Ru2
48WAppSdVz3AoYIMKdoPSHXqZQ9eVrb+wzoYLIIKaxbEItMsS9EqJn1BimFL7ahLalTPgpDEe4cU
wUKVYG7FaZWl/wK8nAxv4fWKk1BKtIjuH9sf9Fcun1e9MHKUjmRxwZM/IqnJI++Dsg3+O3AQN+R3
Uo4eXOZahh0hMa3WG+tbn/4W2r1W7Z3kQY/twEMfU+ela4ES/ClIgKrSVVEe+3SrtvK6GbqdX5or
KQfSIzxYyhHMyybTH/ryoAQPZsDDgf5q9PwUmmS8U4z0ax0+lfWuFCD1Ic6HbGAl2r5ODjUuN63u
rCA10bJ+jaL2fRefuzVGerr/O9bx7xe3hhB0VTd0Bh7eSKvAp4tsqYA0d4JTQqCOMUavpAiuLZRh
mOGvrmkb3blCCjbyX00lWaf1wiE388qA20figCM1rCv65MHU5HJlKOga24r7Q+x/jAp0aCHlyQ9a
9beqGW/vT9xtgwob7tLeJHQN8i5Xqgx7hvlTdB8dWnqjg162tuGB0s7ylZivYxQzoo314Act8hU7
Jzl6SJDQkFvJiG4UHaTKW6VHtTF7IL5fOzQGxJ/LfBNJ7z00d467jpFjyV+i5ovZfA4dVHLCQwhN
w/2xzB4e47yNoDeqcFNapK5uUzfXYtOOjmb3Dv3fyiOReFQPTfgwqHa3kEefS+EYl/YmIZdnhLrl
5dhrqmo9pPFXzfoq1t5af4Jh1rWeMzNfpfQpDP5WD58Ro3G0peacjwtpussvv2F6g3j0DIwYMRrP
n0QP3Z7PhoxaELpwEpSrezB5svrMPbdWoFFGyqXttob4Q/SLl8I7ZJ6zkhZh2zOvSmoaoPQoqoD6
N8atdLEZK0iNCj/EpVrW31ZyXpHpryxb62h3uQeaqxeWfdx6N1OAOaqNRAVkTK7tISiBHpmbmXas
AXveamdtsOnV795RFI/LFVSHZbrwpLht6mTbjD3q/8fm9E3R60iwl25q2lq3q0r9oYEjR4+bNbBb
vdx7fbmuSqjAgZM/wK9cpkvA67k45dL+xPXqzg0qrcV+bmUnRfiGAJAhHkV0iTVviaNqdj2JT1A8
IPdK5ut6fgPVQ9HdKdhWvbSii3BtlZuIuCEwHgT9LCv5OlxKHs5v5QubkwM9UjKlUACa2IqyVfet
Ea8NJpckO1UlJBW+Zm+S8/e+H83dzNQ1CJ3pcgMtNhkm7J+5IpgtcrqauKmSbyKVzjR8vW9kdt3I
t8DZBncMBaTruaQnXlLTwjTsIIjXvnxw2miDimqllmvBXeh4m1034lieOpi7idA9Abm2pOV40rwE
YUL8og8fwnpDBLYL++57WCBLmXy7P8C5+4vEtkzJbwTwaOMEXGx+UUprMvgYNUsFket4Bbf3vrZo
bE3RPpTe7lubXbMLa5PbMq+KMMg13ERno2fyT1X+3ROp3jcyGz9zSwJyRuME75h4Rm/FYSILHgea
8CWu0RfSfzblsW5fXfdbVB2Qz6kBCIg+Z+xjkNixdOjQnYtF2AGMn4H12I8tH/VAN0K2LZTsa+VW
+8LfZ+Y+aw/3v3V244yFfRo1JV64U+Y6VxoqeEYa05bcradt03Qfv0B8rPG+8EAbSS/l0vk7t+KX
FifHvRGrbhBAgmb7PiG7OwjvbgIXC4I8vvGrCNtvLXfO/VEumZw4We2kdRD1mOzDcAtnP3Rar130
lALbd6N2qwrawlZaMjj+/cKrUUw0h7LpRoMn5xSX/qfQ+Z27L4avbxK/Odwf3tzGJS1LpEndZOQO
uLam1bJSws4F8EHnDVQ8SOahFVY6EIR0JcHLvUSCMq7Q5AI1eR1amALKTR/UtT3JbXpLlkiI4Dxb
w/0pZ+WhMkw0fcuFrTRz/F1ZmsxjJGRoweVYipzvlVisxgAThbRNFPIwFRamcXZYAH8s0Mac6B/h
28WiuQ1ibUHjGSi1UhDygp0qI2qlw9EnLiVD5kB+5ng28GIdaQOs8aC6sBUiZ+3mOYkXql1+cATP
NhhHPf01bBrhPey2oZdtwrdaWFU/YSXzS/RD5bVcneqj0r32+l4Ol1LFcycBn0StmMcmsfDHJ198
Uh4iAijEcGTGSPuqw1shvagmmvffMyE+GulZcdMvivL1vuvOLvCF0UlcEpJM07sEo2jsojf9h1L/
pkr/1MAdSSwveNO4D278lvOYTDgXDkmb60kXETVP/Bpjoh/L6yii5C5E+VLj2awbXViZ7I568JEE
HjJe7NIJCk2Iz32zoeGjDVc+OrD352/WGIMZBYooZU3FDAYpD6IkKMlxBe9mxVGm/izLr7KwVP+b
mzqdK5oa4wjEv4lDIK1Smpg8S2e++oNtVr/vj2POD0aQCKEO3K/qtA2jMBqnAnZn2FCfrLT8vVOj
lZV8QUMeetgf922Nh8bUDQBwjtMFxvOmHyNX2iAIRJlEh7od5GKVyp+jQVg1zyW5nGjh6vmoW9+x
NqVDIDkYyUCADMShzaOSPoqptFaD90I4SskPT9mFzrrQOGu86CGIvE1WSNtIHE5dVGzhg0JN5mtX
tmuxPJreF6OLV4715LTPXrptnDU6CH6HBq//EOYnSTyOqPqhPNH0dIQax4QvPn0BcU/T2CoRgCQm
n+CMqfuVEL8YyArK/eb+zM5cRCA9/pnZaeIQphXHp/PKsBEhf2mrvakLa1BdQHQfwJK2x0payr/O
+aVJA/7YuEYVappVbi30bEMS93ZsBOsgEf+Hs/PajRuNtvQTEWAOt2RFSVVlyVG+IdqJOWc+/Xz0
zDlTxSKK6G7AbcACtPnnndZaJ1PIj48HtXTE2JJ0Yk86FBBf394a8BQ3A8B44xxlKsKCsWw5qC/K
tpgQOOeeZ6w8Q/fod1KKYFBIvZLuI/s6u6Z8qFeUTnZJ8vZbpbEhp0/058g/6M1RHI9tHzndua5g
s3kSKcaP8IHRHkEdcbDrNcDW0rGcmLfp75oA8HNtp0hVRr8b8M69arD1/l113wCxoWj9oUSO+vE8
L7UgU4MAuTF1OYINnr+JljFkrCdxI3lDkjHFwff3o3EYGBy667TC8yZEm6hBXdfuR/4RVtLwk9Z9
WvmQydD8yF5/yGwBLBPhdMkszLNQHPQ6OAjFVmfgw1sGc4W1J4BNwz+u4pS49r/BzA1rZZmldMHN
VMzekELq+xiJU/Psx98zY1dVzbFFsFrQdoZmt93r1Cg5/s5Rv02yY79Wt1sKYKZeO1r8ycew9Wcr
YTZxK2RtbcJyA/CplHdNMn5UKYbW8cdQucjuSUbtOPxZJ380BWnw4/BzhF5JI8kfvovB4PS5LSmV
XcoalYDKluRf9XvysTdWLtelLUNinP4dcrki7VGzs9moqFp6RWWeXesbIZSXuJuWbnkTDnNtQE5Y
jdBgfkb51v+gWKmTu4dh3NBsupHW5mzhIoJcHaeX/9Feqs9ivtaTkiDvJGI+NBxh6IrXiMgWMK1/
6dsn3aLpjfy7aFf+me8pWa5XmnmuzX1jbKyDUL9K2mmCTRavua7aRfUcrHU3LhyFiTP+f43ONmLX
BFXhpqp5ttJPmvVjysnXym7lvE1zMztvEzMuEQrdeuBeprm9Ghm7pM3NTOCWEcNioydQSsG1XOz0
Mvuc1q7htH4f7np6rSi19OEB3oXyJIaN+apDdWhLufUf0mXcwPRUsaBozc25zyu5SBOpZjVr4SQV
e/eDoD3H5ESTt8dDX3BFSOzQZwK1NQXyOWqzqotQLSKmNyIfIeLzy9EzvOPkgL3Ro/S2crMtrea1
uelzriZ6QMTbrUqFZEtwquV/8gBG22jlGl8b0uxIWkKUN+PAkMKGdGpmm/kO5W1bLrbGS/gffG0w
UiwTukZEvnPSSBMt4qhRM+ucgIiJpE9Ko9u58K2R1zbEUvP9jaXZlaiC4s6iNAUEKudfYxpmh9hO
S3VfuTujQ0jdso3in6ohjNvUa51ki9ccFMWQRyO7QUlpVkySMqWymqCwzvJeHfdR9CE23lJ0txT5
EkkWpZKj1rzV1lOufBKgigk/K2CFmhW/ZMEP+hvVk4iE3ZKO9tvNow6qElRaZZ1bYGk1iMIRTTyz
9JzKXMmeLHgdVObowJmg8zp937eW0kwO6nAULLp3043mvQxJY9fhUQpeze7L4wO4dCL+v6k7OowU
urXeaj33nIhIqYOxA/VEDfOxkQWPjntNxqMB3AC8ad5BkrlBOAghmyeIPxbaJo0drfkmVYQewcnr
jjFF0+DYJd8NgUp5Aev0wW32NHvUwmGNGfR+FUlvSLiW/MVDMk9yxHSV1K3OiYlz8T2Tim9CqEAz
aXS7WKnWAu6FnAIgJcAyJBfhUKIh+3YlxUKiN6eTWElJcwBR5+Xk0GkEA2aQO0O8E2013z6e7fsl
xSZtvcSqCP/Kunxrs4tIM/d16J5r3GGv3jWy73QrVfnlgV0ZmT33VS0PIiop7rmK/4Thm7VLUxvG
Fv1Yjj8FRdyk41oEfn+vwhMHXSXgR/LlEObfDgss2CC6ZO/PvkKzlvueBfq59NR96/+K0xdK6P9+
FqdVA7cNPR16eLfmWjX3wS2G1lkE1DCMT8UkP7ACnVicxWsjs0u1UgDylYpvnVWt2UrKCyISlWHZ
ci3v0/C1t77q7q9ByFfO/IInxVTyXtCdjXYcsePt2FLe4yoaOQNdes7k8Mm1ig18f3Z5bKaOBmPX
+VD0egGk1SsP8AIY49b0bFqtJKstUyitc0ldqo8+v/bINx16lEZtN9ynG/OXBd+j2e6MbCtoa9bv
K5+TdXBrVFoZ9/weMlR41WJ/mm8pbey0+x3SfHFS5EM68pqNJDodxfM+V6tSPEubl6wqqemJwPqO
kycsEqX1Ut4O/bPWqVseD1nftuQZJfl9VSV6AZGDQiXcWfD/UVDGrbxdX/j5m0w3a/auCVNcQPwR
aPtC/Na51q4sfccsd67K3SCZTukSWg52r5yMfiSa0ipnCDZi80ssd0ZMUggSlWpvrEHqpmW+9Xin
L4QCCyga/HbidEtfOWKmpESe7o/WOdX1D77ge3ZZeiu+5f0rig0o9qF3AMV8R9CcSXFdIWlhnS34
+iqwoWH/VmWtXRBKrhJbLS4wSYKpBAGG15h5KIDRMhMyS/Z1pTiRdCQA82gbM83MruTUDsEaKcJF
jPYBYi2C3DumvkevkbbxaFuZyHyYn7xhjUpv4a2j816xANKD86BZ63aW1bj0VSNweX2Una49u2TM
JPkYVPXKXblmZ3Y1N3JZjYWIvyI06qkK0gNQiSeVSClcaahd3DZXA5o5RoGUJblV8erobfSP6Udw
0MLC+PjiX9o2EDZMfcjIH9+BmmK1V6emGPdsaL6d4hcA81DSr2Il23670te99FRf25pdxICnJKFN
Up7qbm+o34vktdBWTCxtzIkewsAXII81T0kGlRu7Vs1w/J5Ol40VomXSP7vKUVKedGP3eO6m+Z8f
a7p2sUSjOtpms/XRi5SW6rFyz8iLvvBwObTwbgRf+K2Tji1N+UXufpbdire8YnTOJlIHdZDrKBWd
myGl+Y48ofVcikQFUHfVY5zYg2E5vuyvOSSLiwfbNUzscK1B2n97uho1zZNQZLBe+iePPpnqr0L4
Lw7CxKj9PzZmJzhxK09Qw9I9a4gCJE/ysdyqKJIO38PoBFtJ5mlrrvrkHd4t4ZXF2VlWlBoeGRmL
uttf2hrpDsMWTUTB+pOXveXkAGH+0aWXvkt2pewfHm+ghcQfUQIEeTL0ZFM5fraDskTPxyHBvEmN
wpb07ZD8yKV/kEqx8o9ScrBqxRYVO46eokHZpP/hybiy/tdfu3qWxnGqkue1S+OCZBf0I2i9cTC6
TXIirlm5NBe3LUgvmvctHZKNWT/4wOnRGo2zH/BeO0ZdbfpAM5ysdfdtu+2/1ZPourRfmd+lq1qb
fjUNtXzz/EmousIy80RieYPayZI9abNIOPTjJobeVS2+1eYOLcbA+x7Ql74LM6covjbSKrn60kV+
/RmzXSaKGb2AHZ8RNQpsq8grfRzzrbcddtq+38B+4VK5h/6jYFaElUVeuhGRUqP1lZ7H6a2+PbeV
GXh9FnAjDuGhjt5hoaULzs6R1KwkJ9PWYJaLW/ovU6oxeTskUW7tIUYOK53IQlMHd3o9+dyqR5TJ
VVd3svSlrgNkf/G9ReRKSW6L6jFdU9teHDFQLhnwBvRTc3KBNB9CURi5IYFcOFK4s/I9bclusZHl
F3NNVGrpWpxwY/9jbOYJmQhKdZo0GRs/T53o5QlC3/9yS10bmW6xq4NqxuPgJQJ3L2+0W5abSP4e
K5B4SV8DN3GkzjskYHvspht3SLSnfbx2jqZFm1+TbB7mUzRwFeYvndsoVewnhnsOSQbFqkM3w4Yu
XVpAyGAkz3W7a+IfZn5KA+sgBztD+PL4IC/dHlf2548e/EIgPmLdhTl9G1eEE338VjiDuMu19qNI
NBWsdgsvnVkq0xwdGl/oapwt7CCGodDKFuem0/dJdNbkn2P5tXSfxSzeu2rH1WVsotiR6h+FF26h
6znp1moqcCmEIwnAewsAk9T07EWUa7HOYTETuDbpVR4++s3RLKA8gPLEq6Gb6VvbABVXKOE5y6SP
j2d9KWA3eYxJyQGZJrSYzYHfdFUZyaow7Ts9jjZ+sEvUt3YbXazIRvFBXmuZnl6B2T7DIIxPgB9Q
rZtHrL1rJHEUy8K5MkSnLoQt7QHNgPhLhUzi3sj/iFbnKKvbe2GWb8xON8rV+ZISSc2ZPuGcxR97
+J3RCYoMZN/hH4zhuOodvK1qU/prJHbLE0wbDtVWtHvu0nOSH/jKmDcu+g8okwY2rfTJuK1NWjHt
+rlRoUJaI/FYeBJh5Z0k0aHngzN0dpcE7PXeLDE5CNDBKU7oQ8jpac+AHI+Pt8/CPWzi1QAEhJ9P
B5l6O6t11nR6KPDqtZl5NAkEzeA5ScyDqQeOpHw1IBJ6bHCh2x2OURDYQGAhUkTu6dZiHvZVMagy
96RAYpdUOewT9LD3+jEwE5AGr0jDOLAsbqUMGgwDXjW6dFSCZPzOTSh/S72PsvdZWXuCF6oJfBey
ATAVMxl36BDf0wJZSUPh3MaQPwtbLeXPS6hwcxCpSKmNlNjeq/Zy0iEo/u+r+rfWZ+ugSZ7XVI0v
nA13TOyqojVDO+vIl7ca3A5rjWWLqw5Ck3wH/T1QHt6uQRCXMoyvOdZgzfdDtnXSHAYFJb6Gdt84
h2pYWs0sLlzWoBzgdCVXOuUkZsFJWjdCw3oKVLAHGl1klJMuVr3L3EuKTjs9xzBZkZrwIVDKnuXi
kibPWb/yRi0OXJ+4cdDHIus/m2ZE0eNGCFLh3Ot7s6h3RhFsDIpgnOZS+QX/9cpuX/A8oMeB+h4m
Hth11VnsUOmQ8vUI5aK0oYsbKyclHQhSummNbA08vHhPSUwuGi+cY5Ist4ta96LrRV6FLSJsh718
EHyxP7Z+RPU9zk6eBfgvijPtqcv8wfElfe0lXJxdsrfEDtROSfnffoEw+PHQ+KJwdtm5Vkys65OE
f25AS4f1ux9/XblKll4irKFQByk/Xf+zq2S0uqF3E1azSp7dMNpUf1Td0WrtAommoUU2Aaq4Vj+Z
XPH563dtc7aiESwFjSJhMyltfcztfNvQ+RL/cJ3Hg1uaS4Q9JlY5SmDqfGxd2ba1oFnCudTd97TI
dnkMYw4I+/g77d9q7a1QBizZo7xH0Zvgj8duFvtlkSQ3ScTaNYYT1sFeuFR7qZEdsfjUJ4fHY1u6
Ca5tzfZJFASim037pOtHO2joH167Tpce0GsLs3NeIFOc1vkgnL/4tbzVkfYVtpM42+NxLHi85iQO
O/EB43zNae31Uq+lxML10gv91JsHr/9kuse8gBRSKnhAtv7rY4OLw6KvBsgSyWPSurcHTEMzsJrK
sOd0hEtasBDnhVtXEffimqLG0sVFiZBGcrgPFKjLby0VjZTLaYKTl2tfOv0lNb75a2CdxRf32sbs
KBUxu7Ek3Xh2oa9zt9WX0TwYKGC5x9Q2NoHy2/ptmrvHM7gyLmO2zXuzjt2xxaYl/4mbP6Z1ydv3
xyYWL+Krcc2vQV0RyGTobG+FO0iMnyX4z5Sz6B7Icpa/va9juUYGtXSgQHXRdEmHDLCnWf7AKro6
aEzRuxhxJ25GRRvsMU3XdPuWdh9ZP2j8CdjlO4R1Ubm5KymUzBFugixt21o/2lKCatFa2eZLJTkT
GDfNlmRu6TmYjcfM/do0A53alNVsIlATwfhP8QSkP+1oB87RWjz51m7kyh8ksrjuix6+J+Pbyjou
XfXXXzE7A1rmW6PgG7R4JL8bcLVP9bfS+kwwQPdub8NNKEKti/rruQ8cV37hS4TmZYzWOuqWpn1i
voFIWZdpgJodk1iE5K+Te/cMOYCdR7SZhaditOw2qlfus6W8EGmS/zU1fwR0bzST2BwpoSOgYao2
ssjmU6qHBxBal85qyc68RSm0fqZ00tS3ck0CbWkfw6E6QfgnYup5aFmFeaWlKdFIJZ4GwQf7u3I2
F5aUYzJ1sUw9LDx3t9daqxuZYY6pd6ksuDsCj+PJCxR99wsCrGrNJZtW5sZXQEtjooSd5Oxhophn
jr0hDpWiNXyUSSlnbqZyp4rGO9I2wUtu7Ipu5Q1fsff3YroKkYthTLs6w54UpCgzfPdlFLqGi1V9
gdB/U6ZP5Zos2N18MkKDnBPjs1AiVmdHpJFqL+tc1bu0VbwtUvVQdvs4ei0s9bMrbB6fx7tzMNmi
P2BSKvrb+ny7dkmR/z9bdFtQEt8XsHrUhrBfLVavGZoFKmafNF4Ymd6lcT8UnQLJEJI4iWwXa0jS
RUMEITJ7YyJznRsib1PiR3uXvlU2IagDU/0QjtYxk388nrr7gz3NncUCcW2LdI9PB+9qZ8ShCO9Z
5/sXOCPKDhWFcNgQ+m/UJHvqleA5julhQd4ScAB7RMy+r451aW9ef8FsrBPQNGv6yL9Q+O3d6Ci0
T5UeHE012URV5LRxspG834+HvTS/kGYYEoEXSfV5PcNQ8ipWrMS/iIRcwIFVhPp097haE1u2Y0A5
SWMOZ2H6+dXsthVgRq3P/YsaH0Tv94RYB3Xs/2veNRaRoPV/zcwur7AADqfXmGm9YZsH0PZHmt1F
lVMV4jrM+d6NmcxNbYWUncmwzvFFeYH4ELEJ5urBkbjD3sOgs11Ebs12q30ehG9RKK2c8em+mN+Y
5iSrDtQZiiVjtk+LvG57X+p86NdoEH/x2JwnN/gsyHt/bXNMv+rO1LRc4MWnbrhpw14tWqSMgdJm
vX/xvJCXTm90nnVv7Qm4l9eZZpEealrfcNxxp2/NwHOjlxFMThdJC209+6dFFtqPaC4ZfiKpM6qB
Iyf9HnleciJFd6jH0oF8yRGjT6X+lsJ93AkZ8AJlQ0vD/vHxWJwBKJIIJtC2pr3z9tN0oY+DUBr9
SwSXTBSD5FzxoJYMAIhSRdhW4EafZ3yaLlLbLrNYzVjjiBdsWX9A8fbxMJammE7tKT8LJTFOwzyc
dAPSEbXpXybA0egnkGFKW6O+kO+0jcPv3PhkShs9+CIkMYR4dq9u8sGO8qMo/fHjmOv9PzQTUUW9
/qTZ1LZ1oxXmwMjbNlEvZq5JR8Xtvj8e+NIJJYVKIpXxAdi0Zlb8Nm0DcvTcqZFPNzek4wfkRELl
FWGeyMZNXYM23qNQpnFdWZxW/OrQAKGuI19x/YsSvYhmjwsFSpYEyJSnLmKdLrmTOoSbGMUqozGf
JcXf9zXNR8+C+atGXlAbfuTyu+996nogK/s23DQaLBR+4LDDOT0fHs/QwnVy87mzRydMuq71dIGd
UUBrI25CGmcaMMtW/DWLC3B72faxwQV/6Mbg7CWIEq8SE5X5oTTwwbfcTSU+W66/EbKVtV94TjGE
ABGZavDBc8IUpavkwG8iGObF96KtbTXdKNLAXt4kCgzq2rs2fns8tHuqnGnt2WgTG/DUBD4LnVW9
TMMyi4OLUn6TTG4lqUZg15f3spA5gmsdYd7YWkJ/1IPPqiA4Tf1hlKnod2sECQvXCg3vqEFAnD11
b882YRWUYpV5jL03JB+GogE2oiT/1zj3abhXVmZ7p07FIa1hxL604Xd1H2r7xv9Sp1uY8h7P69JK
At/FGh29gPdnLnTQ4LXVSOte6pF+93PmPbltCidT+yNNfNsCeePgGT62uXQurm3O3j5XdwMhEbBp
HbpX4D9bdes1p8zXHDhD/70p+smAYaEjAChs5rToxRDgQ2fhRaqddpJ/2tZUNdQPbn0SVgPYv9jq
2aNOSxmQULCKVHPmj3rbthLg0BpribgVUH5ow6mm0H0S8r3rSaegRUgFWRz9VfB3RbQ3S3rEreBT
HzLlXXcu2t+doPxMfqgv6LeX/T/I9RTB14YCRc/DHVZHXz8YoP/rYyh/D9U1EoKl+wOBTOYLHwjn
anZ/BPrYjEJYhJdgrPck0OlA0ZOXRIIGaa3yt3SKIBZAnA46VRAQs4Vx6yCKBSsOL3Lwi8RUuJbe
W9rXOqUeemr+BvSz318VwaBZEUth4VQJ7XgMx1MRv0CNbdNM1NUdPeX/WrKCU0TADeyQuhaewOxB
DI0KXhH4vS+pTvO00tph+EQKZ+X0LM7clZWZS6fin5JL7pg5PbTspDZ/keFb0whYnL4rI7NLjklL
dclqwouY/emTk2ZtpPSLaB58HdG97D1cw6EtxDAwb4l/y8CTtOlsUFKnDPhRTJ3kbfzoJRaRMlfh
f0jX6M6Wtvi1odnA6l6r0KfAkGx8FLVqKxm8/5fAqHapunl89yyaIn2NwzIle+ZNRuCl+kAYK05T
XW7k9s1qKBAJjlV+CYWVUPMewEBOgoQ8EzcJhJGou/WMxMgyEPrAz5c97UMypAezFO2JqtqNhm3k
jhtFgzPPMYXPQbDWIbmwdtieyBPxCSb2q1vbaqx2sSBju1Xe8vyQwnTKlb4m97UwmzdWZneT7vWC
Rc7RvzSmlNk5LWN6+KKgPtWP+lukHh+v3X0OeILtMpyJLBbcgDUzN8iBitiiH1yaUBaf3SguNmJs
DA5K383WE+N4q3XduO+lIrfL3HCfjSoIT75uuDu63lPKI1n2ZeiImmqjCVZ21sLphMObNCV39BR4
zC6aSvckF1cY98vy9hWQX3g6ftVqYvcJoDjF3UhV/R1ttH8eT8q0kLPnTf5Lj8HjTV1m3iqpC4iT
qT2Padfnn6Io+ZhCi6Moa17sUmChELdNHdqUkpV5IlGTK68OjSi+IL837IfEKuxmDJEq8c6o1qpy
7eHwZTak3A2eZ74mmLMwTMQmOEP/l95k/gq2KMknRdLGlxKC0qh39PcRnavHU7mwm7EB9gZQCiQK
87g8FNPAdenFvpSlGW1ZOvFUmZJF40vqfzOkqvjgqckan8LcKOkUeogmTkVKyDxVs0vC10U3CYDj
Xjq5pR1ub3hnjVaSQjf2obLWqD3d2NebZTJGmzZs1YD8pgax21tBEXx9rBWMeeJ73vQ7URJsOUcs
DtS9ebGMTSu9N+WmS0TbNSQn0lcAefNVnOxrEAEjsTuJ+c5V0Xrdtfq0dOOL4sY22beeYm+k/Rcj
EyqcZYQ1dF6CTUjWWhGNl5dSq2xd+9qXtS2sKr0sDuXKyuzN8saElzoKkstAvrlj/rIJUwxD5OM9
eRdiTVPGHzo4p1CA5btdsl7tqrCrpfgSRdKuMlGm8BHbiz6p7kF6MqS9qKVHKTF3qlDbvlXB+YOe
1L88GNM3TOS1uG0TKHVeA6Iw4iVmzLJltf8G6w3JK3aKu5PibSauVdDvEtN/rU0PJ92h1PnmxS0j
kn1RKVm/ZIR2ON+0uB2kiaYyV0ywXkX9MbB6u8BXH2G1zf0/CSR8j6d96VSSpprOigKjyjyWhsvZ
LUrIqi8id6tjdjw3Hm7DdjCAS7l55dpx1geHx0bvAOSMHM1OAiKSj4Ch5ulVsKKj25lY1cBrC+73
bDzIffYey47Vgf6FaLXbwPelWD9ELdkg8RgCXeGy11YyCXejnwphNBNMSh4mscf086uUjthkbuzT
+/VqKoK4FV3R0RF6ccZh9EjcaNBkZUm1fzz46bzcXE3YRN+YTDbdjZQbZ86moPlCHylW8JrVg7+p
fFmiT1Uet4+t3G+uyQw8QLwjqHzflcXVcqLsQNL9FWh33f2u88JRBmmX1sFOz61N130t6mc/aGHq
QsDvXMf1yu10l5qEM+fmC2YXfk+HiNbVZvCqx2DZ440wPLfRi6bm7+TRm1ayKUzEfQId+s9+KxDv
p09NDh2KbtfySXAP9Isra9909y78Dcd58/BbUG6d94nno9AaScOCd4mUHYMs7PZRLElPigtwrfBK
xR7DSqJJDB2AqNP0U5Rn9aauAnknImjzQfXNCbFV193TWEuoLUZu7Ag5WiYiz+gmT+ovvqb+EBrE
1lBvD7e+T5Lo8dLOPd4Jws73U5ng0oCyb7Zp0fAp4kGP6xOyzc02VUUdzUWz34d96G0SpH/WvNFF
gzRYIENObz375vaUaKPvC0Jd1CffO6tp8mbWb3KBCEj51pa9bbTfy046Cmm3d79Wx85/brQfXF+j
b6w8EX/zJddHZxo5SGGLii21C+6O2w/xrBa1vayqTzAbHz3pqe6+wmGO+FfhO54XbNUC0h/32WoN
uxCgtG4/eP7W/RA3Pzyt3eXeKVX1Q1a+A6bx+QePxvS2ugxfdEHad2vkY38P8t3XItnCx+DBwzZw
+7V9QC6rjvv6RKrjqc9sq1EhVjTsIUYHsP7kRQ2SSL91mrhJmz4p6bitam0D3XKiH7v8KSkn2tOz
X2lOCsOdZn3Uhn7iV1spnP+NBOffSe/v3xYLHN457bhYljXsc3Fzio0kH+2y0/LXVJq0lOTRb+iC
8MRA3cSlHlt24xn+szzEgWsXPbpuYkCNzASkBbGRihTypyKnLdHWG9V8Cgu3T7dNUkrnMGoALRVu
mNLXIJjJzzH0aAfNvSb8WRRa58GiWeanHkf7ux+VIklNuQz7jZrW5rhLlUihtjgma3Qt0w10N3Ly
QLz29LgDCrpdIVUNIKbQyMZVMKnlbrDR2j+p9B1RQPDPL+a/7TzmreGtp1UAflviizk7jC71cEj6
mXDyAveUxC4bo3wytPE5Ek5qVOPuu9LXf3lXYJLqkISLZiiQiM4eG3/0lJICmnDSwydKa8euPvVE
NYH6+d/aIc0ARAGVDu4kAsPbmWx6C1bUAZdeGJHgNctDWTzBZL9t82HFd5i7o9Obcm1pVvBK8i4t
q1j3zgiTO7IwirbQ1b+E2lwpn0y36M3emNmZnd64KlqPAgR21OYFP22Tp96z5iVAw8Kfcflvs9IM
a/LBJjYdnCMoLm4nsFUypfEbJtCP3afuTSm2bnOKku94LbyIK7vibt/PjM2iI0HKDJUSFWNLgycT
dmfYX+080UC+0RlRjTbUXY/3x8JsXg9vno3SvWaEggSLavIxiMiGm+5mBEQKQsr3/jy2dfdc3Y5u
Doxq9UZQo9zyziIF5KBz1PYlxXse9JU8yMJOvBnTbIf0QWW0aoydMXunBAuzpLyT8t3jwdw1is42
xvwE4x/2ahphpRO+Brr5tXWTL6krP8uf4tdC3Qhe8Can4CS0sUGiZAXLPfdV58Znsd+Y5ZZSSi67
0vhsdb+H5F/6339//9SOBvgEb+wvUdGV/61nrtslo+CdYwt8bS9pwcdGlzvHk8p81xZ5di6afi1j
uLRuID8pHdN8BFvX7K5qE2EcuqD2z10sdnZIv+VTYgwpz4y4ZmqeKpvGR3A+OSzE51Q2bk81qnAB
jm7ln2u1CIUtAGI8tKxK6IIjQPgQV4lXwqpUZP2+GItm64peu8acs3AcpggAjS7AESr4yNtvSGKu
Fm8IorPXdcE3JbDoIm3cbiv1teAMeVmtFL3uEmgMGi0oJEBRlwApN6/MZ0Zsjb1VR+e+Rb1DdmE8
Io2FzIpXdttojNB/dp1GD84y3Ccrp2Vau9mtDbMVfETkEhB5m5MAFNWgaqMmRWdY/eIvoZWJ+0Ep
ELGwlMjp41wC0CsJ28ISvtVS122KIvNWHqiFyxXXlFwXGVK4u+d1mNrIQ1noleicWW2R7Ppx1D5W
bUmzhWn5WbHzdVWMHSUt0mDjBpG/1uW9ZJ+3C9ZsPgP0zWy9a8NNBT0dw7M4KEhPhEW815qq/SzK
Xu5ExJzPoi/Ue5Tp5bVW7IWtRoc09bvJi1TZALdbrRjFQYqaJoEOVvIuGUQqe6suEYbPzF1bFur+
8WovmSOS43ABQIV2c3a6hrCRK6Ms0rM3pjCPEKJlSeMgpOvQg74moHSXn2Jbg7NB0oj1mSA307xf
3VVpK5pl54/ZWa7NjeE1dhfrRzcIDpF8QgzZgZwBzWq7kXQnkYSLSl2xSpTnBjH3x8NeWGCoqTX+
o0aA3z+b5ajya1/Vi/xckDXJDYCnfra3IvMpL/vGCcPmTRaC7WObdyUeRv8XagxEfyI2nWfGwina
reSmOJeZeWi9f4TitUi+Gu7FQneL6rAW1odg+OjJa9yzC7c13aEG2VSZlb5zjMwhA5oopcVZUtM/
teFtQ60DfRSuiWcv2aFqPuXD4bugueJ2ebvIjVrXtPJzFHFDqnGi2/oXN9b0ldWbfs/shiKCnoDb
HBEF+NatnZDiIpJVWXEeqmCblKANyTVpXbBT40+K9uHxsi283yZRO3g4RL8oDk8n6GrPekHjCmDu
SO+gEPkqCWm69yCiWnGEloZESgtR3Klqgft/ayWj59M1rKA854rD7XwwB2lfhN6prT534lob1sI5
ZAdOynM8p9MzPrPGRhWsDnnSM6J/iJkIQCefhobgqb5o+2Sr59/d8SVFQSoxvofW2na8HythFEBZ
ChjTUZg3E4tilw26EubnuAVn530XFY+82pHHYGMFiv1vl+/W2LRnr5aviTJhiPIoP6c1zOolDa9r
7BDTZN3uRgVGMpLdKgAL4tLZFRqZegefshmdJTHe9hBuRGACwsp9SYx8Bdhyf8BuTc1C0QY5n4lk
OzrnsDIHqPi8RfFaC8majZm/KpShUEKxFYOVSQFAtnkQQymbmBs9q+svjxdnYSfcTN1scagTdEku
WtE58Qp7zI5FzE4wn0Ulc0ZzhTVqzdZsz5PL1dLAYJnE10zfaf2X+gfiXU6crOFtFsKN21WavuRq
y2nUs/MwwRLAl2x0esD3VkzyalD8j75fbnLhYxK+dDECuvQFddKa97I4Up43+vrocFOU2Qpatdv4
5JXZkF3qpF75Nay6nTj4duy5yAd8fryG9/45CRmeFfYdwTcYotvR1sYw6r0Yxee4QPno1OR7NdrU
2kGITm71qoq/HptbeEVv7Kmzp1seq9gqIwAHtbcVs+fER8IUdanBgfjQK+Gkq2rbIiGY92sKk0vz
Su6JDqFpVkFC3I40KgdTGRWagMte2AS2p55NkyxX+jNaQ0/eNS+A+JnSXP9rarZZ/agw1DLDVD9+
RYR2lFxbltudmyHAeMiiYa8YG2/soN1DZRxlucDd6VVvV0iyPZ7uxdW9+pDZ6sK2XnhoecVn1fsm
PavjN/hh4MpoPiU/xXQlUl6zNf386ty4MW5DZ+bx2fD2KQKzpBBVYVcUdvILWjetXYNi35XQ/s7y
1FdPgRu4wJz6ZMKFu5LRxOdR2I27CtUN4UdCw1IyHqTxTWh+KU/teAp0FL+SzVhuh2anryWtFkI9
TijHB2J+ThEb63bUpSBEiVHHCey9pSLZRIW9Z6chLLuOF7bSlJEwipoSQZP9SUj5IlAgirT2FYjG
/ofrmD5w/Isp9rrDoVRh39dikcVnTa12YnKQ2d5D/Jxklz7uVzbW0jNzbWt2SRZiqHsG7+yZTLlX
fY6FD4K1kpW/d/KZWRjkKcnyKhJH3s5spOh501TcTFbUbdDaI07d+Ca8K9C89O9muJapWLIH9Rnz
B2s5pFQzR0CvRXVM2yI+u+PJmxSJfuv60WufB/17Zx0en8vFRwY2ZAMqTIV+1XkEE/iBmQ2igLHq
yxDaCSp7cKGEbQ+zo2SLgp16uiMU2lYefw5rOa2lkUKZpFDwQGCc/OntzGZKmQZ+GyVnAb3RJPFP
grdLDHR9msgRzC0ad49Hu2Rviiqo9/KsafN0ZOkpStBLPdizQHzShGepFBzXffPUjZECYm+gAHhs
cOkqgspgOgdMLfTMtwNU41YsmkRN/g9n59UjNxIk4V9EgN68kmwzM+qWl1Z6IaTVLj1Z9ObX38c5
4E7NJprQAos1ELDVVSyTGRkZcU1dYSZuG7z/Z4r49y9h8ynU9ggEW9OzF91i9g6JxrprabS6meZr
J+ceCtyQ7n8zpEu58IyYlLj4WEbBTk5zV1fm2wGU4QqJ4hS9Res2disLFaVupOI6z9SWQbK6UrtO
1Wete2m1T70zvM/s4ELvojC0A0R2T30TUgmE5CTmnn4xw5/jv6X4ufv6eN3v1H1efxiQMCeIlio6
724X3gkFXsFBVl7tInmKe+OlbqufmiN+GTAiUaga2HAGLYB6I58qSfVqMpbIDSPCK1w1j0FtenI9
v5OSE2Dozm/beP91jIWRJuHXLQbxt79NM+tBM0epvFrmP2MwvZ3VxLXREy5nP5Q+FHST1+/NOfW7
PnLH4KzbnScBU0r90xyM7gxQ+vgHLeOtEg9aWQFUSKEW3snq9yR5rQfSEObXwA48Q6fXS7eKSzwk
qi/Cj4/H2pz7b2Otruu6L2QzmPXlbfal7kQZy6tY+Cbzc2tPRnJvXqvDl4dxZoN78TRo0UGjs039
KMntsRh2sqmtp5ftTxeMTbDFA7wKOBLABbt0uMbqAXXyVBdUkUvsgJAFSGWvS2U/yrTjTP+Nle/1
7m68f4yNKxQ8LXDlNaRM0+mU5H2cX0OsOcvYekqn+rOzKzFyx2FZDtRiWgpQj2Ay98vtplXSXrKa
oMmvGuzWuhkPcjy86cKPnfUzCx2/Nd3Z1P0hiM9hM/zQ9c/ZrvPKcmbX+xQZGnkhhNLFtzaBqrpa
m+eg4Hoz9cxT7RJDGMf85/EG3XoQCaMWiUaIDSa1+NuJwhJII6NmonHxr52FT3mUH4zR/DUV47MB
5c6KLc8IizfGYFxs2W+60X/8C7a2LQ8ijyJcKP1O104VvaFXWZXTgsNoLUQF9OdDGgmacNq5v7c2
D3sWIf+ldY+axO1c1ULjYw3twmyQFdfuHAnFREc9KAFm649ntTnU6yuBkR/wxqpW3EBZN+kUW4Yq
DmOoERE2zZuYpPY/DbR8QbzdkKxbzYmkrmpja+D7aTq6h5/jAYpkulNY2ZoNTH7YavSroqu1Sh41
Wnry0iGQkBAwO/SW+muoS9k1W3OPurK16ZfKFXgoVExItLefKMhLIYuACKKWBsCM92U87izYRoxi
LKeatlUZqwh9teGNvredsSqLaz33JY60YwtgH4Dyn4Q0tcFTJGmkjVIwOYkvUWo68VDJ+eGPtweQ
Jbg2RgBLtWj1I9CknOqo7QvoKViLOkcI3Q72dY8H2cIrUZWivomzu83hWn02R9i5nuRVeU2b2kdo
FkXsEWn5qWwOdfLUOt7Yo2pyCPSzSL/U8bOEEOHjn7ARohkqYuO6Cs1Rldfz7MuMTgMtLa4wa8yj
FUfBoYZKj5gjnRK2Jo61icnErIk9sHTrAkceiiarhbAP3XN1LvJ4LNWIv115RMSPSm4HTGVH3UNw
eHiKW3v5uEpyElOM8Xtemd7gUP2NlSR/TweQ5GVa0Rz/fDGojeE6gUcjhJhV4DHiL5MJNLWvlZTa
L3XpKIeGEOVZFZX8HFZOeKgHMfmGHskfHo+8cX4h2S4+xQDxfI/lz3+DCORo6lGXLMRVMuZjIPpz
kXhTJZ8ej7IR7ID0L+QVFpxEbrXdZCeax3Yuy2sXHKrqh9qfvw7Gv7vI2dYwMJYxs+DOA39YfVkq
bWNTyjXLKFK+YpYQxY3y0zBrb8t+NnzwgL2m1I07A9yfgGPJNDi1q4hnzqMxL9JSoM6vPSsFbY5I
k2TWpdQU38jO/UlGYf7xYm4d3t/HXDPECqG1yDJQa2uHj3Z4ieXvvf2hy+SnvBjZnW917O4a9d0M
QS4vPtVheRJ7kOzGZbyUO5ZOAnRRuY1vt42jBFJNX58gxZk9afzelHuh5HLPrWIc1Ldp+KWoyNO/
vu5laBBpUQ0UFNOzkhxk2MGC/O3Q91+G7IsydW6YfcrSw55r0UbQAYWVZxkAiWt43eXUT+YYBBqJ
XJepzSHX2x8a+uNeasWymwtb+I8/5tb+QY9haUIB/yQAuV1IWUrLLp+mkhinmyvXjGXhhmjxvVd6
SgW981Th3PpU90mFdZsk74Q9G5cw8SMhFnxcFEDXHSklcKuVxBKFIweSahN5OAak2bHWzoNULFfx
DtV5Y9vQaUhIArMdZ6R1LV4LprTXRE3tqPuqdK2b7Pk8bEwI4FFZumghmUPeuV3OJINA0MMQuiaa
Xp/DCeHU0hind42WpVenVGG6SGqI0mho7VRDNi7SBTTCQ8amaHXHRx60cWjsehZXxH6Ajpz2Td9N
52T+D+U37ppFd4xIiNbGVd4Iq7dThimlVDuPXhSabqgdHm/JrcCf0ja8P6oPS0Vx9RrR7J6XqkNZ
PSykZwyzP/Zz61WWbwe1G/blh8hqkLPAf3aobDdos2Ob71lqbm0UlUQLz0K6N2lXvv2Ok6mHmPlR
YA/SmIrLp6b75/Ek9wZYLWPf2DO9IFl1bYqXUf46lsHOLb3xFuFeRGQMKR74d92+W0RVnsRTWF3z
RREyki8Wkqj6odTQpzv++VzopVg6N/hqROO3i5XPQrZF2VTX0sIYu2xm2QuzeKeWsDUfAgUF6SGd
tHf9RUw5VctG6NVVF7XXzaovowZtNomLjMp7MsWdWHzjGia1hVSr48XFtbiKGJDEGu2pL2u847DZ
CMdnq9NPGtelG+1MbOvgsnYkFAv8ypOzWr08kon20/qaJnZ10J3q7ZB25bmId3bc1gIunhoL7WHp
F1gevN8irRkl3rHp9JpIKzsOUnRVxImGJsqz4sOuWujG9kbbn9Aeispi/bna3qaoozQxswaHlvLL
7IyYMVc7xYCtIQh54DwgQAKGvIp80nyYBmpZkG+ant5+K0gOfZftlQA29oFNjMEsAFwIA1YXgRNw
GWUKzBS1tl96K3GlGT0TM/f7+PT4FG2MROSISQ89OK9FgNvvI5lllmk01lzRD/D1+FdbfpHRodrV
JrtfN8g8i9w2XBvgmzXXRpVyUeg9LFJzlu23o2EP33FnzvzHs7mPKxiFMhw8CsAq7oXb2cixmgxK
SFxRRP0bfSgK2u0DxdfC1nkKEtqFx9EWuJ010sFuJ+fwePT7tSSkIUCE4cmFAav1dnR6PkXJ81Ve
m0Gg054lxns9sDI/KEewo9GKdma7UcNe+G/AjlToQfrWUduoonka6UJctSGETzlLrfKmkRPbzRTJ
ejM2RfJ2bniX7TqH52k2gfmX2Qt8EgoaS46PJ39/0Pm43Pj8IjYSn+F28rGZD5EZkFLFyvQFGa43
mvwNQ4SuqTzL2ruWN7JZRkPWA73CRdjy9TH/7VppmzQaEI9fKGJqmftNI6pv3DDG4Op9pr4fyxLM
Vyoq9CoKKdb/QhNGV98MNFXi+JnWSJlpvVThiTFb4o+fQELKRf4LidoFMF0tRFKHRtLnASFR05jn
KSyDkxHEyiFLE8OXgvgjwirqThi2tfMWBI/DBavYXudG/SQXiZ4QHrV1dJQlKV/cep6tKhFeZTY/
Hn/p+2hzgQupMROmEM+uW7+UvDXKQmWwppzcBcF3EPiaJ28KcBZOnQMY7c6zuHWsiWoRASBB4Upc
PYslUSavM9dhk35U5e9COUTWsxa67XOj/0rMvdv3/m1kgr8Nt/qCQ9c4MgIu1XVI2nc4BZxH8xuU
kD1Hj60Tg3bKovxnQwhfo696EorKKkgL+OPTkIXHZpwuY08YrWYwhpP/sC9NXmKyEG7gO+ipG6W4
E5MsrnaqnOIImuzsdP/Mmv1Tnv6OaMh/vEu2FpG64ILUUxeEzHl7H6RpJzV9owvobDQmNjBxaRF3
pj1hw62dj7APUi1c+KzlKr6IwqByrG4iZMZqqGhk4U9G+G2c9Y+Sbn55PKUNogfNeTR8QqeGwk8b
we2clMYKIilVGQz8EJeGczSUx1H16HyKNUyvSU3EUZ2+WM5HOdWxziDOGd7K1mWK/8NtyzGnpXFx
HLrDS4t2LLWssqtrNR1U89rEL039yQrPhrwz0EZxizkDlQKW0baGkPDtnON2TgVPXnWd8ehSQA2R
7HrK6uFJDgw3cxTqWuPnRGSfZ7GX1m7Ql4CCsQUhE1oIpms0pM4RH8qSubr28JYIiKHp19Wlrb/l
lu6WySVTPhjqD5lOyTZ4SUtU/HLpHdYPfxwrc2IWgvei5bQUum+XAK3mOYsCqbp2qnVt5diN1Rcs
rj493l3LQt5CP7ejrA7MVFazGtOEck2y7Nk0PbTaXLLqQ1vsfNKNk/maYPJUUzfk9bydzhCWsWHE
VX21++4g2xmt3upTq42/Hs9ncxjLRKpvaVeG03o7jNSF1RjMzCeTNIfGORVGa5W1pwhofOeu2Xgf
lqDy/4Zaxf2SjLUXQnz1NeoH104vRhJ6USJ9jFvkASsncdMKrYxgr3Ky+cWgXIFcI5JG7fd2hkZQ
EmFV0ZLbJC5s5ENJoKMnziEtd3bg1kiUsvDgIFnj0C9r/Vu401VNM01JXV9DistxZvpa+kzD4LFq
/3n80baOO8bohJKQyGEFrCtbToO34BgO9VUple59Wk71URHT/LMw1PZUizJxhaK/9LE1H2dZfW7j
ck97d+NZXNpWMF1Y/MyJNG7nmqA9V9MPVF8R/vHNHOO48VMoHWNJP1bd8fF0t9aVMgBOI4xEq8zq
9ZBKBJuCdK6vRfo5zJDw/g57LFA+Px5lI2CiDQvOh0rHPoKVq3jCdBrJbFPeKLRw8rcRv+NbLpXP
csJ/VXZsH7IWH2bMnP68LZLKCqguFUpaNuh0uF3KsG+k0RzoOci6g3C+GdF7u9nBUreO3u9DrHZm
3WddERlydU0zwNoCaRCZIlIxfdCd9iDL7zL5oFanx+u5tUMW0ILY2gJ7XKf5XQNQyJ9VVzZgb/R+
jz+w48595+l1uNMtu3kgkPckhiH8pKC82o5yH8ZKb5v1tRbqDymWlWNv2aFX60blw9lXjhh2L36h
YeE3IZSZLhucnYB7a75YsFECJtWjXrb6CU7eh+hJgKG0zbOInTcElB/DOD4pofK2NXcAjuWDrZ8h
mnxAhhBoZ+usjkQCxlv3cdziNZYduEoRA8kCZefC3jp3vw+yujnDpoB6p0bttcWMcUhOs/NOGlwx
/4drEyNKKjaA4tS4V8NINBFFQSeI15xRvqhK7uWT9dwkju5HpZb4j7fl1qQcuHfmIo6O8eXyGX+7
pIO2gEKNq9yVbVDRmo4cbqvUg58Z1Tkw23ZnuI0PRbFmKSe8VszX+KecWJTgsqC51m3L3jPtygPB
TuHgRHuWB1vpNrVFh3Y7NgVGgOvAVwtSJ6q79mpFQkCl/rfANtWNQ13zpxGv+hbu/tGeJf2cdbJ2
bNS8eDvg7nqM8siGSSf6nS+7MXkgWQQOYAyw1GupwSq2p8Yak4ZHAuJKaLta3/mmtnPRbB1+oGwa
DZdMl/h3lXg66lh1UR11V/PkVM+BfYirl9ZqqAc8lWV5VK2Yk//0eBttTA14RCbFwHKGyHt12osg
H7kDmv41mOmMD0LR3KSTvcejbGzWm1FWm7XJwkqr57q/DrMrpi9d65fKu4Hq2+NhtiZDbLQwx8iY
WMLbM6GOSZC1RTxczfLXED1Hiqe1fz8eYmMmoF9UG5atQIy+urDoiS9lINLhms+XJP4sYE0GqXpw
kGd8PNDrLl9djaB6VPRBGJdUYBU4N5M8IrnaDNcugV07ReJNXX0F30M7ShtymnPg1IO2ac65zJUP
tUWr87c+9DoVAf2fg/l9Nt+WReJWfNBaJ4d8lxVvzf6zGZtePMA8adOzmVTvH//qreWB1QMajjUK
gtmrHx3ndEbPgTJcrTjxC8dHD95tjM+xGe/cR9sDsWlRa1xgr1WUM02ZyEyrG66NyE+oIvSV9iGM
y3dTiBvs4zktu+buQ5CIIakF3IU65+2uGmd5HNNUG67TKUyeBtM4ATkl5uDWu31/97EbTiWcQ4Mu
deoy61gj7rNxlBN6Uc2e2juXefuS+HH0d6X8K6R/H09Lv5sWjcQILi+figLauu9Vw41xBsImAzRG
d+SCHfeaUO+PI6ZZcDZscCAwp/VmqOfKDJt8ge6w3vQBONxBx1xJ0f/UAoi9RkMMZguoVFGyXb+F
STObRGYJdcDMbF05wpO3s09yjOZTirtqJl+Ht32a7QRrGwsIUID/MSxc7ps1DBqMVtbMEwmZolcX
VJK+K06xcwlsYO6UiBfzJm1Zxbue/lFubDONiQc75AT8bFYwprfyt2YbZb5ToY6Hswau2zWAuxrZ
mLTPuRfQOr1zBLam+sqXo/+b98lZHetOZMIuZZJ4HBMPqVQc9ODn4924/B9uDxnlJ1peQAzZ+zCL
bg8ZKHPQR41VXYUQbh5rWNGnfe6pdXARutL6oa3/G6jwxORq5226P97E2eD7y8QgFayF9aXeMIB+
rBoj6+xskNKb0SVcCDFp+EbTPz6e5v21BZ+H3n301Kja0N9zO01Vh/BIZ1qPd/esPQkN9WfVjhI/
atvpydJKeefDbUyO5YQ2BW+KuMJYhVLII5dK3peMV7ZneChfRYD4g4SbgKtP/bOe6sfHE7y/wZjg
bwOudkqdTnko1Kq/Fo51VmnJiCrfgrExs0PTQD3RLHJ6POJqSXns4dWQbZLtYqJzl0IoeqgNIya6
lypR0Fgzx+LJGDLb05VkfslaY6/utrrVXscDHIT+rvD8Q9u+/YQY9dhGIJfiYtHAo1MDigFfK+v7
41mtCSKvw6BMRmsWgr0gzcu0f4vvLb2xM6osDJNAPcfSx3hG9Q9N2UQIb7YG7e92ytIP/YC4lzJN
1kug6KOvFsPwPMVBvpOnrfbR8mvgPMDUwmCAqGcNSjqC4k6sqs1F0qfmqMzx58JKPpkGTfhOmOtP
UoDEy+MV2FhnnluKm5QPWOc1nFDkTYhZkdZcNHYwvYVShOxfNBDmzNHOFlo38LxOjxcQfBKZYt6R
1WLrZa6hQKnizhApqXVEwz+Az9fRn+aksUQEHptpBXmrrr9GZdrbB0lBkNstNSn8O8CQ6q+u6aX3
aTfVtpt3c40QHoZ7GqquWVkfajRgRhfdOzlyaSAUO6DIulDw+uvxy9AWjyze27uYdODdsCq7udRK
JgY3DZPqHFpz7pelhfVP0w8SkHVYHJvOLE+pNMo/oFG1qht1lXSUqgQJJFnqnpMY0zw9QIqzF0G9
8znX2c3rr1yg9UUdBzhl/T3TdI6mqLCai0VbOX3XSf2+kUI4LmM2e6GdVUep6TLPMCMH5B+b5hBH
o50P/Xpqfntm+BFLBgvY8NokR/v37akqp0BYIUjVZQ5S/JFyNTBCXx3npf8vsEbEK8u4+cL5Drpj
BIGpO9bwzVq3mMbw59AHGjyZoa2IzJS+emvnk+HVhpE8owlQhCD19iRIEEckDu0oMouf8TT2rVcg
tkue0IfaJwOhJsmVtWCeD9nYBQ26MaP86U+PzmIzjxaThgHcQnm8nWUdz5OZDlN7KVWlPBR1o9B1
SOrQG84uhLsE2usV5V0hPuYGBndfrWhXWVZCuZGxUFj1gzBTNa9tEtx/nMD2yzAIPo9WGfi6FE3n
Wus4COr8DYe6ZGeDLQOtfwi3BfoBizgqciS3kw7LOhaSwf4qrdFBJj/+FJhZesY8FRwmwessaf7s
cX3dTKC5tLIthnG4xd2OaDW6Uaf63F7MWaDyaRF2tbOOYnFnhgf22XCC0dM+Pf62q0DpfweFrkVy
YC4C46tAKe5DLLYSpb1gg1W/hxYSo6pRlL5VddOBaLA5dUqkn6JpirxgNov/MjzhNud4aT9bl5Fl
FDzyruNzm8KsPd3Ih28ISSsIc+u/0rzJn0xdary0r1UP4HSvNL+u0S2zp1RArMaLuDBcV2mfIVOK
tAOpv5hyE3/MzAYbBF1Gt9DG2z5GWeugjfF0GLuy80Ki92PTVpJHmPNBgyXhtZVa+WUxhF+tvt2r
C61Cn9ffRqYOmQ7mkXpnjC13I+0eyiAuYQjyYLcww3sdX/FmVtwKVO293VvBO5E52k4Ee/9S8kaC
1tI1R1vLnYIRdRLRU5SqLz2GPqNbhw29XI5kdvIJl1Ld2tkC9wEXPQYIjIFSgTjzKW63/Wx10ZDA
Tb+UFKffZzp9JLrZTJ5tCBjjqTDir4+3/PI/XJ1sqNvcjK/S4QjL3Q4Yh0mUzLFTXyQ1mY/SsvEA
pvcqQZvTWsAjsBZA1XVvIxWVoXH6sLl0Y2DmGDz3Wp16wFZCehcH2UykJwXaMO9kkRvDUuxFinbR
PUG8YbWaZjxDZVomp07fFQPODhzWXOrRd2x3UqyN/UkYZSy7E9YUeObtMlpCcWqyyeZSYQzTZoZn
me3BxLiug9wirPLUFHvNvhtRLEEJCAMVEhpfAE9uxxRDXaR91/UXbibna2hkX0czKw8iyw0/MjCJ
cUYt83rCVjfFu8QDD6PoF+sG1lN9sCfBtbGR0HqnB5FUmvt63ZE1JqUIGuRIL3Tr6R+iMZyPWd/s
QeUbNzTQIBpt2BNC9Fr3dArQ/yqO1f6S6vnbzgmOqSX7k4QYyPxU1ijaWNqnQY92IvSNfQRqRCMi
RDVWe30xjwre59ZQ95c67Ho3Kgec6vLvchOdK/38+DxuhMvQ1hfZHNwneGvXWlh5SRbeBEZ/kZU2
/qgFUmeecynpHS9pg+StmXTFhzSwheNGGve0L4sG+ltbV/kvLdTT4yCXlpvyjL0NRTy+o+L3rUob
5UyM2zzVqaS86zVs2R7/6q0FwpcLSBXjgYVlfbsVQ7g73SjC4dLCtB8Mp4fv0P/Qxkp4os5Ojwfb
OGsgnYv2NzH5AufdDibMQcvrYnmnxrr3pnq23CzLfrWh+j3qW78RMNj0di/u2xp1sf6lkZevQsZ/
O2rSmZ3ViXi41KbxscnfzNXffXZKA+KQ9rCY2j6e5MZG585aILfXLqJ1UmgPiZDGthwuTW+ex9BC
Yu5LgT6fSA+OVpyKX8Ew7SD869rQ8shSqHh976iQAvvdTtGe6CJI5Wy4WLONtEU+2U99ZiLpjmji
qdXl/oQoYXkO4yn1c8P+izizPShgnW7uRCdjsvfaPDe21fIIcs0tf92RgJXQCsIkb4YLthbJCzp5
7WkCmT6pXAxPUjbvNSJsjYewH4QFzh9v4rIHfsMF5m5UpI5n/qLos19C9nU5eT9CrfyLWLT98zMD
84xoBkgOFEJebai8dVoTC6Txgjf4twoIx5n/Fcb0OTSrHU7pq87M6pEHe6MZjCIUGf9a/yvhEUpk
J+4uk6lOn5Bz+9w1yTe56oUvJ/P8EqqZ40e1Zn2Cbl962dDUbzEsSQ+WHMdYRsZGkruTKP7B03iq
oF474mPDxI4BCK4bJYHqJmU6nhBHUI8DqMPOiV/Xa9iZvHHwOhaCNFnIOn5oSsmy6yYdLoluJTQU
S132ROpgfwxD7Zj2fXIO87Z+n8V2eI4shDoVFYruYBZkunFuHUWkjaitmZrfUjU51VXiHDvHaM9l
X0x4wygtDjhm4MqZ/SHKE8mPnI48B4FlL+cW8lORPcd9DzOwb/fa3De+Dr6j1Fpsoi/IEGt+5Uhb
ilPn7XCpUvxqIM3EH5O+CT/F1NwOw9DXuRs12mfaFSevnbXhWFjTeFCnOvH7bpgP3RR07tj07TNS
qsGzzQXl1RS4To4RmqdiMgK3kGPMdjRcvZOu1Hc28v3Lz+9fBFyXHnrurCWE/u3U1LKadoFhDJdg
FgEtcZJAhAUbsccX4v3ZZBQCSB59rkXUkG9HselTldOCu0BvpdYvUmV+E6rlcMwsufetsVN3ZnV/
3wPHwz5ZMELCmXWbg2I2WjPP0Xgx8171Utsa3qBPM7t6pPUHKy0jv23tErlrY0/1bGtkxGRAURBN
hTu1iuvSHq3MQHALNaMITrEafk5mFAOH3kAJVFanN22rnUQz7uHZ908OBRdtaToEu8G4YvUdzbwz
Mdyt50vfnojAfARAxveG2Twr0mkSXrMncrSABre30jIe8gOvQKRhL3/+276xKCpNRRLPl0EMJzWO
XU3Bjih8Xym6Nxfmzv7ZnB0VEIU+KSZ3V9TslgU3uvlCx3jn104FycKRNE664bjKZF0lyIH+VC2o
k2nOO7tpY/cCpJMA0dmJtMuantYKLSuLCe24Wmm/N0rux9n3wfwnwlTl8THZWFQGchD/QcMYysHq
Dac1xlIGuZkvtC1E9Vs5uRrdZzmdPLR5Ho+0kX8s9EImw8IspE319vtFYyCZcuZMl7AmrdAgoR7i
yE9SrwEf0L32a9tmbq2eetPwd4ZejsBq6ywunEsjEgkezRK3QwdB2bdqOM8XiqC9B4LWDh7Pg33k
QxovzhhVrmTE4GZGlPuThTRJVPXxTlawtdT0WsGwZAmIeldxaNh0kV3p/Igunn09c2cwEOXZyCKP
G3lnsTfuBJJKQBWQQPLZtd7ZrIzqOJa6fAGleANcbg9EQQb/1FDAav9SRb0Tf97jHqAQ3AQLFZcQ
dM0TAqkey7SaMDg2sieJGPsT1oyxKwppj3d4v4yMhDA/dm2QG1jO229pikg0zRAolwadRfW9Xf3q
zWdELVy6T3dWcWtSXG0gbMRAFD5W8Z1aa7XlZLF6wfGofSlqO8IyQNKOnWilb4+36P2jiEb//z4c
gPJ3XoltpdRWaEzaJekLcaA20nnjbO9N6P5agTIFEk14tJzDNa1+tIoilwdZvXS9/lFFsVyuHTfG
FbbO9nThl89we+QYilOuca+opMGr95c43DSn2FIvSAq902Rfkd8gTX8MJ/lEq/OpBuOgxXUHwLn/
YAv7jkQICA6CqL3KK1FeGVKn7TX0hgP0/YD+JUS9e0ThdnbGRu7DSIs0JHczgeOaiFLUc5glOdMT
ZqtcjL793rf0CXWFKY55Gb5TdPzdKgn5lN7CbyJVqtkFxY3cea7eVnH7h2pBRLxA/pBVqAgSB4Cb
3Z4KgLF+0AJZu4i0cOv8Hy348niDbsC9r0WFJeJkie/E520jrO25UTR8muQkcZVOa9AVCFCT1Sfu
L7lR6y9xFQ+FT1ROFqAZdQYpFr5Z6zWx1I2HoWtHyYtUo4y8TI5QXnG6Nt85SBu1LXQeif4Xtw+a
N9aMeacaI5GMpnaxRKO7WZpZpy6t+5cydCp/gtLvGTO7XtMCrL8q+2cnddPONtw4Zsj8sAUpxiwF
kNUVNRip1Q11p18S+4fWLYI258LJj3mg7ty6G4cMRRLczTjUdAyvwZ8pwFQk6Rod0eQJIkiPl1pm
SSZ2xFl5MmSRHEQ1Zkcpa6NTP2q70rP3txaxNSAmShBYuNMAe7vrQkkktdKP+oXGkhe9xJ9eTt5N
bXMe5fglTOla1p70+EesxKDuyNEaCu5873pcch5vzo1zD0mLSIkIw2I11qFhYIwdebp+4bqmV0DJ
XaTwX+ge/fR4nK0Pu7i3LKG2AbtxFcI4ctrWiSqMi4MarNPMpwnF9qEPsWDbGWlzRr+NtLo+1bi2
y9AujUta11DPvsZ5/NzIPx5P5/4pJfuiI4h6BRULgs3bz1cLQckVP/SLoYMMGsM4eBiTfUbqgkbi
jk6kScGf9/GYWxNDtwEGL97H97xQvQga3hHbuIwDYOgwWRAl7Ew/irbac5PY+FpUKqjLkQbSxbYu
UGWRZjb8Tb+EQrwzHdhnkfzGqH9VCM0+ntR9uIVbNH1yUESow5GE3S7kJOLIKfHQu2BV8SxZz0KL
/UhGYln5qdX/FOrx8XAbEADjAdEgiEZVkaFvx4Og1ouunYxLbswy7rhEDipbXplOSjePtTdWkfMS
okz5l50XqPq2lPBOllTQFTzpVdmcB2UyrpXixLLbm306e5mhLTYYtG2hg2O00S9dzSMo5VY2lK4U
zvKbybKE6WqJFf98PJuNxIDZEBUzJeJioNrVbALFxA1UNS74VKhV7FrB5GZSehK0c9qylygo3stv
O/je0zC6zHzn662ZfcvjyV0Nusbo/MsaWtM1oq8FBrlYIebiZfBhyOh2ar5qUXJtv1ryc94Nbtse
s0jdY7xtPVfgh3xHYmZu8HWpfKxS6Glos1zU8Uc8Gx4su+9p8w6VSgpr9M9qiWeqo6CR9vR42Tfe
DhId4FLo2cTTa+5Uni40eqMyL0EPMSUYw/4Q5a10LnoH9XJVLg92bSupK4kRMWFqQ4fH429cBHhz
QxNDII1++TUMVCHpSXzVE4si7+mHY5n5BnRbr4q1PVvr17msglHeBgTZ6F6nL2pNjAii2dCmiGgt
mZMDGo5+4nyr4uBtCsEx0Lwpaujcw0wo7I9m/SnUF83d81SchXEV4T/ZdHKi2FXQ4G2AHLKIpgPl
aLW0v2tPjxdlazuQt1G3XkjHyLSsXrLAAmvRzEy76Mq3oIr9qnF+UbfzbfXNAgN0oj/Wo3Zu0j1J
vg3m0lKPe20MRR+bpbo9hcFcSnZC4EREG55VLTwFuP/qxl+2GD380037jYz/tZ4aJ0tr/aA7R3F7
DorxWBvROYvMD49X4v5t4uewywELKNrco4RWOhsRUokX7B9LD8/g+DlNav1AWkkWAXsV2MD+40d3
EfaETLhY6HC7rtKHSUtsEQQxanbNjJFuEwg/UdXczfspOT+e3v3pW2RkiKJlVIxILlfvey0L06xb
HW/j2vFEpr2v48Yb8vI6j9rRDjsyMpN3v333eNj7J5FhNYjtS1zK2VsO5W8YmoiMCEaWaV6k4tNU
v4vGv7MQ3HDvPdyc3W/DrG50VSqySQ5t86Il5RG8+h8F3oVWdG+TgfYHYkSEvPxB2mkN2tgyTA5B
ZCI9qPRrgKWPurqyTMQIq3qBOyIzfIlGUT1lWZH7tiTagy3QfHu8ovfX2LKi/z/oakXbaDatKEVe
racdzacUAeTbl3+FVdAeHo+0cTcwFO0BZJuAWXeQZNEGkzGk7JnC+RGjXm85Z86zp2byuVBf0vq5
j86R2PuWmxMkQkQZDU7/ndSMKXQIJT0u3OQUboZlsvLFDPYkKvYGWV17alY3hdQtG2ZU/Noy3SAx
3gj9j2NPFhC6FCU03H/tNXQUOomJ7JHDneKE4aEBrvK6vPgF3NTvRGjLZXn74DASzxsRDV+MHOn2
nIW9GCtViqxLYsB7M5Wk8gS19P8wCgpeSzGIbBdFlttR7Equ00WE4zIUGKnbg0J9ziZgeLzv7oNb
1AuppxJqLiwzbbXDU3OGBxq09qWQc+Ry80r2Miez8TpxmmdUKmZ3KKufWWTteShsDQyjjyIXGopg
Vsst89tlhS78NEnyaF+CYcbJxczNIy1fOb5/8XwYEys7K636P6Sdx5LbSNO1rwgR8GYLgGRbUlK3
NJI2FbLw3uPq/wf9bZoggwi9/8TEjFZKoiqrKs3Jc5qDkeTFxlF7E25Z7R/DP9Dq8CTyFq/5PjRt
ACAsDfazUb7O8hfE/vZZNNzNGcxf0fcRwGSi3OmGtOuNh34pJNC/YlTYjfXJdZrijvmPBxtyl0iO
HqxmwZxttgGXx2j9E3GxJUagmAf/0vnqBFkal1Ykmc9mm8Z/4HYoXztJFkQKojrpkl54dqUlPnm7
fijNmeobNO1QvoUexFiSb4dat6+UwTjRppK9Otbtz7EzmED1zMrvFOnnmM3Jp0iWhg2vvfI4ANmH
pY1om7h7rc1ZdqVupxPXmDUrXjwZvpz7Rf9fKN/Pxa+2+qAY32478JXDyEPLyw5SEez8GqY5RZNT
TiKHjMWQup2SWt9FC+bptpErPWeSP476IgnJOVmzSFpVX8BJKMzndKqeC2eXWY9UjltY5N1kdgMn
3M/TT1P8yePQzcJTwByIaB8D86jRelHyYR/Zw2ND/F27ybCr7dfOvqvUp6Jhdm+XhPS7erPeCAfe
ZEhWTsSi0OQHGcbQ1prXVtKppQtuxWd5Vgp8G03tF8WsndeoNdvMGxNNPqid1WfI3+gccF0NnQDo
Zj797fSIwbiKXs+8h+knouscVsU3UTtR4FqqkGF3tdIcEOoAgUtoJWrrqxlcKqGRtb/G2ZiRmBmS
SPOVZNZ/xfTXQ1/Volz2mjBFYqePRM88VdF26U4y4N/zyzDuMmCA8SKskE/Od6NqLNs1pKx6XmQj
E/CWgglsNTXgPWhLdU7p103NA6GQ+IQwlPJVDxNBztuoJMyFkSgdd5mQLLdLlST2IN9zDqk96P8F
s1YPrjMa9ec2zOTYrfsm/y+Flb91g6YIiJINp4NuLSgTH2gd/XahSoEnORGPY5NNTedPA9xOD2Zv
kdDUNVXBndEVZnSA6sUs75u26b7LvaSoOwkyDf1gGlP1vaD4+s0M+ixHtNYQgWd1+TzcITRnaW46
q0a5g7Uvf5E7ehMbefA6fgKoDqc94948kctM1CpqQ0rbaedGojQTyeWhUKDOU8ox9p2iF4/RoLY7
EcpbWLnrRgECkv4bimGtAmG5ViK56CPzeUruui92oftzsVOafRv9a8K5fB5MlLyWxL/MPaw+r5ZD
Joi0ktjX0VwRml+cqrsns9+IQpe/5v2RosXIXUN8zazgMj+6epSzqNRLOZNJ6CVOgOGrAkaf4aBp
W5D3i7LFYokzy/1MzsLko3r+AqR5Kea+b43nKf49Ns1Ji6vD0D9Feea2vXEabe0g5x/bxPmRDFsU
ZutLHNtAbADVLb7Cl65sG5UzS7MglBLTQuwT7+mVuXluPFhx7SqMtCnow3Ybkcg6SlyM4pl8MqRv
/GHlK6ljNgnAJPO5q2I3bGO/Bt8eQKK/cZWvn1bsoHELtA0yHPLAdae660KhqLViPytFbh/SxmZo
FSSrx4iMsle7VvWD1Aw8OAKa+zi056+N2ZR7u3e+JpbaPU7ZoDxPgrAgrWFbnIxWe5ZMVKCkNonv
9R72YGHk5l4o4RYx5FqXiYkwCG3ot0HHyMw3fnHuE9GMDpPexOI5SgNXS9BkDqXscx/Ie1k8CftQ
6Y9ObXnyQmUgpKdhqnd5OQH46bwy8w3pxRqCXR0obk0TPLa3ft9FrY/iGkUYaMP4aeAnLoSx6ySQ
qVaKZ0X5E7KJcbVXmo/JTq8CP5dneP8pNWhc5ErzVNRbO7uOBBbrAI8QOliSb2MNB1ZbBA20JhXP
GeM3bhFJshsKcyPcuPqNkLNRmV3OB23q8z2QlNAq4YLkUR2qv5pFOzdW78QfSXia9ByJ5tUIhr0R
KHvYIpHo20KeXp4SDXp1DRUUqgvwu67i9bBQKa0Ttz3beu4GcraXGWptwM/fPiVbZlbXqWaKMLD7
SXpWo8ltjYNU/lZQyLlt5CLnZcfecNQQS5O6EWGdr2WTwoydCEd6ru3koA69C0uiOdDcNb7VPVyr
aSM8u2y9dEo34BoXyOrF9KIUQdYDRJn5z3PTWdxKgOHj4CgU+K8sX9KtO6wb5gehtHBe1u6sGT9T
rX+RuvYDYm+/BogpW514ZHxQc5Py4Ico9ezp0+01uYg0334YOBbKoywOHbjzHxZSgEzMKguOfbOD
CgF2ck8zo2NV7FPj3mLulpGFIP+UIe0J9XILC5pafFpEEhB88ZXsTgEh2MWf42LnOJ+6eq/G+a4c
7+K4p8pXe1H5YDf6hm7O5XtBbExGxYvFWl6wKYC/iTWhlvxmaT+BLcUSjYUugjottjxbZulKm6EO
hjZvr9blc7wYXqg7ePJpDq4XK4x1g2nS4OhE6nGwBndisB39p12Shff/auqtiwZbE2Lo3G/L7fMu
X00VK1BSVA2PlbBtv7XifaMr8y7IvwM639+29UY/cR5mLMaAbREEgHVYA76B2GiSRBKIlmw8t66Z
BHXqiobBH09VY2V0k442qwYP3uhKEnGIHjrpB0tCZ9oNZ2d6LCqoM+TZVvdaD3rcVXpl+O3UafAl
y4pm4zBd7gKkEGgyES1AL0U1YbU0VBWUTJ9TlEroUdPsuQty8UDjZxlb2zgfl652bmtVxbXUtKyY
B0GUdUqX4V8x+MU0+Q5T3Ps8tL/Gkj7vQzmJ7gM5bu5u78vVD3WI+4BiUqtfx9CVwPupKqRHKX6S
g71ZPKV15DvdVkvjSvAHGHIpZCng3ZeRpfMVpYBaZ04WZ0fyJq8LYMWsP5f6X4oCu5m2X9q7Q3io
csk3Cmsjwr18RQ1Yw98mDZZ8dy1lpNljKhzE7I/8svYlrXTlMTMS7ePtlVxXfyB3cYieeUfhzYPa
eHVwK1gKbGtEW8/oRfQw0q7xgD+WoEtGNeLjZO1zRo0Pzd26Fhun65rthX2U6wI5BtpT54ubQiyU
jxJScAIStAE1Fr1KvFCC4gO2n0TVPpZa+fXfPxewJyUnfGfR8zg3WSmdKjmdhpwfupPRjM9qByv+
yjrvk6ZlivPLbXuXeRcABtpvzD5wXUHmfG7PVqci10YjO+Y9M8OUJIYwkPyyGIf8Qz0WsXpwEnuu
74CeJPbv27avOdDCFITIHt5Lde/cdjsVadU0M3p+GSNY89TSStP03P93KwsikekMLgTQ5udWVKRm
AKjISLC2ecZVLCsnp1Sm3W0rV6I9gAygLBnzgv+cp+3cTJANcpa0IjvSzHItI/TagamT/k4Gfh2G
414ygh0iiWFmv0iie07trUDsSszP2ARIT2LqhY507a2yFWQcpQnhOxDurmzG7b6ysqNsZT9UoxN7
+GpCNyksrqOxFV6uzz+sqr2La3naC6jKD3mbvsKrlHkJeZ27ANa8oFW7naVl+j5S/peHEqgE5XFy
ftC46/Gvakb9N4Gd5Ng60h5OndNIQNLUH2qxpYN+7ToGkLGMO0KXQaP5fHMYDVE7We6zo9qJ5As6
h8JHiG38MKSOjjcY6oY3XDtVJMOcK5hQVJRVz+1ZnebkZoZny+kfx0lcwBkZ8cDwkAdbuopvImmr
CMBxwFeS8ZEOX4x/m7DsASeW2HYUjT4mPXwcaqDIdwZCwE8h48d+3zKdI2dSvXMyiZsTxk4fQFB8
iM262Gta5jyRLMQeiFDNs4ao99Oglj5mQcDssNLYd5PTWn7ThMZjYFTJgS7eKahKaafHeXkYYi14
kLXBdNW26v/oNnLrUlukHpJkFZSOWn0/qQ25cmHZe6pggkmwpN14b6/d1IRBDOtyxomGVxvcpwAO
KcEhXyXNf8gfXkNZuIqS7PFrT28Cb5IBXd4+8ledii7jMhYAO+C6npxJtlDrsc6PDD4/1sqE/MKT
HubPVvvttqFLb+JW4Y4kXWXWDv8996akbSMJwQYEQQlkELDNlNRvOdDJbJ2yfn69be0ybuKhhVaS
kQcqOpCYnFsTM2mpY5b5UTN/9dbdMvCQ1W49/NWD9BEw8Se0XW9bfAMBn7swJqFDogcOiBEJg3OT
wdhGg6xAhG+EaNKAKZ3awk2kyPndwu0yuwXTguR6mlMXHmULQN4D+jgnDbXm/+SkMD6rcK1MrtWX
c+dahal1bikn2v3c5uq3ohPlixMa1Y8AMEHvy1kWMNVllMb3BtGzvQ7CbuODrm0Y2G1gEW+whfWT
0wd5BXBpyI9Sy0hKKbvUjwESTa+JPXhGF2+RLF7bMhJBemMsIf+srpsxDJqE7K2gp27eT4yaPgf5
tE+R4AuFfOdoCVNrW3J8lyeOSxPgHsxSNmMj69GUqTdRPp2C/GjCgFQ6+9z8XtnFAx3wJgx3Dvn4
bSe5EulicBmiZbhgQdctx/FdWmVnamQBoUVAVpZaaveMO3/NQFA/BEMpPjOQYPdepiX2Swgc2CRu
Sql2jn0B21VojIBSb/+eq98PNwEHhHEZ8N/nP2eeU4dcq8p5UpLE02O6amHeI3PVJzktN6f4GOiQ
FaEY6GxYXu6y9Wmh5EoGgdDWEpueW+7oKshywgG1R93vTclLkoMWyv+cqbPMBN80blg63pVzK0IZ
0W0SU34clDuGw900/tTTGhmK2bPkAeB+sqMysoGYvowIF6MQAcDeAiJmXbNSnaRP5Wnm7hmgXdBP
JNgb0eC1xYN5bRnnYlCX8uj5Z1V54IjAWcRumXkviMeS53SzVX7t/GsLnJaGPH3ZdZobWkLRiKPy
Y4BMZAIIvpI+jeJFAMEM5o009/IVWga+oWBZUO6k1au4sw3GSptGjSXT0t3c6wSdnafl807tmy0C
tGXP154HLAhSIVK65RyuFi+a6jasFvlcqXgUwYtcfpZ1Vw8QRCC0+THZ3xtni6TqmksAUsIJmeaF
AX9lkynKBrgaGqp0/sS+sYzZj+E62N8+zVcKjMyww+3GkWKKmzj6/NOmfmwY8WiKoxKWyBTQZf0Q
5pUnptf8Dr1cv7QNN9mKIK45I7NwHGGmA3huV1dar7WJNaNjftStxzJ7TY2HWt6qEFy7p97bWL0N
1FbyPuzR2G3iCR7O+7lkthf+YtiwNCbONrzxmue/t7b8mneXNKyftaXVAZI2RrrrEtXLrdLVyi9x
094Z2pYqwjXfAI4CuAbyX96G1WGWhy6OpZ6cyzAAV8QtcR5U0FsNtisnjAEmuFAdghSQW6tvSkel
auc8KY+Bmee7Zra0Cmxypx6mMYvucth2NhbxymfxTWSsTIAxXLCemZqdOC3ztEOcuCjDfUCf2IW8
5B8VNWkR0dIC37nkDTZd/9XBGm07iie7r4/6qIpT38E8Y5eS5W8crCsesYwGM5MM0QeWVmYkUMcJ
rOiLwgKF3eG1HMOnRH7V64Gks/yQ0lhutel++T+UQjsNsoYQpQnY7t0i6/d0A3wR6hulqzfg1dlN
RuWPCgs1OH4Uk72rPa1g2jQavvnYW934LZ2SKPbKmOlQf5j04q6ttEj2OjoLsa9FieT3sWEedI0Z
J1/psspwUcu1fiRgCX60k0CFIKha1cUL68ab4kn/CDtSDYi8dsKdQBnE2ultOIxeVTcgAyejakGw
w4H6W+pUPdhLDOCaHnP3w5+4s8dxn5pi6D4VudkOd3VZJ5pbQcfSuNbgqNEusPqlmpiLhD8Gkwn+
oIRDdGPnlivvYo0oe1Exx+kvVG/UxCkHpwxNothKuzez8l7IGYXzZpDvc1CAnjW31uRGYdioblND
qdA78iIqNURPdlGlG3QUlwEgr/YyLgJEBSAapYzzuwWhFXJRUCpHtql1i1S7L7LW15yDkmqwcQYP
cPHuZ6ZxgiT+OA9iIyC6uKzfzFOAIr0EfLnmbY3yVLE7KzWPQxPs88pUyFMiLxRFtBHpXtzYiyGq
BouWG8279Sx2VcVd3M+leSzsHPAIFBppTQaRuXXLoHL7NIiNM7phcM1C5VSOBiyqMI9A8d0OekIH
itOm9BVDd63kj+R82fCsJSZZeRYPOth2kMc8tuvOVWRbYTvInD7wwf2Om6p41CL979wBvM/CFJ2w
qJj116YCUt7nWrEvh8E8SIvKyO1fcm1PAQizqdyF2Fm5VJaFeo/EDeCrWvE756ArOwpoG/t53QjI
FjaVoHYdWhCgZSYceeaxBQjY0CSlrc69v3Fct6yssoLMoWQTiBwrzUNLodHKD7qxEQBeOgquT3Ga
XiP1Dv54fgLhq2QevtA15Ikzn2EtVbkTyT1UTZ6GNnlkb/jlW5fk3E84aeD/6Wwsp2Fd+Ahl1EFq
I9aPhFCZB252hmh3MuRdFn1Ukw+T/k1Wv8iUjWU991rqVnU/7dEXfQ505jvSrRfz2ue/+znrlKg1
g1ELGn6Opj3pAtZC86l1vrTqfowfh3yj73EZkYJCIugAibCw97Pa54uN7yexZUgWwqyy+TQmueUG
JfBBQTS3B51ZH9Us4C3gSfnYG+XkVWjR7m+fj4tIhN+A3gu8EHTm4OdaFWZULUxAUlrWMeV9pPvk
J9nXf7dAVZ43GKgZjEbLmr8LGO2FmceZG/tYypLuJRx2X07LLbGLKztHiQI4JvUYKGfWV2pTNF2B
0CFXajfsJe0PgNknKXrW79Uo9UnT//laoSJCVwPsB0g2bU1R0kdoBPZSwrLZ8oOhUtbOkQbUC3NL
/PDy0NN5I3HhvyBNwZyerx4inKWiwtGOWmT/mDdtRIs/+qgIZ+MkXoTAYOXf21kffLWheSBjJxlm
14aqIom+AN7dlcO/P/KLJVArNAT401ub5Z0/RLi43S+8KjmXwt7uGs2VgyB1O7C7vkiFdN+3s7iD
YxWiJjFK+67LDa6f3N7ddsyLQXfSaR3JLvILQ1uC8FXgKsObJ1mBQFtxktwBiacs+xKquzzTXwXz
gNXBmv2qHE+xkb+U4/hKz24BiKZJtfFLLqp7y4AQj+USenAJrocIzKACQdqozpEchR6vkjf3VWoN
d5OWJzsC757pQKHsqzaw7sWkKve3F+KaeSZ1ITJlRzTKDOc+FppVGTs55qXBgSEyaPzSIgzMYwuF
X+d+hjvZzFFnNDY++yJxIDWhv0xbEpVLig2r+y/mpQHvb3RHfTqJ6KtBlS2a/9j5vTA2soHLL9Qp
OEGmARwMSpY1GE1MUgLDTz0eZwe6S6lD52D0JPEfNcNq0CnmSR7cthvv9eWRwuiCZkIsCkXb9VTD
NGjhYATqeFSMT2CoeE5h4f6Qm9NG9HFlGUnuFluM0S3M7efb13QysjWhNR4rpsrgF3E7O2cwGGy2
8qJE1UaEsFw45y+2zkAZc4sLIBSvWR6Ud8e3DOSuEUM8HZkFeRpo0JcSEi35FunwtY+i7MXoBEK9
l6nAaMe1RFdrOjYNk6nDhzAEJp27LSy0/z4WvKSK742tLr/OBuuOhMF0tOYQR/DkovYdOXjW0uxv
rv+om6deKp+K8i6SNvbu2mryXi3z8Qv4bD2IKEuy3ouknY6heR9Z0n2euCaAktvn++pavjOyOmdz
XjCFKFfTkcLfwdIjNx2mx+4pCHeztLVvV5wewQL+pZQCe8iaHW1khMyxkno+ajGQy+ib1qieLP+0
tI336krwxEw8Dwjs+4Bv6Pqf+2Ft4eG52c1HqQbdZB3sr3LL6JBfEB5CtLvL040n/7L/D7Xse4ur
azIZ1IT5fyxa3by39eJT92GGaMmjlIFC5lg8ITx/l4+u2v9PlmkHUDMnj+H0nX9rnNSjaQbDfDRO
Is92dXnIyM/3FCzN5Ef9EfxPM3/K/rVSv/S3GAgDYsyM7MWjBDPwMFUKMj5xTKEvknZJmfz7tcyo
DiVfxsOJMdcNH2WKk8hSCpkmurYzpJLgDZnVqG4bLudo10zRUWsYT9fljRNxxUsZgOCpI3gD/73G
JSj07pRJq+Wj1Xcf+uIuz+4b+2eid99un7zLd+dNWYoJqMVTISc+3zgATfVUx4FyhIqwaZ+csnez
Eo1Qf1J7L1e0ndX8vm3xyrlggk/T4KnHXZmBWGeJs562SmIqR0hw9Dlz40bx1PjvkEKVkj+a3UPS
D/dwX37YsLt8yvm7sEwOAtanlrQwka18VDM6m+jXUI75k2TfzbpCWQ1O+OkXlL/MfbX5S2XmO8X6
5xhiMctTBOyDEvu6wB6nHcems5Vj3DDhnzwm0vcWVcboFEkbecxlhnFuafXM9qXaKvFosZdt7HY/
5OBVlb/kVeKHDwICtI3lXK6vy+WkwQwDE9mhvMqa5N5qIVflu5ppN58cLm1G84WB/lmsQLYmYBz5
HXDj3TZ77RtZL9pMNIB0guNzf40cKG4MPVePtsUkk7MP2w8Wen7C66IfkryxoNdcFRelg7bQlENF
sDyO70KJWo6SObYL9ZiBZR0GP2pctI+hatpllRtVz1KfuCnaHre/8fLsL1OuCzkE5Q2N2/TcatmG
5jTHqXqs5GcQXF3S7PLpNeiGjaf9ylpiZ/m8BZ1PtHRupxKpFlVmrR7HsvHs4keIUFIclWBoUJdz
jAe44G9/2IXOCnnMmcXV7qX52M+G1bB7ReImKXzkhZv3X2mPS5pXjdWhl3y9cRAts1zydVcKHUDj
fsEf2/FXY1SPwjm0mTtUiEngZk1kHfLAPKSq5RkaaPct0NZVDwCrxXWx8HfhdedrVMSZ2pldpR5L
aR+LxFXj2s/3QD2VCgK5yhUWw61blIlXyszQBhA1kOlwVQJwOLcaTkpJb7rH70LjN+Ip3uhEO1nz
SxID+TcRO8TGtdtZ8OZmzt3tTVr+7tW55knA2ylyAx1eD40pRj3MXd2pxEe2AR9EU+xnkSb721au
vDvo0BArQDUDQYKzeneGuprtLBR4Qpy/iHE+VrPmFVHnS2bOQLDMdmrUtJqNy/jayi7cmyTWAJnY
ztV+mmE91BL1rmPR/4IBbsDCJKGO62qjP9kuSsDan0ZS/dtfe9XsQh7ydszo+68C3LCv1LKpJaqI
oN2RM2+kyR/NzLXHe1P5WiblZ1Paq9ETrF7/HCTBGfnO8uq1LQAnJ1YSGMdirGqmXgcilxZplNsf
eG07eQaYj0d6BsG+1bJqaaTlsQiNYyzooyWMq7Z/p+pegrE56Pvd8LGKrcNtk9eOJk3rhaQJ7CFz
Fav4Wp4Nej0c2WPQuPKunV5U6P2q+DAUn+XU2g9z4iobMcTl2SCOJ5hbimoLrd9qMSdmfyUI5udj
qsbarusi876RrPr+9pdds0JHmdBo4dS6OIFTqM9aEZbzUZ0JaKcIvRrocv9V9YJ4hGeU7JUSIcjp
deRXCzipk6qaj6Y0Z3s7gnnFHrVo4za5fMvOrawcv8gck5Y1iUGPiOmThWjLDh26FrpUW7p3hD5s
rN0Ve7ybZP/0ehmaWsPeRmdWU5EkylHEmvm9MJxpr/Q24YEhwtoFG7AluH2ZHxPHvhHI/V9Eu7rI
Fl2ymjyEoItmN/Bl0YZMXkGXJRVV228cs+UYnd/NcBUjAg0eSuWYrYu6YT6C90JQ61hnsmtNgRuO
E0/SJyP4M9uPWrxxxC4X89zc6lSPlTRkDghPgEqxZ6STx4Hz0O2t/73iem5ouV7exVkq9WO9DWQL
EErxCwnfpzCKZ7dTXdUKXcl6lCRjYejsTrr4NqAMc/u8LVHHxaouVU3mzUm11vQVll2aTkKce8wY
pP09BffmtzL9k8DNddvO5bkG/7+MVSx0wXCjrr4ybaKwkhCYO8518DMDec5DJ7KNF+7SHzHCzBcd
TfJVym7nS6kgczbaRWYfnTSLPOB5fBMdI0D37fC/fM87U6tozsxy2yyhX6EJZOeupZf5Lhqh/Pwf
Vu2dlZUTDsEc98XEB9ki27ftjBbfFq/QNQd4v2arjYFNucn7gI3JLD+XytzL6Od11qttprCRxJ9v
f9C1U/XO2rqov5BgFKZg2RQjbfZOJzo/mNuXyQmeknqaN/zh7a9bezclDJImWOeWAvq5Q+hzU0e9
VtnHacp9FbIr0TbPjaPs5Nj25/7BabsDwmz3utp58kMypW7UKQel6L47sfhafkp664+TCFebD5pC
8kPBP0yUU6aZ7iR8C6IfvOAwAakvdLdPekLST7cX7HJ7Fj9WKcAQWPAirt6QuY6g9QUTAyHZOIOA
421X/Xb0dXGf6/bWHXulimajK8wxpYJM8X89t66PaYlydaIRfP8XO3eMomYFmiGSG9ZwEEbd5Imx
/atJH8JMdbtM+ufJcOb1Fg5GghpCDTCO5xvWSAtwVCq1Yw+pn0+nS3P1WN5CeFwJn8BN29gidlhI
ilexTFBJEtMvkXmstNLNG5QYd+R81hfE8erX4ZSH9cY1e+n3FP/hULKhM4C19m2I5N0l7xTMbQSi
BujQw8At2dV/ZUbRSU6+SZXTb4S9l0OpgGtJLRg/p3/GKq6uDb1LoJGJTJBDibqr8pn+nJofgG+Q
3zrqTyBQMTqsNuOqfXqfCc5F2yYHo/wziuheU0sNxoS0ftCVfnqYauPnbZe+AisA+4sMAJEXGDji
yfNNtjuF0RgRWsfAVh4HyXyqW/HCKLVbOF9U0iCEYn2z6e5Ek+6hg8z0J0N7aBR7p/QndQsD+ha3
nt8Ry69ZRvDAsS69/vNfM0jj4AhBs1j9MhJY2MxEf3PgqPUY4jK6n9EvZfCcD1Z3d3sVLg42hGGA
K1hvXle4Ilb3bmcmagODjnOc+3w3hV/R2/Wk4oM1v8IyetvUst1nX7iYolwMBzwdXbqp518IOFnP
8rh1wE2Yu6Z4gf7bldBmTeFDKr7qn25bu3D1lbXVI6wpfVBynzrH3PzbTo3L5BTTv98WscDbhi5e
ewyhg8b42jKjiiedf5ZSm5OUOqE4pubkVjyMavjd6bbYeK5ZoR5Fkx+UIo3Q1T7JcYfitBQLguoa
lghfyX9q2caJuAiOKEAtKGQ44giNyH3Ov0QFg2zKZSAdDTNr/MEoJFcb1Oz+9npd3noqM7xUNpQ3
ZBsD4OdmAMrXUq7J0lGun2JadpNhuE3yHWXHvs1dXfhqCRhD2dimS0cnE7E57qRpgGrXVKpItkiR
UWrBiSlEt59/O23j9t1PS/mK1MeGrUtPp4pP5RAnB1bLnp1/YRX3cSLlc3ga8j9jpLza3bOcdD7I
DKiwdH/Ykv27YIDmqaKsRzMNwAnY2vV72dVhU88obJx0zlTW/Oi8RD6hWQIgn8H3+ak1fg0QenXd
J5Dz6K2BJJbaR6hrDtHSbPiKRoJVwmzqpF5QU4vf4nu4svhAYCgTLG86WdPqMM7TbAonGqKTLZ6S
MqDMYqAp/acUX9Hi2giJL9j6WAzqhPgVU5648XoUAkTvMAg4t095/xLn38TweZ6eJqN3hdnsBuUw
G78ryY2IYhlOzH/l9UmFykz/ry81mEtm2dVgjG8XrG2whc67PGHEFPj9QmPILaevHENGfnmaMi0+
KRHQuSan/pqOwtl45S8IjlkBXJzDTL0cuOG6YjpPgnIhQ+onQw1c5qn9VE7ul1ykhIcpkD60RXXf
lbJv/SfGwiUfV0NaymCusoAGUPofs3GeRJQ6lbsp3rdvwL4Reg7Dz6Ktc7lcXOevAtiyhXD7Tbxe
XeNKQPAIK5zk5NSFXpO/6EW9rxbyZfNnpw53IkObYeMCuuKMYLFIZ2hf0NVb41zDXFXS2bKTU+08
hPWr0n2Igoe2eQKguXEPXMaxdA+Wf5gARJ+Nx+/8IgiDrIIgU+SnsOj3QOjcKJncmi8dVMMtg/pE
KoobCj+Zvigif67G/p8/lrVlEJZGBgg+EMXnv6CLEqscRGUcJcnxomnaQfySUrVQ1PRgb7SgLxcW
ysOlawKmfokuVwFVYE5JrdoR70dutPsok0J3Gg31SRQKqH690U96t8nmfd0oBGtQl9OAvlBdTMM5
i+xEOkalAne3Hg62lzuBsptTUKDy1DReC7T9y+1H7PKGB9VCxY6WNMf54oQphdkrpTpK1BHsevby
MjJMVHshzOGGLxrhNpNw6MFFciPvAHBkWwJzV1zrjbeZPv9CYwf7//nGUuXIdGWY+QUiCAt3TJnQ
BwQWPuUUmL0+56D2aZb7ElSIbp4l8LiY9R3hl3owWsh1bq/HZXhig11C6gBpBZpZ61AfnWQ0bm05
PYXyqOxySR09bNJYLrutDtYVU5TeGJV6E/G11/j/fKBOWodOcmpGTfOTBZY11ow9VOO0xTd1yaXA
N8E6AugOrmMu1cX53uVLhQQ+K+ri7FQi9tQyX2BXDWSBtdc/msQq3Bvq+Jlz/MQl0k9+Xlt3bZod
ymZvGYVb1+N+yqqfDRNk6sZZu8wXFgJ7YgtIlEAGXay4ovVpGLZZdpKFg84jT71y6KfMFyWY6O9K
3XmWsdeQGWoPrfWYZtI/7zgkSvYymoRcA/fL6rBzu+qtWljZScgPeq5z5lI/22owXBxuwMZw78Fn
YC8Cnm+h5Lv1D/QO+iCUKohr9IdQV72u+ehAUdAZJ/qY+9s+fBmYrqytPsnQpa4LpqA4zXZ/b1eD
K4v7cvQ/x9DnQWZgHFVtK1J8I3I5e/4WmxB2kA4tx8Za2SQca3pnrItTA3OBGyp9sYvV/CMzRz9q
fWr2PFbRY9xHsPN22eRrUxM/MAwM+absFH4pYulHmEtb3c9r604tFpYU+ImA+KzeraDXpnbqp+JE
/wUviiwGBtveAv8afw+HtNrN+jbDmsphWi8FXQM4+Si7EKSvjNZ2bDZDYxanfEBNwWh09T7QmRus
hiygINIEd3YQ8HpJkuSbSSYeEWj9VihWdT9Urf13wxmWhb/4NfwKtIyRlwOycn70Sxm2W6vSi9M4
F3eVYrrBx3oq/aZvUKeO3MR86BwkQHxkXm5bvrr2S6LCEL+MTsXqYneiiWnzOShPctd+brop3omK
0WTVmPVDnMsWhHdz/vO2zYs7dQH1c3MvrzfFofX1bUhAoKR5Lk4RhT6Q8THCXGUneTWw/N1tUxch
8GKKfiGoKoIwsoHzdTXnqSHoUcqTJb5r6mfT+Xz771+8ZLVvzBEsUGlyMFoay6e+uzIGBQGK1NHK
k+GcLPu+6P028cbm0/QiGT5KvbetXdmsM2vmubVInc0hTa3ypKcvBsLBxsfwR5C9otxy285FvEEi
uWQMsNX/3//P7VQolSSGPZXQc/sTtIPD34pXXg5eoDfzkrHyb5u7skln5lbObzvSROCCuRnJsvi1
22riXtsk8EoACBi7JHBYFT4dybbziKLnKVVrV2pezekhEX9Fda9UnokAYc8s+b9/EaoFsGkx/gHX
1cqiSpGGwQU2ys4fQynY6aiW/P9ZWNb0neM1oQzxjI0FJhOkXZYEcJdMlBFvW1kcau3edMhMCF15
EKkxnFsx43RykqioToG5D6GkTT+qWe6O1gb28ZoDvDezWq4eSpuiaRYzyBi2+UOo3t3+jmsGgKGD
/YUgARXBxeHfrdbYmlNJBFudbLvxlOw53w7errwnC638/yPtPHbj5oJt/UQEmMOU7KjU3Zbl8E8I
R+ac+fT3owb3qNlEEz7H8MCwABV3ql27atVaCFzyLACEMDubMVJXGomH8mQ0D/CCN6qtH7tNRMym
GDsxOEvyAU3sftsfrOot8NUtOuSR3Tlls9GkHdnWZK2XdmHxrr5ofqzSsEiq3ihPvVAfxEicNoid
+n9bcS0pueCXCMum4InG0alp43p6w6SpYXE0YIHuBkds/+rmY0D4IIUeLOuX+0s5/a7ZlqQvhFcQ
dQVoiebqCL2ox0We5PWpgV/SIbWDhG0Vxoc4pPD576bYMkhG0udPDWN2eXR6Syrfr+rT2EmOippo
yDtv2N83srBKdIFOgQ+lOo7YbGtidzBHo65PCVyRUUIjehT9MLLhoejylbv+9hU3JaisiXGf5ABp
q1n4F3YVXgkO6ROaEo9StR8Mtqb6qhivRqQ7iRruIlgxXUE9VIK+9+M1asPbsdLaRzKUJgqQWNBL
Xe8TFaZGaLqL6sSHAKL7E8ufXWHTI+Z5f05v9wjPFOB072xobMjZfoRDOwhRw6tOkgCRdJrBTynv
hWwt4XJ7TQKnYUAkWyYVyjn3XQ3Pspy2Y31K1dDupM9ZeESMe1Bgdx5Sp1CP90e1YI6EA0orgGD5
My+e9LWi1F2k1IRN+heh2YGsaStHbD6XzliIa/WThfcJnDj/Y26eX5FgSoSLe6hPevprCFukqR/L
4ruE2JC7CQLzGLqqXYe/749xYeVQ3nqnsCHRQCPF9Q5xo7hMSjTQTgHCW2r7OD1m3Xxle9y6q4mA
gqNGRoXk6Dz+lOIkz4fMrU9xTi8mncsdGRQ3BWR6cY18xV8t7PmJ9BvBH0qhvB9n57tuSRSZQdec
hjD9PdK8H4LNKEcJycu1WH5h8kCQTeAu6tiMbfqUD7ec1IlhXitic6rVN8srfo5W9F/v/XvtkDca
NXkyUTwjyYjMzDSajj58WDSnLnx2w5OmeK+lthWEB738q3c0S3sk9i3pEI7olCrZp9Q73N8kt12S
0xfQWwYVGM2a8BZcD3QUXVgHm6w5WWYM9ZrdiYrte49ytnO18zhuxjh1UKgYfGgHzzUv3dx6WsMQ
LZzGq2+YNtmHyZblzB3Gvm04/CRE6qdGiZ9M1Gcr+AcR4vo+imuk4EvLS02OJysVVM7/zHtnjVx1
IOuakzwc/OFPmvt2nu1WpnZywdfXK1P7wcgs4mtTWETNqG9OcffYGqBhJKfXaL8VPyn9PvaOpf41
eL1vc1qtG5MApNhTFO9vIqdMRq47gfmLbRs4CvpByI+kX11tLYm5aAc6N5h7ePMDy7pesVG3/CTW
leYUhNaPDpEX0xd+JuHXQV3r2V+4aJlFHQ1yqG7Yo/N01diG0ijmmLLC7CmInusm3RZ0dpK43HSx
se1Gij9NZ0utC81E/yam1Yo6823Ee/0Fs3UUqr7UA2SWTnFbnkO5ftP8tflc3I8fBjmbzyY0rS6l
6H2C+XVbSb5ttU+q/n8cx/QRH46Z4vpB5jUq7lNON620Nbq1YdymXSdvAi8P6HuwRvRdXptoukBE
0MuavIn6OS6eA492VSfwnbx+IGVz1GL9IQ0cFXgzkOeXyNSePN2ztb46ijmFFbW1VWGwNURWzG7l
ZXT7dL3+ttntERfch53J8IstIsU8Jy76RYreaIOwe/08lPJKjLG4cwHt8ERC3Avis2lffZhvv4qa
ShG89tTUn8SByqQVPLvBVCKXn8f+U0rCZhzz50Ss9qUmHtA7X2ujXDqmXC2gU4Bncp/NgkQdIoZB
l8fuJHSljRRoJXe2Uv5S16iLl7bvxF0PfzK4YcSar0eaVrQvR5bUcYHxLMqP+c+xGOz7rm3pkkCc
hV5aurwnUo1rGwpEw6VshP2pGIttKD4Z8ravz33vbvJ+u6YCtrRX6O6he4SojZzm7MgnViO4sp70
JyFqnc4P9xptNjiZok4f29CwCygbxWFzf4RLsdRHozMnUArUQeIk6okS//jRzjAoan/TsyMB431D
t2XmdxQPLP4TnAPU0my9uhZ6y0zHkpF5zqRYmprloRHrz3TBbdzop5p+T2u7CKpTQAcLknJ7Xfqe
Bz8yof1PD8z9CKOCXqbbXoqdXHF3BYoDzWtdwDwtJvv7H3uL9uJjgaST4ZxYZID2Xy+8pPk+pNes
RSIemmyjf0Pyxeu31hA7Sfyz3ia/AlrZ/kAg0bu//MJuV5560++f3alX9mduE0K6vqLqz14I5WNh
CK9mn61FYdPmvbFBo6yIiyIHOs94GGUgxVpR9Kex9zcoDv1nKi+6Vj8n2ckfTbsCtp01f0G9bY1R
W5vgaTPPjcPQOFUMwHjxPr+e4LjRGlVxu+EUN1bnyOZwEFFEoiFMcT8LQftTVKAD8GphHxRysfVF
xNwaI9z0o9StzMPCGddok2fByZJRU5n82QeP2QoExHUS8iWq+L3I/ohWc0YFzOkEAOz/idYaznHB
bwE3oUxCgpGH4Pz1AhuZpnZ1O5xkI3ckrz+o+bY1Oqf3Y3v0YSnyHsBWDPmPRP1aFtap/NF47kMc
rrEuLO5xehXhGiXxzdBn96aZVmbsVeNwqtNTCI9F49uy8mi0e9PYDvWuNax9Tlc/dIDHqTVHDHYi
RFHSn1TzVnb70q1FDwiFO2onULuLM9fXoqPpNeIwnKrsscmd8E++sVp7BPnyIrdb43k0vxneSqf4
olH6kcj2gTAD1Tk7Y64wDjC0JOMpR2apRwnMbyCuhnZ9JLUHusUk5SDbkTfaOUqGrmGtPtFvr0pw
lNTkwd/AG0MIfb319CDrS0NTxlMRfoVk6Kn6wRQ9FqFVOEVXwMOcO4LoILEF6rUUDl5T2ZL3u03T
3370877Hu3U4MKaQUYKCiHWg8+X6U0xlQPJFFsdT04Nn0ovxSIPwP9OXUCQExkdnJs3cXKezy8Zv
O00p61I8aaHnZIZs00H+N24///tQ6CViRoFPcZNOB/7DgTZDlHo0oRBPSMA+drIR2EpirmQFFrIr
9JXxfuY9AjDamu9YoQRdQtOBePKbB7dHpfchEJ7r8CV2K3skplKQuvTVtb6bpVV61zXHfVB+m5N8
ynkIn7WLVRRcBhumm2iLlvUakGFpW8KlRDcpcOyJBeZ6Av3I0GJ8hnjK+P1l5O5BNrwinfcj94Pt
v6/VR1OzHTFaaSzWsSaeJHXctsMzrJ/O/83C7IyZKI0pRaFiQRxAXRSZbSnxStR969J5+L5jCMky
s+dmIa8fBrJRaok4VSkjdChERFyl8Z8HwsNe5UEKCwNF0Xkp1PCrVsKKfPLgE63LfYwg1/2puh0G
v5ormbwQVTYgM9frblWCUIVVrJxEZDTDuNx2YNoTStj3zdxuL4IO3iZTLQdnP3+v9SWJrqwe1dOA
6GokHusxsEftIYjWyqALhjicYJSnjkki+NkFZwiJ3HaRpJ7SutiFenDOXfOvUoF7rZOv98d0ezBh
N6TkCqRtAtXOSw08ddIEul/jxKVi++J/OZ7tvoXbjuQJtwV+i9w7hRNIMK9Xpx5ULR3rzDwZitMn
T3UxXCpXwo12ll2FTQpgVfihBV0FSPTZgvd65QNuZ5NqKC4BaO50Yufp6wDgfz+qgXXyq+emEWGl
fdZLNB6CFazSip15t1U/tF7lt751EvzQcYPQbsElydaxjX/en9HbwG8aEDoyzCa1qHkg1g+iXA5t
ZJ1y63mQH3hT2y68Wk36Q/KkIy1Yn+7bu+1wmbbH9FYFUAqe3ZitYKZraURLuXDS/FpFCupQSQ9i
1p1LU6QtqXVo/YYhgy6pZ2u8jLFvV8LvvFO48+mXBu4TrERACxNAVX2Se6QhlmL37KJU4KmbKj3+
2ciEzSj8iBrlUArFNnAh6O2AQqzCwG7WFkN0JUyyc9RBqLlc72FT69BY9oqJNPbVGiDiFbyy3rSG
8LdDxO/+dC/bmnwMUT0LLF/bqsumTHyz018aUxsegqp6MytUJ8qiNHahpsS7++YmZ3L1oJmaimFz
AmdHSEcge22uzNE7qksNVsV2kzdQU+r7tmxfVd39orfRmrWbXMHUGzPhSalKgMARZ67Ny3O1ruiT
fmmMb7rxtS28R9RCalS2UzR08SSO2qxN6O0IsalC5M+bBWXQeTsY8t4ZmQSaLst2hBSrqM8EX/uy
dQs7iQfN0SwA6vcn9fbITOPk1EzgdDLmc7/aRamUN1FtvhQlfHDYPGSGXu0zT5QOFCoflcYNn/xI
qPdRln7PeC07EKGgXemP+mtmFciLVGcK3+7J1RH0LtpVgoqbS3OSUeRumdYdZp15/dfoUO2m/9t8
CQXUvRNIMbwmoVEueV2ZiikUut5gGIL8j9AP90FD4/UGSwSpRUzHg9HxmfF+Ges95HUtykz1G3Ba
O3hV/g5H0mEqeqr3Td9cbgxxYv7gbUa3Dz2B15ar0lL9tskhcwzjbieVND3QMWCuBFG34EbM8Aok
fiKwZjpn4Ydmeblbxqr1Yoil/t/gNfh+yVetb4Y8Vj+LOsFpDp1nfRvpkSzsxg0izxbwNfmuHzp6
Y5vAN+KDP2btPinNbo0PdmkaIGJGqg3OWUo4088/viu8SkyaiSK8HL3xCQ71zPbloVuZ7KVpQBZ7
wjQC3iKfPZsGPaMTspJd9wVUQf44Eh1btlRGFInRJLL1Uc/2kTGYWzXqtBdJAbKW6rnn1F3SbAUz
NLZ5I8eIdkVr7EM3PgcM0cSKNyWmJsaQmYerij6PxDBKToksxxc18KW958b1xfWkyvED+iRAFcMi
ZRYDmG56M+/vwpuD9m4e1ZxJrwQY2Hz6/SYQm9wHwmwk1iZtxWAbjW5APq74Z+SNjrcxieQ0Sloy
FMPXKz0UQQwZhemfIRnufscJAXcbSOVhqGIR6K3f/Lg/tNvXJAanyZ2QjtO7bnYTR3qqNXHgBWe9
+qX2nzu0uqB42gVvuQzxv1/sXMER1DUmjJsbEuksXBabDAApHna20zwfQYAiMoNzqqiINRaytyvH
Wt1GepXbwZCuqc7dxBsze7MbuUOZIOddyyiNx6L7hL5NBG5VI73oJJDz35/TySlduUuu/SnQIK6j
lQYVv+s1FCTUQxq6ms6JRiInRV8pbOmQVbWf0Gj9jNCfXgkAFmaTWArGwYlzc9o21wblRlWFoonj
sxI8SSOaa+P5bajWes2XtsqVmdkplIpKhSo6iaEv9fZAuY3Ue5S8YJ9F28xznZgiXqOYh1wyV96f
N8efCf04vmn8H9wf1O5xb0RCdBZRB9T6xzA+FT0kKmfqFjbUmDrqsf++hB8tzu6dTohqlVMRn8vh
RbDKDWow3rOQ70rEAu9bWlg7sqBIAZIGNnjFzSbVEJDxkAM5OasIIY9tsE+CL0rSvYzymi7Mwvrh
3WGVmnrICW7mnaVmGVr1KEfZecgMaCs0h3kMegeO9jAJoah20qy2tRAk+/0h3qY7gQNPAn3vXbsE
LLP168oskDtjpFu7qv8remcY7YpUr7WT/W2dHKW4sEtxLwXxQV8lUrmd32vbs5W04hoiCFHCdv/q
wxATp4ekQV/x68oYb9AP72NEAox0DFWmOcVhGma1GUZFdhakc4WGalZ5+959Cq1H9C/I1tHeeNaE
X/et3rq1aXD/3+j7in84GMn0Yq2bKjtLtbARIovDoTpJeZREyIXH0kGU5ft9i7dH8drizHGXfh96
4sgw2+riifFGGp/TalcEm6B7Qc4B8Or+vsGbu5dghMo6W3ZK3NIpe3326yRPWy7m7FyKutNKwsYz
5UOSrvBA36Y4ppiHtUPxghwH6KBrM67Xp7wZ/eIsuKgykSpuNx3qMLaiVMq2Lvi/qo/ETdajIxMr
ffIVfHPiVJ6RH++Pd2G/UhGiC5NmpffI/vpD0sENuDq1/ByoHY+GSbrlAewsTJlrHZcLM8sTlfob
/IHUGeeYryyn0EWuJj9nzWCnYn9Gm90OgeLeH9A0c9e3IbcSGXdybgTHFNyuB2SpSaSNbVKczTRu
d4UvwtfXjGuCaAv7kkYNilrQd5Aomlup/LGIymAozpT9dprbPdBreQkfhWD4LgnmjyEe94W3chaW
/NqV0emjPhw/v/OGJjOr4jwI2TEKvxQlqZLyIRFaOy1729AagIjHPndSQXjzyuB8f2aXFpDmlEmk
hfIVYhHX5lvZ6P2klYqzW2uoJddO2zbbWsg2/wsz00OffCmlhbn3dkcSK1auFmdfoCBWqAVyueZu
yPXf9+0sODNAgf9jZ+apTT/QOurFxVkzjnJR0s31WUphrnzK4hONZSvwmOm3zbelOfF7TJ0q4Ptn
a+c1TRL5Wlme+yqtL2oW6l+aLLIcajsQpGdyvg2l8N9FQQnRqHpz2uiMuOU/MGLyb4WalGct9A9I
46ZU/TTpFwm3SPkEvQRBfjOmeyFeo/BZmFxoDyl+AfCgPjWvuEqUeM2ctv7zqGWIQpifW9RPN30a
XTS6W4LaNBxLoF51f0lvz/6UMZYxStMzD/lZcBNRxE1ioarOg1FScZZi/0ul6+HlvpWFwGbSfCG4
0Xgik0+c3RFpkYhCkKgMLhmiQ+UP+oNWWMFGQcScXnKx+pQVXf8lFBpzU+iNsIt4hB1WPmK6+a43
FB9BkgLRAqhQKZdcn0Y9MusolqzqrJSFbCPkRuKntH5IsKodxwFkmNFODbCuljhZ3GRbNKstUoLh
PzesTHkMUmQ86UjYA3m5/o6sgrGTl3t1bngObym+14cxTIqVa3lpZT9amcUBrVlSyQjIcMHE1W2J
32ENGap6e39Sbw/pNBYu3omFnwbHmRWX1q4qSJhTqSkeldoN4SLQf4Wyv/c8T3N8vVmBSNy6VAxy
RDEJCJPzcj15chEkimBhUBMHhNp86ZcsuYiRe+Wa0ODtPc/jUKdCNDXTTjXja0uk2QyaQsr6XJW/
2/6L0vwokrfSXfGpCxN4ZWX2FE1JP/ZKkdVn8kcQNcNdbfvoLkGXAx9ZqkYgrlNjreN6vjcIR6gU
TgV3xDVgV5gNbSjpobAarTyDO+icPC9KsrS+uvIovAnZ5mZmY5PrPB37wgSjaiI0KNPNj8hX98dt
6UGtLob/ZxiqIyDy7B/3yNzu7Nodu7yPyVeWZ0v/0oX7enjrwy/39/3kKz76kncT0xwSiZLvnjs0
T6VcGFdedTai/+QKJT3geAjLbUGKQ2kIcF3VbESoVrz1fLPI4JvxG9QtyVxMyf3rLTkgQOG6Lsn1
ILa1X2nnH0NT3xQoWuqqtRK73EBn58Zm7jKPfdlPPKk+WzEZjZ2YqmJhV+kgPpQtpP+I00fDQ9/j
Hg5q2hv6VpDTynfqpoTtSTM0N9ijT9xO7XK5HB/cojJMJ44C2iP0APmvTd5W4niQ9Rg4hJLrVewU
Yzv+vb9Q81PMKECwTQoFZLHAvU5T+iEC5Nnl6XU8tmdlaMO9QBFgHw3+IwD78OAOZbp2ySws0XSy
uOvILFFXnu35IM86JYnj7kxriPwcJLXwVg2JcdSDDuFOoa043/kYgd2pWkeJcmGT5wrsZXrYOpTF
ZCcb5UOY55KjCYJ8DDFG7JNUa985fw0zLxOlD5KwEyYBX3o9L54wqD3iIt05bFzL1uXsUbPK6juK
l+UT+tWK3ZOz2hZ6FhwBwksPJUTJK8iu2zM0gWSmoicoGa65mRdKu1TJs0zuzkGndg/kIF4Eeje/
qWVebwOhz05N4L4ZnvIi5e0aL+R7Qer6AE+FBFwvOVWelXP0biwPcYz8SX8OPbk4lbHb7zRZGSgi
+KNDkCDuIoV2l0YS2idrROlIT1q0Iwsr3yZe3v0I4zB9iWpFdsJOgOAp1jre9yhPKOg+21GHbgra
hji6vDQeEOsoHsO8jV4g0Omc2lJdmxcJNGWZqzm6OHzSg9HatWLrHYRWfy2zonXqQdwKBGh2l9Sw
4adptvLuW/DP1OQgYoOwbgqy5zil1IvK2BeD/uxbP5tM3ngD+jz+F+j8D2Ykn3sX0Iq8IxJ75Qvv
H8uFY3JleuaiKRXCiz0gtJTK2osWua+lLn3rreilah8ioQtXHOdNADptdwqwUysfdVE4Mq+3e5XD
ntKLcX+WwhB1BHUTQgsHxM+JZcXOhNpR6uwo5IAJPHV3f6g3RZu57dk+V9O2MUoj7c+tMaByUNBZ
MMqbNt43wo/ENRzZcjdDSsOwWkX7LtgZoumA+VTiNYTY0qS/Py/gMwMaP4+drFAcW4STWe+wsemw
ErmIW6QHhuovdfeV2/82xoBJCY9LazmHHEq56xk3BqtSqnbkgIUCFShXkw5aaZX/vo8gCpqSJAoP
GMD+11ZMxU8sMzT7s55ol9ZHjEml6ea3atFr/rayjgvTRylGBfuGv8J3Tj//cJVkhldDdqgP56Au
DoGv2aX5pRiOKp0FQyfYkjU+aJV1StEy8ak+MtbB8u3MOFTGrxTkalrG+/ufNA+G8d28FHn1g8kk
Mzaf46EvXS0vgvHsuSrPw6av4F2L64dg4CK+b+p2OTGFkWnwXN7z56mFrJCSjsl4jiZVmIDoe+tm
Srq5b2Uh6OAqwh3RbA/Sl1f4bI5bLRW8oJTOkdfW2zgO6mMuqpmdm2q37wZBvgyUb6EV9LydVyjG
Ru9UYwM/m7nR2rFFudk1niIrS3eenxTPdRZLe0PsDMcvG1RsfKlRLhZUcCsR57tu6fV1QqYC16KR
CQUmPm8XbvMY5XMzVM6Dl2xIGahbH/nfv2pj6/lOM+xycEIbrRM6e4MNFD3pt3E6d6Wdr2XzFvbE
1ENMsQkxGGjqp59/2KVjk4meLqXKuSYUTfMvSCCV1hrc4zaqeqcbniCBLBRgimsj0FG1fhUmyrmM
3qBo2YVDtY07JGD8tThlOsDziaUrmvfXhC8BGXVtKVAgu671TDnH33XhYGyL/RDu03JH+kd4GDOn
O2iSnawR+y3sdlJ20AkCdQRtMCcQCruA5QxG7Vxq+sNQDKqjaZG1vb/ZF1YKjzXp9UyoBnR5r4em
yF2g9lFpnmupLTdGVMf2UJZPYx2sKfItWsJZUFeC74CY79qSKrex3HuyeQ41IdhoRlBv1EZNNlZG
T/v9QS3MHM1lIghgqFHoHJm5fVGp6sQPDfMsFCqa0WSf0Nfp17QMFgc0eT1YhkAcza0YQqXUeS+Y
56RSymNLvBbgb5vwaw0J8eX+iG5sESFObMqUiXnxk4m/njxD8PI4D2LrXMlidolcL1N2gmz2HGr6
cNYEDW/6n6dNB+IfFMXUBQKa4dpcQKeLmRuGQFQc2xYE15b7n6F0iHHtuyaxlWg8D8VObVoangrb
K909/7VtBeRuvBW05c1a8imThOk7nQQoyNlaSsizBlUbe5cho/l5rMq/0eitEbq+vzSuTjiFB5Fj
QNcXUC4Ivq8HbNRNltAM5F+G4Ctn8qipJ+EbeqlpBXFKPO4U9ahFn3P/JfUGRy6fPVl87HWnNK2V
QO3GqfEhgI6ZeKJhcI+zhRalpKpC3NqlVsODH8Tg28s6p5/MSO0oUFYOyoI1ki/85fFBPXLe7yC4
khDTYRteina02eLAmdqNiEZmvL2/fxcNQfRM5IcrBh1zPb94rzxqSje8mKbwOI7dwUrGn6EZOYa3
1m57A8lj84IRn8A4CkQgvK6ubWlJrJp0poWXIPTPff49Gfdi+9rE+7b/qRGciLodSlCeA+oeSZSA
UyMvbJcoIoZ/dCE+3x/5DbPh++dAFEwSj0wrwcv156RJIw2V2EaXgYBjH1RhqtiW1eV23vkPFiLE
n/oehT3ZIlUZShkNe1rkH7tW6x6ZSt/xtGq1e/DmQsMBSyAlp56eiShtcjcf7mc6hRAE69Xo4nbx
ZyRtTpHZbAexteXPWak4SrZPqSUSsbSm6MMQOdrxWmh++xqayGhIiogUGqj3zVVToVKN/RpG/Eum
P/JsegmjSxHtffWYGcdKZhsKFPrFaOURdutIyQ9PWRGa+gArvhfrPowc+g/P5CUfXYjZ7GDiN83/
Nv4aMGTBaU0im+TWgU1xPcwiyNb3xFIDpHUJJLN3ilTkqdOawmZla03OYOa1EMfGM1JQmATZZ84i
Dw3V1cwuvrhygsLdrtTI2fr1MdX2ipBC3jA4cUubedbbUh1sSvOxjX+D89qUIGJU4Tlxo5VzflPs
ZLeT3+KWh5qAf6mzkeu+lmtuDfwu9uNXyzWPbVb+0rqdllq/irx1Bte1hQGV7z+I1dTRsLs/JUsT
T0A4sf5Ndch5D4ogdKneZn5ySXsQiFI/DDvNg4XtvpUFb0ZT94SPQdGDxNXsSIehmnZSUieXpI0d
pQiOw/h5TMJXIflfjQfAAZ2fQO/IFl0f1JaCVeurOtOZZki8HWuvX9lESweCvBc96lRQGMssLAuk
sVPkIEguJZhlp+r0X27fQNIopGvdO0snHvQZ3S5MHjfBPAKMYhAhTZGnl2Evwn7Q6btoOPT6xQ0+
NfJZGD4X4r+fdjh4QC4wPAAic5o8QzHHJAGYe4laWUNopRVsS1COovx2f0PcZBE55cjFcWVDnizJ
8w2RW5k3ZGqYXlTlc32EFFokiWW91c1TWH4q5WJlWAvn/srcLDxzy9AY4yFNL6KW0RI/KO2myes/
wdAjHtpa5YNiemuq3Qt7Hps8vMn7owM1V+3W20pypRGbofRnbOKdpuaONl6CfwZh4kFg9lY5VwQL
EN/PnZrrJoIaV+nFC5w6tHYSirpvNJ6kvFxFnpP3V+6do37mQzHHX/i2KXibswqDm5ohJNtJdgnj
0XtSAjXYunXUnuUq7TfiaFb7zhP7Te1ROipzWd0VpSw7hqDDj+xF/U4lYepkGiIPpaBUOwj3FbpT
Vcvpw1w/Fn0vTty2/kbudM0O/TB7FJNKOlhuB4WQh0pBqtfNrsRf7QKrH7Z5PkTHMszDp6oINLsF
t/wWS6PhuEwKALgOJ+756acInep9maCx1zZUmISi3niC7D+QTs0fZFKqp2osoZE2mmZ/f8omFz6f
MYVK6yRTz8N7LiVaytw2/DC7DGqS7BVXSncCei+OZpDW7JNY2rWlUb5ZcbO272+TxewN5J2JxKmc
T47k2h36o6VUicoLqKHXWZWcVpL35njsgkuv7aMy3BTidN3luzZpjvdHvbT/aaIgTMYu1eaZ6Vww
R7Oow+zSmSaNG1/aIL8Yk09euVuWXMlHO7MLVNYaOUNZMLu4xU6J3tKTqAq24X4zJ17M9me9Ro05
ffd8NT/am+3/mtZTD8RFdimD/8z2UwdVqfUQxWS72D33p3DhqiGJAoJuIrPlX9Pl/SH2yhANBUJi
pZdCDtRjawZk+01UxLq4/nPf0uIkQu9Gtga+yBvNDLdNsjhNGJTaPmW95phUR/XQhybpF6nVr0CF
qrXs2zsT73wiSQHTe0HMBxfobOEEqyXwbAUcpL+RcuTGfdssfwTq505ubC0Ot15yMLVoZ2ZO5vqb
joA7tLUDr1I7Eh68xiHKloNNbT0NYvygtyhUaGAKzM//PjXkK4j+WYqp+HS9CEYzmoGrRdklrU0n
H/VdlUebkaS/YHa73C22YuF/oQtmZVsvbTM6UiCNI3AiWzfbZmaRSL4S5tnFBJxdtYnjp38D65ce
fw6tT/dHuOSfPpiax4BNnqVlKePRtVIp8c8wK0lx92zqQOyUUS63dI8jUhcn/8pSOt1cHw3PruWe
YkMqVBmOsU9fR72xB+kpL/JNH3yLo9/3B7m0w+mCNiduEon+4dl8RkrajHpbZhffDey8OGU0ZEYn
0Qy3shW8dPGzWP5zepnhoYpLKXuCliJ7c71zeO7Iud5E+WWUjArSn+KQakliS0qhOjGyoY9Wq6H4
Go3C3u/H/lD7frYrrBQeAGWEck0Pfo+d1WyqQq0PptTGh9TN24PMPetKfrK5P0FL/hryEPL3VKe5
rOaRsyW65Me4KtzeaunBSZKjGdMW6GWCZ/d+uQYtXXr5cOynLD+soCRVZgdrjGO0bt0kvyhmtZO6
1yj5HmtH14VL4kTBv8l+tKa3yU0g7SvJwffOjbnrQasCsQpgycitzd4jTZ5aA/s8v9RjvnWjR973
r7ViOWpgbgu5eW2i3zA+6P1DX34q4sa2zmP8OGixw5OSqLh79MW9EKH10D20cQwf5oMX2omwRtuw
PEVTupU8Osn0eT+vr/aVZYk939l67d4ve56qMR0FSASMTljK8YOPt7Z7uS8OtaYNL3I4JPtAaawN
hRN5pbt4MZowOD20OkzZ1Tn8QG0KqYmEPL+oubctpEOF+Lp3TI2HVHDGT4oxoDbyEv26vy9vq0sc
IzRFRJlaDQ35cwdMXmeoRzPNL2Ig7cAAZzRZe79jP7dNT/tT5n3iFL35X5TuohTNX9N77rrO6fKR
O0v45sHAoxbeIRf+Vkpkm6vkB0uOheZNqtO80STg5denPIc8Xxf7Jr90efcf8ZXlCBXt1qqZ1Ec5
p5VfiUyANK2gboUmq3b3Z+f9lpxvZVaC3D0cLxMD6LX52mxSwUyLHBK6EXa4ok/IlIWm13y3iNKf
ukJ3J+D9iBIMu/vQtgW8OFarVMc6DOXcHgwvfxTVyvuapw0FUTZU+9TLat5N1RNYRBMl+r7yzZNf
v/nmCS+LtwFZPu871kPRK3JVZB/Jw0OmIcBeuHaYEqx13jZ5VfRH33XGUnXgQ1m5Vhf3MFcqguyw
HeOfZ/dAHfWREVpyftGTv4b77JsTvfKnOP8+lqZDBXZr6bZkVi/WWtx4G8yxeyeC0olyYdKcvF6o
Iq6K1EjYxgGAKrgcDP93sgqEXjMyu1HNPrbIhuJT5Ys3Znb7uXKfvc602zLfhOEhid+U74b2FJEm
BAqzyXLeQCvX3nSrXS8ubw2AClT4gdDj3Wfj1ApXrYcuv/RqvFOS9nMrrrGzLCRGeFdA3UtGCWUK
Dt21DRhFxbYvk+IiDb4TAZ2PEb4FjX4Mkiffg2PJGJxC/JK5K2Nbml5SPxM6DfwlzdvXdpNMMVGs
TItLpVkEyH7jOoKmFHR9eas4zGk/zOdR447Ce/CuR8vi2lbZCw3kgWVxSdEXCmr1OUex0KAlV/Dw
7kV+yEPhUXYh9rPS88oBne76G9s4eq5nHh6kgq5tF+44FD1tHxcLHB6Nq9yShujrgJpC26IXqi+G
bFPpUBiGVRVv0z4oHXPoqmNWlfA2oi9n3/+i2xCVBZ+iKXLglOvn71gX56ANnVhclFR+BXb3SW9T
5t/4lWkDCsTpwejXHMW0lvM5mNI2GIXhkD39/zg7rx65rWBb/yICzOGV7DRR4kjjoBdCliXmTG6G
X38+6tx7PM0hmpAAwzYgQNU7sHaFVWtd74GhCkahh7L2RZscrQjmZLO6mwafWqlaT8hjhi7Vdi+F
67CYUKkJ5p01b102hkOWWtwyjaKvfoDWgwSnxcBlM3vCosx0o8zkoUX/Y2+t72M/ppTfmFp+yptE
M+nyck4V2LZFOX8Zx4SX9Uc4ZD/CSrmfrcZrtOExNh1P1id3TPOHVuheGFk89/J5Mi5jtQcp2Vo7
3QBENAnX5Xe0WH1aO3VqZbXPZL4rZzKKnTAjFDs7vLVs2PKWEh2wJ2Le62WnegavMgm9bwbi3Faq
28rO90qvLszkHm9f4C2XRSEGbMxyoLq+JtvRa1mLx95pfDuQjrVcebKw/axr3DGnBDML6XNZSlBo
1umTGZ1uG99wyYBaF21aIFDEbqunh9JyaUHM1QCi+Vya3yZr50Hf2EcSeUY0UBJmVGztLipVLkZ5
7hufyUVJpQE+P6nZU7iH79i4FCB1wOn8LIjQtLw+rqadtH7u58bPwL/L2XGCVRW1gtt7tWmEUIqa
Kn0+oBfXRlrZirMKvJ0/641XR7DD0wgd9qZJNnfsPyvr+rcci87Ue3YsycXJyiRP1n7U6lc7+p2T
eWNnHQ+EclxnA3bm7s4OINcIG9dJzlW656w2urb4ZdqjKszNOMx1kVMq+mRISpX7ndEnhuBAE1Ra
c4RmgT24DkSQkAMWZyKr6FUI+3z71Lb38z/rq6uRxUU61IgJ+TDAe5rWuCD+iPUZa4Xn8rapJUBc
vQsLyz4j38wQLHCP6wtSjHoclG3WckFM+aTVUnaWVAHpJ435bFAq+LNUedElzJ9MQDTH29a3rqcG
Xwa9et4kNBOurYMxKZUSyL4/NS8g4U+ZSNx5KnesbCSeyxQSMJKfhP4g46/NSErR9qpZtX4dK0wH
1eJUauoJWYUHQ+1PTig9VvkFGos7x+wPyaydDEO63F7pBsRk+Q10JX/Sw9NpuP4NqgXliGI3rQ89
6d+V/WSAukVK8zg5mYueTU/KXRUSqg2qq1pt4dZK/SjN2iVqwpMwPivRXjq+GHx38gTvxH2Qubzj
nwpLpHvh7Gl9SZrPE0Lx9vSsNV/t8EWRmbbfOYPNk35jbYnR3rzJdpSoUgaEx5e6isGiPnUn08/V
cu8+b306S0ry/1e1DjMyWUqINVu/C1y9+OzYs9upfxW7HuJ9QZPjpIlJPVuD9G4dzwq50qOeoUGf
4ByqffUYRncQd7itoh8nY2fzthf1n7HV3Ynz0siNEGOovzvO36H9SutNo/h2+45u+YKl48ZkOdA5
1K2vz2isSx7Fcer8mvhfLr4J4y8B3mkYz3L6WQ0f0vKv2wbff5gL3GrJmx3yfaSIVk95rIlZNUKp
JCqtvXgoDq1RuzWIZZCpjnxJH5O+Phtp7BrABX51jA8ixKWrvozJAIFR18N19hSGcVpS6sicVwKW
pOncVqi/uqdA3KGsZT6FcAmesNXRhd1kyLNpkif3L+NdeNebJys4K9KDlglUhHfQcu++spW15YTf
fGVZKvXpJBsVYCNfCXpv0GO3Vvfwle/xgYsZIuwFbMzpOauLYhVOkASOXfmo0C9zAmbtZVZ9P4ay
5JJj6B8HLQF9TCJ1ye2iPKuSKh3trNdOzdQ98JDVLpWF4RAtLcPbV+rdd7n8NCAxS1YLqGhdGJ+y
BGGOBNnYNiabqYqThjfLDHdo5Sct3DH2vvxybW0d+PS1ETZ9i7WsYrIKrlA96Tx0K7y0tJ/kUrgN
paAuiVy+3dpSLrfX+i4QXllfHYPUDXPWzVblG1IA15c5B15sVXsdyeWGXr0TWAEdQmUbx2DAI3J9
p2yiA1sErNHOz3N1SYyLkBgIustpbFg7X8umLQppCyGiArXO6pWQ58Qso0SinGVNCIjV3hg82eKx
leVLXSafQfzuJU2bR8h8P1IQJhECNa3r5WnVlPTOmNa+wUA4I5T/Ws2nelCOVYqS0qGxlGM7Dd3S
wzgyhu3fPsH3edSyuQgO8IpAJEhv+dp6McHckjccYaTDbl7+ABJ9KPXuc2SU/phIT8JCKXgIX8x5
jy3t3Zvy0/IyMMDwHfWtVeg1l2WuGGlY+10tnzvoWaSvTeucoRm6u73GLZ8EUkBBawMBFBj0rpeY
RA28Gg2Jv5yhRRjWtuZFdkPvl+7Mzvf4/oPgawYrD3/RQlu+Ll6LfhK6XSq1n83Z7I1WbRJldHs6
aRtXhnLZT+In8iqaPqsvQsoyk/fIqv3oc9snbjna7pCdYZ6dIs0zg9NYn+z8OZP+uL2RP1nWrr9E
7HJRQOvzpjAVcL2TY4d+rdLGpAWNSoM+IoI0RgKcWK6kM7QCKt03M2G+NR0OA4PyDJWhW+DYTFXL
InsFLQgRVthUL5oejcemkD/PsHFeJqSuvEEe8lMu1ac6kIlidPml1MPoKZ0sDTqPbICTQBenuLEV
V7KkZufg3kUeUGww2rM07IjT3zXs57kWtpZFpPRac0ya6Ag2/VTCvPqRelSPKp2r9uJ4ezu3Lgut
QceEWY6O1DogN8A8p3ZekX/PDkhXmYHYbpbrnS7TT8rz9aFBJwt0n843wf/Kv0hFU0JuUTa+ajyE
UfbnOLUe4MyFM5cyw7mrkoMpOVDqDAcZTbownJ+jmTkd5B3s+Jtm5pwi0yWlV1EXTLMP1cAwLP26
qv7r9n68dwgaSFwmrKCiJqpdv2Wplld0MPPGz9NP8/gQvgYMvCg7857vn2eM8LZT50ZT4x3vBH3T
cXZsajdq8LHu5sckFl4f6ffUJg9OtDPc+97zYIyBCQCpTMfD6H39vRSBw+x/2lDIsWRPTeuLnAQE
KXvE05tm6L8wAbhU79dl9Kjj01FbufE7qC4Oc2nHVOw1+cJ47x7H5Ob2kawtEgXQ+68T2UaDLGTU
lcZv1fvYkaFmuSBg7mbhn2G3s3lbnyS9AQbXmZ+kZL9ycnFc12ECI4vfx9K/+ULwHLkRIvINHWyF
mqpc/SnXe9iyTaO0CZhJAEjJJMb1iZVzGYJ4pvBh9ecggMNPxC4EP6WnEW/k1jnt/7196bc2lCfp
/xkEwnltMBjMrspniQ2VAumT4dRfI6U7VE2du1Y+FMxZa/ZOO2LTJJzWlCNwB4RW1yYbqw6LZCkE
1OmdfsxwcJ0CTPoc5rtzPMtftfY9MLFBMwkDwnJhrk1Bhq7Q5CHFn8YvMcGpl+gnNTUPinEX2cap
ll+cZo/Ufsutgi0irSJmhLt8tTw7UjtNKevWp7tLU787KL/KLkfnnPnMZbB3KWnSd71eFfqdZaEr
Y0vM9JIUX8b2koEcdqIjE4fHKCw8PdqrXryPSzEJFcvPcWKe4OVM3+RVtpQm+tRorR+Hxr31V1L2
Z+Ulg/IRaoA/yEV2nsM9c8ufvzHXhllvBYHe+nI7uQEM66KG/CItvjbak6I+VCTItz+DTYP0pOib
AGF+h8zIwtKS+kppKecb8ym0U5vwwk7PyOnmF2cYu2PZ0VAIEJvZcTNbzpNQZqkA0JQia7teqt1o
CWRPJjvb9kvkFLWn0EryQxl22eH2Irdu5jKSsAyC0wNbJxciqsepCeLOz6ayPnaDWrhWiBO9bWXr
GX1rZfkVb85OU2YllZ2k880scOPEOOrRSxi+6vDb/IYh3pwFQwIz37pNYXbCcLqg7/xGrj1Vig6a
eI2VPztnz9DGvqGK5izjFCBFAa9cryiunCbtrEigzZ7MRznti2crCNNfbUYzqrUM5RhoTy0wwZWv
ElkwRKGArhmX+wqmwZ8jBJ2M6Hx71zbuG9WeZUQESgTmNlcZZp4VTqNVVueLuHDpR7rsmqbsUXts
+HjAecyhIVbCZVgPWAlZDyYnzns/MpHFlPoi8aqh/SEAVZ1yRnQeq8Fsd5zG5sqoyBDMUPeAUev6
mNIkV5VairAZ/9NFH7T8WYp3MpCNu02CRVMMpi3my+2VCdj82tEGWOO3Ms2PbDDUg1SBGutR5Dm0
QF92rvjGzdPojpM30iWD9W91J4BDOJMaGb1ftE59mjpzhrcCZrrbV2LrsPiGYISER4mG3+pKGMFs
BWY69BQ4oF0JmsdyNjztRamrk50VL7eNbSWPjFDg0n6iwJiluD6mthJyFMbG4Dto0j5HXW4cHKlR
fWaVjItE4uVFtQNZWi2pp0yO1XuhmuLUpHCj3P4lW8sGyM78H3HIwsZx/UNqPaH/aCWDr3RmcdYl
AKuNMh7MrvismumHieu9c0M3yr1AhigjMQjJxAU8g9cmnbZqW0eXhG/OMW8nSLhDo8TxyanSjv5W
VT73XSEfiC2kZ96b6iEPHXJrGUi1bEl7Ap0bwebVr1k9PRJViVEMpvDHTq4OGoLdR2E6kgedR3EY
Uy2+7yuNKZe+7e8VEe5BMjbeXOAYBBOgLBcOtJV5p+7iMs/zwS94aK3G/mK1T11uenP3Y67nSxTI
e8qnmwt+Y3HlyBlTctBtxGIWIVEh/q5f06C5LHMGUC1Zj1P05+0btuEuqBgym0h5ie7e+sEtgQIX
gVmO/gzDYeEPzugGE0WKPY3QDc+nU+xh6I+R1vcTKZolDAPa6tFPYIztaygn0vm+UP66vZoNK7Tv
UJEGukqRaZ3m2QCWmkwdJh8RlUckbMdDqGdHqWv3OBk2vB6vLbpwYMIYl1tX5uShC2f4emY/EaZ0
Dw13e6grtd4JvN5bWZrbqODiATT+u/oWa3OYavj3hC/FJYCzxtX3cDjvNwwLNMnI5cCMk9pff+11
FEphGHDd2qk+OjV4aMtKPITv9tzKkqRdpzmLIWIgWsnEdmvl1pSwVChjN/jy9CRp0WNdQpU1Jy9L
B0l1q/nvIvoeDN8QYt55n7ZWuCDwTcqb7KWx+qC0UEQK82Cj30w1eowd03el19k/bl+8jZMCi0vp
HWoA2CbXag+tkFCfRAjTl8MPVZW4/fzPbQPvPRGnBHScvx1yeTKA64NShEgaswhlv7HK4Vglsk62
b44fQSwdinzRC0I74zgORr7zGG4Ztqm/kViBJOJNuDZstYaSpXMsg/a1oac5mSP6IZI3yl4s6Edn
e0yhG+dFz4+TYpCLmty6ORTbQTroIpr9euxdebiYqXDH6Xx7N5cPZ3UbGQCgusU3vMxnrD6slGIK
n2s+++V0ydt/Ik1HAPjDUhY2yh1T7x0sk/Ek9lTT0Dx7x143VcU4aE4zA9a2T2MmXubBPAzo61jS
fHd7VRuXUEc7ikIpGwhz5ypaoHLZ2LEsZF/kmeNZvRwdmqaudj7ljQOiB8N8H9QG5NtrOprAyiB5
d0bZD/PBKzJ/DmvP2iNuWa7z6oAA20KPyJ2Hh2athpjGjdQFkib7dX6cZtSsEWMPM9Qwz5oG5V0e
HFX56+3d2zgosF6w7cJLA9HGmmYQfGuQpoYk+/1oIKTQ5pAvJsPspmZ916WOvHNYG1eQRh2UPtDT
wN6+nrQOlFrXa7NW/Py5MQqvtqxToDzYwEvGYm9EfcsWLBKqgQskjV8DIcpedao2MBWfmnEcj4d2
jL04jT5U6sPw6fYuvqf2YFKdKV2ok3WEZuldXfsLbVL6pMla1a8k/RyMT5EUQvnUuCasZpX8z9S6
MP7CbKCc9KJ8ykRwlKPiOA/VXR8pz1UoTnLg/Hn7R234sLe/ac1/1hsMnJVjpfppFR/n+DAGJ8m8
7/Rzbr/2erfzgWw0DJfKF4UvUKSc7nquaYzsmdZdKvuSecnC3A20z3GTHaDjsfLnVHqlkcd00+n2
Gjc+fp4H5EAWsbP30o5x2ehDZxWK3+VT5A6WGBkzC7Qdb7Zxk66sLB/Rm8qJlevCmttE8Zd1lQbD
G0oHRf7sherkaskOVGLL2qIViSMgKWEo59paTjUqSmuh+C16wvCOq8ETo3Rjd8jbnRuy8fEvKc+i
oUyB2VhXNlQjreQg1BU/bqyjkYgUduVEQEkLorDI9oq+G/eRqoaKt0GBV+Oxu15XbQzFYEyB4jtD
ewjM8JlB88T4rIgvioQ6zeDfvhobOR2hHeMLMFPRt6M+dG1vaKw0KzI64yq1rlp8nssfWtF5hTLd
GcZxLKWTHcDsmT46qfMognHn0rxnvcO/LX0KNJSWYHb9ZCRWl5l2WPP95f9OSfjnBNsXVO93Umfe
V5bmTkBP0kY7EzmdEkX+2o6TF5riri59GK5e41P0WL0wpXl7W96PeS0/y8Df890sMfDKVfUZYha1
RV5fds1By7Cpf2xsXxlOmf13kkTHiGIrLZX0e++4SHiLBtRs9iqg/2zl77DRPiaMswTO3g/bciD8
MDCXwMkcmEVW55UV0N0DE2K/yCsmtCiScDokceVaVn8Me9uddJgJsunc7qq0bLgRi1CFEuwi6w6Z
1/VVUeoh0zt7UP2+RzNOSKIGKCztKZZsfW4MmcBmAkvBMkd2bWUYDKUAFKP6ev3HOCQHo52pMmin
oNij+dlwIcvfD04XxNF7X9wmsRahsq36xawd0jw8gGiAoyJ0Y1gjKvt4+0ptWyNKtlVCZvLQ63Xl
4agxqM/B5YltnWojdo4h03CnEQ46d6Sa8EMaouLXIwkE2GCgoY30Ewh9bTQ2zTSyrEmlMf+HUVgH
0KrHXnoauv5sFnsFmQ1cGa8L2SLh85LvrGfo9SbqO0RfVV+R5mOJAFQP+YEZasdZng4MH3uBWV3M
+DmMvzpVct8P/1bKZdCYnZ+GnQ946xZRs2Cal9SYObfVbo/moNSzOqu+Pd057Z+D+JxYn6Y9qu5N
KzrVBAvIEy/OyksoYnKssYNRVE6yj4oYn7QmL8+G3f0TOOYe4OE9BBmftExrwBVFy+DdGMpkJnmZ
4rH8vKUo3Zyd9AQK+GS06f0ot5/C+KUQ3yrn2PW6OzvyUc26Q5Zb/L91sOo9PuSNtfOF6ks2IZO1
r8V45mIYi6TIdL/Mz844wG6Ru8b4GQKW29/Neyw/WKC3hlabHAaGVmRjiiH9QRrAUoTpYepRQ3XG
R61IP032C1wAjXJXqEhvzNkfeSvt6Mhs5DVMaRJo8C6T3awTz8QScwV4TffnIgiPcVeKS5A0slfq
oLtvL3fDyb41tYZxoMQZy3Uy6n5eyo/SmH1Oof+6bWLr5JZRATBdgALJO1dOAbbhKo913ZeLznhp
Vbqv+VBKdyMypyd9v0C/ZY8jpMhDVsjM3MpegTqMMfD1+GIqjo3RHUzrtTL0Q9jt9KC29u6toeWH
vIlAlV5OE/wBe1fDqlDE7mD7t7du6yLwqYOHw8MBHF9+wRsLdt9kYlRbw6dPU6PfaQGV3YHYbH3m
1Ob/s7HaLgQtKkvOGwMD43GqvKi9c6T0QQna0yTfVSoI1bl6drJDP350DHHfNx+q/nWQTw0zCLeX
u3Vyb3/KakPlhcE2B2PAC5kdS7X1lk2N4a939l79zY3lkSKQh4oaRNf1xk5GO5EzsrFZBolNgcLW
q5rslEy3Yl1qzER1NJGX8fSVEcesa2aNLcMP8i7L3FRpiTMrg6qj1YhDGWjho6qIF6HnVgbCOb7T
AsYQyt6qHm092oOWb24uDzPTflBrgjC/XjJsSMFUQ6Hll6ruWvNDEH3MgsT7va19Y2dVpYt7gFqy
cAy/SSs3T77osHAJaSfQ2Pr06Cr+32JWH0bZh0UYNRhhIa3+bbD3gL5bu8VOoS8FOSiTi6tXIHBA
jchOY/qR861RZgB/f89aT7b345evPL2Bn24RpjRKqtenEkDMImK9wE4ETUqLZMIRlafmWKZx/cSY
zd66tooiS5WR9goTa2C1VsdjVW3XJHJs+oP8t9rC4G89W8ND0RbPWRR6JuyH6WR+jM1zYrq5YV3s
7k686inEH8dij9VzY5ORzvvfxxaNvXVprdfLOSngF/IDsp68fJGa4GA1z860h7zfuC5XhlZ3v296
uwKzwHUxQ5dmIvytv/5kc1Eodiyz+USCq4JnSk9anoPlHNXRrRLK0a1vBC+3L8uG1+KSkCNSzwEC
s+5cQFbZ2UHVm9A3nOkJu3H0Ao3sjhPeaDkbdJyJq2V6COY77jJRdZExkb37dZZMj4MRvEqQ2BxE
DbLIygoZOmMnggpVN6o7Rdj2OZ1TeF8BAKWnX18vZRCwETjPBeR3/XFoICWnUmSWrzivloFwpnmq
f6crA7iDsR44GxZWjvX7Fw/jUFudRRH5DhITTX0I2h0M39Y9f2tivY4+rFKlxISjUTOKlK999Vef
gdhXduDDe4aWpPBNvBAp0cgIQG35WvN3GtmHWbyGvS/6vZ7jnp31yyYFpmz3PXbau3kwPuXh9FzF
8Xch74RYWzf+7c6t3LBR2JlogtLixjOgN7ptZMPY/+M3rtl/N2AdA8fDkAVKWVl+ItPXRKhKxPd5
cLhtZNmS6zYC1Ty6jYT0NCW4ztdHY/VdYGaTQ6ENfbMjHkn1zHTSjk05O14Mlj2Kw+gS2d1ehe/9
Fi4z/qAgYX0hGF1XvGaty3rUJTQfdT0vSj5YNDkRLvz11TGQBzMmYTeUbSv3pyWjZgV6o/n28NUC
jDVQW48f0+CuG46i3APNva9tkPzwdjGBDF0/kdX1XsptUwtLHTWfbiAjZEl8VPusPeqxdaggwp47
sVP9fX/fMYi/5Z8lO1xrBjrj2NCAUTR/GI9J7zfA7IvsPnT2FDXfv1OLHdojtMCpRq35kLUQcsWS
TpffgLbxSAFtVwuVPdj09mr+s7L6qKp4MADSqxpsHsI12vNSOB9DeGSmHXe0dfXoa9KFhryKsubq
2c3avE4SiIF8XZK9vOzduDTcwNyxsr2c/6ysIppwrGsj71gO7aDTkD43GkIDSuPW5k5Av7ec1SWX
InL2kqFxn9vn9sVLVP9hW19uf0hbN8BcCMdJ/nnx1vHgPM2x0Wl8SEhD6w9JHosPC1PHTl9oyxmR
iTNgTppMiLA6mNLph0ydO93vnU92+MFg9vDFgc6kUsWnUNJqN1bHcSdk3/poYTJbcg98kbzGqWh1
1ScCVQEfvsWj3XyHeGrOoQ8V0wFBy9Ptbdy6E2+NrTyEHYxtllQSd0J9quK/9eouQrnc2LkQW0uC
q3/JICHKoSp37Yck0XUzcnO6rw7JH8Z4nB3U0x4VM7p0tBFur2jL1s8CPIIyzAatj0zL6rjHB+lM
kcXii1nmbqj9m3fimFQ7e7dxBbl64ASIM2XI4pfP4E0QoerhpNtjYvphMDd3Q4ZsSJKlza+vZ/Fy
DIyAWsLVrb7ahtGwpg9Twq6iB+QlDF8ojVeaEEBKQfKPEYd/3d7AjSsB8BmClqUbTLV/dVjGrKcm
qFfLr/j6YGrJDc+qjYeMVrtnTPLlN6wBYvtJ70odb3UBu3SA2rPF2tQZ0CeJkE7lARGDsfdGdbb/
MYFE7OlzLCtYhRgLlSRCShAm8aGt/Hrfx9qkz7xSUs3wsubNuSsVd0lhP5dB8qEJ9/q8G/5QxYsA
8WVEC57G1RprRNidvDU0P1CGg1l+zaPRm8c9oPLmub2xsjq3Quvmui7xG+p80YTiFn3I1LiA+GPn
Hdlbzmr7EnlMjYQJHF/R5/6UK+VXc8hodAX1njLZRhIOtoOjgkoAH6/I653Thqjsk1CHVnc867Mv
TfHHOhQPBbWSrHt2NE+dSrdOi0tjC7g3P2hINYYeWlVznnlGXWs7Sd+ytndXh3EVJvoW9tP12GGh
5o0cVIEG9vKpc4IfU6Z68XNknufAr1rq3ekQ/sYXAjxgaRZB6AK/2bWbgT6C2aK8ogSnqa4lFyeR
fsqn7xFkJrc/xY1zpYAD6dTCoEmxZfF3b/wZ+q+W3EmUcibp2ZZ8OgbC3Mn+N+7olYnlJ7wxkcxT
lbRaR/Y/z/HZLsw7Cn/iECRQCeBtyp0VbXjoBbm6YHUgGOcVvzYXigF+FDvg3Snj8MGhvO5qRbDH
g7O1b6pC2d6C7gV/svoebDRf4k6khh92CdF8QtMZeohdTv2Nh41WB1H1gj5YFGauF9OaBPGTKKhx
68eE+fmsgM9DKmnmvcpjc759Fzbu+QLbZxwaWBBNrdXO5QBlMz2jwhw44szQkDeIQ9f8U0yvbRad
ZDTW0z9+w+JPCvhFxgJSwevlVc4QCr3E4hSqr1oUpfd9rr22TWd5TEfwBmVxdCcmSWIUFA7Z28a3
7iWsJdT32WD0ZVbGa4KXQJY6vjEEX3P1y9hHbha0Xur4tw1tHiIzPyhukZYxlX29SpOhL1OfqeRJ
XXbs5O+d9tVqXrp+OA3DzoZuQBJMvmMq91wZkJnm6mPrbCvJlJRSmy2mUzLUr6HZIqX2vSxyj9qV
10rjuQ2Dj/Tbd767re2kk06bFx1yRmpXw4o9+MmwdGaYiMwCsWy0HNUh8IzO+WAr8Y/bO/pegxXF
pbfGVmfXoSnJvD20RyY8lzEaKKYsH3Mjqx4toTjfFMCbl1iLzY9OKu5FPldPUtunXyZ01U6RYs+9
GxC6hl6bqnsgts19oBWr0h8GUrq+00k0KMNoZ2ix1OW3qfuihj1MAfmXPNjtxi6rXD1M1CxAQkG9
jJjiemwtCer6fz1rOSFsMB8k5RAU1qXr4IJU3KioXWiFv3djflKVr7dPYMv/4f1k0O4mAP61HExn
z+0E5sby7fI5jKABV+9/J93TIBQCokerkhL4KhDIjKyjokp9K8gfSsCI/d5c9ubXgtdhQg5RIJAD
y1m+eZompcjtUaCbI0vhGazxXeagWWJLXgr5ex16zSjfxc3gJbBd3t6/rVvC7BcxN9RoHN3KsVNU
I8NcvpYyODJvcVBay+30e6gZdrzc4rTXd+SNoZ9b8GaJTiakVMDY5psRLAnCU4xHSaFyIsGEh2ay
o+1Ug7YuBngIgFrQgC/Q0ust7bVmspXKMf2qMlzZKZmADdy0+Y3CHZRh/2dmPfmtdLM2JDNmosay
P+StMlzGYfwGU9HOo7gVTsCdzQwg4TzYh5WnkWCMqakSWn5nhW7eJd7QZKdfvwvMnII9J1WGwUa9
3rJp1himnUO+JQns5NB6QGVyFd6KQvp1H811o3vBiBqHswasTdUYSYR7pm/JfwwERnPzECjuXOxJ
AW28eFd2Vpcg6Ma5zxNWlDV3lv1iw9rUW/nBUv3J6nfKNRsX7j9bjBOt3h1n6NH/WS6c3GmuOl4k
G0Vw/fLLRwSTx4JLI6FjwmK1oHmKhAPjxU9HAauQVsCkHs2NpzQApRvV2mM13rh1QJkUrhv9T+Yf
VqGY0yl2YKtkyHX3rVRMIKCfbi9oc9feGFgtKAnnWQ7orSOr93eaPbdaxCN1d9vGho9jEfT3qSvA
MLuu6qdwX7fVVFi+0d0pxo9qfkRXoU2dHQ+3/NSVh7sys3LiutAUqelZSmbGwdFoyvTs5BRvi1KJ
vbadvvZlb9zVZul8irJqx91tNASB0TB7SMGQVb5TotecPgrmYrR9I2k9VUyXQrj6/Epq4Npac4mi
T2r+tTcAMuxpAG1AKK5Nr1yTWkv1HFuY1rCpaN1908xnJUoPjIYN3wo988JgPIaafikcZHqCbKfC
t7125L7oDMJBA5XKteMa0kRWa5HaYNnLUz+G91MW3ZOtHjtao3rwoJrRQ7KMWSV2+VKmf92+Xlvf
CI8MsQ8102Wq+dp6nekpioiT7asCueAsU1MvluW9IGvj/aRn4yzyMNB9g7m9tsKEQFbmNXDjhYNg
bP5Oyuw0QJaRwPMUn4b+x+1FbUW2VIAhUyS2YkZgnfEZiZlKYyADbwYDO35K7UNZIiF4Afd+gV31
0JnNYbY/S2J8rWq3QQ5NOHsV8C33Da4D6A9JmcNTfr3m1EAONpwockqDeRwccQmJrvvwWJnmXbg3
O73lJcBSkoBhkUbzyhNZfW2m7UBHPRur4WQXdHSyVjPucrUyT6qd771NW56PfA+IB1XAZabyenHT
JIUS8r/kKQ5YB9moNJeqKMJzibrTrthcGeqwZEML6sFYvUy2yNCDFaxsEt2lay2w4EOpuHX4GMXm
zgO1AZLner4xtvoWjQ5gU0uo6Y9KbCTuMGXmpTJKO3UBjpSHWZ4F1Cd6e9DCuDwqY3401KR0tQ6d
2qCU3WIGvjpoUCwMgaV8tNuqPo5Zrd0T5hcXaUoSFP3anSh46xNetobekAx72JpkLqLlJTe5CZqi
nF5lTb1jt3Yc9LYJIh4HXo9l7ub6uNOoLia6paYfZ+b3Sqm/TPK0x+qx9b0sfWRg1gtV5nqQSA3T
duw6g703Bo92+Zn2/8NoB16oNOdOjXb6/lv3iqrgkj3QgkDq+HpJUGHlcQkJjD/ng/JkaBntjskZ
zroaTf9k4yj82z5p0x70bosUNG+cs3IHTj+1pnCIGiPNdI1pPsVt6bblU+sUp9uWtg6L74WpPhZG
rLW6xLkE1RPoV+JTYcUncDbCM816j5F8cz1E29oCFmc0fOUBqtaYSrNaYp9iOKdqedcJ1Zsr0qPM
2QmBNhf0xtQqjrONOFZGk0YOBKPiEMOY49q5uUeRsuXSiBJJiAzQcsY6x1OXhnUYxUBoApiFJBM5
kMiaxcl2gr1cZc/U6oRAgwj6Uku0XZrnITdtt4+Rk8nGeSdA3crNmdtnGJIuAFQBazb1oOrG1NQT
sqLiYyJ+SBZY5eycjafYSl3EWo9O/DHcA6JsXg0qoHQsiVvRgl59WopTJ06CUaMq7/N+mTMqP+qR
/mCY7ctv3HWe+YVfd5HDWV2NqA6GSWTAkWQ9e9YimipyufMobK2GtJWoFKwaw56rp7XLQrNx8tHy
Rd3dDU5zSoLwjyqSH9Gk++f2arZc4BtT5mrjssFO69nGVKq394b5Pdb+VPv65DB4kuQ7traWBbMW
dNMkfsyvLn/+pqTBsK5SKTleQu3zxzi+V0NG08bak0CE3F7VhiVK4ctICeEf8d/KUohQKYT3RNhV
NRceGcRfCpOpdgdduO3Ue5nsxh4SdVGJoiTFqa1LJ8BqtUlrIscf2/hczA6vNhyw3iSV3pj233Mt
yHYuyIZ7QtF5IaPSqCLq64erAENU92Pp+IaZfa/jPPbyUXK825u44TIYaeRtpI3F+/gz4n1zXLnC
42jHveMrYOVdOVFDtzXjz5VunG8b2to/CjXwv4B9hvNwdQcDJ6rnSGucRVe5Le6dRjqZGMtKRIa1
P2/b2lyUQxF6IXnn36ubQWRZTU4zOX7Yv4B2KZSntN+JXLYuH3nA/5lYlvtm39IkihntF+ybo3uU
f09oFUMmURziYY+zbmvniOmXMJy6HZHitSl1jPN6qFmNsP4RiXZfvjZZ487VV2Kd3/ikaFjTaIKk
nuLn6pAG1L0hYZUd34ofm/ZBrR/HP03539uns1ESgPsMpnh8ATiKdUWNgU2ptRli8IfhSxv/oeiv
uXMYWtRGwg+qnsJItHNWmxv4xuAqRBLGYNihOjvgJ9DtNLOjrPyVzh8ZGxJ1u/PRbl09KMMIAAHc
vSebKoWsTEZgOL6p++3wWZQfh3pvNn7r7hGGLTdbBoK+lrKfTah1c3jkfKEOHnxDRomyqP5DVb/e
PqittTBavUA+HVLANblbEWdt9z+kXWmPnLCy/UVI7MtXoNfZ6ZnJ8gUlmQRsDJjVwK+/h5Ge0u3m
Ncq9irJII6WwXS7XcuqU1mjeS5y2WQjoFQeNppo/FHqxuy1pcUVoUYdbCYIW9EVeqnjSIgc9mTH0
znhXTc0vSZR78GhXFGGhhxqocFREkPPSUXy+snZ5ixG5qhqDo9iiWyy9Obha2wS1CeK6tkqLe43R
LyDUqzfINkyBcIRyLEqn2HW5pjzRUetDc0qnXZ4a6sboM8AMDJDx6Jjx6beWZm9u78vsZkjZs8/q
J1oz0Q1rycifynTGoUVXxQsaUx7iOnkulPsiPrG+31lI3o/et9vylvy6c4EyyYOqYCGaFccvqaV/
eLHm+DNHZY3YEoVan2QanLsYvB6ZX5trkdOSugHkMNclkDi6Ujd3YtmYGa73QsQPMDr5SvvT5WvR
4JKmgatwBjPDjUQV8FLTHMFcg7Q0fslHh80E/9lOy4xvLWb1+si98xWDumB6wDI6M1eCXRjMXfPn
nD0TmgB9RJviqlpWpJM/VYc5qCSyU/AN0RVdWTCr8Ffnoib0BKyPku32+ATkGWfKC5reQ7OkuzQf
A62/H3s0jdDAzDCbs1x7MBbODK4rlogiHRrdZRNR1QrI+0dTeaFC3/UAF8eFvvWylaVdS5mhIkh5
4UX6HMJ5uYuJVlnDwHFoutdg/ozpG17v6+ZKRuja37qUIkVP3Iw1D2Xp+MUuRBCbZZiuNSZfK98s
AdUkMLEjpSZ7rLE6w1JEEWOAHLq5v4IINFTah7x/vn2Ll7frr5hZKc+UrhNqHhukhI4XSn1HPHM6
anGxLwu0N9+WdK3eSC2j7oI4ENzj0PBLSTlp8Nj1ujeD5/PYDVR166BwTxvqZ8bKy7qQ0HZAWwlZ
aKlBI4LM3lUbQ5trnON82m3ePaljH1jm/SjyQGFbO3tm+msilC3zypVE2MKzMUuemSw/qS5kuCBc
Sd5wC+dWNj81+lYbfuFMPs+33N7pRjSl26YCkIO4T/FzUW9VZaM4aLp+UtPsqxm7r3W+1kdwfdnx
RdgMFVTG2H65vTaNe8sgyB0Cbv+96Aef2EFfHmGyhze9S4Nk5ZwXrgaqOJ+D9YDkxR28PGckLeoW
3lz8kjCYkroHCS9YO9Zmpy7o7ewSgkcELS0g8Z5/fqa3QlGTSYgG24yJyHG2gfuBwcjvt1V2YecA
EIZFhh9hASExL/VMSOmQTCgKzORUDVuvCVj/ngI/hfeGj+E4/sqdj9sCF95UDF1C3sxBKQosVXKu
RDOE2RZtrbw4ZTPUm0rR5mmwADFjrPXUDj8x3p7qPpC4+auChHcXVABWYURT03r/XrmcFRh8bXNK
H1ONpMVbTV9h6rSlvGi5hWpcVf0YME99JaRc4CGAlNlUI1ZBoeQqihj7wRtLAwt2ma/r+cF0ihAN
q74xuoHXblmxadoH18ieACbddgqQ9GJze9OXVAmsksC8AoEPxkRpobweMyv2HOVF4V8b99kYC9Aj
/rPTivASHSI2UqGYwSLHZZPoNDFpeRLRBPzhdpjxB2+iQZetOGVLazmXIxlZB3Nkm9ZmSZRSQEPG
6ljNbQh8xbwumPKL1UiPBpmqJrHsDKuhE7KUx5m5wbL9AuP4+rWdW9QQZ2bBhhlHek1uB60GtFRg
WncSTeU3ZmyYGVLN3WNK37NlHlLOQlo/W6zyhxeQLhy6oVpDqCy8xBaYR+FsIueB+RySQROKpZfx
ZCbRHL4rBpjVjEeHpbvVzpslc4PxXMBhAS09uzCX5sbLC9dJSZ1G7fNIjg35PdR3LccMuOQH6Ahi
layVfWc37zJkAMPuX4GyG1hMVm3WaptGhW1j/O7vSqGbYl5gjHG16n2pYfwSiTijzYqrex2rQDCS
Oxhrg8gX/vXlSufEvdNNEJzVfJu5Ft7DLwJ1iNFEUvjBxfyg21d86QjP5UkxY9nmMJBOk0Zep/nN
+DJlsY+xsuMqanPpZuDtQ2gK841/SAurLN0YmkKkkZ7trfELb+5S+5dwS7927gEmgM9TJg96M/dV
adP3oTg1Coi5+h2pVgzOkiE4/xBpxQ5JVaBV9TSq+zuWfG/093RYUZ9lEZiYNY/ocnR9/vnZ68g8
OkypbqQRh560sR6oWem3/VrqdklXkCAGhQXiFHSaSCsZOt2gng0enjYNtfL7wKt3Ld/TqHXaH5n7
+u+Kci5MuuuYClVnonVT+Gku/AnzLtOe0QWuN2usq0saeS5IenSqXEPpunHSiJAs5ONvDZx3ZqMh
rlxjcpf3DyBwvDsz7hLxsIfjujwmp8VtNmJQmlfFxqPqttFCXm0BSAnTaePFK0/Dlecti5Pehk4z
KZDumXgxYamR9NaLUEt/Ts6vxI50Wwvd8WMkW4uslFLli4eiMxro4Q9+tgtgau/lKnVuEcuKDfVl
qqstU0zqm66I6kHJg7LJDi1R/9zWlCWBcKsRQs+lC0C1LwXmWl33dpZrwER5flWAeFJ9d9rMjy0S
9CRZMWBL0uBVIwcxk8Dihb+UpovSATEB116GjBSB1Tg/40LdxrX7tetHDGAx17w/+S1ycK3nXhIQ
iCNYB4zlUiBmgJUNB7j1ZVKzAFzi94UxvatKeUS7boBRLM9GFW/aam0O0HxM5y+SJFauPo3ESewx
g1hkM/94aRZ4avN+++DWREgmmqLtFPFEGr+ITD/mrN2i1LC5LUK2jHP9DBBDJAZxjdCOJ51WzZOU
dw5JIi/Jt5PjgUNX25P6y20p10d0KWXWmTP7C3p50scMPqU6gN0dcwMLwwty7cRYdkgRfLbeA0oA
p9tC15Y2W5szoYzksd63EGp0aCtJACUqQWOurdzmeYMu1QBLm9k6gSMCNsKR8lNjZk58sCDFLBrf
qMF33IhAdEdG1+r6i+sBez34/JDiA3T3cj3CKrqh4UUSWaArLDw0PVfh6kt5FdZBIZDFmQu3uFBI
WUpSKoWrrjkYSSQGB1DGRPEbB5057LnZFln62RCUaTYL0VD5cvu8rrUdkqFecCiRkAD/1eX6QKVq
NkXnYSdTPYfbgakRAzWd7W0pC7uIQBH+HLwAtGbKqT27MBPQHcfwr/TigAZDv9WSQ2avkHgtaMWF
FOlaJUqqZymKg5Hmuhik+8btY9ryrVKt9LldhRzzcSEzipAD0T8i/3m5Z0o+GJwaZg6Xw4h/ZF2+
dUEyYhUvfPhT1Y95871TNX+0DmIAFLbfNfm/dg1/ykf6DyAdbCpaCy7lA8AIjFNSELxfWphaJCyG
t/EEVOSaX7x0bjPqcsZDgvBBpuDWk9xtvBQ+Po2nXdE7D2qv7B3z+bZ2LJ0bOjNcZH5RokYG6nI5
A2AhLksHEmkWQduzA1rhp0YFtI2vJN8WBbkqwgq02qGDSTJOGNlSO507kshydw2zD4O6SVUeOEO8
krZYulUYcopEJrhAZtIeaUVJlWRFr5IoNtLvcZJnvqaCQPH2tl25UjMNu/VZ3cDuQQullwodfIVS
FDyL8u4tH1/AmBZOWntg5tbNyq1bJ8EEAkoEF2tA7M+Ux6X9nSF2+IUpvJ83+nJ9ejeqbmIYNJoH
uVtgjpvcnWqj/expUKZ95ZCdw4OO3JlOs1XbKqzZ15qaa+u/Pk4A9ee4GwW4T825/IrCFFyhTsKi
JAeS9OCVhyyOhq67J322BxVnBiQHeXQyvnPTnVcMT166L8FxC6Owct7X92QezQOSRczSgBbLHKy1
SdAc3o95NLJfBv/w+k0lVoyO7OHhsNFePgNGgPHBYCfJ5qQps0q9LvMotixfqe64r2HMnfVAkW28
rVdLiwH3Far2GDOPGqoU44w0bvNOVHkkuuEg4r1dghXNXOOuWzi8eSVwVVGoBfJLenjqqa1Blqzl
UYoR0iaStDr7qcbVcz5+3F7OwuMK8l9s2Bx1I0CUkwkO4WoyxnoegQU/IJh0031tC/TxZseyawJt
pIFtwkGK17AWV5yS85GdC5Yi0ymx3VGhEGzzKBWV35dvxDzywdyxnAdZr4Qcf2UBuJYNmO5u/AO3
zG52rRfd3gI5xPv8ECSLZ+4lYD8M6UTBeQCE22TnUdV3fkITPxGvpTjYuLymA369fEWDFuV9+rYA
eAK7JS3cSZnrIODHddDGN5O3Zu0zXtRBXg32QRgaRddiwba0NPv97ZUu3RIEXN5McYFHWsbasbJX
BjRqg5XG7I42g5frhK4aEtf8MijDirAlMwiqCQ9PyZzOAZnBpQGqmFVXNeYO4abkeO5RcX4yKSdh
x+OQKoIHeUvarZWbGNnlpcqudB12H1eiPmhlnu6TdsxCdyjYCjRhaftRYZoJi/GoYsrP5WcJtGsU
Y8WLqPaKezO23nKbHQwWH0YeP1bFU02Vtarqoq476AxBdzVCG5TVLmVaWpMOHbGLyNEeh6+p2PUG
rO9Q7VC9qpJdX6V+2T/bzlHXGn+uj2fv7MjXCG/md1V6l1CLADJ7nuIBnIOk6CXI0t0kLsqoToD2
n4zK3Wg9Hf8La4/JMfY8cAqjFz/bdc7cP8PCKPFJhZQUTyzRPzAbx1w5wk/VkVaClMU8OnXG6wGp
dbmfjWh1gcRCEU2q5yOfbSpfMWJF/DJ37ogBDzw0472eqj7G7db2kbEfIMgQdzG4zfI/Y/m1eETL
5zRsRLsTiCgsfdup/r8W7GFWsAEYLAIQHrqCTOmat0pHi0FDx49Nx93YNh/cBOFUWq9l+K76nz4F
fZK34V+gC5EUesqtTivMvkBQaWLGMHdDQtUAKMBNZx3Vn5y8cxTguBVkcais1kcXXiqU29ChA2KQ
Wfr887PjxjzsSRQpMrIqyArcx0k8KtoxIz9uW66FVxfoZ3jzHrJx8yCkSynE9rIRkCBc2liBI5/5
bZWFNF3z6D/TeZJiIUk6B5loQkWzk+Q0qoUXK0qKi5pM+4anvpI89cg6Nx4Yy7ONoA8139FJIEIr
A8+NCrJtkh/gwMAs8Nwn7pG+EfKUDNt2CDTe+cwbdoV7jwmQR0WsuOsLtxmeP/KSaD2HeyUTS5FW
OBmMbhGxEoQGlot2jo5nw4obuXS8AIKgtR7TdNFrMX/F2fFyb5iG3jaLqBI/EgyXJ6DrKycQef65
fcDX6RhAWmaOJwC0wfgi9/CrmNrlZi0ro8o5eYCIkeYPRmsFI1Ao3k/BXkRsrzzDC4/hhUTJJtOh
ZTRF0j1yQSZSFWFFi5Bnf/QqD3tlbazb4iUFQQHAisARAqEkKbCWGrkxmaKMxjGgpcBRvZfOs9c0
mHnVBgmx37PuUPcmYnLzpSIrsf9SMIT3fiYogPUHFlS2EQxwG6QZ4GmV3AdNvq+S9CF2+23lKM+C
j9+LElOOuv41Hxo/nppp5VFYUlbcKuRfUQGEAyIZ7HQkcZ+OjEeFGivbpq2KL2OjqCuh8oKUmY4M
1LcINvDUSbfXs1NGWZXxaKgaZyPcaTjktNZWHJsFVUXUD9cGkasLF07ay0axK8/pTR515leWPJJC
2cWqtteIhqmjTuAI1I77f0RMwbYCiQNIE/DCePJs6RrWVWnXnVZWUZ61LhiYSyPoe3ONc2rhSkAA
tAPd90hGfQ7TOLvsbEqLRFGaKkLT9avKNiTp904iAmL/zqsV87Vg0S9kSe8GN6lblYh+I2tE4Wsy
79JmPFqeWNH868OC0qtICQF6DwSPjJuyMGyQNFVRR6q57brB2Jt6ZW7rgR4p5Y86qb+3rapvHTdd
6zq59jMhGYxnsyMEJKwMWmC4CCNGN9TRmB9LigDGe0SmQ6FZaHiRGq+1QV/v5ywOte+5VwhZX1lD
eh3gFseuo9wOm/5OKR8BM1gxmQubiS8GPgbRPOoocsdYDdmax4o20kR1B4zNk9t8z8gdocin2O73
kmyMVffm+k57n0Ou4DYjXkRzxuUDJGqhV05DW2wZt7ajoPPwa2DAbj8/C7uHBsJ5ug96++ZEwqWU
3q4LpjG7i2rnl4LZAlYJWvqvt2Us7R6Q5KD6n8n38GZfyvBEVhGHW11EDS1UCaaFIHt97BsWHDHE
7E/GMXnObHa3hS5kY8FcjVFhAPoivMfvS6mlKOwmy9o2snLjqWw9AKKMg9cnPsoOVWrdT4T4WUa/
dlka2jEJe/pIWbNimBeyDPNXzFOJ5yIjYo/Lr8gnRmjclW0EWtzQHjZ4KP2ObZrxm2k8aorql2Uf
VADrrqx+4Vwv5M5ncmbRMIixEgKTjKLuj3BD1/QzJeIgAphC6zF9dzZjuhlQFzF8rwictTBl4dW9
WLXMXZ8nk4VHF9JVov6o+w8hdkli+oPWbGDFx2YPgg701YcmHt3bC7+25HOdBDOGgIBFuCmzLw3A
4ji0ryG5+LCsgy4OGUctrfOnptncFvWZvrv0mS9l6Zd7DFqrLEMEAA2beR52PH5qzfdCoAMTDMig
BRwrxec/vxniqWgS5Bvuc+8Xyl+12Awrara2ainANUdUlJukbyM97Q+YB4YZPTtm/ch19340yYqw
hVhhXjdSvTBL2E85CAUDrwPipLyNuM30D9cQ6hHZHG/0p1Kt/3RTJ+qAjHE7bTL0pXa+G1NVO2R1
XZRbsxfdZoppzp+rFiWYJLfMn01BOfPJwJxTmRc6R09pJqzNZOvkxaS13oTgJ82UnaYynu/S0urU
w9DY1LhzlSJ9IoYo1uhCF80HEiXI1IFGGykTyWgRYIEx73Nqo/Yrpt2ZfvKib/Lsbhh+TeqeVp3v
HOoqzLQVf/E67MDeQtoMW0PJXh7j63JBsy4dcW9JxwJux7Hf6UW+H5y4/+LkcRKtKLEKJb1S4jOB
supkRVl7ICiI6FD5Oan2OgAYjn7InDJskZLLh/fcnAJlrW1h4XlDeh6wYvyJ9KNM+4Brwlyu6W1E
ct0IsiQTvtVPaxOclswgMLGwv+DRRHglPQKK1dat6rAuqvK7lnyL9d/6P88IAsoQWYC/MiQT78SJ
oybgkY9s66vaRxU79vVGbMrqXqBxs7kDAqJ5s/3uTm8e6upHQthu5QxnXZTP8PwLJGNf6GJKOpF1
cJKPadI91A1m6NW/0wwddpv2zjXau1p0r2221rG6dIhIgEBd5zZFMCxcWkCeNrqn1FUXKZOrnkoK
7wHY3/jt9voWpSCiR5p6HpjsSctDd3uCKdB1F1lWqR6YXlcHC31pK7g0fdZ0eRfRNIrGbzD5YDiz
tJjU6NuOE72LBEHTlkWGDMxsQ/fdFHYaTpx297xWpif0vDhBamjFnWHHyItoLmbmEQcDa6ekDRHj
q4/ozqOoWObugQ0FBuWmk9g2Cjq5TD2u3qvMY4+lOnV7kZA11P61wwGo8Ix4Ra4bleArYtIRoYDZ
ELePcoWnH0bF0qAQtfZcikS7nxoMTwZ9FUN3J4hr0UvPp/aogbHt1+0ju7p3+AqEHUhTgiAQzH1S
kNMZTt+MlInIzIwDQbt0nSaHtl0jPrjSjFkM9AI5KwNDm+RSp5KOgMzoncDVs9jXxG3tIeClAFr6
9nKurPKnHKRbwUU4J2skI2koRZaIsRZRBRbdkBn5n6IH647JRlD2kzK8LW1x88BP83/S5lWf+W46
da0igQMR2V4RB57NlM3EwN9ZI3Gw/W9EoSgyt8MhZS29ckVW1UNcNSJCgtyv9PjI8j50yLRSpVw+
p79iJE+pAsiDGqDAiFLXekVzZHzUey9diXgXtw39nSDr02ebLJkJonaCk7THttF6V2jDxq7qo3C1
ze0tW9SFv2JkUE7nmZnbo8cqavXfbX8U3hj09FTpw4qcleUY0tE42cQtxcLRuGipc5Ddp+hfttu1
yWezVbuwesir4A4hPQc0B/p9pBeSe5lOsngQkUqr9FvpxGANS+u494WKqZkm0LphTPQxxJyFtah6
YYVgvkAtCp3GgKvIBpdx8NM6ORuiTmkClyEwsusNJiuvhARLKwRJGSyFOredyyijVCPYNa0ckNzZ
cDPSm9EnbNCCOsXSOheA3fxfsf8A4mMUNuwEIIEo9coVQJ03oAPSpwEQBCP3q7orfUelv0laAiU/
tOP+n1XyQpz0crm1YfTUFkMkhNh6ztT4LRpdfR7nQ2jF7spDuXCZwVkChUG2AG1yV3CZVq8LI1WH
qGD53lT7HYo9/wrkm/fvTIR0lc1OF6B+0YfIZl/MRoSN8pCZP+J4jSt8UQP/yvl8TM8sbVF3wMfq
xhBl7Au4oDdahglv3vjvhgn2FZ4FhlMAaCAzknsddZ2mdaCA4NQ22g+teYunFT9+aSXnMqQd4106
iKJUhmhoxiCtsqCrkSmN328r2mwMZGMBTspPWA2S6rKxKBQOkG2djhGCO/WUtiDmhktG9xXX8o1S
E/3RjkexkgJeur9o/EVaFiUwIM7mpZ8dUuW1XYdOsAF1VdMWIQpVOe5sWo3jdiJm/ctyiPmlLAe+
FakSN4fbS15yqIBVADgMEGUVDuj8HpyLV6ZJyRXsrEDe1J32inFvMeRt+kPfT77QadRZe08Et8Uu
7TTKJUjmf+ba5byRbYGtgAo6RmYXmQoGRaOPt/su7KNIX29LWnjP0CaBFOrMB2ujle1yfSRD1ST1
0iFyPPiKblxv4zKzfafM1cCIzbXq8NJpOnM7lAc3dU7MXYpz8mwUhWKM0ZgYTeQ1YiC+RWu733rp
OGG8WO0agz8mI9irY7tM1goySxuLFwecIIDf41SlZ9VkU6YVvT5FE6/vRUVCN/f2aPv9zZThG+zo
mom5kodA3rTAHGwCAoFiuLS9vWqiUQcAmyjF7MMRcwnBoBXU/U8l/VUUP/7xKGdZSDVi7gEqGXCK
L/dWMyZgmRQXkSgR2wIwinTA0JE+Oej6inpe3wqIQmEG4w8w/hOgEmlZZSZ6pzHqPrLtbmOLB6jr
zoyHbRd/MIf7SYckTkpeO3uNwnhew4UJMpGGn3MGwLEgn3wF28rx2mUCTRqMJ8FAfrrpEU1LAcMb
/q2PrV33z/4ees3wRKDfDeAO8GtIvj8DIdhUFkSNau2eg0A7TvmLPtBtydaa6q9u4qckUJ6DChMj
ruSluWjiq7OSqqBx+AIet2rc0UT3+apDtLCF4KkFal1HxI7iqHQFEo0MAybeqmijcx653m7snCIR
51dO7bfgeeQD/VnmK17D0uLOhUohgJYAkIyGTDVKGkDZ04OafOD+j8bPf74C6LlEgW3mwkAYL7lC
tGjTDkRGapR+qGrn6/Td1qtgNFZehSsrBgMGkA8mhGHYKBxo6VHgYDYWWtZoEU/Tb/po+m0Z5qb2
aKb9faYHXbpG03KdUgdAAF1DGLKHWBR+hLSwpNcS1RhMM8Jt3E7tGBiltXOZFxQ686mig29yCNSO
nyoVWUry6/a2XgO5QBk+z5rErs40kHJwhTmTSmnZkxu1Tbdr08cCLMtFDXRIvinVk0f+8OEbnV6K
XWXsKck2tv1deXb/deoKngvUFV3YN3T84Fuku+iNBUa5MDuOmFKDsNoulDuBPAT2QltL613b7bn1
GvuN5mt4PJ9J8LNnn7jjXBfT01Ouggzk3lOeUHsbEx7E2dvK3s5ffWnSsKvQJCgsHuCrIFygQyF3
xo6cjIZZxySpvgpBtMdsBNGJVSj5F4/pWjiqBgsapk6HSrOfGszQOmZFiySUssZbO9vui+8BKBbZ
AOA1EBMCLinZdosbKNdp+J7efWr6V1GITeYY25VVXyWeZ+gt8JgABgLIA46Py8eK61oMz7snpwEc
td306uQnDHIHU9wm0/+UvN7oeu9jBuhtsVfByywVE8A+u07wekkapOqJU+oMa8uqZGONZtBaRfi/
iZBsg2kpWal0LTmBuMaPjQ+Srk0hvtLNT9QyHnl4iKhHywOpCKbl2pkOCRSWe8ZbhakDEtiqdSMM
QPie68lK/ubKeEsCJY1gLAU8LcGuYbK4n3vJkeo/a/urzfsVQUuqh3cdEDTk2fC8S8fTkJplujWQ
E0FDaNjbseIzeBiBcNV/hmt+rumvqFlTzi440Mi6kpcQNbLTqLiYVRH78E5Xkg/XdnsWA1cTaevZ
ZMmPup0n2TDpMS6T+jsptZ2dti9NbjwQlF8ZPxg/BOgHQBbymDlrtdDrGpYkW3pzWWzUOri9yMl0
gokFxA35VuuCOv5ZKQ8VBotlh6T3B8uHG3z7DiwoDDj80FA144RQPpPOMaktYms9LrfqoP2iGiPP
HDyfFdoLGgDXwIsLSgNgBmCxMCJABsrCAANUMkFwkrXBkgDRRaRYrNj1rrGyqoV7h+T6jGRAKnNu
dblUmUK4DB+Cs9SerO5UmRsMUSL1Jp9W5CwuCIABdEGgboX9u5TDLCc1CqKQEzy4veK9YUADdbWV
rMSVFwhnFtT98MmAmgFKR9L/LunqtKsZPWF+/UTvCabMK1pENcDRM3/gbWis9XYsS5yZYRCaIEqR
lKKhVgVSw5ye+u7ofeHsBUBltCWb1Ua3dsrHbQ1cEyYtr6hHpaXoyDvR1NvwGH504gbOEDrKKffQ
g+fCSUuC2zKXLjv29O8KJTvZWzXtGMUKkxhIR/O1Uv0BffoGWMGNYZPFvxOxrRH1WmttQNcwy8/T
/CtZenSYzQx1GHGa2i8MTzz0wIYrb1Uynmh73w8JTKkTuH0aePSxa/oVb3jeS8lhuFj2fG/OTKnJ
+krNa+w1aNqKDeP9tCEleANWdnfBY4DrC7OChkAUlWSPoc45Bt7Tgp7AoWjavu7sWHkgOuaeb2pM
up7uxIrxXtShM4HScfK0tfJMgcA6fphBh9ZJwNXXEFSDqqN8pZRsby9xyWwCZwYMNvhc0ZYkCVS0
vgQJAfRH8MdBbLXiD/telytC5v/k6rTOhEiqUhkJHZOyoae40vNtN9k/U73WgNgAAOD2cpYeIJzY
PH4K6YIZKn+pGAU6TpoKl+LUoiCqOcdxGx+M+655s+xjQn9V9X58rTPMBxnUlav4Wbm6XuVf0dIq
nUa3CoO39OQOTzH73dh3Rhs0FZqNEn9U7xo9rKtf9mv3g3aB2bwnZurHvxgf/aZ6sbwvprulfG3Y
5vLx/v0m6Z7kOYhaMXQC5oEqcWhVGUi/UZULFc88KdMaQdXqFkjPCHI0mBPglDCBTbqtTQE7z3pA
838mVv/ctgTmEM1QAefH4U9KtYNw94O2pdkeE155CWj/BPP8YhiHjqXhbc1YtBh/FUPuL7eQDbfs
cv40q0ZT9FiTsDFR4rwt5RqhNVtFsC/N+aKZR36+4GeGSUk7pU1alOfsfKN6j/HIdmX/Whq1P+rb
yntjB1q/YeDWHf9wm7uxAwXIAWwq2rfb37F8En+/Q7ZcaOIYOtXElQPhRzkF1rYrMNn2gdkjbsVT
bj/aNGx54+tWiEES/lBiBlifbEznPmtelHjfKT/QjWdGK591lcW43B7Zn6H9xA1mY3v6Pv2GyYhF
sx/TPaue4CQ2rHwxuyqYbH6s+T7zfun0G6YqES1CYmo0QPnUmX4a7/m4LaqQWQTIjIckB2l57dwZ
wmfuuMnJWvpv0Xid7aTkQzBjBIrb1VFwjZNpOzbu4JtVXAetI9bGV11xMqLUMButuTwJ84URQ5fa
w/IadUMHJqQwEp+WeUDy5ACEj+GFXN236YR8y6sxbe02mNzej/PXMZnbb808aODZOK2fJyuadJ13
lb5JMiHAp1gKbyt4ba6ya6ZvJphqCCVhqUxbo/2VMdfn/Xekvra3dWXRlJ9vhmRMhKFPZtVChdPk
rixORkl9gzw5FQbHPJVki6R2fBQ85M49WWubX3K7z0VLt5iLynDoBNFcVb7gKBSa3OccAy6/uvpa
9/ySYTqTJVcEbV57tMWvU41JPaZK/GFNg5cegXMJUhBhmhRNkR1OMNfHPRv1Qw6G8Akc9aqTrrQa
LGsLeDxA7Tw3JsotidPktHXVC3pqQCXNQIUS9g6/45tYr/2s2yvT19FeG5h13f46q+iZUOmKKjbK
EA0K0ie9z/2RYwTsvtaD+hWDYMdjmRAfMQYwU1X54ijvTb6iqEsG4lz6fMBnJr8YGubozTB7N265
SxCthd5gwrJjttHa8zLHz7KPcS5Lcm9SNC8XZTq/5+WdPQW5+qCp6HTMQUXnK8N9L0iQ1E/oEVBX
HKtZ428JliyTNjjDlI0QnDr7wfhTIYTygsHP2nhHnA/n9fbdX3omzpcp2ZxM8ayaw/M+keKxxnQ3
2okgMb7HPQ/SZIJfFd6Wt7w64OURy8PyylOh+kHRFTRBw+4erOoA7FxvBlzs8jZ0T0a9liVZvPGI
tJF6RXcwck6XCgNUcpfXsUtPaMX2fEOQyZ8shBS31/TZQnR1ZGdiJPupkwIwHIKHi7Kn1PC1aetU
T113xHXxzcEX1m8z3hrKxi78ckx9AzMr1gaxXyfx55t59g2SIR24xyaL4hsEhiXvjDtN81VMhg54
86X+MJ55aGePTHt1+bFRCpQ01ggAPilb/v9NAE/N5V4naU8U1ml4vVQkr4/JW1/4lvvWod8931V8
a2b7Nosyce++lF9A0OEpR8LAVQIyhl6nu9whfqM/k+qbcCOaj7v/6YwAF7r8vIJ1XRV7+Lxc3TG6
7bvHtN117c8p24IZona3U/yiZPet2h9UZQrp1PtutYYAX0wigHcJ/aBQypmY4fIrmI7BOWqik5N3
l1Fk7fRxY5KP3Lkv2u+07tBBqYW1u7H6b7eXv/QwGQBkge0ZoGw8GpdyeTumeVU0SIhaFH3bT2r+
Br7WAKRGK9Zr6cadC5KuAmFTC3BRhfT1IHxORGC577eXsmSxziVIih73leW0DZaSWZioC9jzJO4z
9iToz6rYWv0aDHVRHIg0MH4PQTs6JC93LteIqVhiJKdWqwIwLIRxxvy8GcPYsWhQgs8kNGi98tAt
HRf6z1XIBbECsAyXQjWSF8IWSEZSFgd2f4eB623yYnsrxn/RhzDn5jrAGDACWe6gRWXK7EcDOQk7
61S4esoQEp2UbzWp73VQJ72ACHn086ry7g2Ntc9mZtHD7eOc9082G+efMG/F2ZvuNa6h5B2lJ0cL
zbr10+7QF6NfuHeK+V/oJhAGqMaZSNeD+/xSVKe2/yHty3rk1plkf5EA7curllp7r7Ld9ovg9qJd
pERKlPTrJ+i5M1+VSlOCfWHgwDhtdIpbMpkZGTHUaoOHaeI27qGireXjaays3HCLD1MHYRkWzoFQ
zbyFxmE9wYWAINAZT31yEM1nbEpj+t38qgGpMF+1rvCzn5O1yT9iNRTeLqaReHY/7s/r0kG8/IrZ
MSGjBuQlQ2CdJKq9tQn0N2u1XMNfLuYmgRNBKRXABrAhz+Z06uw+ZjlCsjKNDEcJhl6PLAWdmi8x
nm+WGzTuI4Ry+M9BXQuU/tSl51vn0vZs6/BpEE7ryQzA8FxDKyzmyqEj1b4Ci7166FU7oEWOLo2v
Ov2R9WUwapsCghYK8vr7nn2MFvoCd5a2ZwT8/12YxN8Vmu8LLd+ZWRUklbLP0SeQ9dv7K/N/zBmi
aKBrgMmaz5ltl3XLR8RAoooS/kHUx2mydgqIeWJ/+pwW+6wHrxbdOJ/vG5ZrcTtfQHaa6CKX+tPX
+59PnsdU3LUnlprMp6WHHisjbbajYtib+6YWd58UPPh/pvRrU3YpkI4SU34agPCLwL417aimrbgv
uYXvjWf2GOkho+14XMVjhGo7dMe0Y2AnhZ8m8SlOvsfCjZzEXYv15CTdMypHfuGveuDddbXC4rng
M0xiK7BA7OAYeIR0WZgYkP0AesGeHtD9qOZjeH9al1bQNdEyj0AP9b959FzagLcJgXjWHIYu0olV
b5QiVcIit+t/8MuIUEAmBCJb3HyzcSrAWxOPezInUIHCuTtkfQjGykjt7SipX/9hXGj/gWNGRy/S
/9eTisxSY495WpyMOGU+yqhjkAkGVqV6WnsSLE7hhamZXzTrEQXEqipODS/tbYFHTlQUSbZRK3dc
uW8WHRSKb/8zrDl1rdoVSqzndnlSaQueeu62vPQTjzndps36qXmMJ01U40GxkDQIVGGY1BeZABUi
lAGsqEApIYsoOiWNnZHHhbavJifpjtzTBz3Usxx/T4zaaIJOOEr16iQka39ratogYWPrw3ZErxLx
rbq1x6MrdBC+JPbAml2rUtaCa0GFQsY0pkTKKoA3xlkZ/9JNiCAGsTbQWsA3zRt2m6kocQJ5eWrd
n5rdHkCRH8UmWNeGQj0p5BeDfHiqIOlWTg/dWD+KLDKLcy1iiBX/GpRTbP30Mvbz/l5bCOgMvHjR
MgBginXDp1F7ouQDTaqTKVm80aVdq/XGLsfIoxsIf/hUfL1vcGHHoaKFYA64TQhPzcVWSAr9er3P
qhMHVW6Qus6vlKbfLa1aO7KL831pSX7JhW+yRBxDpBGWxoModh3ZIlUZj58MQkKojBPlsY4UPDis
KAavz2dX/WKJXd6HOf10f8T/x4cAfYhmCYgKz2+ayq2pQ6umOg3t46BHxRCU6hB5EFX/pL+3b00T
1a8QO8zRlaqOfpm91bqfDhAle7v/IQvBpSwm/u93zK6h1mmmvFFIdUJHs++NodYcUfiYhiBZI8ZY
KgNImJfszZNKi3N8Li9NNBnaHHMfv7R7232iXTCEKnR9Or/92vaBJn7wz8lwqNGeZ0Ske2l6X9s6
7Wb6Vq/BlJYyEviaPzS/UnZ0rvFX1VNf6g2+pjsMJQ2m+GuvHCsXadyR7rhyRCEotb6a9vPQQQ2p
Z36pZAcrXaE0W0oso9UNfOFAg6PlbV6E4FMxKJrRVyfINH6fanSQuq3v9FFpgYki1KERop1M5Sv6
P4Sx5n3kBTW7qCU/H25KkNQBVjjLR6hp39bUnKoTdQuUotixAq3a/e21FMnhIkYfEO4skM/NecKs
cmQQBFKx6NPBpgFoWBkygw+pHVif208eNBCcqLVWUpO3Dgy4DlzNEqeC3O88k6GzxslNc2xPJdg2
DLXwvXSDzHmHfVZlPgjgo5VR3tbmQW6ENLMh+VHAVDaLGy1huhVwn/zkZvsU9Y8OnM4PQpi+M9BQ
KfZomB+tFQSLjN2vVw82QawkX8CS73sW2zGQeTSEEH4yc+uo5cChe+nPtjc2vU5/3x/f7UYBixRI
pPAIRrSq/3FmF14zHiozcy3KTwlTH8BtifgjWwn5b/3QtYlZ0OHmoqb22PCTg77cklHkO3dNA45K
DRW1lUO3Mpw5fXk9FnZnZbA1cPMtKYuNEa8hUtZMzDaESu2caJ0cDvjZrMTy8+TL/TW53eNYfAS4
6OnDf9EAfH2TpSwmTW+VWBM6xr6udSED4faEdlyrJFHeiN+e2q6g2Ndszi4LlANNdK9W/FTFeWDY
zX5E32xdvXAA9bsepUBzd3+QS9OIFiC050gJNsgBXw8yN3KnNmtMozWNdjQ6ueW3tvp+38jS1vuP
EbQ5XRvRBH5lwnGQLGZGynSyvB7Xwanqg25NgG3pzF6ami2aKCiKuxMOkst+UFDLs3LzSVklXl62
4qDkDyEKnNmZZ9DMJmVZBivToIQV3WaasWmN/IN3aySUa5bk+l04Bs9L84HonJ9I7dV+rCdvGZgB
UOP7rDRkpSvyNkiUDbrABaKHENp8c+yyxflQ5NbIT2OThHWKyrf2MeECub8ZFi4saQbLAL4FCZ2Y
bTkhrIlqE8yk7WMCmUVNbyPFq/fUzXwnjXQneUpjIyCJ8W7RKRqS4a+DYXyAbEcDHh5dhnMtxCyp
0EdVq/xUFl+Jh2GWD0m6hkBZnMwLI/KkXyyc3YFYrko1jNJTNqlIj6UiXiplVSxLuu3rSwrMfLj7
0SqCfYh037WdOPGUzjFjbJDqV4y3DMDCAUqxKnDUbQ6+28ovp18QakH6rwK0LMr7KuoIUlIkf7YK
EujZGDTZmU7pimf54+TvfdlsBlD4arKudeA/EXKGShvGby2wUL/jKaqenJ3QAIgJnU/Ok9Vv7J/u
yY2Zb5mnbmVX3zofTBBqDoiIQdeFXPb1BHXcrN146IGnLbwg1V8GXTuW1QHU35a9mneV/nk+ZrCd
gUYEbSHIac/GrCiKNTKTdhKIM2X+WO3b4jvxIutb0nxHROwDVaFUv9DwuTLKWz+OcibaHv9In4PZ
Z3670wF9XA5Qw6nzzbKPbfGxcmpvAzAYkC0kJjK66AyY3UwtmLxJaeb9iTPRg3OfFqr22BeohDxU
netlW/zd+9AUtzNCs3Inx7eLxtnpCgqw4f1vuT1a6LCQLLIIPAHInjMkqMWUFG6cDifkKbQsRKMU
GJNGW6UhiHTXWoJuHTCMQT8EfNborQbQa7Z9lEpL9KYeTkpZ7s1qZAHV4DOGfBj9oV6LAxeHBqFW
NJCg9gI3eW0tHibSuYwOJ1Tl1MNox/bTYKrGHuQ1+cs/zCIaRyGkBBQSAt2ZqcxWC7AbY2AjuosB
By93ukWMoxEDxXzf1OIcotlJKn7JSHp2BFs3AxF3rA+nnGTMT/RdWlALqLwBRMrjFN03toAPka2/
ePCjVCaxkLM5RPFFIDSk40kdFO/FS2wGxWorQfMxej69KUickRYvSDqWoIVK2o1Tcac9ZI1TftCu
B97XIXE5QB9X689cVGX1+f4H3h5VfB+eg2j3BFshHm3XE992HZlqYI1PMYA6x8oxawn+XdNXu51z
tMxIFUO80GTH4ixEcabEURpDGU8NML9HNL6MBxsMzCAZZtlZNcWqOs2tn4VBG32LKFKideEP/dHF
hWdVudEVhjkC5/BQ8mPJttqX3P42tNsB2ELXfBvAf8B9dU/zNEAy0hfDa5v+bMy13pCFF//1l8yO
7ERtK6GDAWx6Ehnd0f5u00cd7+Pme76BDKdaW3659brn7/fXdaGSeW13ts3B4qVMSMCNp857p1Af
KXZs2lTxBjn5L8mPNVaupQUGglvCSqDwCR6k621k9BBQr1g9nbJCR5WBZCOQQfGzlzWx3+ukXXnx
L8AGEBHiZkGIAR1lyDlc28sYL0fcAdOpM/TQzn4Vmd+c4/3XSdt1vRuA1Nbd3J/QhYOCEil6bRHa
oEPSm12mo6exzBDqhNjXZptczelmdPgaWkD+lusrGx2tF1Zm89iUXgp6mn46uS0JWi3eErrtHgsD
eO2j6+UrD7ylUwK1FpCu4rGFS2x2jZa8rHONetPJc5PqSUUw7JfcafaawowtM8mpz3Oy/4d5vLA5
W7lea4WAJ4JNtc9RDKXDtmqIu/sXKyg1IIUBdMkNBhkBJbQvMyTVdZM/lu70LlCTXTGytOklyYGH
1yqCnLlXGwooMHQqMvc6H5LHRHM2emy8lY5bh2MG4d37Q7q9jbE10MoOsidZsZ/fJEg4KSSmlXqa
4Md94Xb8B6a5foI6W7N2a93GV9IWWLyRtgWTw5yYMenNyWSxO50mcIDtB8hzoELBSAAJ7DGoCzX5
3HPkqR1BQUDcluPBEZ69EhIszi5KEtCPgkYgIubrIy5hlZoj8ECfkOk65IXL/czoRnD9WQidJ/fn
/eldPN8uoDjyKoS12b6cCr0C7STau51+YJup0lTfbamy4riWrAB350hJTLzXjZkXsSpFbyyRgj7Q
Ea91UTQgjO7e/n4klzZmE9d4neJkJfZ+USman/U8CXpvFeew5KkQgYO0xQA1BUK36+VxCqd2jWqA
lR7MY+hvYEfHHb19PEg+TxWCbIXLvKhNHLRCmi1wNMlo+1qcjFEziSKyMsXbCCZaX2vGKewUOzsn
1CyDtISw8/0ZWTo66C1Edhj4dmiSze5ClF6a2qt0FTiXOA5B9okGVY5G4i4vi9O/mAL1Mwq3IFyZ
8/dA6qhOWOGpEC3uxkAv0/4TYWAktkYU2O6bWtxLkJsB1ZLsurVnodtgWVlWMgN7Se2Spwk645Gp
c/VfdtOFldkdwdvKcDJ47JPuduYm7SjZ22Vnbu+PZXGFpH45SqMy5zPbs65eDn1hJ9pJq6CjkoOc
MqKTnj8h72KvHMGFUhBQJv+xZUnndxEbUhO1zVxx1VOFZzNy9m5b9w/aMBKxS4xJ7R76MTNGX2FT
34LFvanGnZF5KFxpIBtDFau0OuSBwPwOeQWLJT5vLbS2EDNXuf8vs+KAAkYFbTkY5q+/tFNJp3At
VgHvLuhB4471PqqCvYJj21tJkssJngceoAEFYAFBOpBgsyOC0r9DuVdoQHHon4bJ+mgb/S21TokG
UCaiZ1mL5Csh1dKio4lZ3jEeKEzmqtVtak7NwGBTtFKExWq6gCppukE9cY0adynSASmZFOm1Qacx
v6pHhAO9Rqh2SvPaz47cDoc46tmmFSsxwdKhvDQkf36xueI4LkBpSeRGrl+qNAvKpFrJrixcjLie
UMtEUge0NnOSJWHK96TcFQlLDjVn2xxdjr4lqsAhn+5vwKU4G+QYcJnoQzUc7I7r4Yx9m3pDj+Go
4FwL9KQPbZ5CgH5ohyfXbJWAZ0Q88NY0g9hyH20oS36pFIOuzOoCmBs5AaCDEatir0Cn9fo7aIlm
nGTINdQtbT8h5eNgovdK/9y6pQ8wZ9AcTI722EQPBcUzdrSfWNlFXdk/V4TslToZVo7mwnm5+qDZ
9Udb4ilCl+clhXRettFLcowxC90o/EKM4DN6MNfATgt7S9YAMXq4A7yxZq7YHaipphmDzaQKzfxF
BWHq/fVeHtV/LBjX0zzgyeVBkxA16DaNNyVqMN5w6kT2qe1bvNgzyLvGD423xka8lCW5Gtlsm03I
XdKy5dpprH/axRflKfGQJpnGc66aW5JnPuEQgM8Cz2gi9IM8QUsk81aY9xZKAZhc0LyD7h1htjcn
a6unGjG1Ah8BoIIRg1FSEUHhWGAU1oCBqStk2OJDbvNNrA22X+fGgzGs8W/JbTNzw1ffMNtWDsON
4o24B1swXH9XFRUvv7rvuy9Dj0hpAunYgyh6PZyqmq1440W3cjH82RVsC7fWMjl8B6hLxf2B6DUw
nY+p/PuMqZxnqLSj6GEgeplt4zbOQFwLwZ6TzR9M46SwjTmuMKssuPsrE7N93Pd6WY6igbuwf5Sx
DzoJvfqeCBf3y/7+iVmetf8MZrZzeSUsYdvYudUU9FO1s9zKJzZ5hibBfUMLEKLraZvd0AgCR5qo
OJsdsoJNsW+rjc3MwDB/6aiOKakINS1QcuNlKqrN4G5pL56RzmrNcTP29hezMn5Zmfrz/lctOoyL
tZTTc3HdaXgsaZWFiXa1r2kWQr3FN6eDyL4x5bnWno30dN/eUloL9TLk9WwQNqEVYGaw7vIsR9IA
F3nvt7GPdo2Rfrd/Vrrv6n5L39gajmnZLVxYnF09FZnUcZDzztI4ok3jO5O3pcVrNiZbU/lOigfR
6VtKVOKz/rPFV3I0i07/wvzMI3RVM6Z23ElYkNduU1fLfZY0eXR/XhcPDOqQyC6AJgU37fU6cgUc
XIqLbWyC5nMEYXrn6pGifa1oGvLp/b4x+ctunNyFsdkaJh2n2eRhRimh31hX1oGba5pflWXxL/fZ
haXZ2glndMQ4wNJk8aiyXgs3ao0dsx/AY03pFCBXs2Jx0R9cWJwtl1eJKhcOLDp9vXXj3di/swrY
+X5zfw7l77k3hzNvbba6Vlp/Fqyt/PQk8q3KodthJn6RNaFW/bXwFKj0Eab/zwaZJ9TiwcwLbmFc
UK9loE40YwheqyuR7crGmOOqKo1k8ZhhF+rCi4DGKLzJj9VP92duYYVQgzV0menBW3MePlfCM7oY
PIcn0rbWgweE6FtMLPUjHdo8TIRn/X0eSxbFgXlGtO4Zc+SOmRsuTxvY653taB0HtForer0ZFWd3
f2BLvvHK0uxiFZ5KWiTMNHToRlC7bTzNr+vHPDSbr6x8BpgGmde/D4ORM3MskOnKF9y8jQ76FdpA
oIB2ovUk9mpLyzegDOuNh3dYxDt1egPdbYmOKdMcdslgrlFTLuwYKc2D7iVQYoG4dOZKlL7kNkGC
5MQyCjxjG5UccpIjj1amds3OzJFUnkOoQWAH5ebQSpPnrnHDxJ0OjXGgXAsK0ENYlaX4aGV5psLb
u0VxUNNiW+BJoo1rHTML1+7VsGdepoIiR5IKC8NOpnNiHjQyPWag8x4145iVZsBqNVLyNQ2oxZNz
Mdkzn5MXGUofBFZF2W24nWxi9JsX4G3k/bgy4Svz/WerX8QVg0JyzxGahibDzBfm9O6wp8kEAcPK
uspAcOZGLyfyz/v3wk7f5wL6ChiSWv2unPe+LQ/gbfUnjYDUCWFWqexS+FXUKzYE7XdI7AZ2QVcG
u7KafyKQi4+wGOkJUu7aSamonwnr4A7tk5nbR4v3IM7p9lAwibixNsdLj3sMHqVpKbWLKuns8DR5
bzeoOGCSUxfMJnjxZMBhAwg3QJMdhyqYJgjkWU4wGGrAvDX+p6VEHBjzoGNoSuzTDSbb8wqLN72r
nepOQPQhfxRofVaN/mliNlLWYot6PB7U9pFNDyYrTmNu+lO2s5XJ79YYUBfX4OJb5Ea5WIN20Pig
5dgIRrkRah4wUF+FzhjloNoCL0bxL5eCRPOi/AaexPlTXk2UpmS2ggfv8LUxAjFtNNOvu5XYUZce
/2Z7X5iZjYppLqsFOEBPdcmAq68yqN7Slqcg+8h7Bc3VEOUKcoE+GDRGxkFlDdRnnIrIcIkXMncq
DqCXiLegFhqiXh+/Zs4ATUiPxYeqq8xo0icOYkUyhRkz+6ekQrvg/RO6EP7KdJpk/wSlpGbNfI5A
IsA2zUQ/FXHzzFtySjp3jaRkydmA0k3iQSSeaN6ckbl51ztajlmyx3GXGYmzdxmkn1EOWkNQLsEB
kEEFgBdkD8hDzhu7CDjVmJZR/eQUxjd0qaHRZiv0J93Ifcs7FZkelur3tEHesGCRNZAkqIHYuj+n
N8E+iCqRBUU+DzemRBJd73WA1Kc4cxg7qxb1VfSBmlkcxsZvaidhor/dN3YTqLqALCF7jXYHlBMh
dHFtTMmU0dSUnp37gp6URn/NBrJJKO98CnZfZaLY96pQt/et3voWaRYt6pJ7UdL7zpL8SaOIqTIG
dmbTuHF5v6XlQ1u84qAhr7/h43tbPlD1nPCo1/qtYGDe2JrWGrnHHzbOqwOIzwBWH+ApqTeEDsXr
0RcsT8Xoeuw8ZZ+mZwj3QQCg7LdO58eWb0bjNlEip37ofkOYeaTHzN5UWtS9Uhql1gHSKarwm4dU
24J7syseIAmiVWE3HLXS75RndlojcF3YGejUQSkJsRQSvvOCQ9VNTeIBjHoGkm2wSdDpXxzInGkE
vgJeY2WNbi5fWY+DICvYSCwNyzWbnIaNIgbMl53znu6cuj3XxVe0+aIHkW95kjyQAt0AmoXuUfGb
K78694sotXDlI25cpPwIE6gVdKK5+DPbn3nM9V6hNjsXwIEDJrs3mvw1ebVImJt6MHKQTUEsyuuj
uBGOD5zh+8oHLBwQiZxBPw6qXyBxn4WWcQa6fbfO+NnMv8SC+4L8AhP+3qhqv3NU36HPtEj3w2fW
7gV9pGWya1OQ+xmhlbxnWhFQ3VxpNblNx2JOUHMy0O2KdwsYU693LRLbVtdUBj8b4IdrjQfgd5Rk
OyAuAskz8cDb1v3Ohq2dvzTq4LsVjQpDX3kLynmfnRwDerYqAO3yDM1Vvm0BuiEQ1XTnhDSan3uj
4aNjcwhWZl8O5cYM+hANyUBpQO3seqiob4yqqvXdGYyXLAmqIircz5nx5DQgUTrHJFRJ2HU/V6ze
bjrvD688lh1bD5JxM6te3hVqjvIaJFamajM+jUNgDr1vWUcoi+Iu9G1/GHbTalx9c8ClTraLtxKI
yHHi5q2XYGHg+pD13iklZ1d/bBTQ6bdfM/pYIsl+f5A3CwjJHCR4ZYsn1PnQCHg9xklLJ6OzGuXk
6Knf5B/Vmujx7VhwaNHzBZJ8rBxgZ9cGrAblirbts7PBqW9YzHfpxvW8AB4u0JI19cclayjBgjUJ
/ebIhMyCZVNBdwDeCrDmAoyFghv5qn8xwaO4xhu0aEjuRkDpsPPnPrg0x57U3MjOuttIxYHqTPHU
bHZNtnLMb0JeyHjD46CQiIwfnu6zU97h4W45SpafnRNox/3ULCMSc79RghLlFVWPhmbltC0NzUYt
RzI9AP/y59K+CLLtHPBlWy1h0R+RHHYCE+3O9Fi0p/tb78alYmSO9F+AB8J3zHcGM0fbrgueny08
qNw69VmAsrfvaK9iX67dmYvGsNHRUgmaZ9eRZ/1iUIPg2OeZmZ/7zvNzd8e7KeSNtgO3lWQTqtYA
GTevcAwOVXqgzRGvgg5/Zk93C69S+qY4E2bvazCdk3hvK86DsvZ6uH0fzizJ+/tiZG3X4L4cYAlQ
L2OTNJum28TOsWy2ZqggYHlX18CBa2ObHem09aih1BRj6yY/T1+64anPBn8tp35bTsZtj3ScikVD
LIyOjOuRZVVRa6RQ8rPuhG13rMpzIkKEo6lR+Eafgc1a98fp2Cs7sS1OSLnTX8wL72/S27HiG2Tv
EU4gXLItXyUXs6tOIrU0JSvO9rhrnec4O8bNo6593Ldye+TgfrExAXtCIIqaybWVskwERAaG4pwq
m/jRfGLFboylLPzf4kck4T/q84j0QeGOJ+e1HUr7rAX/bn1W0IM7ua9G+WiNz2YXeO0nyQier8ze
zZttZm82e1TpncEyYU+Nn/S+DI3mmK3Kd8mPvgoOcL8ACgOICrIdCFJnRy2zk9FwWjU9s/ZD1b7Q
tehjYRBokYZ/gl4C7uI5/1Jfe6QHmDo9W87Pgb8o9TaL1xL3t8EcHC6QGy4gh0DqoYB/vTII5mol
piQ/a8kbGUrfzV+08lEdt8T66eobcjaTo/lgfff6KkDO5/72m88gDhcCfLx/0HeONp0bFvxJZAy6
ZuScgGWosIAZWeOlnM/hf1sAbRCGByvz67IgQ0OHMSdnMpXhwB/KFNdz//n+MJaMwOeCIgNJbtkw
cT2HjVdgL9gqOTtWhtLHz8be58X2r22A+wjy0hBOw+t8HvAmtVI0RFHaM1qZ8tLzVVSNkjXS/oWB
yNACZRxkANBnO9sMhVFWWg8l63Om7XM0QBTpFhhm//5IbhcdN5OM+xBWo0F+PltW6bUNEJfILzgg
rs1LWwEtXFlG/39WZkNRO6UWRIUVMwXKm/gEPVD3LdwkETBNGIhECyJoBkR+5jwt4mY5i2Gi0w6T
CTiGt7H1wLYnP3kBefq44UFPAijEKIbf1Pu6XoExLE6k7KMEZQf86jxa1wq7sIykYueh555fOU0F
pctRWxvmshkU91DAgdrVPFcCrp14HBOkaFotVC0QUAag7Yb4m858pL31d7X41k/fOhamfaitkTfM
r0E5x8jUSDA0GnaQjL4+WpCbRHo4RoaEju3OUr/Edh6N+meWr+3K261/bUjOwsV9qyENOsrS7JnX
eOeZmt/TF2vtEC9NpezPk/AsNJjN+1LSiVhVpVF+Bg1G+oa2QS+cppTt7m/Mm7TSn0lDjRIsFGC9
QPB+PZZJVINQoTF9hswH4R/Ol4EdYuedpxvnS24GWgo3zzZF4zNtWysT2BW8yAjV+udoNEgwPIBw
z3bIQ1YoIbQRAvSaoPu08vB/p7cu2ZLhlzVCFBnabmTnrclwL80RPA/eN5K1C2t//fG0A29wo6jd
We2+99Bj0cRa09XSnkJCxZIYEbC62fLnF0sNinDTGfKiO6csLw8DJ/W+rd0WDOaeh6YFrQlX1kMG
ApeBglwPRJJShhIVZWTPrg2qLZssr6s6xHJ+4R5zB5miNzXdeIicFV9Bovy1+jRtbXoGy2H3Xhc+
wePAF07YgIQ+NFnEPxn5UfvNQb6nf3ihDuaDh3gM07W46c+z+96nzuZGH3pV0WPSnUW1HYstihtE
/UDmI2kDKb/zyqyDV71W4rmhk2+II2SbMvWDQjoBmtUIjwFmMJT3yQ2KR6cNPTscvbceNZMiMoEc
MQ9C31QiUMRvum+Fr9W+pmzb4pkUEVRovCLSwDMLvY/4JWe+oCyI0RWAf1gyv/9VVNvuwaXRZG+M
ffYjT7KjC2QrWLqGeM3pzRM/WDIJokRUAt8OUq7567dtKzR8jPCtzr5U1R+Z3T2aX/LvjrKzvU3d
8rPbfc7/msj0j1lTR94C9wl8uvRSF1vTIFkZSzTyWVhA2rCp+Wbm3ruaJ49eNqkr+/IGESCtQToU
ZKZg9pIv/Zm1vM3qzoZz1Y0SqNgzs1hIVTN0EJHb77nxDI0Dtk7qK93PbI+BuUGGtDLYuJFsE05G
TaVH7g6sk5nvuRs9T0L+Ce2fYDoDYkuLEN88m3QlglpwLHjo/NH3hcQTeqSvRwsOwsps1aQ7K9Yj
0ROwJ6/lZm7KN3JCL03MTo+SNq4+DTE/N9qWYhLTGu2N6bZPNoVyoAGBEKwvPvptIj7fdzF/isA3
cyqDT2RkUUWZ99uAiA2MaWbanakROWUQb1n5VO0K9VhBd0/342e1iVTxc8WqDKJurUKASDbTQl1k
dtG4ihrXBoNj034MexvQh8Q3v6mRaWyyZF8EsfqijQ8ggO9OZnnumK+EesCLlbflws0tizj/+xEz
7yoYJKhTG9vJLTsRpegKC0RmkKC36Zf7413cQbL/CzlCF53DM0teMng6oRbqH6CpII9qy4P7Bm5Y
0bCBZKwj26aA378R2M5rlLxrkDSfefOI+zi1262Vf2rNT20z7fgQEXKmje+VSMOhpV/dAVIOAXo/
RS2GHNoqRvddvSP1BqIp979saWtffZnMJFx4pk60hgbNGGTC853eHC0k/PuXVP9aF6E5PcXKpvnK
H6dDmX/cN3yzxTQU6ZBWlchD+ON5UrB1U8G7xmheUfzyig21A91M3rrxBUonkSZiwHnWUtO3gT0S
g7KLEisA8CpW5HqsWcLMwbQpe02V52R8jT0lHMznmjs+etnGL6ArM+wH0m0MAaXEEB1Javfr/qhv
SvMuPgFPfhO9jaCjQxLo+hMIddM08zh77RxgHHyFB6P6rYQ+cUrUjWYpge3gUn7Kxn3Z7J00bKoX
Xfk9jcDE982zBz3an4niG1B2U1YWZJ7Q/PNlKPqAbwqlS+MmuLR416JIzV4Nloa9+dAovzk7i/Gd
297OiNc6KW5Ot5wI24RKObKnyObPLmIQ7ysA66GrCVS1gZkevSELbPZyf7pvd/fMiozgLnY3AS67
HMH1+Sqq3w7vfc6d0OubEFohtgJx6GKT67s6roKm29XTpyHLVs7X8oJfjHPmStFAY1kJsBavYDbN
03rrKBy8XXXgKOOeTSTUssAsKNQJ/ar4+nVoHsziG+efALqM4jSMycGEZqaXv6DcpyX1yoticRGk
9A9qkBYIZ2cHgoCBKLPzib1OSNB0yW6IWVCuKectGUFUjjoburJB5T4z0rlu1nInZq+9q3yAsL7d
Fc5UotvPW8N13T6QsNzQaUfiSx4u1AGul5sZXcohHcBfe5V/s7M4SobHKWMhN7d6Ar0pE7HsUTN2
dRUy463v3ozhYHW77KU55vG4pRV/mMpTClF5FEa+ZUEeCRTfwWjQN3vSb4njC4D+wH/frOWzFveJ
vGxlYhhKqnOKIDIUtjt5Dn8tFO1YCCtSBKSB0/EtS2zfJGZQuS8K+x1joVJ0H1bOB2JNn2UvIkPF
oSr9otzo710SepyGpamGCnb1/dO04LJlAyVUx5FSBhnCzHdxLU8suxX8NQ366rFD4lAZ3ozxtbcD
rf4uVsulcmNcRSFYTZmxRz0C+bEbjp0MzgrPhKR77X5zDlQMGH/eqvhtfBFD6yMK2GXWX3YMwwci
h62hHxKEuDJhdr1/BgNp89oCKQheDxNI1UQaeYleBGxdt0iGjLPBSU/r4CkCeBPC12tTKvHaVBun
4RUAiZDqEEnzkoA0uy5ZaXBaOH5XhuTPL1yg1utJS7k6vPZ865TU5/mhG9cAwTcRlJy4i9HMAmSX
Mdx3DKMRxZck/6DxShx8O1tAE8mjraIh1oal60GYelcWDuiWXgnJyDa1aHHkQh1DdxoJSjl6Et7f
6reXIRIUQB/gtQYcAiifr+1NIIzuC70dXpPM2fHnEgD7OGZRBbYwcLm2fpKvIVJuZxApYEjXoH/8
vzi7rh23kW37RQSYi3ytYhCVuqlWh/EL0e7AnDO//i42cO5pUYKIOfCMjYE9LlbatcPaa0EGApfs
csROBpy648XBTTTdN8H6AEg/6H9W5vVDxXZ57ERBQDSDVPOsy7C0kCO6mAMtVLCQXUmcKkk1C5lg
kfV8ERst5Ec3A8fFm6RSa1qP2XentaMZDqSjfjr4JrDNPu2quLOQ2fdNLR4SW/LRkXN/+efJXn3l
3Ok6B5Pg8Vgcp7BTQr2UgtHVi57qesj4FMRxvWZovRWtsgHeWnqYmP8fbbH0NeQAFHGEQ9iVueHX
ykaus5Wi+60JgfoNFMAE9LFgg77c3RGRcdvL8ehKKCZ4z6GCY3RQpRdeON1fuR+Ko+XSgQAJ1C5g
mgDAaGHC4sQDB0najm5Q5FaQ/OErS+MKGjVseKgeiT9YuvYaaL1RDgILxj9hdEp9O4IOj2BAPiDp
PpR/spBQbUbGDSs+5rUtAhruJ0eKjmwkYhbL0BOS6mPZj24Z+/tQQTJdL9E0G2TJylN1a0tRkNQQ
cYE2FVf4cr3VvCVizzWjO2nN0ZerjZgGz/dX+uYQgEpgmZFMwkCXQxBObmu5x1wCIYAvnwkKJsNP
KxO5TgDMAEKU0PBCzJiXZXvqmKtCWanK6OYeqPs82AXbJ0JjVGjMZ8HceK2EdbfJuKBi6TjWpjoo
6bapqpqlTSSu2I9bG4jAhYiQdQEAZ8kQkyR9XlSRMLpKTR4UHJykTR8AMrbvr+0Nc4+QENB0YNSB
k14WxZKE4Gyo/OiGECHOgNCLp8ysqvdxDYN/617OjFJ4XKAKpS4dYIigqWIpxZNbd9FXFetGhp8o
koSGOOlnaEGu5eaufSgEu78GXNyAphF9Set9DNg2di9ETCg+5Oyc8E5YUFH7kDrz/lLePECgK8Ip
UlFqhtG/PKcTGpHSFKUeN422AogRRWHrQZeEdg31EW/68ucIho9x8h/A7+fUmb+5/wG37gkYUdD6
g2wkGOjnFfnlf/SRUErouZpcQpKJVZJf2JworWnPXTF9Al4tEFTsZk4rglBjcR3HKuDSMiSI6km8
EQqjG40qpGJjeKlKoyeJ2OhmAhbeLjj0cbalIU3iDvjaGsntMP7Tq5soLbdVIz3dn/51Mnb+MEAj
0HImAPd31Xgm1k2VKfiwgXtQixPyEyzgTBECtM9SYYXKn34tnXXrkmIhUCYCaG1mEblccVEGCUIs
SxNuj29ynmShKuJkyRovwa1LOuOt0OwFagbQmi6GETN9SPhpcoehS4AjiwTkJcoKtOGAMffB5/11
vOGRwRMGohqpGxzkJTFwExSxPjQ+7wp5w9t5GD9rCaeAY1Zq9mkWpXZaCcTsIAizYoFvrCYGRqeb
DAQgSLEW3kHKp5JQRBhYh1BFqagW1P2sYCSP/35+yLbOTQIzLOjnGv+6JiNolWQvz0e3ii1d/ULR
klW8GwPJxmvneq2P9IYZAoHTfEAksJhd9QL4QcH3kV6NLuETkwQ+CoHQb9OMEX3sPH/KCuSzvfO/
nyEc+LnwO5N9L2E1YjWhzRKCsG4FdV3ZHTm0W5hKhhYnq4tWYMS3zAGaD4CpgNbfDLNZHE7QgpBU
K+XRHXVikjZ/yPvMUIbI8iLViZN9xJkVKlH9oxL2djY1LxyCWO9TV4+8wkJkX91R+2ynj/tLcOPK
XHzVwq+FCETPcSEe88EH0E3rHDHqjR6Ie3Ber7jQt+7L7wVYHFtPw6HlW0TnvigntM5aKor+J5Lo
VMeZinosfrUy5I3HdGb/RUuXhOacq1d7zHxoOU4h7E7Du55vFx5v6oHTJX8V1by/kLcu5dy0I8L0
wAItBaA8YYq7SsonF0XedtN72mhxMgKaSJpK5/5QN7LGKO1jTtA8xLxAVXtp5/JRrQN+KiY3hoCP
+JLGXwn5aB60yAinY1O9JNxrVuya1EC1vd81kX1//FtTxfOJijmAdihwLaw5r3F1D3I0rKo8xDYI
QD60cPLNqYb+4v2RbhkF5M5g4+agC3n5y4mKASn1UcC70Q8sPUlP+fgg7SYxBK7V8oO1A3pzXr9G
WxzQapgKn8vVyVXKnjbokp600CxbfyXyEm/dOUTw6NFEkR5Jq4X/0YxwM32worpyZ4CtA4ReeuHq
+j9ZVUC/MqRTYUbKpuMq1kefVW14iPHjR0+iUbwta6cUIxrtfYjHiNNRGc5hoYHphxzUNa2aWxcW
2TXobgB1iPB8sc/eUMqDpniTCzQJT6VKemzRe8+6uBKYHkB1rEajM8u15n/IdQBrhLwDUm2gVP1Z
wF8vTznWRU3QjeKStxgd/mJtaD7gK9DsHoz09f4Ru7Hp8BVAmwmPCDiZJZw+5lp/RAjDu2C00E0h
SMGx0+ShWbXJGnnUT0y9iIRRxVBkWIkf+Zt5wX/NK4r0vldJL7ga8c9qwqdG7sH/SwZBZNNY8dBn
BIJ0qLjImiY1NSdlEqy24tOND0N2qsIh28dqCP6dVo13Gnw4i3Rdb0lh6NMq0dtDJMqZoSVCtS/i
XDOzqi0SOqme8CZ10KVDAlMyUbxMH5ORD05D4GuUT7rcSFo/WLFSN045IM1zWIZMHOoqi1NetE0Z
BW0muXm7T5vqkI6PGnQnECKvRIC3zOHvkZb2CORmeQlVJclNiTVVGYAkE3yUygyyfCOER5Kgt6QL
WRyAG8+3oj+jt2shZEoG7p/7Z+lGYDF3NCKy4UHFinT/5f62KO1Uuo4P4YXMqGXkbNeQBVeAcdyJ
iyHm4/zrCDVcOg16FkturOzU/EiqnHLwJWbmFzJA2vBIeENAajAZ940K3seKJtEsQu9Fp/9lrnDq
4dLg0VtiK4W4jutGLSVX4bm9xHWMxOFKoHJ7Of9/iOW+ih1Qj0mKIcKuZQoUlABKuj+JG6GQBGCw
Phd+IRF2dUiloSomLeNktx6cQf2u5deGyuNX61npRwniGev+eNfGBsMByYkE+2wEliwRdSNOVaBk
iouDYoXZw5Bu+GSNP+t62SAjzRMJ0AzkEIGjvDwi0Peo1Rhtam4fqA0dswYN16gbGPenMl/fS1sG
DDds2VwtwE9L0k+uTiFqyKmK21hq2dBu2nMMvGyV8vYsRGutLTfWDb1bszQwoB/gQVi8zEncgcs0
9BVXLdN9CegFZ2RSt9KkfqM0i0ZDZCSQ6wYQ6yr1Ug2E7yVSY0peUVm10FQgDWnQ5siP8T4bgtBU
5UmzyrgXNn1BUpa0JDgSqcntUoRuXa/E0cqBmSe2XGWAYZGlwBuMF2rxYlRThP6QrlDc2tTIGyQR
S/mjVzYKZ9/fzWtjDdgrToYKyCBasa56eZpJRbd5LbhTYCi8RPMPdbCUcQ30d72PUONATAknGThi
pCgvj2YwN6GMqSog1CoTGx1YORUrSTeRpKk292d0I96ax5rvtYRKD4ANl2PpeNF4pVYEV5hew1p/
lYbIhMhJHEPZuTY7ErKW1BRI4kabAHKxQ1XcxDIFS2PIAQ5zrmQjBtqh+7z/XVf0aaimAF2Pgzyv
NLzaeSt+WfBSRUd/iIKI26OVqfFo3faPRflWl9PfDgQuJRJhSYduTJ9nUvQAbQhUkx6q8jXn+zPY
V6maiZ/SpK3EgdfXGegTGQsFa4j08dJoCF3fV2DxFl2B25I0p/2Y06xmWhVY+fQycLQY31YW4tZh
gOMFjkMsxfyqXS7E0PuZEOF33PQ0dtCkKj0jypOI+nzMuAbPOB9ptDuWOjRTpIegN3nIunsdcfyq
XblmPynHy3sG1Qk0wM5YYLSILs+/VuZx14+B7PaVp0NsCcx1JdgVN91Y1m4uFzwtcs4DNkfuqKfl
6oaT/Qzw8L77XlmV2TpffQmuu6DAcwLwaxHbxVWdqj4Xyi4RoNIdmIT7p0FjRK1BEio2m+TYMH5X
RlZBzPsjX58ALMGvgedn5de55JuYSLWMJYh1yFIaI1rtmxSBJUv1LRc/1sFKGHQjDaygqXS+DUhh
4ULM5+PXgJ7GCYCcVKob7PPgDL5SdLjbnBshocb1NGsyUMnSWpcsvlgpqt+wDRga5g5cHnOjwRJN
GEupx/ldq7qglKZhKlFd/tN7FdgMeQPMpixMOCpaVWFKEGb5gJnIK7NINrpXbEb5EEaO7yemrg0r
33Vt7efPgrFHD5E2i+tcrggEYpssknvV5RRxI9VO4aPnexKMLFcsyEDd3+8bzx0ESME0gg4ZGUdt
2RfdBYLcS8pI3DahXrmv0Gc7p92i0YqipzGg6UPVH3LZCaJxR4QV3+6GIwtOa9x+JDKw/4B0Xs61
7TPk3fWOuI1k9uiMVT2IPOyj9inpPpPyRF4Gs6HZENnTDM9+BU5mHFa6WubXZnHVLj5h4SjxAVgW
hrAnLgRCBc4S4xcg/ZBlPGjNLkIT/P31vjZ3lxNeXGxJE6aM4ybiIhpVWV+AHYsUIzpbtHwtfr65
tag6wA+El4kM52Jx+6yZgiaViTsEBRuLlwD1HHUnTLTbyXnjIFkQoZpPjMQ7xO3j/XleuxKY56+x
F6sK2qao4RuJuDqxw+Ix9yB1ue9XjMfPDV3sHeACEq4JWlfRgLIwHqiLK1mdSNFJ5nickDLxQDHq
E69De1JWR6WhRwKqk00pASgQNnGcH8paGF7Dwi9KsHVyjbcZ+Dp8L8FF9MrpOgiDkLnPjlE6oMmq
y0fQUOn4w9D84xPgmrswyLxNE0c8yFunZNLAgwLkpNH5PflquzYsGLrN85SFg1A9a2DBfpODEbSc
0xyc4xZMxI6kFK+70k9E3catz7WWLBfI2gkhEFiMy+T5L224hPVxk7w3Uw3aKTTiZdtB8sCAlVSK
gFpGPLz2fOv1RhaqHbonJCFlIAGGkF3elCRjsZrmbxEZWs9IlJyDvF4virRG1U1hI3gNtcehgu/+
JdQ52AOge4qEAvC2498q7euMDqmnZMcJtu61BSfmRGXAnvexkCQlKyovNdQ86mNDaTXIQfVlw+0n
XvJj2iPhVRsq1iY2IGbY/1XVoIYmbdqh6tWKYq7b3KTI/nuqg7qe8q2Sl1aYy+hyHtO8k54hEZfs
Rw8YpJXU+42bN6sSgLppZngHZufS1OAFqgMRsiUnNP0/Rsjp+fE7R4YVx242zosTiaQ+/n6QDKlA
Ly7uXKqk6M709ejEKcor5zVHrQ/VFRty426hFjPLG6GlCFd7/v3fT6YkdL48cEgFpRHrwC/ebzV9
MKru/K/vMDrCQMk2W2gdnRuX43CS16D5PYlPTYR8lB9YWriTPcB/w5WtublovwaanZJfExoG+IDQ
Z0SPUvPXy56n6vn+RFb+fnnhY3ZhgSbJMY9POon/6jxHdbX912g2SBb9dwpLh81XuU7FyY1PAzrd
eCj80CZsrUEHIc39udw4xhhoBgEimzaLPl+ulR/K8De5Mj61crEfp3JTpGJJ49Zz7o9z41lEph3u
EUJtzGvJROOVBeqlHtFcmL3HSYypVyjguVO3Y+M26T+g+lmZ2K1NQkFzDj/ghkCZ/nJi6JLLPCQg
dVfqnwRtC77s/2UATASnGZhAaRlpiHwHUIXfoadM38vaw+RHKwPcWrKZzAZRjDpT6SyOcas0Q1IR
z3PzRmSe8MBNIw3r1GolUPY9yyW/lqq44SnOhRfkx9FRD8nxxYACWE4lsQy42XdLR5B9ykYbvlT9
S9GNDjh3h9Jo2yc9t7TxhUdCVE6pp1tKWbBoTZrh+lgiKzOn6efGZBQKFlcsz7s4R+c75wJywaRq
ACQRrVbRSuvNPKFL6wpi1Z86hIayCf/j8fwyFEQeMzlQkvCkNojLQTVcTnb2mHwHoWD5mRXyKzt6
IzNIYPtQO/xJikhLc044HmpTMR4NkNOwOkhtWX/VPxSkRwTWCsl2IsFhQphw/+7dGhYMAghL4NWI
AAEtLHxEpDxXobd4qsE3YACAnVopvGTTk6r+BDxI5hC9H+CZ9IEDgmXhWY+zNYW56x2dlUmQoARA
BtDWJR8P16XI39RTeCrCUUOTJcFhbnLOKRRvrWH1eltnWrxZRQLsIBD4Wjya4GXykqyLshMRIAIL
ol6K/BvNNHeakh0YxtBSaN5f4VsjzsEOugsQd8DGXRqbzg9TLeST7FSJqCrRSaeZtPd1I29ZJ0Nh
nqzs6Np48+//OriSkglSrGA8WTNSfgLNkCkqJvgsYUa15Cye7k/vRjEEHJX/nd9P6PtrPC8ppjAO
MR4nMK15VyED3+4CgNWaYpOiVc1jXeg0ZY6rKrPAbUIG1rT733AjvAa4SEFPGeTSkNlZdnumdcJ3
AEdnpzkzrOyr8dhx755/ENpzmu/a4qMu/upQv/weBJTLUabKBVaHCZWGcBfncHT9dDtVa+3eN3YC
X4UHlChzYnyZfIyaRCiJGuUnAfxIDZS+YKnsocD7Fu/L5EBWostrXw2LMMvjoIAJ9NcywM3aNlIr
kAidAqDp4pOo4c1On/1irdP/BoAaTqeOSBZ95uAFWRIH1nXVjBFkX0598y7LQFN4u97AyU7Nf75L
U/8OPegOnmtlT8IcWPtdueLDXSfPRNgJtD6AMGTuYF7iyRRtGEokdeUTWJlpVz+FZUgh0FMIBL88
EqhEqNGDPmZU7byVo3ZtL+ex0ZsCSk+EgshfXV6vHvjWgPMxtioc5OJdFrcSl1OJd5Ail/JTo1iI
b1au9NXji8YhPHYzswhUXVFiuRwzBhg19pNYP4kgh++chNuVMkPnnLQGSLg5EBDDQGfOj95yYeMx
ATbLS/TTGHx7LlrZB7+i6JkIKuv+jb22GvOUfo20eHbStvJrKGDppwKC5PkryECVTanS9lTx+0Fm
+vgiBn8CRcbKbtoUfQBr3B9Xt2VuQcUPXQNmEmu6MJNqHmfhxMUxtKRiOnzm3dMI/qZxlevzyteU
UXhANQDZtZmqXRIv9y4YAK3t/bh/0rggemjRBmeIJWqm99fzauMgRAggIuqJ81hIci1G4Ruu7INM
hvKh0SmmAoO3a/LHSXbvj3P1Us/joCQ8Y7Hhgy3bhGVlTJKIa2WQ+O6FBmE2x0Ltn/tjXHcK/wyC
NnogQbBqP2fn14uSocYPGsdJfmqsIf4j/8k6CkOuSx+p9xjHjlIMNIl3fcoAXKaCC1AXrWaSUF2h
KhLX+1XCnZuriyTZfz5ocViRXBCiMRHkp/IlHc0c/BWRvO8T0YIk+P25X50WpM5U3DsBeXg07y3j
YDluBpSNZBX68aAHKV6Rybo/wFXgoAARh7oekrDocAW4/PKggKkMdW1w6J9rVEnOVQ4jWfUDuJYD
ElkaSCUZuhbkU6cHawK/VxduHhl3AdKZeKJQLb4cOZBCv5vQQHMmuaO1G7486I//Q8Pczyh4lPAq
wJNeXjfPA64zijA/pQwAUzEhek4blJUiW64nRyWxkdhC49v/flVnKQZguRAbAUl0OTcJyYsGKA3/
jKQMm1SQ2UmsyMAYG9hC9CEhp3V/vKtrCPJU5DzR4IlaOLjFFgEsJ4bNWDdgXsyUfR09jsqnN/7r
IBlj4LXBHQfKEKWBxaEf9caXoLKZnFVAVwapo/GaRs31WbwcYb52v+550kZRGYlVcu60GBzQx1TL
GHhfuZmJ8IQi98qiXRdCMSMya+qi7waoCH2xS5FIorZW5PhcS+7QsoZDTGf6/YmT9nImmAqcCS/l
nRzQlkqxonqkmdwaeeUOxV4NwFuTW/9+G3EjgKzGd4GLdLGNlZi2vQhP6qx60GSFPUXDJaSATAA7
3++PdMWFhxwB3GI0DqIdCvd+ydVZxFFTNGGZnpFJHsHunPvFl9y3IcfagMu/SAO0sBGQZtpLhNRv
oziMKhQcvf6gCg30IDROj3Cbai75QJ9jW65coOsCwuL7FkuBFuzR98smPcf5bshGqNNwNJhkx+dD
Q0w+c8EChjujo4+uhedggMfVrzxt16YXK6QCEI50DRqQlzkbhQ+5Pp2SmXQWREBDB3k2eY34+8YY
AO8j8wTgOeRElo5cgS4UH8pe6Vnji8KGE+0zECHqK8fq1mbDDyCzdqWAuHMZDuneQLKxKrKzh1r/
g85V4hugFZXLFW3Lgvn7qMB3qkbFgRRY2aIWAioiuAdLuwrzaTdaCvXTGuKTyC4Feh2sfOH1Ew9e
N4B4UC1C0gFZv9nA/br6jUdGv9BId+YLpsHHDKqwZ+Xklv5XE1l9bon6qe+cSAyfuECnZRsYY332
24BBUcb3DIkzIWZEC1QR1+TmfjbhIvMzfxueX/iHIhZvmeriJ74EcV/VnzlQD/uCVXh/oUcL1qoT
lGeYN23GrDZjpUQDuhVyoeN1iQ22vywtKZez9G3Q31CjgOuaJ5aqmEG6SYLvFmIu2gOEhE386bY6
QNAjRCFCB3AQ8qLq2NC8MDlicjz8w+KNk61aOZRFDWG5j4zPzeAYfqUd+KT+qtGbjjI1Emz3TcS1
NQbCesavACMyA1MX1hGmoIk6QenPadlnNFM71eTbhLfkKPyu5XJWwdA+u5aLVyKqn4dksd4Ik8FH
Mr+ccPgWz4AQeirQ8lp/VoZXTwEsjrdy38mz05if+PBRIjT0XvThJeQkBve80AWzeJD+qo7IbdM9
/xQRI9Ig5nEcIG3mM0V4CGqE2468kzVLUQ3hMIbEEAYXoiaFGT6KukWihhYVHQ65agOoWUrP+peo
G/cX9DorgZcGeS1cQw1dZ+C0vjzkmVL3xKu4/szHoAsAv2klP+gyRNgYke1gOrQlwDWhQVyFQfHG
f1LJoawGSiJbO6YBDeK1ZJ80v9nLpf79RYugZ6iAnx8Drz93YEwQrL4EU95jrIP/vWGFDlo0dT/6
hoz87V511OC9e/ECWnGPCo9OyjeuM0jOPG2Dw3gYA3MihpgeMhmPgwHREMnbxEmJkwPtgB1Yr4KV
Ou+V04MMIRrJQJeDwh56IxeRdyySUC6yPj5HHqc4A1DArJoGzeiB9lm5C1d2eh4K6BQ4k4BNoefh
cudqDfroyOjFkEZAmg6vYstErYnY/QPy44xebAeGwUWb2yrm8G3pxoHkvUiJWOdg2R24TebLucgK
PvRiWyjVXGH5SJBLTxq5sqekbSuWyEmooVg7AqXelQAPUm4KtYJl6M0dWeaNUCnwAtJ3xlCEdWRH
bduBSYeDtjQdkDJHe5rkiU9lIenYSJBLdSxVxzqhRTuNGUNrew+bBERSaAHL2b8nOhd5VjtlgcQA
Juj+hHkElnS+Ggm3YgauPYDZ6KKMCSgKrAB+vVzzdqziQvKD2Rk6NlZfW0ir9D1trbozm+xF3tWf
AMoAR7Oy1z8UhYtdAKQYqXckJJA/XNJR+/CY+EFFziwNWPJZGaFRF2ZnVIGdmr68aatdXrIO2JQt
NKBBCTAYncR4E1yhPh3+yVNKZmHtCUzr3+mWmOVWsgAz1CqaHrSDuAXEz/8qY1qB3uZvJQHtS6O3
fp9BccYD1QVIBQ9JqlNhw797mg1ZAvlVi1kwvOPJCKtzM9ldZkaJ06i081fwP7cWHfXjGYOH1Qez
yXwRfr3DCofmsaBs0JEPuJfSd5YkfY2yqwPTn/FGBSbDylC7Td/YevteFt1KNDrbm8XSz7Zx7uoG
Z+5V3wWO4ZDzkCc/S5pd1y9F+6g1tvLMJ898a6VrJZabo4HOGuYDHE9AIF1OdkS+J9MzGdcNsnwb
H1SM1Gsf+nrj98e1lqUf6NTl1GA8UP8HwBEgP/DVXw6WxWkT6r4CJk6mnmpA/PJnNzk1VgKmuP3n
vt1obNztpZdGYeQQQIMRLTbR6tm+scEXn7GMTHtRn0gPxotzSR1Dp85gcH9j+hmbOas3HHUqqzMs
ADlKKqPMdTwYAVUcznQCa+eMzDeQW5H+PijHtyZjrbg7DwbtrHyTmgeF8mBTN/3C3Eyb1n6r7QeN
N6UP1RUQLtiyv/VsfS8haqKBRkOmGcO2tA8oQhyEU8BS6oPG5zFxUFBsHtVvsNIaDi4T/gA0tXYD
hfAaLe1k//oNhajB0I6VITzVmRE9dp5THk/ZvmjM/IVYOWvwudyH9q5EFPJpFEL3vS1Z42moWb73
toSmtmAH1uEx1+yAfR14p7HswvrSqWLk1MEpZ/y2NA/gPGNhvBmMqAUgkXlM+cub0254KGn39KCZ
ATMyy9SZygKjsAAWfXNKClVQCi5acEtAys1CDtGxFBsEtDpIxSngtRT6Le97e4ObfQJAyTQJUp3x
QXf9XZFRn7raNjVj+qe3CtoxNAoiJAOfqAFuCv2L7ERHRkkjpYV9fAyMfKCOGqJmBY8BzM8usJmn
3jM+FdZTjZY927/zf1N7+1rujqWhvDyIndnRJ9/EjU7PGZMcznC9bfFMzlDAMnv62Vt4v03O9Uy7
p+AGhgDLsesNCDCZTrt9zqFewhQ7MJjWOqETWuSYUGY2gJKxAIAu6GVQnJEIVC2T0THPMYvNU08l
h6fZ92dviA+bz+f+VZEoDbYGSvqOdhpMfyvTYEOrL7Wn9lalIp0A/jwwCl13H9oYTPqAt3QmErUq
y7OjL8J0JzrKIHuk5hNaTMzSiI19bnVMYq8d+BAZ2cbGdytAtm5TUWcrHdjkHkOLp8Kpeg5oQs8p
9ldg3fHo4H+2egpS+55SpBzwLYbPsPob9fOo0IIyDX8pVoJjb4GR/Z1sS6XHDP8pmLuUWnB7XrnE
3Hx6Zv63t5CNpCmVaW+Ehakn5nHzypIv2X7Id8eWYaZlwghLDDusTXIubP1REHaQsTLi5y8HBFc4
+Xtvz5ptcfi0N2gHKegnvwGAajMRa2sn25ye9E8/o8F3aIxvnvVMHt9zq3hucyPb5g2NDFw0ng7m
wMYNleytw2UGpA40Fpgtyw5HkdpM+XyP2QmtWycAtui2Neqa0U1CsbQfFvDPzjFB+vuh3iVmFVO6
cUxwfBm6YRLmm+Ijei2M+KGgm5F5WJvvr4DGNtzs3fPnW/rwAt1tNzhE70Y2WNOGx2Vok8NWxfzv
u0w/9mppVud648yaOJMhLR6sEUQbQi1p3VlAnXo0cmKKHvvHd/ja1F9GzyDz2bs/5lVghJcCfQLI
CYhIHpElSXiCzhPRk4F8G1n93LYv8AL8wlADs/O+74/0E+osZgeMITq50H2KhpplDJYFnVgkgd+f
tcEIw9dQwimF2jDprbzbBKrdolFCMkK4gwqNhIdwpJPCAlBK8CxJTS/CLgO2B4qQKDCiaVsVbl3a
fPG08pmzK7b8zFnaAKkgMNnAQb5827oYxfIqzhGxoRNUqk0JZH7oPksLiXb8+6BZKqdDUQEE8ZBP
yY9e8k/KbUbyHgWANRbbHP1iUtZ1VEW7XOAbGr92SuYPuPeBizhHjbJOQlqhP0tP3EO5TWrcoRr0
u/CXvTdVdY7TQc8YGOw6LF9j8Gux9DXYWENHAzov8Q9qMqBvu1whNUziNK9F6GjZzSfa5IKjSJw6
t/CjNINNchieFXsyR9qvoWFv3RAUTdBRA6IT/LssbEmxCvYqgqgTKlG4yVrLdROaE+PpQU0VGXFD
m+uNgcBjlBCUlmFJm6QS0PU6aq1qeq3YfAOBIXzcPzPStfOFFYHnBdIcBYKW4mJL+CnmcqGPh3Mi
ghacCS1yjNtEokOLAnIA3BCEH0HVFBtzG0KknaLpA1ztpeRCAbZI3qDSkeBRUsq/CSo+GRXHV33K
zbo65NI3YGkM3cmh+BftKjFaJwYUDBkIZsfaiRBQqytu6w2LgLkggYcqA7zm5VxyJeJJL0XDuUhY
pH51T1keUOk9fpKe76/a7c3870hL21MSwa9EESNFji4zpMQD/+84bGOR8di9P2FgRxMr+hWLJ926
P0AgzTV2sH5cEdZoKGnHcBsH1GpoDP4Uqo7maFagfH4Kt9N+0GnnQO1ZZsqbGDhJYHsF/DmFJqgI
DhuEEjUTwboPtO/QH/gW3A7Y5AnAcEfzbW6LILNTj4lmtMVGX4PGXacJcOjnxiIB/YLQels43g0X
F+nYyf1Z7rwEKW2YoiFsEsZNiGjub8+tM/17qIUd7EcPIn4tMle8Lb0BRlQSg8AH4lJQY1uTvDLa
daIMRgU1n1mqFe2v6Ca5NCpV2dcSJ2FmCWgnp4YJcmAk4OwI7HYCvNsossRMPof0AIZA1rZGY/bT
WwR8aB8/RtlWkg86qDa8hGbbsHYU36dAWKO1yYNW0Z9WPyf5zlORn/xogre6OOjB5xRvpGwzxlYQ
P8o+FJJ7WnnKvpcf+PoYDRsvWcEZXnO3zXNEtQmwjrkociUMlChVyWvIUI3PUkAbzlG3XAhlAYb2
CJV/yx8hzRb+07w03+WI3hGEyJZ+nkBffwRPf8aqNY7m6yTezweBfRyyS8gIL9+6SlVTHWTyuOsG
p5ge4RGFd3QQHYHAw30agk1W0mILcQBwIpbwwSGQE7Jq60cWWasX3YrmsDrgAweJNtIVy4yiOrU8
kUt8zFAZ2vvQ7qpHgKrKijWmes5dxYIOhix2Kwfv9rBz2RbpN+jn/JiLX1kC8LJKXR3jnMfxpvZd
0jxFn6kv2VJqZmik4/dKgCInk5XCWavK3DK1s5zIf4Ze5FC1IgsrecR56PUj16KOS4fR0JXdWBjC
WrPoNbZn3mugNODnQfMIZvfygsUtoJDTnLDFwy1FbIhZ8yCPdpNux/8j7bx2G8eiNf1EBJjDLalo
OVuyy3VDuBJzznz6+eiDwbEowUTPNDqhG9Dmzmuv9Yfh1shOwPe+P0CunbMA63EDIbBEo085b3Dw
xchtp3xsrf1Bp+GU/0xHpz1ZdbEQsl07FFFWYsWAmMJ7ezaMnVRXijpEw7EWW2UdiW65agNkRNu8
sxb6JE0h+Dz40lWueVStiRLnQo+aPsB+zZP+2GQHdfwZu1wLqwEv97XpriLxUUdgOdpPMJiVqG6/
H9BrbVPbpaZKcYkq5zzKKCWlYQ7Zrf6zMsk5clN+38J0fcx7R5WfqwVwAaM5u168LMrVsMdRIu3g
RDado/Hq9vQdyhcLA3klhUSBDI9eHaEAGQzhbNKkrioVF5riUd9qou3eQAAFPPoyrthrlm39woQW
hXonv00tniR2/eH9ToHCVLZa3LWv4RJZ8Eowcv49s8EV6rEW45FgJIssreXtVVh7qdEwPBFzHq2V
ZFCXLaWiOFpDa95P3HY4tV0jB7ar4pBnd2qCov/383Fl00JOoE4H3caanDVne0gbRJDabTkcKXv2
N2muABmKCpXaIHyVMoR27ZqJv2nFpNyqea7u3C5akqi8ckucf8S0Lr+ckCirBq1XmD0PjtDax6mD
0HqrOu2m0eBEbdx3Y3DgWsVO/pqs8DiINppJac/RlpTGpcuY5PxLppPgy5c0AHAoFRiEbsVKuFV7
J1O2RrZTI0dfif3NXUgJdbg3vH1QH2JH3orO8MtQlm6My2P7/CtmSxevh66IJIvxkG2CfFnK7a5d
B/vKcAayJUlkq+OjZL011p+w3ejBMy7QwM+L+inRmgXq3uemP9+yfAwoXF7WxGM8yM6HROiGqIGw
z5CQIDRIe1o748VIf9YW8q4o/m60eNO2W2GTRLDhkbnZKKZdyidFuhFCW0neCDP8akPVVRwPRk5a
sr6ro31eOt7CMX1l2IB+8aIAzIzm8ify9svkRZIyaOXQD8dGfkqFyo6te7WU7KamOIQ7cr7AJLqy
Vs6am81SUXk8BUOaUxgYwTRsNX1qplKqlJG+fHOtxsmD1+/36+UJjX7H/3ZxHsQCskysOOqGo++V
gD38VTn4u/+/JmaPbxVt70GOaSJpAictf1E8+X9ogPcFASFYRKbrfEFZRlZ5zTRNZkQuljdSlS1s
oMv7mlH60sJsycaK2SggAYdjIP8U5GjFW9cOSId+34/L8OO8ldlZUQlN7hnTQGm4lJoNr2qXkCe1
HCv+rVUL23CpS7PHkivIfRYG0nAUR6yXlN9dq8GWdReu56vL68vAzZZ0FWupXsTicCQY4j3qkZ7V
5V/fD9vVNiaI9ITB41SZTb8aJA0VLXri8iI2lT9+s1QZvjpWX1qYTT9l2EILDXphlT+04i1N14se
4lePGj5/IsJgdjKPCDEO1bBDD8ajLA+/5TBYNVbveH31pynEei1FvOHdbliYnav9AlKDeg8aACgO
n28ctUDgDbbIeCyLOze6L+tHSViSYFxqY7YCmqyWgqyKx2No/sqa1rbkG2GRf7fUyCwUUq3YjUUr
HI8xiFlF2be5tC4gRH+/0K7O0aQSBdaAR9B8jsxREPpGLMdjmz+p3kuXFrdifnI1GD0tt4K7RFW6
urCpx5LwmRya5nIQtdp5fjKktCf/zYTnUj1+35+l359G9cv15gWdKuRtxtQkPyPzpAsLxJBrv49J
Ai8qtANFa551LUMZxn2tj0dDz34ofvnDyv6zFC58S+g1cEAADACCn0WbXdSOY4EW5pHMqW0N+0Z7
zYbV98N0LdBG0oAnIZZrIIjmYYBohImcNRwwXQj32uksRM2xxLXI/6mdWrhQbarAdRJlbKSDPlgW
CiGSQR21b1XXRhkg3hRxNi5RJi6vCwitlOopagOfJcF8Pn1IiNVxI6f4MDVO7L7Xdjk8kOjylQXq
5ZV8w9QQPae+A4t2/oobcitQcjEjDEpWIuw8hKm1XdzfxtaLUqzUu0LdpjXwMJsa1sLQX25smoZp
o0CIxJVrDsntwrgTIo7CYxhD88RJr0XLT9vK7V6llCjdBCtFP7j1j5MwPqLa25kLocUluQq66dcP
mA3ymOAlgbxhf1SDvSmC0oqcZiv/Ll8bQCeABgu7397If/rDuNb8H+itLQzAtIDPg+Wz9ucpJl60
MRbGvGTKVWOsBlQMn0Grle66Jc31at1Vvt3ssqWT5/Kko1UDMCiZF5TH5ksr7nkadnI8HHEDi7V1
ka01Hg7hPswPyZIT3bVlbAAzBJcxIU/V6RT5cgox8ULmdupwLJRtUG8Fdz3sxTerXkhlXsmDQHWY
0Gr4KKP2OQfQG2HklRDVxKP7NPD+SaaKrPsvWZEZ9LOPzrW9ccX7AiSedTOoC6H9lU7qyFvrZLEm
ts48TSE0QgP6kMbjYWPZcXevux/iwfjPGk44IUHAQ/mcMAhy+GwsKRQkZREb4rHkdSuth+egf6rl
D2/CiG2tJYbjJYJ/ag4eDgNKTY0pPJ+6IhflskNt9Ng4HS5Wu/wxT5y8ADlrrfzk0I/rlgw1Znor
tqicM61KuM6WSmxXFivitOgVTJxTpna2RY1aEoee5Xosm5tuG8ibGrHarRndmsYCJv3KTWAgqkiZ
Fej+J4HsvMOZkFRZ4o7yUavXYvkahVujt33BKQGtAn/ED3Mlr/L++P0hcJnjQg2M6x9I4lThmscB
npoOENFL5WhJCMuvM2AhnfhSLAFkr6RugPySyEYMF24Qpabz3uHSYXluO4rHwa3GdczR9+5Fde7b
YS5adjcG8m1mWsMusHA3wgVEvq+qoVy4bS5PfD6CiBR6NkoKhFnnH1HG2JYIgiweMUUM46kyvTaz
t+8HdNoG54eqyUXGAcd+RExjLjhhIIIjZlUhH/voiDidHTTqwsV1tQVQseAGqAtccI2jTA60tMll
POFhUXJLatUSKPbKQFG5hXNEFnCqzMxiXs+UPbUpZeWoqMAQ2l0LvGrx5XNlxRNfTLjYqfo41bDP
pyPUxHocxEQ9KuU+tHZNpzvibVQ54TPIGf22GZzGsOWlSPvyuEQEjRchflBTqC3ODhapUXsxRm7i
OLSr1F8F8aE/qPtAW0h+TEM0WwdnzczWWliridfg20c5txnXVgNcAkXmj7qfsGYLm/hK2gseKDr0
eNUAQ1DnWQqhgqyTda51VFaKnW7T26RfjdvR8U7CQ71v37RtdQrRLdZsQ7vDgVJPN1C8vMZp9uNz
/jO2yxpHvaOnbd2/32+HywMUlW9EP4ntJnVadTbHYt17Seb77nEsQNTe1kayz1QgsGgFNHG8MfTV
9+1dbg7aI39ORQcyDJvwfE0lIEKjsbTcowpWOtR5Ui+cIZfzipQEJxiwHVUUIQ+dN6C6iF23lage
Ixt4Ykrlw9EMG33tSH/Ql2hzl2uVxialDhGtEJOC3Hlj5aCg9wPo5Bj5T3Jy2zarQXA0wV5Yq5cs
e7bE13amUf0SJyV1lsmtq6nHGjug/MH81yYnJOXsPl1Xx+HQmDeLIiiXF895k7Ob1TKHNq2Ifo/B
vx9V/JoJN425cKVeWQsEDtxs0FgB6H6eP1965YlFjreRoh1VHS1YDbmcbvf9aruyuiHpwy2fni+Q
+2bnpIg+fY2LnHaENWAW94l7M3748dZaLYk7X4kwLW4uTksuLgBxcxFRHnua7MKLOw6g8j6SfCMf
253oO17yoYLB0+0stF+GYqsE2++7eAXfdN7ybG2YYefpsa9px/w3Ko7lUZX3Ondng2dACujz3Xy3
LEd0D0igWwAYX7qFZ8onDuD8JMW9mDKcBeeWl+gn3OjLNFaZYfZWVwlHEwPyHvilcTR/lcK2DB61
zHal/KZT3rPRsClPJdkmap6wGQms3g7E3M5lsOx3WljaIcMU31TqLgpvQaUk6UNrOm2/x+AGxsex
FO79cY13e/wX/bOFMZz26TddUGen0pBnQ53rpXAE1vxPqfcyrn7JvrHuyOvkT8Ke3GjbHBcanX70
u0Znh0fsJ4YfWzSaNhz4L1EsrrxHXXmmnp4VpZ0Lz3K6RDK4siG+ztU8Z1JgiYSvQy4cNdkpqo1r
OiDEreZve4DMtlb+FuW++e3avw3NHlU7WhXYKC10e7pRzrrNOiHGpCYNqYek/eyA1sSs13VXdo/F
qxXYJpIP7S/RqX8Vyaq0XgSxsZeV8y+GelqbEFmIlbA3Jbw8Pz8HtN4Ft2GJVvFOq996Eb3GQ/fi
STaYtO5W2H/fx4trgUcRxXZeJjoVCcS1z5tLRFSULV1weSpQY3vN04NgcpvfW0tL6MpYWiQHCS34
G5ITUwbhy9bLzAIzoTQSjgWuvPehdaO7a9npTfy8f9cOWmB595+f0lPfpqcfVHduiDkqSJKyqGkL
TTjG3rrJXzP9IHoPeW371qaxtmbs6P198E4Cu2u31RKd9uLGmBrnLxBlyDcBvTrvbxqiEoKZonDM
pIdWQkgySxeOgsvyMT+PkiMEGMiC5C9nS0XKXa8fmsY/yeY915+ThHslesqFH7qKpUK6EZxkjYW3
43qvqfJuHpTRobNDfqPJBy1co525cMBfBo9ThzWWLqE4If9nmfnLJGNZX2aBa/inUXjy631fPKnd
qe/fKi4VKLuZIxevMqxVpfrRymCN8R0b7fE17D4Mw2nBASL4ib+cncd/hc4J8C8ds02n31Fqbjue
r4t5q4vQYfrgycGUxxxGB3NhL8/IXchxrXfC681dSZv4h2o4ho2o89hgHu2YCuYk28JzBo4c7Ei8
f99vv89k/OyIwWQLBtkEfaHAOQtqjbpDhqrQ/BNysHb+iItYvfIh0u67DxTkuo+xhthSvY75nVS8
13luA90j9P6VZVDrbJQQVtomUe10Y9YOOG8IMOo6Ez7G5+KUWA6QaVF/JkgO1kgkiNoa8jEQUGnr
3lqmYyGUstff8tEZ74N94yI8gZnyKrvx9Y0bb4I/Lnfbsb6DXcHjOrEVgSzxyv/ovFXo/vl+IC4R
CAi4Mf4yEGSkrqHVne+XRPZVwxtUFvN4R94rAKD62ICb00pvV4BMuQuAL8Z29mLCXxB2mvsC6bV9
rnWnWYIDXUJopm8BpgN8zyJImoNBB2rB6TiEwanmWZHvB2kVfzCUxV8t3AxRb+fRsfQcWQLbdzOd
yhCrw8lz3M69YC3HGwFRGSeN1lL71i1VK67sepiO/MGi5cgmVpwNVB4WgOiT4OTvhR/I3ruPVbgT
/2Ft7t27ZFt5EQG/FX6Pf5PoZyjeAZUVnmCGLDxeLoM5BmkClFKXn4SN55owWd/rZd2VwSkeHq0X
1ql2m5wII5vhSZh46+MGog7B3bgSzW3xYrQLx/sl7YEPwON04hKIk5DtbCACPGZKyRfCE064fetU
o5MZTva3ct+ytTAcuiJF1ae1y+aey1Mon/tsU3jrzrSzX95DpN25AjfepsK84LkuHe3x+wV98bib
fd3s/C97vxqV6esov0AZCME0ZZx1UAiyZxc4aL36vr3LEgDMFvwIFVguOimJuXFfUY7NgJ52cgrl
29xf6R+iu27CVSEesjvX3bCXg6NY7iTF9k9Z6IwFDgYLAdPUp/PDbLK5502LdzAZ+Yulqed174ZR
ekrFfxbHPM/LhU5OgeZlC+SNp+scVZLZqEpuEEa6V6an1tw3T/1B2dQH64aQ3Ct32Uo9CM3CKpvu
0HmDqG5QswPIC+16dj4jsVILiuJnJ7f8B0y2r1/b7L/yApDFw5fzU/SZ0ro165NrJZ5ct3V24srB
M1we7TQ8qtVaehWWoBuXebJZW7OQIW+LMNbGKjsZvzuUDKCrHXz/NgpfhfpB/1E1DoaZcbb+ftY+
3yTzQaREQ9Yb3Q4JvYjzIytsCiW1AiM/+ZDuRu4ZDNPSfSts8tbxldu2WiXRWnxU/hVoHhHG1xGi
HTvhybNuBe1nIIVAwewCmc3M1hEmDxEQcOJ0ZxhIZrw21X7EdqbatwEEypuBCwy3sIFwInSy5sVd
8ra6XBEkSzl6p0VI1DW3xctx9PGDritOfrDStJ9Zeqcu+Xxcnh00AWeMvC8QzguztzitXMG1xuLk
VbXd9y8lTMfgWcRRZ9inT/rz99NzWR9BvYN9q08KNpOK32xRQIdQBlGsipPiwvOx0Xhv93659Zt7
WKqr8ll61ta5bUURYckfvdgKCxvgWnetKQBjD1Bdm2+AvGpdRerq4qSNq9y1u97cRr2yii1cpT+C
2tGqJaqXdvnKossUann7ILFBDv98RcaWUrtFMxSndqX0m4zXfYpWoCSvzX/Fa0NiFSbuOhUcV1zF
6VoKNg2yAqozPscyrscHVI4m6aePIrTrtQy0PITNGTmliXubU8bO6DnVY/83zZ0erblmn+e/YCo1
4x3A/zLZ6b/kymmFHSWonHDuMVvIJV0ycYi9wbXykKSIR0586v6XOFzq5cAcWw0Kq2KLsFji8i1M
HK/YlNHgKB2CDFsRdRR/E70P2nOvrtTuRflrkPfQVl3opJZdjcAZ11ayC3EQqUxbLfeUckd5JRK9
y05o7BB0941DI60ya8N/1Oql2+QTqXx+bJz3Ynb2SkWcI6mplycEBgJrZYwvinGHVLU13lb/xl9k
oXmEu9v0bxbb3vto7sNwIxlbd3AMc1eFeJ/fyOJ2WA36Kqx3Xbq1xsdYvFUFxPg2pev4z5rykD0a
P4NnBYkX5c3rfAIFOxzW3oP6u3bXRnYb4zrw1guHcou0uG49GcTBf4twi9O5ELxG1raKHiJpMwo7
N9rImlPeZzxT8vshzFHkKhzUoMYtWU+fX/FvBBiYuoN9dXlbFdTmNlLrDN2j/wuposKSeYny52NH
jtFfUum8zMyyKOAMTBf0ZCI0z2YMZaZElWCUJxEieFr9w7XI1l/SZ23LN0LWWXgMXgkQz9qbs9CU
VNQT1mF5kp+iV+/Qas/ju3rXmU5Vobj4Pg57zvVshVtopvG+kF++P9Y+az7z5aNPMCgqvxMWapba
0GI57ZKE/lqH4kN/qpz+kK7KcSPrxIQHdJcgcKKssIcr2/wT33JIQquCh/p9/UcMHeu3sUuSxNaQ
H8jaNV5xrg221iociFoWlhiMWfSA3JO07cZb16lXaGjee7Ld/AqfWhYEzHJ3SaX5svY5zSGSL1it
galBsne2sbshthIjqE7YEPk9l+I/PbMcM413jXwrioWD0Mp9afznWJZWuRuI9PFjJ+I/b9UU20QL
NLc8SeoaIljz2vew+H/6B6990ZewmJf56amP5qT6aBLKXrhHFKpMklMIq5PPm6v669fyRq/vyuyN
VKua78bwt9YizwgMw7uBJZjGS2SNi8zj7AOmnNmX0xM7UL8Ts6g6qdE+liYdCqQfInyfD4uqYfzS
xRL90tXZEqVYogyJSlfFaC8hfB2i7N0vXO9XHozccDyrCSWo/VzsAz3VRVevvc81E1bvhXaMtZ32
kERURI2TPhyKZivkG2OwAWDw+i5QFfPXdf/eU8wbtmKwAOm98lKZPsggGuRzSM/NbqfC9OKh1Rlf
gwOv8e/7DVYKEncM9IcYn5bcEZCOMgGglDCvH2P46fFNqjnfnw/XZpmglFIi0qnEHbOgtHFrPS+0
mllWqUgXG9d/HbPfbnVDwuM/Wzixoqi5GWCVSOmq84dRkUcRlrp+fQqR9P7NsS+QQuGRTIKL1Mr3
/boS49MYWUGqVLgFkxc8X76+UbV9Nhb1SekOpvTD/Ce0MnjzjUSW3NsqGrqm3rqoohs5WngsXYsk
z5qe7RxJz5M8QNX0VP6WfkWK4ijDSkWRqjZtbLidym7UVfaia9v+vlJB2QcRlmUHcylEv3qEfB2C
2b5qVRyRRKmqTy4KLd0qku8KgbRNSIrtqcbBvXGQtRclx2h3xtFqF1bW1ZvWQob3U2ycI3M2A5Yy
uplQN/WpwQ02yQ+5ulYLx+3v8lpbl1boVJI9IPbi6seFub/MZ5J0/dLybAKGFMpKRSXxFFaIYE1+
ZUbiJOiViqR+/0bVaqw/0uJ3MrxUzUG29t7wBlKuf1/4jKmZ+bnGS1NSyQMogD5m15QfBY1SZJxr
bfRzuGsRL9j05vSwGLqbdD1+CNkhUveG7wQ/pAcTR718KQKerqSLL6Bwz5sC9Bcb73wTyHoUKHKV
VCfpB6jAx473dC2jkiWuxeAQrlN161ZbCn1VvxkOrl1u3RhlmvBvTYB2U5a2uAp+CNv+Dqs5rXeM
YEvNp/3PNFWOhQld8H8/cjqivlw0uVvIVqgxTNgjDzCUoQYlhyInGe45i+oSV5cGOqKTJDxLZK4S
0hhp5GvAO06YgzkZcafv3qfhKjQW4q5r5ypQO+DOaJhP7oXnnYrTuDXypq1O5o300Hkxcnvr1Amb
h3gJ2Ded0Bdz/KWlWVgijV1uxT4t1Sl4ny4VtI1XFW8La3laq9+1MlvLnhJKrQpO48Sr9CT80v+F
xS7tNrJyq6e2mO39u8pdfd/mlRQDGGJ0LeGXaZhWz86Ppgs81Wg1gDa1vw7ZoFH+rin/fZ6YoklF
GDHoyeD0fJ6sUku6JBSqU9y9BQZ6Q+0TIqNo+CnE513b/7/06Utzs8nqAj8uRsGtTkX6t8FKMDN/
5VGwcPJeHTjwpNx9PHXgwp33iRgoHGudPjWWE4GaRQwgjv4zmJ8ti+cUx5oIxpL7/LyRXOobYQjD
5uS5KP1pdl+DkVrSo7h2lZJvtEgBTTDZi9qzEY1Wk6ppczKk50B3svggdDdYpqwgs3sqwlmQVIRq
kyDHq3Q34w95qzvB5lUfFpIzVzYZiGBYEVjOAnecp5VdpTDbSMyaU0+6eJTuati636/2K5fFpEsw
VeKgRoFaPR/PYVSrPBmb5qQgGsYlWecHt9nF1aPqbr5vaX40kRFB4oPMGgBB3hdzjd42blyce+Xm
iHqc3CU3eSfe+aGFjH39FGJIFS1hbeaD9z8NAvGaCiXYbs2Wih6IcliXZnMUZF7arXFs1WphX11t
YgILTNQDCt3zJS+OcRpZQYu8B9lR2Qem8B831WcnEJaaZImmRPUsmNItX0iToEQ8a9Q3gvVYKJGN
6vZCPz6zjF/P2akZxAwwmyZphU7JrBlpNKuRe6U9kgYJdrq6MgsbDT5hHUkHX9yJt3K2b35lh2q9
GDHPjw2axv1iShVAn5kc3s5XYCPGoVlaqAzpZEaC9XCXiU4W3jfPkfqiVUe12bfynS4/akhq3pco
nn2/LOcb4LN5ip/oHnBkgV6dNW/lfhFmRX8MAt8p4DI05olcUaVCfF6IzBSF35qNMgA9yFrmBA1H
jeC8LRMuVed5DW1RWy1dHNCe1BZLGtvCN3oqUJGbMtpkhb48seM2UVG7qv+41VpXSnso3/zqJspf
OwTfwIwph0jaZikSYnZeO7p0A67gRapv9AwqoAyMTV04jC4i6/8Zqv/9/NlMaaXbCaXBUNXGXh6I
KG3ycd5zZP2LI9tSoD478QIn4trCZMhACaA1ClJ6fmoEvupGvt/2x8hc1dUO4bLmkB/aG1ld52+Z
9DLETmPt2+hee2+own6/Nq63DhSXOJabAKzA+YSFZV8b4liji1E+q/gPlNXBH1yU2A3bpbysSLac
79JJNzbfC+Ea+bSse5XMJVfHy2MG11De62RkEFMGrXD+GdAMLeLGXkR6PRKcXEZIPI6GdOEQmMeo
VHKpGoIAIGvNhTBPGRaZLAy9ZsI/wdtBie+GYdOJj1K4/n5QL+6Bz2Ym/3QsqaYn8nlnWqMVAZpY
4lG79fq7oFvnwXsrKbb2CTwYF1q7SIR+9gp6FhBt3DeoVJ83NzR6T+xDc1J+LKSdUewqqLlK4sCf
D9A2qMd856ujUyX5Xdg0H0FRfYAqd8Jhu8ieuDrC1IeRJJrqmfOkqDJGuJhN39KjEOD18XYM75Dq
jpTFXk+DeHbSMMjUgaG7I6PA8Tob5FErVFLAgXTUqrU6PKVHNXVM4Tl5lqfst0/EVA4rr3mY9KUp
d62iKFlIR1yb5smbnviWZ4j6CSD48rzSTTc3MLCWjnH3b7S2dfwkNzQpxms1xullybjt2tAyrOg+
Qmliq8w6nCiVbHn4JBzj/r6pXstDAZAHIebv1+4FzXFaTWyPiSOG3BX/er6a0o46fx9V0tGo1tUp
AcUa66WjkFII0ZSScYmXuaqf2vE9MdIb63Gh+WvTalAu5BwEpcytdd48ImkefJhSOio+sqUgJ8pd
6ccUkJ6s9mffJTbP2R7rwFrDICtaKSgKJhND4PvPmIKB+eKaoOwyGwpLuXmBywBaF/lqLx1lfZOh
69qRmv7IX+Vo03angPvr++Y+8+rz9kC5sG9gNpEwnAUnZaOZVR5J0lHP7iNpN/m9I2fntvejv6o7
wDWjtlPwIHY3lruq8lP4SiBq69G2148QvHXvVtecPg3scFwjnw5vIil/UWyL91l/N2JnPSTrPFsY
pIszm3w9732L7UcqnQPofKqKziiVvBhVzp02dyYooQNbLF+6oaYZn40NJrwwvyGAQ1Oa43DKCn2G
0TTGY14Vtja8hfXLEG4LVdu+9XHgiJNKZLq0AC4qISw9cpycYDjr8U9zNiOxWuetXLTiMdT+eR+I
fLXm1hg3cf9n+FO7lWP4S8N5kVglvma5TdAW7j+ooLNQO0ra2FBGVnQ+UhSMlY01vlY+5xipay91
8rZ84dlcqWjkn3x54e1ypcPnrc86nNdF0xethGxguxpJ3BQQid0ssHN1n9eqoxu7MpIPwHq+X/oX
2frPXqO/CRIa1o04J2t28dCYg5kRcg2buL0RjMoes3EnUd9Uo3t/+Fdam9ADgtYfNK2iimk8827d
1lgFtH/qZmEnXp8EEJtT/WsCm84CWNXzZCOySmR5fiMeO5ZPxbjLhJ/tP72l4PuCiGez65cOvcub
hLH/0ui0077cJIEKhEBSCTsFVC5MqVoj29X2t4UBxyXcDcMPoQasszez7le2GsKHTgJDigLhmH4M
6l2dnhbmZJ7d/JyTL98z29li0XYBq7+fqFBDejAiybaytZ5SOHnypMfBlsNstRgDXuAi/6fZiYXF
ywGQ+mzsx7jLCqnt+qN4gweRoT4bVb/1ZChh+c/QfFeMTaEn9yHGEMKLRW6/z+7yah+Ne6W9Q30s
KR57qbNr/6gMW119MINi4cS7vJymefrfD5zNU+uDdKlEXjdhp/zILcHfBo1/EFJ5XNiNF0W1+VDM
ZsDAEEUAe90fPfi17ouBd4Mk11SNo3wj6EeDxP+wUggpGYLkpiwc2b0TqudQeirjFwkPQO99YU3I
F8ewNulVTWlDLipSyudrVAvG3FQ8qT9auH306zTJoeWpkfphDea4SbXib00W5qHUCnctSv1BQCrG
hu/50cVmsvBOu7x5pm+Z0u4sEx4vs5MytIQ+DSsE9eIoZba1VEXCVY8XzoJru/JrK7MTkXx2HCgx
PdZ+hN22xU9WskWFR/uH0P1YGN1rK+tLW/OapR6WSiKgE3KMhFsheTeTv6P7U/8pp7eB4ngULv1o
F95n/Ys83KNKry109UoAwohCQZGIZ+EUzKPplv+pV5rcH03xPTYfarGws7RdZ+EOVkoXHgwdVWgp
eGiielVm73r9MWD/NKZ7kcDDpNzi/0VDWk82an+ocyq84/OYbqNKuzcFd1eZnZMLj1VdYBgi3XRq
h83E9yN4keTg8iRiI+cAMBaV8tkjKB8sLdJkARFSwBrqKs+KcG0C+AYpnNchUIkBa6NxKBcGTr66
Lb60O/3/L0d3X3i1rkZ6f6xwPnDbVUDuXssVR3UfjdiJVDT9hTcp33rtHa/4zsPvGbg8XsCdtvL1
H0mUIVEMF4Htmx6WBLsu8xnTqEBFI69A+unC2i022YBji+5eqeJCEfyJ83stXsUkdcM9NqVGJ9jl
jYvg7veTIV+7QCbpUNJ6kLP5hPNRiQW100KP2dD8dhPqAHJ086C7g52bmAAgwO55MYKRiDgfSsi+
0l2eH8NqJSE7MVK3TkblYHibVH8cMrKoiyHllc8jU6uinjslbMnnn39eq3cpyFvypmV/T5XCzoNn
2Xd6SsZRix3FcPRQBhxutf33w3JljeJ4SLkSAAqH1jxdGxtFGpuV0B5H8bWSsu2ob6us2PRpsla6
hSmYDqfzqBlmAaIUpBwhlcIpPe+iZSVm56lYEqg9kti+3XavpJ91+bY1D8AJ1efvu3YtfOT1MuFV
KV8QL8/u7lYVUgxplfaIrGH20veevM5pd8MqQXWDzJFC958CJvNF9jrjJk7TpQD6ynltoriJbC0f
gVftrMu5GsdyGVjt8dlE0r9pVFvMtpnwJx7xqFqy0vl0hp0PsI48BC4ME51kjiqNqZ+Qt9aRH9aH
9H5UNeE5NmqkU4rIo1qIU+hN37DilXzKQ9RYlqUwONLBatbBMMq3wmgWfwVdGZzBbRKynoAGGyM0
nYZI/NAE5imSfWVlyIBBRyPSd62b4w6ANOKKqlG9VkrzA9eJfCs0vrQRujggDVKrdkMKeKOKg1bY
VaNw3mhKMf73wxaRWZgACE5BLFJn27v3xcILkqg7tnH6psn1kyr8MrqntrivlNPCwrpywJq8iicB
bpI9FwsrNmtAaX7WHVV3ban7MHP3FlnI1Icx2/1r42xVJcnbUHVOYgj2MMb2wgdc5l1ITELRJyRj
G0EIOd9Jedt4o4GR9bFQNy7Y4QYPX5n7MYdK1o2HctynwU0igIVQf4vNS9ZAlip0FKF/pKG38FK4
tsTx6ybXpCEnCKzo/Fu0dNRaVcuBBbo/i+b3YD3gLVDqtpHdZ+lCx6+dIJTZeZep8D0oRp63NRgU
cP206Y5yHf4aEfKKDN2WxuBB/90KOTasTiMvQbeuTvaXNmdjjTSRnMPvR+jaFX5jvxW62yznCvVu
srjaCiNg26bfBJgxuOm4kvH6XpjsK3EYHWaIWdeoGXzmWr9c52Ne100s1fhNYtQY7ovmVovvouZB
vJPqdYBuLcZRZX6QQo7QcZXejUsUiqsz/OUDZlurbJJCHabVBrlnrcWJ3Wvpxn1EX23bBNG9kaoL
oedSj6cP+tJjrnA9DHWmORyk+16q9kVi3WqNvsTnunbnfh3ZWTQtgJ/IrJCRHYRqJ0XIbBdcvPo+
ADmVGpAGh9E2W38Tanaibb+f1uuDirwCty+pqrmajuCWptBW9NFI3gtx939I+7Iex3Em2z90BWhf
XrXbVi7OrTLrRcisqtS+7/r1c+hvZtqmNSaqL7q70I0GFCYZJIMRJ87ps+dSM7nlSQJInREQboVc
YONDIkMi1vBCuZzPJI6Ajufb6WUq/0zJnRprVkh0t9GDEuSdWYXud9V/3x7fVtaCUABC9gPjI/3k
l0bHqi/5fsS+ARPNok+O5Cqyl0M8arA4yGIovj70OxD2xn9uGz7luK9uwTPD1LVfN4aeV8qE/bLu
hPgpCefXlc9M0kna4miK1Rr6IKnJJ6DNiA45+k4noNR030C8NUG7ck3qXSq/xM1jwz+LUCOdRQ/Y
uTlEnkWEurfs6+Pb7d+8eZ6f/WQqTOiaqZ+HCnOljsiP6uiKiia/51hl7a2pQVWCdJuiKZ0ozF+u
STxP1bBKHZIFxp3ixg64DaQOjGtvoeKhcTGHTEaEDVAc86/u1WhfOBCqAtlnVkb4KHJ3eOup1R16
Z/btvTo8zqs3Sf6Ml+Dt2djYGujLRxEDBzw42WhKNrSmxULNkdnwinU/h0dF2jUJVG3kh0Zhkcdv
GwNwEbAgXGA8ddaEyTpnXKFgH6IFufQjCdpnkHbLfvHQ8ChHFpkFw9wpZj072tJZUeq14ZFQzTur
4VVnKT+jfeQpaG3OISt5eya3MpmE4uB/RkcHCnIt9Vk5yrgw0+cQ0l+i1nmQSd2VADO0cm93/QOE
+LR+p8PZwpkHvB5lTq19aMN2Lyb9HRRUGau7FZbjN0FdF/VlgB7oQoZSjiK0vfGbVL56NLSwRkY1
hzju2IuapYODHIVJBUKgkbYHUBDMwQpQnYygZePZgxcIPOwEguDpdmegZQcjlrDqdXOMxSfemkLI
T0aQ1BMZD6ytc/DCFHV7ps1cGa2kwsEa7aEp/f69IUxESRfw3D751Sp2CvQ1ei1YlWVyaFDnIHll
IW1MLkyc/pebXcrCsG0FiHSAhUI3OWOSTWNOWSSRlEODlwpFZR3iCyhK6QiFKSvgp9J6I57EQHso
sYNiExHJ9F7VNprBbzszdUheWaIOr1lYUceURhE0WA8QkNmNuR0yQWhXRhQ0A5KmD9IkhzISdVUu
a9TymYgWdlE8Fst+bAnQgVcYZdoNK8QAHkWQT0fCkDp04H16xsdKHAjv6vwJwn+5Aav/01/OF97z
wFCgw1BC/Aj2n8v1r2ZZTUEnEweSBlUDL7EE7ZCzQBLURgI3KIgv0JkskDoY6lLUSHQIJjfw5ySo
bVm8K0Wn4Xx9+dMJjNwB5cywI0NOB287yLKQUixlZ4qXIq+jJg6MJRh4W2Axi1AhJ/k+eFOI8oGO
PwBxvJwsKYcKg6TFSZD2zqKi3w4RGePg2zKBNgX0MkHczQBS4NKE0IRo70y6JACyCNSJi8uqkWzM
ETiH0e1GauQE9XxpwBCSOkYdKgnK0UNf5vz3aw3ULB56EOojki703shzIxvapU8CVIDn7POl1O2m
e5n/kj6RLAVOExF3P4AqeFVSw+hlPV91rk4DwMLk6I7XP5nsxRtLQRALWAlcAiqe8dRMzakh5VKV
Bh2qtdxbg75VnVEPuN4YiOtl0vWDzkMEMtRpVaVjVXYgKwlmfVeO+2ne52D4uk979/Yu3xwKkoYS
wKo4U+jZUsVxyOe2SAPNzJDHMYYBzQ+M3ArLBjWWnpdTVe1gQwr3+vQpALhS//3+liQI0RHBUoHA
Vy5XpMqSbNYQlgM04CaaqfOMt97WEM6/Tz0KJNSvsTnw/aG9X9Dlq9oTx8pObNmQSRoV2BvciQZl
owizlOeyKQ1i/n5+EgobT+W/X2xke3iRYJnQU0XFEp2xhnWatlkg74XQKn/+Jf3qaeuBRRzJQxQV
cXFQt187clWvREYalMVDmzx0sfPXvx9cuahWAt2NsJTu0wqXSW+iNMTvX157P1de0tfbBug2KDIC
/GwN5xM50QGWoPxoLuIpUpo8yMwBam+t96furEUEss5cnrUaxHv2d/jJMHp1ncMsyuEAByH9RU73
S6N5GcXZomkoM73L++mOg4px8hq9ZnfyY3rP7VuIQ3dfy9NtqxtGQdGBRC/gg0Ba0zQdddFhN5XS
egA1Y+GsodN7KYt85MqjUSrBRQIkKCA1WDbKH4q0KwF7HtbDtOePy++Q4c50YgKRDxAtSEyAn5B0
ap44C85eQ1M7AFVZjutB3mvvzducEFYnSDejW63asdRIrgeDBDxmi+QikKmkYaVr1OhqqkKZKKzu
J+4bdItMzkyy0GchN8aDMiW+TbqbYIA+xfoBWNosSsAwwllEhRhZb6gf3QMxoB5vrz7LEnVJytmQ
CMsISym3/4MqfCRZyuLUnHfbzFVIQQYEml8Z/SW4YegSysSXPWqJxnoAG5nfMjbrtQdffpwaQyGL
XbTq+HjP7bPqqY7vVpBMjM7tIVxdxGQICE1JZ5FAKgOXm1OMuHiuk3A9lK0fgm6WO4BrIEVcP7m3
DW0NB/EKypoC6IjQxXRpqDTivmnimj8kpaOMoKY7pKVTZm+3rVAp8JOL4bLHywEJC5R4qC0ZGZkE
oHvLHyI/F+5RMFUXd3RCzi49Zl/t1ogMNCsjowOHBgzwckQQg81RzOD5AxSIF8g78lY4AF7CuJrp
hAAZEggn0SxCyMdkmY69+aXrjFkNx0P1Oe5y+2n1FvcDWpkft2fuejTgzSLvYPRoEuZv6vKMayTY
JLWYDj/l3aP0ePvj116GjBXibjT04F2Hg+Zyqso6LZWqmqfDNDvg60DH0qx4i+KMrCD8euMTQ2jd
II96NJpSJZAw18MCD+HpkAAHYVW/cNHsUJ6+PZprJ4MRcEiAvvJ0A1CRTCkXa13FMJLvIEusWvpD
B6Q95HA7RmS5sfaXlsihfXYDDF2uFpq+TgfpvfCGP+FHYUnfsp/oZsdiV6Wy/XCzS1PEP85M5eLa
40EAU+lj+yjxJucMbmGrLiRoS1Ozb8/ghrNdzCDlbCvOtVqbYWyxiic5taeHiUUWQ8OirwZEhR0p
ZM9CrSVz9xA/jr3Zf40/Bjve8+6wA4HU8OP2kDZu68sJJF5zNoHopW27qoS93m0TF2yLnuTxAfhj
dkD1hyvDB+l2QHp4NE9kMg69kfDCdEDrWpNYhY/kEips60GEfPEehx1gbp7u8qatjU78k+WZxMcv
73KMlrwQgVk4IbsuR2ukRZFwHPZAdFglu/rTV/ZcwZQ7Tq6BHumlwS6PnQXyEv7tib4OVC4tU+uq
cSJqeRksy5mjp16sePq6sGZ300FxTwHXC4w3uHEuh1cXQ5T2o4jTsNzJHp52B1AKqVb6ADJ7dTAr
qNDyaLc8yq11e3SnPAc9sYAU/4eIAokQ6gZLxSTuW4jCH9JAUX09ttz8EN+jOu1zd9JRfTanneTd
trl1aCJLheAcaEgCz7scrIasYTMY+XwIX8Fo5femcT/vY9bRTBN6njwW2BbStgScC5Brl2bEeirK
VYSZPFCdyo+cDjKa982dsjes1h/38157TL5WV/WiB2l3e4hb63lum1pPrSh1ZV3L+aB6I+ixIee2
V19vm7h+XOEERWIGgHcIJiCDT9kocsD05A42WlswV1/fJV7vZ55m1Z78BFVQV2eEBuTWvHKVM4PU
PVTwmTz3NQxOFrgsGFtA3Jyys69TXjG34RLOI77OPbvNU/3SOdFnZa670dR3q5/sGzvbq7tmN3u5
L76n99pHeL8cukfWxbR10iDlRdhhUKpBQv3SbXR17WqJjNJwk9f+Wd7rTuaPfhK0991u+Nua0H+8
9MwcdbxIqZpVVVnPh+67843nHr4quYkjHGp/epze4/v887l4ZhG00ahE2uzpdjm7PZaVsGdq1XwY
G7BM2bpX79TGNEtbt1Vb2HfPsokeg+wRolaWdBz3wl7/F+fqqdUOiDCkT2iOknhFrFN1/XxoVk8f
LcTMC+8wtgjZAlceS9r5/tsGNblVUo/posNGcQTDT/mhQJ2rvCvHJwgZ/1F5E9q4CUvIkUZm//fU
/mOUuphVLVKFvO9gVDWhy/O1Bsun7rU+ZwLsdsf/wu2h/kr9vfSBW5OrzYp1V94eNR70lx4s98Oc
GV2LH7A8AFi57yz1NxpsuwlRsAlc+OdQMzYN2Zv/9zxfI4G6duQTcK8i++HonJckTtczDp/NeAcu
CbiipsE3r/Qpwmbqwq6ZD9kbOFx2gFjtaj/0a6v1MpfhN2SPX40HVxTw48iBXnXSQdYp5lWA6w8g
CX+QRvSbmNL7dL/+MCJTDbT99FsdrPAX4Y4zy4h1JW+eQGfWyUl5tjejEHUDdLngSi4sDfSG34T7
fxf9yURTzC39ufmNfi0W9JRuEv2P255Zpdy2SpAxXYUR8xs6EGIScBQ11m48tIcpNQFCLv2gLuzk
xWBcldv32D+G6chy4IwkBu5nPvDH8I7Q5GmOYdXOZOtmY8/71mQxR2/GH2cGqZsGpx7Qj/kELUK3
zyzjPnR1H2TBDSNCJxNGO5FCxFTAlQ3dFpqLfmonpLcEEYpMmalD/6l0uNpRm12Dek1lQRvqttNu
3c4oOAC7jhQhnoqU16R1JwxCBXNow7ZKxkm6tcHPP05dinOspOh4xMczH+yh7xzjvb4ZhZ5/nzqo
SVwMzUF8X7wrzOP8MNvAJjXH9FM4Ri+99Y3/YO3xjQcoxFA1CAWAzhDIFip8ahS5BnpXEg9D6S2d
23jxW/dhrGYCAtjf6hdzfbYeiBcGybY/29Z9zwuDGMIgnopmVDjCF5eZ+af6DDVu6TN6jCSbUOCz
xrlxmoBHHrBUBWR3KOFRYbBcZ5rQjpp4mMLHEZCih+xODUbZhXiIcK94xtvw2LK4wDdcH1A61G3R
sge6OZHaYVJbxXrfcsJB6PbLG8QMCNrhhxqo/T7pvNt+v5G0IMV7YKgMlBCBnad8c21VxVjx/w8D
lBOex8UVeGuUdtPoo22hqO02/fsLFj6D1DLRXAMlN40jHzlBHfpaVw5zZEdPoD5Ap1MNcprI7Bez
Kaz25zeYZG4P83p7n4hJwM8BUjdConrpPUqSLMNULPqBl8Gb9raw2FKvD0UZ6AH4CfJMeCzRY5qH
qZW5ntcPM7ea4e/xODxIq9fXwAkykjHXzgFLp5Q83vMgWaAcsiwypQCDEboMqo+wBI+QNUR2vjhW
CSUD5a8jE9RjkF/EwQiEE5rWL6cNNYa17cUO4XTyVKt7NMEpKSsyIfHU5UGPlAQ214kxm0A7L22I
Ew+APzIPuE/aYAV/o+THuellL3xssuRZN5YJzdSoNp4KgzKtrS3Ug9rELWy1go2W7dlFQU3+3eAJ
qDIeZBvLdG6JrmhF8zRl3QhLiqkDY+0NmnPfr9bwe8oZ+JurywU0AqR8iv52QA1QsL2cv2UohbFB
L0OQ8Ls4cSI07evvf7l7KBNkd52dvVxj8GU2LXGg7ku3fbr98evfjzozCUnxbAR4jZYwiuO+wsM1
SQIjDmpFM9XOa1bGpiG394WP6TLKqIBHn/ImV4gbAcLZEzfkVVAAkwxg3vvUtRAJY+yWLStg5YBG
LaIWBNrEJ86mScjCTsjaqgo6E8JIOW/Gsa+Nu9vTRc7jy6GcQHCShN4YpGboB7YahqS/Ny0CY3Yj
/m6xoNcAQWqeBbSm7aDQBOIw8vIjjwbIzV0OZpKUYVpAAR0QWR8fkfsMvs3WnJhvaXr/A6CGVmgg
cbA8RP6COmNWtak5kQuLQNVsGSo3FvcwOMhMgto5ftT34056qoBUHs0ud+vqfs3MhgXYuLoE6d9A
7aFa6tqkjbgi6O33yYmtzDGH9/6eNdaTL58vHm2HuoaStue4ojeKoHEGR3DHoN/JjvBiuNW+wF/Z
Mdmvh/HQ+5rziCK/y3mqDyb/PfobH7794hnk5qbujx40dJzCTVxWpp9W2EOx50RTBHwa4DcKxK+o
VVf7xmhKHbKhT+DV3j1EYEp4UyvrT2sKVmnqJpS6HRHpqx8fkdVamS2ailWDuQ6CfPj3zDbs0Amd
2y5Pn9pEkBIMbKhDApSJfkd61hq9K0N+qoLpqPX7xqohGRdb4XsWMw7ta5+/NET5vC42ZaotMATx
S3mwudobVVd54VlpY/pyOA3oNL+gmyFKBpeznA4tJ4f6XAWLZkVIFo8uSKqhbYM+Nmf+W+YJrClG
pYLuBSEsHlM0HWURGSMXTgYOv/vkAP5ztGa8Zo/DM/R0V9ZLZGsGCUkSmrl4xK86tZH4Va5DiQPv
/rR/gAaDSf4B0Yb5XpmuCLWFff2ZvLOeilfJTzJC+AY6E6GELCOovJxPITNUtdWSJiDGIr/fRX7k
t7sJWyzqTEgM7Oqdvo8O/S7zQe8Bxpu7KA94e3amIGZB/k7d8ZebHN2RaBNBRxv2EVLol7/GiLRe
5tS6CQ4amYG3PhhtBQLlla/gv39+Id1sxnYEUt3//JVZf0ZrtRZbcCAPbykWIKHW7CzYT5AYZ6wQ
fUdhqtBlpwpYI+AHACq6/HGpNon1OK4d0IKm6KECVYB5jLGNrvYr1K1QMABpOaAWgMBR7h3K3TCD
/D4OYnRlKA76VTTDDV05/xmxiIKv/I0yRX7K2ZVbiUMxIIcQAyZqRmh9fY9+h+Ne/0uKP6LYBWUT
HImAUSOBRmMsx65vNYUT4qDS7Kpz8Yy/07hHjhE/kOPlwnFgBRhOxPU66q2YucvB6FgbMe/WJEjM
0GYpRV7fcdTXqZVHlB+X6ki+3prrDyjK+b90N3dU0799WtNNAqfJQj8psFDkSseWvBzGKsqNUkeA
7saPHLacDD6R5/yw2IjtBMiPmiOrMfn0DKEnDhsNlGiE2RWoxUuLWVt2bdPxSSAeVfRQHngwRb9G
DkBLTnYofipH2c1NdOB9avs0MndN6rLa765OdEwuNNyJyDBh17sCS4WZoIapkQSQNuBwBEXOGuiP
oM7Krduze5UfJ64ILXbUPHB3kHTu5Vg53ci7GUm/YHHmZ/mtPOoowg1P0XF6Uneyq/mrl9tZMB5b
kNN/MUmprkoftH1qdRMwRRmcBPugTMFz0FZ+zY+zDRqIIxIVyU/BWw+GwzloOBrDe1SWD+Uu91nV
u61tD98CXwppCcF5djkJRjKhap2labDsEz99HkRMOrOqTEZCexUk2cCaSl70+OPSSFVHbdi10Ahe
iFZjdqxSu3xO39fenLzpsY3c5AG07B/VM/fBfUys+PsqY3+aaJVHGggE49f0X5o4oElEAVBZPc67
BGokb1Bwat7Dx9Bsyvfft91q039Jth6ziViBZv3WOhFFO2MEpPhT84fXzKoegCbvDqwAc/MUIuJb
/2OIuqpVceAqcHikiLS/Z9l6Ce0hWO/H+4l1ZF9ddGSfAFoGzD3YviBqerl6JbdOYU0AzO78JXkA
FX7dnjH62Xpann++r1PeMQozkM0FZkxys2CvMkLe7W129nnqLqjKJEW5Bj9/dBcn/OxdGRH4rnvj
3g2UG6M9UiR4YC6/wg/tpyyYeAi6uWKKjXd7lFflhdMwUc0kQHZEDvQwuTSGF5L1Wu1o/6H5i6Uc
+h+JBWKRY/LcOCzeh223PzNIOYjCtaMh6Usa2KtoQpazOMreWttNoGWWUj+2TJlhcu9dbfMzg9S9
iOa5lJcjjBAMB85yNNxo3wW/VwsvXqfbhYzze3OjnVmjnhiVpI7YfSdrdSBaMrAA47difd9etk3n
P7NCXYjSAC1WvZ3ToPD1R2h4HFgv2at6F+0X1AkMovGyjCVYGD5R1jCHO9RLndpJbQn1xN4b7Nlb
njJWV8IpGXBrsahdvRYlVNNieIfsQQIh+wnpXLuzOzND6JztDQcNwM3LYsf2D87jfekDhMxe5fMH
BAI+CIHM0FpcVlJx80eBhhaNEmjoIiCry6MGgUktZwk6DTR35HA5ADcP1anxd+7lwfwcHcrAQPzR
ATbTBbXXf1fvnVe8SE7vDLvBru+jX7XHCkg2o7DzH0Uc8SwylkIxifIZP4p7aF2Qxdid1UNHOP4k
73XZve1vV9UZ4g5n1mjm30VMaqAfQ3JcyVZiJXj4/SrNAimD3FtMzr5tjqbBPoWY5+ao03EVF6xF
gcENTmlP/vz+W3BjOEL8MH1KD7zTf60/WqfYK57ghw81Dsf0DgzTojn5kde/6gSf5RV4kTF+11YE
f/67qMMrySGcEvL4XTZ/xz1wO9mSdhKamKDEBDDOS+JnKOhIfvnJOcJeBQeTqR1jB5ijP+D17BBE
vUS/JIt/5AOAEO9ZRYrNw/z851FHXbcWCldlWCUJD9G3hvytWR8rwvL9n4yxRiwHpJtp9ajOGzmF
MX4PRi5T8tx3wZTN1PlkRmpbx935uKjDaOD4VM504n04CuIHzhyRJ4vdxY3sGTkqyUy9t+/bS715
AJ7bpDY9lNtTo1tg03jO8LxfHMkfnMKDxLXFWaMDPM57ua9Zk0qiCvr8O7dK7eoBwqXxtMLBeC95
Wv3BSo6yXbiN3f+8Pb6te+rMEA3NB4V7qPIDhjc5SoCeFtPwUmcy4+NtMxtRFKHMJ2VAgMUQe16e
UgJwGppQTUkgT3avfmbhV8jalBtvBfR6ELIZPBbAHkD27NlBKMRtx3G5nARCb/HxHUigUF9wwbV8
eyQbrwUUFwGZ1/AGlYGPuDSjVp04Nb2K57WwA+iLtxqwkqwovDMVbFmWqDnjZHWROgjyBpBdFKLX
NjIhZpM6S38oGdHf5tSdjYk6znSIGVSDoJ8sZaXTJXu9tMLsdfpLxRxynqPFkHDygkUPKTzqWgex
1pSoQgaUoHGXZX9a8W+bv04G0OoLoisJCQL6Ldd2zdKPapMEmTRbmDG2hY2jH4UfFOvRxYY2cgqH
c9uXNuYdIg9AVSCNikzdCU1+5rJSZPRFLsGXOM5OVkc5NONLIdkx64zeODfP7dCvPh79Cso0aEkA
rtkJAlmhHYb7hlV7Z1mh/LXTtLpYYnhRYfLh43umvYUS4+LdNnFq88QCXxXFmliLszHHlkC77QwN
kMDInIbVo7BxVpH1AGCBsFdhl1M7HG2FS94mOBJrq6sfu4+J1fG5bQEYdpQEkM6mey9jvcnWGmTM
EICf7DoebS5ipBi33t8YBNq6wCwnSujmpgYx5Fpa8UhqqPvCcHKIoipWKN8PA+g7uJ3Ews9s7ooz
c2Thzjy5WlPdiDUkauJHc2B0pW8u+tm3qUMDPbO9GKK7IKiQ/ZIf2v36cXsbsgxQl22ZSxJouzFX
Yb5H960+e0l3x4uv/19W6FbOoRp4oZAwjPB1uNcfk5eZARDYuC/Ol5w6mf6fxo1V3iBbhmBZSEyI
ceuRH39NvWOkb7eHsnlu/bMiBn1faLEkrgUsCbkL0OegOzhqQRHLs9L+mxsFfd3A86AoiG7bS7fq
uKisSnAUBzLv5TqCS8goNKwczOa84VWH4AT86VcwLKMJw6KqkIDrCidNHFTpKgh5FdYSOzUrC7G5
T85sUQNKpnFKuQG2AIcCoC1mbPut+RLR9QhIHh6oaLe7nK9U6UhZo0Iv/Po7jV5mVnFha6qQjRbQ
Mgh5aizI5fdjQS9qjSdh3OuQgXvX1H/zH2H6kLGyehthKait/jFE3SXzKClgaFlwj3+3HzCVzebT
yjlqaLMS7VtThniOVGlB2XwFcNSTjkylkAQP7fOwmxgguOuvEwp2LImCPgngpKn1XoE27eoU2cPi
Tc1RzTYl0bu9F8kXLl8KpJsekKAT9f1VDMEV4qSua5cGqfEqKHcZ+pEcJnhjaxiEJAJBD3LUV+pG
VSTpYUdyZyWygblXQseD5bpXrXMIg9CMquqn0i6AiNSjVc3rqWm7Pg2ytz/A4u9bWwm+wo/Yrd+M
feNye/WxeNZeIvv2/G0kIi/tki17dnU1zSIsCmhPgugtQu+zbMmyCdo9fleLe8gIILdVslh1Nh6V
sEnqGUDdEcImMt9nNtW2H9dCwFgrk6vMh1H1Ylt+bF5n3hxVs39qdGiRgKvcnH4sX7fHu+UvsAoe
M7SUoSObGi5UudY4HUS8Zx8wyvJBKh0WUu36kEODEkJjFMfBJ4MVvRxdgz7cjOuTLNB+CMhm/33Z
GVVTEDgR5WBStqHOBkWtQFuR4PPDt4R6zWwukwklH+Qhb8/UltOf26FuOb7TsmTR4ywQnQ/eZOSH
N3I04NiB2jTuHcJHRcv1tZFaq4k0E1oRE7hEpEws44fwov3I/vC/it+CZqPfv/tbZXq8wGAW6w/b
WCLwUl2ujT6mcsPJUhYsKNcG2lckuOKv8ZM3ByhRdObtGbyOE2AMeoog/YWK3VXfd7d0Slm3AxzB
/EL+29rnjMNvexbPLFBrtAztgGY4WCje0MFeHHt/tWpfcn7H0HXgbB2ZodtDur4BL4dE+XYeDcoy
kyFNyIHrdrkDSRloNxkTd1JRpE/185mjDggw1xZh2sHMTNoWFWBbQJrgJWb0E8eD6XbBfrIT+0fk
QFsAaddmFz2MzuuflYnJ2toEkBxC6yviI9TZqPEubVEauInzQOiOc72X9Z3RMVJQGyZAxgZKK4CC
Ifd51ejarXneVBOAOo7yA221LCHYDS8EtwH6aEEoCAr9U1fF2WGL032ok2rOAZz1oO89+s14h70l
sphhNseB3gXEC6SVlgY4x5HB8fmg5sEkeEp3N6WOxqKDYJmgjr5Iz/W5TWFibp2u3MMEx8rUbeRz
RYR2aJclAGoguygba6b2XD4gIAo95RC6qQsOf8ABF//3K+selDYuowtb1J2fREPJNcQWaL+NXzqg
kIfofgz419VVkGDND1+C39vgKHISd7CH59TK/cauXgevtKXD4sp+64ykDIES3vPi1sx9eJ2HvZwM
yv1Lta0hd4sf+CbYvDOj0Raqp0imq2ZrhfaP6pFHMu7NMFmkUye1SuoAuJgZ4tRnTjsneiVDCADZ
THswm/thL7j6TrUkXBOVFVvpTvCz+9pdbe2g2o0l3P/s9u0uRk7ak2xU9G3elt3KBRL9ma9M0c2P
ArBnsY+uSvxYCQjOBL3PrBwsmQ76VyORBRViDSEp9vPlr66NcGlEOUZcA9Sov7Dg3Vs7WRRAI4bL
BNyddFJj6dqUEyW8nurHGesQWdnkZ5LZ15+3D/kttwSJH6HEQYcYgrTLYUjc3CwZlDeCOgtiZQcI
GNDIOgv5sTVZhKgBmHUkxBHQXFrJliILo0ZDNSMwviDWe3sMW18HXTLJsgI6g2P18utKngli1fDI
YiFAep7821/fWgk00QF1QUjEQDlx+fWxKMZFzBrc7IubtZ+aHJSRjZSdzWwI2zryzi1RO3AaARTm
RCyE2Jm7ODYB6ro9lK3FlvGwwSsP1QO8/y+HouYcP/BDlQV154SZU0V7rfTWkZGc2bKCjl8D7VDg
JYNG66WVbK1C1JWVLGhjR57vjNAy5GMmOrfHsjVZZ1au0t9CXQOoByvTGAiNB7VQQX28bWLLr5Cs
RloR2VERhE6XA2mhgDNDVR3ZEkdzWBW+jegK9WUEG+iHA/qNZiOME1Wd1BRbQi89HuATzpQEx+jc
dLGg5Xh7IFsrggIButPQl4A3LTWQFIzlrS5g3ZvWHCY7BB+dsu+F3W0rW9MFQXbQ5uItxGMnXk5X
PHclEuPYKGtiGtbwcvvrW/EvzkOcHsCOAf5En4hrz4WrshLnXV1E9O/63WKOkSWufptA+fdJ8fki
tfjBU14ZlsnpRB/1moqTGNcUXnlXuCt+AiF1NGJghimM95BYafZt6ajcflC9/t03GEPdcm3kBgzU
3ACHxFAvJxLcp1WPl0sW9CC3jz3kOVh0ulsOgXcYXOIkW0GXQrM6IUVXLQt0Yd985uFByB3W82HT
BmElBDMZkv8KdW5WA+Sl+qxArPsT+ZrhHsiATGaJUW9NFdR0VEAKsdlxBVxOlQzZybQw8LREPxqS
2U17pyVvt5d/Y6OC0ROchCRjhuoCdbtMFS/lQ8Rh9asPZDBAG6Egd85beW5/37a0MRgQU8ACchYI
31Uyo2eBUMRXTZGVfR6gJQS8CeCkjUfGA2RjUUhGAQY0vMevAKAz+mK5ecGbuB+s8nfdHyLDj1gl
/a1xCEBK64CYIndBwySUFPXvKK/yoNAO9RcIulndMxsnDfbiPwbIDzibKHWqFxmq0XkgAbArmRNL
ynVrlgRwvaDzDbjkK05CVQ2FWDbK09tjHfZKtS/zPepvf7/cQFcT0WQJFXbadzlNTttoBRcqTITT
kYOJ6XjbxPZA/tcEjWHKNIOLeL0F3WpJLvxistbGNVgCNFtWEKtiqkBnTnquL5ejHnu9UnIpD2QH
NaUMqXLJSjTGULacitBno5sO0wX2u0sjuVC1fYRmgmCF845vHY8cDiODvVFJRC7WAAc4mkMRodCt
PnGkJaJc5jmJ8MJovwD6d1ReVdFcgAFb7HZiBK7kN1MXC3g7SbIZL1D0l1A3ZrPIZTzoGNP4rn7n
zyVCbx88fl37419cKYQrENk38Dii8YOyNE9tPRpRWaBgFjbWV6vbtx1ta3XOv0/tyLocOb0t8iLg
tcNQBQgro5ERjW2ZUNGEgXMePZUKnWrtE0WBFBqGwA2eVu1BdTnOf11TwrKfmSCOfn6uNFIazXxR
kAwQEg55cqfNjFCMNQrqNlHzODRaHSYwCsTfGIVc/ZtR4D0E4AmuLJ5OztR5oqaK1qD7lP+JUQDc
8u9GoWuQRULFBx3I1EMiD5FFWwqlIOdKL2Ymzi6NlSvbunc1Gchh3FI4XOgiSVKuhtZx0skGJ5py
Y8bP+ssY300ssqKtugjewMgBkUIB6JGoA2wSlVyGw8HUN1j21qATQaj7CJbjJTTznyqLJpysMbXt
8QATCSACYQtQtpduBla/pooF6dRv0nKHZgdJlT91yjhcTuUN2gy64kCohyZ0FBgpVxPSvBajAuCO
xpG9MeB89MdBSnNXP1bW5JUpuKjQvkRyT2aBvr3M+Xj90VrS/nV0FD96REoe4NKd5pVWhhRQtsvs
NxSIrNTLd+Of28fHVpUIfVX/+1tp2E44ZVEpD8imiEftXUvMYTW7n6BwzF71h/EzfO8/5/sGlJJH
HI8M01urgZWHCKUGDg8wo1yuhlonkcAJqFtWqzWB38nEJdndRWYCmdWX/tuYbeFnai6Rubx0L7p1
2/rGDYDLDA8mEHiA9ZqGx6DIr+iDGGWBIdp6766ffW5Go5X80mGPcb1tbCjST4Y0J5FPEehsZ5dN
axH1QGXMiiPOx7hxpM8qDgbdHFi1l605PTdFnQ+pKmZ1Cip8NCBUb0KQP9cINFkLt/EsuxgPtWvl
Kl4zdMMAoy7aP4fJrAvUXdIVQrUA9DFhnVsuipYRFAfwBMXbidYkmqKkXhQF0UetPiVmYlV29pLt
eDN8qILaGl1lz4EVnQVD2JjJC6vUJl7nOeUKHlYXpEI184/msRBzGzcSWPd4oimARsNrHSJOzaYo
xZOglszuY2ysPnVuO/mmBQi9EkwsynE0jnRoauip1nhtgnx5rAgJT/33zxrEUf9YoPawLtVRhwZl
vGcX68vo3fBQsFyaNQjKpcN1aIYoxiBC8QNCou34uf6rlTgbBeXQ47qUcdHCxFqj7VExHMO/vRBb
zgSsqEg6fgkZKVURVeslNpYEr+UIiNGhNsPmLgt3k378fdsOiSapm0cmeVgUxkE+BrnbyyNVDxWj
0mYRGUDB1kClJr3d/v5Gewr4YQg2FU8ntPbp1A1ah2tV1aKO9b4Df0vA+/qdZPeuchh90VaOGdqe
1Ofkrn9Yv5DWtoFyQC8650UuJGuALdc8SMjV3u0ftZWgOv9R9EWCYkEfdjKckHsofA41i2IfusKP
0OcDMUi9YZc837a4caDL6OEGvBhvejTBUy5ZEPgxF2MW5vFZbKykcrC/Mj/a1f3TbUtbjoN3Axqq
SS+QTCcrkRvt+1kFejfe6TsF5RSrPTIFxLa85twI2YFn0fcaj4jNVCUJXFb/9olejHbI809Tgf1Q
A+BQk08vTm4XZnaQvP8i7bqWJDeS5BfBDFq8QpVCidbiBdY9PQOtNb7+PIt3y6osXKVxueSucTlm
FUgVGRnh7hGDnfIp263H/24e8tO8E94lNwa9JbNQcgG3QxhfWqDDBYYzXCD6iGjF9fdcUofD4Gs4
WwPfYkAxYRf+hJbyrqD2OOKyTB1/K3mCm2XotAEhh3Y3rtCJOznJu+xjdIqj/ys7tofERb/LFwOh
AuMZdw6q700U2XIXa9CHM++HARYau9dBnhO7ygmQuHMmKHwHpr4tP4zWBDzRsKZNtBm5w/CDiiVo
CGtt8+/2HHXGNRCiopnsuQwXa/oa2fEm/OeViouluNFF5fiyDQFkizwI7e2hNL9nTOf9HX2jghop
6M6gcFhq3nFYoqD3jySSB9crlcv+UChkpdTZgu7oDIkN1rvoLJT3/++Gm06fAmRXg16HDRs9WUTr
DzQ/P2I7OYjOc7AbXqLK/A1NYNFNTuJugjTpKnnvX9I1q7nc0vvsap2oXTkLfFBXHfguMt4vpKAr
vLarZN8ducFEX0OGI1+66f8+oBB9uZ7ZAc0UpToFhSAH0fqtYzWsZvw8HQ1JatjUARlM+zMdOGt8
SlYpIq/JFK3yaUjNaF2Xh6HYT6xn52IEezGw8zRfHG4xrItJqDCwwixtA//jgYwcrMWPBiraw8o4
5Ko5eMyGcWS+7uyiM9HywmyljdDpz2G2tpEpeO/XySawBIuFI1g0gxYfBLyDah0N2E21ziilGZyM
Gn4V+lKZKTkA2KDR+85nvKSWgCNEk+c/tqhITZOnwed9HAx/n9ozFCp4V/J0D34xgsoXK2e0eNQv
rBE3czGB+iSNKphgcFPAfeHxvdFApdDc++6WNX3UGStSNeYbMqTsD3rTr0oIjnMvMg+G/n07S0EL
YAbQecN7VwdX53owYY/XFcIoLBPkc0bcKHVpOoF4GgeGocVZQ/kZ0jMCyC10FaKIUGHVR4BdXQ3F
1XElik4smwErL31O09PbG+l7JIiQIsLjhlqdqAuLfiLd98SH0ZvW6jZcDfvgc3jUBrN7yB7Qr9yM
vkH/mqHgnj9MboFYtHuqOhONx2x0oTHvT/CNdC5wjxCD/PuDqDiqHWI9CcgHTZbmGk4CMm6xqnex
m7zIbnKUPuKHmZlFIct2bxaoCCtMJ2kAuYBQY8NVfPr27drhVrMleL+yE8tDLy3t5QjJn18cCK1u
M63mzlOeu7+h4Gay5I0XxCquJ5E6DnMjQ2B1gInSLg4GsBgHo7E82U524ql+rKAy3kE4InGFrf8R
bOptt+HfGOu4AMi6WkdyYi9GmWaAHqiEQJFuFFteJdvWhHQdbleW51y6kS6mk74XmiyaxcFPkQFz
gMqWLFbj03Pfwzub4+xOL0bSB3OtqzlGIh0rUIpHPNV8q/yQt2i/URzkDaSFtuNKelKswZ3saJXm
puzk37E7HyZ7PIQesOEQ/oYY33e4zi2m0vlCJulyps8vu4vvG5tA/YsWI1qDxZuxpYEdrNvZRjR1
5/6qLrm/y7mmDuec91WWlZiKzlE29Qn3P7TNJ4brY7mAcyRwMaBAbqWeJ11H9+PPKdmMZmP2To+l
/Y0C+cY4ZoyghjUq6kD2QjtVUQh7ra06BvCLZFwssiJxIfd2EXUkZb7UI6OHkVkwucO8TWDj/uIs
KFFdnXpaoV3pIwHDAAkLFXg8d8ojnj3FVnRUW3ktjzy6fVj9Pj+MrwXcW/fzpbH86NKLAUQFDbUB
1M0hb3h95iGlWY3NmAMqL6LAiVbKhc0Y4oIF5dyqGb1vAWqjoXjoES20iQJQEyHpoPHmh7/y0fRi
jdbNT+VzgNT7Sn8QQoczTL6yILquhA7Pn3I/s9a5GXyw1P4XnA9pySgQSSqQe+jrU8oN0Ce6ELB2
E/KcwPMw3OitkiK0ay8NUCcukLhBGAtwKFTARbMvaFKuhPdsrbnhr5Y3V88FcsbO5Cmr8FGxJMms
nOQQbxKkB44pozK3FDdefQt1Tsa553JgCxJvTzgJ7/u5tqfZySN7OLVNYjYh+fv+gi+lpWATkuek
uEVE0a+3VFFzkpqEhENihe4IdRa0OBAQSroRhMYMaDw0vhlNEcPs0rKilAr6HFSKeYgMXlvlABvv
o4SAGyIk5t18/JRbRkGY/ATlD1ByhiyxBglk8QZMr+iDXGkF4DJt8VCZo28LMYTsC4/QfxmK3mRd
KFPoC4761Jk4CRnI69EMRZNXoVBmXl3ZSLMlUGt949stUFOMxVpwpERKDF4IHSKAP6ES2VEq+33t
ozzcxOs8MsU/5clHkiq0dDSqeQyweG/zavyjRtCoXaexPTLmdMHHQqsRpQA0fFSAs6AOS6KiT2Lv
T5n3WRSWkZlBbKYsufeFybyyQfk4NUfFrRphAyRUVCEz4FJyC72MeRY5i2WIujD4pp8yv4Ah1NpB
6CDEXXSOKpAoZZxrliFqs/uiWnGDDEPDtJp5dEgsP4fJVmfGmVpYHNLAFAAFgGDQ6osaT8nV6lgJ
RuYFVWwC61w0267eM/OwS2aADxaA24O6iEGHg2UglHkM7TyvEvbF8CBpNvY5U/JjyRcCHCgSFROi
K0vDRbU2VEJdR2ULHkKMbfWLgxo32iPxpg6GBITgODNPVxUkNu+fsYUjdmWX2n5TO/sB7/OJ14Qo
gyN/pYJC0GxY2J6Fe/bKDNkzFyEYJAnTOAwEFL22LgunsvzbUFAEMxmNJ+jyR2GMDTDWU+KBESh6
LKzQGRhAeTt8+n9+nqbvF43aC36K8k26mV7kVfY72xpW+gS15WPtbAvOmhxj01osUOoS/OrKrng9
ZZnRpHWawW5jgulgjyZRHpLN1GERoRduDuw4IHqBXEEagtZm4XK+FYIE2HF/3+Q2R9pBJ40NOqp+
YJlaXKq/TdElt0AMOZwBYHnBlEraFTdY93fzUlIP0AUIGeLWgBY27RTQNrfxcx/lW02yDO+x3CVb
ztG+i1Vj/pIqEGz5texG9n2rC7f7lVHK4ek5Wg/0GozWEH1+bBljWnBApLctMLdIBKkoJF7vA18L
BSGMgbjVQICKRvO7wimVM/f+GG6toDmDKBFoEeJOzOC1FVmM1E7PEaH0ggElb3QtlWKbVWG4XX4k
iwn+WYHSJPoOUPe5Xosl+vnVIMpFP3q29yfGQtw6M/w+mmVAnweA+xtQwiwPRYa2ZEDC9mYUbOAs
hcfGbq1q+H1/tm6vuGtDlDvrYw59gxQwF+vxdy9bqofm2U1npngw/DtD1OLH2TR2c4sRxeDDhxO4
rZE9s1zN0toDSQqSigZJU0CUr9deL9Bz3MgAvGwcDpJ+gsV6xy1O14UBsi8uvH+PdEIyErRquRFs
JNkhIMgzktBn8O61m8aSXNigYjWO19KxkGCj2KrmiwyxSBDFtifDKdfobZBavtmZjVNbPzk8gWXp
FgqclYPuzRzjS85H5d6XUJsjKYs6bgp8Se2Jk9nsql3yFf6S/jQj2Iq1U7q9paAn0iP3pIPTyKqo
LFRUryeC2jJdooeZgMauyKlo0EyGtrGZbSH+lJUWkXnjQGIs3MxDcBG/lk5tRthS4BofI1dY5V/z
q/idfQuOgGwPy08uHk8N28wgPZpuuANdlkhxxwEZDQ1HW0HQ7glrdaNF6/tnZuHmJH1yIBCJqwSY
KBpRSB5bfhNqAKz/6j7xvitWZQUKp/A4vzJxmUtn58IWTasv2liOElE/c3/zioDjFWHDK4zS7ELN
D0PCeECTBvMGzZSuT1ABVPncC0mGBCw/makXPotQDei/A3Q9HuyeRX+9vdGIOVBucIliEumHj6hX
chEQ6G+WrvH0mQj85v4iLVlAyIGuFSjloL0y5XPKPAXWWxIyb0q2hWzW/Cb6L260SwuU02m7vEWt
SMy8sNkXidPXVuZvcpbe1oJrwwMYe0yC4DWYMWR/XLi2IFVGReLwCgH2t6utqd/rqAtXXs7qOrGw
0UD2AtobNshrhPJvojhlXOxzeFUJK5AX4mLb6/Z/wVaUrqxQw9FKJRGaGVYyYavkJlJCItoMsrbX
wqSh1x4gnlh+QiakPGQwynVolEjCFOmWH01O+iLwLu3UMW7PhTkDhg8YO9AXYIynTk0gz5Eul3Xi
vbfGaqgOpfo+sdLlCzENMKRwAcB3EYon5W5zvlRaUUXwN63KNSP0W5onsC1xOlTItty0AlCEvplb
H0+Attni1Q65W2NX67s/94/i0iwpSG4AM4UsKHIt11tYGuvMr/oEMgmP4FlNsinWW1ZRZWkkigyW
FUDFyBrR0npcUtbi5MOG8K7p39Wj1r1UgQeC+v2hLJgxIF1AyCpQRAPq/3ooeWr0zdj5SBjnNlpE
SJDysjPjH0eZaDVImEpYGoglqNTDjEvFeRZr7CpxFaH9cwBVbMFKf98fye2jDEaIDCF6rJDsE7Wt
Mj8d+TgIwSIC1mQmySfuK+Ycok72LLOSAAxjNHs4q/VCB4A49XyIL8zmjHTDYPqphXxXDXR8wFil
W98PUQ5w3/GmQRMUgBavV0kOMhX9L6vcs7lm/S0km/tTt/jzyNmhcoAEOnQ5rn++NwagOdE0nDCu
IYwF9s1/QSrBCAgZA64FcQb9WlJTAHibQMi9qXAMmZjo86/7o7j1K+iahxeZAR4/Uean/H0ncOUc
dGruCeYHKxtze+Kvf5v8+cWlFanZLIellns475y8R7axyfZQFrk/goV1EAHGhFwqmv4ROMC1lZlr
ErXj49wb21X/xAnbh/u/vzAKoFuQ8IF4H9wXXdZrxG4uVEKJccU/8vsH49eXvh4kDMgWgwSFXnnU
HZWp0C+q2gRz1Ctm8zvmOzQwZezUxREg74I4C6S3Gya60XZSBopd7pWB3Q6rSD7M9Yv+6/40LQ/k
LyOE9U4dhxhM3gl8wZxU8VrDjYanNmaYuDcOYoK6QXg1BmMlwzgQBCG1nMv7EhwA1olgDYRyG0rM
SdowECviA7yUIWzn2bk/V7f3B7IsZC0gkHZuL3K9ZdMgRh9MA3M18p4AJSmwgSD19Cn7z/ftLE0Y
6Z2FShQkBnGNXNuRhmLWyqrOvVlfl/Ex3XWzmyQMIwvzBbA5wmtsLOg2nJVmLk55rapzpQ3Ii0Z9
a4obHzSQmME0WDSBsAEdhpFxg3AjNY6p69A+BPdtY2q+LSM2te5P1IIBBLx4gCBlBHQUzUHlg7HU
u8BA8itcGfFRbTa5/3rfxMJawAQyXqgIgnZEV7OSTqzzbohw0/IrNQPJ/Kt94VkSyQve/MoIFTOk
TRHmQxGTFEt/4v78uxFQq8DnrRHmHK7vGR1Dxf287qECITGqOosrgfwg6n6IsFAIuV5qNUCNfhKx
EnbOH4T+VLBaPi1OEeGbopwDUjMt+RqKBdenKvKcCb9OLLVb3Z+k5Z8njw2EU6CBUivQhd1oJEKA
KBeuY989/btfp3xTh9bQczpiE1WA7jDyGUszD2Y8Ee8TEDPR2kpC2A5hpjSInYGWiw7Zc8Kiei/N
DarTKHFC3B7se2oD5ckk+2WNJAY/WMhJsaC2C14Vzy8Up1FegD6kRk09ryCWjeSg8ELjpfbNOdvE
aI0xrCVWnnFhpkh/PdL1EMzum9bZY4z3pigl6M87W7hPtcw0Bga2Z8FbKMANkAYACP6RLL0+BmWQ
xWqW1wXAKNtJ3GafDcQ0Ged5YRjomQCgJoJ/0HpuPJLix3mhxbUnIYLV5pe+f6k55/6GZdmgjjOY
3WIjxUmNLm+StarAnhAShse43VWoKKGN3bmsBOkIKoJqYk1tJ6kvIHIlTGbLWmzWz5NHzcX1Jldq
FIQdfn5wGqtjRGYLCTfEZQYyytC4QU9auihWjkM2qrinvbq3dDzt0V7npa8gdw092ijfC/+06zPY
rufcO6j8RLmdVmcVej33A1/rvQRQh9QdSndQrDnYcyrjRiXTcpWdRocEiCHitkObUPIYp6YtbIC4
h3qEl6auUq0/p2TlrxvJGmQnYpX7bjYZSjHQtcHdjTAEytHUYeFztYjHZpY8Q3HUwWr81cDyLTe7
AFUxyOniuGO9sN2oXTBFUdhJVS567gxa2/0zcuO3yG+Tdg9EJUzFXrieqm4OMj8fWhHBh1Nydoy+
uqcw3b3ct0Im4XJBsBCqQoRSdSCwiSrwtZUy5n1IUuXqLnjVSsdFRyOn3/cf943QQ4ERZHMFeD/c
3QDSEbd2cVg4Lek6sdD0XYJmTYG95+rHdctSPrkZCTjreC8hsY/kPhFDuDaSSfI4K7HCoRlXU730
6PS+5gWLi1c+S1/2JsUPAr+CiwSu+Nwiks6Hlw2gOToiQyKn3rrVoTLz76m2t9mRJd9zU1KGKSIR
jxc4gmg896kdJgPPkkUDhANC3xTkjRCAMb7hZTM7GVsBnYG+mh/ft13/If8tJKf7y0Yf1r9sIwUA
J0o6Y1O21dwPG0EGqbvLbM63msKbHwrBNOLVOJgVq3BFXoJXOxGyEnBCRHtFOwu9X6+f7keBGGsg
wYO+Df5NtU/NygpV0GNYAceNe8X2kODxMD5kBCHLQe3HGEnmeqiDCM579Pytaj2qMjS3OFSiWHJv
51ICPSw863QsItQFEN5cD0uNpyYq8gbNY1fVo/TOO3FomrXmPlTfKZLPJxbA+3bRSAzytz3isi7O
WqJMTcw1sIfOLpHjZgr6PtcPxm+Z0R7jBjNEJhHXKmSAoO2HPUoZqtAZs9QyQIC1o3BUX/Uf1Qb3
jV/XVoC/7u/EGxA1MYbkMLkK8Z9b2vqg8EHezATUrD/EJ3UboK74mD32z4JXQRK1gF76tO5Ye5LE
IfTiIQMDCSLITaJaQGUvtJg0NiBEHLBC1QmskeGUghjabCSHxaNYnM9LW1RMVM7xKKQcbA2WQRp5
N+YbXv+gGbQWKwNHX1tkNi9NUXuyqXmxbQmXsHEUdN26v1b0tYsfl3EdIj2JhhNIMVDjmJS2RLTN
o0qYWpIj5kwJ8wVHgUudCM2RDvBYlusdXjRph24QAO7qiZn/VLqt/tY/SpQm7LBw/rEuMYZDRA4J
TwDpdvDbr62lWVdP8yBgOEQPxTM6k1/lRz3/Eu3up0/MiQWtv73Hrg1SXrfk41ruE2LwWQRDmnsB
KNmRNvcXaeEKQ3cI0j+ePCZIL6jrYcWxXlRqj2q4rpqZo+ePiYsOhtrr/DtILAisMMyRNaEO0pU5
ylnMRSCECicTfbXdrKXr8TMAaG1wWrQ8Saw+2UWx25R2V20T977pm9gD63c5UCqMKqGUlo0GAAnq
vgw9CDb/ACqjf/87I9SFAlLNHAUaZnNsVp/xV/IBZKv/eN/GQiiAMBC3Fq5JJKOQIrxeshA0shn/
zUAZldAGc7a/s+1o/gaTJLByR0EnQlYjzBu8Ojb/lUlql8xJMCXyEGW4vHqX3w4O76B7TGueIFW5
GaFGpNj3B0km6nqf4L2jAnatQdsFqhWUQbkz0pbrCuhlTZbQOlp3mMuD2jEg5Le+Fg8QJNfxSscD
l6T3qKnUCyFHI4ne63/J4oNsbQTNDDb5Y9Gb0PWG2hLjuN2c6bM9bEO8SVFXoYsRelaoSaULPfaH
VfyGnLBZ2GVnz5x5f/pu70nKELURpU6ORd+AoSK1q9fMkjfRb8MBWc2JrJc/vJ24jPfDzfGiDFJR
dxBEYdXzMLiff51CW9iyrv6bHUEMoGMFqmmIKG4Q0LwqB81Qib03/yoiaIkXou0wJu3mOqRMUBcK
X+B1UilS74XRY9zYUX2SZbNde35vlqnZvwZvI9oOKz+c+y8NU16xVKpgTgMYVo6igd4voNyFlfU2
uBK/VrYf9RfouAyTN5cnNVZqvQqEvllGpjMJ0ZEvs43Qkt9LdDi220cjX/kiY0eSk3R1oGFPQj4V
pUTUNnDork9aEwL4FwfR4InoAbhRdyxU162LogxQ12UoCVxTyeHg+eOmLDfF6FThQfoanoGFOfC7
l+gI9f6H+7O4OChkZoBWweNcpgsPZZSLWZpjUP5oiSZCnJoV7y5tSXA/AB8jpYGb2lyYp77YI2nv
TcInTzIYrmDVZmj+SYEdlD8xJIZFMk036/R/BkkV7Xqdwj4Z21ojBq0SLYIjS/tuNXMGuX1GUZ7h
5Zfc4X9GB2PUTcarXTLocTHgJpv+GKY5/vliePgFCwCQIUjUgIzCs4E60mkRD1EkFSMeJ/1zA/aC
4JSV1aBvT8Zw7beRlAEcmYE4FLEh6EJ0XyAuxM2vRP3otejICnURv1jx3HpUzRmMiU3B6lHOtEc5
jXocB2OS2tET64OAtnSWZlj9gc/2YWNy6AzMegMtePir8ZHDcPGgHHxBHQalG8FI7t3Gio/Fi3ao
bB9Mb4G07DV/MkC1/6k8FimCEkVsaFrySK/R2Zy5qpO0ywfMql3tS/Nry9rwtw/zawvnJMHFuKYA
ypmljHUD/NSVgMdtvz1lO7236PXuW8XbfZdxI3v014DORA6gEqC5cD2NbS23mTxgGgcrPA2rfoMj
jX7VyqpB0k22Ie2za1a1U3iHecQ+4nbKJrML9+f+ZyycC0zr/30FACTXXzGlfJ0EPb4i3ZTPg+N/
dF4JVsJ9Iwvu8coIdfh8ZBorBUh47/lksUB1C7sRvw30PikqQ1uECnBQRe2n1sC+6PhVM9qQbW0M
s4WiMksbimWI/PnF9qjVWK/LYcL2cAfO3Gy7NQu7t3R1XY2FLNaFCW4U+yEJR7LHRSvGdhBccAbs
8KtPIZmIrt8xw8nfJr7Ingf6GaghOEf807VFaQrFeu6E0VOeuPWzjzAeTP5TZRubiLHflwd3YYqK
5MUsSsNqhCkwCwX32bfB214dHLjFVXrwWCrkS17xamTUnsurKI8Re48eJ4DGawmzrXrcHy6zy4fc
YnW6vz1FKL0BpIEkCp7Q8E/X01g05SgFhTB576nbOha0RRhR06IBgIoQ+IKughfDtQF/4oG4DqTJ
k97BLRxjC3nzU3eMWd1abjTGwPSG6O3fhqgNIfKtzE8TDOHyEq32O4Da2np6ldD9K9pq0LCLNo37
u3Y01awQ5tjGafh+Uv/xZU0+QleALgYcD2qo16M1IC8/KjWmU1TxlK0tecfZPmPr38gUnkcKCDMp
peAHZeoa44Q0Kltem7wRgm2607ot0fEwh61uTQdzthQHIGDoP9RODo5CAtEd1dzm5rYGH0XD5/wX
S0xKfEgtAsMJtj21hyYhk6WyqZB/hqLvsw9u785Hk2HjdN8X3xAIUf0CABkwHMDgQHugG2Zogzhr
SZ7MkGfkzGO+aV3eKZwZ3oZzfneuFFqTJzBZfQu365VZukQSJCo35G02e+0v/WVQrbhYc5q7bq2a
KD+OZsShWwjj1NxmSMhY8ZwnpX7ELAZ1OczpLJZTm86QRiycNrSLcF0ibnb8p/DR2PrWU/eUP4S/
E5avu32jnnmzAMyCBoqkBeXIS03KCq0sZpQueld19vUxAckIf21k0zd/0AmFqQ546yGuTVLbR+8k
KKUM5ezxlrCTbW2LflEmK5V7o7xz3jyYyP8dGN2zoNaCBDKEsNI5+VG0nmcztOb18fG7Nz8CW7Dy
lWSlqwIcHsliRCo3+h/ENirEpEqMvl48DXTOa8UHBxW2Rxdv1Nd5PZrlul2ntuYec1PaCuiGprr5
VoFI/xvLwy84xmvr1H0yBF3TczGsq1uk/q0KUpShG+3rtYZMymjhAyzfqm15H++5jbyDUrXJCrzJ
El4/yfAJKE7h2kIXBOiDXLvFDOoURdBUOEIuqHHH0dWdwFXsxik3YHYJNmraeKIh/BFRsTdzZBwd
hu9Y2mTAuKKYJABgh4f89RckijQ1fdjPXvGKHiXJY/2cn8Qvrbfzw/Am7lpLsnq4y3w3HJm8U/Lb
t6P/2zb1zNGUVM9lvpuhmF6Z00pc1ZDoGTf+n95rHnC9y3YJYdDA+voorVcFLrqzfiYzdl5Wh5cX
HZrQhvWYml+B9bF6RgsvdCYH+ayxnC8vgFaNd6gPoqtY7erpZdipjyzvvuQRLmeOum26OdXEIsPM
ZeCZtbvMS1mMHLL61/MD0AGoOGiFRR64tK9L0WnVl0NF91rZOkFQxMu3LM2GhbsDxV/STRc7AHHO
uY/iRYAaiY2cakPse/pL9co7IeTSGit1R4t3xQ1EFUwnBCN8YLjThZMPswAlAG0GUAWS3dfbTgn5
Pm/E2vfcMnTmt6wyN/23/AxXnjbWqjSnjfw2tSbv29BO404s3Y0Frwf74AaA/4DmoNCDv7bPZYE0
dFnrezsjRUdo8ZU7JJ/5D/j9G+PT2A928Vyd2lW8btZQqTnxBxYl9iz8Qy0uQI7QTiQFT8w7daEI
bSkYhaL5eCyiz+ox+oJonmscxdXgKG702Jipm6xUsPJnMzKfH1U7ME+HN9V8OwhWdho2EHyyRbeH
tHJszo6I08HwDLdPPGRXSDsekAIhd0w/JCK+TP125AxPXnGu8t6sipfSAUbpDRi7Q/GUr4RTyApW
F2L8a6NUnAgpFh8U9MD3msd2N6+wNxzSDyG3WKiLpR1ogJCE1dcwOJC3rneAX7RDC+Y752WT6e/D
U7+RdhBd2Je8KW/4jb8OD1ApepF3wdE/cB4LC0F7fqTE8LSAfgAxjzcA5XfHKShrSLQF+/r5qMd2
tFc3CXY6BvvNWMdlSyjfkyI3ae1xPdASDIa8DDkMAYluD6qnbmrHdr1D+Av1U9yw4AybIOwejVOz
ZtimPdh5lOCUIsWJnQRHdm07FcYaLSAwSkj6ITg9+ttun7yA+yNvwM3z4kN66DblPuJNZk6LvtiI
acDrDNKNg9DzqKsVmNYcMldlsFdMod7Hv8o3/6M8opeNBXzNdpZcSD9xnvQyudyGhQg56wZdHm7a
OH24h6qb9BLGK6dzMgdtZo/ZF+qgVrKPPCVEC5Cvadc7/NOBO/WcyQSt0XcT7INlAECPhMQlnkXU
mkv5AOXZTg72zZ9+O1sM3OUNFZ78vISsOOGmoYsHXf8PwTtA2IbeMPFGX5Wuvp3tbNvslfWec9Qf
sGHRIXBr2PO+fIjRsMFH6Lhe4w2EB1m6N5CKuL/NbiI5fA/p3AduJLCNgCVQw62zUKuCYoz2IRrG
WdDbemuBFQGYIzQjGXBg5DFLRz6ODiK5P9OOt9FWu9j5jcXY7+dNdbXueM4jH416I8RqMe3UphMU
sSqTtBr3mVkgGmksiN1A8EYEJl+15nf868/v08dkJ/jI2XyrUZMJAf4YHQjm44Gqmr85qzffZhTB
kKJcd6ZhD/Dvls3DCe4Cu0RUCi0ik+l3z72v6C9HBMqDc4bG98D8XJ/UruWG1AjDaT9Zn/tdb6+t
99qef3VOsEZsLlrosv4WmZ8QczffZcc8urm9UjcK2P/H5yP6NJrm5vN586s3Q/utRy3y6eFBMu2t
11sffzJzO7iyqZqnzGpxgaXWmmRUDsIK/1jbf3rr60/nJKYCFYXB+qMewRB1JfzfH4IT2w5W7T7p
5mjpZrJJzQNCQeWI58jKk1Zvg/2Rmy9eajqddX9XncGjd6aEft9yfTF0shZM+93+c89bUFN+LczN
/udzs3rc2/vjpnbwt+dst18r73e9el8zruCzmMy9L6CipCwa42wQ8AXqZ2vXnmptPo/ub9c9OTYK
vqX55PTmSjVXprN2Dp71uvYc0zyZW3P1ZevMdMaNM8fmvtgiNFVGnWQ50GZ8TQLRvncNMk73J/wM
eb43XCqiznvfR1siGHBfc2yt/fuxQMF0l5h7A/vsGUUky8K43133scWR9lbOabvynt6gtrF7ecA+
+GHF+GemKPVJwA8A7UTaOhHhu+tjoXFaPCjcnO7fObO37XYT7KBgdEiPo53rprKGPLtV2cKqXusb
fFK70gPTxyGxa6QDKvdPvG9f8pGRBLm52oDoOQP3efR+hVAeFTtUmoGCvBE3ezUBqP7ZAKEWKmu6
qbLUK2+wBoCjgiigoOM8KM8IlqnhV2qulaNRtns8SSd4gcBJLN327WyfbXCpWoHL8uVLJlFGhheF
VUFDo77rGVfKORQ1ruj22RcyZmWL7IriICibfpT94PomvzZiMxTc0GDMKr29kacH/gDxEXh5IF+c
Q9OLl5CAjn0t14vxsced1jp1Z3bquk7XbcfY5yxD1PIpYZKOAH2DlSdbTXeUQG2bnFp01ZqRXriJ
cVEbReIXLx3weoBupDtFZlMo1Hnfz6f6lwGthY/5R3jitwa6X4BLtxE3fWDyg2l8QeLuuXuGZJ97
/0TfKNWcPwCwWDKfCkENXi+mzM3hJOvjfBq2waOMNBauY+6g4DUzr8rXQ3TKEH0Zm2Yd7zOFsZ7n
Bbs8u0jSobIIugOITQCM04icsjPGjE844VTg0qq2w6oYnPiIjl9x5aZMWA4JZW+soZCvgrsDLASd
ypEmIZTK2RdOQm0Pqhvb2ideEKnLe/3LyLJGx/SkxSjQkSA8QIMGrWspT4lG2XU450bwUEK0IcCd
C657Z2cALpa2zAwO6JcgWItI0AHZhILImXFzvYqKEfm8nnTxQ/EafhSVqZ+q39XL6HSbdKuv2xef
KL0zds7NdCIthvIfgOnoYo+gjoqk+AkLWknqvO+szhkgIotk8kaAmNAxY5ySm7mEJYLcJs3TATvW
qLnMlCLToj7g95I52uOGO0SW7vJrFoqFDslBULkyQ8Wok6FBsJnjMKDtaCfrBCqMjOjzph73lwmD
oOrQXAzJjet1MiIt4zk54vftBmccCQPdbOxfwcnaQoTa+7m/Qsvj+Y8xOjoKDSmKixnTlqxD27BE
j9W54MZNnifsbwPU3ZP68ShN/HldBgeKrJ5os4Q2bir21IzRl03FG3MzDCG/157awswqizQEeRw9
TN+bf0SbeIxssKNTuAsPwy/jwQfACY0cXQ3qvvenk77T6S+hLoVWCcQqG2J+30DQm5g1tpHNzOmQ
ObtyUtScUv54SBW9ycheb+0BOVfF1W35lymC2MQaz/Kp+nv1qFNVBH7W9THGM1nBLoZAufYgrjlk
cO9P262Tp0ZEHSsubeS8zrGC4D3bsx0ijS9u8q9+xdqOZ+LlvbmjPBLw2kOp9LDkPxhnVf1kLZjB
Q/JS7oyDuJGsyhXffB5PNhbtiXUSqLdZUDZhFImwLKIpYbmTwGNhziNr/1G+Y4Y+T5WNWK/ZNdxs
XEvf/imxcui5EVRabakH4yQ3ltHZAXN8N5iF8+Ynz3eku0nEQqWJqhwaZ0qYkm2Jhsnb1BY3la2t
dAhpMpeRxI83y3hhi3IrouhPTa4nPOBMnTM5yVpb+3a+DteSU9gsgenbmxNO/8IY+ZiLmDKHqsHc
xBjY5nH9wNj5rIFQHqOWk6aSAvx2j+skcjLs+8EeHaAVA5sJ9Vi6jhFvaEiXImMOPYbrgRhSn3Fc
XvF7NBVCfQ6SRLvkVO59i4lfYVmiXJTM9QgaJVgit2Rj+jZwitsclV3WqVp2HRdjolyUEGcSX5Ex
DU6/aUzAs/YdJCbqVfHfRBgXhigfVfq8mAZTSXzUaMsWuS61bfvvp472UHk3FbqCAfV2vxk3sQ34
3h8LLakfGVuPtUaUQzLG3hAgWY3d4BZmhUSXcUDSzZLXLATf4i1yMXOUV+pSNc39BCPqcCumeHgi
BrTaB54xoEXn97cZmgPml1yHvpcYz2iTy1fc4ClksTzPghcX8A7SVdCvNRXp0+sjVOo9eq0b540d
WjGMTF729s8X5soGtTBzLCtBp5+3dGPGNjISJumRy7otFubrygy1LKWRKOjcUZNlacDg5HH5DWum
JyAnnfLUl1ZohFTAp1M0Rw2/rwhs3mpRuxBQucjXkTWJyAMQnDRj/ogbu2eSuhy6pIamToeBSUf1
gfhVzsrXaWp2Nm9v/7D8wtK9BzVsA6+b/yHtu3pk141uf5EA5fBKSR2n44Q9s1+Eico569ffxfZ3
7W6qMcSxse0TcIAukSwWK66FEi+S9cw+Sl7jR3ln0HcPne0YcBtwi4z30Em4/tg8F4ABxytZbCmm
t6LYKJqLrHTfdbZ/xmSsUyN2RCvUg/zoHSQ7/wLtwUbcemeusb17mP9ZKptJStO6shT/Ip6a9cSp
d/+6zeWi21V2gDiPc5Z3fF1aXtPoYDWd4WbuAip+UhJ1JjY3JCrcJlQAkEBU0HyW2LwYctaWBA+G
RqtoEEdoDhBN5n2UgjKMQz2S8JbIduKA2+9DLkj/RvmjCttEARH9xh+iyFnkrNDEymVey2nQhEzp
IZe2j1gW2vdCZH6nh36PR+1BfqE0osu+BQWad2jeaZtbzSkGzXM8dOm0f5v24sM1YJS4k2RwqYwg
L2g32qEInOApPIdnauIMtwYO8JiTEGWBc7an5Q6elbir11fiWdst1IkfNHEs7QKM2DTOrnpQN81D
uFospP1ysIN3yZZ+Jpw7d5r3nkqjtoYCPkpOCv5+a9Alrc9lcaxx5iewS63qXYAH11vROywTGdUa
nkrP6m6X076SyGy1qHejr4QNeCICW4fx7W3jsV9SfyJb1aAJQFSHbIlElO0AgkkaRXorQDvqxPv0
PpH4Khf84GTWSsF8FAu5Hwlh0AgTtsFaaQfzhOzXqd1MCxl9JIGTiMBNqD9Hp1sWKG91iKZLLjz+
LGfMfgJjtnsvjNpcxScMTuIEcBPynXeU15MNqJOdgAshPPFe89l8ISuTce0RK9W6MLZQexcAPfFK
uUS5tTM6GsagHnnDEve8VUra9P+1jbUwRqVovWJW0u6vsg3gFNOxpMJGMXXFsZt34oobQYxJaSaw
KyYiFqbgOuX72hZQtAOBeUIwKcT1iu4lrW7EMV541aaWN9F19SiVDzi7CLXkDstLjx7sBVoQ1//j
Ahl3HEGOAa42enK4LDQGRAO7bZyz1eiA/JnnwnIVhfH7LGPwVMGDcgL2wkn31uJfp9djvEbY8BBl
ZnVcVi0ZozQ0yii0BkxEi4eoW0cmsRaT0zgC8V1A9K08GAHhpMG/LWwDyuM7CRJN3D2mloh1pK61
lbFUpi+HfqXjVNtNc0nKeCiUdQdqrFRH2El2faR2wHIEbiZtVrNjtoD1G3VMJVgpvZnmyduUe5hC
VyH63v/TYAqowK4fkGM7oOqysmzM6Xab5EVHrdtu3LIjxqZ1ErSl+HbxXybgrrWd7ZxIy960tA7K
kLsvNWClPOe41E6UA5Gj5Pe8HzpUKAEdCZxdbINbAfqICCN40k7H1K5xsRjdpkNTQbTiZlF5shgN
r4S21+uwo05I50iPw4LOPnUOtf/Zyj82xMA8CH0WI1xog5s+oio917X/LJVReWPK2zD0Ib7dWGi5
QNYWj170TwHy/6VV/5HCaHSkK16YZdjQ3obbbGeH8ETNIlAODv9VGHJ1eOyTClsvDRkQKZBtoUnN
7slzOvp64vhkov53kRa4oYClC8w54Bkz72eiJMjujNK/bmuEMYIJwyG+i8Nbd7gP5oKH1n3Xa4PL
CLg8YGtBJnNmaW8AzrUXJHQQjT+DI78ozfqJFtLLB2F0w4Ksil2+CHY5ojxhqfF81nsai7cUPTqo
ECLjyCQc29GzrLQI5J2Fm2FCQynAQojHBl46J/lz9+G+lsVsbtmaYtLogM0clwiXd5Y9oHsBnbz8
IITeM/YiXEtiXBI5TIdajbAqwPUs6vfuyUB/ggdey+anes/25QJcJFjhyMme3HW/ruUywQ/sTFS2
HVZYOd4p33fwSbUtGIl/DEAFKN8iadAq8F/YNwCO0WlcHVihrJH3PE+KK62V8c6hM+OQb3x0hijL
aSDilhe83jMw17KYE5T0vAnLqYG2rGglMvyu192SVx+892JeC2EOr9MwHhWXWBC989R0wq1fanDw
ft84nhjmrLSq7j0/v+xbjMR3t+kdmXiu7v4u5m5q43o5jBdZjYVspFkno6raHeqTsvXdHGmibqn+
CTmImbwlMR5kI/eyMSU9FQX/H9yGoJcboO28E+KuiXEcQ7xxpobODbyp1N/3XWqWBxD/SLvyv8nk
Xe8f86bGqVDmko9FVc7g9PvQDZDbD1Zw3v5HhWAscZ5NNcaasCgAoz3QhBC1+1gUzwzSU5gZp6sL
y7yfOWApgPOBBbUb+qbFK/V93NMgtUGRukXYNOVL64ujhXcS1Wh/+beVYIFOlc6TmjqAUFrvFJGY
Se1pMzoVBnt+l3TP70bfKcjBgEkAIDiTOS8jndogUUcZNbp+H6/QSfCgOJ8NSvDoUPTI+zMumls+
PvrO6cTb2jv26UY2c4S1AC5MUZvk3fa1OMpuvAWeAxpM0XqJ3ingBkVuukiWvL2lloI50BupzIE2
RqkU8oAVY37HlmPEGR7OsX5Ij8Neh5OpPP2+xfdybNcC2UxP3ZidrGH+b2eQneT422JxWB/dYl8f
n1dfnD29Y1NuZDEmP5pMcKpGWFzrqshkhUiRRgTz4ZzLd88PupHDWH1rGMJGrbCm15IUb6ItoCY/
rdfftC//7U1e5M4FesRD+y9nN++4QGAdADIYxmDQ5sfiwYboiJEw+0Xv44AIDY2Mu2Lb7Gn9mtt2
oN5RlWtZjIXW6ljJpILKsi/5UQwDROgiasA21y1RrXQsgR8BUWvM6ieAJTB+i7FYwK8zL12btnEq
Raq8U5cdwl/U3ZCRWp9jxHnyAgk6R8S7x9nUezfxWibdiKt6rxarmQozIO+kg3dKzy36WEVXcZ46
cpk6fkkArt3sFbdfcQTf09drwYz58UAhilFcSUafsreJtx+x67vijtq7joACzumdYDXsgx6tA1xN
4i2aMT+d3IogRFPky7BDvMcgDShFhD1wtsAoOlBKQX2hgBgP14dnEniiGRukSoWcNQa1fB+7D8Wh
g1LL5RGJ5mH5iJF9npG/d2eudvlym6+OFxBfuVpk2OXR1pcAZyvJ4W/irDHqDGOrw9JXND7b9uTr
f93kSyHgSnTQKEYngW0M4ywjim4CmdaHp+WRRtXvuaMhGXjihaEcnbokfq9EqpVsDKiFUQsBBGwS
YSCwRfaW55HORhARWctAkaSNqhQ+1WRsrVEJYZlnGtWfJCcRJqwPi0NIvoFJULm6RAc8fzjXhZrV
mW24EsmYXaWRlCj0sZsovKFWnm9KpA2aTXXWV4XNrZDcM3/XC2Qs0SCNTRuUWGAQIMO52D35l6sh
v4qf2kZweKNtdx/Ka3mMubU6ID/m3v/pimoDd9vNbewm1c8E4K0/LRB3f9/RuxcRjbaWBJYyNFEz
9kdAQF02gi7vslcfNOadU/xBh2OpuDoPZ/KuVl5JYqxN3Oa9pZSQpEgkxciMhgg3hDH/bL9CHhDT
3SfkShZjXkS9qio5M+VdiLHjh3NfYJjpf9o31kGta39S9RCrKVp7kMkYE/XLtCgPfMEzIZyNY+c5
tdBPNCMwaPQSpqTegYSrGIni2+NK5h3S5XGdXTDAXmBwGdPtQOy+fQj1us+s1IyUXV2iGqmXJPXt
MiTiwsQfJAoP/R+eCt5LtIOXwRJFA1NpAL9hrpkm9kkhxYGy60c3XfWwxyqe3fqzBEaijBjNeuOJ
vLulqgXGEgpbiEG721XWUVmpbRQrO6t0zISIqpNpJPwan6LngcdGcC/6BLI+5iIwRQZMVxZdKg9r
E3BZhbJrf/xzuupWwl7ZDy/xU7xQDY53eHdh/5aF9u/bhfVdO2m9lWErMT2ZE+lJV4j/5H/lzj+F
Vb0Y/ytJjPEXfEDvGz0kmaatAXzsc/gpSpLIi9/v2b0c1dXuoUH/dkWxWulyTOUIRNyFf+F/6rhj
KSqS8XFcVc/1h7HuASj//Ltc3kYyDmEAcKHCSyA2r4hXoT1/YaAKfozO1UY4/m+imCsnhhYGDyPo
h/AYn2Pkw7yM5E/ALs7d/00QtZpXfoEnAAzUb/LLmswX6Y8nkDAkwknybYmXertT8qaUkbTJl2JM
AijpVpiCBqAG6J2YE3bH5WinLkGlzokW/tJ3JUdwa8d0UJwk1TKFS495z6W+ANDl4ln6MjkYRneM
GpAaYWBAAo0JVyDu3H6LanS+ntRGsheX2me7nIBPELlDtlJ2k2tpdgsSrMIdeXfxjn8EW0bnkijf
JCwqs99GHRe9GejFPnyfFtnxQ7D7o4rxSNfEiuUt/Ork2XB4p3wno3Erlnlom8FvVEArF3thJdoK
ZobiZ3kdLoet5caJ3UTwmCbkvgJMj9ORVABKo73FdPM/as2xRndaTG4/hbGz01j4o1hgB6L1BC4G
cLPh7UfPQ2eLr9aufIhWP6vMFo4mWKV/1/U72XvMUgBNDbMvqKTNulsmRUzR6RaWe4C1o4YJGD+M
m/oHmVNeuqfn13LY5IavK+A5iyCnWyRPzdOEfIBEooPglk4H8B/BhcLvAvTre8DmeB+J/xi45ipd
ZMv2w3+01rzRrYt3f/uCA60L6o5hZhPj1SyYlgVGaKkqG3DarsHUADjqeCW6qqttBwJ4FX01ucm5
sJ979Gk/J1x4hjv2+lY841CqWp9WbQXx8iZ7El5D9NoLKJM6S7SZPqAxPCL5Gyfnc6cVATJlOtFu
0D4mhbGgmq+VZhMP5d5ayZvocyyJ96Y7lVsDPcvb6h++k35w1IsuY7bLVyKZu422GTXM67HcB2vt
U3nFcl+AzfCRbcP1GBJrE51p8Q1dHrzIeZ4ZpWBsFFwfIIEASGDXmtWBGcOB2QMjDfPpi2OCqHnD
m5+9a7twcagCgYgZhAG3JjMBV66gjGBGRgV+ic7xheCiJSgA08iDgnJwu1W+KL7oT8SbkLtnrFEa
+rfky8W+eqWqNBvBUg/JGmZ1K8To2jnZqofJfrecdmtw9nN2jpoC8CRcFJCNoBglMuoqhWocqf1Y
7ccXFbzAdnUsVbe1OF7MXApKlugSRguBhpqXwXgTRSbqddQWQExfYFxJyYiP2A414YAjZxbNwRRd
y2GUA3AlWq02kGOOsPyia0bLKF12EzF5I6p3JOFpx9wtxTia4wDVpe9PaC/s9pmzoBnriKicV3vm
gQEP8FoC82i3emlFgQYJ8GQXJSA4wrW5OPH8lHkjJiykCP5IqgDg02W98w5dmGKRdiMuciYT5TU+
R0/tC3A/j7WdAscnIf4xPJoo603gFpHJF7fidmcrERiAWQdc3oiD2IRu32S62NTVtB/BGzAAzaZ4
pC0/A1ruMnfcjiQ8IpESLafH320YVYYbE4aVX8tllCVMwzYThXLavzpHTsJtHvMwv82YR1WOMCdd
4bctoi4/um2DjKJmn2LgO/6+iBmECIDnb1bBXOCxMgRQZ0HSaH+kywgdhOZaXWeraVm/1s57vRqB
gqTv8dwCYQR1bjdf/f4F89cHszUXcjaMB1BUPMZUCmpW9noaafuhWxqb/mEPOEPy/L5//HJ+l2TQ
Xbs9MaAGaHQyWkNwjtzbrVE2CkU34l5R981TPBAXfdFny344+2Tx1yKLz2VIkEZe41+NveDYrvuw
+eN+k/eH9+fHdgugkq+AbFaP7vLhbbU6rVavTz+nR0BjOFvH379uMaqzPY2885lr9+03M1rme2JR
NIOh7revOYCyEAlgKGByciIvE8AilgR1L3cgJrrZjz6Rm039ADUxHI2b776wHrHbB5pHDCBLElAT
2dzGaPkZACMSfb9YrwV7DcTEb91RyafhGva353wfQ0BCADgNMAXkcWWsk9cXQMSR8fzFiy4vTthv
n8Joba37wZgZ+JSUjJuUvL5a5OPwgXkcUj28fiye1qbzndqApEAr8PGzf82AplAQ2Fl0jy7eKfRM
vDhtc7fdvrRcoo/LSAHzdbhWlOZDVWCS2CxCW3hBK6Wivh8WKUHVziAv0fIFDcIunRpCetA++OTb
cJfn4/HtaDpnMi4y8oD2acfukUlf/fCRbi5B2uyjgIZLeZEBY2QwW9YoYtWGgBHa15txgx68FlMk
Db5PA8JvC6CA6nUL6JTNqwK4Iqja03eOohw+Hsw5BDFAbp+/10AdjNc6IrDQVpH7N2wvQCuYCtib
eB29gM+M/OnsekFEgorhiWur5m4A8AwAUyFR2kBK2Xp7f/3E1KoyTI39K01fV1D/lxBp+QQTZQiC
UedK0N2IrhjALZnoEX+V0RIOdIlVqrm/WxKVptTYzQStJID+ESDBoWQ2s+rbohYixdi3drcY8EeD
dRwBaId7iaABnf/nbD04oEnFgR9w2gOJgb/VuRThKCFHf/ntu+QhtGuZBOjG3JxOrW1xaMwUas9m
XwkYO0qzjlwkm/sJpqRIxtQy4AIYJFnHQHKRFrSKAnwZfyU5tNjQkc+EPOTrAhV72mfXw+fX7IDg
ezh7Nn8vgdCrADkS2PeIrtg9A6oWCFUyfE2FfcnJK3JQjgH1S4lCcGBIcliItnQbX3X2Hnz3+9Mk
n58UPqnExgGLWvykGjYC4fgUOxlgfjBUwSvZzsM/sB+CP0wEpSNo9PAe3eoY2q4KT/dzE3cXYMIA
Rg3sYSWAGmggR5P8yfAFdJwD2Hl7BKMOb6BmhgWESVNg24gqMFkwb4oR2lv5utCBr7iOzH1BGfvW
0VoE/EwNMEQf2HECTNqThc0LZGxeTibUdz988LnoD0fQtdKGi+d3j6Trh2fU4hIb8OC4i8jAAVfq
+ev385Tv3UaKz4lQQzRN4GTcfmlf9RleJ13b0+KriWI6eIZWxVFZID1F/qoYs9dRP0MSlTxRyOCO
PNX2ZDhi42a8ceM7/hKF6wHFJ7jAkaNiAV96JbKaVMyNffLaiM7H5BPFQ+iKls6z/5L8/X3l80Zr
3HmT4mgiJQ1cb9YOUYK2tG08Y7971YgzwYjKS4BzGeT17+4jcj5yaPUr/uoTmEub3iwVf5Z6YnfP
nE+hJu/2imPNGEPCeB7Gr2aoQbpWNFWY1dYew17np8CWYKg/DVtHdlCwKYYm0uWuT/5OBP+KU1hW
Z2fcUnS1DPUPOzY5EdTcxcL3oDERE3cyJU5k1DesAk2KKsHaj4Orgb0gXQYBv+FzFsQDQPlKCtvG
qk6jGk8FpEye7YFTUF36ih0/fxoA/2iPo8FZ1B0nGfJMA23lEEsjnVtV14xITKQx9fYxER5F2Kng
Cb27uJZPiK8bnK0BNDKYUWOz7+C3/n7G80DOQu0DgD4YtMMhW8w987DSPK4qDxYBE14F9pRMo+1J
mGjTWo4zTn+LVScQ2uJ/wMIDwg4jC/R8GajcI2+fBGDldXjQ0/OEJgwaTCu6rZHVxgVifl82+7LW
RUnYRw80qTtgjFog0qpGkczGLPXSXIeukLpyv8jscsUzrvPkGsRjG5GyoMSzSFzcnmMaerJfFYW1
75wScN81bFNIDLdw354LeITiivfozUvSaGdHIQcvHlC20HDEOAoozNV+qyTBIf1RgRYpHJK1uUnd
eDecARbpPfrwVFGP4ZZ9Zk8/cjE0qYeEBg112JR9No5lk4yQm7uAsV31J7DsroN6ryx1HqGTNXOG
qCxDBmkUFBXxAbNGX9BMEJd0wWH7+heg3e7hIBFAI34t0Ke2gHFEVwM5u2cEVuR8jpzFN/oAcnhJ
gfP07R6f/gLe97tBZ8ADXtTN3n7bu8fJ3gfu18/pxVqftqO9MuCibuAgv60eT18ILU7248l2N87v
N232ojELYYxXkhdICtOF+Hv1CGK5FTA0efm5mRd0kWGBKhrAtAD9YG9AmeldLFTBQdxITvbOSeXO
zC8uD7IwUG5M9SNRxngveg5KQ8kzoW5ncqTNMb9v0IXD/MY+0N9HECGqIMZFlZuqwlVysUcGOZE8
KzhMn3hayJPpPH0cgJcSo8UMSIHUz+1Is/nz8OYOtvtl2hvyvlKG5e+fMa94o+FUhTVEgxsyrICv
uv2MeDIMobHa5NCPpBzhQaqgwdoDTDtCT1D9R+bObcxAcAASLsN0YNXogwKTB/MCSFIldK3ppwd0
EJhO46EpWbEbvO10mO3x6+snPfRcKGpWH5EPAVukQmvsADDWLqneq92WprHVfcNrdkAw9oBaBDJs
kurr3zeTKtz1kSL9qADoDGhxIEuBK0FV6lpI63ddPEU+kCzIP+2kwtQQ3i30QVxQ1hEP3/72WKix
4ReGvy8e5MndDWh6Tpfas4nbLnHe6Jltt1CyAeU1WOWQ3Ee9lLHtQhU2qdGZMRJZ1iLfgDliXX5j
OpmCD8NtBv2lFGxKbpGSdcCoWHRZ4iojsQS1ZLJXRiLnY6rFCXUNiOhmzuH8WQCYHBUqTgA1S7Ve
RIFDRgd4O2SyAVTgqVOr6Xmyz9YlHXN3BAmBE8ZHz9khOMhv/q4/Nu6EfoyQxMh2ZINdphwLILGu
F/0IOHcYx4VeohrMXIRarMIx0lM0dKL5WUFVNH1NZZJivPILMyg+F4mT9X4gD9W4C5svgOrQaHWr
QmmeBKZelvk+TJ0/ltvRiBWprv3zH3dEbuKlRRFW5y2SfT0hFE4eYgmD+lzzjppCCJQU+Cv7LFlk
HegZLOBGOnm9Aq9C6khAAuTtK2u4QUOCmI+uD9BIeEoZw11bHcD4ShGEsKBd9k9NdKpCu+o51dZZ
nETFIKpFoITQUgEay+1uSpgKA9KHVOyrhzj+aQGkD2rp+LMGbTDgAp450cnFQN3aFoRHgAnQ4Tqb
4DpixMVa4uVeYJT7uCK6ganjnCSfWkiygKzznngtCWtn4nHlzMwmBj/xRKF+KwMbG5H07SLlMAFp
Zgqp6agj4QGAqB7LUxyOt8C+5NhLCUCtKh5xCjHP4j+EneFhNj2q9tb4oiWr8NPjlaPuSYBpAUc3
zorSJdwuRBdSD1wNXbU3lx2IwA9G9/FPbT9Nc4A0DxzgJrg+GQFojCv6WpGq/dQs82KpKG+///4d
rUYVCmTpUDfoAYueVRtGpORl0u5DMgGmN9wn+TvnFBgRYAdBsgZlH7TbgesbXs/tHg1KO4TGVE27
Xl6MwH4Kdl31l/eOsffmIgVZBcmiqMMyeLVvpSRqWw21MU27THaUP96T6qTIdMuOSeyIxwrMqC9k
IfxCqkxH/gm3h33IQtCapUEy6rsodHuE8fu9PP7JC/cfHQ2VgrPXAHAMbFM8mcy+GaqapS3SrTvJ
AojDYOyMjRlwEpCM/v5LBpxRChQCURc37sq1KItOS4dG1XcBOiAt0R60jvgTx+Vl/Jf/E4KaDtpU
kAph+a4LSRcCP9X0nQ7LPK24Lx6rYBK0SwTlFl4CyaB1j9ujVzRfjxPAwOyU4D1InoXA1sLA/v0w
mEcOTHgITMEWgTfn0pbAPHKA44ytEsNM+7Ba6NKmRo9X2G+ibJm5uch53Fj1klDhxhsDWchc0SD/
dj11lYtahNdh376XMRq3iLcdVMILtWcrYqQwuxaqaYo+c0gRT6LdHdvnLgJZmfVdSpytY3WMXQ5V
jysdkwa5UdMJgpScqE7wknz/fjRsgxJqXSptPUUsjf3CSTEvszUEXlyI8YicwegWb2ZJBvSfIX5V
SauSWAdMCMDo31Ai/FMthU3yF1CYzTJcBOD0+h6+i1Oxobnq37/qAtB69bLSrwLoEqreMKqqrrEA
rpqQtqEo9yg+v+5CstihmEX+InOOuDu91JgACTPSGBuJFd9dx8Avxz+QYPHxQXHrJJpQdo/nPw9P
+Sv4BTqXpo4DJNdldBTmiwIMNMiIkBBDsicwWAiYjXp0yXn58LD5OW3RuPL18/uKLk1Gv62I0ZjK
MgcDmLQTihU5UgbbbbeQgVESYSbYWqBre9usooPleg+6Y/2tH5qlptnhoTnZqx79OyjzrxTCMS1s
1Ed3GfPdMqwKnnf4E4xyeY0pxp6WiyAjzlEeRzXHQitWiArOn2dUEUWyV8+cbZiZG0Yk1fcrfU5D
tZt6CyJV5U23KeYkhaFJ7SfUS0ryN8TRAVzqVVmm6739Y+6VdYAmRN1t6WDXQkoAhk9kYCwv3vqG
o3Ss749uKYS/IEZCPxPqh0D7vv22cgLgUDvFuGsYrXrxfqrDgHDbCeRlaYJX+PedmG0EhCnQbIT3
tA4i0v9+tRF670doQA+9vSE7seUgRZgGW5PXyX53TegGwLOOzCRKecwRV3Ar+sSAmAl12dO0akBg
kAI/CcWyxPYff18T2+tAdxCWnjbmIOQ20NV6u6gmStQY87LC3nuujtKTKi1M9M9+o14xjouNftY6
V0KnisbZSzYNCe+WEu0BEQ4ECiAcZDdTNPveqAs5P2iPBkVsKpyGZtyGH8UecMvXOSgcFhIvYqX5
spsrDalIfyKCMzA2qrCTF5IQaDogbouDDJbRl6ixJYNUpZ2BVpGnm7P3hppCwLABhg5O+QxwP4EH
GHmJURzin2JdHGPwoDolcI6eAi5COzVEzKrgksM9w+MJgD02hopzv2v8GKuqQV0DDqfSLlAdfAiJ
/uU9ZSPJzXWEagCvGfjOZqLChbIKzhAQ+OxmYsBSTJB+Kw4aGsCfEnWtAE0wXkVA12gXv6vp7E1F
nzdyGYgG4fcgTmTuhC/kIE2UjBq8jJH5nPQPBS9nPHNCMGMLmwqIexgSVIVZSzJ4wxREUnMof/xT
re6NYPHcAW/y93XMTAiVAscKe0bfSjZ+6vN6sIRUbQ7qUnGMc/sQPf8uYK51twKYhDF8OQsYIBAg
o3qto/img50HlKGc82DjaFxfJCMQCqBFF7y6IEZkzMYo6r3qy+0hWCOXtu4+xU315C+bTQyIE++1
W/6+rLlRZOQxj5CYegIgsaX2ACrhtb+Rn9R14Squtm56zhHdXRoaR8EdgbwWejuYpbWTkfRBrbaH
YqGgXug0JimArpsvWvTHJk6ICQc0e7zVq9+XeOGtvb3FaCfVYZMsPDMg9WLkpm05hrGALVVW4d8a
Q+hfHwGqQS54mlVMbcH8b7tVAiOJ2ZhX2Sf1qvjOP5BS0/Eag5bVJOCyj75DniG7vyEGAgLQY19a
XW7PWpomy8gVbEiEkVqgC5AhQKvLpzws2g757Xgtc1yOO7cEJCn/EUj/+9VDGyqtlIU6BI6bZI2u
B7tXOM/PXAKywMilgaDatGjT660EKc60wNCm6ZA0G6QZ0mIngVrTc34/0lmQDkZZOouGEM0wkHjW
2YXkXdoWRiUeMsBu2hYmZFpw6cpOtml22V8e4twler3VIBS7RORhAXqBRP2l2/Bq3yyzkQ1QlQoH
+YT8vPCqNWTtNbb/lG2A7LoTFr8vjy1CU4Y3FRDxsPwgtIHzxexi3TRBUtdSeOzRm9ytLDcBYI7k
KCj1J4CtEuDiC/aih26+yZ/psZVsLbN73tswj4fQgYWkBJ2R0BC0i0ysOo7hYGR5nh87iI2fq0ft
Iz6BPAjDGpSaNl/qdvqQL8RtCujV8QGzK26ynI7iWT6Py2ahrXnJmdlrRdt+8ZKAzPSSbKLv9fU5
1CX6V/MJnScApMFB/OXfSdbO4x2koTKgwpB4B6MjYyzKKUXVGPj5x1FdRIfwWX7Tn8Jdt/Eesh/w
Km7QKocuODCDrRN/E3HLXfQ1vNY0FAoxRQCAPBr1gfSGEY8MhSFoaaQc9Y1uZ8BRPFaAtA0XJcco
zlSaCqKgMSAZx3wi+nput1KxeiDnKZlyVBBrpG6JEmW0+FQ23hb8nI+/6zP96JtFUR1G9g55TTAF
oNR1K8ssI6EXLDM4HVzOMni/LN/+sihYoN9EEfSE1gKbFxKy2oZsFuqAsGVAJEWfC1sIbALTCiIr
zU+F49doxZV1kle2GCOcFtdomS5I3pIAE4+k5WzYPcl4rpCrAwk8LdXdLqszpyKZhLQ4DQs0t/OQ
4WY6hnWBDfkyOQJXgwWmkxK/zuNBLk7Sa7xN0LJkAhsuwjJ+P3XW8YMndkk6IpMCFcP/bxeBzqm+
kJS0POn6dqo2g7RUrWVk2ApvbHi+W7gutM8VASuNeBhBgdq2hSa11al6VRz12D79vo65juHnKY4M
CsOUqomxgmXrm9LYDvh5RyWcPbr36XQSS0PaESCBLC5E4OlmPvhtfQoTMqFa0iUBCSbOgc+E4DFG
IC+rNPGP2i/julqlWcdB5xUnENDHX9X0BL/mH24R8vEYboFrgTIMjDNjl/NM0Lom1MvTIDsYlS1L
5/ffp194Y0Dw+/SVx/QRArEZU5bi9daYTH51Ev6kz/FfC6XA1NG4DurM9kMMBqrQ6Ud7j9G9wWjs
JOaykOnVSQa1TiI4YF1UFyNmbTt0l+doqqsISPOWyqPJJ6mfaRktaQDGh/IkA1zr4qdfPW2FX0ML
w6A+aZKT/y2f8+fxOTp46AM10F8xvsrIy3Xr37eVddZwWAgwaTIEQZOOkd/b9aphIqteUg+n4TNE
vRX5p9aReGNDd4Qgo6bDmtH5UsQ0t0I0jNjnoL3UTkO7zNptV4NxujdPv69kruIoOl0JYRQQCd00
jCsI0dOlPKzC4NzFnCGrO+tAegqgC9Sq0RCTWUcTmnXgl/qpkh9G48FItz2AzxTOkcw1HUBOOAmJ
tu5jtI8u9EoNsjH2gfSdYyHqQvPeFaQExXbVt5uo4TiZM/OMawoLDXOAdI0FbPdbSVYtKUasp/pJ
IvEOWSmEOzzYm7lOgwMEsRf8DMDfzDiU1TAb9SL09FMfu8ukd38/8/mB3P468/ZrniZIeoJf92lK
bRnbybRMnv+5DNSC4BQifkR6mDGd4Tj4hlSWxqkKXK2zR3Q9S7uw5ajWXHvx6wZifXj9tPGUOfRR
9/K4Hgeolr4M4Os9cu/HncOGW4mXRkfzHloO6F5eqVVRt53aNql12vnNwhNXXWWbgpMkzj/eLnSL
0GABdSc4TsxdT4ai86bGNE597vritk1tq3MTYfm/SWG8o0kS+wh9M8ZJAjz8dC4AHunZRc65H/PH
AKNq6OREawjtaGCf5jqttLTvG+tUtbackGoNUV7tTsgf/OWWaO8JQ4s5BaSD248A4PZ8kirXra6T
rFMXktCwg9LdRxv0TvWPPq+eNIudMbhFeWf/LYt+y5UujLFZ+WMlWicJ+Lyb6UNqiHUO1yCwcIXY
NXlMvneUG7kxhOtIRyPRaDGnVagN0IzEyjtVwBZABhxVK+Ppd4W4o90oi+HmoHUCPRRs45AXBX7e
5YJ36gfXql0P1qb2331eAeHOSuAVICi/+FI4qduN8zITbbaF4Z2aCaBCMQkEnwsyNV8K+trQP6Fj
/BkrmjXVA90YdZfMOxkZ0VBvcbSltRyGf3xPDUT18KVgdhD/XRJTVyqgZYbuI0AQTj1AAKo/Xrs0
a1vjBbPztwxSkMlEsyHt2WBbsFuhqaTKj/2z357DZLk0+ucod8bHXOc4uLOaB/hhMSaG7kY0NFGs
ScaA6mngw4Fq/PNLiLkhIDkQvXfSU7sNDRLESNrjRtmVZz/YacmRfefAaACtUlQ3+CCX23a1laWc
mIHXdf4ZCTwPNcx62QCfsF0OI8fqzbUPa8QQGlJr2FP8w632TYIsmYKu+OekOhSFa7bLoH/7/R6x
Lyq6NkXkISlYOcJeEEXfivCsMRPiMfPPjbDBJRpEd8iXscZZCL0m1848+o+Q7qTPEWp9iHGZt6gK
PZCRhV58zk/ZmYfpwe4SfpyWTgxEC5JJe+JvlxDKk9RZwHo/V69le5B2Ku/r53sESwMDiglmeGfI
Yt8KaCQ1lbFP+dlcRnb7kmDKieMNsM2fKPlcRhYQtNFeLSRnbkXUrYXoXBubs4Yu03w5oBiuUArH
jegWawARyaRvl/r2Mf8A8py2dgxOL88sN0Q/QKfN5TRtM29G86ou8opYac+jLS3UdxN5vhzUi8UL
+qD3GbfKxtoJWAn0JFMGKxBW0b/crjeWUlUKxjZ8VDBk92McOucDa/4J7f4tB/gQuKVI4oLIIyLD
0eN1EM6ew4t0VLnR5o7LBSfvVrqsDFk3BpDevQ4opgMl1nLDnHQ/BSmeuVtLz+5G+elar6QxlkoI
k0zuxCZ8BLMRqLoFjG+BbtSWWgcDTab7+31mG6VheKk0+Pgo4uno/2E0SfGstPX7LnysSbGOt/4J
Ud6mjdADIjrVrl8JT42jFZxkwKzyDakUIATTU3haEPYxa4yVQPbHLIge85++sAPMf2aO+fYtf0mY
ViOyRfT/R9qX7TauM90+kQDNsm4lS/KceMh4IyTpRPM86+nPYv6Db1uUt4nGRoC+acBLJIvFYnHV
qlXFItXObfYXFBx6XJOxNRXKPQrpiBICtJ8+j5KZ/GSHBGWJnTOuVTOP1klrLhjZQTpi+x2kBkcG
yj4uhHR4mCAGrnQeeKo5rkIfpBHViFJjePlzfw3n3oAM7AqIGljhgpYqCgAKnoef/KxtF9/JR+MZ
nRU/CAkp6ZU2bzsRFaK9mZ4Itff+B9ye2asPoO7WFS/34VDHWE5UwZ6G3oBkns3b6HJ1qR1tvWTA
EeugdshkvNR+TDu8HrU94CDZLJvv4vej/IAXSdTmOjv9cRl+swSqb68kSC4gQuJgpaPHSi4XJWor
wzOfbEVk3ftkDS3jJ++RZ2VE/2Uq/wdF53UzWfcXeQcoXX8SNSvatSgwlpDLWryEG/+bMZNkYWYz
iVgBtZlQwUC39Kln62I5jlKxD8/yU/Yen6NjsU+c3uou8ot/jM4cK9Nzy5WCC4h0ApLKOCHps9EL
VLRE4DG8KrVGPLByH5qZoylav2/3LLWMfwFToQ2A7BW8N2WWnhRVSbdoMZfxDvGQtxdOmqkMhgru
lrwMzgPraf7GMYWoAtE56k7wMMdT0zm6vdx2ohqeB0f3lwkqfI/nmMXaJz9Cr5kE/o6KdAlUZhXq
Ijh2Eeic3RCc3ei58X+Sy4FTjQ1fG97wh4OY1OeRYSSzeAbuhWgPyri1w9GI1G0wFDgt5wQ9OOM9
/os7Z/0StUePCVLRq2IZ/ZHQbLk1V+MjA/bGOXgNS6ceoz4f+bEAbGPGkKF48N6lE2+P7/wLxyrD
u3UeoejpN/MNQ8E1cboP9CGJg0KUImAV1ucIsfBvtFAyvjwTsn5mxHJgJFyhlhApPFx3EEUTd0LF
t53a5dXABckZjArBSJctZxrf0sf41JwT32DM4y0wwlf9pfci00btgrBJNFyvAVau23PiNIXRPscb
M3kINwXjxCOOlx4XDjpk+ZGdRrafglLzVO1AV0zOqR0cM5YOMV0vTGIVco7+7+cpv695wTCkbpGc
g8HUsmVYOmF0CWNj2KbfxWeGJmbfY4j14l+GVfq0OHTQtvcY03nrsEWYhGKZ39qymcRVX7hFuVj0
yRnC9ifZgjzS+Fk4ARiY2rG1nnSnNvlPHSF/tqq2DWOCZ+/tZAoIDRIXWORnwPCaGqpSSRBj5sfk
nOO5v0OBWRAZsQ1Ok+kOKLdsltEjt5Gst3X9oOz6i5Oe2gMU71fKD67VhnwKPu9bF62987sm1x9E
eSMfb1bVIsMHKYa4qT5y+5M0GAj/oF0xqEloZK+gCWRnut/F6phtwV8xyi13+qrQFtVz9KcFHk6C
db3y9rHxJlm1g3KqfEQFfXMJmU0If4NZ2j6vP5ba5nVW1J7Y4mNjhPGxkRwD1YzPtcktxRdLOClW
s3IP/Euzrs3V/XmaRxCk6y+qK5B0RAyhU+uWS1HaFmVenxdPAG7XX7iilc8JswvcjfgB1VXQoVBJ
4RhyxRRQ55VyXAgAArH7aURVdbRD8sYYNyhUWPYMHz0/76Zg1OIHdZqBbJ/W58EcoKz2ob/XA5TJ
nu/P3Tzcm6JQq5boJYbpAqW3/Yv/zKLDzp0WJHFgpnh8IIWv1A3obz91+lv0PZVPROjFyMNZPUqf
EEd6uf/zNyKa6e+T2OAqlaSKvudyAX5f9M3oPdr657VeGRE0A54SqDGxns1v4eHxD2kGPGapJGs/
xSvKIvQ0LxPOwjlG08QQDS1GzQifi0v3IH8yw9H5SqM6DAkf5NNxO8QdbQqnZT3uTGkjnNWFKT6t
ZSARMvRORO+0GPGhyZ8YE0ombOoRJoh0ACxy/hB2ZS2c+WP1kS4L5+T+KVdf4aGITJcFNj+JyUMq
eSlCfgjpQDL8q9UTPT+siR7GOXkO/xSV0V+UQ/eaPPI75ExYSfUbnoCgoVgchY86DJtC84pI5rSA
E875W18bSOG3xmhuWic9QlS/M9q3+1P5GwZOppLkEMDowHWX6MfS2UcUdkpVVLjVJV9rn8l3YLUo
MkmsEf3V6i3/WFoSwKtVadd2t2p2pZWcu229HB/4w7AKrftfM48VqK+hQhEukyNuEejVRUS/wcKq
UG7qQfUmBEGD6DV/fQ9Q2vjxlgw/PyNsamDkIr2IKmHUCc21h7iwB/exEBfnJbey158B9Pgw+aap
bhlItO4QXuWnSNRmiUWlVoQSSIOT78p1uuyN7xRE9xHCq7JZo+DHFlDiU0Mf2l+1VuAslipEwgUr
WPqbBJQ8zx4fWTdlWhZw9lWU1WWK1JBUyAKR9IAWoeGfxSZdp+hmQpScpa0A8dsYRIlvA4oakC3v
8MejMw7niLbmoPWDETsRCo5iRg5+dv5Sk0VF3GMs8cjFYLI6E+QJECaIdBepY2KY3exEpHCo41eo
Mj3Lwl+c7JloA5HwHgonXy8fRHir2rkgUf25DzoPawgoKC+4UvwWVlOWoPNclyipsjiPNmnLKq2U
1bgKTGETHgaUppZQxHuAEN5yg3l17mPfmFd4bPR7QyIa8Sjd+6GTWtUvw5xDSG5khdnzhof8XW4g
7YTaeJ71vibO/DUaTKCpBd5aEUURKYCpC11EUZaHkRdeakjXNftPeTOYP2ib9ZCgDMvDCz9q1/hl
7SCngKI1FlthRoUHkxgVLEQDADRfvPySz7vy4Au55uteisOL+oSOHlAhz1eVbTaMY14km2TiSikY
ynl1QhGWITKVl8RwHQX6YQP003wTF1NxXSJulg3/0EARLoDaoWQQuSIPEp/3V1acXfupj6CmOgZr
Q6sCfET+6q046FmgkzYuGJmJvA2KK3vo8qASDd3QjdxZGDDv2FQe0OjevP8dvzEGPRlQIkCGCl11
CKd7OudF0wRZ51bhpfqILKRUbB1Kdy409kVo4Wl2YuGr7Bzijj0aKn6eaojVokmwGTjZTjFL9MFE
a8U31WjW0L5zeAfngfmDWz2awOJmjz5vPekLzuQh/xZvzT57gUo18qyJjUl9th+GbRmJcnhpbQni
9WuUWBLhouOIQkYR0geDyaMpeL4uHLRxOJ4au7NBHl3ztgR5F+MjAVG9741zsOQemcJb86UFr4sH
WQ6FZ2CR0+mOXuwzteSj6NLb+oP0VljJT/4YLkVUhmpOvSotqIZAnJRxW5i9weKN/woWVMnpSnbg
znvZANh61zjyMTui5aWtW+OmQbI432hLrO2D+Hnffma1HUBFLMkjvicvcir9esMHSIzkHh9fxl11
fCUiufDHgRXaIy6jJ+dxt3txvh+/v93X7iF64HKjZYXRxOlPTYGEfKhHwJMZxA/o9HGS6CGebYv0
4r6nNvchWBFzt87jHYwSbC3keRB5YJqpS9KQC4Xbln16GTbyc/MO1ap3n3QgXnGn4U9tdWf3BSa1
j9AIJV8y24IThzQbIaQDCL9WRCkyde8pO6lOCl9KLzk6fsrWuPWcFwGPcincAQJ3VuhDDOUeHOWG
hSFq4wjVhAg1k1Vy7AUzMfm1fii36hplCCtpWTwph8quLaRjnOCcPukX14Kg24uGjosH7i1+YrnL
G4EfFuBqCiifzetByOU6+aYlHmGhXFo4vq2g25i4zGwXktn3zfqGTeEEIkVzMChSkjzdS72S6L2s
ZuHlAYRm6yQaFaMn16zcGfvmCmG2W5U+S0RxAIL87hVm9xx9oynnNv7slt7ekFZDaMnrAOWVT6BS
sBpb33BQGBfoGkhzkcsg5SnkNJUaCZfPS5IYHY6+VXlkMpJnWwZ9CsDbAwqyeaTIgTrg0sbVai/x
sku66364L4A9F8/iR7Lxz3hYXiqbyDXGH2gbPXYXnmHCs9vZ/4GDa0e4XCKSQ9P1a8uuzBZDCPAL
NOpffNM/q7vY4h5TJ/AN1galw1KCBmlW9PpDwg7MCuowClt9LBqZz2CcC9UunqLE7EfkTTtGfnIW
INFA1LCKrk6SvBiziwSqi+lts6d4K2zyw2LFcgJMKLJDrmIxdeTzhQg+9oXbuvt8HT+gN8zOPyFt
+LcvLr+DwvMYdGXgvkEcmSJBU0SKXEHILt1GtnykmT/zF/0pJA2HHpWQqZYxy7oADwkCJJgRWONJ
WqYmscQlKycO9SI9IFnYnarj4iG6+FvpJ3hg7bQbljHBomaxHrnG87m4uETbYFMbLnprNy8sVX/a
WdEDopyVry56CCoAxF/Hj9KKfwA/mrGhbo4DKRXUYSBuhSjZdI0Ct43EKC+Ky/jVfUgH/1MqDfHF
/bjvdWfZf4wETxBIc0D+g+RzKcckQtsNRcBZcYlf8dy8PTm23W8NnHMH13gxjyvSHvk+5I25+yUP
oKwLOrooPpgOLEEVVuPxVXFJTh70/R9qMJhZnJPZrR0ZN1A/SPEV9IwgMEiBcIqQqX6mVheiW/wJ
gY3+0/tOK1NF7wcZo+Oh/ZE7K61D04FyeRSNjW80hrIkdxPSufhMVOPvj3t21fv9pgXooKQmfJ57
1MZh9BcLrsYlaAEBv+S0RDVqagtbdBhwkMmKV+oW2QKo5OtrhhsTieu/DjBobCqeaYoWZSw6sKFI
+wLxlBCtncq1umkfKhvhuZ2tPzI7WT7zy4UdWyyN39n9j4anHE7c5pLQeF5zGW1oQjio8kfUyjv5
2o0NXHhsBYwvzexAsMhP4q4/pBtWvuSGd0U4g1wlqTDFIyXdcU7pQtUPmra5eLkZ5LvKs1Ruy62q
l3Sv71g2fsPjEc20BZ62UEoHihc14GqItJiLkwbnk2Lsw7OyX6FH/Ornvkn9SnHTy3oNQ8VoqC7X
Ui4EzOCEO3GjnJUvYWvb6KOuPpYrd+co74YDXdrWOK11K/ywuPXxiEZN78cGmalzjq4fP397zSZr
ff1N1NYrk6pO6ypuLmK0rdq9lJsroHgQjNRJ/4cOWjY/A3pohGhgXzqmeFoeY5Zc5u/tgJoYSGXg
do0qRkSU9M2s0qvWH9Wmury+P3wiV8QZ9bow0kcIygdGhfs+ufPjtsShuYgHFR7yh2qnX4lXDrm0
w2FjbXhj8xGvniQLHcrgMdCazUeuccAV4P/+OtKdbn28v6a3tiopgEZMA3YtPwukCqngS5EkevWH
Z93IH2X0zTyj8eOTuuyQUpQsNNIwuDW/FBDTcetqmzrFymeECDfOBbT3wL0LtGzQ2ZAMm3ppNQ9F
HRTj5oIibLtEu3Nk93/bKaBLASqm0J+6hAV5S/QwW7I6Yczu1TChCTh1vIqyl46N7zcXeS9v2nOO
jliWt4FmN0qDLfEV6f7eKexBY3lo+hpG41J3zg6Sh96Cc+tLZZVIovhE9AKZx2inINcuJTg3XCOz
U/Rn0C+aITJIsDPSBgVPn8V64nptJgGe2+Y77qAd9FP/oh20fe80n/qjv2fJmP3LKpOmYwjcQbCm
VrnE47Hq9WFzcXsjeY5O+dm3x5VuZl/QtVd9A5wY7k26nCuL90DZcg8suuY8ysFKkzo8OGQi40M5
C13KGy3U+PrS7yAxsFIiA4WzTyprZm8u7BUMFYAKY5mCYiSgMdKP9MW9Rt94qN/J5+IhzRjZvRv3
oOmIqCkdhzQfAwlQIzSr3kfM4T6GTBnS1Vt+1+/1zqjf7nsMuhsfaX2Ctxn8o5ICOvBJpntV40ch
KRLYDZR6yjd3rb4lG0XZdEu0EYZeArriJS9eaqgszZ5ZioACpusc5YrnSMfF+iLjKC93qqO/6tti
LwwG95PYwSOTZ0SOzYlbR8oUJQ9QCSDyIQjtpiOVhyEsEqWrj0W39AUkRrIUXWZi1wKpsDhrf5Bt
Gxjn2fwoh54/CLaIGqCTp89Vnl1BDUJv7FGlagjaqm1Mf7CRqEXXEnWJzmLtc8swV7Je01GSrkoo
EyACQijCpkaJkH0hD5XPH4WzCCWczhE7c4TMx4/QMEznFhLiY+Tx8KCKZB4VFspJPOrgPAzHxT42
S0iEPZ8yxQTxlKnLONvohJOJ2jKE5YTMQXfxjr3Fwo11YYBeIphEuHEufEPcZow498ZiidgO2Oko
vkEAIFNbISwbXqjrXDoOZiotY9VJzCw2NafcRKVVuMv4lbH3ZoE1bALJWIgW4E2aKHROLTJXhgyP
SQlaMxuLfYmXSfwJW99WOyTwejSTMgsZYQIDdebPKFQqvHQLJeYkLotO6juapn27j/I62jU792X8
awMhw0PvA9AlZHBcqeGRiokaaVi0PYzxOIH22mJnlBCk36UOmGmMURFnP7X7KRg1qtZX0nAMAZYv
HpKP7oBas6pYxjp68yqbGpTa1BmMJTNWJ0HyFBYNiZCyQjUqAnU8xU2XMOYKrXDT0DttP4dT+Kqo
m9FReitbB18yOprmAL0/0NkNmLD1oYeKAmFw92eam1o7dK3Ah+lJO3uVYfdoB1ux6lluYGAXoJ4f
vBPCAaIO1qaMo2Ah6+kJurGct1MXu+RN+JBMXzN4dBZGMULpKPtuXdnijtkFYh5XQKIeexAy1UCX
MMzplA6NxAcqWPSnwsp32SFey0f1iLo7qG0t1uNRf/dP3UVxXFvGY66+ZjXNnD31EYn8a3zKg5a5
l/ZYAfkkmuk6t6NN4tTbdAWNTWQ3UCvveGvVDlfeg7IWj9JjZGe2uELLQYf1vjsPB0hPGx3i59DR
gNujy4MLNc/7IiiUE+iEP3mGx/Nk7+2SnfeIUPKB9Xo9938oo8dNHg3R4IrAEKdsmR8WatWInHp6
RfrwXYY0K/TjH/L9YjTGkFm2NY880NASvBTcVojrA/B0nau2qMomi/VTu4Kg2Et6Lvbim2t3u8Uq
egidyvJ36TezcfjsLIE3wh0eNyQIWpLSwCmqm/OhNki9e2oUI4DeIxogeM5Bfbq/S2feiEKhvJEQ
u3nSQRP0lBj2y187cOrHiU+6yvUumozj+QE/3hwGpKgeLt0jSI25AWKYc38Y8yCNQEHOFEWvOIGh
RTeFKuJQ7LlOck/QKi4N7ku307P7xq8lxQgD033RH5lMd7K9Jh4V1faovkIpHdF+RgeJKaQ78J7c
KIJ35lbeNmiXaC6vWz04OudmxX+W+8Uhe0GujRWpzU5FwMIeoCaBwg8ivjSFVbpCGX3Z98+JbMec
UZlQC5PwYA6yvVXYFSPWuGGFkM2CpBQ2N9pJ0SlGkKb1oksD/5zi8VfDs46EJysX/Uvf/3YBSU0E
VCTRbhOeFJt7Oqwyc9XCq/z47EG4yFG/SyRwXvwXDh5lByHmb+VPz3gqmw2NQqQmshddD00WvPgs
fKV4Pn5BQ65ql0I0kCU/MzulKCDKUOSuLzzew9AC0ltHOSGoFqXV/fmb7WMKg/JRg9iiqU+EwbSP
uoXUwf1fn28v6uepgxYC8ND6kvDz/iU7gCi+1A6RumpewVNSkHUKQVRkOQ/yxZPtRUFSp1vrSq5X
jYDsrM/uKRZRUKkcrUWNFr1/jq7EcCCzOwKFRtbwylXpfDtqJRkgZAAXyBU/ho0Nsve41x9lViu6
W1iQ/8LRjZJmUkc5xRLERi+ESsRaodco6I0Qhf4a0Mp1xaH9ELP8gmyc6TzibEZwBMeIwxK1QFO0
JBnlouh6+fwafWBwwcm345f0Wf1qP6KX+2YyT/6j2Ag0AqJCAbIstDWmWFI+NhUfKfJ525lo5+ut
UKs5ooLSh952b75Vl48PZEXx7MCqUJvv5SkwdSOCek8a1b4kg6gfqWBThh/e2mdssXmUMxkdXrmn
o+PlFD2rRhEg+/ycrz/ddeToG24N8TOLVZP261hny/a/qQRVcAqGcgQ/EHxMZVuu+MxsH7ST5CHN
XW+CnYp+7O1BdZd/X+mHaPlqBcGtnMLG2aiPfIiJjJ6liwhGamAJR23P7UH3tO5by+z8pKAot6jn
RSyEMNrzsjiu22eOdTlg/T7lEjWhb6LaFeSzeESfo1Bc+o9DsmxG00O7wAqtpFDHsVG/xsGSA5a/
vLHpsL2h/YrXGNI/i7LHXOK63kt95VzuOEPburvach9gJ061ZclHzKNhklr8B4tmXYSo3CpUxZXP
vNPvwqXxhaZxpZXtWGUjM2oJbGMCRJlk5QejzAWafNbO5cWWIDe+5d/kx3QLQhh0QyWzfAJ5EwTd
x4pVv3XjAJpiU3bZFr00yIkun6HX5G3dx0djdLh3xRmhfu75BhPwhkOZjJUyzsLXvQi6YzIKpEY0
EYZUq0NaBt/fAfNcODWjlIkmOfqOFT0ng98crtPHYo+3YndZYkIls33yN80LSzN5HotM55E6DUC0
K1GLB8NcOJmx6y3Gnp77SAV3cXAtIHEjKBDKp9Yp0OOEhMraOX/lfzQbtSeaxVXojR4j9gGDzmeF
JrMBIff6K01IBGlAjqQWqpYkv5QG0QeDjsfzibcWrL+nxxAM3Clw39QhEUTLpyRcH+hBK6OMaS1v
+l0Pvlq1g4qsxaJDzN+EKCRq+lypGLRIVvxLaXMrboXex5tiX66gdGO5K+EYrMEO35TMnBT52clh
Q8FSkxjxYdB0I2C7jf8YrGQzfRSObyinWS9sbs0w+tkFhgKjjD71m5HjQFy4RIeLFxnyeYQYY7gv
Viz+yg1jnK4bZeyFyHsuen/4F261cDTb27h/FEvZCOAU+kxt55uGeGUkVLzaJQvJj1MMKzg8CC8p
mAas8czixt+JI+LxGsia0Meens2ppMdKxEv+BfLelrrxVv1KctwHXFkYKzRzfgAihFBCfUXYSNs7
cjyZGqllcMks8J7BmI+XyrbdqstoPZpEUZbI43fgzDwzgOemQXoSgquPEnmICdGRcZOhd5ebi+Gv
+XsnBTms+Edz5C2LPzUnSihTJGq15B4CVnELpHrZguSNkgDrRbKqbcZyiMSap1trCkTM5upi4XdZ
4I5kSFDG9w7v7eOXvVgq+8H2T94b0oKsqIc1hWRtr/DyIRy5vAbeAE9FNEYbu1kiKSH8/TbGwPDW
AXleUoZJCxoEcSIX6FEVgofZkIpV4bB4ECwfL1SsfjpzYg1ZrCsoyvCzABQQZLXDS2GVu9guzHj5
3qIpcbIKrH7V5cbwKD4sHoq1YvJoLDyc+q8/BZ6xzfvmyfoOlboAhAmovUWN7+igsi9gZ9S7xRHp
Tt4crNTG670TrDu7eY3W8XN40B3SXTaytTXTqGah7XRCVCoS8xfFAqEDPgQ9YJZ4oqtM7lS/fL2F
Rrkv0bfKtVyLRUadp0EBCqo6/A/aHkNwktoyUSJmrdLBslpbLQ1p55vjFr3bF0v+odjVHxszPOb7
4kVgyQ7NHesUl9pBCYSVQH4Drvchg1EmCsimsypK5651ikHtmj73A0KzI7uGA2vmU12658T+a/l/
ZHLR6gvCQpAfB3WZ1qDPXSEvmwHVJbwjb1yH36BBHF4LKjvAE0XjuE7llCthM4Iqp9oZGOjdiqVD
O78u4BtQEkwiNNDz8D1TB9GNi0WmdnlyaX6qAwh65s5bF1/CU7gXHu/vl3l4SySUfsWiIE5Nymmm
UHhJRNHpmKSXErIH41LAgbVYq+jCmhr6BlnhFZMCQT6e8raQc5ehhIrMLES/qBM/heIY5PTS9FIZ
Ba6unqWbj9YH4UA+so6QG44dUFCMwS2PNLCmwhhFa4u8drP0EpmPrKvxfJEg4w5pcrBiCXsUD5DT
mYu6KO9HsY/A7FxCfHBA45CldUaVPvgx9xdpZvkECalzKBwgsEBlwhSpcBdtXIxjdImMpTbYrYmM
a0k0J+7DzG0BOJAXwUM/0YSDstYUh5fLtEt0IUbxEkhqB2lZodAC7XGt8PAhr2KIYLCimJktUIiU
9alt046tJ8YoOsx3+0DaJJ0JNVSzGG2iHeGemM9gs7OXtELCUYjHf5S9Qal2OkYhX7iDECQJmFWa
IW/2YBeta2u4LO/P5cwhUjDUwGLNH5K6ibGDzeTp7fzDylfPgyMKgPK4lZ77sZcDwHW0bW3sDpIV
Gubfv2RQMJTT5bV2zPOKjAN1kiFMb2EcfGQHGcf2PHdA4VDhgxKMbqUnWJba7m0MybY9Q14vDM/U
NiH4ffdX59beRUMskBtJfS1eaKkd1Zb8ogwkAgepl3otfldLaPegeTJLQW4WppNxXQFR5ub3Yzh0
eZBcXgsDtVvgmiY2w9TmVyiCAYFfPHDhMgCrnpo0KC64kA4ZMOwHTNt6F+3OR2YseWOrTlDEKUq4
KAowCIACTUHBsIUVaKvIcz6hRPbneH95bk0aEll4YYLrBqOFMoZeWKAWIPDSC+cbr1kP1kzoGavV
fZAbTpVo96GrASk+gZTDdDxZqUuFLDU4Gwz3XXpIoTvH145ZMcrjb27Uaxwyr1fBPojeHMelwHkd
XUPfG96ljo3NmSn1fGvSrnEok85iqZf0ADjuUYROkPqAS6DFMDXitSZHNyztGoOyZrnw0e1DrdPL
1iXdQ+M/Pav47ubOvIag/BpXaVmrNxWmK16LDm9yFvcumWfGk+mto24yEjKbV6vCj7WkBAJGEqL2
wC53ipEu1lp5klOwq59Yt/Vbp8H1oCiDFgSoiw8VBpUY0UcUGCaL604m/s7C0PzHWE4FtYRI2KVe
y8tww1j2m9756vvpItQ8lQnPHj+vbtzcUCzVOJTm6s+AEvni5f62ZBkA/XaularXlj5KegezMTUj
2XBmsUx2AioEmMHvrWDgelzU3tR7vm2ztiTrgkDAFkMjsgObWzKsjbE16TA07NSeK0cYGzrsnVtC
AjSDpcdaJJYNUJszi/uhGyJMXPET2vL6W9+udWhFWNF5WIlbcestn+8vFWtYVIzThZzi5QMAl8Hp
O9ltVqwhMbYNrbiVuTHvSjwAXmXQ3+UvSDKs7w+BhUC5gS4vuGbksTEX++1o9waoL6y9zzhn6MPM
l70RFdVY/A68xcIpLRR4+QbjxLwZA/xjySB5Tf3Z0MScqFUtseTBbHeFMfzp7M1qgbKQP/enjOEM
UPo6hSq9UU5KCZsGZQmhftxZT9Bq7Qz5pfJRkMIitzDOTzSEmMI1UuUJPEdcm71UFniozqHgEG9y
kzWFtwKc6ymknIEneoLr5b/OQIGky8Is7XGprMqtjH6ZphmbjHkk8/TvPhvknenAvGohZ6VEtk9k
vKNXMDSEdk/RA2sT3T+zZ01tarcIu3rA/KG7hbyuoNWxYgzkvhcFp3o6EL7jezEoYXu4L9bnxaO/
NS1zwaqJYRoC2ctXR3aaV3XHCRgI/2OgN/domqSPOsuL3vcI6Dg2RWlTSUDjHIRRnYn0z8LEc/SD
bwZoO9h+pJBD0X6aHeekFutCdxuXvMwhpYAuWNQkRl7Zexznw3uj4mdfkYKX5/vrdNsR/YNAzV+i
BB3PZ3F6Ec7ZCc3ONxISWKFzH4Q1DGr6hELpSt4FCGxaP3X2Snr8bwBUKMWrfYDkBQCS0YhRB7X4
Cp/uI/yLof1vougUMloNj90wAGLfQdjLHA+WlFob9B9i3ELJXMwdwD84lCN1/RZxVRqlyBHwzxCg
f3iKLcbeZKw5Xf0JW1vIRQ2r6iCYhcqfl97a5HsGyL+EbP8MhPKcYd4qQ6mFcDEoqU3wGM8ZkVMt
w0O8Ym1P4u3vzRnlNOOuTKSkxtUw3G2hgGovJAgSvY371FyxklO3Hec/o6LiKaGo2y5UAuQpN69o
On5mDGX+UvF7mfrn96kdn+pVIJQN1kaoNpohiEtBMYQDd6iWvJHYpQGpIH95OkXfgan1hojoiuEQ
bhs6BK9RTYHnAp6WvBWVVsn9hqRHoUDVrwVDW+GBBHUVJuusIxYwW7YrJMotgEzaxLmCLLP4XUD5
GSkdH/pQ236PmlxGsH37aneFRXkILUnjJGgxqgEcLM/sdh+mFa82P88SohSRYfs3g+5/wGhWPXJj
3ZhyAPPX/tks7Puu6KY3vfp1ykMsCj1z4SDSyzOp3zslX+f7v3/TPSAVSqoC0P2K7rBWgMmgQGUY
J3e/XCYrND1MDERW90HI2s7W/gqEWo88hzqv0CPOWTg4SJ0nEJD+G4JEBb8lBz6c7yHE9l8h0QjT
qh1+xQgPby70P6Og+9GiPPT/R70n58iw2JurfPXTVIQrDgHenitMkPgMWakN2pGvGOvMQpCwRFeh
U17negTuLFwZ3gNr6+ye/uMQKLfs4mVuwekAiB9bFINbzCv0bV91NUmUN0bhVDf4Gky1sZLTZ2Y+
Qt1yV5qMcTBs9Vd67mqiYr2UgASU4fj6qX8gwvzznzYD7XJ9KF8IjQgA/4JybgcNvEvnPsLNY+tq
oihXOwx1kil4ybnEa+8J6iLMdPPNe8sVALWfF1nOFTG5J8nOc7mUtqifhM8IoOTxnwZCu1ZN7sYw
KrAtioNnRBd0xv77+AscaMi+yxIqWTX6uSspXFwoailD2IKbeWYOtpF6LIu6FRxNUKhjPgdjXcc/
GR6cJPtTMNbRusdTzcAK72/s8QkO+f8r0xWyIu15Mhrc/9dkwgaW7d6wLFQfo8UwNHpwRaGZP5Es
pT6E2jLcxG2oJ0Hkr2As+ZxRDZ7gNQQ1WSNamCwEDhDuO3o0PT/kdvWUo1+S8GxGf3yDsdtvHH8T
NGrK9DwTxjpXs8uru7f5wpRRONMi+im/71syC4faklAS7uq4IjjgxaCFz8F0D6yLFwuD2pU4QzhF
bTFzg6k66JKIEx18HxSjX+6P5cY5eD1ndKY5qrVOiwjOsmyNrGUmE254Fwgw4AIM9gMIAjw1V3rd
CQI3Yq6C5w5SH4t1sEaPpRCZJdb2v5XImkBRU+ZynRpmIqAUULI1XFpsH2qHsADfGgz+hZXwublC
/4zs94S72qBVKDVRSEamGLrNma15iOwfxvFy29tcgVARIwRL+qbpARIZ4Xo7WOMBeZInRizERKEi
lkGpdc3ngVJYsrOPtoXpPQk/T8MLA4g1ZVTcgj41EdgKv1PWfAgr9Wyl7z/37Vm8kb1CPSxRMQX/
BdJwVOiSdUJXdppMrsjuPjrk62GTHFzn4i6DfbAHI2H31j8Pu2wJOoJ1H/tGtIG22dA8Q9U3+D70
XmrTFFX7pYAboLDMt6NiPAXL5X+DoOyh1XC9k/SO5IVF01Z3H2cWYepWZDYZBWUMEieqg1jz6SUr
jdcC2sGSZ6QK8sFHVgXRrR07gaLsoanlbKGWGE1lhes8Nl9Rw12aRWyStwdtzVKlueHrJnCUaei+
KLReArgt/90FhvB2f21ubaPJ7xP8K48A0Y24HlG6eRkf8NKtlSb0WVJj9ZytxNN9qBvBwQSJOlcL
vN5LngCkwRHNfeUsvlb/DYA6SuVIKUNJHclDCm9+QvOLMYAbnmAyAOpY6CH/nqYhtgrSo2vZKmPj
Y/XDCAdY25F8w9VyFF0gdk0EQw7AlbWHxhqkFSvncn8hoIowxSgjt1QzDRjNzz5z5GX+7P6tZgsp
AfqfU0HT5ylCJKEHuMtjJdwnqJtcOt0ws6XJOGdYw6D2vFuorbAoMIxti2T1U/e3Zb/UGKh9HgtV
D/ExvChkxj4wwuVJtyJW9y7WEKjN3ch56vXVgNwHj4e5eFksWwZt70a8PFkJanu7HHp2CTFxH8FG
N6Fvwey7SdaSSq1MEKht3UdBJbouELgtv9mTlwNUq/b2E9TQGJz1+3sD3UWnVsUjTz1WGlakKIyF
YXp4jS9WTP9+4yyejIfa5XmGZtZRjTV5xf1CNHlLM4ud9rxhhBX3/TokzKeDQRuCTEplDOayrg1W
IM6YKTrMw86U9TDGj/PtEkLoaNeyrwtmQpUxU79Hy5WvypJErjof/rAzJfud8KFVI3gMWVe++24X
apXTmXJlzVfcDAamGLbNn80/mcVwujcR0HsAAvZQfZNn8b66QF1TK2GTaGAUZaOhHI3uDyMKksh3
zjbKFQq14lUqjYGni9goK81YVvGqwA3criGCAjmaDGJ6tdk6PPitGQKL6KA6qxolNM3Lj/XBP2xY
ucSbruf/kXZdvY0rTfYPLQHm8NoMypJtyfGFsMdj5pz56/dQi71Dt7nq/eZigDsXGEDF6q7UFU79
+RpaRIAHE0gcD54jkr0V1isGdRinuiiEMwqUE8jELPMKFxTqmhgmd7froK63Pf6idZuRoEQjass8
FVOQeMK1qaCSueQ2BRYTlBcIUSDh5BoyHpeWExB972O/vMkQDYb8XasJM0WKG78Quw5EFOK3pLJb
yzg5oWZll9vMsOhQzkBu9CooahzXYL6Vo2OY5WjayuNtIqwTo/xB2etBpeJWLrty76A/zyqfSvM2
CZbsUo4gaLs+yjqQ0E5OuwvXLMvGEquJxdl9VKqWGUWF+6gzrB2pgatzvs0AiwBlCox0RG0X9v8y
nl8ULAdh9hYvmuY/inF9cM44kMPejxIfD0ogW20M8hIde4LSXrz1nNucMK7iin01I9T0Ul5DQ9JL
+isjJ2h68MnQ8Z9A/lMgNuOFUvKKaxq1EXDbhV0DfpU3FdRWgDWLYmuASZG2NLV7uyTnT1ZDOEOS
RUr3FdlvgLyEW0qIYFUhed52RPm8fX4MlaQxo4axyIe8AI1w09n60y9hBfTr3//OvlyrwLNL6vXG
yAH5OTlqJcOgNRBrX8vjvyRC6b3kFkOMcUnoffEEA3ZMNkDFNVktKkuV1W/SQOk+BKUe2kngrN5Y
NQ1SWJv6UrxEjvyxk9csctc7vuG06epkWLlt11YQvpd2L6h2sD9cBju/i3rMDPVb6ck0+94Cn0Jk
f3GZ+ZeZjZn0U6YibLxYEUN8ANpDvbW3lc86OWuW/jcvtj9k6PKl3PZd6k/O+oVf7YZro8bgWdnH
bWlfztPMyFAxwehraV64uL0ergG9YJ/vrpmuGDq1lMGfy8g1EpvJOxZ7pYPm48zQT9nZim+5uoVU
GoorvnjANk1YD9bMJ5MzylgEbqBlw6RjVp2SLCTvyKMFzhrQgv/yCOXvzsnvwmKQAxwhXqXJY7B6
fk9N7Y6VUWPYProuFfOcqyWCcm17BRD4prVZo5TME6MMBsbM+kTpQeKQrB0n/Eyxa42FSLrIBnBq
p+4S7Ea5QpXMJAErIosem1gQKQA36TUD6IO6Dv7G8M1oUBqaR4HKCTFolKIVAb5I2Movw46VRF10
FH+o/PDoBfZWNKI6xW7hq3SPXvSp4VVj8LKcDpyRoRRU1btk1BC/XazB9O8MLJvEfsttfWQ49R9r
uzBACICRfy7mihA1uxiAFupenYFOlK+w8eEN62eBFkBMG6Amm+2xuuzCDefo24pgqxo0FjNL7Ibl
SSd/GPfZR1A6mwG8Rc2DiVkx23n3jYEOK/iQZ59wq8Ri+ZJlgZ+RozR39N285wYIyu4glujuFdqp
UURcMTILTDpUmB8kWZdklTY97RIc30tredvx6+u2HWJoFg0+XSZtHHg8iGAUq3jaiR3BywgDGbep
TDbg1g1R3j7oDd8FmhbaUqb95x0QQ/8q1p9dysTnTBCHNPGHop0EUcXaQz5gZS9YHFDWIRBrjPh0
+P0e8xDHlFnan6LfGydEO25Rr4chUnBC11Kl8+HZwcZ8D9nLMVmEKMvgdyKyYhwYmWr7onkap704
6UPJ7IFnSBbtvdtedTPXA0cJARKX2RD//qnBoCx38u8ArM6vWlRGMbqiXW7LGsPC0jidnN6lUyl2
eoUbZ+7UXnSsmFB91g7hRfYAEjD1u6HRmm7iwgxWCftqwOg0T/Uu2jxG7D21i8+/GY3pLudC3QUR
13WgsVNX6Z7fCtgePEjm+9+9M3XMsAJnBhgB9FS4qIVR4AVBhrt6wgpGh3/C8kUF6B4s47n4zpwR
omya2iZNVfBYqAaLBihTTMixWm2XxleAJ/OHFyoe8VJhFOIxmlpxBESnA7ZK/+5N+HLLJ6ws86Ks
zWhRdq2v+wFQyDi3NjKPQOPACyLA7hCWN1+Wgz8sUcbNGPUx10KQeRmtcX+nnpr9PRNlftEwGDzw
rQ1Is6xSFq5qxyEOuXQq97dO9t69Iy7FXtYhI7IjYkHMbS1djlD+kNMmnmeyXYVAdeb4HOvazNEZ
noAuQu6w8/tFsBkebtmPzihRFq8wUqMNFVDiAWN/8i0ZkMQJGGIJw6Jsz+hQ2tr3acNJdYF2FmBh
cvBz3F/M/xoauhQAIjqNadNF/qaT26hLSogbUGBUc4o7pnQzu5t7ydvNCVFHlrpur2L3xqSm0TEA
WHSL1TH7j54UlvgLElHti0tt/s1FzalSB8hztSuPAw5QIuNLgndlDdS/FjkhFqElUZ8TogLGXmi5
fkia7KIhLxi/ymZFHlIy2uUx354Zcs6iRUWLcch7aV3gzmoHEdxgC5NWORUWMsNWOLeJLZmjOV+U
dVWGBkKo4traCeUKK+VfMwv4iSxzxJKO6d9nqqtVkpGrPshgieoVLQx4RCdAh0LkW7O2AcDtwQwy
wV5YZCljiz5RQauNajJQI7Y3Ac3Gkt9lG/27tR0f+zfhSWUvpVhS6vmRUqY3itHCG9VXTRgz0jwN
tuZojvHSvfumh0KZppu8Yid3zHGbRT82p0zZ46CVel0pwW6JU8YQl5nvgGYCzKd8xQRkmISQjj7/
0PoBdSslsSrG8iQ4jjghHu4dYa+aiWKT4cySniVnNqdF2RY8s0OuxqgIhDT+FG2P/OqsZuPu7m/r
wqKDmdOhrEnX5V2txqBTxeQjsX3nd22nRxGonv/xwvnpFTwnRdkTY4xyr8tAanRklP97TJNhqzI6
/5jBzfLhybIC+EtsFabLzbEWBKVfDVPjn4aaDLYKEzvHi5u1jGVZ7P+hc/WpMxVHxKtwXnOlU711
jmCnq7/oYTSwy06EHwP2IJYtfLcinC5zdaz1kxxg/m46M+6gvLMB9Cd5omVbB/wHauVY2Ir9md/p
eJ3BVZ4E2a6hR06K27lTVo+R88mQtyVDP6dD8aMI1eC3GugAf/JXRVoSbAbHWAko/noWs+F0SRBm
1OgL6gNZTlwR1LCKhHz0u1/j05aF2HOtWtw4OrozYHS7svAns9ABhT0h2DJ2ai0VG/LwxD49jJaD
1+Odt5Flu/8K11tjw4KvXSwTzNmklDgOeDFpeXzB2G6VbPe4u/eODdYWHrsNwh7dvH2HSx5mTo3S
Y3dsIo0bQU3B5DsSCc1L/X6bwpJezSlMhnimV7089BBSGHXvHb1trW9qm9sEfm6JgS2aU6BiAE0c
+FqpwENpiROwymil6EXWiLJJyMvBu8dmMdI5d7Jn9Y+29b5NzS+WlVp6Gs8/gYoPGk4zRk+ZQh7M
vEdIpIrki4WJyKJBBQNakGBbxhTqNE+b3K7td89isbHYIjrng7IcRZXWg65cxUHD4o1LQALbtVp0
ezzyO+Pu9sWxGKLMhx/zQpZM5kM6OROZ3hxQeLhNY/qNG/pMJ59rL3OroYafQiJGfJdJAix7YJIy
PDxDxulasjiMYtAHoNJB7HpIoG8ev/4dI5RZSOW+0jkOh2UFCDZJZI5mhI4lVl/foj3AEhRdBYqd
rNBPYiPMhSxrsbz8TXLGTXQnr2+z8RNjc1LWPwToR3DORakQTIvYrdS3HXWrmj2ACLCQLCMlvPox
LU0mfvxkYn4IwYwmFX+FUuyFWgG/G8HIZUTFwPAUXapWa/KOWZz+LY/UXYlFlpdRgkNE/CybHLZE
iI+xE5nqpTXffSzv5achy3bFkMKrB/zJ5zT7AR3GivbJg85MbdthPXOhYh88Mo1W+FqZPk+yyzbs
CSvSXPTF2AP4v5SoE+VkGKNBAiUFGxRJ7WA5cp9Z46oRmSMtLFLUYXaamvWCL04eygmt6LDfTpt7
mVXQ6WdunR3lCLEwMtATCXdWRWuka7F2SCbyL8E2u9FhyQeLFuUSEdCmeRiDpdFpgeMZ+oA1k8zq
dB9gTIKVo1msKeuzu6LcY9UpaQI0R4ybAAVIspO9UeIhXq+mVwFa9nbZGuUq018xFH0SgZ8HOiHX
a1jOol4jrZkwRrnGc3wkIeNw2jhoQOsO+x79VH9Tw0Q68h8yFHe8LOUAvJOnvI1BGpkIu/xN/WBp
FosZyr9HNSBSBQ/MoMutIP7LNCK4d4n2BMy72+e26LBm/FBevuFrbqwMPEN4O7F/x2Q/PapYUd/i
S3F+apNrnl1OaeSNV0yXY8X7Q2oBSRa+V7JZgr7sTf5cDu3hXU3mVB9k0jvL6a3Grh6LDX/u3zsS
mqXV/EXf5owruqLExXWmZS706mVMSX7M0e+YMpGHrlb0h2DLWJwFaMpptxFlZQUOkJR+AYmbANYE
5yWwzKcmMKO1tPYd8YJe9U37ENsuSwgXJWNGl7K5aAiQ1TwG3RI5/rfi8a64u78te9Ot3+KMMrU5
+vpCpQKFnXvASJoJS8u4IRYPlOVT0tIbCh4UJCe2hAeepKt71lzYpPHfuVCwYw3TvNhZB2hmOmUs
y14dZ4bcXKwNyxlNn3frp79fwe3D/hkzfv9M6rCVsRl8b5QaYF9UTnLoHJNVFmQdBOXSOoD1dp6M
g/h4uGN1T7J+m7pIta8TtdHw24nJRKFfeIV8PxrapnsG1wgKflyyHioLwCr23oOLOn+en27fwUJn
+3dKlF3PYZ24djqiiGyAL9uRHZT4rFrEMc8P6Wr3ZkEHbMvGgJzN6Fu7lktvCRNl6V3M/UVlCwE4
OG/dY/Co24n5GzDBB6s9PfgWByhncx2cbbOxzusjtrabnmNsPm+fAOseKUeAbTYh35b4COcBGTyG
L/tp/r+fLmX+m1YfsMkUP96T3ywtX0gWz3/8xyyY3ihK5XlKc3mKbO6YrPKPmAD0Ony0OBY+/221
p4fC/s2B/1jjKQruWCridOB3jKtkfSWl7gVXuW5QQJb/9S9PlGfRQjs2kuFOpgoov6zA+7YAqvTy
voHjk6Ab8NUKIYQxdvVzW5/+XUYoFesEd9D0SbqxfcqUSIRtGs5+yrtWJF0XzsvjQFZr++tfXgSl
U4OmpS3Hg6WemIyflliXTKlUn6MxMFLx23g0RAWJ7rPV1j7tB/JgWvcN2a/fzc9zszNX1oR/tZVC
q2BFdYxPoPKwt7Xhmhn5v43gj831gS+g3X8EP7u3hqACGlrOwd2URCT2byCl36bG+vLvGvLvfmui
NdOJXsrEsM3x4dYDI2r+GSN9E9rre272y75XCaUW4JfRzUMiWzkqwDztCGvXksiiQ/k+oDdkXBWD
zosDLApCDifOfDtcPFtGKWcNnPqnnc2T89OaBU3DUPlrimjGoBdVhZBM5gQ5GJY5YSkI3Ter6X3e
cZM9edq1juNblxDlj5Q8XzZY0f5A1vZGWW2ffGICZfNzMLeexaryXFuHbsk0paOuLMZF3YO/F8s6
PHyeTuuCvF4K4uwyktiovTsOwF8zEwunXAso/YDO8Ig1Iqdnfq3ue9M+21t5d44PW3IXWA9fIVlv
tr/Xv488WZnPEjkcfCzkWev2bYkWb0ekKp0+4oy2wpwfPKrgnFzrsDlYHT71zVHWFawJepwTRyJ7
bOnITqzEM0Mz6QRqOAoVNk7g1hLTZonbFeroxn3QHbtq56d9MdkY6+KRw2Y66ZVpf1xQyfEJGndT
LHe0PgO4iAFBFobXiGKZvxqUumFRGQ+gKwLqrY/5boP+S8rVmItEfAwga63Ny8Ozdy9vXlYHa1OY
+l1N7PXKJGf8jYZLZMNV28YHmqv1OVzpmK5cs6SVoYx0mobzNV1tp0sHGA0jul6M4w28kbFWW0Qr
l0zxKvqDl9SJ1iI3cygFLNPsXvQ1pgs4q2LuO1uyZnNalD1WfJRD+V5tYTUDLLP85ZLzdJe3VWQh
b6JIcyrTac5M1+AGSdSrCoABzEP08JGY8Tua4JjgmQuTY9/pULbZiPUqMxTQ0dBt3dlv0kcJNGUA
haXAfOTQyeUjW24/fpXObQZZp0gFTE0VIjEZX08RuybfNPies9b9Bar3d/aoCMkPjWEMcrBnxS6R
EuL+SiAUMTTwNjuLASD6OyXs6zSue2u+35fia1Hm9np7eTkI6PmFPyjXHNCIfdS0ynWNpjgPG6i0
Tfx7GswrGMq+ZFDn1Cn5F3IpH4Jiot48PFSb1P68zd7iG2iaROCnFYaKRjs7fnQjbjCgYAcDE+bq
NsSrsbZH20wf/yUlyqdxmiQ1UghWLPcpHK3K2kZWZDXraRsdc6/xdC60jZyxRTsiICGmZRuArdxS
SIfVOQJxNzyaTYFEqmGwnDCY+1limMTxn2OkvU8k96OXCGAufh3XynFlisgc+lvvfJvOQnPBdzpU
ykdw/cqVA6O9eLs8W8uW1Dqcne+QjRd3CfYMxAcXPt7MyRaLV4l6LDTCUvCFGtH3b6Bk0geIdeVP
Fzmgjy2y67W+F+xz8fGvD5UyyG7IcRgwwiUOgAJHCyAQwZ1H/fgXw1jfGaJMciiKhdEOV4YmIJIE
s3KdgyUBKyZHk1W6JZaUUQ6w0nOIe3A0rT0ygH7QYsIIDdDHqQEa6whhviISoCeeSZkloJRZTnmu
xDbiSc8doA/dqRa38kBRuLstoMvW/48eUGY5lP2U8z2vg79unqJVDOi494BZkFqYTP1+Y5QtaSTd
AHI8bky+73wTUzgQjdUB2bccQaZhuk4AtKhV65qv2/jAbbxTtWaVhBc4BXCYKosiQhOgh1EHmnRD
XmYcPqF1XiqgL5RoKTuzvI8wCQQlMN+oUOepNsY4elg/d3kyiG9GPekBheWRyhJRa4ntwPHOwweT
6oL1/EaVOl45iSU5kSEsrXONuvCaE2xi6s6WCeu7oBEzUj+aKCtXDLxi0oiE8Bg6UGzROrN6KyQW
ke9J9//CAvrC84Ceg645Y5e+pk6wrdeyXdwbD+N9rE+zIShkmjlcebb+Ku/F9R42NSXbx3yFwQT0
9lsYC7b4tcHsnlqK074dAG3Rs2RI0+mGcda8bhamgZLQh7u/+53vnnOUdom6Hgi3GVykn24r65Il
VwRU+Q0ZXZEaNrF9j21ShfeiMIS2DiaarN39/j1nBlDX0aEfIjwjQrmLpAs7FPpBpLCTo3GUT82j
t1U3xUqxg/sIwxKTpzqm9nrXOx35alDX+0rvOQv/N6CDjvW8XwrAvzFNeRUjUvqi0vA9pXMQbV4m
q95ujzXqfKy5Heb5Uo4l4bS8USuQstzVlGoDuNzj2XhlvSkWTdHshCmvwqORIlZ8kDl8eNs7HSLT
Eda2zUUVmtGgzJ3YFHwhD6CR37n70pade7xyGcEuiw/K2EWqEHp87cJHhXeB/YtblXik/I0n/Hb/
lHFDf6YYljw4KezKzuzGRncNnG7C3ta2FFzPSdGdSrEn9ArcYQcYNczy7qSdZ2v2MXPqx/zA4msp
LfCNGGXkjBFNLjKH0xNOwgsPQ3LYaERfCZaDLu43eTscvG1sqbAn1muzMdN3ZZ2ZnLm3JZnAtLnE
LDZb/yChNUbEWIfrHLfr9vW2xVl6TX37SMoYhPhEta65FmNF7lZ59nZ9TZSErGx+B0izNTZogvLH
Z4ERzsB5YhBflmFVk9CWhu23OnVCvaoOSubjhAaze3/xt5hyrq0pCgu23SHWMRg0mvlI7OAin+AS
GvxrRLqdYbGWoC7lrAFDhoZwxA+6+GPJDS9yksdhHwziwLBFjlYgxSq1kt/F5q5fB2j+fEVu/hwS
eYe+YYvVBrpsAtGcp8mSDOAvnjKBqVS6ht/iFSE1ZvQb64KSDaSfNbSwqM4zKpT186JcFVIPx82b
5SdnRq9ICLOQvJZN7IwIZftiDLGLeggicNFPKtoaAzx+ugtP7m8Lz8JDXAEm8j9HRtm/hi/4Us5B
ByhpD+JZwoNnfZvCsrWYkaDM31gmelJP4glv0Z5+v8brzPpi0Fh4BnxjgzJ+koJhiDIFjcGMP4V1
vmu31acZrljIrYuq9oeX67XNslye3wKy4SphkO5+wz2oTov0yG1ull7Dc26ucj6jovqhxnEBuOkd
yXEyQHu/Bcdp2Ci26oToJ9WZ1vwZG1OwtwG0nZE8YdKn4idhrKQylqFHT29CYgq74HJBaMmZjQMD
epdtctTbpTsDM7TpgWHMWDp8zZzOeU/8kE910C4G8nYxgNAZmC5BByBLLCcN+hG/za6SMhY872mA
OoTJfrEC+3AQt9KxeEGspGDF/P/joToZ4VvkaKuh1/GolrjTPCfPr8JTSHaCs2Y3hU6/85OOhJW5
yCyrPzPLeeuLrQvfbBBM0qS8U1gKYCKzO+A4hMA7L+6YGwL+D2P1hyZ1lFERNomngyaKN6kPU4Xd
vYHz1TGubKkMA73QJBm7leFcrhWumWwEMh+kTR51yGRjSth9MiJT2mVmjXec7sRr83V6louEs2Qk
i5SncvVp3dbM5VfN7AuoW5SxG7seJb+7vPQpASiQt213hl1cG/RDwu/Sg34EohT2CKYr5vN1Uruf
V/uHfconDIYkc30E4n2Dca9NSty9TVrbPt9mcqn1Bz1imqrIWOOFJfQUk0HoN5KvlB18j7wF1m8A
W4exWLNPsVnkEKzlbUGU0aqfm5BUF+zE2eUF3DkfAvZJfY7O+O86Z9X3F73u7KMo5lF900Y1bhGo
YwNBHJny5RHQvdXzbd6XRVkXJDTmCrIk0KjtnqKnQQwo8MuwHVHcezUfmbWfRQ3VER7xvIouSXpx
pwt44953+4mT9EV928n38Und9A99QlJsnnu7ZzUbLaWVFAzXSbhO5HJljbrQDJNwCufG3SX4ip6m
LWpTsj8w987zryMKax7RDsL9aGIdsr/KQ9ZrfIp9abEFPBiKXbqIneH0apoh47M+5JMOIcaAvtDy
EtlAn9rzWEXWr86smaeFKTEFzP4hR4UbQSbkgR4VHQbHgfJcHJ0eYLwuGSyTWyksYJPFiFcUVV5V
NA3qQrdUemnZFakOeSmt3gkvdWJ6mqmCWry2zf3r64jXR/bKY7aK4aQXmtfB54wyFfXX7uhmQVt1
/wNw667C/ZRKw0K3T9ERSYFELyNUXNLAOUEqKvAGyc24Bqz6LjlI+5goMeGdmhH8LPOF3I2kadM1
qtT9VWIWSPkkrJBUzYm2HvEOv13Mtr56Jr+Oi7/Bx8JJQuN5Q1UNRdWo4NEPOEkbQjCmAFdp/2Cg
rbA3jxwzWb2sh38I6VMUO/NfelcOYz2d4BMQSNGq/BIR2Tac9CwAY3MrY8mtdXwXd7nZpCTcGnf1
gZUyXHyoznil34pSK7YRX+ATdhPuZrvpfheH/Dndjatk845pC6wiXduhvQ5X7pGVl5tu7ochkFUV
Mw+CJv4AbhtjV4zjfECGopiSkL7dMBtoFoaocJczGtRdynqMVbwZaBzquzQyp9TUFm559Yg0L0HP
DmexMkjLAvuHJF2Tc4Ui74Zu7FD5VnYJ3t7r6GDYdwAW9Q+cJWyKD9Z26WsQfOMk6bKc60b54IZw
Ida0fqO6x3ZFYGNgJAdSwx6aXjTgioSFVooqG7JOnSk/xi3QtGU4rI0T8GZqYUxfPXX7+i3cDoxc
2WL8j9LD/xKjDarbJJgzrkDsSUPqCsVoAWsGRAzQx6w4Z/kUZ6Qog2Y08aB2iYhshaORUyjagLpF
d0R8X6MTQwmZTb+LwcWct+mgZ/qfpEUSAdx6ypuFAtKmsDLA5CAc3gKMMGYpxhAVddr+IumaqFLR
UoTn8JAYyhRjYO4WTVRTmNqbv0Rr7dvsboJlzjBqjCgD0/UY4P/O2WTMPU0Pe3SLC+iKQt1IMrc1
M/O8lK2YdoShoG9gGZFG+Yawl0aeQ6XxEmBrz3is7pgppKUYGyIh8ZIsoI1EoWVC6vgoyaHMpZV8
HVrOVDc5sIltM//dHngm8OeSSZyToyRiTOWu5ORuEsEpNjpcUozva/bzlOrW7a8z0nXMZ8TSIc5p
Uq+1wVX6Ci/fDnv2kME6YXI/AxayukkwaLePrMyC/1krrPHZRec3J0sFoWneJME4gmwG3DdMip0w
XCUB6kHu4OBla7LO/LpDF1exy3alFR4yG4UrxgNuKYaZnjVofFE1rJujTFmmNG6iV/xUx/2ILc0e
zfd4xcKYXnwlzqhctWWm52mIMMkrpA7aUJCPE0eQFTex1qIm9TnahzutYKVsFp3QnCSlgFktxhjn
BmODLf8eL5bzZrV72fLu2pW8jn75NsPALPmEOT1KT3ou5dG+BnqHHFjkQW7+Ho8RFsMhxz6FaJ+s
xNtiFlEBaoesAY9MR0n/u4XxajVwfRl+wYIXqh6yrWshq/2g7kJm79CS8ZyToqxM0w6cgA3NU/lw
Wl88FMS1UFdF7iu1rerMbVAuZZ3ndD+0R5/TpASTL8Y+QPPjFIPyZnP07F+NNaJonDILl4tubwqS
dEnUdQ3H+f0klarRMyN0EQKimuKR5uijy1l0PNO3y/t+9XVbUpbajic7+g85SlJqfuRTtQC5bhow
78lBjUmC3hBbMoUnfm+Lr8cSmyRKYu41036c8kZYUx1ZqJHe/pJrz9ePM559CWVssyxLlW7gILO6
Zr3pv6N7w+ld8qDlO/Pxq34f9ub/oy63aOJnVClza8RN3SY5qFreg5OQaj3hiYi2n5L2i0ihKbYY
9fMPGmPCY9HSzchSEQBSyH5UVSALqJaUrHhHR04mZ0GVytPX3zpTSi0r7L+r2hJkWisazXTDb7WG
eEekN99bewJ0VE4daj0PkyKNRDO1t2CVHMSXI++sXo13zFuvUKEz2y/e6azjK+9I5j0LumYxOoEM
IicgqoiKVOri3TiJopT3puikRYoSYF12i3e5xwRcYVKiLjtwgdKbD6A0OlaPBvuYRHe1GTms+G7R
XMw4opypJmMjhxsG/aUpyVu7yXcyqQKCzsP1X4AL4ehmpChBkoaqyZUYLKnYYtgcm8N4NFZo4IDf
JLcVdDGZAkoI/qfUtU7beCPFFIyoQZjy/UEfAQ9RPQgoGB7utIFkzpe+RhW12oS78tCtGYHBopaq
qohuUV3mkQugjKKHuLZvQbp2mu1oxTUpNon1eZtBFhHK8sqGC4zQEqZQ3LorYxcT1AESBiPTdfxQ
yBkjlKyPRomp8gY0Cjv/lLaCKbFc1VKtDUr0z1FRMl6PhljGNSgoxCoe0MkDKe/tfhU5t09rOaaZ
EaKE3M2lSo4lENJXioje9SFFYsR8FdEE2ljN8xQhs1Kli9lDvJtgI1BowFuX8lYJ4CAiIF5O3grw
8u6XEhD/NbLv4vc03yXW3z1C5wSp0/QNWYrS1u8vLx9eT4BfKFuokHbrat3f3T7Pxbh/xhp1nEaK
xL4eGnBEynOA3VQPrln956CkMBUzGrSxwAC7XE+Wlv+KHn3swQKqc7PzLI6hSYtpgjkhyu8kYSnW
44BjC75eEjt1NgXQfZEn2DHUadmia4BCFvhJHjSKowFdwW7qZj1e0tHRW5808zm5YLDh9t0sm74Z
GYqfVvLkOtRBplGI7ptKjCx9tlIvz9FnbScvFUfU/R67QtsVt/0yfFLs/vP9jri62RdMxmv2aGnH
UvRKBV8QIkxDHrlyhJVOAKV1m9Plm5vRoSJd9OXltV7k04H6Zui4d7olb17j+279F027c45omw7w
k1ByK1DKbO/omw/uOsL8JCusXAy0/vBDZ1THLA7DpgQV6exfVKSsCot3mND8y4ZpRoYyTLzvhtha
DDLub+kE8NFV8tuwsQLF4e5jOz8g28i4p8lR/HAkM4KUI8mSvPLUBATbKTuWHeq1t5K2R7SUbnYs
zFHWGVJGkI/4Tmg80DLWEbBUe6LYe/mFZ7DEokIZQCXAnmZtUmXxwDWoaXqEP2sHHdhajKNb8vOq
rIgKsHdQdbvOl85UKVXGNub9pEfFy9u1d/nJyK0QFQxtJdjYZucSFdWZne6a/ttfhWsz2jTSi6Yr
mBaMQduJT/7J9e9au3nmpxery0yWTddCi8icFiWTtaulsVEhHZd9uYedpZrdCrVEYAr2do3uU+Oe
ca5Lsc2cHiWSA4/9l2ji7qdim2e/BDZn8hvlPt3FLt6TqA99Za7JmgZeDEPUqX6K4iXPIzr9bhgL
3Q2aMJ5M88PBwQpf2XzATszWREf3+Ytjyc5SdDWnRvmbQEoiAYiN/SW2hmOOPuKVhxfSdhxYrnpJ
v+eEKI9TZl4YqWraXyxptEpbJOhFWX+5tgpMTca9TXLwQ05mJ0i5FiyGKYWgAk8v6V4DiLj8LiVI
+LU2S0BYPFG+JVIDvxOmw9sB5rJ91nbBpn5bY3S1YSbzl4zJ7Piuo7VzHfc8YcgHkPKevAIY6JzF
rBcu5hHnNKj3wlD5cRB3oPHUmS+76PgmoenVCh6BMZ0T84zX9dPtm7rmfm7clExp9OjpQEluYT12
p8qM7I+PgmwAwiL59kW2wsFu9ia/O3vW2uwPJgC275XNJzNBPSnUrY+g1Nz1k0hyhekWD7kTeaa3
6Qdirtee87luWc12i/HI/JAp31MWpVQ2I1gezBfAKJ9US0XNKUSZmVV8ZYkMZUgUN675ogCliFjB
EclZTLh/soqsC1uYEIFrU3EEfVJ4y1IGRO/yOC5KAXotv9enWLSb1/ZDJeIe76UHCQ30a+tcnc5m
t8PT2hlQaMC5svITi1c4+wjKuNR9KWSaj494sg7l3r8THKd5L0i7eXhO0CLBgrpbzGnOmaYsTJS1
ZaWFoJdbT0DWL8zi19E071l8LTp2XQJ6FmZLFIU+22QYKinHgjMsKrxodrcBWAJr6GHZ3cxoUEeX
R2EwZPFEI3lPNAxsG7Zq7YXHLSbuD1losp6Fiyk87Ej5hynq7IzaKHs+AEH+7U0j4jbyUC98eHgY
SWF622R12lx8q/CsfFucv9b32cc9aojmowmc59b20CBlnu9h+1iCPPH5wwrMPouy5XGkF2pcyHAa
6qrfDZvblm6xnjDjmq7RxH6maEmOnxdL4q3k8xbbmO/vGd58UeP/8HC1PTMnkbSaUJQ6iFhJYcpW
CRwmSCWDk6WDwpSzJmiGIkuAlPwen6BbT9djLLG4vOzeeNXMOiLZ5r1hfeVm/NtiDggu+og5Pepi
XF7KqlZywdTLgAlkAwHtE+YMrM3D5kEz7+znV6TrTMWM19t6NZAkJWvvBEyOz9t8XyNZWkA0THhh
PlmUFE2mviOL3EJN9W64vLyglWYE/j1gmcc1BpJ6wKeQPbHfQ8wMtaszEt+rLw/FRKCYMU6f9RU0
5mErFk2loqyAISVJXQVEw+j874fE9B3Dlu9WgNM4889f5Vv0yyyx8e6rw8rssbVZnamLvbGz01Co
WKGp/bYp2h6nYR2wvY2coi0gqmWCT+F4E/Ao2KYLOGH8+YoPHelbm3UUws/wXEV3nwhgQU2eRkgp
v92Fqt/Kbt1dOJ/Ee3Hb7hNbxoqKXbCvbQMPgnolYuaPlbP7qWTfyVIO3FXLduwUkFWIiwvQN3ud
xOxdaT/VDGR0VeGRmlZV4Ap8V7NEC0WX11DxnPoKOeAPbUueSEfxhKatr9R8bA9n1Kyfbwv5T4fz
nSh1pLwktaqrCcgYr4rHynFPZ4Ql69s0ls5PFmXRQP+wrv9A7cRCho5TC206v8GObN9SVphZwuTo
bTILgRba0Wd0KAmNkzqoihx0GrN2AnT3lc8CNgrnWFrESl5cW5S/24bvtKjLEqJBC40MtLptur8Y
CTkVqD5qlh/Z/03adS25rSTZL2IEvHmFp28adbP7BaF2IDxAAIT5+j3FnbkNliDW7sxV3AjpBcnM
yspKe1Kcn3AxFsA0xO5ss1lqZm0pCwFLoOx8P3eDsxX9HjAIiDXq4Uq3I99Sdy1gxGSMr8OarC1m
yE4U9NGPpQ656WIp6RvUm0UjmZf2GkvqVFuYK8aicH2TcQxTGjU+Beq2XLhBTtAcQU6b2Mw1Ns0y
Gfoz3ruXPuXo+lEz6DMJ0ifn3GL8OQCagmrO1jPgtPz/82/3xCh/t1T78ty2N+mRbeVL38GSo4rh
0E6ZtrHUiHEYPeR4aXI0P4FIueZdlA1ZJcrpO4hiPIbuBRVfuv9+ErR126e3au02+LJ/f1fL58fX
j0WBElNTYU1p3IECurDtyCo8jUC8WCyvbcITJ8fxwwklqb5R1MsM8KpH2dmeEhNPs6O9Xp9Th+ko
E3vx57X5oUT5PYGPGYUuuXG0Dd0I+BbwNDDtzG4qnb6gP5SIbEenX3FcJOolKFV2BLQyOMatIR0U
4JFgxCywyiVrkHKi6nAnRTqL15dpIUc6pPhc7Ur01pibdBtY5mOVmPCB76lQFjk6S/FVV1CtkbFE
6/1sca8+dhCjBUO1YsZDxuSIssjYyHvmfHJaQNCwsdSi/yQd1t5/JjlEvgT4h5MEjjKmCjcLKhk7
JxAJvgU7vM8FpoNmVswZrA6LiUgN4huRokxpm3VqGfM3UsgcYE7v/OJbkTPbBBhDdtMKLV+MA5tU
+RFFykxUSiAERYaqVzTvrPd43S0GtKwEDtDYHlOatBYjQpS1UP0qq6QYmdbSPnWqgT1ZicnqYiaW
4I/7O6JBW4rZ9RJGetyh1HpKcJuSBUNcLCYoAyHnwkX1C2Q4lwlZgGfEc1QvWJ1bEyAc91pAGQde
HORm1kBU2emCJs6382FdmeiGgbcB7I8FZ/JYtnMBdF6BBhjhU3ol8yGSozn2q9LgL9iq+RTPF/K8
DRiHSPh7IGA6xG145ZyXJbRlLS0GBLnYIcOEdJzAyrxjnw5x9a5u6lQCkedrZqzffDOBz4IZSmut
PfkSBik442xvFnsDg5wuh90mX4nLvPSMk74ZupGBBiion8T6zZDpBrcG5hegDwrvNZ1vfpn5HGCB
e5ZnPkESGSCAp6EkrGJnGaVcetJV2ObYYBJwAJimWWNYLD8wvI4pC0NKSPhPFnmNo/lSuyAJfdIB
kaKtmrcK57rEW4BBpsQ+G98+a8ZuIuGM8gqGwQiSgIgZeupBKONMmvUZdHlZYeMfgqk1eoOvFhzS
IMSmI95MrczV9mltsMCqpAnTdkeaeh9mQhbKmQRjWn5frRlST91KiyzyC07nNWw5FjEYs00JeH/z
bKlm6whP0qEzf8eHbiMtMeC6wsoxonmBk7jqE8N7mugdvJcM9awI8vUip6T0RBAoeIQOMX6NbLfA
XHMO2sbe+Bt5ziqLTnQFEKoy2lHgUmFqhnphMrm6lFkICyaCItmXHW8wAx7YaBtUgdWnLg6tkS1m
lgxUtp7ZUzzh9txRp14bOeXV7uIjX825ggtMGd6DF293i8JQ3zI3f2HhpEz5I3i4SasFvGBJV6gm
rNgvro0vgV3ZuMx5q3ERNxjyYgaU38BhxQ0CecMo8ygpPNluLOiwYTJluC9J011jFWUGhFzq0sGo
vYD1R9H2sgTg6WbmFrbt7dCaadjmK2AlfzFdZSK/Bz+AZhdOZX6uSZ2jRuzJw3MAVPsyXiOBt1lk
pSEC7WbD7E0n94gmqnLohST7HziezhN1g5KeC1FD9k5Y9DbgBZCy2jyhwhh8PHYhJgoRijSmRN3o
Sla5KCR5wtjr0K+Q4AkcnBKpOZGgWQTHDL2RgwlEHHv2FmGBnxAYQLk2PfXIs+c6JpyNux9DOTSX
WogbTOPiLQTTFvZb2caKrG+7msoSj9WOlVWfeh7GzFPOTZZepEjLVHK2OR7fl9crUqEWQ8IspigN
jjlU+5OMnCXWaa1TY2hMAEVE83U2j+aXT4LKU6hWOFfdxsqMV9kVLFtLTeaEmPBn0RpHjdwzQLc4
gZdpwK2ZX3O+HAY9BhtPb9r6DVVKHYMVG8uAr0P8HYJS8Zj5iUm/e5qURS78CPMHEWhyOxlqwx/I
ZLoNyNSnM7r1W8whoK/cZ7bPT8pc5mQNvdUYeKLx8SpOQZq1DHvsacECM1NfbFiBLYsC5VkMRYVk
fnvuj6kXWbqZbEz987HspiyfOuKB0huea3qduxAeDPHd7FzW2Uwq/z/fR9MEbNDIHfMjLhfqHhxY
ZAdusa2NV9N/f8zD7e2jDBmW2GCIXlCRauZvvtOISFISsABN6I/VQnAlWwalfbzSzS8FDTbXHdNa
TxzLHT3KggxSjXmYGejpB5LAREKxQrOXMg/cFptdVXTYc6jmHhlcTphrmXQeovkE0xrazWMbcRlg
a90Z5dwe4Wz+3LjNOoWr+VGtRIwoskKZifdIxrIu4OWhvqliiu/+2LRZiI3Cft8fA7Qenq2WcWIT
kyDK3fcpCSY8phKHlO+Py+X6VqNAKuWYfBxz05gbH6urvYpXxivGAMzMXhwu6wyYzp9IRTAshzgp
0xGflPpHeohlxti/gv6CtdPuQ4BpBIa+6YzosN+LFR6nFaaGjUOYGen28K3tv5f68XPJQtqcSomM
5KHR10Sd1fG1S1Gy4Xbnp26e7q9b3ks/A2QscgbPU48xAMp41Mrg6RA7fX+2cqSFStpD9heHLIJd
b4f5MXOO3RJhkuvaq9Yq0ABUw9s56PPvz2eGGk+4koAU0YGRwMnY8Xw7kpEaD2oxNPyQD7dM01Jz
Z4AGmwHPNDNmbg7Qblb+Ysq5k3kVfjPW3+A9UijftY2Hniw8GGDi1le4OrpxXV2OwvP7Nt85Rmmt
1IvxetmnTxejnx8ykwXgNS3w0Q+glF2Su7pMk2o4Lk9daASYl3jq7fV74TipuQ/N0rIbqygBV2cv
BCAOATVni8Qlq0XvljimreRYDsSqjQRfSUOgiFU5HJ+f18XqrTLe+9wMDHdmumjODp6wA/2KfYdk
jUaEd4Bx7sxjoK5ax+k+VhCD/BLlht5+2+rOe7XujPlXaLp2hLjpYuaHA2Axd8xrPmnOfk6ARimU
m7hJBZ3QXp409y36fJN+DbBsc8DyXe3Wel38Pixa73sBYOlXwOj8igxmAD/1aGDbKFAlMAilCrfe
i5H4B0mvokgeIH7ZUUwuQWf15XB8SQVMZtZ2CwiUQ5MaKuPVmEB5QIVSAsQCj0IsRhaoUw+V9pIh
r8vjus0E84y6klOu0zX2OkTb2S/kgSJjoS8wfLXwvMZ79hi3fcLAAhFFxKwOpq04hQYMELUwTQNs
rkCHwFoyw0VpwaB/7xjKNVVQHJOhoQJKLb5o8gAugcBqoNCQvl3s4JWd/p9wZ+7oUFkRX07OfdqC
zsyD5Vxv3zvMDJqDa0N7jcPOY13aKdcG+WvklokJ0wEgf39pxSAo+2sp80c1g60+b+cubgsAc+yF
+fik/swQqtAO9CljGlrn/gBM1BJFKMMmhqPmVEb/ujIHJvrPn6HBPQnKEPtan3XtJcEjtxiWhr1a
bA4943GbUIR7GpStDcpwmJUq2CCgKqU5N1a9ZTNENZGcuCdC3SkhhD0/12BkOTOk1w3ymre9Uiyz
NeEV3NOh3P8Zh8ppXoHO81pEI1u2Z420sA6dssl+X+dFcyGHXu3600HZW/+VUt0YHNk8HatGhiHH
9yu4VJmBfbqHxwQmaox3IqJzzqF4RZryCgoyEI8iJzTPnud9sk6CISc6+RoUQ1peZRxE/Fv/jbFk
VnPYRHb3ng3qmp+jWVoPaFWAHwrMWheiWkCremPHGm6cAHS8p0Tcs9GRyFGOiE8CpWG7PjXm6fR2
Nr1tbr5v106Bbr8O7dhbPMM7xkH9+RDc06UuP1cEl0oml58/vT1dscXOtiPjF+Nm/mmeCRE0HemI
kWAtqQuTRUod+pccHVjIEMMww6MzhtfHnEygV9wToS7NoJfCrOKzm6X8td+S3Vnefh+sm9rar3bx
YOkFIPACAhvDoMxgT6KC6TPwmvyLAMrnVbNHIn5VATzDCV3sp4BI+f3KeLHzOfr3f6H4rb5+BwOa
MTVTZN6HiSzPnQxuKfyRFhUzQdUvHAT9rP16xr4Fw5kbT6oJ2OwXe2OylPYvhvCfc6V70Sut0oNz
BnIlloRhO3a73Fn/kan6IUHdwE5S0PpKomsLKOa5+QKw9EhiHOBEUeVebNTl02vA4rU1DnBtOY7z
JTy5Tyub9IFG5jMLJoN5RtSN69SzqvYFhIbYdnC2Do9Dci9e5q2QFcGSJKzKYvXf/eln3/NHvb5X
Lrm0hQwhDsvGMfXjY/3/i5X8OSPq3ZWvmZj1aQWOTvFmjbGEIzKKxtkrNlhtwKBFfup9tHTPCmVK
YhT8IiGH9Kx1h4mtyEEnlmnYhxBlL91iPQATPZv35CijkkdS5XMSNGO5TA1rjeOaz5+upvtVe3t4
lwtMIOjoOmM9bH/xl/4RKd2z2nOVlGYzsJkGpvy2gCpqqF5VHqN8Of2A/pCh/OYcuxlkzHEg55Ab
3FzZWl7LTIH/WTa8EyGN19SnfXjRz0TfrZNTmSixI7jFlmIshzsULlq6WUEHiynKZMj9uY37suyP
yi8Z0Zwzx2piyXLRcwqsUJMlQuZRUcZDVPhazWWoSAbMMCtYV6cFxm92O8ZRTdQ37+VI2Q3+LBZY
GQw6UEPYDOTDUK53sWHP0wF3wxw0Yr2nMmU0IrUcdA5ggMdnbMB7u70lxy/jA5koxFQmlkqzsBdY
z4lM2REd4EGhEoBibGB947py8KZsGe8Jy9bLlAGJfOS+mgLacbJQWDsac2TX0POP4YKlZrPu8UR2
5f7QKPtRxZXQ8hpYWoLcG+idnT32STuunaFoiXv9vfv85BjbuSfNvSBoyOcBwFa6Ba8jLwCdnRX8
e2iK2hj5CeAtj22wMHmjR9+nNBFYipkvX3GjReMZbVVvb9s5MjZYZ9JgZNDEGBjrRpMb+4fRHxGk
VLHDGBPPhyBIgA0x3k8Ce9PRbNaSCHJVH9GhFDCRBU6+NhCcjAVn7ctjsU2Uw6ALIy4ozSuUS6rO
kpvYLO03Jg9W/AIYfJ7+BHx4luZNGsERMUrxGrWvlOssRaUgQdoAyXJWYmLaHv1QuPk5Iy0LmmCW
qxHYKZBD2sKsfxFzhOQBZg5Ztm8yRTGiRb1TV7EHEqCPg9GdaFt4yPoDO/eT5Vww7s0tZzfiqE7+
ffziIXRl9/HxT6Sb747/Zm9HXw8q7tokxFl+xipdUmZ/iz3nWLpzF5nW1WC2lr3ZpFbqeIjyWKxN
5BvvqVOvlKr1dS3okOASnRTDPOEx9HHBrAnQgc3qHTgj3qd3+MUtmX2KDEW8WcgR23o2y+IAiEtH
davNZWQzGbox7U+PdIO6tBd+mMV1TjizkESG97lFzFMjg9xa5qL3/oOE8b0kqWt8uQKnCmBVJJUF
OEjH+V/jZ9myubB2j3VmOqM14o26xbKeSWqm4RbD8Nmqybuv5mK3q18ZZBjXi+5lvsiSWsREhGFn
cK81Kg0+NmGZgsoKtBiGnAa2a/WyThoSKS8tzpY9f7EtT7+ub+h5ZNk/1iNF17O6kM/5tCSkUuO5
NOqVI6/w2qtI02Iy245PC2Y4PJlL+TktOincA3IJwDs4LWSLDKvCxrzLQV9zV6Ni9Y1OezEjUtR1
rkqhSeUItwpRCQlKvgBDAKfCNr3v5Y41fjSdnBpRox58TosGQfbBmIUc/tpJbRSE5/vKcl8X9qI3
Dh7ChuXnY6Wc9j+RLcLkoKQB9puy+cK1U+qCR1QpAghkWxyOc8QNwtzAtkPTwwzB93d7y8QxyE4/
Aj9kySGP7FVxFmeFJtzInk5bDGsC/s+Gs21ityqcbfNbb40CnUKch3LJjGHMJuoKxLj8UKdil7Bp
1ES41D06rutVdHxbz43OBP3jZsMaq//LDfmhRelQJMZ1IA+gtXwG1Dip94fYMu9iffcKttOGQ/xY
tH9R2h+ClBqVgYRVRiSoJZEgzCZwhRTLRV5qp2wYtJjaQ7mMYqpXiqKS15ZzT2gAXhMn1XdeXHvz
24aXalsegzvyxT+dxx/uqHfoql2jqCNeMV5YI4XKoIbt/r64TLy/v7zlP5SoF6hMuaooZjBtz/WH
aoi4HXM38wZ44C8A6Bywqxbz3gz2/vLM/hClniL1XP0ryVnZtbU8o1SvrQwXjfGNaX7K811gfT4z
cSaICv5dpugkur+MdX2WrjrxMS+Whc1ya9XbooOosjq3YfD3F+/83/ypHG1uzmqapiTGeNO3vjU3
JOTCzVuky2q1EImoHnFFmZg6bDEXdSZBoeVYW+I671PXCZdvSD4iMwL+Vivb403z4FkASPBCa5f8
YqW2prN2/5galR7DgUlX04t6e4vRZHMMDeRJjGGBuJ4pWyK7RwxTluY6U7G/4UIUFmNM6MrOPAS+
2obxYigsMpR90cRAbC8tyGixoZ/RqnrqTfEjxTK9JMS/SJ883O7KmGcafsb8w3VXr4sF4pWDbRvz
s+NbHx8v6Ic8octJ3+Ur89NHMLtY2Ahrm5wVRk8njkYHQJmomeJXkU+yzhbwMIo5RiJmcBt2DLM0
7dv96DVllkK0bHc+SQbk6M83Z2+cY+481mw7sTiPDpiySCqf5VpAQtthXlq+QUCKHrMxnUgZCYsy
P9dAqIWqAxuxgaTe7oReDQJ6sUefsFHjqm5sM3wCJsxht2TCS017rf+IkC6XRoXs6xyJ3NagWpm6
zX2Yi6BmOMcMs67e9GXkecRaFUcdyRUBkYX4WPBW3SsBSbAv5gETZKzSCsOkq3T5NO87RKQRUmHL
t5LMbcDB2j8BTd8QjO8FMDwPESMGZqn8rWw8YrEpujM33Gp0ysJvDX4HOyC3iDesx+rCJERZnPrM
FX1Nwt3c9V/x3AOu0zswFeOxr6jSDa4R18Wa2EExnpcFBib1DfcaHhJzd/MNH3M00SY29gwxanL/
FF5nQhDKM6Idz+s1jyc/BQifi+0pHmq2B9MTsdyXIUXGO0X3KMWy1vJ6BiEuz1gVitU3wXHHMk+P
vSZA+96zFQCascY6B1J6C7EU8rJNT9/lC0BcEVIwcatui6we2KmbhzrSv3MtthmfQeM7x3pbog1/
vT3O9+H665hs9+gZ6kXj68swzApNloAd0FfLQ3zoPY8lWYYrrNLJs6hCdJqRq3exlqe3rXN8uqY4
R6R+1HliMpxh1m24RQIjtnsxHJKSsD3znOJs+B7gZwioFOMwGa8AnT+TwyiQAcZKIjYFi+nWWmEM
icUxtPIvicd/zDGdSIsa/1+FEAd7TFDg1s29Yf5eoLaOu8dyQRl34BYaj0Q3BP82JMs1KtD+E9Al
Hl9sluN5u/gjCtcaWZ5KwS3rXQsJpe08curlB6w+afVlNb0yLBadjeuSQh60DpoQLr5KNuYvSwMo
Z0MuUjEoSW3bQh8reU7QR+va5GRQEXv+LwVHmY5zl7R4LcELxpbejshnYo38rfywTN9Z6SQGY3SG
LLvGPHflQWvZfguvl8034+pMDOnemXc6M9Y0YRJlxHdNf6/Rexub7txZS64DfdgHLmqzxsZGtzvW
1KP7iKGCTOJUQFLM0Bt7qcBdbp+Qyz++OdZSWvOl1ZpDYfvNTtua/Yu1874PyTrKYTuW/6WJonNn
dRMpg4Y2AtgOC5BmcFXRC5HgD4PX6SLjjyN5G4EYXbdLJvJYrkNOMvyNHivVFE5o6WJQYakLFYkg
tIryjgSTZW4WnmLkx75nkGAYJpHyB/qzqoVcjJ4OhMbhQnU9lqlg5KJUeiskn+mRHFSgcFqnG858
MwokhgCn587mjJvMsEp0f1gjSnWjXEGpNYEbuwqM2N27T5vLHmVtBin+caRyi81Hxx/ETdy2sOlH
y2oVY0CDtfEb6cQzw9NlKIBEJS6SWdnU4QCOENHlAKJCxCAxqryMFBcAve5dJ3HGFVrSI1PZmhhF
tbbYVxIYXwhqDQzobLDQHjX6Chj8LIjF6bhBBPy+jvWWgnZTnJEMhYD31YC887r37MT2UbG+kC2x
UdImKYsGg9ePD23SRxzRo26T383OVZThzGRj2Xn6r/j98fenI68RAeou1VhzmWCGC5qOGQjn7R2R
F0pyiWG8blCw2i3/My0cEaTeyUxUY63xiQSN+dz1HbQUGb7d7x/zNXmtRlSoB1Ir0qzLQ+JbDxaQ
HVgmezKzMPo8sVAjNTgHSXLWS3KVlF3oJsYtL8+wcixdox1l4LH+y2M/LTFXTzrHvxATr8yL6R2Q
nmHxNBnq//BEe8rtIGrnlqSoz6t3HI2KLUhLBfO5usW/Vqxy2KQJHxET7gUoc3omCP9LzFonDvfh
WSx+Js3diARVT0iUWNfDW6pRMvn9C1LtiBJZPvIErCCclxEV6Z6RJrlWaShCaon1BjDsrw4D64Yd
ztHfEhT2Y6VmEqOsQRm0fS9qIGadTpdVaixbU0LbpCO9ctq2nHtV4zAokp//R9Q4Yo82D2UmAPgC
FMmyuNw1kKI1ULXw5DlL21nHRdkFANbDnyXdrqhkY4oF/UKujLrvChULxIb6vMUY3vNj7lhKSBmJ
GTorsrwmt1i6GLMYgxnMug9LfpShEEO9uOpECbN5uO6WutmhufabOHcR/meo/HSi5Oe0aFe9GTql
1HVQe14juQ4RAvXJ2gNHAH9Q/iHDq4C4bAysimSIcrpOOiJNvcixEM+iXoeiYDUlEs7YtIVkZWvq
h2IbGP3TR+tcF8NCXAcxXGjPe3yQ080CI+q0OYnL/JqSZs7lW/pVOTI0dKfZz8wxa4aS0q66NPSB
kA8QsGj4AKHcYKGusFp4h5CVEZ3Okow4ouxKKNR6G0lEN9ekdw7YjzHuwgLFLYDVMqQ36bGNaFFm
RUrFVObO8AEu1qmxUWvCw1wbgEXFDBnqMAxqjFv3h/eeB1grREy/hb7A9wCO23yPagTq91gAx7TP
jJea9uRlRfZndQ9qjbkujcDmXcBDM+7ddD1pJEDKkKhgqClJ+rpZJCsAlX6LSzk1Amzr3QCB+pvp
Q7GYoqxK1/gcF6qgd5sdTSz9bfb0+JRYfiHtxQ+xSJgCCWeb2sg0XY0P9L9qxgb51p0nHh+TY+gE
7c9rGrCSRZ8wBKhmfpMZyp7lSbMOiZ7YaMK2F2oiNLSgGfsv0qdvI0ywdxfGo0muy4M3k0YazhW9
UtUChNbYizQPt49Fxfo6ZRiKSBREjWSNlwoQiKr546+zLOkNu3bk2SaCXmSVgM83ZruwOrJr7mNY
lHNzyXLRp62OgkhK0sk2M8pmhzLalMoIMZz21VhYow30Vda+EuIz/HkSPyQoF9CfKUKuZSDh8Evh
KTEEpnlhMUGdRjVgGDb14bWgH3i9bt4iSyxs4aXH1kzsMUBLEvJFjBOafoN+mKKstabF7UXsQVJ4
S7CcavVkvy5M7zGR6dhD4jgCQAWoK3oIgx+0M38tGuL3pdgIuoY/hqaV2sBwEIbk8Awx/IdJAzCi
R7kPfCumNZkDPA4f2HxsigvYzccsTb+oIxKUvomXa1he9Ss5Kgy1o5dri0GCObKNyLfhYY1ZJYFp
bwyI3KIu6oBH0ymCctVL+UBQlhozNcLKGDwCbkC8srezpYVL/2NxwABD6GRrMVruWF1kk6o5Ik8p
f6/42bU5g/w22MFFAcT8Y4FOJ2FGBCjdn50V7cr7QK0SjfNqfTa3TmQ1v+bGnvtEO17nHjCZlPxi
pWCms5gjspT+Q9hq0A9Kd+yswUh/hS6aXasaXi2Dv0mVHNFR7iO7TO9mXKph88Tzs4pT06x+W748
FiGTFyroIX1+tVqCl6XlL2YBelBQe5ZfPxlkyEn8YQdHrBBVGRl1bDe6nCWytaPch4BX3t8aCVE3
OvQshohOP6JEhDqihJpRm6gpGIquAK6pK9Nw4q/ADeQ5K7S61Wv+TkqgG6QEWTuXygD1W6IzU/mK
BSDUSaF7CZA9z88GsJYJLt/Z4Taf1k6NMLi8lBkqMu1T/CNYge6cysK6qnqerEOxksIw0GWXGdn+
cGACZDM0ReAoY1LE1yHWfSzrWBbXJcpXKWyHp853/5Wm/Im5INbnIYuIUNecWbxW4SYBNkavIkXn
22rBChsnH+iR/Kg7preqr7QSMOLS7zA2wqdFwHrJps3+iAR1xQJs/lKrCEeEmVNgvMRLvGQGUJfV
xW/RPljMgR0WS9Rdi+Us4NSESNBqf2NBFckOt1ZnXwzPZNxrgUWLum3XACjPWghazxYBJs1tgBVb
+Wb91gymdjDy+WpV2I2jbOULBtuxf5nxpjLo35R2dNvDi5LKTQWlzKz6fWPDCj9WRxaDdF9Qk5ZF
q8fEBp9O/mIe2jBfjjBH3YpE+FbuLb2F4nimxYz0ieY9sC50g1AH/L4w18lynHXxOe+MY/MVGE7h
+ZIJtEBPPj7mdNrv/lFTuj0I20DR5dLd6OVGa58B5BqvFCdDlohB6fG7JtAljCKUsfSngdIQt6Q3
sb9oVXgfiUG6Pje/c2xPsxjO3XQTxog56snOcyUvpBDXPLefpe96USTGgjnn89jfEW7J05EyJnpY
NdIAfwfT0bMPyewW6RVLxR5LbzL6GnFCWZPuqg1FRG63s/9+/GWmBlCXWStneXat8fvPZzgbhgu7
gUYgJJhYExQM1abrCo146bqYCCr+HR2G3/+dTaDLCGKmhCLXQ0Jr33VUJ2XYPMYp0402mhqXoUSk
hCawGAXmVyBUPT4IxhHTPTZyP+ODIgcD/hyjABVjsyUjKgCS8L2HxF+ba6+2RE1P63ZBWnPrVRY6
VWICZg19h7uDadqvm71byKybPxk5/igv3W4DAGtBl2ty8xcnbQePvWitT9bA4nToOKJC1G90D6Xi
ilmgFAwCSJF33sgUugvcRKTxgZRsMtvJiLweGOrbEzIiB3yHsA1jIs/EutSGKRiQI7KWKJAx3T2W
AIlyjmjxswBDOTPYseZiYK9Xeii86HnwD2dW7MGymPSS3nim1JeG2JmLU619BN0Xl40WMJlG/Dkp
ulwg8LkfiA1E1wOi+6Vcl1fDxJo5lvVnXFm6vyfrKkFrBMQE7WKtmNpTbF5RR8JwT29Bckvxidns
yPLL6Qk4Lha5JJVAUvWQubQNtLZ7JjZJstqHpsGeRiKkgmxd5iIsxMU5tbKVYwHT5vApf6KwQ+pV
LN+cYZjo9h25FbmhrKF9MQor4fMV+xyu1hUg9D2AuC6GVi9sznlsC2/OwIPbJVIvdxzGeeAnoCk2
QHjYJ8ZHDTwd4MMwXg0Wb5TRyBtRkGYR4Lj12gh9o2IZ9elWQxndDEAX1XSJHvkow+s1E3QCAo2x
wcyZ7eP1q4mNAYtD6FhMkLzp9PmIHGXlGzXXGmy9IwltMl62i5dHbS59hFhyoVveIjK8g7djPI1/
OawfHqnDagqO11OCzTxsl87cmZnDHgv+vpkWnij1n0rxQ4c6rKpPr+J1RmS5BILidu5b6B8msEEX
4PwD7IxJkAS3jwhSXlcNvMHi7IPgBW15ZBgK03oE5ZC4rHhX8KxgttpiqP50cPPDJWXsOQyoNKIG
lXxegqSzbltsaXnyD4LFGUlg7sola+fMX6z+D0nKBSy5sj63HA4QKCCVoT2tCB4ZkJgYnE0/mf+Q
ocO2M2DPhguJAJ6T1bo3Bwd5i3zdh2RBFXM2kKEsN55Hb6ZezURZiLAAVDw4zlt2lH7HseE7v/PG
ZvDFunR0zBbEXJ1JBEYfQyTBUnYczCF7c2OBmvfh16aZi/AMWG0mRNcfqCYdt80K3pe0HFqSqpaP
xWXnkMEVy3LR8ZrqY2mZeiWmBFt6BOMkuagwPreaqzhI61qMV4alG5QNyfU4aFEEgiFeYu4rfHms
ere3/pG4KNNx9cUgi+WbibJOwgL717Ce5p3gInUYPwjNGrPGq3SOHpMEGElW4jK3JDPlSRmTopaK
MO7AYbFKN++ZBRtSrVYvKzwHHqu9czLWVrECFtMdWJFDO/slFvQIRRGhT7ECyFRmp1hpTSAUH0t1
solZVrDdFBiD2KpA40ljVLw8Kz0ZZ7ZgN67vuQncJ9hkffOlWE9oXQ2cZhk4yuYzAFKkZjNKUlN3
YEyeOtRMLjXUQEAeG3FydO2cvxj8TdmQMQHqyHg/7IfyjOrQcu28O1/KvPZIsyfKXhkU5PN55jwm
OJltHROkbD+vppnSpqgVAeBlKdmFFz55rJ2H5Bv0VRjToIx919WSzoWgcTo5Vgdgn6hkRLKTKYUR
CRpkOq4vbSSSg8Gu+kP0Un6gdh9U5idzxdXUWzkmRAKnkZG/NvxVC8k8PVrY/YVvPaF5JDFWxE/0
FPv58ekw1I3edat1TSeGHYhVNuZpbZZFnwwesOtSFpAaRu2TzmDwQcMDr5cjJXAVI7N8bWhArLqA
l92swFZWVnpsShHG9Ij3MxaegBbfNgQ9MTSil8Q47zIASj6W2WSxbkyEXLERkYC/tN1VAJGLc1rC
g2rst+w1tIXXSjfCeS0jI96Ct2/P57A2smRO7t/Sb7S6j38AeXhGP6AN6lCRZwOMRIycx/q9dA2E
ZrxrDLbn8Yz2FeYZUs9Y1c5kZP3BLojZawug2MqRJNR6cMmwfpNutyoJqDvyiioKGgmzR5yJAj8b
ypacHxg78f8ygtHG6F9YNuMWkv8hxREt6qL1aD5P/Qq0npdY6vhWPKletO0Co7IuwLmyDr6NBrGD
qTgAWMNDw0yyTgt29AMoZY1jjDi1PH6AdXrzASAHr9+Dh6qy/JCpSz4WKqWvSpDmYlqAzhLgHMVL
cHh8Hybv3IgNShvzeNb53QWfTxC7cPPGsr0LExx3Kr8y5oFSwuac50A74CErdAK9zY3QvZqStXrJ
MO5oNgY/bxnO22Q6YkyRSHWkikOQ56WfgyJJEZwcZ2ZXjnE4MOdjWJxRD3IXSq2A3QkEgwcDuTqo
mAtp//iIJl+vMTPUIyypfccnyCUTrwYzdVgvKBnCC8MwTrqDYyrUM9wW/BCguAwqBTpXB6gDVvUu
XfvXwgsclqkgt+OP6wsfDQ01moYREoqYkmeYwZFFEKvJ9gGbR1XQg0FkSI4o1gMydGJP9/VI4ngJ
ZEivy6mz1I1koPMYhav/SHw/HNHJvapLZF8bVMKRs86sbjlczCfTOMPN/ez+Dz3b09Z2RJAyQMFZ
iAU5EMjoD8aLTu+iJVkJuhK/WaxNtjSrI0qUCUoTDgtgY0gRVwkZgPNThbHzAe0FyycOZV3Y1/DA
LUH3U7FZF5mhKHSuL9eKSsNeb2CTW/7T4K4OC+9bnmsm6/jIe/FIUygTBehuPR6uoLNsF/ptSfCw
482djHa2xzo57YCMpEmZpjAU4qrUIc3nGLlzNF85HWbddNN13Q3u2vfOY0E/M1WFslKFUuddGUNV
rIsl35q+Oke0hHn2LFgLliQnTeKIP8paiWch0M41LoJ1JYPm4iY/zWRYeWbzL+tyUzZEGpQyizTY
eA6JgOt8tkmW1cfmu0U+sWSuF2Edm0Q5N9cZX0RpBxmWb+ILZoIk0aht45eNBZQJ/oYmFE1yd0h+
w9SUzKzt5DP9I1S6L7joIinkL6D+XNlYIRhsnHXjiqlRhsawe+Veds+srtTpV2dEkrIvPjAbM44n
JvqUw2juX2E1v4Gf/8w8SMYdp/uEkxRzhGUlQ7Q2wcUsamNmSy/e5+OLN+lIockWy+hE7GvlqHsH
j1XTBkFDu6g7bDz2PN80Fz/fpy5ZXHOCclXw/dK2gIhL4P8bp7cwPPiYj2nPc8QIdcFCjO9ffR2E
0JlsWvE+WATrgTOVxrisdyiTb+Rjx+i1/osF+WGOumvq9ZJEvAiaMuCEDc7GfjtUbD80Y3Eujc9P
5ij4VBytKiL0i+MhN40SphS3/dUnKoEN1bP3bJv+ktEMXyNvWf8qsIW0fWHPyREe/ngCFF3T0IaN
RNUNWmrkMwroJa91PxzIBDwQjWeG7J15U5h3F6z86I3Y8XaJKXAm4zglBlnqnp0vw1UPhWiACwnl
5yPz5ZfpNUtPZFpMmTzUjzikHnKxxnYRIQIpS3nLDdHJLKxTcPbobH/5QjXyyX55JeujfePXYrFA
m+CJxBzwLVAq+vwECpa5eUWQs4MFYDyK0/o1kj0R0kj2AbLjsZbjl61FT4ap2WDnFzAOWKuamXSo
Z77hAFDFkTMGa+t8LYhGMDcL81t8ypeKzTjZyQdqxBRlcVrpqpRCAqbgEp6wxwVR/oaHABOT1Qs8
CSeHJVT/w9qbLDeOJNGiXwQzzMM2MJIURYmkJEobWCpVwkgQADF//T3Be7uEjEIznlW/rkUv0kxO
D3ic8PH437bL3JdwijtTH6ko8IeY/kkBy36UueFDQDlRgsAGLWhD9B7T2ZjPpg4bVuWgJ7/dIFDm
Jo4WoXb2a1iEMuJIy8UMp+x8TBul9Sz79i7HL2pEuGMmNx/wnlkz4NQIRiPJCsTRkubkxN5qv4p3
ZmEjXZWkTgBQDG1TDkpQCcCMD2u6Q+f5leeqLr7RP1qzSUaxV2IpS2Bb+AS9+4G9o174oPgYiUYx
kG4m+vp38c1MJPVqZ9dmuqbmmI/QPMyIV63FlAhwDnw3wf6BQHtvuaV3zpdlU45RGGNGQoDAjerD
K5DOKFCsxU2CnTogGfjipXmW4/iZggxiqWmdylNH5aG3OT2MuyAADSIHfTjAbzDgk5XJcNEMCEG1
8QzyRdQ0uYlhDvQaDPAghy6nbRPRTZcbz/I00XbxkIExk0dkwIM4g0GdVsDbKVyhzSscRWyJGEgE
ZnE6qcw5tlv+9869MxjQOfdGh57UkJbZezt9MDBMAtRBKlV6FEF6fF19P6PGEtq6y3UZOY+mwSCM
FrZXUahxnBnWDzjJs7Knw3KYGbALgfxvMG4w8JKqeoSLTWXVZHPayoUtfpWoR2MpI9Gcfxes/Zg8
m0Uti6Ixiow+0h9XP3uJtqCuO4BzpyfCAy8Ns+xm/f1smAx+JEV8LvsLIGsLzPI+C4SixQbskMkh
2PxLD3mmGePpYJByzARQotCOv3g3IdbFCfKmfXj2bzKQMQyWbF4iCsNO9jwYKFigm9BBIM/j0+dK
YnCj7WVTbmvYP+Zibvk/kNY8IIu/4eL8YmwxOzkGPYwsypRUjSdUetBoAj4hSl8Mv4XXYMLDW5MB
D7kocyFVYOub03XbkSIoCUhkZO4Q6mKLwsxhYR38UL0UxbnD2Y1+fCFwxhJXcA3LDh+KhpSjU9ZE
J9cHeEtfmzh5tDr7/q2+db7dAS+TQRDBsC5hOsJMkIXBXJ9uKxsBVARO4oL7ahVWdgiaWK9HF6Wc
uJFtBnhRI/gSNN7h09twbYkBmVaSz5le4daPa8+rbGvEtmGw0gorlC6wJ+6+8su53h97YneyZhO2
PCsi7AmZwy1W4KzAjbvdv5kE25is1RdHGjUa9qhNFQsEdMWUsQSesd6qlbVuMnK4g4pz2SqY7vKD
ZFfYX+n2C2EOR9rSXZlLY0x4Qnbt0lmQhlkQUjiJ/TbCO+FGqEsJw7kY5vGb8kuHFo7zzWkQSAYm
vWD85BV/Fs1iLoWx0iIukqLXbv4PuuETEG+B1htlJm7lerFbeS6JMcCxSqWsC6FPjbpdM2GJFYaR
bdoViPjhGzGLhQWKvG+1FCHNhN5+1Mx/zbUiHGONfquT04l0pXtMye0QIH3xjJAninnqNHMqwIsB
UTTrenIspC96cj2pZ0h7/cpP/5sVsu35hoTsRU0/XOjHB2Ui+hkFV1oGSHmkC4utRPNDZB68GvzR
kXmFZqNfYfBp42Ec1MTOADQGRkSznAot57a4oeKNlYF+3PCWjeWSgiz6g/MfwryHWSx3cUNvnrN1
moZAOhYv43/fyBkgM/r1ynFAF7tTTNW0EN1p2NvNEsfGZ0FLhBLb2xWMvcJa/0OPw/mW9Hf/E79+
xDBXI7KaVjC7AviFiSRMSYPj7IXWWXjeGEcOextUaZIak15BxCHRc4RFLwkY6ggO7r5Ci4/v7Nxu
H3J27YwYlfpIgUJ4dz1KjzMEAxi0kc2jbw7SAhte8nVx+nAukqL2TGSpYQOQmUMkuoDBP/KxVbzz
Wtu2KxElsgTvqnNfx8UW0rlA5lYoXSeYfU91zHcVCGiD59HniOB9L/rvM536UZ3yti2h02l6yCpi
PafwlmiTpfPF278iLT+ifxshO7OSq3omih1s/fUEyHJ0lOrBSRNgXJ6jFbXmO9Z+GzeeaaWZYqTL
SUXjR0e0d7F9qUgdqEdj/X0w3ummy/8Puy552jGvqaDJOsh3IHTavYIJn6aYU6fcZA/ZEWQYvD7B
RfrguXEwz2rUXJIil6g1nrzukIYO3DwsO0Kx9u3r+5tLeb7skvx8OwZAxGuE0rAKcZRE4uTA1wwM
uz9yAWTRJzEVGVzSFvwtkTHI8Xoe9Fo1kUoG5VT/rLna2k5lL/e58feiRjNJjEvXypkamVAKB6i9
pZg2wqSRsMJwOQeqlqpQGtpFJdVA/5mJ5Xt/3jE5PhdN2Ki4xqp/LD+tff9eV+jn2USf9+1+qcD3
hyTGQRhqXRAKU4OkzWnnfR6bt73l/vWbINIH/Xdu90TjesYLdw0zM5IomZZOiyvMBwvF+FJdIms6
6sjVvArkYle9bYIB1a2cl0O5Lf3/N/j4xQOvJX8PNTAJdDOGooro8PvzYJNxPEuZehFpj3i4PtKF
veR9dB5/YX8Cl5DtxgfGgMof0hj4j8oC+8WHVrylaC9Y5oQb/svyruQzIqm3B/lIftvW9v6rfjQ9
zMeVNkgzgg1CrfufeSn00WUoLoM6QDL0mxnM4C3ptLIt+lhE9Wyzld1KRYUaXrUIicG3taIrbDgS
KZgwuv8hkfnIjTgmw4ClB8f8CRVbwwBJJtLBaEYa357hV7/yEy0Lvu4fEpnbOXZCGk1hKtJS5FZx
wiOlq0K6hbuudcmT+EMSxfXZaRb5eQIzawYr6pCf3U2TI3+9BXYbWMcvvIMyZYWz0cbJe6XUhQdD
lyXZAssJeHlgwn8Kri+ygjAvh0FpZPA6GPH0AA4UF8u7DYIXMrVpdRRZGbTVV775bqJc/5m/Wb6d
Dna/CbAmBDzGdvxa7u3z7uB0vLThUi/6H7+Q+QhdfO5rLBPCL2zXKEyA5H8Le5tqv3FB8IajsYlt
PpxVotEtheYnaPQ6XkP6Enz+8SOY71NlanaORRwTOIg1gklX1CQ8k6Rcd4ue9z+MfPY9mAc8TSPr
UlsFtEXU3R3k9/PRffmuPnnh/VKl6w+NmKe7nya4djE0ateOE1gN2KJRrQ2ftxuNKCTGFGDpZVsL
7f7waH0spd1iwwMMQng1ssDmVo2Xgp4/fg/ztssZXmK9o5/ZcT7V9+lTdwoigaKwIR3mA2nOaBNa
nATOUsw3l8p2owjXUL7mEpW62Y6PybNcgcstdp7UlR89DEgTYKdR7I4ElPvoq7tuviJn3LSfPGhb
BJqfr862paRGFA+WiZ8xooiILAh22IfegP2UWMP+xYFR6rDfsTCWJq2PLrml55WI9xnXPUydbh8g
McGdClvGtJlSTOQgt7FaC+1NkIe0eK4QKUJafLAFzFlg0sKGclHB3dJ0O6x7CjKQloFBR7x0JRS8
kNHN1hd7CiLyufPikmjoiXnMc3Jx4KSW/mE9+PYjiHbsNgGHEUVYGtSjZG/a2du/KV79YW0MlJXX
y2TFOu4c8PSE6hUGorCVjP9uLXiVf8hhQORSWmonhjgBpINEW0g89UtN0EA5XTye5XLeD5WBEczH
5YVk0MN26NJDN8Jw+QMNqNog9nmgtQzDiqKLlinJmiEyihmDFEItmNSr54QpQQJBRL8r/WT/5pLM
BDFq9crQW/G1pmrRty9bt957DKC8L2apIxSe048+DOghmdZoYQgxrd043viobEKQ1T2Q3yuAbkGC
ZnsL6vMtN4+waCI/ktmRzVQ1o65rIXnArqU3bFGPvlIyDXaOu8nd7bT4qM2EMT5yq4NTQbIoEsju
1U4A6SFuIDayHLiF7oXQbX6iNwuaOVJ52cVYFwG9FLLdSGi+1tz32ufF9rzTY6BNM0JNU0tIEXZw
PN4xVYtWEHQmcJ6npWzPH9qwUGbVYLSk9q4btiP/FTrgB1ZLTLu2K8EJvmgXSLJ7fr5vlUuNcX9I
ZWDKlIsq7xN6hp2d78yH1pNPzaNTvnwLzlfsc3fiLmXn/xDIeFdn8yzVpQGBGG6XnOu2bcnhu/0E
iHB3GUuLgDWzRQZCrtdCNM8alYVNNx8V8VYRyUHedeCmzpYI5f5QiwERcUrROH+GqNJpPLo6Mals
DKhaRLczV9ifk81k18/f00twKPxvg3bVcOCZSvjHUzhTlsEXbE2JLYvaDw3RLrb++5XXnLUU/86V
vP377MKZYHM4Vw1EtPZtrSgCUWHCiPR3AD5A+4tHmbLsVSAlYyLoFCXJZK7EOdOEa4/5iqO+rkvS
by9/Zdvzy+84WDeZc2h3CAc3tNbHOcnlSzGTy1yKwWhTqWwgN37YnOojcjXKGjG+fUB/HecCLmQz
dHkmirkOYjTUyVWAqIzkR+kRlfDDF+eKLyLyTARzC7IwqkvThIjS2e66N8PFeNchyH1eKm05epsJ
Yu6AWYm51qojgvY6QM7uTLJvFEwwa0bb62S3Nom0r93WyY6uW2KW2ROee0TA5IXX7rt0FRRJFw0F
NoNdK0wCLDFiMdT0ieZpysxWKuJwvRN6aOxtU2QZgYqE/1NZavBrlkVXsTHpbfP2YeeG6Hetffv7
uUd/BsZWOd+QJ445WkW7pON4gbiMOB8fE9n5YNPNyeNLwG2mWYzO5qoxQCKMAh7xK1UN4eH2tDt6
oO/1w0AFUwbyylz/a/Fr/RwlG5flyImaWv5/j1K3hzOcIQShx8gf3HUCjqmYl2a4hT13Ph4bguVK
OKVZZOB+J0T5zKa1ILkJFkCvzc3a9TGS9hd5CMnjmlC2Gl1fPzvIcn3pe9Br/YrAcuFwvu4SCMxO
nA3TZLMWKomeuHh26+vG9/cx+Eh/v9sjugS/7Ub2/tXgqT6Xybg1wqikWn7FGWxOpxj5U/L2uJaD
kLtQfMlJm8thsNRQ9ChCOxju4jEidNWSa6X2yvcJ+pUFuPV2+hdQteIysCy9/YqM7glJoplLndGv
Q+EMmwlChA8CuFvJCXRimJm7DGSobNQReJ9wyUuci6MgPHsazx3ei+sV4uDWdA9DaqeB/RxiGGp1
31aWL8uPWsxxhsbl0l2pqRj7A7rpMHd4/+8vvn1zRZgHSQ7zBFRKAhRxBtmOD5Kvn9bqJ9ZbB9GO
OyK06PXOxTGPU9TIemrSy4/dl7njlGowepHtjt57tVo3HwF3CHmJQw+G/3OCDJSe095EPz8URFW1
cLBgBFtOKBmg/0TZyW1ayu2J6bZEd3lnu3wXfkQzyDrKWSSbeSwdX0cfDyTWw2U90XmmzzERtqe6
vphX5VLiSJtD74DiANVwTky0GMvOztCgis6svbr25ThhkQRcCkpCCAplm47k7c0HUBBg+9evAzay
fnG/3VKBev7t2FZqpUvGARuzcYBO6wr4ckgx+TxHeqnS+YcUBjqKSdbqroCFvDofeUqwjjV6EsmL
SFDojxy6f4fncNK/+M8H6W/DYGtagzmUSm3hPNuaSCRcTWfaWIB0NwqE35yPt5hYUcDMjyKAijYQ
lvAlnWq9GrSzdGxH2xFfJFpcebw82abHI2Zbao3U56IYMOmaRu50K5foI+OI0SrB6J3b7taj5HL7
ohYReKYWgySmnDdg6C9gGycnc+tAsR0wUnHc9UU/bCaEAQ+9H3r52kKIY1ZE/K0Hh/MbB4DpS/EP
W5iJYECiU8spz2p8nh62EETu8Uoq21wZH5K9bnQugcjNU70jj73LRQE6fAWJvePm6mJSuexwnenA
axuR19BHJzwpPvd7lByd1NPADqQfkxMmjVZrt1rpF9Ku4PByOzcWkfLnENiLrp+LstXGVDqWJsn6
YJpsZF1G8q2fOe8pz0QN5rJblQYbFWCihezEFoYPg/g5WL+sq5Jw6czop7t31IyToOWtcU5GHDVN
EWy3qxT8UR3xHx7e12su8d1Sp9f88rHjE4kwnZHVhLTtkBCssUtt9RS+8Vi5FoN0RTMUhOmgJtBl
9kq0UaO06QX2akePilP54UrZF8GwV+k+zRrxHaoqyLIrXxnRX+5fluWHaCacuSxJ2umhWlQS3Acw
xm53ur2Dm7lvkOap3cGmNdzAUff/Cq9/xLIcCWUuVQ0W3UhHrQyK4NEeIlvdoPhO9wb8qzLh7IBv
da3ZYzuEUqOE2HuOSsLrtvMuBJt1rM5BKnzD5a5atFBdRb4FlGNo7WDOU1PAHRCONQVsT3Z1G7Hf
Hju1r6v14Rvck/e/3vJL9CONPcZEDsv2PF4l5Flo6SZaD590kDErHVSbObIWkXsmi3FZrLNVTpoC
zbbbNHL03lVltFpW3kvzcciw8cHnPRWLXROYmv7PWbI8smkdFtpUQzuFdF4h2w9rMIa6gytbqGM4
X9PhvoacT3drJ5mZSVqX4WVSeuno9X4RqN5B5CzO5X4uBr6SczYJeQ8JteCMTw0oOzMsx1hteLNl
y5g8OzkmyCniVFXaAifnIGOVuCglYlgOPdV8vmkKTv9A5JkkxkFprphw166DhLzKyaEh4lEix+rl
Yq/MB/+XbWe74JC7B7h9vG6MZdyciWb9lVbrM7lvoOTmY/vhHceKYEkasfMgJuJtXXnAgy3eHWCg
esrOZag20Bbnqkm2WJHkpdjQGfHD2JBDum4/L5/3rXIxBz+/BQyixJIRK6UFmaKP0BhNTL2bbK3a
Fnz7Wq5zm59PWnQEfw6WzSe1Sl8YsQYzfQX3Smyjq3ryq9X10+TFc7crdcd62DxSWv/nPLULuAuQ
7PcoOr927+hd2Raetdf2f+2PWBjXvgyBEKON5LLSexRyeIElNdN7P4Qeyezuy5dGrQeJ2hJm/+td
7hVgZDvdPipljUTFn/NVOfeGpZ8worq+5CluaIP+bu+jWVnkigz2poen4a31TxSsOBIXQ6TZV2XA
J6/bxFKGlt5UaYfdteOtUUk9YhU5L7xVeMfJ4I98jS3RnCCrcmuP8uyfiofRNkF3eyEYtZJ8cHC9
D6775qtghMEEBnZdogpiOc6Gd9A8Y2YASpNVXY8jXJ/igdrY59XWdzUuLDdUozrdMyEGjiQ0Sp9D
CzqDG1z1wXoH0qz0rcQbWbj2/2qvDBA1oSRhlzeEpbm93XiflWaXpW8+OuhdTO3k35AW6zMQUhkQ
ulDqPV2EuW7gHSKgSohl44UMQqR57tvpzd29c47s8rvyOqraJaEvyqtzWce7a4rZoNVqV2AJt6CR
xrfhJG5yO96CMDHffnF7J29LC+79AsbTic5hquvtiGfa226wSGO7u9qfCcnWK8qz7ebBuiSy9/5y
4M4mcVwQjYGh6DyYRRcBhrYOujavb7wHbImMY/4db/8+w7mwk7CVUerwHTtvi44mxSu9y0tvuZaL
/hpEbYf+s7Dtzl+jUdD/3dlP+6ez36Jv8SUG0wt4HPzJF3ePnYtlxrkdvA69Pzzdt4DFlCY2LOo0
GkK7t8hc2eTaGEI1ihSphABjrvlqcK6ZoyWekJN+Zb2ua2xS3jzzEjuL5dm5YOYKD11sNVJ0Eyw+
a6RICMYCTltxxIj+un0Xqy0GsHlguegVzqUyd7mKckuqQElzRErutNue91lkS2f0XKmcq7XoFs4l
Mbf4nDQ6+HSoJAvd0KpdNHaHs1wrrrQ13u9/xcVuwZkwtmkGtMiteskgbINBlajyso94px/PsdOu
7IuBN6dyA6w7OjuP7qNirws3wMXWDcJ792itkr3N89/B3GYxRuB9qanSdewI+3wkdrmmXDf39V2M
pOdymLsrRUU1nK0J+mLYaLer7D0WCfmG7ZI13jY6xZvavCrqEl7MZTK5l7a5dHE1QbehtT+9FFl4
tPWuz419Xzeeid56UmawUanZ/zPRTXNQ/Hcwxj2bNu+lpg7IvQ/FOA3ndIp0fCwcoLXbbjNM7KKv
M7Zo8+MXv3xHP8c9aQzIpN2l0uMQ0kJsn0/t9brzf5XrZ471Lbl58w/EIIqVdE3RRJJ0lLOVsEdp
dortUODNBS+NkehzMQyEaK0ld4VJbe8VXTo7dOms9uTpDSvEMUx72PD5hHnfikGSaZDSa5rTb7Vp
HEcDPcALunB3lRdr6NLkZlWWfNeZfmw/wtDnOeaEIQ5cO5ZXbNBIjxUe6BPg2PmSD6frmI3RNVWW
NNb3kCYtlhQQ0B0vU2DQNG5qT5997LysUc1O4XtwMzhLnvJcIoNOjXQR4oukwGvc1CGJBNTuEUwi
E/b8LDzc127RFmfKsQBVxlPb9tRIcIpqYWs4xNf7IhbxaCaCwaNa7wSQxcvSUWhJtdXewMvS2omH
xuX7cpZfspkgap8zQComMU+TDrr0tpM/Xey6JnTacsPl7uJZBANKTRQbXZjg+2y6kMDLXj9icWu2
ez5QjhluCWbRzmdqMaAkKEKTDoKKt8r4Xb5L4PM/S04mOkiecNn1eJbHQFMcd41q3Mxh433sJlLB
HFC6xRA8N3rgqcXAUyVeLIzB4xBLB1w2k3PxjRdhDZjgVebobfkHqM/Oj4ElEfy+F7PRaMZw2x2l
/Vp2XujLe9/6FjNPs0urM+1RlzKpzaSAGCSUVf+0/fjYrdCsjzWODy5KgS/2Jvbvi1zsKpiLZHCi
y4SiEzNYBngCtzVCWdmNay993JQpQTD0Px6kzmBFb9atYokQ93oSiLpCWR+tEvdV4sAR218SG9XQ
SClExCnp/xLRrmB3Ms8ill9GlGoNOnlraBaDSNF47uUMhK2IqEIfb+PKW/31lNg+HkZQ9NjY8cjP
ny16nDOZDDhhKZ7axJGOW4whoY/uYXwUwNDO8/1uTtc/jf1HNQaahmaQ4+pKxdCN6r07kdJrFXTQ
oW2G19VCweCeLAaYznXfmWdED0dwqUv7kKy5Qd+yOfxow8BRIteaFFcGhT7EJqdt5W6HGJysylY9
nXel/x3wvZhlcP+RyeAS1sbUoB+HVkg3nmqZNDEx3PxXVJID8tWct3EZb3+EMdg0yY0eNzkUpMK2
yer+bVpME+t/G53OLuQe2j5NMwW6GN4nuor3+1UR0Gw4WuAuWJllc8Qtus8zcQwelabah5MGcQK8
iVPvlod8U7+C8cPhCFqCdAPFUUqhq6KPkbELsY+LfEQbBIY9nfD96eyAqgXTbRwpSy/UXApjCQMa
6rNzCykoJVhI6qvEVVysGONos9gaOpfDGEGaV70yVpBzWwMCSorjCq2hmAr99QtLonl9kYt9mjNx
7EOVyRNY1M8QB4YWx4vgTxy9nUFaNI9sx2c0KxhkR7v6yf76Pj6VGnlyx4caeygxOBoU2+fqDaw4
9496Mcky/02M5ZyxZbeKr/SDDs72iDlsgg2b6NYBIoOy8st64Nw7dQm75gKZt0wbjExBjV2G9yH7
2UjUD3gH529UGHp3uyPJdn+xc++42u/Bhj7Y6StyfJoNgu2zhZ5OV3LdgjzaqJ3xuNyWEGH+w5i3
qdQGQa4v+GGvNdpALD4r3RK+zQUwD9FYtJd2KOlRe9urnYtE8f8v/530znuNFtMfc1nMa9RZQ3EV
6T1FtyiG25ABKZzVEbSo4vvv9E3HOvQSQ9mvVcjr/eKdIv33WSigNv2gddTGFezTth5z9769LmYj
54oxACSf8/g63r7S5vQRY5/u3nAfYK0ptmjz0xLLn8yyZAvbxDBkzmjTiW0zFpjZOG7AD/fxUThg
JHEt/+xg6pQDeksvrmH8iGIUA21sPGgFRIn+6/ZTPWYeB+0WG2jmEhhUnbQGI8M5JJSHzkXrOyUD
4HydZeD+UYIBVIuSqxsRRDj0NmMz5QptM/yW0EWXf6YK2xM6TKWqpFZHrczzxu0x3v1FftO+IwxV
fo9BkPq8z/NfgPJv1di+sgn8LYM4tXgrTlsPfHlAKP8JjiudLOPlIRarLnP9GJAMZbPTBwn6gdTg
eHmOSLTOY/SaE1TofOywsw9lRb5BWi080ebeL44tLmYY5/IZLKRjKOkkQ/7oo48AUIXeTfjmvBeR
mgPrx87FMIhoaI0RTg3MBYMZVxJtG1rF4Njkf4HCnw/HQGFugikgraALkhNYD0yyFoSAKTl7Tuk3
9vobc17P3wmY3Tl3YcknmyvHYEcJD7puL5ALcwHymu9dIH5eP3lieGfI4MY4/AcQN475fLLItv3V
BGqDXrEUXw2ssT7taeHothRTzXVjoOQsDXEuJ9ANhPVbbFC7kPgXTzHe+TFYouthVpb0CbuQ/ElF
XeI2WcWzjmV35G/rYKl2tbrOWlOBCcLONW/1ma3RRD89wAmzbFzveP+4ttuNupE3GBngnCJHQ5Z6
Vy80AYgPSNl40iZaW3blJd4GNHkcOctv8o+ODJqggCu30oST3KC+ODSkF2hrg4MME+gPP88NatT8
JXeLgwkzG2FJeCdrEEWrhXaU8QodQTeSOSyUwnTC7yf/4d2N3dtswpUbPnCuBDtnKZbaiIIxPddh
crwVGv7AmHAQnmi7O9iGuTVy3ndkECbrp9G4KDhfNExgKacSYOH01UbT+zvl2Y889Fth2e79j8p7
j1ia3lw2SuQcoCSGV0Hhh7f2+JcPupMHFzPjvCNdlGZKoqkpqoQ4U1cZt85Kz0KYURW3k4fEDXoA
SOW8af4aGqIZlnC0WzrSubx/HGljqjkNS8BitkZK70qOaNh2RoVo9qPorW1M0lloT+FlVpa8MIzn
GrKmUI9PY8IhOS/jbsTyWhit134YaBsvedd+yTrnIpjbqKVVIilXCdbpOLvP3jtwwHnROZoLYB/v
yYpkLYcAZKKo649mCUS1GAdyMYKBXTQceUsIOhfHmIZw6apGSHBkZk26CB3gf3EELHaeziUwxtBq
8YBpCEhALRf1tE9yph4QCODuGx1XDvNig0qqC9sOchBvn8B6GNtH33iG64MBe44o+pNZz2euEvNq
x8mYI/l0U8kBMOae5IPxDFeJl+daDJjmkpinuq2rGMs6JwpO6OGTrqDXVhuK/DFZg5XV4TOVLzkH
c4nMw20a3aVGqgOfqyLqEQ4d/0XjXFM2k3JpyjjTeohoadscfEd448gjv6Fz4fn79f634tg3uxOo
KCslNZIBBzi6ceKZEnfLLgcR2Nz7pR6toqfagNchBbfPOrB5lPiLqa7ZR2EBPC/OdQUDpwmB00m3
VftIgAkPbnJ8xM5ZrtktZvrn8pg7q7ZZZnYUFZyTdBK/L6Re7dDIefbV3p4wfROsLxJ5qWLyfPji
2vzy6/E3irNhu3ad1KkfqXCnxwIcSnvHu8BLPtVcP/YCD9WYyyKuFSYLrvsrVrUX5Pz0GGBRJpqA
OSbIQyaducTdGI5yHlMLOW0H8Nt5R9PZ+2TwX744fsVilmCuGHN7r2WBnZwKzB0U2Upw/a29f92/
T4uO4UwCG7xPHXjnsTkXymzxACpBQjC0etjTwQxU9dHY5h96rJLc8AqfHMxlI/hCG6ZJSnGIif/M
7RXk4Sw74iUpXVaJLf76q6P93sQrpHNRrOuOqmbnOTjDkG/hFp3+i1v2t6Gz015xHpqaEN3AHQkq
7IUAm+Zn5L6D3eOXa19XvCeSg4XsYKcC/ubBSKlrUT8lTwceKS8PpdgZr0wy6hx9LNTOL3joM/cc
XMmWJBFRIqJ2IN1uM7zGvNvMPUfm5S+zbFBAHkBNEjt8pyB26FriX1ilGjyjseV/vM7s1hyxG876
VOIGwNHYepJzrLBNVcMe5BWg6osHVZzHkl2UE2q9VqXy7b5p3vYj/oqes6fseFkBq/5/uAgMgJS6
HJ2rgYpz4K2dtq+if7K8VLKjCwn3qBclWN13H1J4l4+N4o06nMCzeUNjpEC83d5Xj767Xt/m17ic
YJznhY3bKzNRxsKAhj16Tk7bbYgq7MUNrNR95i0R4LgGJhMsVOemmVTl9u3Cp8sD4nRe2WOxcD2D
YzZO78wLKvI0HgHlNqJW0FK/o/RzQDad97YspjXnophQITtX5agWuGZoeQKFFYJk5FEjbJJ8Mh8I
eXjHsgmsPMHCE7pdhUc6wwMXk3FJ0GwbR7IERUFU4OVOHfi+7aKBCKEEbTzgRBM3+tk7Lj4boHda
2mnZCHGtjYwxctTYfzsQTCA++eTtofgFv+swvh3y55LSm3MHshbJBeaHzXgo+dnQB8OA/IwUaFBR
nTAh3/DGOXryHAZ2iw7YUBJBUCh2ovR8dmO0ovPyxFwbZTBl1AUDq2qojcLXnwLFf0FjhcN9xHmu
CbsUR0LOMZEqyKm9E3orEAAecxRqQ2e/aojqENQebdcOMsHmZQV45mIxmYcOrJFTpkD0ibapeJ8r
bJLCqzAEdD2nPzyHnq+TAYsnHuxHzAWQ60Z4+Mp7wk29LNVwZnZjMZAD9rKszrub3SCx1K0wpbM6
0mwPeBXeHzWM6lBz5QA4J2ZkG4MERSot+QKh8apxnGRdf6/B/H1fCMdltxj0GUxdTRV6IZyPt+D+
n14smMwPjcEWqTGSLKQ5F287rHYRWrTQzRS6HDE8CLMYP6UT5PBqaRDzutWQ29kNCOJ+Pz2AfAgN
uA7nvHiJJItBkCac6tqgH2WDIM772Pb73WqPoU7Bf2zswQcjEMcMuPePiXNGM9Oz6pa6wvBqvZoc
lHjRkkHKwEUrbucq9gvm7yl7Fef70dt1B6wtBmAmVRwzsaa20Tnd2wQjxw5xnnb3hRhsU1Co/0e7
Tf6AF9A74naDNGH/9Ptt9GxbeOc+uIueCka2gfMm8rZs46B5HVrQowgAlQaVxCvZ7cEO5CPQKgnd
8QsmsFded/iyjc5kMunHduyLMExD+VisxMl/HB/eQVvgXpzrjrpjhwN4Z3iNzsvx8Uym+md6Osn7
QbFayHTi1bbs7ImoX9L6Al5YurGNcipy7GURr2YCmfse9i0OfbKoCxipREYFOMQuM/u+lMWAdSaE
ue1ppIDbSYYQ1Rafwv2/ikJmf5653sZFL1JTx5+nrEdONrndcfgc0wfKpfhi1y90McF9hRapiMyZ
SOZ+K/1ZSBoFIjF6mpN2Ov227WJrrEBRYtel98y1RqrDP+71TCBzrzOrrWM5iRSsu/4Kvl//VUP6
TCE2l2FMY62KCQxvA3fhirWMF9t/lx3kcgOHZw7L7vOPMmwCo84iEVv0cJsz0tvYFoKunh0Snzp6
aJ/gl/z6BbFruiyK1wnPu9NsciMW4qsiSJC8OaFNjLbdrJ7Ig0neI8wg8girlqPxmZ4MgmBU7Tpo
Ij4a+EpBD4mFsthk9qQf/QbTYtgGGX1yj3YRmmciGQCpawVEdKIOBTeYed91h9y5+rEjp0RCxAr6
joxW8hz0lfAeBc4lZ1MetXlRchTcZJDovG638dM2Czy4nGiccfwHw3+wsX8eiyADXlqAczMMBlyi
LNMv2RlX8fNIE3DN9v5V535EBl3UpKnzgj49W3QWeh5YA/wnQmtQ2AXH81SW3a/Z52NwxTDPSVT0
sJjNx/XZsi9PWPfIG9n/L5cAXiJYxixVvA0FzFrbpiSVUkXKFGj0gfhxglGunvCWrlMsjnnGgjue
K74c9qg/EplvJF1BbjFSiZt89dGtMCUEx6vb0jIRLw2w7OzNZDHfq05ajOU3kIUpCucDOSlvD2T5
DWLL3MVs9fPX130DWSTqwhjA38fJfLNQlYqo0lNAs/PZ7jHycm6dCNxg1YA9Fisir8gDGdxf2GMe
HFA//45J/kxDj2B6ygjeKE4cS8X986X4+TnMS2H1pSplV+jvZMHYk/PqfHB42Zz/Yqd/C7ldmpkJ
NVURouMWOl+yoHzTao8EmN58RVPC/cPlKHMz5Zkc7CQ2mukCZbRPbE+jSwY0Dm4tznzNPt/NnmYi
SrWOztE5VpDv3ukpHXRdOz0JOqSN7uuynMj4MZRbqWkm6ZwX8VQWODQU//Ef2tsRY0m94/C8k2Vv
+efrqH96kR3WbqdxCUEb4RAfwhYsyEF0eE5EwuP6/y9P+Y8oxn8sh1zOkpQa//bW9z3aUAspMdH9
OL/km+iIrFCPcYH8ET0kKQ+bqSJ3bF1mcKVvzXMoXhN69U7eh7cCpwuNJAk639eUmY5ShvLsZfmd
+9GYwZfOiK6TQWW29qu+vqKhaw13RXjafHEnSf7L2/Mji4GWy9hWaVbCNje0b9cT0CS68sFM5yKA
BFs+RzXeZWOQo6/6akwtSHPikEjPzWvwzXPAeMDBUotpktnKEYbnjxvaEIPmWixrKzc52ExUHnZw
ZTGZKO0iTsMg0Zu99XS7TrFTNfKEIy+G4r2nLKHY2IR6qd++ErZv6/7245McMSb9/t47oKrifSWu
WoxXaY3FOdYzavQSXDwTsSGaiGh3wn24WuQrmQHjLdE3g6vWivNCvD0kp225+vgUCGJ8OHQYZvIx
WIHSHMg7/g9p39nbOrJs+4sIMIevTBIVHSRZ9hfC3t5mJsUcfv1b7fvwttTiVR+cN3NmMAcbULFT
dXXVqrUu1gg4LSvnPBvTKTpkBHmFB30hNURFgj+W5ELCA6F2JmA7GNcK2cl3fuPq9ykHqUqDlNVj
isDcwAsElByNyX+PrLac+YzylRnKOcrwwb5ChnFCMKxtkSjH4/rxKs12cOpXNigX2OmRXycGhgJx
C5fUToGg69Z6BDb/eBsuLjazpW7WAV5ZpBzgkAQ+xMJzsjjiorFRpzISJHR/ezlZNxlZiEcLRTnA
qG20ODEyCXnsyiYrNWyqFHKSS7C0sGaSzNQjW5T706cg62UZM9nCju2GtorSKZ5prDuTsfl+d83V
uSKqE5MMidhDfLHrwyuwoyz9T9bG+41Erkwol1zrLxlMnFBKL4+dmY5WqbtMb85Ynl9XdWVHTMpe
jwPYGRfrs7r4yFbcYOYAj5SsSZsPnv7tut8w7sqUoVdZ4StYHfBEQuDSQVTRmwTty8z7zabEriyR
QV9ZSn2uzFodlkrnbO9/+bN/m7AdRLjW+sSqws5fH1f2KC8x1f4kdBdMovSrqLtFr8mLZj01UJJ4
RxsBVNBYSb/Z+PDKIuUzknIaGkjGSIfopHLoTQNw6tk4ZG+J+d/djVemKGdRpFAZqCVMZkIiXg06
XoBwopcGVRh05hHNZ4Y/nA1irgxSHqMs/GjkVBjkF+rHert3UfCadvUfKKL+BxiB+5nUwechygYk
TURRpt9BnW/4CtqyEc5kyXJyNVN+Dku7E1dNZutvjKHdO45bY1Q801ed3AlJiVMN2u7BRmIHeg3G
M2om+ItxQ85kom+NkZFfnQKD68oMylcwRtj1pk0VmqHtAdlUt6QkxDJ373xvzVE3flnLVTf1MFdX
m8YeLXFVEgVhW9tuIgvo6YEoudiMCb0PM26NUicvzKMsHUCSBWwfniy9AVm0enTBGQXtvIljxqP3
juXWHHXshJgzhL6tsFlA/qWa+ScPRN/y8ZhYe4Q6b3nVRUGft3Beve2CZVN+4qFrZ1mPrcwkdG6H
Qp2ysQLdv6xhKOgA5q0kd4oAHRHjXm6tVkAkwNoeZPlv7+Zbe9TdrOlxo3I17NnSflsdEs6ctkhU
Md0HYxvSz5NxAnlPJf4uUfa3OrI23L1zuhkGTRl9wd0/qSVWB/3CaL/jcbIQ0vwBHZzsZOGLxrDH
2N/0w4RDJ810IbO2PUWfods/5Sxvy1iXXybWKy/RBUktXFoMCG3f6/gg97bKuenpghc/iwltJtK9
nTzqXuaUSMsmHbZOW5sDmM73OrS//Yp/MeZtJn66NUU5Bi0Eq4LuY+I4w4TKWPsUwg4rTTOTOLy1
QvmDMCvkptBh5bQ9t6eP0THM6bJq7UolL7pXx1LNd8h27Lj39XbN7bdr2yr3hFtkaf8XIcHtt1B+
Q42KHthwsvEj1WwXfxNPSk0w6bHKBDPptltDlOdI+FRvpxE3JlG0tvvY0yxDs3LVtJlQFIYv/JVf
vtqcrRAHdRN0SB6aa/vSmfpm/JOwulRYF6VMvP6VlakWZKnvybZE86etLwxIGu4P5mIRq8AAnxiO
9/7xdTN9NLVxXvlQKOexTuchcBSz2oBzMQDwylGeu3DLLkiQQ/XA8dISWLWIFoiwwBwC4hyWqw3K
nJplC08GGtAYp24mc387NioG4Eux5lMyk7hU/A+AsEBhDAaklwUESrwNQDvM25J1j8mUT9FavwnK
HsOz4Y73WzPb9p7FjEkZflim3ElQl7rfTLACHfdVNprIRjWZaXJHZQFPiQoAyy0zIg2Z8iz1OBpp
J2GXTPuT/lyihtQyczQzL7Lb5aJcRhUWjd/3NYm0z/aEVNQALqRtEjqPtzxr8iiHMeVi0PQG8ZKg
OVznjF9nuXqagji7hBXfdRhFdipUU19FF6vWPUg1F67xbiwfj4VljWYCzKGLbSjV75x1Nn8yXPG7
FU1xWbMVvBgnl+4AhHqXZkgSTBFRaNTBXH5bu+U7bjJWtm6mM/1mJ9D8wu1YRQro+qWDimL+Wa3A
tGSYe5SfatMLVvxrlTvDosTxBdsSIzJkOQ2aerjM1VoaL7hPJNQfthDHANAqwlMl22oguGgBtRfN
o9WCuirfMpwx435RKOch5kmbZOQqSxtHnqwDZ6W6rUzMZwprJSn3IfgISdsKdgiJwRTaeBelLpKJ
CLEYIxKIY3jg7hXKcQj1NGYSRK8ApTltDXSNvii76QNZsAA1MWYmjBUM0CxMYjfgmUkeYEArbC9f
uvlKrDDLz6xRUS5E1+Qs4xWY6a3TWdu7tuj0rYMq0eQ4y0ZhPY7Izz2aROqxUonFmKjkLXtSBMT3
6+li8guQNgxQ16qWFvgMlkuNqQ/K8sd0L2GQylk3imQyw868+BYoRBL7B60R9mMnNu+QwXknieDN
4mn0X1IMcdUnI4LjlpD/cM9ybTFO9f8yln82qFRHZwjtGDY9cV7r4c1B7sFkt77Nn99/RqgUR6ln
1TD5MHIm8Mza8jILaKAdoECrHCq8LN9Pjun9tvhnjgpvtKSX+HpEFLDeQmJwa9U2kftlTR3LCuWU
VDWX1Al0YIfThTd9aIU9XvyZ6hPx9f9GQTmjrhH1RKjw+wlUjyRb2KHVDaAehpnfyu2jyaIcUVl0
gz8Mvxug/jTcCe1F+Avoz+bbsPJdGZn9xhohyULk8X7iI2OU8wHUv1FSsc2oZb5ctTDv7qGyu4A4
MjPty1ooyilFOYiiZYWM8IwLGgjh/QGsbU8B2PXeMaevK+hW/LDO1ex7HVpgvCLi+Kq0j+ASuW8a
bcKTKDTjTbJL3/m/8r71cidBU9NrvGQBC6WZYQLyoIsCCPdlETBPnIqr55GuAK4ulpWIUBQ9RqmH
FPBHUFn7FAWrYLf3hPULZ0EYafOmQpfsYqYBRBDaTb3ZOcdu8cqagJmrQOFlnhd4TYHOokLNepop
vBY0AcKFxjpPdhyaBkguLxCzg+411N765RDb6s5n3QkzE68ImHVDFhWIlNDYj2bo0qAsDKz2vvzo
3vwNt1r9SLGpPDG889ydemOJcgBoJw+mSwhLlQuJ7/hgOAnIfsFt2Jq6VbmPD8pc6AeYvmIImFH0
HGnUXVekpYzLALs4QafTtsydTjSnAI9gCVCFl86SAXevpx23HVSzWxxRZ2D27czcR4AN8CBxhKyD
LCnUJ4zBMFSyzyE8Wom7r2HZRGa0RDCm8YvMA0001Canfc/y5uQGohwUBq2LvARuGF747eS72td8
n2Sc5gvGAdlIp1uLXumFpvj2zDpAM+rtuiFA9A2Ty/NwvJQryrhYzYdSgiF7hDBo+cmTamt1Ss29
it6ayeTM7LPDf0lbIbTe4ghZc2nFEw4GXTOFJ5bjmsE+334QdYRiwciblBONQ+0Eu23qRqva+giW
nKnt0tTsdrFToBuehdMiv3o331fTQK2y34e+EvCYhjQyjZdkgx39ylrTGedwNdUqT0UdemvUtRAo
xmEde60zGlbXu8ZONusDeBtzmyjWr+KC5Roej0ylwQ55kChyeVHJAour/lOy+9qM3cxSVEidS5aj
ngubmUhiGaW8RNinXDxlGKpdeRwUGXeEU+ixb7gPrwweKA1dVmUZJ4UmLxjQH9kUZeIfzrxzOIQW
EopnFt75l+7hdlvcGqFOhwqIlHGpYOR03v913bVuke49tCILnZkti8XWRWcyYLt7Dz1gwTLcP0HT
E719n7vdTlplTwiSnyElbK5WkQu1BgjJs95Uv1n2R59IluLKUwQRBCh8BZ9oA5H69UXaejt0jZ57
dBUfFrsVQAbTaiVYk4MO7VUAiqfH6zATsmGOFF03dDhqBWzVtx8wRYEiVpXvI0k/uV1nKstp2b9f
RjNdFnvunVXznXlE3tijiUaCUmqKvjN83EC5F9UmaJZ4p1yVlmGFu+D9Yg6nyhIZh3cmYjR4A4ya
mqRAth5jvR1lVF70IS9ymTR5EUku2QIfDWhgQQ7yvsFqH1EAZq3tDEAPlwBudYB/AVVCZHxrNKhT
P66jXj4grBFs4KNQbS5tf7/77M3CaR0Nt+Lr5+P1nOmwvDVKxcZqHvoC+EllOAxsauiBQYfxr297
7va8BpnU93extPtuWUJ5abWC7NKzmpnGxXw+Pf6OuXW+GTx19nRO6LimxHfIhMC0WKV29Bw8+0+e
OZ5zR32Tv7jDY5P3Xut25NRREsHrNcZlKx+gofRxgTS9VwUuK0QkG4U6rzfDoo5LEIt1WigwYhv7
D/Xvy5SCnwSp5+fHY7kPW27GQkMHwjrXhkrs5IO+CPcvT9KK+35sgLU5afD0GF00nzdgYdrzHw2e
T5INgCzgsbK9GVb9OQUNRc9wNjOAYAwLMu2aqBsir9HMGsmYFdyUjpg9dD4CkkuEsrcHkyO9L+sX
CBctLMV65degT8ghgCh5jEHPTuuVfepEcjLo6zNlIIcjI3x9pD2/tEAInW29xHp6Iy2Du+NruAod
5JoYazrD33A7eupoZkGbR3GC0Xfn6FNd4WQOy8F8gc91nt42hbdD33HIKt7Nub6bOacOIh40+GMy
56Sfynb3yvLgqRyg0OAUJlztq5/xi8w4mB+Zud/Z03I139SRlMZazVuwIZAiZoAE+il99czp2XGy
p095Q2hwLOO/qSLezjN1RmVJ67RJwyrXjpvbBzg/EMqazrvG2s8z5T1Y0nhBRiCDXBfdMaYaUZwH
uoAVxfH5EtbeAnIc6KsFi+cyskeTVbOfIZy6NUheklfhQhEFWiNMMAjaEdAFethDLyBJUm3wuSOX
nS9yC085Zo501rVejZMKCAsU+YBVhVlUZbcXV5C9dCduvrXD+jn9IBh+VhpxLi66mVnqpGpTVmgQ
oJVRFQOLfLIsF91yeCss4+Uvau6ggDSdz+Ox2iaYZcN7VvaapzupI+8YDn/++FwNnTq0YhNCIyLD
hySoE2/dzhsgmQQ/GW02GwmijKvCRj2e/w+qF/NX6JVp6uSWsZoJSgLTpXMCCgQw4WJRjYhHefD1
sPzETGrgdmtRp0aEEFBxufAY6GR1OVwT//q+qoHXeSbpfUb4zxobzWWjhGB08v0JG3mLgFw3O6SK
gRkniHH0pDM87wyK8mZsNJeNXkF0Q6rgh/RtuQKPgGkugFdHuwRhTc2dyNYYN81MLe/WIhVwFmGS
REkDiwoyoR/uIvGWj+8ylu+hGW3qqcn0tIeFi+0qy8AUdkTQFg8EBCOsTM781fVvK+qUA4gkpZKU
HMvV2fqqNkXLPvxe2U+QG+QW6TJzOZuzWTyl8/HClVnKC4RGFotCArOEgZkwfyFEcT3dNs0/5qa3
8TiCyqH7vWTBvVmnnqa1SSVNT8cChk9noizgugIOfXHkwE3+Z+PgHbZ65ezcSq3YYu3V+2Tg7c6h
Tn3cpHUv9zANuukn1RIIrSn8+wZ4Hwd0Z69InzzrLJV44sXuwtqriaYu6mzUYyTqYJQnoH2s7QEU
xt4CdCw7EfAAxtZlDZFyNXGYpIbcwtWs12pvgQxpSUoqTKKbubft9SVCE900SqUnoS7Kh/A9fBW/
VRQDuHfoJzAJdX9xPA/mj+a1GQxo3PKJhP0SbpR9skP33rY9VRvB/vJAe9aYLy+4sjY7Ec2eO9VE
hL1xtMW7b1YR6S1Pvv7/Zpimt4mDXphacl5FRwD5lAmWHXAmS1boyC+PTc3U2G/2K01q00CTTAVD
M/HkYAfgP11vME0zsrBdj6BuxHb9YR2R+wLMrUnKG3UALqR8ruAZcXHTvdLseA+FuSUYpgy7X4MM
HhVp453b1Jn5eLC/kJ9H60w5pDgOlCptMNgECuaayVsNZ7+4B8luF6VvAqgGAB5JdgPuhXO0ttev
y1fr/f0N0cJkvUPRhXWUiMFHH0SFJ6FcVuGFxy2gQr3qi8NjwhMWHQQblj+t+f149KygjM426/yl
Dsca856A6rR1kKJywbbiRQshM8U/76QhRtsgvwCJ3U+kDeEoH38Aa7CUl1LDpM3HWMal+vUnYeo7
CoyppLxSLRVSD1UP+RDj2JpgAAJtmvN4AIz4Hfrst/H7MDUR9DXg+ZRg7UKlYQLrf2gBH82hJsKZ
fbvAu6h5gfZ1aSx5Mz8yjg6ZobvtYvCayqPqBupxMgdX7wfeb4MoNgwc1nyjfMl/wEvCsDAf2V2Z
oJ4oXOdroTRhk/CWavHO4untTQDZHtF5tJlB6+yD/soYtf2rMK59IdNltMecCVUI6fF9OUIxm0m3
y5o56lrmhyZQ6xHDWke5Pa1le9JtmxlnscZD7fAcuoFpKGgk4DkD9j1ARe1rcNBCHNk//dIA4cNJ
tx7vyflA0tDwTFclyJ391piu90RswJnKoQL4vJ3ucZThSn/6NcLw5TezHkfi3vsN+P+M0Rj6Sum4
ok9iBXGxvbVTHekm3bTQ38u0NHtJ/BsWDacvdbASBkGk/KKVAIQtzkyuq/k305UNMtqrqRsrQwbB
vv/7Lv7ooF2zMBaEfZ6z08WJsUysmaPOVTE1gj76sGUst7aECr0reoOTve9aVjudNBsNXg2Lul9R
sc1LXuTIm9feknLEx37bOhfPri338ALNMgOi3xuoW7SbHTp9Vz8/YFFiQn7n31BXn0FdtoPhh4Ff
YWNCfpl02vme23rimoXnmOFjQzhxZYdyIkkkt23sBzgA684u4YqRmEQnc75GkgEFCVBn5tbzs80i
I5npWbi1S7kUoe9SXxoxvtN5e9bcdjs9745k+1jM+H7Oe5EqvKqrvCyKdLt213al5PepcqhXKIEV
pjrigc+dIk8+I1RAuPTNElEktyV90CUIiqkiSi4Sb1CLp+SBX2g8sWheBBP6fp/CX54Rjs1ep9dG
qJXr2jDl9K5QfuWlP+rPZAc+6nX2sz1HABkglWCPm/+AwG/uKF6bpRZOlgvVv0zE7Laxw4i0LoLk
1fEPjVnbC9BZOJBcwpZhxF+zr/Bru9TtIBftxPVjRlyaZoKeh9A9gBVr4xzBzMO8W+eirX/W7mKV
plY6XxTJKM/AcklvyWbVHUFrxDI0m525NkQFJV2WKGFLDBENHVATushsgjYQYh4m4D4KmySB/OD/
vjeBTbl127GsN3JL5hH6JylBqVk/3+z21tnzfT0uymNXxqVLa7xTYKayz/pCQ+FRAyLisg5fgti0
bdZM/jatPBoY5binOGgVSYRFZE3PWwVJwzO35EtzMmz1j2UvT4QEb1zhn8UzOoWOx5UzWW95ClCZ
hb551vfM3o/XM0A5AUkqh26U8D3I/7uZUyyGF4jySb3JuhznVlRGg5xCcvEo9VIrWoFoph2yHoa4
3NwaZxE8dW6ATO0r6wzORWjXlqhFlTtON+IWlqZXxJxcakE62O3gAABtgpcj+UsTm4lx+c/572ur
1MIa4phpQzkoh9gwx8TOFnyDjMkEXbxnQrMhIun3zcp8k9+kN5OsEhU8IHkFke4m6lr0v1SjooCr
VwCPQwHskCmYoasY9mVZVrZvQrIUUiRWu8x8EJGNi8eDnvXu1x9ATXVcDRw3pPiAvLbLEypW/Lth
bTYt8n64JU1t8WbxAPqEz1PMmu+5VdYIXAwjFzSBlhzgjRx2p1BDEg6UGfvtqXgJnsPUPB77txBl
FsaumqFTMRDV/7NHrW+WAZTZarC3ji+I7ELBUu0OjMyFdXkDTg25v9HdrHrT2CjgBSuccDECv72U
/gt4OmRAJVGWIQtliBr9xA96PiHUONohBfiYl81Qe+5dZdWQvPK47L+en+XJJKJUjLWe2eA3dqmr
Lau00AdEXcNDDqyP6Hw9Q6hYOHxN2HAvsicf/uTg1VtNH6tmu+S8H4ibP/6CGeTa7cip5z8EkkGe
I+ILgqXyhl6iLzSmPJ/O8uq8rlffgTsuGYs+91ImkE9NATgET/Lf7Pf16+GC5tgMqJVDnzxFB9FG
MntcZy55KT/X63ChvD8e4m/DLXWibwxSQxzTPArSjsMuA1ZQyCD9tB/saMl3DnfMvM/Vq797XTlm
ePrNraOGiQpmAzrIBODQx58yd+fLIra8oaLBQkTt8PYKHidV6PWs5A4cb1e4CN34mxMcZT3hbnIt
U99bwpY/HHmUiJ+ZGKSZyObGOHXappQz8BqGcUm0YtH6+7InefaLM3AOwP2g710yRkuun5uJxzBV
SdIFYHsFIJ2ptI/e6jzHV4N/CHTL3Ra7y6vsxK6mmSmS3zvH6hxUjK1sz5jl+7Q0ZZea5eqix0oo
wm4teM1btYbEKjg3a0ta4k1lH7Y8ssOpay5qd3HIbXcRLGIEBXHovaaOoQIclC9SS3p6PBv377rf
r4L6HCYCLfN0wkHvGj8PZQmYN+2PtDaeFWt1ZLV+3ecqb43cJRoK0B7pPIzg7Zot4VE087y+2F3o
qE/JAshY/UnzHWU0eTROu3BvyB7/oNFOnFh3yd1uI18ClKOoCook4P/cbnWjHLtUzFUMV/JRSdp/
7YkGelzbuQ847CocGKt+n9ChDFLHnC+VKsw6xT8M1bJpAKzrvtuttp2carfLDpMDAU482sUlw+79
JXZrl6YJzrtL7mPG/cM6+Vmfk11hQighN5MP331LIgKMQPmKxEfG0zMUIV5ZHnz2lP2baI3a7Xpa
pNAc1P1DoZh8bTa82Tjcc/aEKwNe5PEmvkdek8GqsiYL4K0VNLpC2Aat0fByyB3W8sJ/jp/yje+M
ZuygWG7JKzAcAlMEPt9gMQEj/J51pPAD4PXrz+PvuL9EqO+g3qIC0O9FIXA+Gq4WSWkWmiNurMSO
7Mj9iZ0GAsprlsbIfdsGZZPa0XrIQWBED7iDnRYgwxo2bvrn4EYJBOq2Zv8hS+an6i7F9Wp8e14u
U0f7/BztzyNCCFbYQLYy7Vg1RQaUTBJIsEZ5ciMog9ofaw4d6O4pwOt/OnT78JztZCtZ6Yt+2wvm
KnVqBKvy0lg1HzG0V1alYNosCLpATFGfYoDlB4Ea+RaATG+P+UXvGzCZ49QRUc0d/JozgDMXqdsQ
eVRW6DAzbgOJFUGAgKeE0VPGmihuq1KLOZJGzV7ajy5B/kHdKz+fop063XGJjJXGbEu6f88ZYEr/
Z5ZGbXSJVjRVlnBIQNgJxijH5qZ0VReRA4tFfe6AGaIC5ncJ/xJxad7OZzL0RhEXsNWR4tpzt3Sl
ZX9MPg7kXJmopoLd33mV34o90q2oa35he/Xr1mJhru4f1WTQVx9C7bHkMvLDlOBDTmvI0l2+Xffj
Y7ter5cXkFTU+xxbT7X2499DXZrt0ckOAnknlO+4U3J27oKcrbttBs+DdzyKOOgxuZ0WKIjIYdv2
OHua6W9zwJgjK4jt3hXBYvVdEBZcFqnf7AwYkiHrqBkZikE/CsK69RXeV8MjF1vhvjTjs2jpq9BK
bRekblaKO9RBwTc3n/aynS4T27m8rBL3U/tcap5iN66x7ANmDHlf3jfQXCORZi0ez1SB3iF+XsV8
JyX5sV1A+0d/8t9RvJDtHspbrZce+YBxk99PPbEn49QBMa8qNOJmyHJBC4w8P6KDPYBax0//9R9g
7e7qFhiVZOgaCMOQOwVU9naBi4hoPJRhcbx450Y0+XitHrgFv65GvP8Yl4d0t5l05EpkQNRVvPLv
Ov7iOOszIRrKY0A0eNDvFiAsRXGrN7utX1vGU7u8yPZjo/ddYcatUeqa1oaeR4EBRrfDQTx+uV/x
azrZ6VpYTNaqQfXcdSxtgd6LV8Wz4m7JME9ywrcHCEh8dNlpCvqTRYFWC4maWlIrXa6O4ir2ttx5
3y6y0kwbC0kVe3LS0FQjkzenvxdwgqPM4uSLagFFVEa09EuxQH+HioobNjCg6cJvNHX1+is7LkRL
kV4dpX3/o/0pduWu8UJXACw3OGQbF0qb8CrW5Ca7wNS2yiLegaIZl+gxNd8sdECC84wHySGgJrx1
Aln4caksRDfax4w8zP3L2ICsytWXUpdNeRkkqQrwpcK+cmtEOYSiegJwWrdD1/d8V9jJ+xRk5S1r
rWb257VluobXJ6pfIktRHY2laEWBNeAKQILgDJE90YxcRJK25BXr3FLefateFU6xljzyXn28Z2Yc
IGYAVLPwf5KmAr1+eybVKa9CSY/rI7/acvv4MLn85x7AcdXKlg2pOcP3NQQhZr21AHJnHg6smVq5
1TifF7N0f1JvCbYJBVinwGWic+dmSSdJGzwxNOxr6uuKvC9AJVs3R/C5eof4VQnM+l1bvOp47u01
W3x5PBv3qDzsBwPbVlJxknnpN293tXMTIRyUVGub44id+YSOWNkWc6vcjrFpHC8fP/ruWYHbj1zB
Oipettad2GnNeql4IoPj+z7FTj7FEHUkKXlDgK7V7cIoQgaevrqqj6OVH1rVhJhSYU2L1h7PyWH0
QsewC0bMeV+FoWyS5bgaftXGBUhnf20aQABdNi3KFpKNG8FByo70+GwkQrrs5OCkfzz1v69Wymmg
qVQWBFUwFFGQqWi/9Qc9AiayPvar0ZKd9m9p8op5sdtl6TR2+hSspa/BTE3B4t3OivBvyeq9zuG9
AWWpYZe8spIps5+EWAQ5Uihsizot88lVqsxJSt0eKzv1Bluw5b8h+gwmFDwqJOAd3YuszNP3ideD
euUFjX6AMFvSHqGEIy+h+mEynkQzkSPSLLjTeABZ0O1Me1aj93WjLIr2KORmuSiPwhcP0QXHsGq3
gdfUrIuZo5Ql80BV2MpmjWym5srWukO2dTDLdcrapffROj5IMpDixR2rosX8dscMwlDpXVe1x3U2
mRMwgF63hwTly7gfUd6aAlw0mdlt7MtK2Fashyo5AtdbxkA/OzJtAhrQEDHiP26NR52ga60c9Meg
t5vz6PCxIy2Kv3UO4PMWefRxEwDHolu9vRSYeXQ6mME9KyPNg6CR9Pdr9INhGgp5uqRldyhi7zxh
NzRf/h69Z/2meH18NO4gu8QUwkAFK45cKk/jEFu1Fbopqjr09qiLaqMv9JW+6k/6KlgKdm5zjuZE
6MMuPcEyFoV32bVeuBShemOwApy7GUelneTy0RkiSnCU1H2poJsyifDHh2FvvBaVWa8Gr7ZKSz74
G50zq8DsVtlm89574zpcRQLDSdz5Z6AKcGtqOp4IaExRabB2W4x5MvgaDxARyjYmCGEJgmMPfcMO
wOnNW2tPOAKvITIxTEn0u5Tjr3FdQXOvIMjAGpDw68o7tnEW9Y2WC4ctrAKTJS/OIiqfgulCNAp9
G4tFAmSxdxDMxJlMYEiOkoP/fZJM72j+MGuQd/7pfz4IewNlQeCbaEHETvPjtFR9HqJ3gOIW1uFj
+wE+t8SarNbtF6Wd7qrFevn6utuBMzR5e7wt79ICxDxpreV1XhbgBKhwfhyaQtMrzIdemeF5WkeL
YScvBdRdX8E5zNh6dKoRxjRQV+D5gBsRoS0VCSDgTVJOqQGHO+MpBEDq38ejoR0Z/fvUzp7UoMyl
qAGg+lsHPQXyK1631pUFI+4jt9iNy7odBp27NVqpjLsRw/gQ1qE92i1jURjTRIeVmTYGZcnh9wXb
t42t8P54lu4Iiqhp+s1NX52BRhmhstXh9wnURsM//U5edZ4ZRlbBsEW/ZmhTVDBiSP1Fuxgw5W+/
IkfZxozrgzVV1NV1iXxFGsnviz+hqxumyOo8YBkgf341V9GYtK1CthThANfAJa1D9dVuN8iVEk0y
/H1irA5jE/+i364sTn6Y97yGIdVOjS5skNFBDB1/B+YfvKyc0R12bG0TcvIebWkqcIsnTaqyDMNE
J4tqcZ9L/eWbMS6y1JQJ+Bjct4gxJFWmqSISTq2TgTS3bvlt/ipYxaoDOW2MJu91z4iBZw7ojSlq
V8RRNGhyDtR5/p6sNQeEiOKahVlj2aA2htFpOuRmYIMvQb9lhruWNWF3wQmIJ1B61UjuQ8JDhjo7
YarxDZcKZOvhPWnhtbQA2m80WXZm4oEbO9RsoS1ElDkVwPIA7yX50ws8aZE8Vaa/Y2XmyS/dbYGr
EVFzxiUXv8ojjAjQfJ/xCJ5dj6vfpi72aJoUaKjjt7PaRKak3zCpKFjzRJ0RuVCqS036HQ/ZYL+g
ZUV2JTRk5y+s9/yMB7hZEOqaVPNcqKYQhtbBi/uVWBKEvRhB2Mx5vzFBPuHKyQQKsmoxB6C/utoG
a9/unN7jGdfkjO+/tvEbil3ZiIGZUyFBKx+il3aRngybRZsxawBxE0q1CJw0uqCnxYHo82DuOkim
YAdIgz32WKyfJ/vh6vvRwHgp5Aw/X//ET8ViGkEC9djCXPSl81cjoKIv3RfExocDINlywkH78jKY
f1fGgnDrPTbFGgzlTLSxyLsBbDcHWxndvrWKw+PfnwsqgBJRDFlGrgNoAuLNrmYrTbKwgx4vNi2h
hIvMv7UtMvuuZ27jGyPUkjT5WHZpDyOhfXGMzf/nEKjV4LVSKccWv17gYSJaLkqkCjpWWVHwXWEA
QdHNKKi1COKoS+ocUHmgHU/Pp9xTXGEJLT2WGsysH7laEsqx95PUw2lhPCR2yUC5dbgsbMaczbrd
KxuUS8d68EUUYyynkwYbvIV4BfxPDZjwNs//gRrnrOO6skf2+dU2M9SoAbcixhQtva32AlgoGibX
5529Of48HhrLEuXui+lS9VGCXiTxOXVlbzMBA8PKjbJmj3zD1WjkMClivcFoYq82o82K1YrIPJWU
nx+rqQXNDZZnuw52uXc4oM9TLsznx1M1v9EMAFaAlQIzI2VlSvS8ahSFMIfkvln8bUP7WLBQSnNG
ABdQwAaFihqaBG7nqitaLdYLtCOMlr4YHQEvowBAy4oRR8w5ymsz9KG5tCOcAJpL9EW09F1jEewf
T9bcvro2QJ0Yvw40rplgADnSn/Ionv/Eq5F1LOdilWsj1DHxi74ZBx5G+NSMn2pTei48dS+sArte
skj1WDNGHZS4RN1dHWBLXAgbf1l4rHB+3gAoTDTkKZE1pbw+avDA+g5olZogMhGZshdPiIker8pd
2pw4ZdB8onqKFwqq+tQoGrWLk8qXiBbdWbKrt3ytWIN1gYba6VmCi2n/m4ceqEUBu5OQiELmk9oI
Ex+MTQFxpgP42rdmsCqGxbDqdtaSzwgF4TfnttawZ63WXTvR70CvzFJbYyz82OdiHSS7Z1vhzfgV
AoIXIJLsn2dgcn5+UtAGpFa91FEUUYBDYUW395lQMtNXH0DNNJj1wk4r8AGY6cnFFXg6NXYCynPz
6enlRdi9/oRO6Pyw8Kx3neC/Ayd5bpSUSa2MOtl55/cZf4nJdQjLcWZlRxUg0guwyqud5QhYbv8Q
7xS04Lcmc9Rzr7nfLPv/tU6tttKJUdyIsH6CFsB57QqJ5XsgwVy8r1A0fS1JD2W+YJU/ZmONa7PU
aqMFSWjUGmZ9QFT073wF9hLSDPf49Mz55msr1JIO0UXmgwpWeNXeExQnlGwDD5Sej83cAXzoJaTu
S61uWi7tYKeGzjEEiLb9S7tVUht1kedvhg/9LVbRr9XrQVG3WtIkDaekMCZDGQBJstSUlv6T8fIF
gM1H78Rvvo1wnSATBoy4W2fqUyEQUPLFii7oh20grJv/BWwzsF9/VsfPI/LHjItXIZfe3TeCOhai
ccinKzRdIUQsVCXR+/8J8c6/FMUa0lT/h7Pr2o0cWbJfRIDevCZdWZWkKsr0CyHTnWTSe/P1e9jA
3lGxuMWdi5lpNTCAgunCnjihuxOGs99MRwFiZvlxEFD7xLCrxCZfXxHQ+6DpKTe5XaMYV1nM1nH9
d5tvQLs7QsE6+yd3//z5XtV5y8oHRRAJjLeyAkt+bcQlkcbZkCAJVNniU37o0Vd4ydzACV7LrVO5
FaFb/yt1JXMXnoCJszILqOvtyi2antrNpv34iNktYn2SRWOMj5BO8UECtCE+J8fIM44FpFEn2BeP
3JrMJYMsCRIP7wg9twCNXS887/RM59sC7bFvlZlux20nk6G0dnlnr9yJGzzE9Eh+ipo9ebHjJDXR
MvmCatq4VV7TbWAKhWv8+qOBLRQuk4/cpe5QUEXf39glz+an4NnhtjrgrdKYg77uENp4F+gLYbs1
VbMgBFgCSQQuGwUk3KPrjUx7eWBt3fKXvaHYlet/+TCfpxUmhwVFo8iTl4kTQw8AsATXUoJQL6Qx
VXpQzIpEGK2ktYlREmXLjgORdefl/s4t2KZreXPbpKZaKChyf5HduD4ro9VuhsHBI5wo04D53wyf
+G8Tos1jQH9J7FprubkbrIKB36+hBKPLQNAhozK7oX6tqk0TaAA9BSZv+u70T7mVnOlnYPal04tu
sFtRsgv2CcAuCQ4XauFTJmeWNvB7UQNJVNNd6tg5qioat43A1N/s0TtXmxVh08W/fvfoGcKVARZj
oqSeQ2BVIRWSrJG7i4HZU77raMOKGZxO6Y6Av9HYj3Cu4PJOrgYI2CukXbN9t1oLXy9Noa+OnBE/
P5+qT3M26H534YeNHg5OW+0zs89L0rzTxi2bU7PXwdcBeMWAMWzpxyqZ9+3Lu/6AmV6pc4GVsRL0
F+AonPbSRMjyRHbjVmb9eFIcyfmFyYbWNOF2sB7aeFObvTs1ZqnZGv3oTQsB7ircKFlW/9KEIIF2
/TypPyTNoEW4q0CN1GZcwX8dCAeIR/nGmKsyRir5uXirq5pIo+mPD0bzXJuN/77ybhdP/MeHzEKT
IsqyMQmz/qKcWtSTsf/CcwXQFdoZBDdBcjjGiTxrzGwpOGi6wxg9C6VTj2YVNVZdOCP861MgUBOw
zfuftnhd8KI1eepiEtTZc64YAzwKhZCL1GZoNy++h3ofJB/3hUwa/ebCK/Dm8XIn5OnsSuhSPSgC
wzmkvcCRLA1N3edDS0VvWubXB4OtNY8s7jcgKjqgZADx89P///HC0j5qu6RhPUaEpmwnVWP0MQQs
XVH/i3v3Q8ps73pD8mNNKLB3USMf/E6m+1wKAidTauN8fwflWw8OV1lTJIOHVwDc2kyW3vBpGdbY
QrW1Wgdj0HeiK7q863ucgxHob7gtTv9lsS2/A7ZxOGUuPbxG28ExfjUO3eZ24whu56R/gg9FM6tm
iz9b+xw6E/nb/W9dyCZdf+vsuCW5l2Q1hwZgYkAycDQIKun9I82fIlEkerHx6XN9XKPwumnI+vva
f2zRzK/wCyaFKpiJLlx+DPlfmX9upa2enhQw9iePuQAtc3+hi+f/Q+DMx8giXQAxW9xftDYcEJf3
pZ01bblV9VBZMRl/n8jNE9IAXQcXhYp3OltcKaZ1QsOyv2R2t6sd0U0fBYv7Us/T6aZ/soPqpG61
ub/AxXf7Q+hsgS3Xq2j3TaE/uc7fM18KzbzM5ENZBQoJMomSKELT+H2hS7YeV/2fpc4CqiRLKz0N
sFSxy+x+o9SY/9Cfyk2XOWWKMM4WfdJ2NpesaY3l8/yP4HmhSGh6RfElaGleqU8iprQMma1z3Yoy
/D+exz9i5sYA2Ja4qfP+ohuPQ/YYGbrZ8rvQJ6L2Td/bNCCacObWHANx+rU3NwjDaVR0LAL5b8xe
ZeKLkdBQiA35DU0MU6tlUoeuWIQWlPFW6Uez9p2Gh5OQUgv4YUsWHqv03ag+Cm3LfVDuj9jv5Ywz
VXnNW1/yKoF//efjZtdbKLk2jSQ8pcS3KXOr5qlmF122hm6b2Fpj6pGTWUq0Z41OasyxMf41FAAq
64f82U3nQiPtag5Hn6cUPUhJdog0u85LU8vXGNqmfb49B8B8gWpD4fOvpv9hmzgpbVu5hNXw5Tdx
2KjNu8rFJHDvv6L/47j/ETMzgb5KUzC0VVDCnCPLr+i3QUByrpNTpWBSAbMUuDxAn/e6FeOuKbgQ
ugzoN/yPRNvw2annMKgo3AtRa4qhsPLG1/ZgZs1CTi50sa37S4soQo4CM/Udhcuemn4tobasODHN
5X+3e3bte/D3tALfwCpEmcPCQ2Q8FAV7z41Hg21Smu9H/l0anxN+x+qN3zQW46odpx8Kg/svFi2D
tlsBqJBXtfkIyVAP6l7JBqgXreg/5LCd5Mi91eeqcGiTBJP07t+B6dLOb9pPgZNP8eOmVbUhs6BA
dEofKvVR4msSYXZ56ITZLhHjFWFLtgIgWfQwIeoWbnr5dAyJFPvMxwv+oNlnFWz5TidNobnd5/1V
LQlC+DkF9wBHa/LsQH1O6XQx74ZLXxQW0gik5hoPRbjNmIUnXV7T1rcJWcwj0jFxAwV4GVDUmWYY
oriW/VYaLmOmuVHjdX3iJGNr6s1OMvZGLuyk8I+RVvb9VS7Zop9iZ0aQCrUEPiFtuITik1btwuIt
ipz7Ipauxw8R80Gto9Kj2s+pw6Wt3rr2VJaAvQdOGMtEjy5ltGZdl84NEFIB6IGpfqLM3jwX+gW4
ubnhUgeAEUcI+7QnsdnoXbMJyrXK1q0wFahl+MoCnGVRm2MX0ebTsyDgkShBJqR0WvFD+pWJRItW
7MatIruWM39iOpgOQwo5HNpytV+j9pZn5vB8/6Buo5lrITNVXrexEg9MhO8vi4Upyj6/47KBX7kO
C4BriMGkM14D5nZi2LhWF0YkDHzLJASpPYoc+ie8nx7I8t4eOYtWhBvbbfYmht/c8JIoe234HpBB
yAPOUii6g2S2CeqvIPwt+1OTX6rnG1HeiplFYWm6pjOLtW25vb/X3zvb+6wLQ0XrRmic7HEYn+pN
ZbUqyURLpf86Y3ktaXYACVW6qisgqdS2gb6NlMKO6CtKkCbPeCdVVxAmC2k+yIOBQLpeww2ed8di
UVwQ9QZWFsVHqQ02VW6X7bmX0NfRNeeUd1Pd6SqedKBeNdCvL/MmpUi0+G7Nb5vWFNIPln4EUkcS
tCsFK6XpW92Enl2kAdHDg4lLxl8H/odd6VpdV/tKHC7NIPi2XhZg8cnRVNtG7Pf9m79QBJy0BcbC
TV1CaBGfqUEpE/RKAxXgRS5hontT6B2a2dpwNpTnUbXz4tSqAYm4c0kVExNzlOwp557QcKqGf5iy
ZwH7SvRvTXyS03e1eVMlk2uok9UrF2RBDfz8zHmDCBUwYnvwZfHSypHoCOpo11oR7gxFjx6DoQ6t
+9vyF9N5bdlh/wDER8clD6M0nwRQwiolkSaD1A49ERwI2UD98vn5KZufj4fX19f39/eHh4+dN03I
Q60mNr/vy184FshHHkeY3gWU+rQfP25AHqhqZwijcgkOCUBDqts7ilOZyZG6oVvvJVCuS8+JO27U
rWBnJ9XmXRQV4h3zms39T1mI+nVMYJtK/lBZPACw158SGlRXYyNWwSGQg+aqLmyf2qnNvVeb1dz3
rS+gS2hZQwwuog0IQINrWULAtLBsNPXC74J3TGzdoCT+gDFQm3Ils7AAM4AktKOhF1CT0bU5M5YD
LzEJY99UYMzQPduATeoNBdPfMiZvYdYX6BhWAeULdUyIlLCBeNDw3+ZdF1qjdXkOLCb4Q4/l4+WE
yUagtjUH0wjJp7OdWvTJxSFQK8/V42azMTc723YJw+IxcmfFri4EhNdfM3v4wdilHJ/l6kUjoZ21
VuWBpSG8sI1pFuCdj5FN2q22CN8qtiuhc3AibrRg9D22AAHni/lr+CxiW3qVDuNDisrtSw2E9Zme
71/ghczetdBZOoAPGULwoMC+g0r41/HknE4gMToFJjdNlfucNh1IOV0i2bZ8sLDvZ5AsfYioZm2e
lMeG/OuBb4YwfRCabxClGBhrOLt7ZRqrdOgrFc0YzfPRKQ9x6BxeRcew3REIY+E3kAHRn2Gn5Ssh
xHSmc632U/BMqwTAIgmcCMGjYIlmdjTOZesWEeJ/p5be7m/7QpYJqwSNLGgxwArIz8OI3miKLORr
vLAE7Rqt4XUj8dXHnh79Vy002XOwj4aX+0JvvVJUzcDZNUGu8O+8pVPrGdeFPdUv+TT70vZydw22
s/RurkRMTtMPzZyGRp92vq9hBIa8M/B2mBPanNmS11dqyhvQx6zYolWJs5c68lEjxRR0bD1ITzsT
U1Ifyn3kCc+ilTm4oJv0uNZA/Ff9zW6KbAAXgFogkiioCV6vUhWKARCBCqsEkLTdB6ZhF+ZnYAXW
xOORk8TJwDzwjLbZXeFWxw7TnqY9SFxKeOcZQ/w2zAKtkeKWYEZgIJ9kQPJMX9/gb7mLtmdMc3sd
LGp2e2UbH7ltjZZ33wy2hQ1iNW6VR2HxZvxY0Ozqq0mZhJxWatMsCPrkZac1YPcN2xFe9cTQB/Ql
CNLR+z3zljVUNWswE2qX2pJNae8/cs+5A45GtJSOm+hXYI0buqtc4bVySqLvM+AbAlK7tRvhEP1n
EfvAgxrBf+jW7eoke3acExgcbZbIh01UldfHyfQ2TPU41IHQH9DL9Kvcas54EG1CMQrX9F/vv8KF
1Bi24oe42RuBuCQeU6ZfGrs9VKhaO5qNPBAx7I8M/f7MDSYOrNWxZwsw/mu5s5dC/SqQSwnLVNHV
W2+zhxCwoJaU9muxbd32wbfvL3RBn04IGoQQiCWQwJi5RmMZ6hWLe/3iu8ySNvUeB+vwm2LFBVsT
MzNgkl4IyJpCDNzATb+lTwb493JTe7+/moVqLrBLP5Yzi09jHXFC0XX65S1FC3DgRE/+1nimR/Uw
USWkRIOJRFLzfbURcvrF8+spGai7gCrCMJBLvL6eKlz5LFYG/VIfip2KmYexVdqypbnDOfpSHu8v
c7p8c2FgGkf2QgbkU5s3uvPML0CpHhgXqbBDmUBDoYhGUzKu0uYseLMTp/l/JM32k9ZSkI2UGRcD
cyJNJaAmZtJLVtScVbsTTHHFpZtU2O3CVFAvSRN9uz67/RX4xuoxSY1LemBn9Sxa43+1c/8RMK/2
19kgDP4kQD1yG8HhnumBd+SVy74UbygyAg0gmBQDSmSmR1VKDa1VCwNwP/6j2Inf5R/2nNri82pP
6dL5wEsAFkXTEeTN2XubxJcbre4wNBuzfp/Zl1YTZMlj0gVk/NBWNm9ROf2UNstx1JHahorfGEjP
EYEnYkEyTLoFk8Nee+Ajs/wlMSImZC3CXzB8kyv0n0XOLDlrON0XBYg1TvWJneVv4XezRrC/pKB+
ypgZVyPLNSGMWgMObdCS7kN50E/ln8yp1xgylq44hlD/BaCDsmAOOxBCHx2aSQqOzKjCSJzO24qP
g4VhsNVBsAFVjL37umIhUQR8IureYA0DFRRi8WvNFPNtyuk1BPI70LIDIDlulH0D+xmgKgx4NIjn
E2AAJJCy5maz7z7XeoeWAtWrL5jtbVrXtB/AmAm+iozQJ6LZgSN9Vq66fX0QrQQDrGKPucW/1iXA
QUzFM2BKwNcy7xkc9DIRRg0shRo/Or64LUphN/7h6s65v8G3B2pMg36xtzoozFCzud7fUi2qqslB
zMgb+Q5+6FcxUm2TpMD55WLPr7jS02+70pBg/jAEZDEQIQi4RTM3aJAiNeTzSLzEHJRw1JWplflK
aYtSI5n3FybfvAmk4VUoMgmBPrzoeTEKA4QbNoyScuHGB6HY8fleZ9vcIBpGFvvcq+9/h+HGYEce
MBN6HvtHBWzWogcvzdQkt//m6Uez0fxzHpujJ6CCjZ+/y48s2xj6uStNvngK6X7oQ9L4jk+tprJq
zD4Bkr6s7DghzWsUk7q11QKOeYIamNdHe4muIHRujClWCRMKvxL8/dKNzZGbsk7SKaJMA923i2rA
ZBQNaUSWN5wdh6zYBGJO7aIZ/JWbsyQZbB0AEKJdZKL2u745stJLig9WoQtaXgRX7COQCElivq16
bDJoVRJXq6L0STGGtUL/0tEqEwAQbp8BmuY5KLXjyoIyZMUAvwFOQiCc7xM+2impJ4Ee+pgETpPt
KNDd7DjSHdNPqRGZBYiqO5MXNgFnjgFRPo1hP45OVRKqPgpNYKr5L5FuIt2W2hBTCbjsJf4TFsek
9k2knZv4nSZmq5AmMvW9+JbuFPmJ18eJo9fvnFI/SPjb/Tt868f/vcHgnMN0elkBqdn1HqtyqMCl
QDqO8eIj4qcSUM0YQ+yKnG7yqh6sEpTFVlRKoExRqqc6VnkrGoozVZPGEgVfNxXDt7ok/ZNMK5Rp
lpm1lGjgAZASiRSGIpMWI8y397/7FgAyYe0MINPgz04o75k/KQVip45Ujz3Q/MZbQxSSB5FTt0Ec
F5gY3phtD8p8ye8dI8dbg0ucO0rCqpXtu/VkgONVQDmLYHDKJM+VW5tJVc7K0b/kLMlILWRPDE9W
LjuCCbqkwElGav0YaC+r3D63yReI1hG5Y9y0DJajuS8o+6pU8CVPvSRz/Q5E3p3gtLzb1VbodfUO
cEzF/y2LK3WLW7j2JBZrFsC2BnzvnMNajTKJR0st9Vhj6DbPoVzU+TwYj7M2cKsQZDNFW1WbEST+
OzHgWkcNNNKwMbd0KfBtoyvqNXfyJraQ0bcNjDoYtUUZ2fTZHZbbOg1VVlGvjGRk2lhlYgKnYiqa
oTillA1OA0ihFdWF7hqUH03GqtQBcS7b6gPGg9y/mbdJAnyNgTsJ2wOSLwwiuX5RlPFh3gD+4wln
PTCT6Dj84SvM9zP5zGWIs0BL2tlpaEv+SZDtijqA5mRyQfjkFGdf4kGUTDnfJMyO0U+I6tj30LoK
22WKrQl7RbIM40XzqGxq3No+Tu7pte3El2N2N2Y9IL+BPMf1lyeK0tIs6XCjXnyVBBTxrnRInhrt
oZANUtVvWfd72LPRTdQ1avS/RDs3shF9okKFP8Gyey17kDqxpWNOPVF/gPLwLfo8cIDGkSDfNeik
aDeR/FgrDu9bIIr7iJ/45+5FtofeUtheMME8IhLpUbkkutWBY4GbSOvXYNm3jtp0tD8+cm6QmkLR
giKjXg+9cuIqt5dsSdvRo4K6YX0SbHmfvI5vEt1oTxy0fmmBfU9ZOaa/haHZVqFpAK9wArFO+I3r
rZJSzHRtFJ16VRfZ2dNQvKSF3VPXz0zV/11zhzZ3i+Y9xSwUST4Ew1fJW6rgasAF9QoRUhc5BpBQ
sEOBcITP7bi1ZM4dh53CHuLYZv5jBsKN0uaiTWMQIbaVJ+kbFVL/bDzXbFtWETBvJuN+y+oTuqpJ
Ixyb3Vi/awbpqUnDbXiOhobw6Q6NyiuvS124o1eLn+l9mUtaOQll6qnHSnUGriBV/xzSo9GC5jtk
r0VB0k0SvXZZA6NN8vA9fWTZJlKsMTjQ2lGVV7G3hm+Vbin3LAMZnu008EpBYxvVSfXReVY+Q9uQ
tPeoaKOZq5DNsHvUVEeSifbLl7da68XRtkhPQBkGUHfDQQVp4HhM830MXGlIWm6L6Q45CsfZS1pa
uWYX/R7MsdpT/kaLFYd3wYKj0KQCoA8XDbkVZe7xolOP8pxKvTpy1MIENr6gW/BvthbAWjERQ1ev
zeGY1a4Q2R04W8zUiulO1U11OMrVyucsmaWrz5mcuh/J8zg1MtpVPvWGYyKTSHOqyOpQRA94kgUv
NbgqZVvmI0sXyxXRt+749UbM1FcTi/2YyBz1MPgpSdB5WeamUWlEUZ0qJWUKYsU4XZF5G/LDN4b3
D2WPJpeJhfp6uQ0dJbksaeDV/AMHy8PG/hhQnVQ58BQp6aXcjqqBgBZuJ8BpbnU8x2DYGvoaJfUt
SA9fIv3Fb4tTfm0+0DVhuVjIjRR4ma50REQV40FpxN4tWk0wu6FKD5UW65dM6B5pzdf71KC9lSVD
T9RAEN8ytTHMgY8jSyyE7Dvn/DWo9+IXonMSzNkiD7IYbXY1Oj/QwqQKQq/xpU0ZMsvQShNQ9kpz
88oJmtauuG3KWivInhn3EpcHo3QiDXDlz/s2+rbegmL31J48dVMAvqXOFLmay9KgojXRU90IkCbh
VXOGI5RVJJuivxWVDTKG79EJPWjefcm3AKFJsgHhsLCAMCozX6UFFkOsjCD21OIhNZyS7jV1k0WY
QOJJ6hfTjuBU8tFuwT/Uql3p02gQ/i0XL32eWUEqmPBnADR960BpPsS+qefhDqJSwtWmpHwHukvb
YCUAvEkvzT5Zvr7ighzLHPyuyBPVRPJ6qCGHdVUFFE8s2knJUlPus2DFwZ9OYGbkUOeDJ4LGVSRx
59kJLgXGN+TL2CsBiThU2cq7na7avV8/MyOh2JXAqePXC8ODNrx035q0yx9a3VxL7C/4y8hCoF8H
YKSJi23edaeViZ9JGHPvDfG4o+woDzuh1I5+cyi8YpTtLnvPh01rwrewONm/3L9vCwEKYmeAHzB/
c8rt6zO/KsHs1sYP/MArham/kmEo+UDizmnjI0jzSVK6/Frvyu19uRY5e1zxoHO+0BqBNwa5GYkN
iSUBDVjvoA37zSHJdH+F0wKuTxKQc1BdyhqPdj1M3Li+nWgw7lGd1kJPCrrYCpqxInzGm1ynReZ9
SX+P6kYUIr2/nBVIFc72Misq2gsaY16W7gf1ibaj2cvoNRN/I6OjfLStHacYqQPu3O6g6iejdsZj
D7PTVCQV99FaBXfBHZ1IOpD4hboHm+98sKpW54yJXMy8mjt2vZnloplwz8qT73AjydNtctJRkhxI
9Sh5hvpYokk9R5qvJ1q6sjW3dSVkEUFeh9QskL7Im8zeU873SZnlNfNK+TvPL235VHGPUqKYQ2DT
kKh+vW2Yp/SWhFqxvPMNeGfRRmxEImb2/WNaun6TwgD+ErUfGJvrCxFlRd8JfAeYFIZOmq3RgLVf
YjVwudm4YVoRW3AS1uKXJaEg+gWr8gSTB9XvtVAlqgIQkIeRFwe6vpHbit92zbtQt3ugkEaEeMxY
8YQXMiAAjU1ACAC5eSx19syGwg8x8Aa7Ospf8rAdNHBXJog35Iok5x7OeBXaQmPra7DgpQenKBgV
gWLolB2buVli1+QMQTjzNLUdj0J8jKIEvS51Oa7orsmuzJ+bJkwuDVws/JwtUGo6ftD0IEKCIyC8
FEJ5rRiZJeUs/hQxHesPZ9WHbuYShUVeUAlE0DH5FXzI3TeYybkXPn0fJILprFV0YGixX4E7Lt2Y
n6JnzpBKJQPuUBF5eq5oD1racyaLBUCScg3hLkhbzJglifvv3wbmVE29S6AEhjm4Xu8YBMLIG1Xk
1QNDw+zFlworkKjJ+hzvMVm7ordWFil/tOig8Auc0A0FhZ+1UTBmWCPaVQUnQ88BqTHuYzcK4zMX
lhxpGi2yKHzVjdDkQIYxtOpiqE1o1VyJznF9TO0IGHunqdRvjQ3Svgm5ENTporh2EyYFdXPZUG5C
ohsdVGiRv96ZGkQIeTIKOI5k3yhIu6JVj+jSQ5Whq3mH1lS+cqM1TrLF+4ctAlfFNIYE6bRrqXym
DJI8KJFnJJVFh2pjFGduNJP0gly3VDoNIvRe31e8hZ5fnq55QdNTnS8aPXRTbdTgMUlAvBZf876Y
j2KOATlZGx65TEcLtR7Hj0wOvMgP+VM6ZqOr6H5iDnn3/q/vIvIXqLsBoQmCkr8++o+3p0g0yvu8
jr0mjNBtu5cUqytsGeMz8l/3Jf2lG5qt80rUTJNwfWr4kVTFnnhEz+X2TYud2rdfm7fQlIFYiR00
Ye7yyNRAhJ+cWESGDT2pq9XoScz8M6axCLCUfyc3zF5f6yfSGIVx4iE9XVmZKJBhjEis/XsDCDjz
P2KmU/+xsYWexQnrosRLRoYu5Z08WoG4HzENai3XuRBHAcP8j6i5cysWNOAbHaKks+iOYLh+1d8x
c0S3OA0DT5ACC50eLDfn8bxyotPNvNlKeD1o5NZATPA3KfJjjYHEsbYM88QD3MxGwv1j8Kojc36z
EwaGM0sHuKSzqkd1T5H72MN+rDlfC8YJYOl/PmD2dJRBDYEhTBOv5FMMYlaN2KbRkDr317mQTcEG
/xAz8yuonAG5n2cJBrqo/mPTWQXJRVtPSa47nLipLmK5U9PNitQF23QldaYMVb0qFdnA4rTTd/kF
+ni3iSz5rTeRCd6WprQz7eHz6b7QBVsBmZjDKQCVj/moM5k8FSk4DOrE4yJElH1BP2E0UtdvpoF2
bci5TSf2ppxma4DShdTzFI4DUwNAG3KqxuxZooJDUShqYi9uiuDE6j4XYIqp3Jg05wSAsZRi1M9T
7u2F8tFQkz7OSuWQZ1mdmWAtT14CytrviDOq9hvxXjUgFd02HCg5DL0M0D5SgBa7FOS8tHimauOR
KiN4RMKyylUUIzrji5PgKzt9lIEwMkjAtiPEffAp9SENraZnZXRsq7hPzSxVYRFkpU476/72Lz5l
QKUmFuxpxt4c6CZmraIUeRF7yCTUXGvpFREo6BH8J80wu4OCgrVuYnZnHHQm+nvR2Xr/A25mtSB6
k35+wCyEAF4oZTFoT7yBbRqFB4S0CVWSRLuKEkkyo4JoX7ro9A7mDeQojThBRZQ914C6p/5Tcm/B
C3Y5rp/Bh5ooITGSc6EeUW35Lz4TUGcFRUc4+uB/utauHRpfh5yNsTfyv8MPfsMOXCCTUCydsLHa
zlFL0uoEQZJZ0MYslTfOf0iAxG5No4zNHs55tPV9G2XKSDTLaNv22xJjcTCfRsOEt8vK1y69ZBnl
c2B8gdZEZHb9tQ0S5NzYC7GXDZtC3TcFhqphbnuHygAAu9LvpgvtGrn9lgmkjd4GzGj1d6HY4+OI
igJmsdWlF2Mw1Q7dbK8Dex4Ab0issuBIt1Z0X9IAiKEQyCOen0K362/lgjLsBmbEHqr6rUUbNbeK
ZPCJgS23UU5VSRwn2aYsuTUyoYWQZkIKAqcyNeSA7uZaclxmfhGpMnZJ5emm6iWQo0nD+KAkRb5i
nJd8ABQeNdSLwVoP03ktKtcKqpRjCIUuCTKonprBZkb2gjLPjo+KtXLJov2AUysC0YcUEMhprsVx
8C/DBjwuHp+gzUkwHNaQujL9+qIO4EW0w9dotIZgzWzdwO7wln+KnVlHXw9CnxVN4hUqUYtHTTk2
/F538EC5aJ/37rBGIH6L4pokTrYDwDEVIPDZEfZKUQlBMCbe0CIHAWQR8atPEWD1ijTiK4oh+mMA
b4jZ3GC1lak5PCwpQP0G24rjH2HY+fJKrLXgXOOLUC1XNUBnUKG+3nq+ELiw4Tj4RoHR7roBUAWh
Vs4iVylHUK8GeyErqMlzSWg2QOyuhJdL6QFMhAXLjYp0FRITs8JEpPlBpIgYiclVBVHZmzaguidv
OG0nSW7a125Mn0q9ssN6TZFPC5v7ZhAK0qhpAhMmnV8vXBYSoIhaSO4U0hdPFZ9axgiQALOjNjFL
PjMr9bWtD+jlJzRxFBXjJadYMLfRZj8KKOQFTmycivShD1/02OJ9U/vXBBKYjoHrMmVrEH0hwXD9
jdxQK0xIhNSr/djkpC2tWnBiHI01fM1CfQiCEHEbU3pSBUjkWlBRNKqeR1LqxYfyzG0xJtacKDtB
vvr8VRKxMu8r/KWc4JW82a3rxrStMaEw9cDYGTjyn6lp4/n3+PAYHVTymhPJ9Cr2/7DeCy/+Su7M
0GCOQqWPTEy99gtxQCTv0+Aj1Vwly0GZEbpyqRNfOYKji+/PFbf38Tm5FUd2j9ahZp/ldrY2a23h
/V190aSJf4QI3CirPsLO1EORfOoSwMR3PsGt74kQ/K76VbKQRXmAqvEKZm5NU7eu5Q1DHGpVDnlD
j/bJzcQIugXf5rnHmQNZb/LEzDF9nBG7LUxz0xHrO9n7FXm5fwNueT+nq/3jO2bPL2nRchwYuAF7
0JCAXV9CQZhUGEiJ3sfm3a2sQwpIK8abeOfu8+lpLf26lAq+kj8z41XaSoVQTPtOAGf1A7M8IGrJ
GBiXMx/LB/uuE1pP9PP+upcqHT/lzpmHwqEBy0SIdTfmoBA02SPINmPfDkYXo0HvC5vOcqbirmTN
zarchbEeYI26tm+FiLD60R9eevp7FRizlCK6EjUzpYkeydkgYVnSCSMDDWRi0Bnc7qsOoS0p5Qf2
qwNE8eivZbSXNdc/92heWFEohVMR4EUPwibDPOvM5I/8Cz/uot9A5oyRxYF2JbOLs6iu5GsWfKSr
Jc90GK5P18UjdpeXnlQBUDrm9L0prjrHizprSmWDpBLAiTmbRtmpnKxSYDoV7n9I+67e1pGgy19E
gDm8djMoy5JMpxfC4Zo5Z/76PfRidySKKwLfYmZgYC6ui52qq6tOnbMdMY+SGXNoduAhQcBArE8Z
azuhWXzyr6xUU1Y1teCA/GSMIqFWLOHqxi1zv6X++5iJu0pqLvI6DuscZPvGMzq8axgaMiba4CPg
draxzizlxeZ38X8mJx5rfPSCXAbzLEg7LjCrPiTiG3DF3CKVyExojxX9z9LEJ/H8UARagr1kJjra
GsF5eqSDs3p8KOfqc6CpREVk5JQHlGwyhS0bZVyYiYn9YqYkOHp6ufc7UsWEbka3M/K5tqsLbYGB
Wrh2Z0A4cLpXpidTqTGK60bK6HR1s/6Hqhu6RhNzIGqzTlbJQOlvtE+/2gycx2FJ9ccDn7/0r6xP
pleu2zZMKgy8+C6NDNqqEi7VZyq8sPpGq43CPLXkhES7vkTzOu8kUKMHDhTZG7Tb3156vsB4UHnE
cyYCuTNy1UKqy+BXD6Ad4J9V9aUEr2IVoTFqDS9VRGBQDRYOzgyiQsWTEfwFQMGiwD6Fwyli1PYJ
W8R215BAtQC2qcq9awC7heNL+39xaPaBzobWIK41K9wXxyIHz69oyuo62XH/hthAIq3aBv4qWWpE
m/NkYB9AXgmOFEWFybZoA7fh25CNbY2r0CWaIn+R9wlMBxmYPqolgOLMO1YEry/OmQgmNnYKa+mR
Y8plTULmt+tXQxwlBNikE5rUrccb7k+hYeqsMOs40rAFGO3kpAk9MlWNXCW2jB7FryYjKfMUu0RD
+fGFe3dywv4rs46WLcmyTbguPBPA8sGn1XfXWWymK4GOm3mI9UjcuCj+8Jvwld+BRpZ/Ap2eA2f/
68YG7hivPT3+9Nn79PrTJ0vitEJY1V6Nq1vWwUNF85bKKRARe7ZAdw8TrJOcpKv2uCQWfc/3gbhM
HTeDAtVm+IrJreaHveK4CnygI1Nlp3EENR7db/SnlIpUAsenVRGktPIf3yptJyB9Y/DAcNPvqCTl
zhfXtbSwjHOP5ptPmgTtiGE9r+nwSZWp9wbQtP/MtfxkJWio/c5+xRU6UGMTcqxWTfnz43UQxuHe
baGr6ZhsIWglAErLDbjv1vIp/HwTf4/+WdnK63jn02ILAsPK+KWlTjcxGFal9YGj7pEKFP/f5HV/
wYvMPZdF+C9t1A5GH8RfdvLqtcCCDKrq8zi1Ra8P83Wg1GD0qxwhfmtAffdS+WPfi+D3eUEd3k8u
9RCzL32lxm+poEXuwn0y5zdAHiGBEl0CfOdv4a6+pgeIQMJ7KrXryoPCfJkmNBTj77JipUtTsB15
vBjjnp+sBYr5qAOKyFegnXUSsmudEtRSqaS2IijiWvU5vA+Qv9AVRpOokKsxiYpoKT9yT54PuA5I
+kfFcOCi4IVu7w6+50Iuq6vU5iNdlkgBaQRZL9KVcC7QpWlx/VnU830hbwVupWQkLBCbqQsTPfda
gaIdYO+AJILibNoqLPRez0tZndrMSub2fEFa8MPscjTs9yBZprXOrkvRSFSDr80hI9m3svCUmNt5
cKK8Asw7ylmA3t9Og+i5vOJJeWp/fYVgYIg/0ueK5qb/9XiNZ9CXKuxoEEVA5kO5uxyyhBcG1sNI
AXsjGGg5POdeTirsphypaDEnsYwOFomGLpIxhUuHwZBeQq2mueQvTfvMTQVqLqTPQb2kSNzdoGWl
QYUlwdqDdDnd2JsLo28AVicIUn5eFjod53w+iEIAkgG3kazgdryd4qLxwBgi9SmepAhMEAJsi5jI
CZUOuQMBGiVBrE2WgrKZ1wV6qtCXg0gU/ZXT1wUyYAxXs2xqt2wGwbm8Vwhfc+Iqkxzwp6dJT5RG
cA0Ahp5bzXWsoVlE4v2RoUwONg4XFhuhhwrR68ll13B54ODk4xsch31FOYn5STqgl/SEd1BI4orU
0wgCKPD0t62fES0FVdjBCSXNs3KnCUMdAI4EWK0ucgewz9V1sNMEH5Butg/51yQTxFelg8Y4Zb2y
LYkIaQXcGUrK7dw2YjWi8a334mS89FIkZVOascKIttAkmWo83t5zdxkAFKO+E88BWjvlmIwgMlI4
WpbZqUcD2eAyTO+gp+hVyBLK5F/8Oz6H2fAgOHhqoTtfc1T+at9yUwaKFgDpABRcYPd8/FVz8THa
pPA9KGkgDBQnnnVEpBfQBXJtTcwsxYDUOajNDrJidR6tNu661VvFAW+9MQgLCeC/fNPt2kPkAU2T
CM7BTI9yw+2mz2tXVMMu8W397aM3kvV+0Ks1+JDAdoaJIMdRh35UQfd0FVQQ34TQC3SpTnTjkFbf
7UaarAZEMO/IVUFd8ASxncsloZcMMgMJxLo2mw29LL0n7u89HJhRNgrFGHz79N4Do3OcC5rjPHP5
e9K66Dlah96T1y0EPvf33a0Z4XZqPCeVVJTGnOealQw3OpRAwoK9lMbDVoiXVO5mEnK31ibex01z
XDwhrLmt3tNsrYAlp/zNdvv9Hoo8dP3vG0W1btNRsht+wydpASA7czJu7U+iPA4J4ZYd7euyVflk
b36NOWhkJ8Wnp1cWmUAZARUaXmhN6gU/f+/mb01PgjyVD1UlHE0rjilmv1x4DCV5wcZ9IHlrY7LP
XTdzY7gV5xmg+rxG9+cSMeHMzQkLaAdGdXosF0iTBWTazoHAZ8o8xxCl+oc8ZrM5oF3oZw+xOklf
Kkbe50pGa4iMx2I4+hMmc8bmstsIRc08g++BdNUarKCkZw5K/lXJr620EPjOrtDYqYhrauyonUQf
Dl+IA9M3sCaBbqG0YuVF6NMlN3if3NLYsUF+7FDBzykpXD+0wKAlDAPm/dCILXWnkg20ugAoWLA0
50AwL6KkjFwDeGjdnmw5b1Wl7BzmuUNlqQO9XSmQstzn6Jt/7NnnXMi1ocm8CSXkXv0MhkB6jreb
QBqRJUIHpj32O4oWk7FL5iYeqyxrsXQKjRnlbsJzC0UvBicY7+tvjoKpkW7k7cJDee5YISQFIAbx
EsCJk5kshFyIBhEDjDQwDDBoZ8e7/fEczuw9BIDcWK+ABgLKcbeLlUVlVfN+7NqRXLwWfrHL0axA
PD82HtuZOVFohwJWGcPBk+OvSH71mlKVoA2aAf3BSZlueJc7OlL4piX+lwDW1TxuTPD5LhyrmazU
2IL1n83JgnVi53mCilbRvQnSyUB3CX5AcfrfmlhrgssWGnDOIcKb9rIQ7f61xkwu/hvTE3fFFaio
Vi1Mv72x9EU2XlragyRPIrpprjUDn/D1PPp/5BsKlyRbUZdJrdPKQpawXG0zXf9dyMzO7N6bLxo3
wtUCKIygBVKVu7bvayt5cIxGYnd5x+lxUdGyXOpRnzUHJzO+qoC0nIIeAi4DH07sunaIJD5v+LVE
ZXUVVlsA6RbcwNzlCqIRDrgVoJdQ9J4MjYe8dNWJaMatN7lKSxcTKpBEJd06OFZPiS45tHRIFeGC
dVGIg9CeAz5S8bPNC5K+o/z3eKvPAD6AFrz6nsntARQ+l+cM79p6bXBv+0CkgSnsu19QH7jUWYgx
x+h1utOujY0LcbWunVtIYVNq6EQerPzc7Fhu+ykhkSTt+2whipnBp2FgPHqYJLRgj8Ket7aYrmLj
PIy8say5HwjHGf3Pz/YlQm7qp10JS9DWuajtxt4kpx44ntSwPuy1wbqptpxih1uvMdGbDtUt31kh
P+APALBHeuQJuiBuG//IsW+xtuarbWuwALAxGyUxFInRu2QXOspC3PP3gLyb/asZmbwtei8aHJCN
ezbICHOimSh6gF+GILz8cTf0wH3wgV6Ryvj3fDya5x1jRQd6Oelv++3qIn75R4ig0pVj/Cj6KEW5
yl8fb8X5o/Hf90258RNByQbIbns2DxJpIP9fS3R8QnsbmEdlE0jrdAM9KWQi1rwenXp5nz+jCaP7
rM5MQnv0SntPjz9oJuF0s4WkyX2D3IjvtyWWVFL3lfPOMRC81FaCk+ltpdlSaqYlaQXknthCL4A7
zHRBV7R/hbpXG5dEzmLL7swdC0QIEvZ4o6ODcspRzvZylyds7EEuVN2AC8IaXvknn7JvLVifHAfa
wOzCiZ27Cq8tTq6lPuG1uPJSz1aKFZrF+9KM9KT/QGoe1HX/k+lGIUIYac4VpDNvT2yNDG8j9Zju
XDSFmPKxLl6Kgwewo2a0h4gkuuId0dqgBNZggHUwGqj2vPANYxh2d0ag1Qq8/Qj1+UvKX3moupeL
WEtrLHllDTI4DVhhE7ifrUtzHvndJFijwG7xjkIitqTSUklyJrn3B96G5hjiG1xFE68lNXKTRAns
95ZE8t8USCySAohHaWgu3PuzHhKTjVwPWtBGhbPb+W4Gz8V26j07ZmLTLV/CwYgdD6iXE+9vA1nE
bU99AQxU73lGXEZnFVCkvCxM+FxMd/0Rk7h4yDTW6+LBs2vlAt4OTV1xwU7tiJrq/Sn0Tn1f6lzq
6yKqcmseT3wZXamPv2GmGAs64pGbRsZ1Meoh3U5EmA1cNFT4BpRCzTjSuYq8CzQ5JAfbtmMzBKeu
N3K6L2olzg5+zCSjHQ9g8mnTcldKKrgYZHg8CsUl9CEw1FlZjWF8SvQn/VpS1529oxDk/F97kxX3
QeufdxLs1Ru92xXPyVNoVDtlle5l3fssVsJh2DDWAewHGY1AeF5/uWAjX1ryuTOGDiIIFuC9ikav
yTkv3KLm46j0baa5RKzun5TC4FLCuxtFO8Thzv1hNsISXHw2yr22Orn9fE8KuqKBVU+g5tvH3vse
5THR/THeg294mSfrnirgwpV94wkoVNJD2YAe7IOK5v6C2Jf+dbskwTXnXYG1liQRQecom3u78bQs
rLQYwEvbzyyvei7qbcK/K8LW69IlmNdMTnukuUMmH6qTIMGaNv+GkF0aIoFFeq81fEja93ufgOiD
HqDQIlHuf3J3wrGA83iEdYK9YTK0Is4LIWR8O61dQxK/XYUIvJEBz65pZi0/AdXplwaT/lb5v3wX
B7oHMQtZpGgwj7Slx/dobOLVMbsScr3owsZLfzLPKIPlue+iBVWrLDlaceypBT2vtHCBjb75zoqA
TAwMcBLY726H3EE+QIh6IbCbasMItAKtq9F7T+rw89hfjb9nYgdwFfRJAjINrdxpMZ0XAf+tJCay
wzrTO7D9IeEj1mt/Xwgrn0fzgxjojy3OzB8orCF+AUJrQAXZqd/gIPgRdkDa8/RYbXpzSVVmbnPe
GJh44KIMeiepYSA9DNtE5/+BGqcgiPeIpmvPyxSa8wMaecmgpoFk+2Sp8gQhQCXCnohWhvIVDbXJ
sIF6y+NpmymnIDENFgf4dpAQob/rdkdwcVzwZR7E9ktpACBW6QoJQGjc7HLC7fCmHsi5Aar8KYHO
QJIY1QuU3jeX1eOvGI1Mt8v1R0xenB4ATm5T4yNA9mKIQwe9ua/HFmZmc6QTwsZAbDr25NwOs+Vr
hWtLtO1yHS7uYe37IMzNT+7CLpwZyEhfh1gF5BjQSBg/4yo2KxInyvoUAyma+EVhK9XkimKp32Iu
AruxMhlMo3GiJ1YjQkk7Ns1G2Dk+5Frjt4jb9+mbMFiAApNyKRa7L/6hnelqbJM7sS7EwhsyD30X
NFQgMv5bDqcAjC/uM1fiPbRebGWfcSKIcCGPjLQH8hDT0KNIfQ3qj+jEBOi+hshGEJ777r2AoC1f
k8w7Lb3H7/YIHCIMoYNlpGEEH/7t4jUKH+WpnCa23wdQFIrA9OFa6LHxaRTyCxvlzhFPbE2WUART
bQfp48TmSkUPGg1cUmZcNpbvdHrNfj/e/He7EsYQRI9pSQ1NG9rElaSJ0peKD3xQA2flNl9NUf48
tnBfFBxNjMAHtOAj1z8tVWZcFDQc1wCnCGCFh5pQ8/bGOTSQTPeJ326Zpc14F5YC4YDjBYgFeJUB
T5+slZDlgR9GYobyNxzWutEZ4MGBBpeJYg201REMPx7h/dN/YnGyYqjDy13ICJmNZp/tl0t8q6E+
/ReYDRl6g55q8rOi4be+CD6fWb0x6YdLDawoIy/m7bZMfccPA9fPbbxu9A9t6zDg+yYur39Wlhbo
P0v1hrtjh4ECTKEisQwwHB4bt/ZcP5VVp2tzW7RSFLtB3Cx5FE3d2b9uIaN8F1tOLE1e7kGsIc2o
wFLt/0SyfqlZcumXuD2WhjNO75VLlgKGT5rRSEzEnibiStaIrTr66fH+WDIzvcJkJuQLhwMBkgGt
VDdAIlozQnCmv0vPvm8+NnYfjIwzh347FBlUOKy/W/1qUIgTpRDHI8f2lz/UDzP+0MpDvf5srAt0
vRrjf2BupJpnIREigpx2MjgZ0oxVBtylDdyrQrb+Z56apai/gqTr4uoy6N8X4tT7vBYGCEvwJzwC
STiW21VjHTErfbctbFTXegLWuSwyWRB4HhVkrdAoKz5D1y3VFQcM05eKOUf/hqWI8j7vPPmGyc5p
/HjAE7AqbDAs1O4eGrBZTCqP0gxAgU7SH0/ynEe7HvFkjjNFaZxc6wq7MN1VtI2W1nDOjVz//onH
ZEtPFVK5LOzcX+NcE31vqjlhy/cu1FfCk/JcLG3SMeS+ieom8zfxmFIZhnzq1oWdaHtJtpo3hsfu
CeJT7my0ErBZspQKXNw2kxglUDIprARsGyHdc4w+xICfvqJ1MjaD74wnYnNM45rEkMtMAAwkHBNS
4R1QGWnxyNxFSxg8wMTowUDSBpH15M6t2hAIRCYubc49x50egd9AARm9Q6t2FbSnwViqsd8j5nEL
siNxBEDZOPt/ubQrn4AYvgftiFPaXfEGEnXejl4lpCTjEaYeHFSi7JNt25Jho5oCEkWPd+9MPIPm
WPgj8GSJ6A6dnBWWbYQg0rTSzuq3AFwgutxc4oyo4oKdmStDZkEICiU6RDR3bD8A+8Uql8aVHQTn
QViBNbjYYyOBi7NbqM78kU1Ntu8f7z4AhqjOqNN7FzmRvGaQO7dZA2xn5hdwRorpbnz7eR9AMYd8
bnhkXyj4ZkliuceEUuN8Kf5t33Kih6RdGPhc/IHPQS6KBZ4SHn9yfoe81ySnlStQOlAvNhkzzo1k
52+V7hcru4pIbQ3aNqzW0rDiIQSIfDujiwf1N3orwgVncp+OxF67/pjJ0XYHP2jaQq1wqYIlYvvV
Gg1grmQwQdFFUPEg0N4EVbahEPR06dul1M2ML4PWIvYAAk30urKTEIUrM7lhsr62C5mBeoAmgF8o
ExdHOV4y0x0ApCNexSPSEAHe7SVUtLHg1MxoZigIt2J48HeufUtrSBkbARiaV9ANURTiDobYWjnA
1KBvQMtI86m2rx7olsRtDSJs7/3xWbtn9wBNA/q7+FHrc/w5uSrwmA9qJeY7ECAS+ewwRm81hSF8
h7qyitDH5lqgb+gz2ua7gdfb1OCEYwRiRHalJHobbgEGr62e07PyxwELkwEm7CA1nOEn5IeFi/yP
qPx2Dm+/dTKHcRSmIeeynV2ieRfntNI/UDUYkQMD+jd94znZZgeJXiKKSOLn8UTd829MJmqyTZFl
9NU0Hzo8WT8iuu8N5CzBGK1/jcnT571GPl598v4pWRy16eH1c8H+PRIb9tEujqweCul4fk2SUowm
domaSx3CtDYiIRTVYsAPwwK9s67p6hL0Ox38s2B2nNLplF9bnZyOWNAqVZS0zq66Qy8hPovAzKSt
YjR1Pp5f4f4c3o5vEqXx0iCKfonxmTExj/pHT8FrZgxoFasAvzDoDlnqLx4Z7NjSaEHAco6e4S2F
tyZLeer7XpTJXI/fenX9gdqnk3PO6cD0nuyEVxF868PqHMGUB3+U0wobzv1BN7x+QtlANxZZUe9v
/NvJmJxKaIQKUCzCB7j5DwcuYsjkibuwFsFb/B4G2Qj8jNylW3/2fKHnH44Q2HMwoo5fdTVsxndT
nuUYDJtw36Z3efpYM9/VOjBlkn1+CgrQsM7ROQgkssCvywCf9ngP3KOCxnkHnxPSkaNkwXSPS66v
8YPq9jbM9xHZQxD2Ody45PxP/LHO6+hioVdQovyXePhZ/dKCLhXl7zu3xi8ANAmMFCOJzZQngwFd
qOjEcW+/bN+Oe3/7JZj54YhSlU/O2dayrINx6clm81muD/YmgvwRQL+nJX3UcXnvTt3VV0yWn4sq
PnX4CPPA06Z4BeELSWt/4cTNHTgsJ1geRhVg4MJvVxvQg0wBxVJv+4PhlIoRcZrxeD3vA6yxlv6f
hcmRLkonlb0iB/dYDH4cyIoJAg5uaLmcokvQLpD7JcE56T52vDU5OblcH3Qa2CF7EIK97PcoFqRk
25/e3vYfHj0+5/tnXPE6eKLPHVkPZO2sXfIsbNcxtQgxDDvliO1tcNsR7Wl1CcjGSA5ojrV/E/qj
P56cOc8qCOjxQEsm2kOnGUKRGQu0MQ5bC0rrVjoFw0cmGn6sLizzrB3wF+LtALgs9M1vlzlwhiGI
xzOVIRc+pj5VBFesDABF9ft4RHO7diyso4UGQC9whd1ayhwha3ot7NEvrbVEktAwKPMtaZAB/f8y
NCWVL1vMXTQeUi1+d/htxYI65u2xidlZ+28sU8Je5HjKrBaD3lZC6EC6uxgPAy58dbOlWt3CpE0B
xk0tuRpu096uxQ4PrATnMEkHtBx568cjmjvuV6tzR8EL7UKmV2DIafGm0lDnT5cY7OfGAk06hLhw
nWNH0e0GqFVeTNmo6O0GPKVcBPCoe4D8yONx/IGhp87x2sokEGqVruXzBFaQKoI0PB4nb/sjaxzN
p2zVkHO3PZ8b+t4Y758iTz5ZoqM/4/EnzMaC158wcZ3ATjSOWGADZvobeKNAJgw6GdM8nnFVWSCT
EU4J2X0aqX5ZAUcR0QXXMbeUSL9raOPhVeAbJke659E5+Lf/6w4g8TQharhAMTG/kv9ZGD37VSQA
0SbZDToMsAyBWfB02X3JuCWE3v9jJf+zMnUYUswrZQQrfrCKycs+HdEJx/UZFJm+fW6fvkUCwjgC
MRb9gGhvnEv0YCz4x4Wh/vGmXA1VaQONZVV8RDX6R+2fZEeu+Xi/zJlAEQ9vv//Npjw5F1zT5bXi
9jgX6N4uE8l0cnWda0t48ZmXNIqFwPSA3BtpDTQK3a5aFAaiUPPNALxLBW6ZFChbNJ/r63BPjB0P
pelio3xmdLXUXDaT3bwxPK2ujXQ6slTBsEAKz5I//XBbfrBPeQN+GyuHIPhT+vV4SudCCwSJ7Nit
iUvtL5K8WjWWK4JKSMvBjgFi6hNDBCggqM94J3+EwUL2Zpy2qcOBHfTyowWVxSP5dlqTPk/ysuUH
WwX/Xx1dai7TM4Gwb0xw0oRsE+dLPTuzj71rk5OVDKokTeNSGPDY2/agcAVcCKrnH4L+bLo2iWtQ
TBJhCTP0t9XvBorakIwMBXoaprmAlk9CCFergz2EphaZeccScG7qsfDqg8+Q3dU15JyWUFoz9QcO
IcN/Vser+Gop3Rpy8lruDHYDZiKZJI0BELEi0qb+5agWP/lPHCgA4jeHXz3eQ7PremV44kaLqMlZ
PoNhXnvyNxxPovCdTd89wSo2IJx8bGwuML0e5WQTpYoD2sNkNOaeWsYl0r8staLutIQtEcag+n4R
R2XYUUJGmlY7QjTWurEgDfZ+X9KtiSzSqnnObcaw0MVIfZPVbY5+96bxeYrhIupVZv0GRr09LVxS
swMG28aov4eDOu2t5XJH8FtNG2xk6gXVrFaCRxO6WFmZXcQrM9N5LdNa1HqYScALdOxz0sIRJESj
qvZS8UtHZPaJDJ5IdpS6Ry5GGa/mq81a1pwPZJnH2hxZrxnj7BrPx68PCJd+HL/W6/Ma5Cqmyyzi
ku9vfAVgNpTMkKNDGVWdvKTyuk7qGrSzNjvwNiNlVBKWvNy9MB82INLtKL6jHjiqEN0OLYVKU17U
QWsjosFNLFPti9viJibJcf0vWX2/QiAc+LlROfGysh3irT43oGk7Kbr7+viszORfbj9lMstAGGRK
5Iat/SIQ4QjyD8KZeMABQhRbQEqv2bX1+o4euUN5vJzyJZzqPY5pMhPjfX61yCqjxEkfwrxqv/W/
6P2nR46ABB10meQs775fxaNM3g8HcGcT7+MX1frH459f7f9WYuIRh1As5bDCSmT9a1wdc2WhVj6z
i2/nd+L5KvCHKa6IAWZ6oTfmmynSYey+qlzyZEAdbL3b0NXqRzW0BZc74+xvLU+Oq1qzrVKkUYvA
sgT1FIsXqa65egx52AhELgoo/iPL446F9BQl2zhb7Da+d4+3HzC5WYdKZYc2xNwK5C08fKAY4+nP
wmq9JqJuGay5yTYXeMSlKHMmNruxexdmekMXcqPdbYPQDDxfkfn87xy8Gg7ZUM9YMU8rNMs+3kcz
yf1bo5OnUswoQcynMNpSqSZ6p3/sv5rLc3h6TjfrtSUZrxGS1wlhzXcEh6TmxhI8mBeXItOZS+n2
QyYPpl5qk9T/8y25MR7n1vj4qJ41Ap1fvJxk+hzoZyvZkni3e4eS5wE+nAB9gLeT9bOwBZdO998W
vTrdvFbnaZpg8zOrlzfwXeSIrWRqrh292nr6+Z9i7AwFXf7QPbM3J00/LZzuxQ8Yj//VB9Rd08ex
h1Xh95UOJjJEd7g/MAk+WXfEylZPkAd4NYwNZiDanzxr4QV9fzPfLsbEvfW9KsUNA/se2guddqtm
NgdqEyehQb7wjrznnLt1pX+941djDVSt7rTRleZGjJLeXjSOa4NfPxnc5kB5XCT60qZfnN6JcwNf
fVZDLaW1gUqQTE5fexeXNGNcgHflGXCn3S7W4bg36Oh//YF2p3xe6uufSSPfTvHEzSmhw/g+P552
kBpsR6AC0ArspthhocMtfO12VNN4en2tdRUUEobQk1HPFrrox4wAoo6lX60Wlv2PQes2Mrz9qInr
C5M4d4tm/Kh9axyRa8TdjvTn2fomcHz+E3y+i92+RAb692x4YPdvj1ztgUHzmDgc7YI/cR8Tvdrt
TQW9to5+PnfnHWFO2ApA2eFdunDUFnb6n1O+suyAWccJWVgWwNSOfJXZZ+nWryDoEw5m2vDGY387
A5u4meEp3K0oytSLM9gr9Lf8cy/sEA8SqzVRonvCEC+uqS8s6syb7dbkNGoDBSkTRjCZ6c7esSTT
3zgr8ehs+yW/eZ/FuLU0cVtR/H9usLFXa79vdiAyPh4TPaYucXbWE1JuiUwOgnHBNtouaQEtLeXE
aVVaV6baeKLk2KpKy0HHfVzQaFgz4dJtNVOGuh3pJP4KVSfLCg22eksPfPKGKyonJspPGOj6/KTQ
b/XynsKP6fbvCfQG24VtK4zu4e7EgBFbgOyQLIFy7PaGUPuoDIIEUZK4377VSG3m1DyH+7P67LfU
8pDROa09s9oKZ1QtIHwJymCanMbLaqUOI2ZvEcg5AxnBnFx90mT1c9dXiyrAJ/UnETpgdA9XTtbK
APyoY36TA1J0F4q3wMJUzC77ldnJsqM1MM5jAUsBeipdppn6HvsZdXILUm6PD+8fiurRpE9WPYVs
X9RouDck0p8ayLqgTILgn6dfCbpAsfT4j9s+F9gFa5zqw4HXUfyFdg7qRLxZvOxeBcB4WZAFNeRf
UZEzv36tzffgIG0MkATpJ7QJ8HtmJ/dLkzTO/aMvn9x4fOTxnSjGLYRj+UMdsjbDCUv1+fk3Gbbi
CGiHCs20IpI7Se5r6hg2ISOljBELslEOTr9iDAcg0tDVYaCHZZWgeLZ1v1b5YvvY/V6AkB+ryQoE
BNFnNa0vDTlfNhB1RKmEjfSgqta1wxSUdeIDNJhIwiqR/nhLcGN8fDuxNxanhaY8abg28JLe1hme
hP+CgAbQMD8xOjbjgql773prahKq9+CpCiEI2iNUZy3puN2qdLsHFxZiFk/PF07VuJXvxoW6LDzM
mP+aIuy4Jq2KpsO4QD/u5wT9rvrCaZpBT2I8cF4jTFQDjeEk5+2X6PbrBxRiQa8xNt1/fLgr0BIM
5LU/qjU50NOwpAY146OAnB+12sDtCpndaf1JQ82uCyp3wBzWRgvA2NfxPKxkvTSB803XhNqB0ZLf
gC7FezO3MND0IhojQBOEtoVpH7MT4kXB1FJvB/Wmb41MkUFNdCgrQLrA+6pU3yBsIEm2lFS8vydu
zU7CzIbnPd7PYRaZUwO/nUGQuQugPrR+vDvvuRSkW0OT0DHIC6Xx0K1uvyDJluhH5EPC7TN48tDz
p21L+lVaR98oKYdsYwRe6eN6Z/Dbja/boBu27NSUV4212TTWITcvFcW/m9S8sIQlPXpvl4Asc9sb
FEdIl41dxiAfub0+5Qr6Q5nkDVAvviTbPLc13wxbb2GLzzw0MClXZka3fBVdcmKZa0WL7cZv6lMO
kSPrOyKWYRzGQtXvJTLoqjJXl9VnqEfW4wWZc4XIB8IVi5ACw36/Nc3nWZzFQjLYruPSSjs6AvBo
wZYRYrRDqgvGZh4OUG3goQYOETCQJEqT17vmBKhCpqgLJDtmm4EkD1uAwePhrNAv1OheVayiQ5g9
sieFtYSFGrfW1FddG58sJu+URVFHSPC60Up+yWQEOwqyvPxvCbdV5AhAqkXiiTm/f21zsrIQZ9Ya
N8aAuV2HFt5spSjUZ8B/XAikRzX0NVdOjxd0zoOgAQlaNCOpGZ4ik0CHa5OoESKusZVXuHxQGqdm
Luqitm9sJ17jTn9sb2ZWb8xNgp26iJnc7djGFjeBjp44cG5yMWXKJ9eznGqBVWNmt94YG//86qCI
0SBVUYmxiVRhzD7R8+ItP1buQp1udg4RGYxIXpRs0Zh8a0drKjlQ06q1OxYqnbIU7tUW0gye00tG
nRfMug1ijohgsI5rT7MksWeWrvFxZ0x2Kw4KFBPArzYiaifXOBCqMpSYtMb2O4jZWVI2Mlkym/iV
P6df+ZfQkvjr8UrKM5HDjcnJqGNf5rLGgUmRtbLivf5iuC/Rp5m/ZRPC5bofEp9be907i2XudCnb
58kpA49tYnXaPnJe4v5YAU4pgfP2X6hV4HvdqB3t+n3qnEX8bWg3Qt+MxeJJp/4D1AVyZ3qDHkOo
KKe+akWJVWekvQwbAVXJ6icAa+4mYWlevXrRtyx9J+1ZrqnQrqUSavUOpG2MTln7mzxowHFSURC7
yv3u8bTcsxJKoBrg4azQ1ITePmniN5quRo2kQMlEzLbDpeQoY9biMezHlqrU29QdiJwNQQU3+1OC
FuxXCHE+/oKZy/nmAyZOBImHPhISH2mPVhf/F2nftRO51nX7RJacw+1yqggU4ILmxgIanHNaXk//
D3N0vq4yPmWd798tbbUaiemVZxhzjJFk32P4jRJ11rudurLzF/oLMFgZnfhoDoHT9bNHLk6YxJet
2OIx8sTKUUh56K3yIFlOfN87tZO76Xavh2bosH3m+Q6DjO1RMn0nQwj7pL1Rs4ags3vHrbwbSz7g
1VfNLpm0pFwvjPgq0Fu+Kj45AjY7wWc5+5UDUV8T7bvQNUtv5S5duG7AqQM9P9CVQ8f5J0tzMRmZ
WqqgE06plzMVW5Q38w7OEVLKFdr24tfbq7xw4CWIywMyq6P3HTIG13cOCrB6WgwV9bSWi849olMi
q9Rf2c0L5QNdEqBIDc5agL8B7rg2oxhFKPo6YPpaWkxamU7qWwYNLVA1lT2pNY+hvIoqPVTEhsyK
oAY+DmY6aKY8Pqn1rmnAXVdzmzK0Bcm5PQNLJw19dQbASDhr6HCZXUCxHghjwjTqxeiCok6dHWSl
JKcq/BLBhYFiJRiFEUs3ls+ZVeUG/MpBWwhNIYd48QHzo57FES5kQMezMxi+nLfBfrWCj4Scvjeo
rGzA6wolOfFPz5Ns3ONf1nJwCycdLAATYBpYLDA5zd43seqhz14jnKqBXUe2yB+sY7Jx7hnh79X7
4RA9NNt4t7k97QsgNIz6wupsS7QDA5+TCODSvnVSICZIclcRybl3nh8z96slh8E5fGomYK3DdkeP
nrnyAUvR8dUHzIICzAXcU3mKjvEOCA4ofXqLvosBIFpPK+/q0gyj8A2tdMDeINY3e1bHgufUYOTh
gaL/TEGhgp5z9syyzWhsNX3tsC28qJBkh2ILogf0R83DYxWuQt5QgXlhZkqv3XsCGAWSbw9EtT5f
Xu56G+2xoE78eqoTjHRtWtesTz+/uL60kKv0QYP1tjqCgxP3poTGH2JAwmqUQDZvdyB2STZaaIrP
YXUX2rf31UKJFsxMgG1DskabBBpn71aaJGpStiOgVZpTHUOB6ME3gAD7EJFs6h8C5Z71m6AlI79i
eWGRrwzPB14PGviaKOKpeCMKu0Alon7Q5J4UohkWK9HbQoyIThpojQCUqkAHcvY2GVXZcXqNsKKV
Dv2HbHzX9NlYkxpfgKMjMprSAroGRVyI312vZYUIUWgNvA4SOY/mYCuv8V/1mx4EB2z3puJU5I05
vcWb7KC7w7vgHJ9dQBuYWb7jla4OvX34gzaHne0eDvb7uBVsGbJN2xdmHv7sdt+nlZtsaQVkDWT8
kHsGc9Bc00zLe36IC3H00vIEukqjsowEnTYtBGfgNN/eZwtlIUiJXBib7bMaTa28FsHY/nivvqcW
6NY9oj22m0/XtdEVDQJJDpzr4suwemEvRD9Xpmc7rTekDhBMYfREt4JbFJEPZ//3fJxUANOz4e7e
ua2ycoMt3ZZXNmcbbmjK3G8V2MxIddbIa7w9CnflOV65PpaCdRkIbMi+gzIJQKWZnVRuG471mNYC
CbDcKkwVMQcopfktAtgG/pfvtLb+mlnVPbfVHv4qz6C9eF6T81kohWF1Lz5j9ib2fuyP4YDPAGG8
AB7fuxaTK+7Yqy3fc17/gV5LiuY9cL5unwT0Eyor22vaPbNADBB0/FHRYgG6gdkSy35TYBZw8sbi
q4nvGv3x9vb9AdP+NoDgQkR39m8EKosZiqm0oR7gHG/9VrLYQT7rO2D3VcAJUgvlAre2k21VW5rr
PaE0Yljfk0gAyNW4hx4NjC3Ug0akTtZO8fLQ/33Z7F1GCFzxGW2pF2l8s08CRb9T9PTp9vin+bsx
/B9s98Ur1Q5GKwllDSO++EcUg+5c5fAu0bWUH29bWhwO2t0AdZ8koee51WBE40JXYaLDOHyqdPTa
S2sP/pqJ6V68GIykNEof+x31zt1oZhCAwJLel84PJuiQbdF+qErmn90TatS3x7Z4WpWLwc3XSqQc
E34sv4q7oyOhz6xwHyMXjrtVWfYfEftj821sU1RV1jJri0v4z/Y8Xa7mkt5XXU+9XlU2A7QrjQ9e
ZfbtES69sxcD1GaeG99yFPxE2IxB8dX6lkZfhMiJw8z6L8yg5QRJeOyUX0pytAGBTy9R6pVlYOrt
RyA5ffnUIPS+bWcp2IG/8M/QbKtkLAGPijhSTxcaO8vRra34NcEOKkiOxu0QwOEkQjItFr+lWDNL
MO/1PcpTviI7lUa3gSifDZqt7ODJ6q/TePFVs20kKQDDGzyWkqGI+Sw2euKEaQ2gZAv8SRhWyWns
5Y+a06UVKOFCrI3pQNUDPYTo21Smk3VxcjJIg/gKh67opmxPgxjZVXUa2VnJxT00vFd8tgVYPKo7
aDUQEQGjPXSeiKY5h6i/Ql7WbwCWiSy1JrkBxDhpIKLH/sotWvt26UsLJhfQddBvNTOZBObDlXzm
4ls+EWNM9TO8sfOToyi9AeEaoICr7yx49QXZSiW76I+x9K7JTkwhogNVHWa8rmy+yV2cL/NEYjYV
1XQZ9bvr2Q5Dsef9PuAB9uDNAmniI3dXkuzBfwlXcihLuVTQWCJvBhVbFAnnFBH5SPsgFzPmWcKL
AFKTD7dDsTsnzUu3cgcuOGN4QSHEgyKhAj955rBIicpqP0ctI962nUmtBgg4OpL0cS2yAXH07/kD
ehodrwpYGGQk2q/nr0sauU1KOP0GFEuOBmW+ajctksEO6I0FnaRVK4ZmxXyZOqmocR8Vlf3XsaA9
5/J6TlUSTIEhSUIcCbOQQgU0sr3KFV9UCtvkucshbIgeCV0OCB8A/G4WMjTmHzU1aAA6qivkIaK0
KNOD3mqRaqulbBR2kSF7+zdJE593oCbH6Uiw6kVk6rLCj1Yt93x+T8NMmSTH0LFsTy2luZN3QLIS
UWpBumBAFEIiQTKOkUWHIFa3AxuMk5T1qXRfaAVN9/JYiMGxDqOas9SQ8yWSCWLJu6xAHWUPYgUx
vs/yVqlftULri4c+jmpjS1ugJd26SaUST7saASPKhlR2DJpKAmTJx7HeiZnqTzUE0VePosBXaE4Z
fElw8rQJnnEHhvQpG6O0OYaKEmpmPTFCk1qpQDhb1FGMKM+QQXpuqHLUPiTZUMYOA2Ksc7PC0GtL
ZuWI1owxg/pd5HMJmHjElO9sxRelcCPUOo1A61TxiVfIaZ9/KkoGJDsJGbJkH5lYitAyS/yCC+9Q
H5DLk5oNhrzRKIj5T1rVhegpG2uJI2IrVoWdNlo6YuprGjFTH7Iie8vBWKXaERIGzWeri0H9KTdd
FoC9ijVcvukK2Rh2Accp8RmMNmFsh+iCTZ+LJBaTitQNOumgaJDF6l3fa0rkQX4hQBsbakBoojcS
WqLeU/cGkvJB0GmTLLeaC49BMXTMSvH3qiWV0uH/pZFDNdyAhq89lEEf7JsaiZHvNBCidNg1faqE
d1zXqcof/JoS8IhMG/q3VmrbFvJ1ufGcsnQcCYWYoWhXXZYWll+BkNkWMdP4IiPW6F1bc2Fod2Ms
qm5QpFF86EQjhE6YKPuJckCChov2fu3z+ZFLkRBzcYHo+KXoMN9LTO44kvV9Qe0xKvLA5gu/qTKz
qQslMfUK/cCgv2rysX4OoG4oxVBOMYb8qSxLjR1yrYLgSCrSlDNlDu1RGylPRMlWNUySQEokKwYL
39IG2xb6qjnYuvNcsDuulrJ9VfA5Ji8cWgVqqfBqBLS+tYlOCZolDY70zZBV2ywbhOoBDASpBnjv
WI3jxo+4hn9SdArIDDPUWn8LBk2LP1hRl4objJzaoPChRr3d+6kxmqIY9aEjqEEiYakkKt8xFSxJ
OBtdtRPCUQVpRSl2vJs2dZqDsaUSjE8uzyCIwAddoFgMem9fBlI8oQMVyyC8D+sy5O6EOhcSO82C
qrU5PaKFI0QiX9ak57mUWQGaUfTvIc85G3Qt7IWC2ieA6tFAv24/MgtdmVDjnWhG0MYr4j6ZZVPT
KsoK2qJTCYmejvi+re+A9Euf0kO/Ya9c5TZnfatawj7TTfXYQEPDpdTSUFwKXL3ZtegwL+1z6CCk
i09rj8WCowPACsh6IBqn6YIy/fzC3wgKCphP1POeX6m1OfQVsstCAn4KTCERqQ8dTAbqv4hy1Yoj
u1TNgEAk+F4VcEWCVly8Nm2wKskHYeARhxDxxPRH2qC/ePzQdnXiGoITySb9pu5QmkjFt3fRcxit
+B1Lz9cklIekFRimf3EIyWJVJwmCOi9V0sFifTYSsUJbbun3a93iwkJIBIkYVDTgASgiWoKuR8sr
uBoBueR/wlukqQBDfGteS7Ir3dv7bQFtOQm5/rM0jfpiSZsOLKASn/FIjPSgsQHVBZn+1tnUCjaq
CwFGE7VEgnJW1JMdgGaKCy6M7nm0vm9/yeIKX37JzBOJUi1XWwVfghz+9BFHNHm5D+h6aqzDLkb3
2kq6bSlJcjX0WZKkbHHYc+n/GJzYkq2+J8iDTePr7cA0TegfruRFfssgYEUvBzk7QXETiFLQYWEB
L/v4MO7cXWCZIMtcTbJN98TMWb0yNItJokHrOoprGR0vjsX2pSNvzczqj9aaq7q0VVHnM0ScS/Bc
zDselTgr9R7YVa8gQWS+hbVdv7DHBHVqn0wdWp31N165JJeuIVUAUENGiQVljtnCpbFfiHVDec9R
OFN45Ji5O4lrqmZrRmYrpcLZV6oURtItBBAPBk6FiZK+Ya1s+4UYDoQ7/wYzW6hU4xoqCrhTIURS
vKR/IHF8jo1TeA9kIOgo9hDkwMuaxnar26FG5LVTsLRRVA2vDdLxBuq2swtgKAw84OMgeGiGaX2S
QFoTlGOpo7/eeWay1o6wtFt0JEdBBooAQJmTlKtVpeuDL48eVwjbotkLGe/cntClzDba8P+ZmA2o
0tRMYZw0euzJT8AS9v7moH9wW+9B7/sIIRdiHCHklpM7FCdPcAL/rtifXqL5ybu0P7vHioTTIeqG
IeqeUqPvxnp7juzC1a3ITYbd1PCFy2XD4W7xbeXvWqvb2gTPzgYv0CFLdWAFy5Te6Wqx6ThE67eH
OI3g1ghnR6MpcSyHWkMCP3DAJws5qa1eVk7jV8//hSGUiFRQFKKJeS5Qq9ShIjMpBhIsnMrbRvtd
MEeWt7etSEsrhsAemWogOKZ2+Os3MEojmhW6D3ylRPAOCK+j+Vq/Wq/AWYKxKDMFdC4NfyLTtksC
gdlx/+Q1D+balT3ty/msXn7FbOWqRMviOuZAelOeQuXIqfthjbpnaeEuTcwWLo0E4PnBIQ6wUkES
bQQqaCR1B25BaS1ZNGUWf40GVTegkEF4DTDI9Zy2kSQW0Ped8grKa7YR9sDkxx/ZFlSiKcCaHytL
uJCbgcrIf8z9yglVgx5CyxUkHwilgN0GOINa6PPcFiayuQdwmNjeH//+5RMOGxRvnk4dWZVzWvuG
WbJ1yKIgk1mICup4rDQQF5UnXrcC1CQG9HYqzXvU2Vyyqla+9IAg/OWRJYIgAuAp1zMtsz5B3q5g
XtTinomNfR97OJFa5AHVSAzlSPO3Xn+ukg8g+EkVRt+Ulpbhf0UZlCGM79srsZi6+uHKlcD5DIjs
7DDVGcsBTZ/AsYHDtQQy14ILAIpOBMXSK/e2tYUNDRwu3i2gzDD6Oa1Sbgg+B6UG3stVPXMkTj8r
euTkfBdbMT9mzm1rC3crkmQQvoW/DK94LtEm1VPKvgftyRgrlZW3UWADaf/ntpEl3x9JTQCOAKEH
ueNPe9KFRy61nR7zIQhPUg6UVCjgdeWd0GH6WsB5lGeFoXW7JSjVtHYagITPqK1C1y11ldFmKduO
EiYcOzzUEN+ddxEAKBskiYCEb3annoMJZdLttHpfODHbgoEAfcLcYBqHpCbjGgh4qTQzUeng9kAF
X0WJ73pXa2maqnHV8V4fvFPxqUhfolbGC0Bk9p5F0EsbHsIm2YWJ/NRG/TbmfLeamJlfO0DbstbU
o02F/pj2vQoLSwm+FQY80Fp/7cLDAQcUmDBJQOoUDR3XH8mYmoqJDMyEfDy+Apr5tofHQT+pg0g4
hRdcgB/0DuAnqJejt/O8slEW7ptL6/N86hhAvg/ZHObRZtc9DhrJtBeec6h0ihq02NZrqpMLREOQ
dsGSKMhNIz/xKytd6H3fCyoKAJSMWmzSwLD9yLfH5I5HjkcOj0AF7vjnTLRFYOFXhrvwPoKBA1gR
xBoTmdPsYolVPurClpv4lRr7lTpWMbopZ4O2GTiFHo2A9m2DSw0tVwZnDzIbc0Z1JeA9WgHVCXRt
O5hFj6sssehHlzCip2YNZGPZfwaBW5Z3nHDPSZaKyFl1B9mtIxuJPZkaZrBWi1m481V09iAFDabu
SfX7euNB2oRruQzUe0iHv+mgEXhvkpWi1qIJYAjgSwOJBNmwaxN168dG3eMAZoQzCNsYHj2n3soU
LwRZyBv+MzJbUyimdq2KdB26/mpLBMNptMtcPNmqaTnMKQ/5Vjk4g2pCIwMbqnVxBVRP4Y7f58fI
WctuLe9vaIGjww5aBWALux4yKuq9GGgl7wWa/Bl3kS0223pIbC79hjCuOjgx99VFDvSHSL6KUFmI
w1TcdyJYoFFa+wWZ0IqcxhKreG+gHKHda0T4jjd5lSQp4NKMIOlEwlxwipARrjyn8cPttVgq76ky
6EjRvYUiKp6569F3Kcv0PMRa+PFTp76WSNa73VkPzDCESIP8JKEsJDc8ZDndJoSQg9V29xK4lG5/
xnRlzvxGIDkRjEInhUcH0XTlXrx+cHRKNUpV3hNVIvEP1bk2rGjbhJYM2dNxBbk97eHfxpDJlOSJ
zG/OY6bpDZMHZPA9QQdMH+dIkpEgX4mwpz18y8jskRirSqRxDyNG41L1DMZ5Ae96/3p73pb8Lkzc
f8YyfzCTvmpEmeOwf0bN1Iw/bX/O4n0YnnTlmFK7hw8mbG/bXJy+yceToB6K0v9sZAXVBCTHQ8GD
2J5x1wcrv/5HjOTXzP37/fMhtUmFPgK+ED0pCNSRNLwcnXheK0Un4NU0J1HA8pHkcc7ehaHOnjhI
KcgEtZm8smJkCFB9MJC/J3IAaW9nGMvUjhUfRJ+DgcyOnXeJcaDgscMLFgvwjf22Q6zMoNSqEF6v
oJVd+mCbtLOBS/7SLO3eQtTiB0JrhhcByUoWEJ1m+ns7jgxwr2BMYhI1g5C7gtIPrVkifAWXPocU
i5mXmXLP9/BN7ExK5XMh5LpsjSCNBam2ErWFW44sdGKVgarXVyrutR5qSp3bS7a8TS7mdHbHNX2R
GSi5It3TNkhsaRtwOiHfycwxhPjBbWNLqRikr/+zQX4C74vDzA/SWHF9LHj1QbCcBmIS6ZY50Ub/
ckSzvWePEF6+Gw86aNHCffccozNi5QuWfKTLL5hu3Ysv6HgZvb3VtEX5B52Dwi5KUfeKdKhSu2QP
qL7RcqPnupXWDl+9yqph9Wpuyf5pDJ2kBaeC/mCka93cS6/e5UdNccbFR4WFgmKnihshbWxcPDwz
U/9FXEUYLb3gl2ZmL/jYtCjeljADrvJYOmih3RuuhBxm1qyc1EVvHbBVeWq5AR3cPA4z2KQkLGCh
FaJATAv1gj3aMaBNkOFCjQGl5Q/yJiTiJt3Fp+EDgq/VVMtYTa8vZB2w4f59x2xmkzLMC7SkC17W
W+1DC8XKvX7IGbFRU365vbWWUvkTuhGlk4mY8pfeIh+mtBuLXPB4yLi66I8UelTDLOMUvO78z+a+
hJTF02bF6FLEcWl0tqY+q7JxVAvBC7fwyhqSq9MU1wCjWPp979Wlk66JZyy+XxLUObQJSP0Lqy0G
oQ/l4FJAPlXcFbnVNbYYrrz6iyfiwsbM9wiCsslKATYgZcqf1Nzmc69AWEvGtc60xTcLcj54rRCv
oVHp+uxhzXKlQReop6eun34o6p4vVryK6dn79Wzp0iQAC+f5Fwa4LdggUYSLXlHYFWQL0PsUHEqV
8A8K3UZrDJ5r1mZTN4ZBl0oFrNW+S4Frv/enBFuCNu9yJae3eJ9cjGtaxItri2dtEog9LOmp1cIF
Dh+q2O77D3Qc3t7lS7sBMD4N7vAEFJpjTsV6DMIWbpMXfScBuBDbCIi+PwUPEnD1v3kPL23NBlUg
5zrkXS167J6HM2FEhBM+JbRuGYVZ3Ne7ci1ft7QBLw1O63kxi2oXKdpowGCC3oo430jKa/p1e/6W
tsSFiXkyVGegmJB8mOjA3Gqzw1u/z8+6YIUr+Y/FgOnS0MyZKAeQqSkBDCkVqIAC3QzZ2QfpfP3O
sGbgH6fyU/dUhR2hkbq9PchFT+bS+CxS0GkR9GmRi15oQI3LwuJBSlxAfeUEbMqaoujqUGeOhA8G
pKYXMdSmdtLWLNJtUD5wza48RMUj46mZtk7UbZpVidjl/TIxW4BUAzoR088v9ovcyFUmpo3oZdBu
nLI7lg7OT3lTl/f0OXWUHDCxwNZLCygk1WGrkNulpKcmgU4E2uk/AkDX9sWm4HycUSTiWrNun3IQ
RljUVGyp2Amxy6uHRt5S2TIejGglcFqqy4Bu5p/p2VHhxLFuWwSsnvLpJBvFYVscz/oAXSTwNzqQ
r8/NykxASLTVTvIGXEDpTtyLPBHxh3M5Vz4wE7jJ1r2985YexH+fBRzq9YzECgQ1UPaA7gHE95DY
R3PBbQNL5xcdJMBRA2s6AU6uDQRcVVJ/qAVvQGbVLUNrKAka2YNnJF1XHOSlfjO0mqFZcMrCoE1q
dv+NBcgBApnCF7WED98Cq+oOtcnTJGb0/z8oPB6o+4I1Q9XmxI90rNMkGATBA6ZpSPqNbxQWFRt7
6BOrrisC+CFoQ1aMLibT0QqjSKi58sIvnY/S1/h+LHUE3+C4Z0AhjnbzoJx9wHbt5Glf7Nd8+yV0
soryAGTvUU9HLXHaPRfntZekno3ACU7k4fXhOLipRirHDCz58faELjqgKDSDLBixLI/c/7WlitYJ
wOW+AJXjt4H74rTtEPxVm21ul24dm2Jo8bxd12b0Jx72lbDySC9t0kvrs3FycjMafjFZV/dd4crv
VfCS6Ns6uFeQFV7tMl64htAZh7QQuryR/Z2T3NOowY/GSAQrXMJMEZpoBqnYq5TbaOAAAh15Irs+
5skm+2wq+0lObfDcAgi+UbaQj6TBdx5MBNh/bq/BwldNosVojEExBMjf2QPYMNA8FVMrm4EonlUR
iNvXCvpLJ/TKxuyd68asV8UcNrhGdgYuc2ROPqiNN3QbWh/j4Eg5K6x1sywGp6juhfp//QWztw9q
H2LHEiAqihEFr96tGSL1RrYpvDOB27d+sO8roO79ljQDdWQj21bNCvpucaZBsQBWAU1GLDLbbuDh
aWhH+dEbpf6N+prJxfHKYi4QM0OC+sLGzJXWtaLUKoaZHt3RjQ/hNtw29hsE7vDHbQl9RHJp+8M+
vXvqyFoGeKneAPMoYwIW83Oyrs8zgMGQKqeAbkAv6SNAwx5ngm1xk5guICPeRNQEGoFN6J7WlL8W
HrRLw/M639gCAaQaQKx0EJxX77TufchfU3WloLBmZXZW9IIVQ19jF7VZlJlG1T00mb5hMVJufMc5
tw/m/2MyAVsXDGCNINh2PZll+H8nszNb63i8z53GjWxGHglmE+zl3RZcWKe/a+yVS9sUgR/wbui+
nxSdr83GlFdGMHUBsaLukuBRhK7y7YH9XHSz6BIx0X8szJ17QaJxjawWirJkGE39CDle9EDeP2Nz
Qk75bByNIzVb8pmZFPsW/PGWaNMt6NtRVvl6IdyudRVTMJFdNzmJDGv5+yVihKvvmy0zl7ZKkEf4
PsA4kV9E1i91Yqdwi6P/4E9SX/YdiOASp3YzJ7WRvkVvHefkJpyO2zO19BJffclsC2T6YABQw9BE
E2xkE6Qcb2jIPbK7Mf5vNtvlmswuSFWrBfSaow6cYcjNNOkYsr4NrZ4A7gV2b/Bpw0sc9iCDWfFw
fpzBW/th2pEX/kaC2yQz1B/bb88MtsGvRMJtRuB2ECw6JQ+fnVPaPWk3X4cXsHYRdFLmZnoMrGa/
ij9bfK5QwBGEqXAP8sHZ98hyI0l+yKZO6xptGJvipFtDfSdLT5kgWABndDpJwGG5XVnthUwvNNb+
2Z15Q5DA6fQ2hV3RhYDia/PlGwQtvhvrf2lnuuYu5ruPBmkIEthJSOvwO0thYDYcyN8VM0u3pQbO
AhAaaqjjzxnJeuh3iJU68DCjfN5DPM+FWB4fW+yMNjCIPvt3K9HW4nG5tDgbGEPHlCQMsFiVD7mC
thfZHFKkE9GM3x/Co6Hc+Wt4tKUYXodHh0YHEf3qKDteTybHy2olU4Bsj72F1N9bBHnCraGSDv0q
9sqMLm2QS1uzSCdCXlgXkxFhW0eOr4OO5nyNHS17VTF8gfgf0QZGJOo4BQK8letR6eHoG9UgAL3P
62bnVtrBwCkUdtnWJY+TXK7TOOZ3ftRB6eGe9tLzWb47G1bR4CpcW9XpuM2vBwjRgEYFnGwABc2D
1YaxXJAx6mP8Gpw0U9iZrTvJ937j8K9sWmkhQ4iB/zM2u/sHLfWHoJ6Wc8+cjzfnrXMHV9852LqP
j4bZk3T/8Pxlv9jvlflSu9RLzU1qG1bwtB5vLsH7dXwLP6lb64oyx0gMVE9Sg0MtoO3lfD8mmVUb
qY41Z2g7RM/GThG70DIYLe55LpgoXkZtn+RqcY7UnN8qKM25Mc+0u76IpnazcnDRYqXdN/iPRF1g
rNxgiy6LroO4Bz22CvyW2Q3GsSgsGedPeQXLdzWeyBAV5q14Y+FtNLan4uObs6BTse2Ibq6hXZaW
TjcAe0AFB2iPOYwf9AF6OBTIwDfMZsKHJDyPnBOSUhlXHqw1Q9OGvbg/9TiTQh/Jfq/XvDe5K82o
P5WY0HKNUnrRnb8c0mw+Y1UqMCSkUbScQCkQ/kiH0q9d/wl1oqCJDyKZJHnQ96XJceTv5rxy3yyd
vIl7d6qZgAd1vpwZugqDNIP5sg7MVDsq0pccg7w7itBf9/1DnoxOu75CxZE05U4I7ERmz7c/YnFP
IT8wtd0Cc4828evZbvPST/WkFbw8cCfpA+P9pXHcFkozoEoN/tztdiftD24dYU2rSVh4wMCfDtoo
YFJxHc49YT3jJI3VAA92u4RAsLsZbDZivsGnszlJDx1ZcfeWlhu6UBrSLtOkoz33eqg00VM5muZ7
L6FXmpKX+nvSTIKiA0EpJDcNq9rnprQ9bza3J3ny6WdXrIEkHQKNifQO7VrXhiuK+0eqRYBQB8fI
36rgsx0OKcR10LkhxRZ4UFZigGkktwzOjpAi5miYRKLNiz+F4qgJtaXqa2C/hWOKQFvgQZiJhmZc
SNeDykRwfhUVbGT9cextZkYMiNcV/oIlzNGVldn2lNWiKcMIVlhjBrv76JRseBs8dp+iEUASSN3g
Tdxkw5kv7ZXtspQZnDIJSNEBNy3imbgeYKSGcmT0uG31HEIc+pMhHIrMztAEmpOKdlbNVYR+gUp6
5My08dYkFBeGjssBXE9T5xS81jl3Q1TKQtazVgR2VDxpnxMUI7FdQbvjX/2IbIBCaGzfZg+39+qC
JMy12dm6MjnkcrC0il5en9QxsMQcoLqj4ejDpu6JDpb8UnMMC5+Qhe/KI488h2LJh/5sJCCOXfFO
ft8R+BgRbekYPwrpc2G1PhiaBLGsCPdvG5Fwv1KIXYhFrn//7KAghS4NaQfRNsAliapt5Sg0kVo0
FbbP6ydZhVRcczRiqxq3BTu2/doe+31Qr+3PJhtJCNpn0/jEkRQv9KFRnv3E8rPHxH9n74l6rw2m
9rcAywzwq7cXesG1vrY9O1qlNvZSpWDsaYoOcKdvSsIVD/SlajY1cNK23KyVEiYH+vpagkUZCD1U
LoBhnLfldWI7JgqIvTwpaVOgNfk+04jWpWjN1QZVfkp8kX/qmqi3qp4xxRzyUIGafQ1OFyJXPKCF
faZIo0MrPdqzLClL0D0P9CNhw/he8Bn7W2hBldm3J+r3RXf91bOwgIEcQTRUIIRqOQRNprqRgNtO
wr1CGzPW0xVrCzsC7TATbnfCev7iEBGEttQLtOF5kfIiV1s9fs465/aAfj9HEBKEOiKw0hNzyLzF
rkv1QcrHfsLAQN6qSc2xarZcmFhaeZZSa0gzsyjWUiC/nR2kuwBenUjK0fAzV2nVjM7oOlkGSCSp
Y/DwpO+0D7kV13HBp4AVETUVMKOAzu8n/rjwHfNBzgI/CkVPbQDvT3dNTSL52IWQh0h9p++rmDQ1
s/TOibLXOnW77JSBOk+JP9fYmxaKL/gUSVJA0YiMNNpBrp+PoEk6Nekz0fOP5TPI8yzFBqdyuW8s
WyfMzmUirfhyCyVomJwQ3+iHw6MxTwlwoT52vIJS3XgqCKicIcYoW8IdNe8SS/kv/DdkodHqP3Hs
C+D9mZ0LBE2aFg0pQASQFLABYyz/8u+imZng5xCgLEy6VxX/+Di8xO7tDbwQuaEaiZkF4gj0bmhA
v57baFQ5n4Pz4YUFQR0LVIQbf9vuNbDYQaautXdf1Rawew+h4/a26YUr7NLyXCwLDb9ZGoil5Al9
YnKly4O9bwB002aglFtjxFkbpzhzQTiRDQXHYZz8d2lVd5K1DXaZiT5j/762ZTQe+kggtm4Skmqt
nrZ4lC7m+CdwuDhKrc7kzE9gu3ygLenc3Ar2Ero5TT60TQ60LHvMr5m9/Bcpn6vFnXvLLTz4LtFg
WCut5F0203uFHhSTf4aDka7J1S+9gsgrQTYHqUG0IWqzrZS3SK7pBgVChe5pb/YG+RsoTmlYwEYP
4Ttr1iAxSxf8hcE556jIBAP69D2eXQD4wcwigrrFUg8gT1B2w+Hdf9mliEHWovc1q7OdhEQ3bSsK
q+A243Oz6cBy/l+NDIQkKsI5CJzPr3huELs2iSXgbcRzy8lbSWBWC/JIRfQqiejcNuP1NyH/bnyw
NzlivOH8zf9Q92XNrdtqtn8lledmmhM4dPU5Vc1Bs2TJsjy9sDxtcAAIzgT56+/iTs6Nra2ybp+3
W0ml9o5sgQABfNP61urrKyZgel9nPgZBiyMgnrCiGhi5v14NLM5EoSa5cep9uWSv7ZLOsJ7XfKep
MvDNKOcvsQBlE1pNMcqkmGc+y6Cda8/lo1iijH8tgX8hboW9R+A6ESiAX/k8RB8amBkGOkBMKeAL
sKjpuS8hNvbWvzlvJ91zNc9a69vxBq3k8cwAw/ltfi3au3DvfXmGyUn6dBvIeiSZIHiGDO03rp8k
e2MVQSj09Srz74W46+t0z+xKwtTUbqfpgqDbep/TuffgGasfAmq39bVi1IVjMbGCmz+XdkrHfp2W
Ug1RKqextiR8v7pLLn87YjjLmoCKP0HRnxat1S0qXEMYIB7P73R/xhegjqwDdRaKJ2yT4HvTdCmY
wWT+Hm56nE/DVZntAIg7vSOvmtU/+jmA1TCH6k27ObaLLv23DoE54bmBn1EBmP06HnG0ssjy1oAC
Sur1q84IdWebviYHkAN55r6rbtVxU+dXtbgu7kWoSKGtEk3NoB39Om4LuRutz3r9FICUc0Sokvq7
2JOn/ojE0eEaXucCyGzKUcEKQCod1ObmWYzYOFk7xE0BYAkPCzXIXD9qk4CpDD2MWUiZE6DBGGuw
KYrE6wvhxcZBs+GAxX3YDSeNreNxxUCSXYtFAxBIscl06Goce803K996NiAgNgRq985QR7mmRHSB
NAdPjyqDO5W5keU+W6y4AGq6J61+ugcxm9ctlpnfLVRcjojwwH2b3+rroLaRLwZV0/f78QJz0Neh
zw5y2pck4xQ2ZzjoELOvgiaIDl3geiTxjAe1CsMn5N58M/Genua7bgttumuUCZdc4ikQ0FEhQ98c
QoOve0VSNHW5Osy74UEqkgo/0kDsi37QQ/9vxPJfhjpbaStKgBMeMdR9EDyaq5J6meJpWxUO2mJh
XkG7XNCgxOIiq+hOSmqIp85GQ/bNplUG00oe6xf13l7LoLszdll4Z/vzjQZyIpDsHarT8WicThV0
KB/yxQaq6KvjATKn37/pC1maL89y9qJtORg5WusBx0ajKci+ZsTE6zavZSwunXvQmILEAdg5qIed
Vao6UtrZ4IzGqSG3qevxfE5DCdcwD5Ps9P2MLnneILz8e6wzwzAoUo/A3oerO0BzjHuEAvtrclLC
YbbJXyBtv1oU/g//yqiXcm9fRj27UTtUO+q0143TVAIAS+0mWlmr7g7CBvtws6mgY/kyjn68IH79
/v2EL5kqMCUhK2CBLAGQ2q/nJImafGwzC5GG43cd9fpj2j99P8SlXQLCByQ0dUBfyM+A+bN5GhMw
5tWYHBsAynXByttuUr6Kr6QML/SUTWELaFqQl56yTGe7UW+oY3MFU+nRTjbc0we0Du9rUH10Cw8K
5m/YoAiJ36ACqoSvRu3Fw1y7sprWpeX8/AxnXmhNzBi0j45xEgTUlp6e1YzMc2N0H9wyLk9NJgZQ
LBL7w4pcqw1EG6Fb3FRieyvpiF5At+waHjb9AALFkpWD4ZEMLoZnFZn6qnMTwBzRoajklaVSE9+g
YIVEH0mUo+9WSxnyVJTkb8wyOZtZEbfDSmlfR7Sc7Ia4LaC2XY3tE/D47XLUZFsG3FXIydZr6w7M
uGyvi6pDyqLRi9IH1WwpfCO3DBrWQDRR/DkenlJhV8iVakWxUEwOx6yxXQDO49TZZsRgi4LZ4yIu
LPquE9R8/dYkYO/Pm1zzRt41KyfXlSUrQArpMa2wO7/QWZujXZ6pfZhXaMP0QCUA6HQeVy8q6yvV
s/q+jXw06mavHEtVe5NWW/fveDV/vzqImXw9CX3SobETyhun9K50AHImRxesnLrwlGW8jkKXzmh8
JSF30eX9POb5beNY9ZCj5HqKN5YfH2/SgB60uQZeCBayOblyEC/U/HBCUEFGAzVO+y8dA07PcjfN
I+zOMN4E3WwLOZwSwCThPZIbcOu9iAKMpIHFfF8R8+CKtbg8Wwu5TdRUJvqOs8NBzCQaLMnNk9kF
nXIYxSG7N9EoVHnqEnvKNkCFVW9buRuuYeOmbz4P24y/Rz63IFTovBhJYp7cR73wM8+o5rrYiG5e
d/sr7sDFGwC+BZigcaeSc4gHekLBcytzEwH3ozts2w6ggSvVi8s33acxzK9blReDnhAVY1Sz7Rrk
ImCjioPbj2hGNx2EhVaL44+Fvbx3rsa/FycHyKSpAVON2Gn6/NNVrhijMmh0NE/rBMN8byYmx+WX
d/Tpu888thapY9uYvns4hatTDADg999/0SWc8J7/evgzz8kmMgUVDgZw0kU0jwEsfBQdSnomynl2
4Y3GQbSW54pN31xx2n56m9/N7cw0laCG5UWJoUW43T7fzIDW8voSeB/wWG425XK3W+lecLRTDxLt
30/7ojf+edpnp07StEhprJpT28F2+PGMeMQzQzQILW/Zel78eHjid7vVCQiSwwI5hH/r0P+96ueo
VEUrVKNPMfXuUdvcTAFAFECgdLg5NkA/ztMru+jiJYOADX4/wlOA7M+WWoI4W9MSXKkZ0I5byEaQ
oAmHuxV4dt6ja0yhlzzTz4Odra0r+5SOA0EawQyzle2z24X29P37u4C+gzcKjAZopcC3Ch7Nr2cu
7zLaRC0zkaqYFWt15i8O74trSskXc00I6ZGvgJwX0dVzDxTnwiE2bsik8qMfs9fSyyPYhVd3fbN8
6sL4FpTfOx9czKfulAXH7+d4yUME0G8i0IKSLZ7g6xSZ3XIDYm3mKbVey+FlEHdceRn08PtRLgBi
sZKfhjmbo2IYObNqA7fX43Rrxn63T4GYKr3XO6h54zyYnrdRDo7Xb/zGtzLQoiZQglGgEANWuBYV
h+8f6OLuATYE6FQNiIpze1jEeqnqg22e1GflhvVzq10KPUAHhXWltn95IAvCaS7CRrzer+tr6+C6
Fk5MTk3gWDPjVY0WeR522aK4RvJmGBducdA6gHl70t2DJtzXoRRKlYJzDCXCGkJHynGcjYbPls9b
yDkVRzTtftApOcU87cB+hFDluANJK9+jKzkJQBp5+n6JL1UzUG8GD5JtIDUMbravzxNxxdVojK0V
bHt/W22Eh7K+Xz2wNd+QVWxBc/zaib0gQI1d/GnMM/PskChWGoYx4Wgg+wH6Le8ZNuY4wzbz5m/e
JmxKP1xM5L6H4P7KhC+9ADQdAb4CtBPgs2fXRd2YE9MB7lvlWDB3ZrBHJ741QBMk8xC8Z6ksQPg+
h/ulYHdfS8JftLGfRz+zsWbSjcJ0hmnq26Dauw+2itZfz0n9H+BVXFyZ67SZzs0qvAJrwgkjP36e
oRudSGpKYpknjnaYZgkNy8rPYzvI0g594U4g06CJ374f9KIt/zzomQ/UJkNeF3Bv4bPfP0ZbQLm8
7U3tLT/6/X7/IDYbw9/5i4V/f+26uOAggTMA+AD47+BZs85OcVamUWrVnJz0HyAp6ZHmDcBVI6/J
w07Pf7aoX4Y5OzHCpCxroH6AbMtYzMfUwZoqSeoPESoQ36/lpWwLoN3wZEEjCKbj85CdQtGQjF1J
TshFehMX7+18P/crL570G9dXjsZ07L5MDMYNo+FcQEAFRubMymSjWvaM0P6UO4wGcYuJtX3cXrEy
vyZep2EgkQdRicmcnvej9cjEk4o63UneZDstMBZ8i7T4B+i65olPtg9NaAZ14HaHK9NzfzkNZwOf
nT2SkDQHo01/otYuqtbKsVkafJnEM6Bau+bF1t/54Me+tUHTjZhl8ezVfWFmCL1o5j7pNcgjA34L
XepteRraZZY8gJ+C6T7bxPMq8uoO3Rl1UMNtDumduBHM7zbuSUsfHO7HAUQoK3Yjizkp/ToBHdii
OFrlvtIar0KDmuKli/wFuoWH2p1RHXGuuSjQ5rtKAAJNN1wLej3gfoYaJaSDqEecsDcAR9EbyKfK
qXt/WxLuoTEIxfZGeQCbCfICZhhvzde0vtraPh2lX7bKp3c4GdRPcY4bJShGO3Z3Imjov4eMqtGA
aHujgcwPD2MfiBLWcXhNu+4XM/3zBaImpaEQDnrPc7uRxUNnTy9Qm8U3NnJVETRbr9yZ18Y4u706
geI+dC3609qco/utWOvXzvTlbfj3LM4MEChkB6ekOGaQQQjyG4iLdfcZtohXrqOXK/fHL3fV2Yqd
bfl+KHPSadNYHpoFiVgYLCSHXeQVnuaXs36t+Uf3fy3qNQ0KCAxiYDhv4NL/ujn4YJV1o2YYtKnb
WRsx5g1aJkPRLysOxJFsoIIbq9cYq37Fhf4cF/4relwBTTXPFpaLlEMJFK8uTZ/VEf1qOrphdnmi
TXjiWvUMME7KufWe6JviQ72pnACCFZ7Z7r9f9F9yKWePcbbmwE0OuZqn/VTtz2cKyuAVphyFCeo5
5Q23r+lY/6yW/nIYUcT517zPDmNKxGjKButtlrMm9ogLLYokXVZm0LwJ4tkjpCkEKN98aw/peL7M
7IV40z46KKwhxA7Vdw0oQvHw/SpcfRtnoV8dJ62wIfCDrSfYImtviebHr7S4c30OXaFl+9gnmwxL
Am0uK8iUdTLcfv8Iv0b2eBM22Bng6kESBsXVrxsRMmAQPCpIf6qtdWIhR7zP967hN1AiL55IlHty
QXKPLUsC1Q60jKSee6slD9KYDdDUQvMnml8Icrm9Z6Rzo99a5pJcxdlcukonOzgRWMIJP8/+D6iO
mXpu4SErz1qlEi/QOuTm0mrmVM5ZssrIc+3uiXH8fnV+TQRgUFAgTEwZhg1JuLMXZCCqrBULCocx
Lu7kth6lP0oQm5fJPjWepaWC0mdV6TMN2uwKFLQs97lqryBfz0MBNDlC+cJBrx60TlWEt2d7N1Mi
uyYtmqwezfkjdoiTes4TAsu5mPN50vpAqg2LbIY2kG10C2RVYG1zQEnIz3++X5Dpevh0jH55lLP1
UAApA5p/VE8qYO1G1nuZugOYO+JX5nweA5wPpJ3djwYoGLpMwUAVGA4T7V1Ge6csPHDbhaQis4b7
fG20EEdvnoc2n30/y7Pb6ZfBz5w8moydKWpVPTXiTrxE/Diqq6RbJFqgNTNLuZJcO7Omv4x25pJr
quI0yoDXm6GYY90lfQ9Bpjbg1Q2Hxtj3M7u6rmfHHSpXqhQEbZj5Ug1pPSvVRQ5hPhDupH6D239B
QnmVXuPn2zrfNsBbgFhBs8CV8jPg/+QKaUk12KOOt4lyaOfMIfwzS0GnDR0SoC+112sMNxdnOVEa
4aqApBNgnl8vtTZVQYoKKP4pNUPCfNIs0qVrLMphDycyZj9qd17B4mrR25XlvfQukWNWkTYEGw3w
u18HHrPShjYy2s+MNo7urXbo51JHRQ16abpn8Hh4HpKO30OrM11qqj0suDKgDY+JJz5WPzKN9/Pa
NsWBAQt3MwoduCWVvBRDKhbfP+mlg4xCODqZDN0y3XOss+RqLFiEB03qWQtrGGtzERhO7n8/zHm6
7OfmnjwNIEisCSt15o52XVT3KGeAELQKUCfy0z1YOvf8YIXpez9vIKCghCTc2LNkSeZ9wJfqrESp
DOSmhyxwl5DDgL+ezJRrDuZ0hM935OfnOt8hQtMjw8Bz2fqHxdmimzV1EkqkdSh9tnuEMUbukz9H
/c83+V/0Q+z//P76n/+Nv79BH7FKQCR39td//k9bN9ULS17y37y2+nhpfxM/fjs2L01SN8lb/d/T
l/3fX/7n17/iu/4aK3hpXr78JYQeQDMc2o9quP2oW9b8fAo81fST/68f/vbx81vuhuLjH7+/iTZv
pm+jUPP7/a+Plu//+B2EF582wfT9f324e+H4vWOfNONHxV7y919+6+Olbv7xu6b+AUQRYCdoXAN5
BgAov//Wf0yfkD9g3lF1B0zRUlHrnz7JRdXE//jdtP8AXgv0TvAAAM7UJ8xKLdqfH5E/4Njh2Dng
ygQnAJIa/5r9l3fy9zv6LW/5XiR5U//jd0igftkbqPtaQKGC2ABPBvQuyMe+HmIjqWkJtIEObO0Y
P2amm/mqnlLL08wUmHEVzSS+m42V3wEu4HWxXQZar9h7XrJoGYNkOyxiF/21Gq13bt0Ux9iQz0Xd
iiVy8NoNl8JdZwqjG3fIuy11GsECvU7FNk+UwktGy9x2bhUCjqUvC+paI1Rw624F1Upn6WS0hrBi
oUKnrtP6NTEUoHEjK1ulYDObaVBGf5J2qgWyg6blUrhiWNPOIGstlcfcFclW4rfnhl0ZLr62h7Jo
TavHJiIynNZrphfFgRG4fK7MkXZkEDj2FR7TuT30KSQ0DSPIzBZYnWoAdBSao2Re6gZEzXjC5CEt
VNPDuQMpvStAv2uW5tww02JlNw24qmhuzLhud289mDJnlWF+VHWiQ0kygeStaxq+nrnpymKI+npQ
fYSKUXVbrabdSmNlVng5MLvLvtNtHvax0yFAM2jjS1bHj6BXVF51ZWwCrXAzrwOfsk+0ZFjJmpuN
Z2tSeYJsqP7K29ReNI0BRJewSveJak22qpIBitKtQYPB7HAbQHL6B+BfdJHl3UxGiNzruB0Wncjz
ZSyiyA7y3Jg3lZovHF4UoFKrQQZXEbqlxmiv65iUxDOzugNvXF1DyjVhZA2xVs1vi2pcssxVdkai
Jq5ncTF3BagXBpEqrZcYPEcPPxKSXsnAOSeGog5aQn4IWlrrrmp7b4zEeICHQg56rifw2LmzFK3h
zp1SqeauW9frbkygxQn13RW6SMCy0Ml8Yffc8VBUrk46U/ogqrVsNrECzkukIiG24KQBAQQ0KA1F
u4N2BtMDE/yiOnRnPIuMCIelPR+qWPNrY8x3PS/mdZPZrxDUxE8JQbB0TIUIuP3g6hxxc2MJP7Oj
GrwSpb0yaW9u8zoCFl/VwKVnJzywI9Z5GSf2kjsjX8a8bFBNICnAGu4cUqPqPey7c2daUTPrkftT
fFdF6oZZzAmb1kJFSaTmo2BtvKgahaIVh+r5OnJzJJ3UemgRRDmj8M061R5jFo/zIe2gptCZA7Ii
BhpnnV7Xg7qQ2tKpSVN68GpjcO2C65QyCKL0AJiE+mgI5iU2iXwXHN+eoWdG2IoWfxzwLjtvgEpR
2MjeQjMjk896Nap+3cTyNddjcteN/XOmaJXPNGZACLRbM9pxHzxk2txQiHbjmlUU1mxQ5r3Fu1AU
sTrLOZao6SxtW6L/189zXiws6QKmg41GpFeTGGJtxcDa+7J3Ebui980JI9I+IliBQlBXFUHUmf2s
FnymSikWuVJrga5Uqm9p2aNwajXsTTt6wFEFkAqdaAcey3s7cu1FSxQjtPRpN0II27iRZnrLEtBU
D42EJU6ybB+1bRSYWYOyV9bLdlcir96Grki7zMtFmd1bupQLw+nbm8bo7I9Sxtp6cFrT5xqKZ36q
NwmCqKiPfU2qzYabqlTCnir6Fm0AvPM4ejfLQFpuvouRswbRPAemR82quTAhyR6146vSV8M2LsT4
XtrQsoUKrwU2w6KOfWlaclY7aDPRRuZ+aBFD9Q3fN1eyoVnljPdrPYPWA9OGWcGyU6aYpAiSPq1s
jygt71dOm3TuTSIGY/SVss0eShz1nUCEmPqpko8HoUz8GsgeGA6FEjvR4wgKpWXE/L4W2KG2md9J
YZnFEkLA+TyOsroIUl2GsDexl3BlBfWbPpBD0ngNwXXHyq4Yg6TTWegkyj1rG2s9Zjy901trxt3e
2dAekit2heJeo2PrZiJOQfgfBWDJozWgMC5dGmbcbminQsq6MM25XjRgzsy6N6NsYLHalC+NdnBn
mqaDMnXADoolpHuZXbs+YSz1E/AZbRMrhRxuguiS12CcM/M3K6ueWM2Xtts9QjlnZ6rx0VISsGXG
NG1nFoSxEw8g2tbvKAjPocL9AoKZYasMgm6AesXDGka1UKETHbZGYxQ+lVRbFCNuynSsd4PbGo9K
BIoCykxg+oDu8gzIvd5BD3V4TkruhCkwP36Ztcwv266eZHrEk87KR7cbdlnv3jgNLqiqq96bqqxm
jd4im2UVIW4LyGpkkD4eFdP0KV7rkpF63diQAh9M52Awjc50pX/NeyV6aNAuHhgZxOdpPo4w2y6a
XfokDRLHbXGZxa25jFLYRsVw3Fsa6fSGIQwIWmhkHRhLHK9us02bUVb66M0lEHNRejRdJK56LDo7
e+GjSJEPd6jtyySJll2fQ3I3IRK3XcsehiiTq8rRxrljAeao1gmIS8Ab99gWIjeDVGt19E8Lawl1
b+M1AnwOWsV5AthJY9hrMtTkXcRMv3EZVw9I0AIKouBRb0yohzPfqle6kw6r3qbRvegk0jSJKNle
RtEbmHnYqopgxCwhDxQcIkfF0O15DyjEjNYN8Uq7sJdulvSB05D4CQrfiBrKwlCeMoUWyxzKBxOv
NlnaJawL7mUw4KSEoEjogmREoEGK6NK6AUMOAh4K1N6BytF+yXW2h+iP2oEgXx01L+Z1DrwTxP6A
CRzyfT8O7b2RqQ+1wImSDqTWE/DyoglSUi9tKZtBypmGGkcngY62vgUtO6SjcrieNtQm1RJt5XAi
vMJVWEBYAeWRxIEdLIxqHalltLV0VuziKu1uK1rLpVZnZRArJRQLuAMaSAF9QIiYS+UNzwjma02V
DuxK59g7CnLMNY0dZebSAdyEZuPrpIJEPOXRZowtYx4zxdC8XmeZ9DIXDLttGY0zt43nSl3kC9Hx
be+kkJy3mUtXaIlENNTFqualw4hST2tmod3EyEx2VQZa06g1nxtw0kCv21EklCk08BihjPSe65WE
zoA77ERUxPOROuNKVlp1l3ZOCxOiQWS90xzpgzWo3HelUjQLhtpTAN7klCxicJmU0K6PtGeImGQN
+Aq03tcV7sxFAp01O3KUYxYj65aIyFIgVGQV92OVlk8VWH3VDVqCow9mlK12jKNcEkjT2eNMMGpE
/pjYzxUKugi2ZWLqs5wmil/bZT4nVuqckGb5AYH2H6KxjGPvRk7gcAuoWph97pGm4C+uUTRqoLK0
nGekcXeVabfwQLhzP1qjkgb4VFnZOgCPTszgkcTiaJp1NUfBkMzKLhtvSYqtgqbvEQ/e+WnbQIxh
qFIHvhZtPAFUVWAS2SCn5Aw3RLEeTPiSM0nUaMYpZA1GKdMPh492AHodY9kOsKS2lYFLoo2LEG+i
XEh0nJ9yOTZhx59LYCY9O8ozH8Whd7gQ2SZ34YnxEZpWQPJq/MnOkdS1k2RjkvFIKwv6743SvaQN
2aVZA8AxyGyX8FMOFdLVzCp2VRV/6MINnSG/LVX3I2fjbSLNNyPT54pQ7UUvRn0DaPZd7/RLxux9
xAotlIO2lCMH2DUvMq8uwVNgxhZYVC3YHklliIsw8ysCn75XA2bGc31g46tMI0iFZP0AF81t0nQW
xVZ9Cyiv5kJSXfTFMm0FVw7Cboh9gOjgmw0P9qArRnOH/mKj9eLGSr1cH+hBoah82cDg+sLWWTBK
gx8jbqTQY5dj0JaNswK+mYb92I83LkEeDEnUqoObm0TW2hktxYLVo0hnUqU/9GpLB9CgqiAltar0
lrb4kaj33EobtmpfKIvaTaEAUoyIFmIG68pVE2IGlCl7exQWmI3aZtyZrEs+VLOiCLkEZKFIJXZx
RDvfsBOyN/WqCu0i4V4utVHFZWxAqwhejkyQbGb1BB5mSh3Gbcljr2urODRMhluYF/Ei66M8ZFHa
gaYPL5gkuH9ge41ynTZ672sOlVvemP7QJ+hwNrEQdS6VZT4weBDcQpW0lb7Rcht9WNCN2RcDjGuq
O7dsbPIgbx9zTn0Yk/bIk1EN7XbkCwt07DPHgUQyJfYq502/ig2jmfcV6w5xqW+YWe6tsh3D2qIl
VNwq47bMhtJr9bQGtbkeb60SSjRmX+a+nTIOgl+bLokO2TuhumM4wAW/sRNH38aa1Gclt8w5YW3p
DaldHlIwBK5Gve+XLbir4VnIbUeSg42q2sZsemXZFyNS00PJPVUFeDi04oFnMwjr8duxke9tKrRF
36o99GoUYKUHg8bwuFsl3xAcOyjZ1oCpJ7FMkK3pcWQpRQ1i6LOHVrJMD5uooyawDGp9VzlugvCB
u+b0Bdze0MTEf7KEHpJIz6WPfr0iHCp3DGINN4IyapD/innlx2b+SCEmttMUE7uto0qH5pDEqQNa
QCxHOGnIOcPbgh7kytHEuBo7gJJ0Ziwyp8j3ZVdBLD5J6X7sIzfEDcdvCRmbWVxBgaW0CtvnuSVf
qw6NrWmjYNsNalG+FwUXD6SZ9LcaiXvIo0gxmCIRsd+TyLgHXQVSc6mVHbtyUIPeJsh+jxVbStSs
tklq3mEzwPlpm0FdjUoNBouqMFH1lkq5bNooCW11ELDPKd5vXNath/gDBXuOrKQSSXnDh8Y5VrSA
T6gntfPIsTHWde80yHcUxbZFXcQ3qmG4c0ZS+HYrlddoHAa/zuvkh9ZYzqOlDOkyU2t59x+C8HJs
UIfzEqLF0+mq/biIjAVx0bEGefsXzQFd9H+0djqmSHRACclw0VJWujlUHl25K1JrlyZA6oN6gsJb
SA4IO9OdJrXhzxLk/yoZdyc4/v2aZPuavvvnNnmrRC1+NN/+1PxDTNmv/x/Sd8jA/ue/0mO/JO/+
h9GPKkEF/c9M4JTuw8//lbbT/kBKDKSbEyAMuaepTvVn2k5x/rBARGYi8Y3M3aRxjI/+ytsZ9h8q
BGKnf6BZAv45ZNv+yttpzh8uWP8n9oep982yzP9N3g69m1/zduhAQrSqQagX2h4m/KCzQgqysVHF
s2QleqWk2V2l1iYyaSpinE7DraT3MgmcItIq3ENGlJfpnCJ2lj6dpgu9m8LtlcbY6e6gPkGznEIr
1eNW0daB3dXw6h4FbaRrh66ZDCqSBSn+X/WSxq2mHmybTmkN3g5Jrz8TiR6c/CmumAv3TSq67CX4
4UlsnqZyrx0wLWnlEfqahAc9b0kXyLEHVaQzutAVK5y8XDexDsOWaqyLZ2gmG49DVmdGYLgx3VlZ
A+UQzcy47gnDtEa/E138Tg2HlbgsIPC6RKpSKTaalaiW35nIz3hjnRIl0CSSSwvbySMIJ7la12yH
XFEYuOJMAH/SJxOwrUkNIK5Ga2Ej+kzvTQGMaR2yzu61o1IM0pnXmWnQbYlY+Y65hVsvTKXJ3H2Z
9K4axk0uQVWL6oOKLBC6sRfcKVQ/S7omm+ESxrOwWCO4b/ICGmdlwxkPWmEQE97JUCxk4eYS8pfQ
+vUKUZXw7RCr0aCwjbybm0ZtWb4iG8XiMHrSapG7r7K60uDgIDHehhzQZDquSiXpoJSaNoWprhhJ
5NKxFKifVbpWvUJ5Nu79kts1D8uEQ5jQ9Ro9GeMSaEeLDiwYFE2r6hXVzZRVvknNXB6HQrXpnlf4
bBZRxUQfrJtJhKtk1BA1Ol1e8p3qJgIdTUWl9zMgR9F+ZbZZVnDP0FpVWfCoQ6NA3iGG8LmugMK5
h6R7seCaUXIfIh1lNsss3O5/5lP8BNy/XTAOddmv6GjVuxKJXWWuttLM5h2+Ry6QaiPOQePuOIRQ
ttW6AL5MCQxVByfY70uOorGrD/nJsgbrQIlIn4rMbSCoYqHv0hpVqfuIkov9qDBE65yKZqNEVbUd
YlTz4KhGCKbc2hxSryUFqpTjVFOC0GCW3zdOF5tLNS7oDzu20nw+aLZ0vCqiprqJUj0DQ3OKDFSg
xjWzFpYzYG1B0ei6QS0s5cYCFQvx+rRPNF+pUjdfkYLFjzItelh2MO7Bx0GU0foVjCLkMPIeDBAq
l/VbNhKq+WOniGwy4cpeK0iDwrdO0brOctWtZzJV/g9757Elt9Ft6XfpObRgAm6argxtsWgkTbBI
SQQQARtwATx9f1GZ915W8m9Wa9aDHpVUzEoAgTDn7LP3Ph6t4Lwu+tOjL92w66M8dfdptDTNLneC
lQQqyXrcMyCI5Ls4Lyd3l9RFVOxbmXM6LUXs6N0mPFqgcs3fZ1M731UiORwD6eXlgUqg7ZxZkz/v
czBuvdMgT/mpzxv5IW3raTqopGyD160xxR+V7mNvl3JELnsXBCA/Bt2UfnVMTA1BNUXQnxzyf4HZ
fatvUOdk7TEGGfgctir29qoZmhI7yQqDsWjov8qk9/MKVNxNmVKa8c2Xo1tsYr5Xpa1DqIYiBFHa
hhHuCUxOTjfblBqQtLQbk69A6HV67wxo6qpd67YePwRrbTkSOSLnm+ZWuu+ybhmqh2QNwxG0lsSm
PqQpCsP2qJNqyr4u8zKbbJ9nozNBqiF4K/42PbsEC2sjkS7IdcP8kEZOuoXvkqJUNHQJK+0Gt/mU
++rLUAH53KaO34udo8ZBPxpn1eGxyOasfBVvU6v+LJRMghUMuht7ctEgrg56lpXdcjG5rMmWBBAO
eRSI75pQyPPb+mAGb12X+5qLVO0hptYwoRAb2L+PWSOc+L5Lo6z7TLBOPJuMXpG+Lb1mrA8UdkJF
aRp4cf29XsKgeUgonUMIHlO1TAROCdCe8b0x/hKX/ujf2q23zo5TAssVYGJG6vg3OtLN1TsgDEfu
6LNAJuMUPsyZQjcduuNEqHiPsEarQ7DUghZeS992d2PT0PNRlv4f8+I7zuM8h5thO53Eg8iiaXm/
mtr7WmyOSg7b0qnyOM1m9o5UM/3id6/23OG0Ahb4+8Vfqm1XOCSqUFXDpXqbdNSbcW8JJvExTSad
HEUbRWa3iCV/jPzJ+1i53mp2MlmHZE9LBAJxroBJQpzQEWSn/IASfjHG2esqMwvyS+nUNB/xOlwc
+s5fZjD0EOEnUWznHEhf1UMn/KK+CfS2fJrbsNCn1Ii+vFMoTen8u8wssCnpafSMYa4ZDsJXQGV7
reO4Pnhh1gd31MdTwUTSLurTkar1H5mumuRWzk7o3OQ9q2cPQt3rm2HN3QommcqqHYrQjMa2kaA3
99LVWQvNzkl92txWCaNC/fsDGaKEJiNKIAGxmPwGRyo33/cNCedtU4i+v4tV630MrRHzweudIKIc
JSZwoLlLghusVbbvdTL10S7MtPcn87gcdgk1rfxAnlbk7yaKdNimx3Um79Ol794sXkWvjcq06lQx
jurtOlP3PGZxkhbjzi0Lj8SyEIy1C2BK76laJ6e879vmxi+lXtkBq8LWawICpMdG+SFtMmTh6ndN
NGI+GNWi4LW48/woIzmObP/C+07TdzzzSqdaggNWRsNKe9LOiJ3Uefy+kjOUoq5OQ3XqTT5/XJHk
BgfRlM3jLHX0Z9F7kHf7MCrw/perUbtia3hHsem87JijCvdtdBMVR0UM+KFrNCBS5dc1+1uizbfN
z5oEmDULHjzTTcH91OESefSIqqLj7JNQvyKuMvpdWm8c5Ad/mz08EFIS7q9V2g+DOo6JlyXZTsqo
Xj4ZuWADp7w2+2trHaTBLiXbj6OXrgBy8VY2b8e566e/aCG70FvZ45XOhY8itaqUUxyqKQrn3ST6
saOkIIJ0LynX3ZZ6DKlp1XqMDp0MGnLCvPaqh0ysyrlVYVnGp2Ruifw2EO/2nZcH9XwaqsUgrR6a
/hSOTj/gbVkD0TeMwT5YGoNRa7mWyDfaioqRqpep37dJlH/Fn9NtD43SWt/muqW/zpgK9Ufnb+v4
zqu6uPvgk5vpR6dwwLO8oNXf02rY+qNo/CzblQuUsHu1YKp56mq/ifdFqZfoSDk/WvdrOlTyvgTv
Tb+WjUkxTAxWr32/SSCjY+k4Ovy9CUBe3mNeKqfHEHlfVmJBgrGwWmllWneEAsVNkWj8iqabqOUx
MHpMHWq9HqvQLWRJ8WDe8mB4nelCfs+dEEuqXLqxhZEQknM2a58cu2/Htx1ZcEBJM6/QQss4znbg
kavejZSJWZ4VRyKYhfbpP9bJsrrVA1VwTtgCIHagrk6mHhVftkqpB6IrWsHEeTBhFJdniXsXMLOo
lw4rgO0c+eKPRCUQ803Y+tleuejedyYlesa5qku+dlkRjDtcSkW79/IWDHFba4c6Xhgub+J51u+m
ZhD5Lsu8+StRy2pOZVFU4X5bRf9n3K36I31clIuTS58/qGrxzaGNMvqARl69DQctqcGzI/bjbk4L
tz7KWGenbLYFyjpgXE9BWcS/437nTmxMQkCpHBbHFmxd+T0wYu5uurke4IRKoT8bg+El5YIW/LWo
auWfKDyV34uUSOE09aTPAGZJktziCNDlhw0nqG+YCi3dLpnAXPY6b9bHtm4VLE45BX/HFeVzJP6L
SzYfdbrcV9SWqdLGJed7rqsWnnURbbd5PSOFiRoK4jfKdbySM0Tp39fWbxoIES04raObpqIJWi/g
txj3H5nZim5bxpM+ykoSpgpnnoAc2mhGFUuicWnt+a+y+P+7FP1d90/zOOp//hnffO2uk/lnrJv/
N2g2FD1+lam/+Trpciyn4cdc/elvztl6FPyGvgeLRew4oN3RFu2/svUw+i2EKUMmHpAu01yPPPmS
rDtQc+ABw0lPUSfBTP+BZeP47m/wa0JayEeoO6359r9J168lqfh4hG5IQ3EaGXAh0vbnLJtN9lWj
KM3tG0Lbe6ePzaeol7oA4zT1ngh5Og1DHx1kP47sXu0mvy7uEn/v+2K9+2HkLhSgZ5SfZ8BBYm8F
KY99KqAL8ZOlAYWTwUnict37bT7cYrKyHWKHdosxPhT5ngN1fFBJnv3VG7G9QMi84uH5GN4FmIpj
bSqw3oyE5SL9wIyMelBt+BTtIXWKz4Sg244Kyj/SJCed9y95ij0HSLAQC9ATYbZDhzP+G0Dm+cXY
uaKQqJFmjo5YD5h5fA06R938ejD/80UohYAIMceuXZeLmeCpCp3uAHPEu3PgBLAnBS8xs68our7A
jSnhTQErIdvDMvDqUYZ5pDnyNB7U3KKk2cqdyfuPabz9k3vbH2rr7sht3le0bXvh6SyI9ANx0F4Y
lAsdKPRRFBz+FcjUUpxw8pEcuMKcJaWiV1Is4hTuv2SJEuMp8zfj7svW/Rpk20b3tDb9WIhMcfjN
bQbOIWt5oAE7DKqgX5JP6+pAtyf4Ml/KAA7ATvgOFAE6Szjbru79mRJ+tI37ZDDBx3FI+DZIV7tl
QiS5x9xYZXd9s9J2yFi6GJ3UKnhrOOXgxKEdP6Y8kSfpXTroeMOxQkzhPq0hGDQy+KwZsvw20FjN
kthMsXckDQaQCbqhSaG1hKN5Ybb/NDd40VhOodMjLw5xFnv+1tqwax0155Cbm0G9cdxsOuoyjV+4
yk9rCqUuPtE0CGI94xZ0Nc05iYbaG73xsLgjarFRE526mdkLM7unecMA8ddzAnDzakoEOPTSNzuE
mx8jQH/+VBGxUjgVGuZZnPDmpobGV1EvKBxId9fjfHjw1j759w8ZwTBm9w4TINnwiqSYpkUsYohR
h1jR6kx36nYsIEYsQfq+wXT6hUf8Dy+OLMSFEIkxH0eHHfIftqmNyTFrL5mwnpOUv/XiHcAR9AvP
dG1CyEpGNcq7Yw8WT1zx55cBqPFpgCTSwxKq5s8k4eEPTQJWtevbMvkI4++1M+mIKIeUvsZ6Oq5P
TSk0UCINnz9GNEd7Vw5gVufH//9Rxv8K2Dj/z+WA/dfm69/PqgH28+cAwwn93yIManBQZrlRA7XS
oks9gHT4v2OKJPiNs42OGXYpXsKN/yLuer9FmCHRfgrs387kfxNQRHbz+J+dGfMonDrw26VoFNDP
GKn+88lTw8fuGnDiL16UNwtw/jbMkXuktWYSN2Bn6Alh7kxL1n9zDJCKoKToV405YQU/lZ/nMlqg
rC5hmfTjYaw9C3RNI6lre8x7TDrWu9kZc6zHdLCFtdgl45Skeq+SLMj926hWw1DeYOzaw4fsIJlZ
nlNOYdxQcZv6Pj/KYqm4rxy6GPfFwe8X6c2QywCn67SvM3++r6E9qfZoT9b4AVAIN7K9Wr05/lu3
5LufBFkwd9c4rv3CSLculzYFjELYiNFY8fEwrHMAKWdQWQyJR8UD9Ys+G13v1QZxc4pvFDwZEZ5w
xg67+k3edLL7GzTOm5YTYRdJ80GKKYvjfZ8lM9/f96Uzz68TUzUMghqpt86vhWwlV+tDQR3wpu88
l1vQ0BWFc1OZ0nP6fTS59v7LaaIsgMGYH/bffpiN/yFwex4F2FdOzGTPf7zfsaSPr145MEMYVYAB
n7eAwyy+o4SQbcu9K5cZdktftNFYHP18U+sCRbbduu2ROsUyyluvzsJIvSCqeK7+4HZocUwtywd6
gaNOc6DnM7AMixGqkMk+DW5KnLA30s1NcfCiZXWw/4yMHap5KeAJPDjwjqL5tSknKDEv7Nbe8xPJ
3gjLkngWfSe7JaSd5zeyJZDWcAOMP8Utx0/9dtZDM8sbrRVGBw946cOt2OUT8xF80Fdb32rS9Nlj
apVrIpb1lG2T/TEva7ogzJ6A1r13sZzXwIHAXs3Jt5byWK7emDYL1JukVl708OuX+/wY5yE4C7zY
ZTmjgydIvjrhiGNBaMJu/WT8XhbhLqLezjCKaWnT9aYIhj6Y71OnGVrT7n59aboIXW8mtq0Sbl9M
LY8o9klP+sOBR6MfMRVbkH+K6mhaM6DwGlvx0zig2y1vsqCyF4/L2a4B0epa+nvXGea0f9Ns4dAE
b8FxDCuiKMHu8iNudMWG7fnQenZe4LhHuACXOpbpu3aqfT+8iabGbifLXLR8Z6T7NSaS84idYYHP
25z+kdUK5w3gtVSyigXVxYYyWzg5wlp0MK/pDtnJDKh/9Vuo0LcgZxW3uZo15pthUk3sOyskcu6o
HhK7Kp2SemS6yxwT8fIJfAWf1LMBhqdcnxQ63oOk2bUNHXDl35Lzt8x9ZL/aBafmuYwY7MZiuqLm
l0nT5PbxTGOfWZYp69605HIuaDNus8VfWVlNy/pqgOUJTtHSEK3/xibaMMLNsLFTHzd3KHxIzJUf
obrrSrfAz02nNfDVbsTuuivv1nyB/IbkoFS8kqaL8zl76NTURM7X9rxBkr71vDzTj5Xp/pi9seKr
g7VhvL+4Khml97qSfguXS2Z+KwloQNU3u8Fu88hHl66yd52IrOO5UpnPzqOYrUfkvj7fJ0XGxaFt
/cBcPbRhnBe2pYCva++0VjBSPGgoUQVVsiHYhXTdDUvQfwOYdXhNl6/KrbQneheed1Qz5q35UNcu
La0oYw9zfhMirRj9j1Pb25dbhhHg2pdxXhKogCpePJndq6Kx82wZJywh6VK/QmV9aGCoMqS/XhtP
ifmzcxbZOGuPI4ijlsVhY8UflkYRZS5t/5LxczuJclN70pwU3tBlz3N6bRiyCOYdk2aBpMiPtukX
7u7ykaCkptkfAlmPzgPqeHtYB61PeeZmXGK9PM46c2tkDzRvYValhW9XWacjL7oJawmhbGdUoEPx
KD0TljlW+OnQteHjiDx03D64Rg75h8XI0ESv+3hbXdLqEDvKeHoVnA9QPxhC9QbiXM4Fzv9Dl0w7
v9vzbPfm1dPeW5lIu2eHYqZugvVwPTMP9Br2g/O+89rK7aJdM8ztWHy5nHbwo1aeGE6snNJ9D/t1
6en1sDa8D45HybPquATB3OdC5i5cfwgEPhwlrESGv9zQWVi43hj6nLF44E9UUVDC9EN0HyqRwyyq
a29rIAyHXhNEJ0V/coY77JzNf9Gj2+6wP7xpKBkkTzGyPVqt4kZyLd7rahGwJ4XqMY420bonSter
Kvd+w+SkYhzGdogyIWpZ7mFGVDRISTxJaf9VsAYLu/LW9i79eX49Aa9PN9Jvsn6aH9NZB+Dop0Bv
Kzs/BFPXn8LRX3j4bW7tj2rosyF9M3Zz2H1g801a9usRWtLyV1pRIF2RYiZL4fy1uqMr6zcp5qUQ
+/ylnfHqxIZ75nSpTTNKs+t1JkX8xkkkenady3YoX1D9Xh3RZFEo1tyY3C2xFi/Xq8iEizN1fu8/
eqsGBILVbLYc7poitu3lCXpGSOULavq4dDd6pTWS//HX43gVrXAHrGPP0nVcsnE3ug4StPbCZeuX
x7wFggu/LAhFwvWE1xXE/xsVB2qm1BfpkXeNv7l9u5TkgtW8AKn8fB+kryFuookg8ftpJFTvI93o
++7xvDf64WA3ZFY+x/5pzFCGoPaii5JdEKx6wpGxqG3c++vhuAo3yGJcrCyQHFqQk/zzaluTCmJw
EQUDL2Rw2lrvOKopduwMOkk/+R6Nsh7UKymo1ecvqN1/GgEuTKQTC+r0dhSu4sZtbbVqwaweC3Rf
cAnZLGKOkzlLHX5cNp+gmTREvqCY5/UztYmwekkTTOh8teBBYb2QVQVfGniGqPr51r5USTuoOu0e
22KCQP42OC+wQja8vdtqHNnObxLVapbbJYip67VZ6ODbZnJxd6oJt0CePIWVL5mL4xIbllPJkVfg
BMW+KLrw6ZnOXxwQSBbDHW4gGcT+BTmKTnZF3zmj+UiNqp0k1i/12DpHN1aAcXeJKISiXwW0Fzbi
JYPX8C10Ehs46HhtHX3AMi0v9Yc8Tews7lw9IXkgQ4Lxu+uo28NJolrqcyvlOR0bU13bQAiDYHtS
nbd/Cvh+/41uTzbIGSjcyuH1HJqgzCg7uvbQ8Pwyp+gEJS4K05M/D1trGeCaM8ZrNsEZfz4BW1fT
g4NuoL0a+TeF/IibFS3U0OXVttk08eR6GfKXL04YVnixZO3omTdZBRKvKbdSXqW0GIzkNK91h0y8
3I1rlrnliYJoRsuZRaiOPp8iaQyWZVAyonXcbxKZ5yfGpeWkRQ3Iyz6RTypuYQtDJKun9hyzLLr2
QwfV6RgX654Nv+TfNn9kx7tZWmHPq27eXG6lnODBmDdVEm6kgVGiC74sREfER/xzquqwuvjk5Q88
ljUTpeHMJZkkZrMDjDAo56uJ/qm3HurCI6SaR6HpHebKWZj6loPeRoAQfexVdWdSfvjnGTU0kQ20
RhNVnKdVxwnvHiEJsIUeCQjsWY3Q0+FywhTQuE9byVjR16Ru1jxEnFYLVc2/G2jva/4KlVA5TnB4
ZZz1R7xYiEfcMQ03dRrmZly+91n8FL1748oYOZLOZgs+dCpzg33ezCPJlIOmVWHOVcpk2EMWsEtj
GyMAqttxUwHyBLpZwfVyXtcbdTug1nxYe3c+lI5Miu81+YA/7+gRF6TDg6jGzUAjTlMbt8lGbHEO
ea6pWqC9dC7ZOz47wsXt7N6hdI90BJ6TJMjWZgjc6ZQNdb69iloIz93bOltNuj6yYrZ2w6U7E1la
3LhVhC8VzDPRb+XBoedHWN955/XkxuPI7dd5V8NIlHOAh/2eMA0LgcNaBooL0TfAJgqX7Obyvr2o
sOFRcw6nRBjbb7mcys7k2J07jVeHITmH0L/euH/aPSGVYneF8JtQJaQc8HzTwuHcW0TTFh/O5weI
AaFdYIlxD+FiZk4vES02ExGOKsgj23hmbf/6Hn46PMB9OTYom4mEV5XYe/whJu7LmDqHduYH15+Q
QRduGylLrFTbZ6cJyHVOTVpQvH7hzBLXERr6dFqo4kVHuS6lNnf17OgcXKeN4e7Q62Hb1m9DUUBb
Ocyk+/34qU7CKYLWBnpFN4mqnTwOFwr9KW+wkjnjdZrdMCSzGv1ZSpq+oRVZxJ3InTx2b5jFgfxK
Ymn3gq1cxq59l86oJvzbwO28lI1b4xdXvwnyTGEdkWyxU/kPkb8l5aO7enalhspZQV2yZhLDKdOT
b4PqhdS72F3ix3wuDEHl5baGdUg59oX07I5QOU6q9WOyOj46FdNPPVJ5rxkkRAPdwEj0ml1GRC/j
o9ySzYM/Vjauzl44n5+G8cdAGPMK6hYx1SZaZqTRdeM2SzoJSwoJH4oyS5McCU9aomPwc7+zulVh
lmJ44/XFALnQ8woEqRB66DcRvkpVNqINSgtHT/ktQggW1RGjgDhBu5cv5Ae3A6YGjFSxoeeC1Nts
2Sj3DoL3+UO+hqDdux5Cr1zQcwqtPBzk424iyySj9qqbkhOiCw5VkAUIh389q5+aGv/43LQBhFPN
5LIdM6xn5PNp7UX9suRRNX1Imy3y4DoboQmnSz1MLKug9bgoRI6Ftps3Tbn69j22YqNlcMm2lnwc
TS74HWCZBQQgprEeOlJbPtB2ZonlwV2zflRADZPFduT5i+llIKW+HyfPwEWE6MBk20XKZRt7hdNI
VJdwjHPCxDs6IKxMl3oeegZ7bBx76HsBkiTxTx87kcH4YCu5k7yD1awPMADxuro33bKq6ug6SuNu
5i0c9tkeK13YSfWuz9x0Kh9MR6+L7hYgJZ2dU0yQ4/lwTNIJCQ8ucQQWMCrMutq33I3Z9vTsY+m5
J7bIGlrvr9/Fdb5Ang0ZF167B4k+/CnpkYMpaSE/pQ8B/qhz9zvAiTIPWwHdMtzZ0JBDspAzFO6T
8YVdUb++/vUOB+AMjwBEkaaf7DfX+Urbc6TR5T55YLFV22cIJnZLXXHIYgr4RTVzRfIktt5/fd0g
9D2UB3EK6+AaUw27JcL8axMProD3+ll0cMZoHQb9hDVDTZRtJa4o7r8IAV4hgAluW2CA9onxKQFN
vdrSqwLalF627QF5qqd5xrGvg3J/yQo4Bwq/vW9ryBQ0dgH06ML3fUVqXO60RN80gCQImD93bYFu
jh4QdHSqfgfJSZblRbtQuw6frVPfoyu5iz1aRMWd0/D5Ok2NW0+lCIoHkyUTyXiiMKBgF9XRkPxJ
qCXz9OBLTBs/yXkAGts3+WrkX6TZEynFJeOD55tuHSyysZLNIYAa0C8H3cV2oH/9Tq9gewgXpJsh
yp4YJQnuh1f5ztC7MjFNHb5H7mfYSCL4UMwiI4KV/+uezudy6WmdHPoTJLgbF6sdZhvsUywDXriZ
nya2D5PAtla3sxp7taubsdHY2FLSeGiiqWQtuRMGNXofhEPMtQaMKczD0Czl9vnXg3DlW0uqCZeA
Ai50G+rGwU/oSooIftNasNMgmR7vGvjMdik32AioPQRki9JubTvhmUqIX7QK8uRTaJtjwsI7GdMh
I+paktXmL3idbNz2BfikUUC0YkuObsoGz/OK9P2tZdONUFtM3RKfiXaB0/j91w8V/jQTracPbWQ5
J21Ydr1cU7EWWzhLZIdn4Dvt2jR6N3n9mhTHMt4iWr7MYMYbWkYV9Sq/LRt/GLt95ML0HA/5sOBo
saNm7xFxYz5TVC3zGFTww9ZhWIEFiIS+TGttfDMByAMB1RvaamTcCnsETMPVdBePIlLBjRix5Bs/
zfRJdp3jOSbzF3pPkssgg+UH1IenHGMCcxj+KDaEQEDA8SCRxsbI86rgBqMDEa6wctB/I+xUBcyQ
+6mfR1zJ27ES47fL69jW2QJ/27TaFzfQui4gSxRem/NwCN4r2yX7Cf4HyKyZzRfIvjIFRyAeLwgB
E1LUjjPldRVYosm+xx8dvjbpNPpjyO0qEY1zl9duh5NMrAxJxz6evbJ4qRL/02lDOTagqBYR1vo/
z80oLGiiEavxYW4Cu0JpiEBKWxVZagO3rrRjGHtVNt4NpQpf3Hx/vrxdFB7eZhaRABJ5vp8Ra5WS
akr3cEGMMX90OV/UlERcv3yqJIpQBdxFlUte+guH7ZXlImsTilSAJbitMEJWuQ58ilFI6W39/D6P
cpu8yor4DSg6QFuCr9CSbSY9cDsbKXAPssML9DfBHDk6ad+Su11SYMdfLDw7sSHzy6xzbLWkOZde
LlnT2qbMpWwItRvvxiafUa844dNVLzOrFpUtJekca5Twdo3nBoeU1B0nGR1Gb40xjQIKYNeA9102
KGFe2CF/2q4R8WMPCi5ly/SYUD5/G6aKlD9QI39/2aLI+gSv/BK4B6AC/Te1Yld/F9ENk9myRkVj
HqASv5hnWVu2Hw86urfhaIBpXQQNS/jXhc3MQ0CPOMt8rBsMf5DZm5prLBiDsFWnCfPx1/vZlXOh
4PXbCCAOhS1G2tYZz58dWi5tOLMptxyuMgj2EJvIi3foSgaHkLEt0vnrIqD378ZhzHpq/ex1lYF1
DBSEB3lHXeylxflT1kdtlCGw8SAlmJ+PrMFU49q2dfExT3O7k6yBCjjuFaVKwt9zgLZQizMPnTMx
JrWBygYa/3TOcKwJ9SYs1sWevEBBDGO0hYAYQ+nYt3feKGvY7dvnWA6+xMAd61j/Q79Apa/3Q1Xb
qvY5AO2JnVmFQ7QSjV7Kh2Uw2Gke1TVToqK1pKx3xTCvsBzqiGNh18VuFr9G8zu66z534i48DCFE
Seyd4xJJ0G0zlTXJ8rz0T3CSTm0864na4/aSybE5vTljpL9+3dexAIue2j28B4+IAH7qVcw3jV7p
ppRjHi8JfK3jcT7hTjZnJxCAFfMWKGx2tf/6us9PzdBW0wRVO5fZzWb7Uwzid2uZZHFrsKd0UwOR
GUufvvpMDapW0HP+m8DzHygTwNrP1hDaxwjpLhb2rCPfs7D78yktzOYnLUfq+6JtYavsFABz4O6K
sOt0c0CjOuMXVfujhQUVLhjjXZ53ngz3+EvZH12FOK1B57DYwyBwtXEez7jO7AWr/dxTnRRDmIX/
oTsqOTxvmbbzf0b+FPA7yS5Dtgfqa/PHaRRpVrwSBKMyuB+XwLj+YZpT+1UcjRu3kVCFcB4xgsv4
Kk9ONMRavFJu5jjLrZPjvnZAENFEnG/UKSb7YLHx7R9nuRtXb5H6ZADI9aIBwA94D1Fq2ylyGBQa
UOyHlGue66sN9SMI+/jvp2n1qTkPxEJWZNYvtQGIEXsfuqQbvKNAPuMwV0sUqdNpTE0o+lcR7MNh
e8hBlXmARvT9IGDqKERf9MqoLROkSEmY8KPv8WkztytCYh5rJn6P6tvQDJ0oKOhFFDH3gtClKo8B
bkLcNYpgzKhe5xRTeWGbxVDdu4IwYMve01K69DDln0WVbXsasFuAvKgWsNcHPDiD6M8MQQe3UgZN
SJlMgUZxJF3egUJ3Y7+yE32Tfbis49RVEdhzo5YBo5M+CLYgeDu5Y9IZSKR+DgCE5myDjOHo3N7f
BhgK3clLq6XOCGhH+8odYx8ZdHSR/W5wwZKDQzEohzdvzWt4ctocUkM/TyGcOmzg5zdeOjnHbFwF
JiQtNUhMNrpW9Ayi8LqBGYoJZlCjy8nWnF9e6kRGu56b3ZcuYbe5hS9B4eyQT0485G/cGeECHQYy
6Mn+DdYC8xS/7dweYebHIvPrQX/2IxVy9Q40nNHoYjRz6x3FWmbmXdn1dr5XibD/NgdrKvZj2Y3e
60uQArGCkOmNGSViIkemBj8rXwxR+U72heIepzLs+NMX1vPTEfQ/ZyLrObacTBuvYeRNHnN1PHN1
2ECmat/PRAJCHzYISrR41HWY4xveNy2+NLtgjChi7M9kjAtrIznzs+CBe2ENJNz6llfiRx2Kus8O
7JQk/33JmDotPouoN8kGz8A05BBK8b27Innc6xRADnlv4DpNvMNDBm7HnekGl9GdqfvZMtKAEhQm
yLngggMa4KgJM46hkg2Z/X47M/ZCvoLPFfOQREjsstJ4/bEQ2sEgvqMgnt/ki6MollLISUl9yBsC
ShFJhmnNskPDY1HzakSLhSPUuYDfy6aycqFWg+sBqZdNl8VHitRLN76qaABW0wv2/IcrhmIOTRtH
Zmy97/s5XnvMrjbBjzAQI45EmxcvzZdLGJcHqHS6kwnCejY7yOBPRJpziFf4yias50rQhXjjJ5kl
14SbzvS7rVNW755kqoOg0kg6e3KXwbnK0WIM39avtN2J8SmLsGrrT5cYctjyzCnHvVNPFlNj76zb
/F0UjVj1FVgYzCM1mkv8eCGFyHAQW/9eii30+luFjIuo1e9XW4gjyQl0dghnEK3yBohg5c8v3Jbs
HLz2jQl4iZcC3oVh5HeES5z7WGjF3T4oUIhj9+n2kfxj8EAkm6M/hFuF8YgigIn3l7pBypRDEN9t
DryFF7q2gYVdn2wgNWyIQUwBE+TyOlhDpxERe435uyZvqSIeOZmSpj1xKjECxwE0giGiqGg3na2i
hvT2sprTtsBFc7cObGb1nZ/0ChPKzp2m6TXOqE5zyqJQ8reMnAFpDuai2QXw8LfPMM03Qi8AWZCv
qSot73BZtb2CrR6ah1hAAIIPk9b2d6nILGyGXbyt2nQtAnexHxyiyPU4TyCOEKwmbb8kmjqS1J0a
Cq//JvyRYKwWteKrevYRkIkmiW1mJsl7QfUhFVr2HsyogFCpX6QFL5zFBQgii34in5FocY/SZbW/
Y6VQZ9815Mnra/Q5EGJfJYgC2curuXqiuKEwxUFzyE1WTjtlUKEXp8nHlb3cu+EApctdCpL9h4Bi
rHrs0PGSDD6FgQaRGmOClNpuHU0NV2c7TTqv2/p4qR+oEYpZuV8nZ6BqbHgN3atz3IpZg3380DiW
BpHUOirb+3lh62tRfNfkFUgIkgI/DXcDz5he5Vttg9tBQixHrqYithXhYpuEAyAyWJ7ogoZdsEqN
KRix5eBVeRTfSRQ4BLOj8V1Oqdj0TYFbnajS2ybNEJTeS08/QU/nG4577AxhJejE0nAHuJJc03XV
YAfOH7JY0Fm6qjQhbNHS7GgfFmpyMOnAKySf3qHoh6t7kyyurPyT3xcC8HhBgsq1y9jk3BfOSHbw
piadObkVYvl8QqeHr4hzwkV2tUh7G6/AduPEv/m3Mp+WFHujeelyfefLNiru6EuUcsZ32/S/OTuv
5bqNYF0/EaqQw+2KzMq0rRsUacvIGRiEpz/fYEa7LKpK2vtcuSSLXFjAYKa7/zTxASzKhVtqGm7O
T7P5d5QGa2SAnYsWkNbEActMjL5/7v1WTuD0gRY6+FkU96v0MiturIZt0r7RNxNiirv15xBICY8j
3u6Qd73fDFkN6B+3zWnAvd/hf7rZEVuhpHkXBz3QflTaEupwkB9yXUtYSbxwXOSM+biMPsrXNasW
3z+pJiaoY8kBYb9kiek/NOU28LO0u/Kpjy7WXNDddgqPBlIKywgT88ayww0dy7RiZpReRMj49FPL
MK2gnPLsXmJTvi0ZDA1GFLVzj6dEnY7HQqFk+mU0szoQGK52iYWwqVlN+b4k6oEtvisXmepEoxZc
qLjpp1LOLTEk2dcaWh33dl7zoQrv8ZT2RbKeGlwi5cGkD5NSzBJBsEbYoxdRmmxIFwa9mYeLR5o7
8ScADGs27zomzKt/NlroCqiH1Tf25r6tx8MyLbAfn5qmllsSzWAx2sfGn6b6FYdktpGZlcV+wDHQ
LgtmLVsQTBjzET8Zh/dlywG2XIM0AW47ZGaVFnetbbgdcjFo5iJCVL3KanIUnnxeeeh3YPCzGhAZ
ayfpU5HHWqQtxywAzNOYeUzP5rhZBY4aGqsRwpRDZ43+oXb22FgZJcoxs8WGAsxUR53cqVdwJZ6x
5iAXPTabuF8U4J1wqvmOXIS+e9uI8VV+SdrOJJS6HcL3MDE8VN8zOVAe39CVk138tNgbqpjZKHOa
YJ4sao2g7mzz3FglHE/4ubFwEgqCPqvxy3Pxy2w/BQmPDC8Ny4Y5ei6mKQmmu++Ta6aDXDcGifKN
LEhFki+0Aie6OJUbE3mR+MxmFf69L27R2+xOuFzj9jDi8ZmIQz4MAXfVWlLhi/yoX7PZmGPD8Q4Z
YduMmw5L3mdW+b7ln9GSHjApk++yCDFwrB4zxL2sYIdpP17K2RLKLwh91oT02ttU8eZ36mWwgaHb
BUbFqSQqtCLK5NLPTU6iS5DR7iYkOeNCMBH4MsHKDYtFTkjxBKvYCnBTk2eD6uyxdYza4t6nJOvq
93G0yQ2rs9qYK1ronfh/ujLToI3hmwXWx42w8zJ8XoMgHG9TSjmekL6eSp1p9g4ULrHhts5H/bym
Eo4NRLQpd2mR6AgNuWGnIJJSNpFDV8cjukqZCz1qshj+k53cJhWDTLSpXKBz3VPxfGwiss+9S4Yf
J4rB2WSIhLEhx2MqHAYZyz66SnusTFg2agoxwI1mTbM97zeZrZ8/hXnSiPmhqib8MG/ahZbHPIvA
Zxh09FDgzwRyppV86VqR2ayGRMLiryWtYfe6RluDrchBvSb6C+Kns68as9qplmUtt4UB2kP3qrcY
Bti8AE6UywGYPi7jcpafDGXI5e7rHbuaZp+vrCgJhRradm0o3yI7M0wuX/gQTOv3wq3J1DmJppKv
naXAlrJ05OeQVSb7t0kdkH3dyKcA2UnWLxq5zvpY4hHJlkpaqG4esWuXPb5XCwlSJMgH+BOacU++
5nklT/8pxINcosM7lFioHRCZP2d8vxcS2A9JdHNzp33VBcEKQ7ubHAb1uEmEuB6dvGmW/EQNgOZ2
krI+i8Vl9oXfl7zWalnkp+TdKF/REvMMjv3ALwVvauV68qd90P3tOVti7MlvB3ZNc7mzYfnAW9Hf
Wy8ifTP0m+25jUS8BwWRhQsmm8733llvwlHAa+hgPMpLSF4dpvUVZYwFaRm7BqxGpltblNy/y6yK
v3ryNg7u1WNm1twvY2sE5YOHqxmmM9Do4/kb01g2y1MZxyM1rT10gf/V5S+pZdU4pcN72RnOBeKY
ODjUIyps45C4mEXYJ4/Dg6EEWUOylYWqEvJj8SQfjZ0wdP2Kdk76omM64vEfEQYzH8Kq7ulb3Sau
x+hxzlBpM8qoHYff2Hul/A+WOpDYmIG68fLiCEisXyW1lC/mhIt8UXsv5BJBqrjcERdqrEChy5Sd
ffDxiGq/lFMmRzZOj8ugcSBnSa5cNUGggBj4g54ZJGoi1PatPPinLJNjqhFjHL7Qrzvrt90EkCoo
APNm03ZsXu43c7K07HE3GBvnac44ZvAsK4MlJxek4Na8okKRK2ew563JYNuJ3Mnv1br79VX8CIWA
fEO+tkO6J7jYAUeMHFn+h1nUy3l3gU/dE84Zkher0FGzpPgDiudkosJW6H+Qmr+H/X+c/fPxNlQD
mvDAgu1g/zSZFMJYmsoNlye7diU+N3VuwJ3WEABDKuquJKtMLiOq8UmV9T7ejuwN/wvIdBdX/3fU
wZgBzjKMZddhkTtv57MQTAIKMy+nGWVBV48lXvHLTNwkMw7TOE7V4OTzWbRNwwQgmkceVJq1si8H
vpHUI92Dwx+Mg/w9qDPl7yHl56hso7iQxMZ8J60mwU4HnQya7ZepCTHD+FgUtWzQNG80Y6zoV7jf
WO36O9jhp7sOzQNpOXgL6BNA1Bv8KzBTw3eNwX4MnYo9Qu+XRcoWQK+54+P5ImTZWatdulLIOOQv
+Vb8egX+OBRnCQDSgzWQg4J+mergzXuQw0ftBi8Wj6lHyAHEX0FpzbGyN4EbaTBy/61nKcL59Qf/
9AJ6eEJaDq0dY3GLGdePS98eQyRqkTs9eqrKCnrGacW9hnAnt4PPoAtAkU1R6qL935u1X1/G2+8v
uRUc6QFyOqbzP7EVptkSQ1LN5SPqIzW1TDGquDDCziiJeEEQFeD2tK/6X3/yG48MoFdJ6IDaDxQL
KhC8HWh0Ikvg9MbGQ1oNcm5QBjHN7jnMu7YnOKDj3H2F6ylhEcx05IABJy15CPPSyqPcjfF6/2y1
eQ6f/dfX9naJIrzgXni80pEFaPKWNuEPGzSAIDYf9FgFYwlZLI1TRJOmluhcJ2xSGg2qfF+ext7/
ZpN6k/cl71OEwQliEAuwFq7e202STLoQTn//UIjCxZVX3xMol8L8uCZj506nCbM286UsfFnOWE5f
Wy/dhPIhOUYdQhjG0AkGo/mNJ8rU+V1s/Nul7FskpmOJgQydC/mJoMMxIyDsR8Hjd1GcWqitQenE
SAp3ru05zDyaA0SqUJqsrfK4zF8/Mu9HShPwre1wo8KAVxlG1E+UJkoBAn/8Zn3M+4aQk4vohibs
HyMRlfFzsiyGT+qIsSLj+7ApJaAWN2c+3HHcq0AA3acx8Na2uLZbZzb/tvGYFC+pYaFmcg7+YAmo
FuFEiY4WejUkIt4kIRzv2bIT9mFGmyA5LpQt7riu3ruKPRxdnhlIoqmeljbJIkZ48zUz3u4VHgQE
se98Db2nd4iS+JXTjFJzPhih8Gbp59igYT51WCNi8FmYCLI31kMYUoXqzcIvmTt9whbDy9Ijwr6g
F2dmzM5AJB2QgZRm4oElpWem6AzSBZoknabqWjiNpDok4SBXcmmnaYo5pUct256IrhrG8a7vUthq
Z6Ygqfn866f3JhOap4dUiHcOQi6TLIve88ftUBrEuTNI4aOeErfq61P60RDfcRiZcYgOdC4jULwe
UAjBmqJi64OrU5LUAhcobr65FZK5v7mjpA4qDZz+2hWwVPMFV9AET+6uC/3fZu6+xSCR/UPvYPdA
gQRJ6C1hzUFyzgDY7B9oBluv/httfurUF4RAdEdag6nVclttSBECUk7aUbXlpYIQDPM3b8cbWRn3
N8JHg9fUwcxD2h+92UTM2GR8xJp6mKsw3NI/HK8f2+IWXoVrfAqpsyk0A4jR1Z82mxgLdhF5RPM5
JstsRE9L4OICeq6pFILpoC9+LhvZ8ED3DcOv9NDOcLuxobKKUFbGxnj59Rr5kR5BfQZTxUfW5SMS
I2XrLW1FrPCXAqC2h2Azxh5iwIDVfnIyFuZeuIf9/1QHASZOjoetCwJB5NrWm7sGZtLRk3vVgwYU
dQXfqfocH4GMZqHzITrbv+FmvK2M2cY8HlloeTDOnJ/q80J0krgxtw9ZmgdsltK4z//6/fNJtXH8
90E0SOQNJzdE4je/vtk/fT6U8BCLGVmOumQ9vvnmdbmm4xpa6b2WRsxsarKn/kG1VVkexIfbjrgf
Tsf/4wXwmCE8sS+g5DI5Yn7cEHzGxz6WBsMdTLp9B3T3Jlsffokxyska66/qULD22RD88evPl1/w
v9V4SNoadYnkBTFX+OlQK5bZRYqarPc5G+T2OQynIbykgx/LfCu2GGO4+DZi4d+8qPaPRh+eTSXI
WRDBRKIyZM29+d6F5whnq5r+HmVR2k1PgYtN63NUkV50q8H0GrMM548RA2caV94b2e7Cl5etCzkA
uZx/d/lE44r3ZN1sR6QyjPwuvV3JaZdG6+kE5CkFNlmxhhBimRTcwuF47A+5KwVfoKqSEfHr2/q2
soIYysKGZAr3jur/bZMTe3G7NLaV34+RcPZT184Kspo4qovuPNWF8EjkUNovDyfq7nVCRCdM2WND
aPzNQ367pWCjRN3v4udls2X/1IrM5Rglzrjm98FO58kSyGgMfWVlp8aAv/7yP38cOxfoHUJISLGU
dD+uaTwlPTDMzbvDliRgUJbbctpLXgcF7Oh2v29wvZ/2fQoHmhs2Maw7SHt++5HDEC9dRI14pwnA
+a5XXJKq3Z6nYZZYm9TRi/I+XUeUdMce82W3fbJJEsHMEZF0bPb3bgtPQjzoaaUWVHkJrHVmK1HP
QHUpY6ZMmlnUxHOE3K5B2fXe26YRh0uf3yoPhhVeBsq4eJUQFt7LsuegUpFrt/QrCY6lMdgNIixo
HUwFdz5+qShe3kQEV3oiXE8C6WOa9PzzUDGmmnqWHUIOY5DRbBOXzMgyVYfWRdeAZQqZRnuoCCGD
+WXh+p0eWFDyjUh7kRFrV8YdEN+RSh9WUKaAN1EbUqC3BbW8UJQtcizZo43jQ3RT0CTET1SPop3k
V5IuEd8lUkNOzAPjXzVJi71NvnBNHG4UWH1cytGh6ihK2QK+rgnpQJewJ6IDq6ve6Ff/OlQocqLb
vNsQnKvhjGnOM987ByPZnIuHFXf6Xt0s3azo7ThXGmM9ONNgQbM49faspy3MNWV3Z+8zHzUbZrgm
58Q7BxWvY3PNrzHqwNU6Ksqc7gRDO5I3M+iElCprLLRxZ+nxke1D5v/y7HRb4NZu5n4oQ1YSGgcm
nC6VGWPM9l8qZDx6+w0HkJfRnXN0ZV4i822QankIi0jorHFgVtBwXFs2N9CYbCmIhB/Q15eW14qY
lspu5+g+m4Jh+pzjEYEUEHzB26KTKq2QA9UUYmaM/yh4KPYACXF9vesyKOxQ+r9AfMqC4wjg4ndn
Ybay6UsydKnP0zqmINagHkYCmR5iJs6k2Py3zrnBdxd2Kn/FBJNoY9O7YksqcdWakUJUHuCTLN6f
hLRJVKP0jdF5lxQ+uuCTHsLrUZetgHM9hiYQyybQs3SFLM0YQbhPvdnNRXrstqnYvpAQyHU5nWHN
3ypYnNhlpPmWes8Lv2d7Blufpr8ZZljuM6C4mN5hj1O19sUwWmN9DtxtMcZ3qPek34y3uRI2LpDM
48zKr7GG8jQoHFgjBLgLSP4lkqIdbQoz2WkGzKtZrPTKvkVZ2OYNaE4A7kgQmCIDsBuyF1w3UnR6
8SEggMsAe1ITdnZeOWvp1S6gC7ho9d3sjyp0rfyDWtaTv/DKFvuLK0xm7DikidAemrMgHotlqMgK
sQHecdMatiFw7lXMHtWqF4hCWZiK05nbdu7hXBfga7Gd2i72wAhQ1Un8Qiu6fNKhkv5sEi0wMcIt
0yRFKNrH4ikonGSG6KX5nPWSctjqb6qWWLj6yMDMEiwbaebibHi/qGmqetWLMAqNP4TXC+ccqa1L
Y38OubRy+9vVlePOYzV3vaW+TdozoM9LKRMpOKr4bIWaMOplLqEH92VoshNr6qoLe5gpPnY2ifmM
c7jngJ1p14Mk6cZPmCuTAkY8hcC5UYMcCqHyw0WOOqeZmMn1yrRG3qFtQWcBO4E7EyUnhaJtttkA
N7gK6aiIqeDHIgAM/r2kCXav2uiHtCQJiffwnNjg132ZBozaYVuklgRZOosUkUcPj2eSbvVGmdVx
yCZKrrDHy0gwpFnkxzoysN44RIYLS4U0Avmyzer37WhH76xr+AWPMJ7uIc7XuPEOSKYtk1WgOEzq
0Xxf2/uuN3AX2OTJF5aolNopEWpweVbYSzoSh6w8BfIxlZiXgu81qUBRZNy6l91PskhkWEz+frip
0ZHG2p29B9TbgxoyTrklX0EXqwieq6+oIT2zX9Zl3ZHIVBKJ1WY806gzAvz3YXH0CLtro5eaGAsQ
nm+vNnG00C5VOk4HsoVMVS//XXu5o+//s9h2AdC8bgPvvagL+e/JHZAnFLZx8gbUqqJMiCMbicDY
H5BpLnLoYW/kzWYf82HN4QrpY84NRmqamcQyXkk9+ymacR+Xq7n6uuEoPx+EmwAAPTqUGYBVhbIo
GtW+0lolTD5C29FOGWc4iZ7ZwHIYJdZJnQ6g92cbT3JWj9Ez2qaT/pOlBviL+nRVu8Enko2DHuAX
GEOwjgo2VL5cPNXskWhSJaGIADf5G+k4K+sxN8LVfOj8HWprxzb82qOuSv9IAJfrw8SYxPhW5n6o
ldZlKeQ906BkC2bBgahH2rObUE5KOwfoG8Q5sn0KW7BitfwqAqHDoNtDiMegLk6iunAuhg8HkFhf
RWEfXCzAGDa1s1zizIzdMjwixYmT+uQzAJwIHSW3dYrOoyKuq2UbKR8CXQno4x7DJHaA26yzJ5iA
+MRtNUnWeO9Dw7OzyjG2S9k38vnyhLhwvSHrwlEvdIYBcmZfrJLHo/FZ3OBzymbVIZYEvkrsWIn0
IgNTA+RYLTooskpUjTupokpzvJDoSLpRNCdyy0RzKFcMiBnvnVfbHoUWHn5yn3Vy4naCW6gx6fJp
BH8em1OmRDu9sqSLbbq5hlghgE/sMUgwwg9fIa+QwGRVibv8/hupD/mNnOhyNlqluOsjtlHcsLYT
dB2hYvGYHAVc1QBGzZuvziOMpQFxDTjBADBqd1LFU6/KQ9ghcrfQyG+icHasm+C+KORXL88t2zmO
3SwtFlRBqgZVg6ps4R37uOeJ1KpsWHUwkriTbPLMvW7ziu8F8cIIpSuQWs1TAi0U7ol653JJcCY0
Gs4H3E4c5wvuXTjWeI1eMjP23ddKPezGh2v+POa4IuBkkMIx/OD4pgTcHZEkg/hM3E5NDMGyC/4x
YZR0MFoASThQjB4j34f0noKkmdBUJURC7qmNyYhLNX3UGDwZrqWAOxej/yIvdHAl4qPFLrnioFmU
Fzz/bii9rnlvzpmD7h2vZflc/QJGLcjuvlvrdwza/NZPhFdmW+nf6mGFkcxjYR0TjClSrPNzsU+y
OCWL+jgKNqP5uJoAuaD0itTolJ7kEvI5GEEcgjUpS/ztFXFAV6/FYsiVY3Eks3L0TdYSRE5o9LBH
STdLl6dBUYgQpNZjeKYJWZr25GZlMuR//bqffDujwPwQe08QAiwR8bN5O2jcPH8hw7Qu7yoSFYpH
iNiqnt8kXrwqJEvLTP5PH4xSiBae8Qxjfw/w6u0oriycsQubLb0j5qQLX1c6hQCSf4sDC04UnbFU
9bnmqGCb//UHvwVDGPHT0IYuuBmoh/sTC9YwQswwqzq9qee1Dd1bBqujn9xFeMxA4YbiMAXhdbPd
3oJHs03EMtVHEs0c3Gx8ztTefij2rWU0cR4p3sEInOb2/a8v8i2SC3yLZzdRoAHMFfLh3kqAV9gu
QdAK56rJgoqOuGi7uD6XI18zXNrSuGA7s0cZx0sYhJ+WUbRte21KTN5Ina56Rvl9kxlNcoQ0B9eY
QCDXdvCJVD59XVoRiXVgcRl1eZi8viSdKqVSddJzhZ0Lc1z1tng7KvDrr2nt48//zMjAzi0f5bxl
4k+KnPEtkmvCgGNtCvtCaPJmkKWVJ7WLZx4W2R02dtja85/Gyqj9j9scLXFyxmw3bd7ZykfOd6i4
6R+D3jJerYlNBWOqHVDRtniaj818EwruoQrggacnEx8QYyTGYWv6RyJe5tU8VgGxMjm6WVPqPuq5
nAI8QXC7obObp5EsnprOZWUj7HaXOuhTEjh3RSsQGJJj19sc7vKMeNW+QCSa1J1xhGO3WeLaYqkz
ZGA6g9c+NpSBRXVl6DvYLxiMwl04r17lBM/FFnuIbAPXmIh1icUGI/i+s2PIQ9dtwuPgCTbWSqYQ
BVRLYkrtFVmTX8s1quNHS3bd8G69yJj7EwSdlszjlcQtp0UOncmpgWeEWwKNlmQ0wHxzQPu2EK8U
Z0Zx1rWWNwzhYvxBWoi3NGQJ9zizHgjObozP7myaRMTR8fVreSnwvyEEOwu9kr1+XhEDILTexpW8
2kwMA7DAzjGoFKISo3QK/sZuh2T2hBakY2hX1IjzTn03ziy7TRlxajRthuOco/Q2Vt7hk1iGoEuO
o7PSyR/ZGWF93lbYFk39Z3hD5LbcmeT1bdkHOsM863BLagJzwO53aosXkpNm85Xq1w5vp7a3rORY
LHFJ3FUL5QHkTLt3qqYpC9OJB0Ko9LQWDyJspX2S0ipoS1NdCxg8UsoE1bdhOC8FzsS7y2paIAQi
UK01Zm+qDjYVnvhHvUhJXoP3pYE/IzPwV1zP+tPsNKSaELps5M+/ecWwgfhxDs0MmCEwWzs21C6U
gbfAGJI98ngIf7sVTZo54gCTNWnyzxa0Snwx2QnjG2IyQKMYoDV1GfWtTIOMCU0usUI9LdaSMQ8b
UTeeWuyRHuZ5bJnNTVbyuSwnbHEit0rmRzuoBtJMF9e/M7kHEy8z52VS3EF2ZY5XHMtoHMzThBc7
Cd+VXRjNu7zAVufOIAF1vU7IIshQaTLxEg/Fml8cL5tRwdlWT7bykDXnrh3N8thvoUfSGdq8+daH
w0nEuRNH7amLk2A8ZuMCIfVkjcVi3UdR3T4ZwRoQu4XaJzhMVTqfZrrB7VCnBD0wnWmiu8RDUYOn
Th08YBpQR+cZNnHIly2CT2U9WY9T74oZZYpjf7X8KLsrF2/wD0yJ8qe+iqZTP2bW81KRo12M/Yuf
pt0zwXrFU+kai3XYRhcSyAG0MK4Edl8pxqQPjKvAwk+L524ZAUtOXw3mAxoc459IJM4Vf8PqtCKG
OMNrTo6BN4Q3fFfrbBope1DD/OOzj6nKgbS2CaOuaHsYt5hUnqgM1i9m6W4XUH0SfIRVDu9E1rXv
Y6ftHxN0N5diHb2PY2g41zgym3OTt9LJkOHBPWBefSURej1ZzG6ltUzwiPNQctNiaPrZbD3vr9UO
0y/xMPYfVtD5hwT7sdty6MfiAAvRPZHMa1EvzdvZX3IX1tOWL7emM073DVyod409WOeNeKpzkbs2
tmWiTQ4Qu9Z/2nAuPnWTO7+vXHO8w8khfZoDsyrgJuXduaz67R5FVfQJ163yzkpi730IO5qMLtxc
D7DFw3sT8uuX0pv6LxG2dlcYN8aROUl84/VTy2nC0O3IuMhwGZqG7o0r/PpTO851c5Qc/IuzCuMl
sbPmIWqIDwVQGj/BzLah2ffOdQ4a+5F4N+M0k2z8rejj5jXxM7x51tg4NaLoGUrF1iupo+VN0KzF
jZN567vNNsZHPxnaq5UKcZvOOTImAoLhk5M+dcz6xn2PU3G4nPE5rvkUEsMMetf7tnVXcubCnlSt
soj/hWn8HBEz9WpxvF3hKUaHAqMHRF4e+2FWmJ9dNuCzsRThOy8JghtnI1fx6Ax8AcbC3ueQYh7p
/IzO9tSETf0yVbmXkbKRNw8sTdqEqJ15T8h/gPxLbJIZFtZDgsHMC9H0xl1n96i/aHduPbaTD02T
ISHFT+sZj5nt0Gwif0nJbS+J1athz3tzzaQkJs6xwgoOlrBw0KHOZf3Khlo5B5v/5AcOnoLZEpK8
w2ob3Z+rEUwXD83qbTG1E3tGuhUfsCgcP8wcNqDxQ03UeNccQsbQn3zIlvYhrhqrKI7EmaZ0yMzP
F3Epk2r4ywrG+imlWDsbM6jziWRRMzskjOYIkq2e5xw/wGVq/kg3e7zF0f5vAteefeb+eH8Xy8WY
yHDbIrsjbzRojVtr7IrogVlddcMXKx0yMOf2iYoijS5Am7GAC2BzJKcG8x2kay3ba83k/gBYZb7A
oFiOc+QREeC2xl+EpNi0g33m1geuqvzH32rvhlBa977Z1u4rsjXjrqCl4eVyl8fEdea7KRtyGB8+
obg4W3R/zZwd99bq+V+wqes+VHFnuqc6LcaLv87+s20R1naKY6O/k0H0uPVTEH8z0ipd4US2I/4e
hLda59QbssducSZMbeKhPbWFF9SHKEB1HP4JaB8e7aFfMQfkDt9Ngvg2s5mhphO2+rHBxO082Xma
XZhimB8TkABxqMMq5guRyWdC5v2IHN/4YOEB961xVrafKHMeUGbk2YEbb97N+KGdQ2eqPiPPZMq2
bOFL7DTJlwJKw3BoJEXlwF1oP1lR7l3yxcKVPSPi8Jo0YfbV9afhJjDW9NUd4A+48RjgiDLTHfqb
TdhhXMe8mkhuLxj8dXeZndUnTLaYgrlFfMqzNvsnbFMSEpcw/NAzScMezk1uCEFcaOiHEWGNndxX
m2jvu2x94sL/zge/+rsj0xbwE5fApnDYuztnPEPPzfgpMLq7wh2JywwW97xmXn9xujmpDt6ctafc
M7wHt138Q9CaX/HWce+XYkEDWMpM+siSlHfe3VPWt+WfG+mQeH97zQD3ZoxuWlf0n308iHBSK4rs
yUgM+8gh3Hys+0Xc+JGx3ZrsZtd5XeMbl8/OT4FwjY+EmQrM/Zh7luS+Fll9LZIwzb8pdj1TQsko
3rIQp4his6RnCOmkchCnJGPtRqGWHTMcxqki7SjJ0GvpdlE5S6iph7Yd0ay2YZb8pI+ayV6wodDP
qbFnOBYpg0N0eRiknkfc/8rouJTJvGXPAcJZ6ticDAj+iac8rSiuZFOq8LwNv5ipPpjthHDqwBAB
fG7JxoSYIS+qFvF90LLVUDso+1Gl3Ua1V7t/69kr0AVWoMehwtX2tE5CbI+wa5L+po+BN3CnStq1
PfDW+fVTXk2jmA5J5I35ecLMLz0TOej0J8OopYNhXK/hNxPL1fgOy3qrQsRUUOIZ5BvMlw74vf7g
zl2c/zl6RAe32JcMTfYRM8/YshjMFqVt3gP6Lp5/xf4g6bLDhKUsZsczBvrreYThGGJ5Q1QOYYm4
T6aXeM45uA6Yb0g51ECE96NGOPOoRKI3WVQ6JzUxinYntG7b2pXUoiGrxm8YDhcTBEkECd4/303o
7DYsHmfw5eRuNX1esTBo2mtcxIDszN2KzX+hIAuy85TPk3GF11LU77Urf7UBjTc8jgRsUKEkEQS4
kB6ExGqOCWEN/9KzSpqNuc6yXVi8So5i0F2gPX5SpXFGjB5jNA0vwOoHATqgUuuGD9pCTiu6otgt
ff8cOxx+/RO1FNPyWYuZFHDiTPZW5cctNMg8veLw1fKZClg0NiwEb9V8UIIg+FftWInmCkNDkvxV
1rmkiMEdl9JSBUmk6u80HKOFV81sS0/y1JwlIKyY56qP0HIIJXQVSghGHpYcsdEFydG1OaNWwSpI
aWA0hqSupnBCnm2tiMt6eqiRHWFJ5AzBaFyXcvMJF+s2DYQnjFuwPifD/Sbg1jRXuu+1t9/Foumb
f8fID/r8nr4YKdpBgACb7d2WEMEhjrbJ4Y+KBR96XnKVWVFj1T7AMEyVXipsgMWROZokp3uHOICB
wtA6tgzswHtbwMjA8bxAEnrVqpGmIySX6JN0ZtyrIVA1r/PNkJuuJYSjXaVA8olNdzCewwwLx28Y
uBM8eQjisPYCVo8vx4s7c1YyEdLwlmYdq9FDQ2IItgTbvGG8crWaflox2leT1s61lwXSR2AIG1u8
fXoslNJX2PYGG5pgbMa3h9qhJkKvpwQweohMvKnEYeqmlRjUdw6vekzfx7KA1QxQCc7dgKREGskH
GlOwlN5DXrgt8z89dQx2lrqW0tJZyLGhv6TWkl+rGb01tU9c9CvVILaQXAq5biX32KqBAsG5BwMA
DG2pXI6dZD+8rsrBcNoATEh3RYeUVNJwpnO/YAUofSNH+DNmesxyOgfUZt4SThg37oI7jUNr0Z/f
CUGPsrhEcbaE0o7e8rzgCza8ahlnE2WoAjWzYmAqlXEV89CtA4YnOx8hytZoPeH8uC5fc7YF87OJ
g2/L7hyleXVBWirEV7q27KWWLsMzeHlkFR/NtJywHF6cnjn90He5+5xuSV4+ZD7m7peefsz/oPaS
0QfZB1Db5+pjUqE5MDxEo+kB/PZ/JunqpdMwoxZiCCWLq0Qm76hdjmwUWuisNdZiZ4mT0MSSrNtJ
4vXYOKBpgyxR+ZjyKN5xz1vrfZ2DxYr+blJK6dfCG2Wj3yvqmn5pd3GEmgINsSlZHUjuJRA0tojU
P1YrGXcvrY1FGamf67Ss5mF1MVQmZXQfKmorIsWxwcJYXg4CdrFd1yqEERMHtdvSD+6+Tm00Q/pQ
t6gviraSw/pwJUUvpn1c/lTIqDU0CXfKVd7w224TqfADdWIXEK3YuOrFlae9He4KeYeBCn85x+YO
jO58JrVH62N+DQBs2qhYnW+DB2+jQuZNMsAHrV1GGSR5LgoGstdABgqUOLOSBUuYb+l9VlsZxsRS
WafRcIU7D2qAYmKPCL1gVrz9ahzkP5x2qCMmtAdWlxLbM/eSl2gtq3xTW4G73PROm+/0FYKZ5hAr
fieDH6kZVMuEsZk8fpqulV9eWRGTeCCPH63ZaGp7aQBDhF0tJJ6ojdiHLsDbjkRY0n7g20tlTEYO
OxcXwWrmcan1MirYLc9mSV5wCN/ann2x4mV/u6zAXbiBFgyAK+r5psj94KxRr27JEVvcCr+UOwGj
QVnzKAR1bSOpI6ohAzTdwSqbjJ1e6waUD+N3n9U1lriuQEXLQUYCsjwu1HPTIij9sJWwr8Hsnt/b
9Yncbvw5lsdzphQVQRPsgMCOQOKeMLHj1Zj8GdjRI2iNKH53a4d+N3Nwt0JM/U2c1YMzkU9vN2V5
x/gzJHrcGki7Ao+O/GXBsdKvWPxX3LsKE9VqwDRH3BVVKlWHAmtRKPYTjATshA6FU6LivdGYmKYH
O24v8Rx40bIqRaLvEPpd1mU7/j2UVjPZn5zerdzs5JliDeaLZa3SAszEGpI7ozD0RkRSC/KdQ0cB
L9HzkvLxg78fOUY5yDunXBsSGlApidx51lrTSEksfytuhPIGYo4gK4B2R8NiaIjcK1O5ZarDC5TM
Rz7tSD0tQKIy7RMNWeEoxjDuaNob+ByYyd01OPtyadtOiXNHc5Na5wrguTwJg5byBO2ADKYnMjFo
TU+Jky5BcdK5CFrLFYX4VthfcryOygja7f4m62WsCIp1KkYnfkwyY9ngBGH713RfBwsu1bkhDEas
J+Bzl2+hKx1HPf+sMgJnfCXxZF9eO10tSZqGpV1EUI2qsx8MGffKdHu562oNszYCUJq4TDEgsEeR
/EF9A4s+l1Q5by4lQaiZevmG5nEqgbVsCeQx2/a7C+gAesIt7I0cqxycKIccfiAeSCyXdDfZndxo
Rm6taRIah9Y0IYBPCbhrxZ52f9CGb8aA7yhyJeV1qnk5LcoBHjPZ7bQuH4oCyyrnqaHoIxyvzlFG
IArmCObnkqbasNsq8nJiRE8Ou6QjCjNOAPxGCJPcotrHkIkAk5HqCLe2BamxcdwKSF1MnGElVsRM
7WW0phYi8iRN6FYYThYMp++OdoRh8VwsFS/VUbRwYUomo05EESG88u4NZBdcgRZNe0MlweqVLCBw
yHx1C7t/KQpv9xtQpS1DmJ4HqBiZTb8OLDK9ZvrWlkA8ZB5pdzPGPe751zCKwRiuGfKsXRxeU45R
lcnXRpHIwtKUL5m+r1h/yzcFcoF8DZd4lG+vObOdeIR8Y+Nhnpa+navqqM42RumSa7EyjJzPgWNu
dQNt0cnxRdVrRncemP3vDciAC+St3vYzZYepSZbkSkihrW6TVmx8B+tUIy4G/1AdadIMkp825unI
PVOHvH6nyYNT352eOL90ynBvtQLiZzjjYlxfLsoVQG/YhtKb8+Wlf4BOD6sUCUGzdQJFbwhXR+66
GmN1V2J9emSz/EYMQHbrSDS28sjRWzZMJLm3TyYeblA4FTWhzLE18U7KVxJCg9teIV05s3Xb7tW3
ZgcarUNy0n2aWex85wnHMr6MutFqyUUwFLlH6q9sRQtSni+20tt/f5qKOZn0g3z4prswbzpAAKeE
2gacI5DfT1KIigk9R/XKFG8y/MO6RTA3DyY+bnV7SEC2GOMzcjIxHVM0WvUcnDGUD11xm/owkRpe
xa5OVMmtD/KI3omPipQFg/4T4wP5iDRHC/KsPKCtwUtDIhdCN/H+H2fntdw4kq3rV5noe8wBEv7E
7rmglUi58l11gygL7z2e/nxJsGeLFEM81REdMdMticn0K9f6DdIW86Yoa5hT0eZvifAZwYGQj1yu
2UyKD2b4b4WaOhEUuE2F9v5G0c1fuSkGUgBHwOUMIwwQxmGKjlivGcKDy4Fc6vM9YM0JDXKUB0+v
aZKApVov5dir4yDlIuRgSsDKzA4HRyiPWheaA+Pti1y+xI4mdp1myzwKel9SW2OqEFVAXpX0BhLC
XTvIyRg5ovmwnAw2n3IUIz9qSRwfvZMJWoIvMWvttzPbvsVohM+UzzX5XQ4xzDFa7NwesN5KivoC
jGu83q+B3Mwga95f4FowlJGHf3OI2Oakja87ZDCXJtlBG9sFrhvmhseo1B84yhukCssWVYWDLmc/
CInkmYPd49WNNydRpjHzt8oA/yjCsBlYCpac6L4kq8GCsQ6pkRmHeBRRmaOo+oAOTudI3zcKCYWM
5pMijtquIDdKeOMpO2228UL4jvfPERlzvBcotR2yZfNaP46dEuiDPNsO6ZbjjptjzQFICP04yjUc
0SAgPiR0dQ6fPLjV5Tdg5jz5bQ4yOb1zuksNi0OabNYBOfoAqEWMjfiyi2tlqhEcDdr4AakadeqX
pTq4GlGPfM7kUSUBa3OoTU1Bwm6OzDd9copRynKpSBAB/ZW3KZRuGcZqwNvlzTTn50w9kjFx7Gks
8xmjyEU+Sl1nH0+mj0edjaOqBbhQeb7PTwFnPuWPQw2PQl7nAVksZt22DmB+e/ACMdw7pBMtY2nN
DpaaIJY3V0eRnCMi8ggRPR5AWB3IuGTOf80PIGUAOHCPx41mkiNu9T53jpdIWgvJRP5bleK52QKg
tcOmm0GJ4IzkENV6DAEzo74HbDVbIyMuKdx/83RnIBFvMRnrHx/4khXNr/yN85nxiGxTXonzcjim
MLFzHJGRwiYADmt6wLwdUy6FHzW22AxiUDeBpcj78IjfmxfyLCaNkVvD4CHAJOdkZgMSJ5pA5nWl
ro8iSxWM6/o+5fjO4aB06fiYlCi7O4sZsTpVlQTPHuk+x9tx9oM5GiQcRdvCkmeKtgbHOFXdTitS
YpUNbLeqwxFH8SXs83ju2X0uMYZHpapylij7G9d6iNF8+Jbs8mM+JedRJ8PKqpNb9fhU0q1ehg35
bARzPKyOclZHrkM2R245lt/8ZgC4hYBKqI3Uv8CXS3dqLlL4ZcUWyIL8RmiFSXoBrt1BM6Ck4sXk
mI7ftnZDuNiPR7gslWXZId8aB7Xaou3vaOOKHJ3U1U6AErEvZ1SvJR//DN8ssIXtFquO3BhTraPa
R6/YxNJzYwbXz2mBI1pz3kR2ROqfR2lpyDCjUi0p8APHXn6qnWaUd1ZHmHNZcpRxUdcHks2Rt0a+
dKK75lTJpXAMTLpZKmaaIylglIfkFYQ/+Zmq0/IH9RzWHOkXCs6hNhWxJkKzeDnTQrwJ5S1x05uN
Teh4fEseMeVzfKAdnvhtC5zQXwelZjTxO447GZijuSwH3FENOaXaSGGEZCgmoo4HysOGJXs8x4ME
cg6/2EDdIysxSxccud2GIYPoIsaFLl8Ad5OH+xGGftwUto+O3zeXnC677wh49mZhjXqGhlZZMNrs
zFivyZcfExCzitYRX+4Otd+uU6eB80fd6RCKHlPOR9S9JOcyhcEc9Tmzck0/Jw+zGXR5VBDoYS8Y
6jLvs3rsPioBSV5elE6macNu0rB1wWzCSpN2ui+A/Q/mA3QxpOdkrnTyiiT4OVQqMdTGjjMRvW1i
0DXWNhBWZzpQnDS/xWbIRlJ5YZJFbttlZDVj+dMXRd4NKxiMU/zAU1tLVlaBxXD7qUauxHBWAsIL
crLmNOn2uvBIDm2nzi6slcxGafd1hKzXvisBRQVbN+El/jQGXavfZmOWJx8zltEvU6Gs+zGxWrfb
oLU7UdeM0tEiHQ90apf3ZfuXWpRV/gArzku3Xsf3A0Wlg+jO2XcofplrRBCMLTm/oH0aKtbWJhXe
qG6LXO2nvUAVZhXnkQBRnwubuMDn+AVuYrj5uGhgebcrtR/Af+l10O8qs7NyMjW877S7bEJRA4JX
EVkbxG1c1H/E1Od7J0wmtdoYtds0FEsc/M/CjZH0Cl5MYa6094odD8m4BJsLon8RUgIclIWZeX2s
g1pXM92mWqugEbhsp6ofgTo5Ud1hSgawzBiWeYjTT7QI8ZUCvx1wPlgrlW2gQ6g3VPPOA2Ys8oUS
xJ3t7lCKChtroXeaOkyrjppV/5jkVlp9zc0MVIvbBWa/h0Xa5huEfEWGE12i3oTIUaDsDNvlscBK
t7gtyXga925S58rezNHB/O5wKBffC9WyInKgChz1L+kE3ileB+3QGd2iBmZekBlG7eCblfTUnBAg
/wQNhfLVwjxKbh3QzSwRCak3ubiDhlyjNYWLvrX1/Is5EV5JittAtu1omjMnDm3N95U7kDHCegIk
w8gsKsMdcx1/iphaFFL/FKHCMTWNG1+qnY6LFDYp6g3zsawAYuFcPYK/j4HyHOLPLIQQ6kb3ySHT
zuNgDpFyX1ICt7P8jJitlWZd9hlNPcBej+9nOPH8IdFcv+T067ic50/RtMmmT3gqUdU51jKiVO8d
dhj7wBtXM0j5eOHMKc+5ROqh/HQ4m9HXYrHaIOnVZZuTygb/j/QJRjFimswPXldWqvM4GFOmOOu4
0ShehKEtn0iTBtLvZ41LVA6M+BCI/vfNJoOjQSs53Wq4F/n7pnC87FvYxJb3o8chHoKk2qnpmyZp
DHQlasltnHs7HvNOh/80o+vDsQ/JMJuJ2giKQXXy0eYmG9c52cXWQeZR8Qd9hSytzE/Es0ZOeIhK
fDopwHDgTR1md2YbFc52HBqgmZ4qcNx7LLXWT+D5Uo3GDac1eU7U2BNrfU1IAfv20dIzb/qrJfDA
k8wCSNktYYaRL1jrTQwz5KtIRKQp27xOQtTh3to1H2+XN0B9NLfbB1XL8afApRyD3EUMOwx9TCuX
ZdGhTj2kqlms26qsygWgKaFAZcOO9KEY3BLw09j7ESGA6cQbhK+qjdn0QbJ1mxF4EnoAtgtwPRDv
YlUp1YcahtWqM8uBklGSfI4hr35EvDu+yYXTfufyaYqVPanj2nNND+7OGNBoYgfNniQiivdVV/Q/
u5Ac3A3vuvxtQBbzIY06fedEXbdue5eN2JBfNn4UuBdnqxpjymobdMnwvTKAlC2cSfThsq/b4lvp
F+izjGCAVrC67XcVZOU9OqjGHSIeeraY+igYN8JMywfLHKJvwMXLR063hFmOjAABxVT/EBSVcmN7
nPMwRsfuRiRaDxebR7b6BVg0p1pS5M0nYnl/VzP5SbXw8la3Vz5Yz1tB9vsHzIthhxhrAOqjcuGr
UIJg8OKiFt8oQcTmveCZlyH+3UfaMqCgXS6qKiRDrlmdtfVtIr1FSFnLujXNKYwhuTh+BBhM1N+m
LAWB5KPkgVoa9TtwFAkiJKOAiCUitbzHOoFqcWYnIl5FPJCo25X5rZ2G+irS9P4u8nztL0fN7S+o
DoXfwyBudyAf9cd+0FhlruVt3EKo4JcSYyf6OnaWDXn7YSFUr9ohtZF/5m7jZuggLX1WNCPbBD77
jqfehxbk/V8e7yHcqPvoKVPddNOIxt2apjpsdFT3v4hUBB+90LSWphuHm16ZvLdBBHbH7kVCJbYV
wxJJl/IhM3SO1FAJuhUIu7Tc6qkd/hhyRXtXO3UwrONOrb6DfR3sFchGEoBGoHTFooh9ThYPFctl
WcGDxHsJ7axEiYsHpxmqeq22Ik1XnZvpAE3VsNtCE++/Ri5vsVXm1+pSGF4HMGQw9hHCzPcmd/x+
8ltwg8FovtOyMtm0kYdxPEr9t8jd+WAim773bsFutv6acyl/57Sjf4fYa+2sCyK4N70f9j9E0fi8
3jqHirweFXW1oiP6O126nj6pA7ZEVKIjR10WKCLf0yykVd+bNmXXpN8TBYnp95HT4fjNX2wcWR/4
FXJnfs0UNfNuVKWz2g/uCJjJvHf6wYZRyPN7cq33psMMDfFS/krobxFQB9ALYJ0CKiQnpQ1ES74m
9zR9PY2kguFZNunwCB8qbu5FD4XkFnhOod2SR4u1b+OID0G0dNzeMT/68CyidmFr7DbOFkHKuFkN
2Genj6oqUtSSQIwi2Z+u4lGx3EmHAoiFXvQYYggAkqjhRUM8uEP8h/s9qcZ+lWZea98PaqRSic5V
Vb3rR5/SbtbBY92KMZyecqRH7IUam/VTGLlw3LExEIFbAVAEkraIVArsNyN0uhwvCWpFK7xOGggz
rV+qtyyDRH+K2sScrtoZnuKEUVRBpUMnvWADUlHtc7NMREhGzQTJdaMfKIvHB2LDDXe0A/0/34f/
6//Mjy4b9X/+h3//nhfkhfygOfvX/7zPU/75H/k3//2d07/4z334vcprkAmv/tb2Z/7wNf1Zn//S
ySfT+vHbrb42X0/+ZZ01YTO+aX9W49ufuCI0h29BP+Rv/v/+8F8/D5/yfix+/vnHdyyvG/lpfphn
fxx/dPvjzz+EilbHf91I5Ocffyg78OcfT2j/hxAxs5/1i7/6+bVu/vyDgOrf8BsctHgEM6UaiK4A
GJQ/0ax/uwaaQWiOWbyxBMoRWV41Aa1q/9aEpiHfYJhoweBu8se/6hzKwp9/GP+2NHCslIJQd8Dn
yzT/+Lv3J7P4v7P6r6xNn/Iwa2r++mQBIbCkkx4k3EVfHploltCpOAXQv3qsuky9q4IYNW67a9c+
lZYrujYvWzEMoVmmZtpYN7jnehQgyArAc+l0R61JB1xXSgnotN8+G/kLPjCXWkG7RRxEVHSiudO+
jB3wMBQBxrvM8fIlAsrT0qnN4YqWyZmCnRwyg8/GRsykyK6yA0+bcVzFyangDXfkqwDHB8RqZEYh
FX6QSKhH+Fn9L0lYf4+Lr00M4/kOoq5WokUYJJPduCKZc6HX5E7QXoB+DhvHkvIjz9Q0W6MGKiIC
eq129UoN+nI3AsVcvz62l3ptGehaOQI/cQQypMTLs2YsFM2UAGTxXQiXP1mRGWopaE91m2KVMBXw
7npdeItuIOGzVGsn/Tjx+LVWEgIXrHJcw67wrU5lVeQ0YJ3JdiJRx2SoptTjevaFMgrUXhPW3V04
5d+AWMQbrcp/dMpUbl7v+inf7tAQXCcCHCR1kAU6WFc9aygo9KYIAWDd8SjOv/t+F66TCZnM0teH
B1DZ7pX2Lgy1yc436JRlylNBat49a9BP2joKVXrW2V2xhMWDUk/cD5/NPK8/KcDpgISDjf7lWWP9
Q9OK4BfVdnupEEpfE4x9sbjwy9OwZ+UIkugw52yt17IuWAyFvY84P1ap34y8gXALen2EX7bCnkWa
1gGogliNPAefd1iLCjeUSqB7BUmmLbC/XxqF6ivaVhcagSsOe1BKiaGtKKf52ag6eqaxLIvirjRz
5PVtrfwAvFn79HpX5Hn5v+Q4FoshbGSFcLCx0Lg1zs+gijJMXiJEc6drfjhtoOpAhMAvrXPW1Lj6
z4VTw/GDMOYYV86BM5Lk3DTLE+UfdJYQrzrbEKoXFNqEH+OdXRV5sVT8KM6gaTn6HpJtQLoAF8i3
U1Lg5IBFGtIrFlgS9DtQ45qoyI3BG9RZlObtbw+IZIyi4AZtFd+5s0NZqhyJLrOru8iZ2nypl4U0
S6nU7BcV0BLR63QyfpVRQ+T6esMvtq2hS50GnRsWuVfNPpvvgKxaCSohuQMTb2xD28xWaet4q5pK
x10ZG/6Vbftyfcn2LPRU4YFalnUm84SKT+VjZZDcQawSS+pg2DzbpFde75UcrtP1Ba2NOdZsdguL
5GySDbeJCuoPyV1eR7p4wImGnK2N4uGwSTyw9fvOLYf3iBpEP2uoFP6VRXahk8Qj3OGW7sp/zm4B
qGZDUqV5fpdXLrdrrMCaK9AJer2T2ouzXWrPIaQjwGcghHreS6StUh6pTnYnyJunyAahcbqQyZkv
QZQUxa0g7/O9s9QQGfA6Lz90rp1+cvFebZf+aNcfUwtg9MIiyzAsSiwMUM2MUgQPrnzNC6PhcDWo
cm2z3Y2zKUcVojBBgmd3ihaID30zBltRTSlVuSDc2m7WfSSDPH0QmJpuLfBHvHOm+BaTvvCT2vCE
0pG6W8H0S64cQmcWjxwFNqU5izy/gZagjvjj6Vk39h3A7SyCsaQ0wUOLig4lfEEF3y20cJc61rT3
R7W56a3IujGm3loHYxj/eH14XozO4UsAfmC5mEQOZ18CbBoCqaU77MEQtu9t00t3eMRcXStykE92
BM2gV4iuNCvTZfBO+zqAEoi1uh/2Xh/61iLpdCVZIK6YAXczevd9FJAoakkTvyvi0fDwyYN5DHo6
cjYUQ3lKtgMUhiv75MUChghokPOBJOoQlllnh09TxfkIlnnYg+jRl0GNr9xoih5KiaJeWYUXmnJ5
BlAi5a629HPJRJHqBVznst1HoCJXUKy1fThOw14aafz67Rl1dYj4aOehn+6cN2Wypgofl6692076
DjFRY+XWYXGlQ3JsTidUJ5rjYevQhkrMeTqh6hSpKR7IzR6zl/Ym6WQMjXjVpu2N4k1Zwdh4vVcX
29PRAjioYvN/ztrLABxPOu2p8P5Ww1DEa31soqXiGSasjCm+8kx5ESKAlzItW0oZyCP0PKZqegse
NbZue39Qp5XuFG/aSfvY6AgBKP2TlwnryoC+XCHwA1kilomagCbsswHVqjhzE4Ke/Qj3uiD4qL3P
8A7zmzbO1DevD+Zhdk5nTx4+BOdcUUgPnqsD+NXoe56ZTXulIuxApECjEmak5HFWfVVijpojP5Qs
OleLwlt7GKTWlnSgWhKR6LBk+6l5L0aqqcugjVzYPjmH/ZLjMgs2QVYDYo1NTwNViFhHBuAos7S7
SvWBVhR1aTlLQtQpW0TdoMRLVH2mcTViOQeNiwpvCj5AQMVVMq33l45aGJ9f7/3LI4/OowDM8whd
Y2GdnUWYzQ9Q6F11H4m6uEn9KdnWef3bkYZ8rKPyzH7nf8kcnC5YI3B6XB8NuNJ5OfxMp9Ygqaub
H17vy8tVQyualIKV0SzGVWetjHmG9+Kk7esq7e8TzwUGToVg7SWU5V9v6tKw8agm+teRgeYpcNoU
gNgEjP2oQq0fEF0LQ5BYVuhdOZMv3Ir0iHecTKjwXj4/vtAyHDwk7tV9CAdpiYtknS2o58NHHqfA
BGMwJp/5Ku1Do0QYYRZevrIpjzz8fmcNzQBQhdKu1G857axWWTFRQK7t7bjPN/GU9+ibOf2VIX35
GmCR8OGIa6OezOzL6X323BEBdrBIA2h73WmK294Z2m6JSM/4SJEywnKmwY0CroCRfUA0XEO1blJU
bWFEZZIvLaD71hs9Qb3qyhxcmmkyWg6a1AJDYvdspjGO4dHReNq+CKZs6fautcCUbvwHrXDkoWCM
jLFpOPIEftb30ax0qDxC2zvAHRcNzKpHoJX6/rcnktOU3AtvPlWQPDttBQCW3xqD0+xtK84+KeQJ
dn2RXdsbL24n/CkIhSUEwEHLVT/rC5g1pyZfO+4NqE9fVZSsvphk2JZICtpvm77Nf/d2crgqqL+Q
YhSYY9hnt2GE6R6Ua2rcShIqRKfY271HZSn7K2x1tM310VsCwiivbIqXy1UqL5PGwvGOXAC6WqeD
qdqjY3d+o+1TKFNof2WlunKrWn1TQbmBA4BJ3aIQUfgGGuuwqzS9/agJoPALCuLFjTrp6e3rs/vy
tCByJvjgJcc6leH96TdCeBJpDhyj9jB2LCpcnVGv0rQ03th1Ze9K2BD3VlT69w2R9O1UIiqx6FXF
3rz+NV689+S3wKWDbBArjTD69FvUaRSxkXJ9r6SBSmEOv9XlVHTFxvO9YF1q0KwBMZrfVMWLfzdh
Ipt2uQAMQ2PDHjSrn+0iHWE6FxUwfW9nVvzFw1P4Gyyut6/378WB4PDxvNSl6DU71jxLD0AWCcfM
asR+SjNKm76ngsyBm/Htt5shleZIIXmShmQwT4cx530wkSgT+86Lks/QcJRbLiNl/dut2IieyjQW
ATmcn9NWBruugy7MxN6qo+RjVJXpRuV1lf/u8SazGYD/SMyRCmDwTpsR1BazpCwE9cLYWPW+DmCp
DZPV73fGmg1iyMjhrnHaSgggqq6zSOxLh/qkhXHjWknQFf8HrQgqx2iL6XCh5Pp4tshAmeUCBUla
iQxnx0sRhsjkqFc2sxz4k6CUEXO4C+W9S1R20Mt+1oqVDU2KoZ2+l4XUt5Hpgr0RKv6hEQkM0aX+
fRIY4ZVQ+OXJzfkBao+UkKEaHCSnXavsYQqFkqR7LQjLfdvG1kcOK+UG0B2AcFtB6OD1sbxwiGJd
Q+YR3V3StrwuTlvUYzPwsXrJ9nYdQdm0yvw+MXxA3lqHFxQwCWfRoC6wwwDa2LtOWT+mOJbdIIhZ
3qa+mzbXvtDLcecLkQklAeDinXM+BAO89tHJynRfWh06S05f5G+tKrPu8lbtfjqitx6dNk2ytdVi
Yb7SfauBPAacH+mNwsflIRzKcF0DaSq2sdsWKaDZxnzX10OkLRQQS/G1bywPgtOVwh2EfhteMhrn
xOFWeLZSKs9DHNWz0n0ylPU2NEPvTgCDe0flBnvUIuzidV0P/S+gpu4SbSBFW8HtC67FSfJYP/sa
vLAPaWrk8nGrOp3JWGCFkcdpsUejJASUCfJ/07hFduthqOks4NOgcAfUprrPvQlRl6CdgvbKafbi
AcAxaVLpwXdadSwSGaffAfi82pbU63alZbe3kp65cgkNFtjueVf258tbQJ5n7Bayp0hfnZ9ow4gC
QgwMZKckXn0rvERDQE6/5q5xqRXKVyglQJuXLZ12KK5TBQheoO9Y7zYk96689SI/vXKiXRo2eQOg
A0gSzjzPA/eBirgbQpO7sLIfVKjHCpKS2GOXw5XQ4EJDgquTLAnVf02cD5rQCQi1KvV2Rua3O1Q7
YG44SroLO//X6wfLhYFDetGkbqJSQCGXcDpwblLiWYaB9M6BZQ6oYchwjHP8KwN3uRWst3hukvTV
z9bbSHAhTJ9bANfY6saE1bdoUqonr/flwqgR1ZhCJss4lc7jaVjIZQKkwtmFtSYWZRkWNyECKxBS
POdKhy43RXFSnoDcpGfDRmUD2P7oOrscHa/vYVl/sxlikhAGGKLf7xURO/enzTwRtZ3OUJNTQFGC
yNm1VPC/G4idbvC9iO40gIJXjkg5DadH0wGroJHAkmlv5ywiTTW1sA38BXZpVY2LxI2zdxGJVqI2
pUhXFNmafZPb4aqvI7+80k1DnnsvGgfmAjmDi4WunvZTyfXYMYPc2/VliHoyhzAidcMk3K9x0/Xh
rZaGxle3ydMvY2EYKqJhsfIzz93iFvUllZwei+Id1miFstCwHq+Xeoeq4iaq4/KbVQmEgIx6AJig
pj4K98jcVHdwPBCoVCOhRGQL9In/7Iv+RxUZWgfEj1rfAmqrEi6c1HU/NFM6weqbHOrSees4S66I
YBtDQAMqinAcCOjSrd+WQjUK9Opt/4HfD9ql4XBKrMumUN82oJlGNORi82tZ1/qnKKihwuS+MlWL
sSw898qEvrykySTpLFKHfDVPu7O1g++en06F5+z03P0A2PA94hDVArnmpzTynpSg2b6+Vi/sc0Av
2DmRipGr6GwOdaQJAzWZnJ1VEFh2o9Pv0IYMr2R1L7XCS5LkOyhJIj/582cXuamqI5wK9jnqKDGu
4o6JhkVq373elwtbnLeyDdiLp7lLxuW0FTGYmd909AW8qX2roD30hOEFUElxdd9dmibOe7JGh6HT
zpoqKjQ9+653dmmDTr5lDNkDSQ4Qw5pVh5g4eOYmr4t/NIyEzvgESoCQfbY4MINGXCnhDPNiB45A
GNQLkKPdlcl6Ge5IbIm8mHn+M4xymJ9N1oSDhQ4Vwdk5dhksY3RJNkiZtrdFX3VP/pSjYlkipoah
rwC3G41XDuoLb30qorzxkbO1eYucv0KqzOxzmGDuruky8MXklreV5yNy0MmnzzQWu9w1QGGgbVnA
N350dWRurmzDSwvWMElakT3HGdQ+i06aNhegp2J3R9yHHiP6bf2XGKb95vdXLOVw8mwUq6lAnO2+
pIE52I0GzUwlHrIdNieL2EbdzVYM90qG7NK0mvhXyreIYzK4p9NqJsLLwkl3dyJXvM+J1vRvOurG
P1u00250vfHui7b9FhSJeFSgDH9/vacXBpQSKNle3h6yBnq+YaLMT4xeUXZ4ZidikReNWOM9ChT4
H7TjEIZxoPH6P8+Y6cDvTT22lV2FWMmD2qr2iiDKfPv7rUhDMlnllICGs2sX4Cof77oeLt5Fsbea
pF0NaPHc/INWwK8QhXGoURE7nbEhyFK3BzC8gy/mrNDjqlZZN5jr11uRa+zsFj8gigDjqKZDreS0
FWOMpZWIZe+ykGgcmyXtZ1g57hP45eB9rRdXS4oXjmkqlqQAMM+hc8bZQszU1G7BFhNaDrIkQ2pr
17cF1ieWcq0efWHVAQJig2EyTN7sYHn57CjrNC/ASKl0dp3eGDeUVdCBUOtrWdoLHUJBmSyTLDG/
3FmBL0aRjqazy0yEJsqysB4gUeOChKH2h9cn68K9A2UDTJFJLoN472wbjV3rt63N2GFjni+T0lFX
UVSNT3Gh2DddF2rvda8tr6xD/WIHHSCWiPLQx/NaTdJRpiflae/c0ch2QyaUewli+pXXQruLndLu
b7vGjt/ZLYoOSzOuO5fY0xv2KmUdfVENwvqL8j5oS2UEmLSo6376jDZ5TDEZTqkGrT9RkUG1UdBy
irbxVwi2Ntyr5AWaRdGYQ7Wo4KNbWx4Hzh0wdxgVKBWF1gINPeuzPmTFkxNkw0dFt+K/BMeosVA7
P91C4yhHcJC+Oq5en4kLkTdXJLVVSu88xg6omWdLKxjG1qv00dk1Ctat2G/mt60h0lucYZStQJpI
io8CgUjz0LyiwH9hVdM0sRrm8UAsDtP1rOk8HTDFzDVnN2aTtFGKnd2AXsbv303ARFhm8DNkivNs
qcU212pc0kHdTIulaCEkREOIgrjRX3vFXFpf8oijCoczKs4Cp0fQgAFKEePHt8vaYbrxtbhda0Wo
LzEbNa/EiJfGDpkdPM9t3p2ucXZyt2muOpJhsHMSz37sSoFeamkXvx9V0w3GTCImiHnPHpuGkmdR
zCNn57cDipjI8qwNp/7y+gq8NGqgzlkAEivOm/Z01AjMQjhEvo0uRWCsPYwib81SYCM8CO3N6029
RMGCmAf9jhA6NWGSQuK0LY5nQsJh4ARoghFfIpYA2DaU5vxiGQy1WPhjjgqJkd2kol1NyDMPRf7x
H3wJC98Lya/gRD/HhhSpX0MtIugGJc8rooyitZG33goGeLIic+auWtf6Ug4tVoClUG5Nz4+38CBr
9Up0eGnkgQJTVSBVzv47Gw3H4ImNwiwPfKgbW0xbEnSnenOJl+q0er3TF25nImAyMBQcAeO+6LPm
ueC5CcZ11uuSAqv/LuhT90YlGtij4Rnevt7epf0hj3nYDIRqNHo60VnTpVaYsXIn22w2Llz7FaYA
v41kZjnZuHOYBvBFQg7Z62cnmKlWdhP5ppTPV+2bojO1Hdyw6soJdqkv8ogk0GCvU7g9bSU09S7I
KXjtapyClpRnQt4Q5rU606UrGRcYdjvBDE+Ws/hJicToo7tq7NDb0LZCeMayNlAm9yeeRhV2fhCx
svrx9Wl6uQLB8/CWZidSD+IKOu0aWGEtzMfA2tm11i5xGMeTM43rBVvn2uF85gvO+IGe0TjJNIp2
sGPss9WuNL2tODCCd0HR5R4Ch74rNpNXYQoAlRGGYpG78fsq7qx4ARUbcDNCvjXUV0+FDA7X1QXg
F6Rb3+hRILe8sijXjhT2XnR11kyLCWYaqn9FqV158bzcO1i8cvoS1gLuoLZ5OkiKjvcQ0H1jh/40
NVOokfe9kU43fWzhQlaZyrVCwcsFR4MkMyifyfSsfVbYTMIWpjYiortRQgAbpA1ukQ51rizrCw9k
m+KsRdqUNyNAw7PbBW+A3sG5S99hRgZ83C/xO3GtVqysUfoIizi4HSzFXaMTZO8S5Np/uWGVXPkW
l/pKFpX8B4hK2FFng+t6Uea5kW7s9NRRt0Npfh/r/lqQdakRSawi5oRh5Z6fRp2qlm7LK3HX4XC+
RLZkQph1Clavb6ZL64TziLua4JPK99mZh3RQrnS+Zu383ie+QfBtwwlZLFNC8A3PyWsl40ub11Eh
K5FXZPuelz4CrdFq3fDM3eQ2cFTRq4IAqTiPQB+SK6H7hQGkME2KltQe+/j8CDRKqx38ghiB6lIL
mbrsyz1KqoV25Ua83I5823PA8KY7W5KeqMpg7Dz8X6nD3CP/PuwiJX77+jy9PGn5cEgE1ALJS+HT
fbqfszHJWPiNtdOL2l7nWUthwlOtO8yN9VUDkX43Tgi3v97oy7QJC4I3F/uZ/Tabwzy7qvAtcHt0
Gt0dkAv4+nmnth+nqiRTMnRutBD8+FHp6xETaeQTvySjENXT61/h0uBKmgx1JbpO0ey035aDx71b
T+6uHzvjXRlo7qPZXr3HLqxKeagQEhMbU3WVo/+sozwjIaq2Lrmo3njnKJDC1XLw1yrGalf224X+
QNpjs2kQYTmhz45JSjEIKRqZtysJK3EO0rWVn9nKlYm73ArDJnli3GBnS7IQeQNbPvB26I+4TylM
sQVVpvRKZHypFaB9oDJRgOIUPHtPJKEx8ZJgeVhu7j3oo5tilYAhyOsrQM7waY4GlDcAU5sYHIzJ
Oaxew2XCiDrL2SUIAd0YsV9vOW3jveVG5O66crjrK1VsRFcYvx0P0jIESwFbCwKc5Ms+XxVYS6Bv
4sZkugpHe2h1DDcWVR9W165O+TlnPeQAtqBrST4Nr/7TdkIqzvioTQUKNGG+R1jDQHcjLkW8UAEI
r7A6qDFebC3/99ciK1HVgSNRTYUrdNquGVsZrj9evk/wtF4HigowE9rqlWPYvdQ9XoKAQQ4rxTqP
1+CfK93gRftkGidlW2WhwsonxY9llKMV2ybtdXWR+br4VSmO8VYd9KhbtPiL7wsThusSv7EEcydl
zJ0F9S2hLy21LEK0YbsG1a1kCpCvjcbpi2LEjb8My0LVN12b9APiIZbzHpwEvsMazBJviZY5Ni4o
1zbapnFQ1YQ/r4pg3aMF8HHypkHFZNvK9UXLcfhLAaqSrHBBxAM7De1QZUaCuH8qqXgjK5GgYnc7
RF4VLQiwvXaJx7XzLslVfBrKKmn9T+EU4PaYli662m6gqV/iEfXnFdVxtUW4oIjz22bsc5wguaTA
4Fuo6q5BdqcoLzWQD5b6ULbj2h5qL1uIKQy/+KZUbMqdpmzwMfGHL2NT2FIlxei0pT30+TuvM/Nm
hTOZ+mgWZgQTZaj1G1QHgKOHVs2R3aidiyqRFn2qw6pPlhH5adLiqUi6NXez1T8admb+FdlpZ9z7
nh8kCyiwanhnoHOmI1ORFr8CzXljgzBzMh02Xewq2sh1HibJTY7dc7BotMK1UNCYKnfjqJ22LfzK
pVDqg+pEaTxJfulpqqA5aXoDZstTinP3FHqfXj88DqHY2d6SiC7QD9g2AoI6C+AdjFPww7DafddV
2VvwQd69g8LGu6it1RR9kra5taaoxwNGQapqUOqNjtzog95UDtpOCYJHehG57zSsGa6EDRe/Giqj
RM0w77l5zg5prc0bRj8b9nVqxk/j1Iq9WnaTslRyqJsgoFuv/lWBE8BqD3VJoiVkc/JHnOdiVjMi
g99wt9F+eCneBQtEZWpl+frgvTzfJXVC3vw874B3yJ8/uxURNhLSFqHdx6mHtElLlv8Biw+EtF5v
5+XtSzv4dOnAS2HGnmeq1bbw3T7SsSIrM/u2zhTtjVYIsSGNZH18vakDgv90PdCWRZoN8LdJyuAs
3i2cAGGNSK33doD78kqzwu49pmnIEE1YLuJaNrpVuO6CBokAIaiH93Vn3ums3Q/CyTE/Cidi1lWC
JM/DkLX5/+PsPHbjRto1fEUEmMOW7CCJlmVbsmV7QzgyFjNZLF79/9BnM91qqKGzGQw8A1dXYNUX
3uCGQz0l+IORB9c75SvY9rMTLHs1+BkOGUUtQ8Db+YNltFjJ+kIEMAENUdvRwp6VUVmXy3c5ocsT
0W1L+zt/WJE6wdi5d66s88uLmC7AhoHztiYq/JvT/XTXZSows59iyYWwQ6Kk/tvmY36Uq6oPuDK4
kVfLZf/6il/aXNLoDbaz8eTPiZqW2ecF4cMUK1Tq7jxH5O/A9SyHIk+1KznvhfMKoIoiKjQDYHPn
hQG7zrktjWzAQgfHT/Tjktt2Nuc3RwVUo0BV+RsWlUD87KtYIelBcDd6SC9Gs5OtgSCOXVyj115Y
NsjKPCxb7AP15SzunWyjyQsj7+PSmREFVP4UTWMj902Ov96bdwigDuEv9my+xwk5PRaVl1bu2NV9
jHRdirSMroeLDjOxw+L9yo1yoZZKLrtJhhBQUWM77y2jYdHl2AO1MfRBBHGqwt87S2pFrTZnn5bW
GT/S1BjewdjEwQhUyryGLcjzPTJw7eH1ab9MbmiVwtgk7gEjDRHndNo8t9pYBF0PwFLr7pzC8d9r
MFMzKjgVTLFUdf2hFQqxcO4LxJNG7crbdOkHQETfirnceS/Km+bcQDRAHyfupSEPNQrmy24oTVUj
sFRPPzAxZPLGEBywNw4OGbD/K2CHl9/LVh7a+iiEgHSYzh4grXWXtYEbFvutjRmsmNa91CxxZZ0v
jLJ1OlF2QSkMgsrZ8SqWAr8rE/i2GUwGwA2nv0EOfXzzV7nhemlB0m3iYj8HTgR+MJuKBDRu9Enb
u9S9ETC8eoNemAtoNdoAQLjpeZ73i+FflFmhXCsu7LHZkKjTnndEuxIxXxyFm4x+KlhUkrjTk0kX
ksJ3Vtpx1uXj7Zob8lNBZHft2b00zCZSQ4uGT987L95iTzw6fZCgylCXw0M/Z+n9uhTelWrtpVFo
4nPC2XyLSOJsMg3W4FOqWbGqNPpNTlU/YHFjPL7+Mf97u07f9WDL2wGTbO31F5Daqgs6csHcjlu9
Lqa9rUvto+lkwS73Rh203RB8UIvAqV2KZY/cavvb1mTQhKLDGzYtK6yGJmHsUSebySgmtcvLwsNT
oa73hJdorM2y2Vc2YnmyT9o9lTh5b8pOhu0GCjL0DlfaEdsGAQr6yqX58img400Ob9G1s4EknZUM
Zg93hd4rTRxpAwWD1QuiIUetWFIv2r2+jBeGQl0FcSSK68C7zukJE/65XEMGvCfs1r4HhZtELdf4
ZxObjytDvQxGmAq1aer3lANf0ALXhZL9Qu7D6cvqPSGv8dDCWnsquyWjcu6kf+tAyCu3xKX5gYgg
ree6g4GxXcn/iWiTSnqqyX0GbVV1s86dc+9AZBO41Rv6lbrFv87tyZGk+wlgbaP5/NMGOjv5Vmtq
AiMeGYusdX/XaB2st1OZmEMkp6FO9qhnpyCl63roosSV3CWlr3n7vFuxnsGbYY1BiFnfzdFwi3gI
EPQI+tUoQ0DpvQwtc8hWjMen5O+YlZ2xI/br4qAsNT1scXzs9lKvSP4wL4MWhl8HtpwTcncBLsed
Ne4EEtAo0MmhDyL8sCzzMKNZ++n18/Ti4ye7oS4ESoBDRaXh7OiOOqVyr9SW2PKS/AOQkJXA9mo5
/sWuQkyAfwyj1oVk+iKASTS9GJBxrmKns40DGl/pfQdr4dC49lUy3lasONtUynYURMHVcEWf1+8y
Tx+DQLPz2K51lEB0c9gZlZEfUQM28RKaWvlB7+V8W+B1iVkENpMZIjhRg2zCldf7JcmG1xvsOO3g
TWLsRV86y9cel6m8iDvdGz6S2ZsGVhdBgM2QURY4yfppfURb3fnV+8by2W/QbAn1tdV/LHiiFJEY
ab5eSTEubAWFcJATBK50R85TjBHD3DLzvTLuDZXuq3E2D9VSY9hMfeOt0T7TBwFC1rhd/PQDT7/l
fFaTV1c+Q83rHBaTyqPCtvIr19SFEwyUASY9K72lwtt//8+NAcENWXUSXzQSKi80pqqMBk+s+9e/
k5dxMfUxFKd4w8Bd6iTCp8MAaiFh7RQOi6NT5Htztqb7cRgL6lA+WxwmQbV6ETC29FsgV6eI8F/V
fqlStY8QB5T91piNnwMejvYq8HbLdc5nLSQvuqaVMWL0wb6VozguY3etvXBpbbeN27BERMH2WWFQ
F2LQcDou42Tt5j3ptbztsDS8cg9vS3f2xZJtYPgGBi7Yqp2nS0tlKrGxE+piQPX5LiCV3wPcH26R
Z6mj2sEP6/W9vPAJwFYG6A2kjvD+vGqsckvvVxdVDVRTjdsE7Yl9v6z1e1sz27cGinDsttyaVsLG
ZD8v0MhVm3y56nD6TK8J+yRo7ipkK65c4pcOJ6zYDfFpozfMpXe6gqZcyH5Q2Yu1dsIkqxhs8Tkt
XVXtPBWkv82gqY42UgW/PUN5XTj21KLCKVhabCZkaeRX7pgXkQMFPQ4mzV8wIbxqZ49404xu1VWL
iEfQN/sZTp4fqbIZj50RCOxvGRPUAyZvV+KwS+PywmxyCeBrIaSdLoPvj4CicUCO9aH1bn0rLXea
RLa+ndCLjXJj7d4ZWJ9fO0/WNp+zAwyxn5thUxDbGnKn4yZrOXTmVNVxavY6z783g8qusP995FRn
Ap/3YfwwU9DUvqRdVv1CLgIjcZnZ7i9NdHW1d8q6jo3aXWH89EAMsWzIqu/Movy+VtP0sZxWvHpN
bOCikY4zGAYELD3ErnLjG+j+/Ec/mIhD0N2rdlqjl+IGEUboQ2PbrHhumEuhQlDpct0RX5W/BuFT
Tut8qzJ3c6c5n+e6TnR+JkSZ0FfKfwBflNzqrUR3+fVv78KNQjLrUUPkw6AGdLZUlZEqs8fLF40C
J4k8aqr7xrOvHcCXG4I0CM8OiG46hvb5Qajmhca8WRdxXsJxyuECfQYmkj8OjbC7w7joFZZ8Xbn+
LoXthpAyuy+vT3MrTZyeCLptoG5wOCSt1s/DWOQIegN9+AJ1l5SXHvePNAuDXNa/faca7wQShnfZ
MKo0XF3t2qXz8jPgtiGeM2A/Ab8755YbVgPNaa2KTdMCh/SsuLHNwTissDGReEaoXqA/9+Z95dgz
FpVBRGCAvp5+ApXR8eg6PI9owbsfrKKB5SSyJHt+fV3/yZGdLSwpJGOAmKMgcw7saFx3bacy6+Nu
zIO9X/RBjXzhPP1ObC/pdpjjDFvcridt5M/b96QPysJvoZbaz64ZwE1ojUoIfNARTMMZPdJffhZk
04GHop4gx+LMyR/r/Y/ZBh715pcH3T8I14BFgAgg1XG6SnjXyMBs6XXknItDEgy/g9z6RExkXgkP
Xj5xDESI4POl0bE8L05aI/7DWtBT04WIP4W1jo0kspZJLFrff2v9gCiE3UAtgQNHgHP2fDtta2cC
gY0Y+XA9llWm3xq5Poorj8r215zuPNx/Ynq6/yD/iCxP1072eRJYQyDirNBw1zWgyIVY7xX7VgCw
zAvNuobPv7CIW9MHYAskDGB6Z89Jj81j22NkHpcF8iZz4Mw0HxZzvzr6cmVyL69FJvefoc4CLbnO
TosmuIh1p+t3qw3pUE1v150EbPjfUczTJVTZWBtW5olYkIRG+upPO0+7qnV4cdm4+FyEFDh/59UQ
Wy+k6yuWTRTjZ4HOVdSVhk3dJVmPr98GF1eNCjzqyuANYbyczgcELTGezUimbnW3nib6PVxJ/8pH
+/IuZ9X+M8rZ3thqqiZq5iL2Jk8/FEHjHpq2S3cdVYWPpRkUO+Akw21b1G+GbxBFbbgGIOFYulGE
Pp1fXsD0EnPQxF4wOPvKqNydqbJvry/ihe1ip9CiJQLf8vOz6WGzhZeSx9Hz5kCPVNUXN4Mqxa7R
zWL/+lAX9guJIqIzFCSRQfLPzp9wem1pAWnE0kyHnxWBfix9ag9vH8VjxylmcyagIpyumuSaT/qU
UVQ98QoB3dhiq8Z7evswXER8tJswHyC202E8AQEwS1KQlLpvhNLx5A6Bw+r29VEu7A4gborZaGlD
vD0XcBM4W7a+TUew6qfsizEH614ESj0iJv32RBoJI4LnjYNOSeg8Xbc6RxscjSQCdx7zOI1+jzUK
frWvT+jCNY7wHTMiPwUkel5/aAmHMlj1bYypnPM8+VN7ULnpvVvKqnj0xDRe4SFcOHPklEQkNvwp
MGpnZ27u/VZXgdvGczrZ71xhqsgTTXElhb04Cuft//obCFSfHoas1ooR06k21iyzPWQDqExfl9OV
tXsZ2NGY48xtp9uB9rkdlv+UOirXRydgIfjxB5F/LCUeoCqbVFRU3vgwsKzHWbsqQnchudx4tqDI
uEo3Iv3ZqMpJl8ZdA8BPnJ0715RYjyWiTXfG5MwPqZum+AXO+r0x690xpflz78lueCq65Brc4dLZ
2VRqQeaj+8A1cjp/TyVI8g1JGw943Dx6jZ0du2LKv4vJ7g+ALPxrMceFCh57CTSFMYnnKRafjgjP
bYt6lybWqzbGsN7Zm57Kd2px232pgTEIkXXTHrLJD/Z40i24f7fFUcf3eYoWkV65P//Fh/+JgSg9
IZ7hE2jxq+ijn1d9XKPTzKVPnbhDLzdcPDsZQrMB6DRodvquW6sx8lAXeyzSxX50pYWzSYeYX5b7
yxM4MxdPs0B7W/j37zfx/NKZ3s4llbHTJSpMR7L9sxMbOjlOmUP1GsxJO7x+bZzdg/9GQVgNfWDA
wkByzkZphVm4vWe4cUVZcdNq8A8V0ohYHFrGlSv3H8XzbJXphHIPggCl/XEOlBeFjvOWSjDZSfvs
QU61SZpG4NtHWWfnT1hLkywjzej/nK0BvHdn9xbGLu7cpdEyrVgH+WOWR5qGU2fYe6L71dR6jZOb
QIk7XEbpP6nZRIa0TsYg21G5Ge40p6/+YM+tP6W94VSRGjPw6qWqnTQCequ8w+A1Qo9GXj1sYFsz
uPW9BZ03aZnY55jIla8hVGAhIwIw6sztJOiW4cRjlBHdlgYHOb/HhyJZ1jtZrfjrleVqxM6c9R9N
exrc/ThadMty0CDXksNzTgB1YK57Kns2q8TCnqvCCIFhrhLIkNn10gCaFFVw31cmbl7kDnI/e3V6
67aqixbF17UJQTUHbO2vYYsu/g6QRXSgaWltnZ/Ts0qBM0XgIjDiujcBl7V2jg+FNJpWOyDCzDcL
mhC3QR2qGMr764po4JrZaNN6jWNc0TE8ezL+rQm4BuqCvOqADM5ONPoEWZMDe4gzJe0PpZV1HyZk
G670IC6PQsoEegsGwXk/HGTGOGKqR9d98duDZ0L/XPSmuBKIn9+T/ybDtnL4+Ae2LWdvRA14dLaE
acYaBmP5MSik4RxnaQ2/wJL0zz4Gpp8VhwRHMtVnP6A5Yp05YWP3zP1ZP5IXYx32+o1Bl4XdPPuO
N13tTdODPgxN59PdztAk9MGYrvEwz8N3jU34DWm5eJQAHgKqXcmA6HCQLHsXoUgRVo2filBoTl0f
k1qIOdTdNE/3Sea1K7W2wZoPpUYTm5pCBv60Sik3RmY5a1gid6tOg0+zcSNz7W7lqrC8xTsafSWL
ne4s5a2jvPXLOgnEamdzrG6wqpQf3SkDTtiX6FVHDjyPh1boXRnlJsbQEeaz0Ke8fJFlJLMgz/a9
LJL3QKvwTemtYXjI+mz97vZLahxmu8jB6wwdCmSQmDQ4/+s6FTuFrxTatU2nPSpclomHK5uel7Q6
/0/iULPZ930KmmYYDP9XE0ikoUQizI8907b3FgoeTQigIinwYwhaueu3zhuumH3xjF2D81UsKReV
3rg1isxLKxUcKrv46vvdtKH0vFEjS/cxLNZB9u2l5lLzap1getLoqpohucd4EOAs2ijIsFHf51OP
1k6eCPFoSS/DcsvoWeButPspsrgVcbzrm7nZNYjw8MHmI7UsR8dGI6gC4/1gLskPo2n+yME0P2dZ
ToNVNln2XrfkcFiV3h3EQpshzPHAebRxSn3flf38lNDjfu7QlLOOyJoat9Mkek6Hm+Q3vTtMf/Hv
sZqD66yjHQZBRWO3DMb+IU0nfBvqwkKVuvJ9cidbKwfjzl+K5raaHLM41iKj2ihlp5Zj5pjzL1/Z
fR8t3do96/Ma3GTe0P/GUHcxwx4uO3jWse5/OL5qOY3JVD9W/TzeJqY1/M76ohwjN6h8IIpYhP2q
V0O771ssFKNm6dX9SA/xG56U3ZHeKDccpffG2W2Y8SzK9K75SRed2oKWd15MPVmOR9C/+ofK0pA4
FE4wftObrsCuUK0PxdSuPyTKAZ8URiZrOBQ2iOaVBQ4dldUocIp83ue5W9+2dmk8dfmA954Gz+az
z3ewhuOgjxXHwXRiUynpR1LO1b1I3eYxGC27jDLRzUXY2U7bRuOytg+yxB4tHCbbe6ygN017TcsT
jVC6Se2bsXKyL4FRy6dO6MkPFNr8RyEh1hzmwCvXXeGb2vM4Tjoe723fyMjUZquJOMim/Kjo7XwS
juulUZPkZRutTKk8+jjVLfdpBlhxVzdyuhdlbz+vjQm8dxlqm4AGzMqfxU1BorSwrYabtOwN8VjZ
whjvpdmYPzETmJ8ccGn5zlAdMgL4p+Jraogs6z/Mo60/ou08bsAWLfg60D5zItp1vhGZ89Lj7JDL
NYuU1wT1+1IMRsszLvEnd4pFdfcqs8cPWPPy+6ZZcEst5ehxo9SNdq9wtEXvHNUBgg2ZCxdb3RZG
Cc9rH0ENknvdKYIVOcRq7dCfWvvPCORQE+xL51G5mvsLKeFS58m3vKdyTpvfJebezi5fJtwyjKqd
aFdLCq13Y5Pnv8s5kemndGiNJ33x7XzvpPCpwtJA7OHOGBaXGHzsxD3KRB2RZl/oc6hGv8wiWox4
6UmEW36aYJZVyNVn/gDLuKYfc8cQ5T6ZmzEIFabE4LVyUb1bDPCEHzYNYf1oiAHkfj8MXh62RVr+
BZAR4DstnCXbYzHs/+Gxl/ghq1ndDBPJZaS79ZpEKRfZX2OW03Lw5kkDPARVqvm1JA7yxE4iv5WG
VuS7qXC6JgyYGImNmbQ/RkjmwFPh/e1g5Ad/yqGkESKsXDRR0i5ShsnoDE4YdBlshhGdbhF6agjc
ndbW2Ry2S8M7YOUakkAW6gE3tteNfcih5DxilWvdWE7fjqDXa/9rtg5LZMLy6CPscLU77KXnr9B2
vc8DPspfQKNo/ntlBto3Xa/K4rAs5pgdLHBPY6QVXbCGtdlPK4icjos+XcrkeV3tAPTRJLiZxwSf
w0jBx/2cUGb4XnTjel+lK2/KIAseiAwRQFLIZUzaJ1cpUd10mTTq+xp3425nFuXyfuoXqCBToxVf
4bgkX3Lw6LGdOgOslxR9/BBUsfHNzEVw1/Yaz5DWr/knHF+0dJ8D3IkN2ekW8PRxsXcAXRFujuau
bvN4yrJW3mhwk/t7vm+sabDhXpx35TCpIIS+W+C/hLhGgN1m7X9bq9nHptleO8LmNfFv6txPP461
1WOmhnZ/s3dLcCyQ/tt0Zkcx/YxGLXXNsIW0wxec9rW/A0lQc7JL4QZHfyo2J4ec52mvDXicv/eN
DBBMGtRTsR+Zk8lGtuUS+apYP6UORAli+sEuoqzQTQTQ81G9qzJLABQHNlvsNn2fIhSFUfzFMVSp
sNDqHA5ZtxoE7v7oBnybSfu8emXfHZVMtPoAxpSXXvR4PUTYkaw3QUJL9z0+48A+Gx931Ec7qbWO
aKPq8tug7fQbQVX60GEVne340wTp1pFW/XFYvA6jbm+YfzdGV9yn45SUoZPCW4kmQuKRPDXlvM6l
LIfIaLDlDrHxc2Sk9bb53NtLF1D7a9d7G5BtzWMUrO4RcdPmvRjmHh/cgXIUUsImwvhG0mvkNWzT
ECbrDCqKZkD5kAUSmxRvtjQSnTn/3mVp8QAT2HIjHY0YfBlE5lbRnNn9I1SPXt/RbMkCfqWxahSK
Z8OHB2PON4h7211ES9v6C1N1tPeTh13DcWlU64epZzc3g9OwxC0RyrvamOrngNI5Dg61vfK9pZ57
H5R2wd/ckhfver/Lflqaa/+1PY1uDzeapn+a2aqF9cg1tbeIxAi2Vqy4olaVSYqDLnCiEFtuVrFJ
msCKIO/Mf+pczH8Tx+6HsN1a8yHQQEmn1/WXXa73w8fFLyCfU/6uvrc2fsx7kRcexO4mWNSNwHXv
iyJXXECaJU72PXGHWt57ioZuuAS4EIcI5bTUUEgGw9Qv7ac1yRPEJKSnZyEC2G2/twN8Ene0sLKP
sgzKnwrYDzyIbH7XAK78UaYwtxAU7ftwXPPiU7I6bRbVubTomyTL1ITJ3DpfM7sEYJE4o2aGWjUa
76Z8SvtQG1BV2w1jvkn/l2q6pTrSz8ia5Y11WLNN8rAjZBlCu55LEAW6kTo7F8uwL9UQlOOtqmv1
i9ioLPYzrn53dZEa5MgbIgNnobF4QF9hGsOlrawyhJ0rDQhMjfqzIleQhxpt3WaXT6oiUKPTMIb1
4KaPeENmBZJCqXac3MXy95QSndipB55UpKeWNlqKcbmt9B7zEN0t8fWYuqzfz5gX1RFEo77Z6Uki
35dpoMo9f5v8IqGRdh+DQhDYNSPST5EsNI6zPQqkZf1mwREXk+sNB6g5DQB0P/mW2YGZhzDUUHhM
8tT+OEzB/C5d2nwI4ehRlOFJHewwa4ySJvwsij/Q8UW/K3rTuMsmAEu7pLISPhc1EjBoWotAJGzh
+Tu4ldEmndfrD6Y98/dLRK6Q0alLPrQ6x1D60RK0NCOsNaQWAgnpkTdJFylu2srP8GgLcv+7a+WO
F6KWrtB3kCr/YbhaMwAE6AIMQGxckEK7R5E+8qxZDLEj7PlDuSjy8ZKnhPpK2gePVbeu/aEi7ev3
6PjVv+uFhvfOknnQ3CJ31D8ro2jaXZVhLPRTjWtjH60h4xFNO79qoz5DeiwMFl/IsNZcLKXQoaAF
XS+k5yFPrmNy/Q71H2HV08fN0jrZV1mb4Qksq/YoqllbHkejDH7UY5D+wRW1/GY4gi9OLQqV+zT1
PmeFTH65/RwcC5zarX2W+WTrYmFD7pe5VLhVZShD74bOtVEgzXLuOZBOiR4t5bBCKapZ5N1qzdLZ
p/CzQCNQ7ev2LUIQKZ6/ym0fJpNSZkQ+ON9T9dwUIidXfbZxwWpvE9TC5btVzvPDLL0N4oMDshG6
vHQfHH/wZLgozUgBG/RZ8sf2S2Ze6OvyPtXKbiSrQxAPw2VkSLAscLLP3OD0rPka8MCZjcoaQ3cx
3N9TYogjUX8i8fJW2hdPWn7xDmkWLBaqbpgezERyDWqUrT6Z2eAFxwE0eXbT2o35GR84+73VB87w
B/Pw0tyV2oDwXF3k9edaGzhdGbRAay+zpEgIkZL2j1Y3lDYlftE2Yq2BwU8CrOvuNSSP+lvkDtxm
h8hcZn2oPOF+g7ev5qglGk5C0h//WVUse5hSzPziNYP35BRpoYdB7avnLPVXnMVLGgsyWEqKLdpK
zK91SS8Q6NC7H2Bo9Hetr4/5blWG/sMb6u5XK8seaWRTOe+d3oVgGphqo2cTzyVR57n1T5/U4T0Y
H4JEaDtzGrp1l6Q3WIGbN8No+kPUmOv4d9kczzCOEUlxq42Jle4tLCv0nYMUxwhhtB6tK1Xbs/7h
VhsB+QWFEHDihsnYqtr/qdprOBkkU99a8cr/d1e3c7vVzxXlGCnWctkHdtU5RGtjkHNwcnVNQu9F
6ZQGIsVd1CIpZRt0EE7HpwCDgl4DWNl1+zYqEBiORKqPv+XaVm8Uj9jmSg0IvOA/RDGiGKdjpYOo
sYhr9FjvHesTKgkO6iqOe8M3dU2d8qwZsA2F2DmzAuSLb+ML1OBWlakAN8dja33ozaV+R+0i3wPe
NL5PQX2lyn1xNCiQW4/eoU54Vjm0gV4PbeoYcdKaD9WymVAp6qQttZdj36rn12tXxsvhUAQCDqlT
habxd+78M3aj2y1jvsRY6ZrlzplEqh2Wbi4P8KX1YqeNaUobWhsqggnPnbC15859zirb+moQxspw
StxKv+/9LAWF163yq+Hi0BRmdZpcIwq8PGAAQLYzttn9AhY9WxvhqwUrsnll02HHK5K2aEkWStCz
Zr6tz8amI5ROmZ9yHsAC+g1n58vXLJzu0yVG0M/YL9rS7Bx/sj68vvxnfbZ/o+D94HKKmRLOGaej
ZIlXNErrVezCOL1TAOUeZrtpQkcz+ycMmIzdOMhr2sovK7XosmPdAiUBeBN4g9NBoRAYg2hbFQ9K
N6LEmKcooOyxe31ql0YBFkdR1KGbBxfrdBQ/qf2VUrOKZ89vCCED+0Zk69sgBf/Wz9LR+NluPSAY
Z1OZNqU2Ox9UzGOgxyg0ZPsZ0sQzBhPT4fX5XDh7tOYwDN+UQVA6PBuqU/pQCLKsGKXQ7MZpVvnk
u/jrTBbdwSsV5UtjbaJCnEH6/ciana7dOnVejqjQGo9knDscAClxtWu9Z6jiyrQufP+wdrjg4BTB
gT536k4az5hSF4+jjjKBOY7UezF5TjQjoTpkG1cOxaXzDgYEADZfFht3NrGep7f2ahSueDEV1kQL
wo1gdJP3rV5QHV+HCsmFZb5ySi4dxf+OevZW6H7hkWoL3M3QiHqqze4pGNLu59vPB70VDuFmFvei
/U/PKxkJ4Q08TJS8MZ1OHJNBS76rZZ3+vj7UxflsIk0BHhgvvXbUkFs1FRUjNjVjJkx2nChJ5vXK
DXjpZIDPAGWsu+CNz/cKPHdZKw/nzn7WxX4dnfS2oPKdR5thxhx2pkJl/o0To+tMzxWQC/xNuqJn
G2WWCbFJig+MkYvhWI2UK4O+M65cui+WbxsFvi/QfNAaEH5Pv67BXjJA1AFd10pkB0PMXUQAX74N
p/qvj7xtEd8xwQP8r9NR8Nepm3IbRWZY62RG24eiL6b/zyi2D3CAlxHA5/bB/Sfk81N/9NrGsePB
WLp9VbU61i9uc/vmfUHhGfAbjHrgEOeyLQ5xfGmthhfnoLp3blmKaK6C6spczvEf25IBJwZ9BLhT
B3Zw9ubawl8CmkZePNeO+cnqBY6a7RoQnNvN0fHRkc9W2Bq1tM19UOX+scMa56gKYOlvnC8XL7h+
ELR0kumbnv0QKYp+HNCbjA0X0/JunL+Y3pBcuQtfHMNtkC1U5vH/R1443boyEU2X4m8Ydwj2R5RD
tTDzcEd/fSqXnhLQT8TKBE42X/PpKKpuKtoghhFrnU4GTWNhR9SZ7t3caa48JZcud4+DSG1v496e
4/tMm/IpcBVuQMOk9gm6+lZPLHVXwoR7YKY+lV2hlvnKpbG9GSfNV2ZHx3/ru/JvBLGnMzQbrv5B
Yu7ql4aLElovj1RHA1Ksvkqm0JF59aU219qMaoMU6croFyYNZJdAJ7BQc0dP5HR0LAGzPIHOGRtp
MXxPEXq2D+YypQcdFEUe9b3Qq6i13e7KuP/ijbNp4w7AJ8MlY0LNOjujbW/gvWAMc4yrZvWU9xka
enmb5Pl+MaxOP9bT0H0TSJYsZGJZCQ0hmJqPtlOjoqSpje1auCmUvCyoxQ0Cgw6de8tuEeRxAvUV
vRUkvGbfGLPdYNvDYwUc9XuRm+5PhBLopalaNUXYF3Oa3HdNhkBV6tNe3NmTXiHf0yn1xdS66m4q
KHPsVjisKrJEYv/UU+nIe7ARbRpaGKyp0Jr1/pkSrpbvKn2W34DRk6BSHzbtXZ8qymJrmqExl5Tg
UiO9V+M70SxqAVfsZd/QNqI05PgZQsn1bKGFZ3eUEivy02VHTyv95hnVWB0SjG/Qh8Sh/nM2NxMV
bqbrhrOUSDZa9vB9mO3sxhcbYQaBtBqlryXxditN8PuKg6PFCG+Y5X03a8GvRUus+xaRGC8aEm3+
jFBF7x7ylSgaGpvT3hEQ4wamUMPN8RNo7a9Bl1MLMqfSeLZMIcZbkyZdEsnaaD+K0hdFqOOi8rMc
LE8cjcamiOXrWJKEbWvIz7xU/icsUcbi3ld1a1BOF/JBqrI19pMGzX1Ph9yywpEW4TUjigv3FDGN
Q0YKkRPHoLPANx8r2qQWROmCI3HIB9k/STVwBF6/qC59SKxlsPkJcImc4678VEPWjPshbpeZ8hwk
gCMiUdUH0cz9vV57gBlQXL8S41xKfznPHiwyAF+gr88+X6sy6K5m8xJX8HNvlQyqQ1v03S9Lmu1+
mIYyglyj7/3eUvd0O/0DKojpTWDVzsd6EBJBrRaVAF83WpSt12Znu7P2+/WF+ae7efalc7uAzYZs
QyfwXBPJ09O2sstuiUFntd90TZnvlUrTn5o59tE6578Ka9GihKZHzNFL94u0p/eBSILbCfsh2jy+
S49Nr6M0bczj6z9uW58Xvw0yJT8L3CvAvtPrb8g9Hu2cBBbwiPFQytb8lOrmJoWgj18zK2i/vnm8
DcqETw8BD3olZ7eeXECuaa1JKN9WmI6adWCB25DJOzrocwP+LE2vgLwvPKAU0wjsEYvaBCXORuRG
cQaSZSO2k/F3Wfo18LWq2wmvLt5c+TE5iCDkNyrXxpk+XUvdFAPbbNixORk+NKGSFKxZljuxNmPo
gZK5Mt5LkCdBNoWfrbpFRgtY7XRAZ0pJamkfxI4JzKFF7+VH2+pUfjWqPqE9aMahNVLbow1UeO+w
pavu9Naqf2bd0j8DmmvoTGhXafUbNensSIGHhNCG3i0V33PSrNSBjDizZ8cUdVjsbCz3LnZQf4Ni
WL5ZXmt8WUBL0pGuxQPOVyPC/IMDXKSx6ltfWv37LlmL8u1hFLsPtHCzjfwfZ+ex4zayheEnIsAc
tqSkblGdbLfjhrA9NnPOfPr7Va8sShDRFxh4FgZcIll16oQ/AE1YvapyqBtM2iLjlA6UrE1BG91S
4sllhLxFAL+y4YTOL/JLMMHwOhfx+J+UnifXeu44/VQH2m/ZyMz73jG+6u3UbmT1V84uOpOizcWj
YXO8eiZnCu0kRYH0tMSL+i2p5uJRVdN9DLp2v2RKsHF0rzzXGx5ftO5EAbZ6rgqlbm2AQXeyJ/p2
Uc70DZmUhUmm3G5UEteWYvewgwT8Eo2e81cYBnoOwbQYT/3MzD1vJ4OZ1RDtWyXY6p+IX32+WzWy
XUoFjS6xwP6fLxX34r2FeHwg8WicGsYRu7jum40we3k58pVkKknaXFBN1+bh02AkKFHF8wl4hvMi
0yd5DWHZfoFIq3+PZNl8reyBcevtYHt1VbiDptghZPbipP6zE5WliLRQtsZThqA/RnOL3H7p0Rz+
YTRF/iOxquJ+mRMYyLeXvfJK0XiFzM1pe7N1OF8W+/DIaMehpyXd2nulqxC5yZstvOrl7geey50v
5AYEc15drWKPeG4FHep/EMb3NQNwRqqMil+JJvrHMQi2lMIvN6WGqisxhD4bX3OtQR0OysxFMg0n
CwTVXdlNzj1MkfbgTHn5/d1vEJ0tOF3I6XCdrKOVY/SGLjVqd2qXXL4zsKDxxsnU72+vcuUN0kRh
GWC4b27c529wKkFKNkW6nJaoVT4a+uQcMnWI7xIdA9plqYCqv39BoXwkGBm0CdZs/7mEkZKU9nzC
GDlqXFof8l2gN8FOmjPzWEUgIm4veGUnYpNMn5w2m/hvdQDQi1KkGLHZU5WP4auSDLM/xJW9EYev
gMWFoBOrwLTguK15ZFNp9AyAtZkB0whPnqrog9zDJXOiQvHCadHv1DhSD8IQ1w9VmF+tHLzTglRE
FQEOp+XBLA2r8NVlMKAFaWbStJwGwsFxtix5N+eIUUdA19//VqkXHEztsL4AML6KzpoTKtYIKvUU
dKX0sRiGTySmzcZt8+YKtgrMMFiEEhhBBDLRKptyxjikVDPnU9gO5d0sV/GnDPCE39p2+mI0gPaW
CXUAy54k0M6BsZvKSkVWJevvJ6bPgxuh1elXIGvRxNWcb2qVjvejJjcfgopJ/pxkKK8I9+qsVMMN
KtmVzAxxDQiF5LoIJUNvPT9aeRUvaPmmI1SXiek9LvRj6QEaTv6DQQ7LHA4RaIwyCeTxeWjAoN1B
C1P+Kk0Y2kdaPkF7qsYE6Ihqj+bw6fapuHLuDazzFLJiChvk4s5/3GDi/5Es+gwZ1kSdyozrO20A
9BRbyCQmgaVuZOBXCiAxcBFifmxOllwtiKow3EQtm095DT4NwSFUlECyM3m3qqn6oCYtgOsmdeqX
2Y6tECrSWN5pQTqWD20UKL8kkCZ/mMADp5yn0fnWWSOtgPe/FLIpmPAERPRNV6ECKJXOneXM6PbG
jqsOYewq0/w692mzVyOl9N69nJho2BgR0X1Cwuz8G2A1JJsRyKeTuug1UvWIaddhED9qTiJ/VAp1
3FjvyuVFFxEtBFTQhZSZ+Pt/UoFwbHrgUcl8UqYp91RrmndFGJceKMUt650rSwnaIRRKRg8ku6tH
sxJJn9po1k+YI1YkolYNYLoZjlIxRhtPdSW+M9InsENsgvO6pjmOcqBWTaDqJ7tOf7YLUglMXh31
1+1vdXWVN94zHW4UqlbbFw6XGUQ6ZZZSqf29RivjsWsa7fX2KpevjX/aFoNkgYHV3w7RP18ISkCe
AIPVTrgApcBVQjhYAqusBZm90TW5fCDcgsCaQHZ5EyJcPZBcdUaPBZp6KsoYFgNDWPTIm3qDtuSw
pc4DOONIcfCFkIUg451vOXOWB72fbAV2f/XVjqJHGLVPeNW09AYR+Mpmq3I7dYukfuXZyCxoDnLb
i/xzdTkZxSJNGfrMpyILyl0ztfNuHEx5d/tjid++ejYTxWyKb0FU4xY8fzYdNFZcKIysg0lP6CVU
fmxqI+paakZHR9kntv3e2RpzLmInwBKuRAL3GjAzJiQNapo6xyp2xke6vv0uR05w40StP5pYxaF/
AagE3AQf7vzBQiDqiaJi/5hP6QLe0kyanyrExOdCVVt6y9JiPpdqUhx14Jc0LbstTuXF1ckvYPtb
on+AVIO6/oBYcOtFIWXB0SrNpAebpcFLDedcPyLADvK1Dac7G97UY9ePxauC92ZKC1Uxv4D1HSGO
9NZzA99n44OTF68++dvvIrsTKq4mHZdVPlKaUozipBIcg6qXPhnwvTp3oOYL3ERZes2zUFJpfCvX
EWDK8MyD19GmWKbbfV9DGSsUKJ5ZG2IKCfRXj3Zdp8foXE19lXLLd0bnhZKam7sC/ZKfqRM5n6Rk
nJy7BSVeX8kMppw9+PDKTSImA3CTHOkxEugXzwBuWbuwO2S4Gb35MzMUM0OePLZNaIp6H9yTT8hH
iCm6c5BDK1HhpAJcuA80S3qc2jAAXmuRPoGmncvPuAg4qtsnSwAIWI4guQyoUu3kSVIiwI3Jknlp
YFs7RUvacqdJjgEvTZ4r5ZgnRnYf11r0sal75UOlV/2TmplwgyY9tb22rNI/lULHiq79gtFCnCH+
sw8qKdN3mdOWBj2rxoBgEfcOuIIqTj9VegC0cam70nFzNSY6wpzpRY+3G30LBeIUBxEFQX1IIJb8
auZJPDzYS6zFntrq4+coro3UyytdRe49rOLvUhv3sWtlqvLTNtriUQthugDxV7FWG+y8UahVa3OC
OD8vf4ww0x6LKK2QjcEN5W8NcQDMeGkMj7W6KJlXmlVxajOpSIHZYp/idUmHMRcuY7bnFHPyDehk
9Xkx5uBHFfQR1L1Qyg4qhIvgkFXUI17QakWEw0Noa25qQ3yr9FDpkawGirBDy3n+bi2a8R9uUTPh
Mhgm3TOzEXRybKnTwRmKYHAhWMAVYJiSfcgiwI9ppzkvbYof+n4yVOlXKQfO4MJz0SCCDFH2ue0g
e7ta382tN5Wh0ro2kLh0p0B+em66KvlvAg7xTXd6uHpaMDbGrpxkbLo7R+qDQ7foCCjafVcPntLL
yw/kbxDPBN/d/FKgRiLFW8XT5xwgGBpnYgK2CyZr+TEjS5e4TtZmORkWqTNuaQ6dyjoa1PFAwall
NCmk8IVccWHOqWBAuW/KPIu8XkvLx95Oy9dJnwy4jsG8QJIIpHjwpKhof4b9BPmvTYfspZ6bBdZm
o0T/GWWvGHvQ4Vrgac3Y/Jchn6LsrFHX/oAzL6c7RZGKU4T7XbGPnbb5k+Z5+LcNU+EAgGlw6SqJ
pHxN9KD8YVRO/qngdo68tsjUpykvxm8wxbrXbmD4A3sxSQVdDwwSkSFNKhJ8Y4L41nAmODlT3rhx
OY6fOt1WHxIAFI1rzC181mq2pGVv8SUGz87DRDsobS0trjaVAC8lWAJf9DjO/o6pPvV7oN3yU+3k
c+G1tl5+C4O6qF0aZHZzxE7a/mXXlv2k61nwiSkgpBvaXhq8z2nq252m1WnvhdU0JrhX12nIyAOY
1wNmiZhOhCCRn2R5nKSdXDnqMw4thLk4aqzvViDNwz6XlPS5b5Rg2ZeDNqR4WEXVtONrQrGXnMJ8
DJgRfV8G7fcIgrzilRXukhpCxY599ZOe05R4s1qErdui8P8Sy3n4mfJ8AGIul6rk4mxQhgcJ+Hzx
YNRh/ALjIIRx0Ad57QJWpmtdI8P6rclk9c8wOEmzb4Iy/DTHguvTaXkfwm2aw6+QE6hn5jICChXp
kqS7fe+wXXLFTp6lSELMMDa78LNRxUYFvTTWAf5mTfg11KP2RUnZNLsidrBAzJ0++9YHsXPsCMDd
fsgJaq5iQrsszcmCiCLFVelmRlZ/vp1nrEs1zgBZNH0FUSvQeF1dOg00rxyLXmii9vIwO5n5pTWj
8hBpan8slMja6Ait05q35bA1FwqpQjthdftP/ahqYQArVQHx+4zvc/CQNXrwmlKh75B91aG3x9pW
62Kdsr2tChfYEax/YV9wnnMkyjxSkWuKby1K59dQvA49RN+NAu/aKmjjkDuJHg2j0PNVMOctW1nK
FF+qAujFScF+UNJsI7VeZ/HiWYA/maLARs73jf7+TxafZLqNgsPEBwPefIocdfGIp+AnOzAv790b
HGZUc0GGUFZjgHL+QFGEIKNQ/ziajTHfjVLU/+jivPhd05B/aqI0+Xt7vcvNwYgQVAiJEGxPpmnn
64253kNtVpCTgFP6K7e69g4KQvloQJnR3LlrEGccQRRvlBGX3w2ooUANi5YTBp7q+bKOOi5IY3bO
0UiIDpqUTD+idI43arzL78YqoCeJzVQqfMXzVfIAdtUkJ0hZ4jIF8cJy3GiAKyknyVbpf/WB/llq
9R4Z/+Z5SvP6aJbLvMsEjkfRsi1v3wswlshXkaMRggY0NRi5nj9RWKVKHuM1dTQz4CuuDPLrceLF
9S6xT2guVrIRe+VMg8rN9IZrwk6hCnkI0+vPoMWrfKO0uPLcFqBvzgYdWUBZq5qJO14ubSd0jjEM
7qM928qHrCykjWP+tg3/Lc14bsbKjASEYyqw2FU0oWmoYCLfWUdn6cCzBHhJxIdsjvGEimsl3k2G
OX5ougJiipGbaKuTRWrPmgyYlb5IGv4qQZsGnqwbOETjTa2hk1KjRgAQCTbMUcn06f07XPjuUnS9
tTvfKo9/YgYkYy3Ctcg+SnWu75RxtnZzBwPw9vG9fP2MpCnr0BGhYmWbn++HmHYol29lHJcyHj18
6mIvrtRg4yNf9MJFAOTiQFASqgUQwNUVggxBYNhNqvoZpO0nTZbiUw2w7XNaWZTGcRj6oWNAvCL3
vlfDod4NaN5uDMYvDzNNVxBI1OUY2xPszx81xQulEe1Pvy9g0CTOHPzXxnnojYaUf7v9Vq+UqyAZ
uCoplsWoYa1hmMoJsqzzLPtGKnOGcJOdnzBL1t3RCkBPdUNwL1VxclAVK/dTtL8fJlMtPHROimen
TssnSyvtP7d/lDja50eAvgu3Au8AmsBFqVrgLyJFViP7at1PR7nOABlZjbNzgopetAo/9fZ6V943
NEt6fsROjp+xOtkm6oO9BJMbodocDX0n191uXpI9gW6rTXsB+GFnwcthmEmrzOCiXUVP/FR6HRvR
yVekJj05dY2IWqA6d+rETgNJG3vznOR7ABrzozmA8grwWkd2oh1fQ4wids1iUFOPYfJa9q3uQUx0
to6A2OKr10/0gZ9B85O24VrSt0siKYMP0vnUm3BVJ30/VNknqVf+SuiF2Bi0GM30uYzgPEqd8ihh
Dri//UEuzzruCcx9EX7HqhGQ9PkBKCJggl1kjH6VQey3LBh/UwCi8vYqV7bZW68STVeaohdkALCu
U7Jo9eQvetC/6NpSfSA7VrxmKuNDOi/TRm517alEZwg7MF1cI6tPD7AuBOeoTX6ZpNKrCvMQpm36
XpUyEbqIjkCYGYPQfhKb/Z9ovChJVRmTTnfBXPpjZ9TDoana/tPtd3flWdBXZYxM8Qtybf2FehSE
1AnFU99wCmMHt9LySrjH798HrCLQDeDYRePw/FlkDc/GJOAL5aXZe2baVYdWKd+LrUGgm04dc0BL
nEngrOerlK0hJTgO9X6Nus4ODR75zor1wuvpmWxEmsvXBrRI8ITEVI0/Vhs7z8pEyEaoftCHhT/D
PnXz3og2NtplPAPABTKXMQZ9cn0NGUM9ZoxTq9f8inz0cVDq8G7S6/6uxmbr7r37gKUwBafrSvcf
muv5u8O2tXWQJ9F8dYjM3aCWhYcE+BYi4/Kksoqq0ogX8AXE8c5X0fQpsIeZVbJGMSfEg6b4ObaU
wsPArXb7powfbz/WlWuRFS3Et5H7E2PG1c7T1Xpug5kPZdGFe67HNjsVUTkfwxL41Vyi+ofGi4Qv
Rho/1+iN/xnymY4hpP8f8tinJ2PMko8bv0lc++dxmdeMEAa0ESTfL67FZCYiznOr+m0RGS8Fk72H
SG66OyMU7TGrss19U9fTblQb8wOePZWnF2oS7TJNQxtK7pTxqZKa6ls4ROpTXGjpJ02bLBfJ3XbX
yNkWG/fqzwXWZ4gpOG9ylcVYUupME5KNfmqE4a7vtOY7t539Ar/SvFMTw/RaSWDTpXILMnltu4BF
YPQOVIlGwGpTtroxlh36pD75sWW7ZHuJn2Rq46LIoT9m9VB+uP1pri8oLMGZhjIkXu2Wyl4Ance2
6o/hKB8zSZJcmYv+a0rn7KAhGff59nrXwggDIloc5Ec4DKwesJ6xqe+1QfVnFBSfh8BRDroTbx2C
K2GEKEX+SbrNXbyuKZEGRC7JzDU/ibiq8q6JDmChaCWPzrtvExGqgBqI/4HvWCXdJnYWOUK9qo8G
UeZnEo3zPBm28KZX3pqgk7EMRGoYIqsNaVR51QUyuhRGbeaHKC4T30Fp6v72t7myF2gigBVghEwA
uSBkOGUUFMzQfNpN+okSNkNzpDLvC9TnUE6ruw3dwytf6Wy91e011sUSGh0ttjLvun0S6rOnSOgY
9D0WGbcf7doLFFQ8fC0ogRFrPg/DaJsnWNRFik+DcfIiWx08yABbpg7XHoj0GB8tMN2ArVafaaJp
SkqZK/6U5zE48mEgN+uGuyKp3jts5ebHywQiN3U9OcY6GU+Q5phjiEv+2HXNTka4xE1KlMZuv7Y3
cMIqcHOGBImbDQGlSzt/bw0c99RuZdmXscY2dzJS9D9p9LWtR6CvD2aHQbfXIG3yPa+r1KCvZ0oo
b+H6qXo0t+UnOn6GUKoZw9lVlWxGXBJGwOQhwWcf+zCr610X2/lvfcml34IbhdxIUAmI8KjxD2Eo
Ku0oaJgG4Ku99O9PakTWRBYFc466bRWNxqqPoEgbtp/qvb3r5iFi/DNuCS5cOVecGLHtRGVCY+j8
Jep6pS1yqjm+JM2oOjKHIrw7tTfj1HrIqyDZSAGubEOYgBTgRARGGWuUmFlKegX42/IngspBbqXh
bjQj2RtbU9sIGdeWElgx8nZAw2TT548WM98fDT22/ahptcPIOMPVmfIdAiP/e3srXlmJ76QLBQMu
Dnoc5yvBGZiGsXM0Hx0uqEM9orzcydLDotj98f1LodwtxuA0PymvVkuFyVw5zP58eSy6H0UrO24A
MepHUsbW+zfgmxAHNAKhZbAmZYSSZcpSlFl+32YJ81TV2XeUyRswsCvRzybrYmoHugDGyeoUDx3G
gU1Yy37RFtbBRLsSoUnU79792sSgxBJZLmP6tfxG147mosut7KdAunxdkdJ9Flf6XVgt3f72UldO
FB7n9FdF08MGgXn+hZwMPhw0Zdnvsjy9d5gp7h0kEvaFMiDqnpo/by8nLqLzKGhTxQkHC0IEp2qV
xHdqrkql1Za0FYrhAOYgPY6qHO5LSWb4S5CekOWiE3J71csdD3EGGA0wKzA18HbOHzIVpg8J80W/
0M1yH8h6/aXItfyrhVTZxlKXG0S4jlB28ZRMQNf1vTOqLWPBKvc7ilYS3ophaIvQ7u0HuliFBAZl
BiHqzO3ITjx/IENdjLafzcWvgqWHDpZ1J6Nttlpil6uQ8jFpQjuDZ7LXpxdf+YLxZh34gQXREZp/
gQrarG/sQBEDzraEULMBMEZyiXMBD3X+LJqa4FObNI5fl1AIY2duYtdOTGMH8T/bN2h8Zq4mF/mj
GWvmRpF8sftZG9gddTIYMqqUVc4eCMVCo8wDf47Ra8tDp3FNpfmqqsbr1Ckfb3+0i134thDEHQux
Cx509dHmqa37WZts30JF6llGWOwFtfXkgIJis3FvXflyKNSRZKDbQUdXVc/fKU6vuH/CXfMDkNNu
E0udp0OJ2/hy1x6IRJABIcN3oRFyvgrCz4TiwHD8NA2mY0Okf0BSs9mNRjFsJLhvN/tql8Bu0cEC
iQ92MdUdl8QcB0TofWWOpvs6RAi0n5XsoVPN8C+C6+Y9Sg0Zagqq+YA0mZB5dZyPVtQnnq2m+XPQ
OcaxMNLIZ7y4GC6CW+gQInAdAXAomsO7PzWzTJo8opfMtHG1r8AMFZg0W5Yv2dJ8byh15Wv8nm92
My7/x1JMaQ12sClGL6srdmob1Pqamo8AjX8X5qN1D2gHv0M72mIiwAK4OKvC+0p0H+hba/Z6X+Es
EoGR0IkIozXgktyUcgfSeRnRkpQF9qCYjEChwgENfuAehVE8Vk1jodxXqr+ntBm/mtOQaW5lzkVy
lwRBVHgdhoWOu0ix8TFI2pwJFlTu0ZXADX2NkIl7gFevFeSUcxD4SiSlIMqDKOh2SG8bi2d0XNeI
y0bW5wlK3AdzwpRLkBbLZ+LajMD3VOef1M6meV6UUexOAOifpChUADHJlQlkSs0b0lVkP/4CxKu+
BVUTNzuaPwYgrylUn5RoKJ71Reoe9NxJv3e9oqSuguQJsslFbYQ7KQ6HL+ZICwBdw278yvyo+mBK
VvGjshs9J6qF1t84zOtkPzLXUV8rRymLHdxiufSyZO7umfW3fwrH7hwwzY6EzxfAluw4FbPe+WIO
8jyWRmvtMrQcQjfHCqPy2rrqWVAfCtmFMxCF9xO4GDhSuCv8tWJNgjqQJRPg2DKmQzZDenDLcbCH
gynPzb1upq2KPHKraV4cT9KHRQWv76q6ZOzAtcbjQat746smZ/1rxJgKnGiofdVQVItBODVdfjCT
WKl3YWOg1GwnajdDXXfkxxzgC0PhwulU18H4oHWdrlzsXZgYyI2aRZh+RPo1aPd6z4FEDE9rkS2X
W/yf+xrTFw9vmWB5sGot/W52CzhAKV3KVzPR488J5dyfUYeLBWKsUP+zkPmqd5GENyA0aNM6WFrd
PZU4Agq8Ym3afqdVNSDAQXPqfViYlbMHtavJHyQjE2oXYyT/nlSJDecYAXLjKTmCdlcXiGJ7VqFD
6jQyDVKGFinF8O4ASmMFgSVKC4GRWTedDSRKoc0pxQndaqRqTbZ95qaVjVmeqmH8cTsoXU7TwTyQ
9UMAg0FPwrdKgyZghPTy8+a0dJX6Ks+LMiHGEQSWK5FQ/6eCFfujLlyCO3vhhYPoKmZYmGljA1cq
c7QYtn7QZTwRxEWkaWBRcyeur0QgA4DSZ4SUGzs1zF3PJHLe9YFt/iodMy09e5Klk9Rn0H/m1JSC
I11fS37QQ/QTkT1XtMFV86GY9owHKY6tNkPFROaSTQ6aHas/4wkPY2Qiiuhng11Mc6dGdv8FOGn/
K81GDcL6XKbRXo2b7Fc9dAnKjGEbviAnipwWwvmp/bEoUUFvF8SsuUcXJfcHQKVfawrO4JSFgZxQ
QRn1n1x3avCqAC+ku1gutWSPfKic7ofRBpuQNjkaE7WUlravJWnyYuFOOLg0E827fGjbZJcFofNb
pt8Vuv1ild9qU8l7+MS10u9Sw6pfYqWof2TRDPtRg/9/hxrvXHkZlicIn1ta5uwXDZVZd86yNnW1
QpaCO9NOeU9j4jTTPZ4FOlzpGs1QV7Fz+6EtA8wa7G7W7hCeBdsWlUGCpGdKveGRV3bJEfHe4kvV
T5hMk4Yh8dpHGXrXBRbPFkjfti89xPbRmKbzK700Sm6Gu8oey2lXzqUdeXSK9N8DHcQQefkJLQp+
v1TchxP3i9saWeO4dZDU5SOVKPbceSMBOTUTZ0rvHEREXiZhZeVNil3AwdZq6fM0YVm5czrJ/trx
JX9gbhBFXmjGS8tnT5rXcLYI3dRKvU/ntK8fw7AZGF6HYY09gyb/Sp1hnH0nDsLurrCLqhfEqq44
Doq0gIJN6UtvFPYXJQ/dUzoV5Jgo0KF9v8pvuxgF/dEoy1PbhTqA2bD9QsKm3zfgeb0Jh4NDzh/F
xtm6zABZFVdgGycrJibr2dzUtdWQOkaJRUk8HAr2x0f0hKuNAHaZP4tVRB1HNmCByjjPABk/aEFh
tCU0eSETQi9Bfp5iqz+AjBkeeqXbQgRdCRhYU5JaUYBrsrH2Jc+KfqpNOapPiKnNJ7DA+SnUFue5
TXt547tdXUooTlEbC2zEKofW5AnpCLTHT+NgWLTgMAlYEplJdIfF6O1AeHUpJrWOI5pahrFaqskr
ZF3MpT5B5cMWySi9RS5x0J1BAtxe6cq2AG4Ad4qRFmMtTWzWfwfDGtz3bIqrU20YwzE3Fwt7JFN6
b9uHi0YMJUSd/2bKe74KQr6TBVmObZEgedvQvXQV3Fh2KXTdjVd37YHEKAyRAs0E779KfxVVboIh
sKvT3CuSP8W6/VjK5rfbb+2trXNefUCFFIgN0jCGSWvtsa7MGP7pbXQqAqnN3aLMRV6gKcsnM8Im
AZg/zRx3WozkVKdtgHSv1kSvqdYpFYO6YpTvJ8cpUGYp9UHeY6QGj0LFGwfc1lhlfo0tNqLf2EVp
pF9m8jsLzPGHEcqhH+X0Jxk2qljm3H6oK2fXAFEnBhSMOS9UUxrkLVp1nKMTTjXdb02ONNdasvyj
Bq75OMeAym6vd+VLIWUmLKCQqaULvtrk0+K0izkYEUoPSed2Y698c3LH2WgwXVsFnU+H9gjlPBXR
+daz8SwTvJD4VCRStJ/HDGstGY3q289yJaaj2APHkuiHndi6D610nTykUccqmIf4i0JaoJqpjsL2
PFQHlbH0F0YKWzJqV55NsKbARDJSIiKtmo9YrsbSREfwpFiFjW2StsCuiGnrbeyMN5GX8+3OHM6h
fSX6Iuz5VZTo9VkPGrsLT/gZ1LqrDF243OtB3Y9eqBhRuDPSONE/jaYafgvGNtRcG2kz1L+Xpv9S
GtnwNcQICrONflwekZNvbC8ew0l3C0Sl5ntHyciVitquXrtsDhxMPpjLuf1g4iCFgLrby7mApS/T
9BvBiT7y7HGxvyPprX1LqK8GT4308RMjvuTRhAb4p1SoRt0eLaRXjEKx5VYYxE5ul0odkEcHD1tX
Sauxegijdul2RRcmP5ZwMNudQb03kIpMTv4UVkY87sq6x/dEL2wz9MyAvqE3WWGX7ZIyHX6Vfb6Y
OzwS1KdGre1Pc1S39k6e+/l1klO4gBNJDZL/kxLmng7LGwuXIMUDS4Mt0+1rYNDFLqf/7jz2Vp3F
JH+O8qEMpfjraOTKizwOjnnAPSC5lzFle0irsHLuHTxSLLfrYiN2B7nPtH3hFEvnaU7J0/S6kv2W
W0ztoZLYRnOKZyzeXFK6YsQBrw+fqTXLX/1cSrAgnFhVXMwSsEqf9cwk3hTxErlm2fS9wBbOL+aU
hU/G1OlP/KQWg6vKgehfFIlOjIp4/dinpEim3D5RF9GInhqxiGajiSQrE6Tzc1szPsBIeUp8SXeS
uzjSKncsVB0rgDm4G7ItqPQlxFMoTospMCA3VaDxzteLyrqUW5TqfDtZrJNeOc1XsBXD76CGcJRr
mbrXmjLFsiCQpNTlC4Q/aVznG22tyxPNaEQAFIQch4a81vmvWKLFXpIqTE4IFfeHZKiXBwq3LYbx
ZXpBMxDRTIFcRvZ23S2Ojajl4NWq71ROuG8DrIu6QB/J6S3zvZ8RiI6OZBDXJJzSSzmfJAxRoWs1
v41C/XduzfJTZ3DC4BvnuLOb45fb2+YN5bAKVWwWNMkoIgFCrMfRSYnNhYRSta+Rid7T46clA6X2
KFfsViN3yoPaKvVdjTnHkxSb80fHKIJdjoXKsxLoVEppXr4mfbmJ8RQb9vyHiSkvYGUyLbBr60w1
oGsgKI3JaUo05csSBKbCdUQK7maarmVePyI5uI+XBKvMxOz1vWUN1NmTIvUvG+9I3Hmrn0KHAWAb
6RHny1rtspw5wmLVRXjSstjkiaNg/sJM3P5rdFP+O8919St48eIRs0J9gCs24pZkyVhxuJbca7+o
MAkDDsyF+2Cwlt9ZgvDfDi7I3O+GvMf7ppCVzkYdbBms37d/++UBAaQh09cUmCeUjVc3EU6FCx24
JfDTImEXyWa9g/+ibVx4V1bh9eiC7w9n6KJYQlo/R2ekCHw7yJH9y4Pfcmi+086XrjWYTMZ6QBpI
u5z1KbRB78fYrti+HWH/V2nBc9/C4lxi52tWlBtzyguLSnrOgofPMrSfGTms8uKUnyMjSREc57zM
qMeDJvHKJs+fk7BP/qJlm7kMOYN9ScPi2EGm37W9IT+rzlyGbobvTXp455dkyEiUIw+GSM8rXgVc
ONjB5My9cYyyCUKkTtRtxiLYiD8XX5LnZWxKAih4E8i7nAfUXooC0+kBrefw4fbNgN52PEhbIsHX
VgErLhRPhdrGupE21lW4dLxNXwvsGU26IPSCUek3hlMXSSaxQ0B46Q1imnEhq1xpXSj3dhXyLJ16
N2a2KixlQu7gvN7F4Zzt40JvNyZHb9vwLFiIVSl2RFOOGC6v3uAU0Qs11Cb0Y1Dpajd9jibH08fq
BS6v3znIAFXjQ5mMd9lU/Teg3W+FKZYy7VPUL0+NoXuLlh673jggVHds2nDclykWjJW1UU6IDbz6
nQRYQDv8RH7qmiLj5HizGM2Q+Oi5xRENr8H4UU1m9mtCOuGgQRj40ZEZYViFq+fGS7q4UMU7sgBv
oxHO+HWNNQABIA47B4cuhXOoljjd6xKt7aZUgw+3j82VvIiTDKeLeZJKx2MVAFsDDtTSB6E/RAif
WphqwcJIcgC9evwl1rEW3Hiv13YdomMIT1BPUwGsLosgUBnkBczJesQVgRjpjivP8gG+durireLn
dfBeV4M3KMU/S662nFkilDyiDuzHcf6tyRV1P6eQelI73EpPLg8uoq7ImFLeUIMCwz8PD7PTszGK
ibe5KMsxC4IfQ1v1G8ydS9yw0EEnESLP4Fbhxj1fpa+bUbaNOvWTkRjr1nrElGeM7JrwqvR/AsXJ
xj3T4Mh01S5ORhfKo06RL2Wt6sZKgCgxqbD5KGcAnna399OVrYsxgICEE1RIBVbvulNkYUTNsaGY
CPdgUJxHSjrmap2Z/bm91JWXTREuLm2NYQN/nr+GWYc3lWlL4hdFjhYbdPt9VydbHcGrq5gQhcBc
kP6tG52MIzVOvJX4RpvOO32ciufQ7JT30tuQqESzhg6TTtOM+vv8WcbKVILcKBKfigyfYKsdGKiP
xkYecuWwM+OG78oNSTIir4og4nwfNZKZ+pFu1o9BJJsP8hRK95OKla8byfq4ccVcW1BUBDb8CtZd
M30ZtsL0ldPcB+iGGvQgG0RqlDBBnvdglpPh8O4tweSJsTgpCRzm9bynRefViUs18kv2vRcviOXN
Saq//zUCVxGEFBqQYrx0/rGqsq3zORYX56jEB6lVj+n/ODuP5raRbg3/IlQhhy1AUiIpWZYcxxuU
7ZlBI8dG+vX3ge9mCLKI0reZWdjlJhqN0ye8wdTFPizr1z5hbnz/mf4gN1c3kbVgV6BA2ISVNUFF
9EpvG4hjn0SlZ+Ixaob6Bc+/8Gsk5v40y0UcAYyT9ttqlEz6DFyHv3GdR0jDK6ISEVkvK/TD0mvI
z8U8IbSC7WurPbJS+7o4yaEF0NpqHDBor7Gw7+s6CNNKMjO1FrpeiYEP2PqpGx+kOqrZGXKZagXM
rEd7B7Wp3hnYXtr7dtIc6YskzH/0iPK+WXqWTRu3x/WBWrpGoEHAv6Nnvf4aGVnHXeKE2mlIpRMo
Tgv+tAALSk2Igjra7BsH6ppKR/XH0JKsetHthmNw+a7nWHS4ZnrzKS6Vygy63s5/xHVYl0EVGcPo
685QWX6rlL22iw2zMjETTnXjIDvpRUBvhbNMGfX6o14lRnhIVRxWHT1h4p0KelD3j8p1rOLHLsUM
QBYayvaqORmnsqI45cc2eGo9STd5botwfG9PYdkRbnA6oAvMbl0y6XrXoQejzKeUdvTONnB216Qz
bnxj1/fIAvJdmGy0bAhYq1AV6iWKNbWln9JEmjscTqtHtHz7lwWK816vqIVOQTAkEaa5QNa9yoFi
rURaZJLmacCRyI8tO9/p6AVtPNGNaxvyPKkBEg5AwQgcl0fJBQ7RM7dsT6TbQa7I9CFpxK5PixOs
Gr9KxWGZpsrWeqYb9DRH7TFePq7Zy7fA4jfOCX0pykVUgxdQ62pzK0UD/ht7NTAbEmxU1BENyY33
msOwrVArl5hFWbaMni6fl5w91SapNwhl2O63hkwoGKPk3TQVViEUEI6BOoBI0y9XQZl9spvUbk6w
l71DpDTdHjJr9P5Dz3QVHVjScht9sVUYAFshGkMJ65PtCudQuFpxLGt6Eve/3xtdQ3RfmTUByQVW
xzd8+TCeLjorV4rm1EVWeMT+oHzGntrG6T7LPih5Gz9oo7QTH5Wd6DBTDj8rwxg+3v8VNz49h54h
8AGSBJLM1elw+maqMaqoT1hDWIGti/yo2Hb4pOl9sjHIu4aM8LUtnwMCxSTopHGXD1wbeqmzo/Up
sibUs4p8B5rFDIww+YANqwJVPAGjqWgMImozgzY9VuirDd2X+498/UFQ6y34v6U54/CmL38GuXKd
l5PRgBMxooeskfVOgTu9EQGuL68/om0LEIcpH9/E5SpOjS+2Y3ORW02k0Pa33YMhdBVpHl08R3Mb
b1xet56K4TIFLAKTjH9XAceIB0WN+gFIiYjjXYHcyW7sTWf37r0jPKMZv2jTQPtYnVkG43SdFCU/
yTwLA3euUDrrQEvdX+X6UELcgrDNh74I3q3791qvOLmW6cXJkogCxHOs7xMbc0+B1+pGfXW9FKgG
LjlqbyIkkevyNcWZK5EuUoko42gowMBiK3C7IdzTB9hULLxuMxAjF+OLhQBHlbFabDbc3jLBV5/U
OOw/ghfRsB7D6sEua85J3xmfq7AGB+g1rv3x/pZeHw8GmUtrY5ExXLb28jnDwkFiStSS49EbGGqX
+Wte2NbD/VVu7eaiJwTSm5uAy/xylYEMKi4zW568zuueq9Gcd6Y7wa5xzHqrvvnDO79MlS1GPCbJ
GlNn2NyrcELTKTOtPu8Bq1b6LsM15ixT8BDoF6vO82IQcKSL7CK21Uvho9OHdBucAOVLhFDUP0U6
4ldtpQTYjlZmcTARft+IATe24w++GMs0Qg1f5uV2TOMiXJn2/anpRgAmZpo/9Dbod6yjsrf7O3/j
/UKio8MH5p1kcN1pMUtZjvqoyhNilcW+mt3KdwAI7++vch3U/ozBsQUwCKA0pC4fSOJWNusRoRMx
1dcQg+ekaEN/boxDlqPodn+xW49Ee5uZFtcF1+NqMbNypYu2V3PCLc186ZTQfahEvhWnb66CXQRc
jiW5WKvAZHWMhqWuNSd3nqa32S7xHzRltxGdb50EEgoqGaQmacysOuixOc8d2CZWqb0xSJ3xG2qK
ya5xpk/3N+16IZtYZtDihX5DPr1aCP4jJujIvJ3AqWfHZJr7B8Sd1QNO7VskqevDwJEmtUXGGhY9
2q+Xh0FhDrngwptTNEbFAR3H0beNFMCcNmd7T4otFNqtR/vveqvkD8W8BuV49hAb2earifCFL+sk
/Nzbdr4x8TCWtOcytmARgZDY4iBsAZBYpUUJLZJJH5MWvlSpNj9SEAAfbCOrvSNKf14BwhoXcpDI
LSlKKrL57wImsomY4RymDylFtcAlPcEIXJqKOtMHCUXHRF1LkyenRNF6z8E33MBQc8c8iM6cvkb0
VBb7cum9augqgWHPrem7XhfilMH0zPzZtoe/wrhQud1lVXzD2VkfF1cwob37w+P6danaFzsi4qpx
+WJr0WYzc738xGt3H4pMDDtB2NrdP6nXvWFwwLQ66LMxXbkiBNWDHmWFqIpTrk3Gp4m228fFwjvy
w95WH6SrZr8r0N1f769649BCNcbwEdYirfC1ZhtuC60xx0pxYrSMrXqPAOQMRLsnN/XbcovhdyPl
BYHADImWGAJnXAKXWxlleuXVpV1Q2UbZE9UizsSgbj5anpI9yAxaXNyg+qkkUOW6TshTik87vfEy
KzZe6s0Hp6BB6Nqh4lgTNbkdio5ivmAsWauRn5qx8UaNWuxlJkoHvK6ibqRWS0qx+oaMJaoyQFsg
guv4rfRYaVihkdJNYXPjtPgLNbXXprAABMu/WmQ+fN0zD4Mxv79ntyC2SB+XSfXSwLjc9VDtYt2a
RXayrV48FDO2dKmiFTuJMt8eEdhoI1+9zusoe8ksyHsW6MDaeYXSjMkG/gloe2hFEjRMO5AfnOwf
IX3kMtCKVKAwjDHR26hN2caJvr7AWJwLkiqOMoNgfPmw45iEsB6N7GQgy/ItAun+pOXZu8XSyBst
ugjU3BT5iBtdrlIozizMJslPSq/Hu6Ypq+fGHKaNFvKtZyHumBhpwA26ApdUbpm5A5yeUwtgfd+F
mvEUC7N+fH8MgCAAIZZcGPTgasciu3fHvk3ojGMF9qCaY37UGqEdEvrMj16XehuR7sbFxcFYgNP0
nXSEDi73rjPaWeCzBhzpj7iM3WeVnztgvaYwsj+//9kgYzBLXMSaWO1yraEMucyg/JzqWsFxsQIl
cojysBiJbtZ0RLANodb7S954aQsNkYKNJiTJxGo7PboX3QwZ9wR61tu5RuvtBBq471+FhJOuDBPS
5SiuGkwx8LQ6AY9/SmO99iHfDR97Q1gbrZ8bl9KfBA0Y16IgukYARc6sDklDzqkabf4iDE05SrWb
nmf8oT7otRo/qUh9HO9v4I3zweFY8GomJ4w69PKdYUHMNdiX9QmYRf9I7m7t4Lw1uyI031/ukkkb
WFIDcOaVrYUAWye29E61ylNvqGHQmsVvrPgMCG6ifP+hX0oEOnX0uOgNrk5Foo8Zwu1RdUKAPN/3
6AQ8ZPDKHvKk22I+3XppHD+VfI15GhYHl/s3FkJM3mhCixTdsIs7p39xUKaCdJOWaeTPWtUfcim2
Gqu3loVDilUU+8lVs1pW8yId6lxXnpZvfqc0WRTETvOxGxKGbJ46HVStfDcjHJU3bhqelJVRM13t
ajki5KymU3kq9fQ1Q8E1EHJyN17djVSBywxgP73Wxc5hFUOsqUMkL2U/laHJj008MQVyFfUJm6/s
nzTuxMY89EYnlLn2YmlEdxp51rUZHExuyuiyqU72UGSTT+DWXo24V18g90TZTqkmJX5MmwFKKAFN
P/ZuPJY+XuRb4IEboewPmgoSMjiQKywOfDBrjAe7Osna0J5Qe3eekJl/NxV+UUNeXBcXsYSF0nB5
XvUymZQeSw6+99Z7rA1ZPNpNV+7vR5Vbx/O/qyzP+h92xlRWRuxVenVypsiefEDE7d5WE3ogRWYe
xQSZeYDwvFVP3wpm5FyQ/OH2LgHtctme0X+og6M8RUtpgcgT2OmiZ8RdmaPYmoHdOqkOTeXFH4a+
2jorUZHtVWOVqUOcQLkfDbjYqRgqX9SYftYk9htJ9I3zwefAPAykDhF0XRk1cAVxmCyHUzF6Js82
1TtXibeGwDeeil4dVQq7iJ61sboPdKNxGtFX/YlEqXlMBKBOu5bhLlGVPCjnTTDhjVe2+AZSxtOU
B4a2nKT/nBSrA4ydVE3PiJtEvccx4LE14/zgdrZ1uH8orzZwuehwDeQWQiaEkvZyKdftk87IFfOY
ofOX8aUb1kGoUKnfmy2s1lkd/gyMdTs1Lue8rtOznQMLCJMu3PjErvJ+Vlm4alTJIMeulDELo8BG
lSTyqDpFbj1Vqa2+dvbY4nStFe1Tb3YGuOGoab5MVptsnMVbiy8qyYu8D+IA6/YnfI28n/vUPLqR
Wny35IgRY93YmbaTSe95j32ia49jP3ryMW9yWX16/5vkxKB1tSgpUBlcvkkVwege9STjKKRA41Kd
FN8yov/lPUKTImeh7qCrvDqatQtjnTBqHKn3RGDGqbVHodTYOC1XoZLvDBbgglCDNwx0Zf0sVuh4
lRMerUoVD1OUOC+GO8Lzzps/djUi6LNEvt3fwKuvbll0acpjcAUDcY051CPdCGkEh0fPEuMnpeTb
RqxRHCEob7Xlr4HthGMSFZosYMfJnVcP2DZG1hhj4Rx7uzJ+4iTYP4DUSb9ohaU8K1GUfwibVDyj
cl8+ZFWjPCTCth8yL68OqacqX/tei+XDENvtxhd0HQ/4YZwgfh/tKmSkLnc+lFPs9GRsxwqT+UMm
kurjPNlbQpc3tho8zTLwX8C8NEgvVxl0s5VuHztHQUfoLzFr3ZOk/f/PnEp9I5f5E5wvuh5/bj7U
vdCvXjgEqxNr9I47d5XOWgL/cDtLCHMdwJEuGCpcdf1BKfTOV0GY/CgjtXmxMDcfA+SyQiugma47
/I0kesbvpe53OFSLryyTvzDFquBAT178G0+Rtg74N9GVm5UGDTav0Efc+Wo6hi2sISNNfI6uGQYF
t4UFC1APv9HlgVol8lw2PgYg9IESSAV+B5xjqzF8nc+xBwtaDzYMeTmwg9V+Wx4nJTXs46xINJ0d
eiNfZDdViS8tozu4Xpo/cquZz5oYxl+zptczGqN6tLv/hd06XBQEYGsXID6Z1uXPSAwJyS3HIExg
ArRoaSQw3Aaxsco11IOnXeauyELp6DStr88xi+UQwdc+zhrfB90oQ/plXjf4qsTFQWTt+DmEdQ6c
qPJeEIhOJ3zrGwzeZ133dQq9Eygf8ff7n31RQEIYeAme68ZjliWqNmQ4u+oxiHW9bPR9M7y/Jc+j
u4Quakl05QFOXe5wn2Ui9qwJh06AsIEx1+jo1W4XJNLbSppvHiquOrRimPgxvFs19SZrhmNT4Aba
ZL3T+nkJQ3IaJuvU9SpeXm1kBVo/FbBzXM+XqYtGgiOd9vH+vt4IJYtQPjknhAhafatfoYCorOqw
YA7g1OZ3/AP6N2fykDoADRZ/u7/WVR64kH0WZWdWxKJgvdaUhbiCMeohWWo69M1cbY88spn6ojOs
wJyz/t1acay4GLXAgEK/DYjN5fs09CFqPUQhASkhexNZtXzs0vA7PkXvVihkJQivQIYQsQR7sloJ
AYnIxcNMOQ5jh982UhAKHPXeUHAYmrX/4aUtnW+AC5TpfKOXj0U25ExzpitH1NyMly4shn1h9OZr
ilbLxoV263wsNwwXO5B3vMsvlzJzWyi16UWnEbPHs6OY8cNAEbsPMebeCDw3liL5I77SfeBqX7f6
umXinedZdEoWeZdRQaJJRxV015Sy3kiQbi1F0Y2fAYhDOlTLn/+nQjCGAS6yN4uTOmnV4+TO5pMr
Zu/ZBUC6kdYuG7S6P2nvLSkR3GSi6upgxK5V6YkdxSfZ493sNsJ5QGWk1v1KVYZPnVqWP4GDij4I
R9l/EcLbarFc59W0hWH7WH8mNoS1y2eVi2XCHNrxaZq78OAsBF5hIhCGCNduUliODCMgobH37/7a
naWZhB45MjaAay7XtQrSeKmU4bHK2uRnEjXmk5Jo2Ycsm92PBooFG5nKjXfqAEJnzocpArPa9XNq
vVTCTipHKHA/9LiOsSXtBDloojzcf7Llul+/UiqEhVbJV4gG0eWTUQVFsNTgtmutO3s70+i8+nH2
vBwVnMzQP5deM8P+42b86/7CfxKNq5UB1y37uQz8VomIaDonHMhdT6Od6rsBxPR+1iQSgGUf7rJE
/53J8JX4jTzU9IICw95xlT2SkeByNFEcZisu8NuM+kOko7/sFV688RJunXaao9rCzeKo/bn0/vNh
UT6WpjEYBFyv0U5ZJMyfxWBk32zZqw9R79W+i+LNGaZW+FrFiPjc36AbNwyQJ8ZT4FOWQcgqMc75
DAy15sy1rVoFfBXZG2577RPKNem30srF13ev5zD/4Pum0cehW0XH3MUwi2IvPOYq/k4FMuB7mP7p
S+IOxcahW2L66tX/d6k1sLHFDzZFOyI8DhlGR241IR+Gnt/7YzCrUIZTWdFTX+M6vHIkACes4mhd
9DrmqrubFaX8OI143t7fu2t0Oj1Z/DcgAfHOSEBWh7mgeV90ehEek1mpjvoYlv9AocNWtavrDvxT
gi74lMwPtPhLCoymfixzd37Air7DzlQ64hinun4Oq9T0E9DHX52o8V7v/8gbwRPYBGKQdJGW+291
oFRhD42qjOGRn3MwSxANQ1m+OuNwUnE1Yt4bvpSd2Bja3Ipk8Pbg65C7gAZbnSrJXkU1WrrHSeBA
Ko3CfouBRTw5SWP+L0vRbwHlTEHB67gMZS1tMg8qi3Jk5vrFtlKIVkD5Dp0ebl1Dt/JdQtaCskLh
k57/KmmZB7XvMCMLic/6vI+HfH7WCiCJhZNDDjSj7kV1y+4xFPV4cIdkemwH+Hz3X+etj2iRWVlI
RNiLrLmpoxdVVY3u17F2ULPjWg53kO+3jJxvRCEoXZCiFo4b6IzVTaSWGfTL1PWOmTMBfGHaXT22
DDn3pcF3tEMAtNx4jbeeC2lxsBBLSsj1d/kaZdgnYMlrOJcAoHf4E+ICJZQtzu2t50IKdimE0eKA
oXS5CrSdYpqBeB+HEAY0U+f0SXX69DjmdfwpsXvl/Wku1zjMMvyi2cy1pAsqlmNSAQw7omM4fI9S
ujwlRebrgFDQRnS99cnBVabrgG6Wxj5ePlpcl42r2I5yrM2pfLKrtPjuYCWywzlia6lb74rbAoIh
Nwcl5up0tKiVov2ZRrD2Y/skRdyerKzYQiPdXIVrmOwWmhfV7OUD4TlUGQUCEKcB456glIb4CZsm
/Xz/e1pC9OpSglvIEiqZO7JFq+RWLVDjwyDCPpqFMz+1iuftnUYKFPVLc3jtMkTcyAfyrQ/s6m1R
rXI/QSJd1r4iUoV1J1IzH1FzSXpnN9aR8Zgolbsv7HzeOBhX+7gUxpwLPlKYE8Suy32kTEnCUijN
2c1G59nwELCpq2GLangdHBffA8YV1MbgHIG8Xy5jD6gQp33UnMNM03DSRYCnCiah1zHWUXk2MsWo
jA8Y5SY9DfheB3xvttGuMF3l33e+Un4JudvCxCJWX/WOO1rzHsbJ/BLbGuSOLHjEuUpLnZdkasT4
YCSOBxQ/ttEWvL/yVe7I+H5hIAPVc8gK1mhyr6zIAWa1PQOLR/8xTlQdkUdn0PbupOuPrduGB0vN
7X/NtFWcQ5u75gZM8vplM7z0YFAQs8ld1+2fKpZN2JhlcdaKyvsNQt/8lMLk2Ahr10BvumtLE4ve
LXoPyKBcvuyYy72K6rE4G2XXfPTK0Ng36lB/A3Jj+HYuEo8kZ+pJL+jh/5xsl+LQ03CPmqTTHWxZ
QiRIleYJHHgOzSpzNrbhxmmkxCCJJ68lTCGVcfkDjSHTWtWKyrOAC4mIAabxO0jh6adK8Css8Ad/
9YwxP4z4CjxNuhgeAHK9O+F1KB0XBMQiLsctutxG/yklUhcDeVdU5blru/nFSqV7kk1svReh9WeV
P+52fwiB6zsNHfVy6rrynChOvWtaJX9uhJHs7h/ta9zksgyzSBopf7wLViUjHVWpDWIoz6mlTW+u
SEQw9bFyqsqBT3ku+4esb6MXy0NgqTbN4XMeyeGxp8p8dzxb5I6oWrnCYYPZq0DTVZqeT72Vnmne
2+gjI+L4Q7Oq7tv9B77xJcHzB9QBHg2Q0zUXjAoDTZPs7GQdXX279pCm2fQivb4HyLL+4DHBRjI8
Xl0/SeimlRsX2TktcFf1IV1qL9k4WdB+i2z8cf+Rbi2G4iUvcvFcJEBcnscsVTtrmhGjKSbd+QKu
VXkmG/Meh2ruNz7AW7tHZGAQQgYJcXr1/YVgtYdq8Mqzh+C2MXV1oLhQA+8/z1U2twh0MEiAK7B0
E9Ygz94tUqe08+rc0h3+bUa2dujGYvw3medop5ocyfvr/WGiXiQLLAgump4QKTgdfOdyA6fIdbCL
Edk5xH1MAcvvaSMSZmQpQToZaeGjVIcYphkXzlMV6h7u7dmMBVA+DC3CVUK0Dm5KiNZEJpqC/jwx
A4TbhOR30Ayp9feU9BKoRFd732s67qe6GazHvhm6eKdpdYNUXxQ6qW/WY3hilFIjGtAOyYt0JaPR
TJi0badyNn4mZQ/bBHOvkNZgptYf9IzhIhoNqYcYtJLH0a5BMzLx095KzF3UyfJYD3VXg/SOK8h+
3SynXTnU4ye7NfTowRj69oexiMP5AmxZ46tycFNckoU6HOXgAW7NUG6tENluBum7vVpp/liLGOpP
ONQRsTcvfuVDH+avrXQqcdx4M2z86sVATMTaFq0Dtm4tPmk2yLiLGJnQiksLRXho846T5ozVNpXs
bnxENMoXBvwi4wtm6PIMKBQXYoB1flZl4uy9CtKB1amQRc0t/uC1LKlD9GHAgnw22fYVNJDhoTrM
LUtZlKW7Fv7rYz9m9j5spHpCzds91coc/Xal0N4sL2z2emmabxEadz8qt9WCvOz1FhWCJHpEFTZ9
QcUrD4okd3xZdhnJ7SyeIC/I04zy7d50UuNvhA7Mj/ffzY2vlAE+syh8ndk1ewkV/7kFbcxtvWKR
cI0UyyAt0NLdVHXIIoehGVRJ9v3+crfeD/B+Xg1DdYfzcLlckykalGSVIKejczYaWe+XtaselLDc
Iq5fNzMdMGkoqUFVJALB6b5cy6Bqna2mac9mxf3vu5Ezpbu2K7y3aJ61du+WVVceXeKg9CtvdB9U
T0yDT3Wq7vQahCeW52HqBJ0jwzcPDZ7fLQx1Okmz1uylldRy4xa/8S6QB4ZpvwiQcJ2vboAyzJ2+
6prmnJTu+C9DOwONmh7hPiKXOj9HhbOVN1ynxCaYFL5IGhZMRtbE0Znz1U51oZ6jsdH2qA/hCDD0
U/+PNjL93uWgoZ8y1MOO8eQMJ80O2/pw/0AsQXkVGxbKEJcer4kRwuqZQ7iXi4yderY6Z2cYrXpw
RfsxMdN/rSJLDyAAtiAyOFhfr8l1BKcDEiSToHXtivpiUxQ2awqR4T1RdzF4KoK+Pj9FmTDqXWVj
SPuQchIenEKEHNTItUIkoQ1M6vK6I7GZwXDz9bbjYPk9mDYPDooV/434XHrMi3oafdMW4QfFTsbk
QS3s6duM/VLmhyM9ttrGMYM2CjoK/qTmxSshfX6L0ly+oaEu4Wm1SAEYVlwxR8E8jmMwOErPTeW2
n00rn0CdjctPz/Shf7V7r/+7MqIZ7w84zZ8sQcfRr+dy+J7pWfLDSUIxvw22kqTcOmH6qQCX/n0a
TPEBTpX7uW717pcdmVUSVOmQPBdalCj7Roberzmt7Dgw+ihCX7wY+3+ayGkHP0cz5W1Kc2A4thl+
gvvfov9vzeavCCotV6yqKWc1icOfQpWF9HsxAVPVwihHsD8Z+twfM3pVPqNv60vlxVW+q5qo/2wI
iVY+CI3Ml7Fgc2AlAIJoYhhPwDXYKnRpG4wtZs1p8UPKPbq5LqN0PYibZn7pckf+Q53rAHhviu7F
UZUo3NtWOciHdAhFe5DF6MqgSfOW11a23uD3MNa6nSNC7YF7FdWRfHTQsUwSg0l53Q5zkPCDBvRy
BrwEwrYf/lbynmkW11jePFtRno4vWA6UzUMokf8PpJpkXL6h6c4BtbWqc6dLr3gQPZBSgIl1xKlC
OTsP4MxlP9wB/XHfSDXnQ5YO6MqAPeP5tdFuUeaf3XifWKn2g/Qkn6jHE7sLuMW7MpB1FVeB5lap
ts97N6l3o9FbedANRf7UZoZd7kIcGVDi1TvlXwp7HraNQ8WGXF/qcSDC0fwNMzDPfSXU1fBJzIPi
Bj3/k37R2u2vhQgk/EomutyDfMp0P4yTwvbpySnPzphO8QHRsD48JIoW/QIob3cLM2tSA14eSsKq
EfKPIwrT4QnnTnWMaaDZf02Q5xoCSbbLgdV6TCPiEr18P6ymMDkCg+ne0I/OfqSuk/7dz4PV+yRW
MtvIT28kwXQCyBWQaYT7sZ5b1gvISdWkem5guAW1J5KnsNyMsDcuPCgYJop0ENmJcEvM/8/9iq7m
4E29OZ9p/pR76t55l6F2uascrd0IpTeXAgdLk4fqB5jj5VKlYcxTO+fq2eXues5LxJa8tJ0eIw//
g/dH7UUpi1YwCIArKTf0SkVLBj+fdT2vTxkjhF3oqv0+LLL+l5O6cLgmq/55f9Ebzwd2hlYtczB7
AUpdPl9V0t+fCW7nRFWr10IB8uvTwiq/RVOzBZS+Bik5NORoUy0NAq6JNTPf4Y7o8ladzhj8hK1v
cmMQ4nDdcPx5zpspgBOlvMyaFSOQ7c7R7Mewsf7Fy0Wb/J5L9VNHCPjXzNpC2XjP1wcXJOQCHwKY
uBDiVzlU3kVRO5NbcmnX5XcL/ewTWoR279/f7mU7L29m+DzLw3OiFhjkqos0uU4WRZErzy0G8IFp
Mokuy7zwK97vrhIE8fvr3Xgs1iOPRklqmQ+uMgE1RRijoSV3VkOumFoYYp/gj7i/vwqN/VvPhQYa
/TEkJUg7VscIecWJmWpzrpgjT4GuD8qJVjz+WZqSZOV+4lJn4j14Sfuc6iI6dc6YoIpgh5bcWU0Y
5wEg4azaeVY3jgdr1PSzaY19cgCY6nwuzFz/0qJP6uzUrGpn30qSkMF92+ntLgIdindOWzpfHLOp
kCOvYiY4Y6qN6i5S67AKYs8sf9tRXal+P0g33delIn6FYU+XrjXc6rPuTKEeKGrlTYfacRTNrzo5
VoGNwWcbpKPijvsOM+wfMo1UQSqR67mfxDY4xrHo8UvoNKt5czJteCsocSkzJ2kYh6IZ24SnTI0P
OVftiBMOwOydrsjspxvF7Y9MF226lzNGSX6fmC5+QKaXZruOQc0UdGQphW+Nrv1WY2eVBl0eD905
mhQafGEWu6nf88tiaJ14kr6k3tzon9h0iA5Kand/j8LTlYdWiPr3lHfxz6hqZOnbTdQw0h/zjhws
rB3VB6GAiLOz1O1oq0QDBmhGWQYotxSvQwXCJ2AkIrMgxRoFwRVZKWehmdMXBSTMr0GzhkezmqLI
5zaSf43kS/pBSBwBZdEp2cGLLV6BaGa00pRBVSVS1h46wdrceepecKCch3joO5R/IkWbz2OaLsVD
hzTzbgDD+DvM9LhFuXlGWNLOs/ZRNaRsdoA3y78Lq4l7P7M7ihEZm9kb96ps9iq6V5+r2DZ+cqpq
fYdMh6IH8IvTIrCNmWJZQzub/6a9h8yK0pMR3f8mloCx/tIZeDCVB829aBRcfhHSHLVO88RwbkQ8
7gRtkyPVVFL7UR+VO5GF88chbGL8Lv+HJixAPcCmGgwYXsxabKtxskHDg2g4D0Wt+UBeo0Ctuy3o
/41QBrufXH8JZdf9rh7FfC/V3e5cGGH8BDWheTWWHkiST9kOnHO3cT3eCGV08AAdcOODk1/3DdXZ
HTSRxhIiRWJ9mIdByf3YDat395ZpLYAaAEgBOoRHu3xvShr1fWUk8jxPYXaejQW2YKLvfP90/NGs
Wx2PZf7GNGy57wEpXy5Tu07TtqWQZxTsRyPwoEt8QA7QbHwUfp3Gh3E8nl1FNj/UsmjIOkedBIAv
II98xcnsv9rMCb+D1zKlbyp1AztgEuZXLSelDWYLYRl/piIpAlMtnRhm/Zz81sNGtEcTa8UfhV4n
8R7XjTnbDZ1CNdyGE/VIMcgh9BN8EpJd2ILupj0mG7nPnAH3iC6pEUtX+uglMnP3ZVDT7rfM5vBf
U9bpgYNYtz7s4ng6iB4XGD+KYy/buSp6sb4uZwyAuOKkh4ME7YCAFFJioAELbYume12LLjgY8Ap/
uEtkNavNxXSrzYTanUXttVh5SKXFqCZOjq3Q9T2KUvm/hdm4n+6/0+tUilVBeZPfLCCqtUxhUxdZ
3TcGH4SZhp/F5LRP+MhbzzApx41s5eYDLgRkhqlMBNZTN/yNUtubx+5MmWknB53S/tVE5O8VDWmP
FqdXLlXNVnfu1gPCpwNzzL4C2lt1uJPUGNIwVLpzRZtm9EO1Cp9n3ci+KJGlP9zfzFsZBQUbLUD4
z9S35vo7jJqMMS63nWtU1hiMbmj6PX3+QNq5EtRRMVW+YsjWT9SoPnB9qB+7aUyfJRl0oCeqdwjr
vn5MZaz+oJ2l0IvI8heMAMZHJ9W9X2Ymo+cae75Xxxb5E9+GdqorM994Uzf2jB7QIo4JERkxgVUC
Zth97Mq5688mzjFn6tL0kZJsPDVlJB7vb9mNQ7GgcBdwMQk2/cDLU682OEIOuuzPula1X2lCZNmO
cpDugEq/zk5DZZebGtrm95e9cQ/Q7kGUFqlCQCxrkL/w7G5KuqE/SxXcotXQCnDDNj/bpdp/SYfS
3XjMa3ILZ9jz/j88g0Nbd/Q6pg+xm5n9OSpb9ZeeWDOxTintJNDKwXxqwP3/jM2ufcuqeQ4GXFn7
KXV/Lw0Hmhwl+lE+tp/FX6np9V9kGLfRHlaE/NrYffUBa3dcp2uwv19zEcpqP4Z2fRpmrXzpYkX5
3HRt+KHTRPcV+crsd2w7je5rjfLVjukUUPFqeXmYCviUwf1tvr7+iInL4GzRL6RMWcU01xlFZs7p
cC4Vz8F+tRDMl/UtQ6brl7mguQHwLKhxcDXLn/+nso5s2alG7qbnLO8PzPYriA1D+zXqLP1YMobY
eKjrI4sOFQMmQN1AhhBvWC1XZJUF3j45y1CMXC/jIVHDCmRslvlJqH0BOLAFQ7lRhJJGoD+/9Ckh
Ha0HJ1GKq1VpO9m5Qhw6C2wpxmS5dCEQwuSY04NOTfyzjob8n5qisPZNxIe/w6dC8lwv/o+9M1mO
G0nz/KuU5R3Z2Je2rjoAiIUMrhK1UBeYpCSxb+6OxfFsc5sXm18os6aTkiw52eexMiuzlEQiAovD
v/+64KGi7tKYdpAl09/ufsMnhIYe5zdM/LnO5+X5CGsEdwDoio7DGUwDU9YZcnztif3xrL88yne8
ttVQsmRqllZe4uFhag1dMYPl9clmXkDpN837JZraw1/fwD9RUPCmgktHGcBFZ614+eVopi5n4Zfq
NE0E6lbs2e8t4W/pbPTtRQjZfuW7RYdytFouHBVYxzEs9Qdzsvxknk11kObknZqoju6yoWxe+XQ/
rtPnD8dcjiDqmyXk5YeL+L5rEBTqVKNTQnBve2QMm9MuasTfjuznInOF2TyfYQBKfl4eKjDWdtPB
oE49GyN6xtQKzDu9miN9Xu5f7jA5DBTxNwns+QF7eZiuc2yZd+zPXQbPFDQy+9DBdN6W89qTEVGR
jZtFagcrYsOszdXOkMv6Tki/PqB1G/8H55eiP6496A9Awfn8/2lhkbmhmGUthtdiM0540uY7ChXF
fiWf+pVX7o8rJQw54l9cDLSZsEd6eSghmP7pEuEhko6K+VcyCfq12v317fzjSomTAMEoROV5v/c9
y2OHlWgzixc7eHd5ZMyfYgc8KxWoEnej3OQr8+Rrx/vuoe2JUyomZpOT9hr1HqPNlLp6Ij52MK5X
W78WMvAT8Qu3DqJ88CreCND/L8/iTIuwHIJoOmHHITqFjrw+Dgq7PQ5yKN5nnVyBPoo1OMjF766m
NehOpJCLxFTT9Jrt7icPJ5JqGLVzIvKPiZ4yz0or6D1QM6ifODea7Yo4VRImJ/FaEc6PLmW2UMi3
vQizpodT63x3/elGVSKaexVm6pQZY/BQY6cvEykFFe2BUD7EVlXqt2FLIXliTLp9bwTh/J54EpIn
awdYKVkH1rOdZuahhg+w/7UervMy+d1zTYIaYVp4/iGYvzd3dW2wOtMGhOjnXnBlN7ry4hEP4GXr
jHNiNZY4UKUkEm+2trd/fc//5MmifwmbBjVz1Fx/W+H/dG5cUq8t3ojzyWiZLPOsdQ72qF4bbn56
FCgETJ3wtVgOX14Bv291bclsPhWkJ6SNmPuDt2b1K8/vT+4p1NDQtGdtJA6T764zLXxNl52fJ68h
aNPJq0dXiyD1oH5e2eT85PtwJEYYcqMwyn0fV5wFubW4EGinZaMiqluGOVW0Vr9ylB9f6iGwBdMn
/0fJyfcLrOaDm2HHqsfyxyq0ulaKdYDGKEdvCUSKOpSb8VpG8s8Oiqmdk8iMBi7z3X5FAdFXQ8Uc
aqB+2stJF0hN+yEtV71cOkvrvxG1Yb6im//xyuHaIe8CjQjrEu+Ul/cHIruxwspEY7KxvlUDQW2j
3X+kG6J85UA/EPksfhwEFxzfjvz875bAftBaN63tUf0g5sdMDQ7pUS15MnYjjYeSovl6P7RNcFMR
lXJVSGNM//p5++GbYu49AwlIEBEu/MAWjAYAKgby8STHOoxF7WypsKWTVGyoX7l9frhJOZR9lkk4
aIo45nffNTONaDKCfDypaGmSfA2sZFtoav/bXwg9AqE8BEhhKP5W1fWnBWSBsFwioytPgan8Pday
NwHt6jtV5A9/faAfdSpQg1wz0IMzG0no5cubZG7pBMrcKj/ZNaoh6lWLYKDNaiX2oF913yX0ijbA
55uu8712Qn0b6VG/J7urvC2deW6oZ+8pjnPHNmhp25jy37x+1mcLZh+4eNkJyDj+9Wf+4WE639Yw
lghreIaxL738yDVVj6Wbh8alRpHwmQwqadBi6penwlXLLY12pZ8M5jj/3eovlnQ0ymfbC4eGs315
WD9aiCXp8/LUOF5HSpKYkqHsxh193c1ruqgfUJ2zIgYzEbAOa+9Z6PXyYGuWr8Xibg77lqr5XGK1
uN+6lYnczj263KPGaqqj3nR+meErmhP0tVv7Uc7b+MaSwjbuHTJ13LupzMuLujTaITZt7Xep57be
QgKOMTpApZERJRV5n4pYVTNQcVab8onky+x28SrUAGaLMS+uDK2RKLYEiiEVkJUH/xPkFPvWbWWm
2zAP/pWKeuusWxBMYkHmDvWl8vL6PhdB0CX13Gd0rfiVI/aSVF0S/PttTtd8Gb1TpKV+H7GbtlJj
9LNnOdv6DYXb1O9aijFHKk2/WpRZK5FHlAd+6obZMC+KlvgTHojKFUlQ5l4Tz9ZUTklh+42XUArf
H5fMzKjOyceU58b50rpVe871qMVVZje5neRNO2QJliBvJXqRcqz9jIOJxpqtRMPRrnN4SVNn/gUq
JvL2ub8MJSMt/q6kkdrLjvVmoNUogYpuuqCEbGO/Mcp09Db/1svGTR0jd1Nb4rkoCnZ+OVUfwr4e
5BEdtm/utdUMtEHKSXVv3Kka5A4RXP7eMCfUiYI+Ar5SbU5majpwYZxzIUukK4X3JYuWjAcMAzCp
CY1bWXEo+37k5WwXXxucBLQO0ZtCnpexUeuZtWp5bNpWUmkSSdp49OoZH5y2Dvf2Jq2PI9Eiy15T
CXxrCqM19k3ZNm+pSZN7XXrhvtatWaQLQbR3nGn3k1VK+3KcxuDCjpZoN0+WuI+WpXvHlOzuI1m1
951aEdUHwTu9DR0fj9SY99q3Z5kQvMetg62GZHftPhF2xEJjbuoxIHbs0xAgQRaU99V7WtMBI3u7
mx472y+2vREudKcPRVl8aAtVfQU4X6PYrljg0m4IBCblaQCnIEUbkVAROmuibVG49Je2KLRHYir6
1O5k2FJg6PgyrhdbPI1niAo/rXoeeMCZFba6f9zCovgABdvzwzVmo53TZ1kZG5Ta38lIzFS4beMj
nKr92aUx75ETltdQ85v31qnKsNvVdr+gh21ap03R6FR+UoyWe5q3Ko+SMrPtg6VzqyfmRKwdF2vR
WezKCFqbVH5V3Q8ALGyha9dU8RDi1xqlHo5+MJjNriWa/nMbDefL3vf1ioNBTGHsV8bIte6R4CdN
GHb6IsMlh+ZnMsVnwx+bD2KLVJ8y8DGhaAPA8+BgUbxrVNmIeNQoaJJRZBJKd6vaNams9Xy+VzVV
Fx2KPDsJuzD/WtalpXYbBcZ5wn5nfmexmLQUtGbzTW643aM3jaLb44vK35bl1oVJjloxuhlQB99E
+ahPdutYS1ygV7Ipb4xWP+4iKtXj0Kv0uvPovT8xShKXIbO8vl7YGW24gRd48dnt0fSM7ly/L1by
KenqKVV9yRQry4rNvUe0gqcddzfwEE6JsprporalX+GgWu03IiSBPFGNrb7SB+hNJJoVRPjkgj3R
XvKVokNkqHHdMTM1KrWGoHjLgziZxw2q+kb6ZcuamBNoEFMHPt25OtNL2vKlolhKLd1k1FkYr1Wx
zPuB6aiIvbEKx91aeXSXDJhO4r5ehnUXKGcbY7WsFWHOWZjbcYhQ299pVkfitJUMXaKBCmtG+lQN
PAYTq28cRgIhIGbl/GEZqtqOqwl5TLKtLLCJubVhv8tbB9VxURGm1ha15SaR4XtfcrcK3468BbLr
ea7mrwu30L27GRshyB4caJI5lbipB015jivK9cYUQc81VY7/th5mNaYEgNTg1b7R6IMtUM2mgQ6y
6XpoCJ25VpVGVG5kFm9eRPDDTdRZ3cfFGqhMr8pheFSGjQwdHIDoAIFyTsaKLgjcNZijMVBkkpb1
zNJt4rTVoODzRXByaycrdor1Oc3tLS+SyY7QxAf0rX2cQwsFr7F6YGHDmUHzW7zdh7YpzTc+y+rJ
oY6sSxVo6Q36ercl5x6s5bLXtlmz3rjjRz/b+ouSpx2CnZ6GJjaKXlMv0ZCylSAa43mf7Dy7dUOK
YGJTBebB1Gw7kmLRFg+aXJz7vuu5LEUzFCqlOLXxY7R26s041M60Z59tSwrthffE63u4A8Pd3KPF
2iNiTs3yG3KjSuynDKj01p2iwY39qFJ5GjUZz7MIg61PhSnlM+S7z18aazic+1aRBJTT1iy8bhHG
XoVTAFvueXTep4jx+/BQVQHtp4Fejecg0/yxXfG/PVGh1ph2G33v0KZNWdwVFfmZ+yWjP+igO2ur
zmUm0xNxeGa1H6eo9xJyD5V3xDvG6yifRzPY0XjXiZ1gb/9JeGb9ppzc5dkykJXsN5QZOnFKA0VC
oHDWj/k6fJ7spv+K8aKi7rrDb48F3q73rc3rjnOXO/7O8grd7ey2r8q0sgZmvmh0DSc2Sd9C+Tqs
661r5qXegUNk1tGh55cJtBnFgYIGzRIJVzHGM9EVbjz0A5na1lbfGr4zwew4bfBVblX0sSJr61O/
bKOfWtBQ3V5hS3igbQvRVDsQI1GY44IVkvD3XUR7wX5wZuCM2shRizaVpgZ12trMSCgIcFQKddve
Yc+s7GQr0dnactRuQo2jI5MFxWCR+INDoFbjCccj/GgIPjp2596g0amqe4E+pk5HdoEke7rGtqat
N2YIAvxqQJ2L7/8GSwivNqqeWAqHwRrRehRQucmWjVj1y5F13VvCucPpMUZ3JgGiH5WKjHdeI70x
HgxpraiCXLuKDcsfnifSkD6YMmwcJLH+clV6Fid3lcq4GSeTmPUm0sZnq7bNW8tprSV11klnCUkz
28kXW/3W1jYRF3Jy0MNGatjsFEoyf65nYT1sk1l/McwyjHaOoLYvVqHon30gVSfuGQibWAS1qWPk
vbQQFc3sPJWIdBpWs1KXcZdNY57Q+jqc0Jjqdkd/SOikncdkkiyTww3u9NZ5k9ewFKeyLbMVW30D
gjZru/7YzVb/1tBiypOgOWdV5r1lfGnzBjFOM2f+UWaB/NJWfvCoeclw/8sJntQFAhiTSXhWxhOh
xRCTWeVjUAT5AhEFa38qZtG3xwUK7RkTScPNm6nZPooyoinC05FCiIDE9a3RLnpHAwK/YzPLbkiC
NkcJEC1dj7+1dchht4beZbPTiPI2wnIAfbbkNZqvap23S+wvxJcAkbZXc+FYH0ND26Qhb7N3YepR
BQlopvHQmajuYqmW5mubLbQr92bU9gfBJPTGU9J0kqHpeAlmKkAmtFT0Ph2bUU737mRPTjLJuvjo
qX5RMWULg4hr4gMvYUqrr920FUFaEu3xWBXhfBJeVYONbcB6cYAZ1bvr5oWegzUbvDrOCXL9FEqn
vV8R8hrxukIkJtLORyORAdvzSmuDxjCKAa0j4bVGUnn26qZuKCv74FMn9qUPSPnYTfgkPtU0yUcJ
r9/s1M69X9+PmcsaUMhNycTEJ/hpBX940EU7hZ8av5TPfdepMrEyQhkRsyKwSXRD0lgccHeWhA+V
3nsxR8GjrYJmPBbZwiiKft7bdm5TyxtZhTokX5c3J1qqTX7BEkFOQ6CiArsW6rK7QIcGUq958Pp4
oRHgwc7LykAlXFVvmokm09idq2HmWpvWAyC789tEEMiwH+0g93ZBobGFA4hHr0WY/AC7ngdD4l+s
c8IYPOf3Oda1AURv8n65LIulOJhZrt6DglrXrhDN3dJSVxIvbjBSKFTm27l7ZD1mjRo+B241J2GQ
efcC1hTWsPP0K8Kjb6jEnxHX3z8brnFemHCU31fl9u08b6U/O5dACXmSz95EoenKGz5TNXt5z8q9
vchCCsNrdzyMCpF8M1j5vt50lJhrZd1DU4SJLAZn50lrY0enlsvKLcUhN0kUDU0G3ngbxbofwQd+
Bzr/4+v6n/lTf/f7B5X/+i/++yuQlCjzQn33n/+6Lr+KXvbP6r/OP/Z//9nLH/rX7fDUvVXi6Uld
fx6+/5cvfpDf/8fx08/q84v/2HGHKn0/PQn95klOjfp2ED7p+V/+v/7lP56+/ZYHPTz985evPTDX
+bflZd/98sdfXfz2z19wm/wJYTn//j/+8uZzy8+9feqe8s/NDz/x9Fmqf/5Cg9+vQGrcq2dr2zln
Cyxiefr9r4JfEbhAfwMuQm8g3PjlH10vVPHPXyz/V0isMywIUY7J5ozSyH769lf2r8jSIohz9Mge
Ma7OL//+7i+u0n9ftX90U3vXE5gj//nLSzQImgN/J1pkyqYB5c5U1kukpM86QNQ2u/dLw/rok536
juhDyGfqGEsncUm0/tKvQXb40xn641P8+agvYcDfj3pu/CUynxh0VHAvjxqEuS7HLrqfKdiMQ92W
b0cNNPQ/OAgSKXh4pO7kB7w8yGhnY5ir8L7OXfejRgj3AJix6r9FmP3+VViKIOcwSYawui+PMlEx
IyY3vCd0n4EstHP33g3LeZdHi3k0u+BvOY3/OBzkJreMDbr1vf2+rqwl2Kbg3qqt8WSuztscYeyV
nJg1//7ZOxcz/XGg7+MR/S6yJ3MJ7pdGWGkBSRmDbrzGWfzs7gNxxugHB2jhAX558vxczigJ/fs2
C6M3/KM5j1foi8tmG4w9UZNNk7h+/mqK6UuS84+TSOMKaWDnPOnvqdum2kpdNOE93bAiXVxRQG0p
102zwnP2Wx/VbyeBXrcLmuADGj9/zy44/1LmfpDFToYmjeyZ9hSICMlO0VjEq3VtV75yAX56biAI
QUzhJHHkvzw3kxDTGFXBPQmHcu/UNc1BYcW8Su5W+Ww7W3Q3AEu/Ag7/5MHE5GVza+Gww6Tw3QXR
U1G4xWLfr5WyLm2xROnWZcXffzAhkXj4CeRj2fme8xWGwFQ2mfdRO9eJnTHnl0Awv7+PXryO/rzE
EOjOCfrv9+n5KgeYP0LqlnnPBwhgX57AocgrIYbyat0IpNgJz1s+RlXY9IDCzPps1ojmpVOsCsjj
QyNaARZslFS51CFMR22a4zP8LTskDNZAYjJwh5DNDJfkgMY8aFNKjqmzHLcwQj++Guda9sh/Uy9n
vxz1SdndViFMxw2hVnbDOOXeBVjq3wlyM7GuraN4LmapJjJbsN9Q/uqAHeXsqSB+jMH5sM4AKzFM
QvWgBpOLj6rugi2Ro3a5OVl1YpYgiSntlNtOolazYp7Y9So3mKwHdIx22vVl/dmzqnJN3GCrrKRn
q3MIR8d5ly1uFwJjRc4b4YwO+E03OFgMLdHeVwaP4KHmD2zmLoFVUS7e8sm3Bgb8Bscp0RDjQDnh
KAdsz70uvxkxM/WEroYdbG0p42s+2euzqCoi2zuFM8tbPI8dlDCKt5zHiEi3ro0urK2N3IRHLD/5
Iw6Vi14X6sF0arva553KLjozWAxQXhuXp/SKkXBRKgnoueqtuU9zkpefw9xpNWy9Zee7clRbf2Uv
pSPjkiVMx6rw8pIaeGE8iRWBXipYE46RX1fBZcboHe5XUiM/dYRgrnEbrYAG7mhg3hVhUYMLYDl+
65TeeJe3+XjTtxwBFDtoHjrqumXch0b4jpdKfuC349gIB395DA1ERugiGcFGSgLvtll6p9GM8s9F
FLQVwEPRWQdfrExejFDVnqj32aehZp2uylDO9c6eB4j/YhuW7GACmQ1pG0RLjb5/GdKqMIGlB983
jD29l6OVen7ewXLMwxI7RgmfY23L8KVlakMboL3+hvIKhPlOva4tGEvhLPGGD4zLu9X5V29ey5LR
DXNQkndCfzUXwIu4JYNv56y1/SEYEMOmW4EdNg7Y3m9JPy5YbUVvZTd9DUBxPS4LIm7IkX5Jwzpc
cFDV6gp7h/MMye/rO7JNlpOd18tNXznYBbrJ1tSfdy3IQ6PxLcbtZDWAZqj9FT18Hu5FcHrL2CO8
hEGL3MU1KfFAdsM8qHtixNVkvhmttuMRM8lGIBF5sTMw+n6eYp2v4cacVQTPS9iZUzzOob83pMlz
I0fPLHmvlGGYNqNZVbvMmdav5Wq57+waXGZRZJYFyzl7bqaL108w0jifl1E379yg9e4hSMsv0dqG
c1q6kRRpFfX1Rb9yN19ELZgZ+T19eSg7t78gUtVYE77r8KU8B3fENB61X0wmj0c+gfzQzQHAsU9Y
1uWMH69OQ6uPPkWNkwF6oGOD4ohUKwDWJ/2YdWordjbnliDEPKrrlGHRvCZ+RHyidnOxkm5tqyfN
ZajizOrmB8uucCTVRvYI+sxYgzY1/zRIy32/Ou4AOhNVHcWm+QxGF9XGknhg4mViu7wJmSSq9S40
PIYPA4rmMTOK4hrUvugSbMMeZtJlK/x9hq932S+UouZp3zk4o4w88N4RxDY/4MLnHqSr9T3SJSNP
NEYnM7YwR/MNVlzBSb65y3scs9n9qIemPoylVCUm4akuD20UgQZ1xJRdg8/AOQRGSJ12L2fAa1xC
ZypkzK1qX3ul9byIySsAb0miSrWQeQSouJQqRoy/3KkhbwiH07pISs+wrqhx8mjcBvQyyQOwx3Oo
cJQDRDddvXCa5ua+5r4Hjga26Hb427w7ubSGk+Qq395Zudu5l3O11BcEFQThNUDQNHwicL7f6G6w
8eruo86wWIHGvkMYkvhEjJZXoRA52U0sxx24G/6HCSYqEIvz1mtFKJLelPaNEq7C5WQ4RZsaM7zq
pYE9TV7LBkVo2qmOJ9dDNBsxcnddtjs/FfCGEZqSNIi28fyyywXLpr3oNIQSaXazEdgnyymD566f
InfXkM1+2Bxi+imaGHsZN+44JKSI0Ifi0UZ0MjparWLTyf1H4TX6ykX2Mcfm5s9dMjm+8Rs+Yvke
cAhuT67EB+/6ysS31rb1nYmT9MkoPOuJ/TdxwmtXcukHURREmmR5AYPZy2bdGWPo3g9w5h0MEd1B
1vuwlObDqEfiPQct8xJt5ppDl3hlbSaDg1gMnFlgcCuGs/1HrY2X74Omcn7zmH91agQC4f25VqrC
KQ3Gj7ogM9ej0ww1HGIoMGrLNQ+OCpzS2mmUVHNiRqNR7uahbhyYNXf8UFXYBlNbRe2HzAwBSOeg
mlBqRdw+qYFKvY4793xnuT60WDK2gx/ErlNkftqv85mV6fzPK7kzHbEMC4IAQsnmMYnyBexZ+Cpr
Ek+PKJ9Xt6UvelXSymPHrwdjZ1Zuke/cb9JVaa7+God4uL46IDjwHY0JWpkJnh1L8CLas/Vosp22
s6KC3ajP8H7EGJi4lVdk4E4OkRgeaZpYC+fNb7H/9LMVl4wVKl5K+OOEbLko3wV1NtkpA2rt0prQ
5GNSGQWveR8+a7w27XVRMM+ApYdM9ryp/CbU1bHMOt+4Mpt+Li5XXgXRrvfqar1oZe98QJwaXviF
bFEhGb74aLJVWGL0wHmWeHUQQqZiTKS1wchE9NCSQdoNWHLhHeK2Fd791lrBJ3tc8Aln0ajZn2zK
SEKrzih8CKDH2DEtNczZOEq+2eYwMhDypI1bGGw4PNA1UE84AjYOwPotT3Y2u+Y+n5TVJryNqIQa
p64cQVbdbouls6xE25But6TCyazndcL9d7ThVphJMPIebJ0Z612pHeTjjOyICYweEd4RAqh96+MR
CY8AiQGmkfJsv41l1NvzJRi/WbzLdFZHsettUXsQkZVvycRLpNs3SiDuhi5d3HQwFW81Kcqw/Ior
s+/LtFgye9gtViTNwzjno0v9xYg+KrY3Naz1frLMoL7VVX3Vr3V3iePPmC/oDUZbQeJ0C/ab2w7e
rCofngi5ATJ1vUJ48GGdhzjXoI+Bpd5rrMSZtHU1DT4Rgj47lSlhD0xju2oHcg8g6hnElIKYryze
r3Gbbc27eouqKC7WzWBdRvNTHIh883ZrWBgPK/Gq4tT686wuhiqq53RryurjVM5Bc/FtTv3/uNMv
toNQ6z/+je38gDs9/O//hRxUP70Ans4/8jvw5Lq/IpgjghFcB7kV9r9/40629+u5D/GMKzFcMiIx
Hv8BO7n2r4iyUBASrmCjoz6rdP6AnRyP3+fhFzgLawhOct2/Azu9nMBJo/1dQ8jRTTpTfki+R/Ar
/YF816QeqkdCQa/mJjq1bFBImPr8p7PyE6wJXeKLQfD3g2FWAmFAEHT2lb0cBOuJkJRuZPygg6Hd
3sKR0kcnO6vEYa16ejzsYbWt68KLqmdB+2V4aNkiQx4DqxxN2SIDKFpeKjRdTdlwb4Tj5F0Q/ljJ
O3v0wu7YlQQ970H7O0JiZeuvJ3vM1IjiYAmuHRR8/S0MvX3lyVKhdoE31OkCRzaeCk9jK9tcm0yZ
uQUW47WzeXJvUXcANVKJbVeP9talq2jOPwQNwFY9g4o7qEmpu1KRSrSfSUhzLglAGeuk6ca2PbJb
5i0z2POtzid+E+ltcwWj1g6PUY3sHiJ9c1iqZIA3gHGcU1FN0rkjFTb8FiXDTgrWKhpQNuRTstjN
nO+pJTWtdDYrxlUVmoVxvayreQGC1MNLqwX2JdlMtx4PnY+Q/GoeSq9z02aiejyu4KnVhU1mVpa0
esI/iCBoqlmoUREfiq3nfUoZuMkSmHMRY0zMRKp5csrfL3rauguCEN0PFRklcAe58SWv2p1lGffD
7BE7afNJu42ddmHPxm4pM4ZoRCZsa1idyAPgN7FfTAeDI87h2Qg+7VyjO4eYSJXizcljX3k3FGO9
yf1iSK1MvY8MXvTaxEa9CcJRCvtjMQUPvq7eGJ2qd8Kwb9HJ2tdysMO42br7KUADlTGmtKaMGLnN
i1GHHiMBsoMyb72zTjunnRnarSrHS2z9l5FmFJlXew9KVceWow440dvE8NBKBcbtvC5HWAGKPhf3
SByFSOt6ubed4lSSypYWlUFxXbMko2qX9AyDpCMXG3rvtwySyhURPVsWIJV5Ls3I5LHdWvvaXr03
bmfz3WwmUsRIOsivKUEZ0lr6M1WCWXuAw967o3cXzkgL1omh0zJukIix5RBvNJKtehMGGn11OVNG
mIVTHpuwR3FdiWsjW9LV9q6lsfTs/fSBtOTjprtbJFHHduj9q96f7zy7gNhHRlYI8SCm+a0zmTuv
0zfaoY6lnbJ3Dq4H082OhlttuylSYDBbdrH6Gw4qQ30MG+ZtOyjT7dwiTtXv+bOVSY+0MrGJ0/Pz
tbvIgzVEiLEJwnZwH7t12yWC5wTErvjgipzJJppuz69b9tKGiAF506gosAtHv1kGr7o8Wm+CcqwO
hYe2byUFKtfTnIZZBZtup6LZ9tlGVuFQy+vBah+opD7LVqLTQiJVt5V3vZ3r2LGCZN7Mm5WZJW6Z
zzhQ7e7bruqSbOjXfeYgGCH36j27+gZoCrNOtMlD2AAP+eojH/TKDvkqkTK/RgbBEmbR321l8Swa
+SYj+j62CKMWo3/qmumj76xH5bC3cUlaiUtPfinwGyQTc+5+ckvIvB6XphbOtRHZpwCsK7UbtkjZ
KL84RgDgk20XEEfySg3UVVFSdufAvh6iYbiL2kzdiGqu4nncjpR4EIBUBE+EOu7bPuxPCF3fDJbi
SVz9BSmQt4Go9SIGzwwTIrqv3Bz7Rmv3W+I49XMOThDLOXp/ropS1tadgml4JFk7I5DGQ+82PPVI
DOLcNoI4Mry95047NvsGKACIjQB8Q4pRAs/Zt/Pm8CeqPMnCHA6l4e+dlogXzW4zhnW8daV1WWjn
Is/qE+WgHdOvIsIhu0fv6EKM8YTaAfhXVglyq7wlmWGNsVt473M2nvzdXCSDAbrQZzbmrdEnHRUb
rFeHd1lgBzs1dPau6oMHAhuDi2pcjqNXX8hxwXOYj5Rbil24jBd642iO8MkvoZk+MQpre1Pzmo57
t71euzE71GxORV8HR2utLvw2+G0RdBZ3iz4YuMIZR/IakhRGGomPkbJYfN2oQhy60I7diDiRrp4A
CUd7T4DSemUCeJABM6NDm43LNdR8Urg9meT4kt8XbVYcp2DaZ/mwcx0JMlJl902Q3/it+IoQjPl+
buK+LLxdhBiL9C0o7TAzE1OXD63JlC2XIPYX+lSEJxhuZX4jx3Cn8TnsSCxed7wkuhvu9X5nmYuw
rtcGxtlapHELbyzTaCoYfxq2684wcl3net/48jKIjHUnMnCQKppP/Yj+fgANEFHwjEGc1cCqa96L
ud3sypAAxnQzR8BG43KsCMXzQtUjLs3q49SvxdHuyvu8EY8EJVz3rfVAMadNrRZQLgaUJcEx8aFj
a/2E+tK46WAO4m1proOmv+6KCdiEttWk8fQ+lOOXaIDPJmf+CZbaBHsbbwN/0vc1+NBhdco9L78v
ZJ8/qqEf46gd9UVlmEdEs2tKQsmxmBjf/w9lZ7LcOJKt6SeCmWMGthg4SiI1S7GBSYoIzDPgDuDp
+2PdRd+sNquy3qRlpmUGRYpwP+cfi4ZI8kG1R1YoESRu8r0u6UH19l/ZZmYI/ucdWAW7q6wLdUZ/
YsYltDFXZFO/pAk35gyjEiICNPmg+CUhbXglY1APZpnF/qgWwkq6JwM5X2Tl+v3WVn/rBkkqIs8u
WFbzIYcLD2prnEOKXwiR3VCS5o3NNTvMl9kfEdWRzdSgv2zeG2a1sOtGjwefFXHw57fET4g4AQgN
mszWqOBL1pM7dOc59YejYHAN/To/F3w3Asp+iFN1i0+Qi/nYCfvDWzsf4ff2K+3qR43jKcGiE6jB
H+6N2jYiMy+tO1BgHPbQkOgW+5unvDhQLX/y2vzRbod7z22ebS83Y6Sgzu3uU2gfDetp8xGDmnSu
gCyJ6tlztk97mYE6pbVPWhDG1hT5QUtxUeikFz4CYhdni8BeDGc0ujvikwp5Dk1dII7zi5XT3CGN
FOjnN2U1P1SPAqcu+ZONdJJfHCOP72n6G0XPu0bZ+d7qMGdRRfi5NTRK3tw6u4mgqwCgkmA/bTUv
5oDJlFQFBpZSxZLWi3IyY6/OjpYxXxDPfylruecbbt05yPwiJ6l2SDyIerP9h7leeU5WQjrKicuh
hi24OUqDqUyjlKgyvURy3jbyd4vWFXL0XOX2EJh++UU60GUb/Esx5S+dtCJdVMRZC4xuXfVT+j0C
RJI50tYRUb6h2cztK/asx2mr96thfSwbAYgu0wWDXBZOXg80VomvyUPM0c72G++2Dbx++QaFfUUN
T7aIq8414iafL2JNaN7Jmh0ogEpp0Tyk+aWu0dUv6IHDduw/OzSmCMQSA0TZ75djMaQMZRbK8nnv
DUuXPebeTVebeZq7hJL27D+5MtyS7sleGqQEV/VTKoxyuadzACQUTL3OomGz7TNlQsLZaxRBovgp
KFE8YPcXzVeJLOtdFYAifbA6Jjeklfrm/ThbgpGQ+PuwGEb+EPKJmhFxt5n8t5zT2xL2vziq22qC
mwmXsrjFYUNSm/9cTbphkjNE1hySZKjlLCKUqAWqmADjUCFTuaKhcSvowsQ8RCcJ0AjQU2MI3q8/
RpCG5TPmFLlnQzc/ytu1pCy9EWA/KCG3Epgr8latFQxmm33OxI3kMEsXTduKcRdK1xYvYJZpF6aa
XP6LD+OfDObtzbFhQvOT4wE7Do3yzzfXN27m0l+IkrgeqrfR9qs3KaqDhmmmP2ir5n44GI5E/J/3
vX+3lPKy5Ks5t/ZElDTW/6OjQe+MklEoEYJmVHkEsGS+QjlY426A/0iCgVzWIrg1n1VgTQvT/oJc
yb4956DKfu9r/19M7u1zIJYIMxKLOGkH/PM/P4e0MXhICIoJW1xdnP3SaCOURutdI7METDxflwGF
VzJe/vMn8U8C9H9elxgHfF24ARE93Zbw/2WDkqlvS80YRDjzbT6TXOgRejVq9wUL6FXrcPT2rZsQ
4kUL6395y//Pfv8v0AEk4dYTYIMb/POl9UzzZt9Ei0yiT/otUw/udEE7myKIBI0KB3dzvOg/v91/
f5boFoMtN2hfuzHXxEv88zWVsWCXSaw0IivoVLsHVJHx3H78lxf59y81ggGij8mjupUfmN6/h97a
ytzGGnl3pD/7uyrajpfaifZj8P1Lnppd+0GU+COXBlJhYYShd+DQ3/3nH+Hm/eat/F9q2zVQEQmH
iggPpycw0b//EGXBiuemLWr8rCcIvn2hD4fZtGQzMd02eV4yhaVVs09LVl662j52JL2FNfA6qeUE
0zLm3e5lOlL7iWOudf3xtLjZX0ebj0k6V+VNws0A1ZrlozFsWaSPVcHMmr1PsIQc81ZHrUMF25CF
G/qIEdDAXtvntrJPbu5cu0JFjj5EjtbCZhiHiTQ9FNjDsYUSDLpiCpMG0naSHve1ieawYES88yiu
i1niyTGu1XU2k49BJLFv18+Izn42sz57EuCY5eWhctT7QHiiTXoPryzfk1l9GuPyKWT3npgGPZHN
WeO5i4qpiN2OlXLR+6OsNaxYmv+SKiOC0I1EInZl7uxbazkKvb/4hNGdR8/7KQxtt02QsIo4v2C7
cVL0Yj/rWf3QWQ7OHrUfXQ8ztBc5C7u3L36ppH/OJucr75M7VaaHVZlPeeuHs8xp5HXGTzpyd405
vPOpvEBSzoFBKAGW+H2x5qdasz+Y0Nia04dbXOxq8B9r6RQM3fwuIVeR/lBh3PW71NL2dqb9lNyv
hp7XXJLyT2u1L9wPpDJNG+XV6pTgOw95OuFaklecJ+RTdTApGVxA7j5lpvFhlxni4Ppt89vTXFu4
AEQpgm4ZYZX7MOscslGgNQcjosz3s1nsY7pxjBSE3q/Fu0rz22x8KKXaUcnyVStfBrPZPpm5eq6K
JOhrMxaj/ovqpIM3+syv/GIRIF/GsXrJUv0E1QKFg6kJlxX0r4kdZ5duDbtM0XyiR1vCtAB5cBjT
QldkzwyUr2oa+whErg8rwbcIaZv+OGsgCpgAJrN5SedV7fp+gf5PhuqnaU13Nwj9Lina/WY0hLrN
cSsUVLUp6ijR8jsL5nXxt3/5vPCICJ+SDXCKLfP22rC2QQMd3ZEEsNro4WZzfIQLnh6aRWPynYoH
0xvPLMIXjbjhyFlrb6dl1qlAic1qevI3nrN5dYtd50PJ6nJz9/NQmbGWGvkhq8v1UrbdHcaofZLM
GwBFISnMVsWhkrd4kJGhj2RYXCXaqwU6drT6WXsEnPlbVORPyUl7n6rpF8JofCwaDmxKUida1XHD
5W3+OfnTi1MndUhu+xKNfBbC3facB1O4rq1NH8Kt97290xonnJLywueKaAQ2MCMLLHS2RWKuaiUU
5uKQ0szcJ4xVAAkOCIHze3dEHt1uxtu6bAV/4vzi3yQiuHhQ48v23eu4hHEiNHcIiZKwZUyEt5yq
qJqURyj0RNLC0v9NsD43c0rus9ZmcY/3gAwE697P/Cc1zu/khTypbAjTMdtCF6sNji0gso6nnUXc
+iB4tD9pfXbYvAb9Q2aHRu3fd8Uaowl8QbhHyaWOoaLdtDDhp3ekfRGOfLCX9HPEBTTr/X4wloNe
2/suYZIeIYbhit63dn3IaQ25UZwG35Shzb9IzTlVgxajCIgk+IRGIV3nwbuv5YV+9++60eOsFYec
sP/FEeHgbedxTUl5qaqd8Nt97+mf8/alZ/r7vHXFCcuKNeytutKy93EQcj8pFz7FZD1Q5PGN1KTG
rRpuVkcj5YfL+3h2/b1eO38cjXoIFv5O7GC8XEqR8u2Y2I05xg7ZmV8IPIDmhlSFzlA0z5Wb20+z
KgYgYT50n7MxNbqzrsnmkRj17kFo+bJf/a0EFi7fLHZDvvxr+ea7GUa2cVnCxjCKF90v+ysg8u9J
04+b1BJgFCQoSvurzY4NFigXO3LMfFLHjRy3mDDeq9u1HpJSU/xdNkCSUzbNAJxJBf62eOIeV9eZ
NCgflIF+FjqsvMDOtu2+y8WrbUj9SYhiTMA13dc5JxOpGEl8rSplXBtaY/0Q8xDOk6FljDbd6TtF
H30qim4FihSkElZpCdHorkaUetMFfRbF2dV4dPz83EiUVRqmBJQ8pHhtCdvVqpz7XMo+pk3zDtfk
dVKGFSasR5HrgEBkCfd7OhenJtWtgFlAB/1gpM7K4W0azY9+wWs3DSX1Fe5ohIPTayfT6x/Im39c
5XRnrY2Gec6d2h9jnX6b+Ev3euLoaBk0QOC6T0C39DyZPn3yReGxm0r7poPEq4N1AvOUuGKDte0/
heq6k0T4Qae0x3r+VOtbDtSBj+sCVmX90WEdIG7Hnjje3sJ2NToNvj0O/n47r0iCzGjc1rmNcItU
b4gWLgPLinbkaCVVxMTUU0dj5d2MIxTE5URxWMuvPLN+5lTY9cF3lf4ASz6jocoatCh1sks1AIuo
kCOB7blYRnyiZZfdg584QcVfgy03H9dODTs8oexdg+raMeZZzmMS9cBOK89oL+s2zh9pX/UPqIIo
Yuw9ohULwxNg5a33Pc61G5cEOj4tXZ0c8RbcoRdqAlMsD14mc+0obRPGnXnff5LMFy+Tlg4nTFfY
Gv0prx/LeeWLXOgR1HYWeV1S3vFlRJKBOB739HWVRM54WvsmAbQXz9QIUEJcZIiGTHdahEK5dnuY
zjJsc029Z/bwpMOu39xtRZBL5Tz2fV2Fo3T9D23KTACuW6R0Qz7ZCxHU1or2YAutpbjUNB+hKYyt
rhfxUDj8ib331rdEnGp8HUN3wA3TD0txIIbN1cA32+qZUQSDBNLDY6bs6smvm+xVrPO6vvitlUoc
w+nRdsVyr/Leem/mDPWBJZKdUVtpTLUvDA2sLOauQYWekSxXZMX2HkaXiF1/LqeDba3mnvWhL4AD
JQe6bqERM3meb8VTfZxMYKRLKu8ab1Ef8GJOtGzzM1zidh4mDQhCJAn4SOl7L5z7l8FV/QmpZof3
kwGPFP9eWTtG7GKPqXtXmYL2q+6Lj+aTNOGHYjZ2cF/HYev2xbbsiYNxo95VN1sdzi/w9ME95LCb
f0gMau6SdNuhZ6MkRxCCeRyoatunfC9vt6fcrJ1pyOq8GByiDcGrwQYjdoYj6rF+YfamKBDRH0lo
R8+zH5MSnRHWTty8rt1dW3fde4T3PZIAHCtUCQdXInTIq+4IJSJwi1TtmczFe56QNfR1QoG1XgFp
D+UXt399QEQdr1nv7fK2/CL+G+qMUp+oR5M01l2UeWg/ak5vxCF/Usd+cgxtZHUZTkZT3ClDIcmy
5iuNoT994W+RRgDUCjYTSRuNECzMCrWkH4q+QLYA9KuVfAG1VN2LZsCmovxToXVkuWbTfe9517TU
kKmO5cGibzlc5LJfLMTqSwqlB5fBbZgPh5QAr0Cbt+3V05NX2p+MW9XNHAyNeqkSMhtMu+XebSo0
p7p/69EG4cDCOxtI58wGKzcTpamK7dBCwuBmynWFp9jCIJn7dn6dFZzriGSDaUBVQWl716FKzHt3
1qy9Jm3xAVw5nZBehBY5REFn+ORk9MyvAfwkq3tfUUwBPNyH7jbY7pFPAfMXbrlwbNyDQvoXVvMm
ftCuZkjK4Y5+58VY7TVgksvUmI9VZS0PZeOZz0Jh+O0X79qNVb2za6v55ajxXi61DFY/2ytT2x6J
zKii1C5fEWS/TXaOTTopZjBT6+ImYggbvafZ2VxP6QD+m6rhl+dMY1yLiaKqxXPHSzuv8m9T9l3E
yfJZFNI9FV7DgSzkR1MmLAtbmd+ROeNEiejXgw0OseuHFfPPyMiqUniu0ciLyEpab1eTzBTUMr2u
ib+FAGIPrWir32NXL4+GUbqR7mK6/xfKkbTHze73JWceUzY0dD3tyFN42xqU5XLg4+52KXoPJ11R
BmHvDwuld0/kMYTNVMVokKY6SJJsQt0xe98T3hlQzMRnmrsNJenqHLEjYjy1ufXysHKs9Nk0ZfW8
WrZ6c+TUdPsUHH6+SgdpIXnbjRYtZJzHW8M4P69ghY7FZS4iDnp4Ui5LQyUPuiriWfp75uvusJk5
TjnG0na8OFt/WYYiLrXuabbgqoGT9qKF2RpcKJVh9P/Sr9vNAf6od0vRvKIoqQTGoyxiQZW3Ij4k
tQMb5UwS8W4smoSYlQ5h1WbEHXGM+3TS8oNTkDyRNV9SJ1m9FMY9ArWzPrcnEK0fqAwr5kCM89S1
YpI5tEABTgaO28lAU/2GLGa4Ulp7nke+Aa0snqumvTNhOmvPwI7fYoYdKM8wOng0qqkf+skYrovl
n30UbE80D1SB0TA7JOhlZK+uFVaJ4LZ69VARfTCXyxzWnXjP14lTMjWPqI+NLEganege46uvjFcb
ieYTzDsDFcEun65OK7ibIxScmjLlt4y4jdChQK3TJyn1XgBBYR2JHHjRVr999FPq1noQvljZHrbN
tUl2PD5HG1lTmBtpt6PQqggcKpnhXknAB9/UH1wO97DIsg/RMi76ElMEDt07c01qVJbM2Gq+5+Ij
H9XuERiguj4bjjR3Blx44OfGYzr6T4nGx967fwfjFqlX+I/u4tyk3UiWlhaLqqWxotsNLvnVICkJ
Kr4Siva36Zpt/tkm2OuInZJ5zGchKujWOVUd5udCpsWJZ5eW+2Hy/2CzvqK+/JrpmQptvfkyR+fc
18VwLVuwAem+TVzBrBTmcYCFPlajedIb6CXdTD0e3uGNzIcOP6ubPFH4diUyZbmXae0BIqs2NJGA
S22293haMawD3xrh7BPM1StUnnj0TqvDBWmt3catvI4Iv5rqkKKKPiQyfYbd0AJrAodnCNklnTOl
O1Foj/lgH2dN1h/kH6VE+SNfRCfK+22SCDvC49jhqJ+EfJ76AW1FOj5Qa+O9UEYHKV5S3ocuI4+7
ShCgrraW3/CIMndeDjTdOSdyJNipxrU5DLa0w6xJDkabf1tk5/wm8/bm5aQ7bym3bzEY3gk9JN14
xWdPCF24ud0ndprrJromnlJHO7q1quJSZWNUl90Lqps/SY6Ac+OMjZva/ELU2YSdN+nhAjU+ZsqN
vWKB0hv7cOvyUzb2RmAs6ZUsgiL0bn7aCcm7YzkPmPMlmka1Myz57C3zhU8ox/xdHxY5H8YZviez
nbNpZGtIlgyqYo5jAO9LIRPka33nXwCIf4l1G4LN8l7XWf8L3zgj6WuPwrCuZEdYB6PMPypwwD37
rxZj4u9hw5wmXGzD2StVXde0gHWpNu+A7Jt7KocINUX/3Y2g9ROJAgGj/sNoWVcQ8j5suvIy4pwI
CrSuGD7sb9steAnXyo6bQyBI33VPpTTJBqq4cAgGPTe13JckMgYZE+ApU3rzu6LAaT/xv0gHRR1x
7YwO7h1Vyt591S3PJT0AQe+xtc9j94BrmJ8Eg32UGd1r34vX1XfxMizBkrcmP4ixRImtDSG5uS8U
olzmjgdaE6ifTfuXPTEL+XZx7sxlDZH8r8Ew52d9mRbKaMtq4IExspAajYvdlb9TiycHdXWU4WDl
28OIWCPNZ2klsliTPoVZw23N8YiIWJW0mM9Rr27cKOvgT5HFv6PUcL0jrOU168nQcZFH9IX2Msrq
vbWyA5+iHQibv1mr69KRkWFXR58M3ZDdAzgRR0W0IuPgO+IveC9meppoS7L0icTovnuWanitVqA8
bewfi7xiTO1obOvTe1OoA9n4A27fog0yMV+TRD/7hnfv+SOVRmTHD6P9Zo1kIA0a2feFqN8pAQNp
rS7Flr26FvRVl8ud1a7HJam+LG95LUgjcXxEWblZY66sijesoA4tbWKX8cHcwVIQ5dHR6+Fwawfp
VNwtc0PbFjAjv3GrOArb+ukX2r2I7NmZU3PNZ5fXlR82A+pInBI3WyGCtCQ0uHfaUDMsMDQQpcXe
Q5tfMM+F6zwin6E3g6HnCz/+YdUkk0fRtTtV+ZJ/BJxtO/EsSdzss+0PD7d1ttqqiOAnqpjaw7gc
24QkJMyUlXx2+eb6OlyzcnW58+R0QE17cRYmSo2SlcBeNPZAOAXmL/h8FvtdNuRXFkMyLhFpMLF4
19WqeyCmqt3BmMb15JS4swzKY8yqjRRHkLVCMVZT4cSmU/fxSs1pgIjgq0rHO8R78hZXsusMspXq
RpH5sMhr7yAIJr7hAQjhSXn2R++j5ausMuDpirDyENRV76oFfK/N+R8LH4gO9zmjs+Mf2grFBW7A
4Ze9DD9V5tt7NqyNU3HRQmtLgWQq08BXlTX2dFIcxZGBP4ZRX1w9Vm+sgTZLW5JcyE69W4W8g2q7
T3vgKSKGKFQQi/fk2uurWtQQm9X8WZeEWHhsWsJJTmj6ipvAHnmJzkCf0FYkai97yDZJjPHsfHkz
uuZ25GXrpEtib1aPum0bAR2H3PEVxiT0CqfSV2+iTV/akaXV7+s7jMd5lIvyxVpJJsMpdKhqZ4jm
IrFD2FdgUXWfiv6hU94DyRxn0WomxSFEH/PKP9PIEUDY0HPWiH1lwT9ukpy7tpdHAtZOfTkyQ2Vw
wDIZLXr0CIXcWvE2WdzqmYfOvDByYsPWHqjcIJ9D5fSkeoSqpB0bhbIRO1jwvAsIDRU4h4WahgAV
yKOxtUtcwSDh/Gie114Rm0B8zCHVWQjMHMW22Aw7TryFZ6rCmm993VInPmggYSdricKxzGvqk1+1
jo14Gi1uuqA0qFVel+S3HBA/GP1Wfy+1Th/aRPLVLPxYV8kZJR7BKk6zPunJBoxNNm07+A5yp5Ys
41H456ytzH3T4cxXhFGMhQAeS2xwx5xzhg7Al5H2gqCqZg0dYafvNLwYMH/dhaq2jNQMh7bu0b0l
j3go+sZM697Q6Y4vTtKO17USyVUR8RZ3Q4OfL3GQUOh6OZPn4swKt4BbZueUJBmPk3M/AYiyl8td
7uecPYxxbf9tO7MVmvB9d2bm+7uhNa0AqnerI1cOw906ZE/5IihOq62vijCHg9y85MDIx5ovPpol
+RkJuj/2tv269QhOUWP1ge5Vv8s6pXxuAHAq8bltJcoPHEDXchFrpBvzG7KG99x3ZFAwQAT/88h0
XR5Dmf2u006P9bm/oDLPQ2EVxgFCPt3r2uJG07gABa7GryrViSMkBz92pumgsuVp0HKTyD2bRg3T
+OOX5C1h12TDpi1Ykxvnt4fsCpMCmJrev/dZydDntrFIvfNqGtup09JXXGv5Dslh3JcbUTkLgk4L
3T4ZRUTP9P+SuICLjQkC5MQ12SK0ezpL1A6/C0uoRBtT+TqZUPymSpfDkZyyeAbRQaXHPDc4wotm
Qf1I49rfM92RlqXSEEDWjdBM2ST5T929sH1Ch4Z1CHAy8pnpp87rswcNGCwy0wGE21yp0lvLBt+K
aw/cDYjxwqZJR9QaXX/pCYnDRqQ4eKtKKyJ+NpLeho3UPMdM+zZ0nBx+R5/o8d7bMq/xLY3olHGL
3Igkh7UcMT+W6NNoE7yZkomzI3542WX6yMZadofe6B6aDYuinThtTFQE4r0K3mNyzGvfwVhx4Bxl
4+66jAHclMmGy8kjv0vmdr0zO2YgHURFYj0LXBbCaNZWgonUCfrxXWrOd00jYcBvpw+71n81KHLR
PZ/omfJSpa/gDxcC0quHFZFtNK9+f+CML5FoWoel0SnuVBpjLG3MtzdTZgM+CMbAAgM2LgQKkbf+
OPl0KaT1p534e6Bw4Ca7uicIxw2q3LUDV5uO9YZKzU8WBN9qP7T+y2Cyp5Sb8akp+UbkzL10WCoc
1iQAi3VOcK3Z7oQcKn1PMvkh1cYaB/SOA1Ds9M1/dc3xWfG9xTC2RkDvoLd+vDQ8nRnjZDr+qjNJ
8BCWsZgsFYK1LNZsy1vDPmnfEKtQDNEc1yK5n6X4WUzjaVj0u868VYVtYxL565SGlSkfGvRFNHBF
yjLjuRsIwGvLp6oeh7icUFfyE/9FLPsgimzcV4l8LJUywsYpiZmsl4qXrOLeNw/p5p0TUsioN2M6
K0v5ZdYbp5HUCS1qjrd8pNBdAJ46eTWzX7VJmgzYzElr/NjTsGaZyTt880sy/lErCy87E1F5oTX8
pMXEreUba6jl2YEE0w/VZk+t20O60UnL9UyrGPmSxnhioTzMy/BL37a4Hbe422YgJDxNk/c094Rd
udN0X9LWOrrZZQEZ4FtzZGXZ213+iw6xDpf02hyrBTOXraPSXI6ZTmybm2V7P3OftwXd02i05ylZ
m12P/IrtcUMOkhd/qiT929n1X63froltXZjH38u8OutdeoOxzbdUVOhKSWhDRUYa52XTEMu4pU5c
mOsg3rUZ9ixDvVJC9cj8NQVGpu9YNs5+XUU46TLU0G3r7Arl4JCmBgOjg9guhpXP9/q0Aq/VUn72
hsNCMM/9k512yTNnFOx0qfIyXC39RLgQzPyEvDo3KVm1KOoEVvCGqNFuhZqVNjl/R2I3X/10uIXA
EHA1GNMUNrOo1TERTbjZrRkba/Nq5NuGXlZHJgfdS4BZPCvhdhFxcTJqKPWLjJKsUOl0Andx9pF7
WRImifuT4BF7bhsA0mDOHNKsKptSVXwnc4ztMcY3wNstOjPEDnWcBong27bdnNhb0yFZMQWQqQii
3puW+AVQOvA0ZgePu/WykX3I8yL0PTPdz1i5/sUzu4/Ngs0hd/RhyiiJ5RodkaZ5xY649zjNLPGU
p4YdmatzR1TOFRVEvML6TJaLxrobuue8p58lzWqePEsFokT+bHbab6PLvahxEKb7IzK1xe7ah6zT
HUYRf480ei+WTcaugXeTIe5nYFl6kKn14ibZI73w9+mw/QBi2rHe9lq8WRl+ziwF+LutP6ab/p6R
sUfa6KbHNcMWUKRv7modK797HjuCnbsZy1l7OyZF/dXUbMvleDYWUe1pHq4CtPTELlnDRnid/8Ns
ggFkzAGLhPc7rbTkuyCDANze6Hddb1LH1+NYRErn1GOwmg1Ynzc+WhUx5pzzzVmV2aESWhlBVN1h
fqAMDj201qKwLRKnPGQTDpOWZTCcC+9D07TXzekuYnVVuBiwfDUJF2pwbMzAC2Xzthu7GwSsVWB4
7wipjmyDDWPzH5kSIpiVWx6e+VxXPorpRUap1rynzfjTlzXjWgs16N7VmxUkJFmGeskza03XuZ2N
mHwNbTdW9H5t3OoA73OQFs5AlCVUJ3PouehwedD06IaGV3OlW8Np01ScYZ0jfY2uRJpSyNv0t93Y
z8fVM+uY3/upWPv+OLQA5EWiPQyyOGmW+V4TThaNmi92+ZheN3OW91SSfA759Noqdz1Oo5eARxCZ
ls32GnT29OSWzc6vSLWit2UJ56bkSRHWbuhKN7ZBS+D8LK7UBL3BLMlj0eePrdj4qvHHtEHC28PP
XQ1E1NUbKW2Fey4mbdfNFPEiW02edc+dbz6bD8Q0c8jMfS0qfadKJ0HVYy2/xay9r+PMTzyTpKVD
swRrYhJ6OeSkV7Gq4Pv0io/FEn8IzpueKTzFyNCMHMolQbvrijpkXZjtGz5fQWaJXSBtNmuCi9dy
u+YE+z4ZeACmoBxtbhvo63BAsx8uJLRhMe/eUJ7f2dttChmZu1vvbawHkvQG1tUSX9+DTchU0INg
wDmtcwTceazazEDs1Z8cbXOOa86kMs/li6uMx7ImSICyNmM/T3hZJ1UClKAtuundZ0z/gRjxtwL8
dhS3ORq9GHvUmIYMMt5TeuZ3v/m7vHNRNHv6MLoXMyMMEQwzTZNA9fq6nqXlpqCrnmnS4pLd0C4x
l3Nkonhfw7KsB+NiVMIu71en5aWabcE1o6WWDDty/PKXhZKLLV5K3Ccn2H5KkHQbSy2eaN/koTHh
yEm+xa7FOLR+uYa7kqPc6p0T6w5bU2wrWfBtWJ053ry0LS8Ypes/cma20fqO47uf+EOJD3TXMXZp
1rsZbUoeyJEoZ4qtk6L4QxZF0bw1C085Ubxoi6JJz+f5D6WUXPrUptqHVbe24X0Abq0gBN8AR/n0
03m6/TWdEHw25lqu4M82cxP9jJp5WGpfa0m4E7+t2TRgcQom83aE/k0kwbB3C8F1wwliiF+Mnq7+
Zzo0/FyLI4kdTdG6f/c6UaU/ypDS+1kQn7xhUBV5TJVoxo9lCeewpQypT1LprRUZW13em7p011Cn
nHW/YLVY78XsV1bkMa43e0elZh+jCDYR5KQ9kg2KFklo0MlMF8+2Lqe9QXv0sJNz5hUHbs+Fz30T
KtmVg7O6V8K1fP9cbsKjEDSt8zYc0ZW2lJZydAbK95T2UYx5JwJsQ+yuWTk5ArAhA4TTxq01mZ7h
hIk3dTA/oBsrUWxQlYnw19z2KUkuFZZnpb9YbuLnMQYPfdvLqtEm8jJJEr3vHFfLjv6sCJf2sAHW
v8FksmWfgc2gMiocwnuCTM2Eq4BgNjI5Qa2XmNMr1Q8XG99U/UzbiMNwBV+8PLY1zPRptFDdk01h
GdYptZLcuFcuPjmwEQgPQvQARjB705eqrWLBcqsr+QOK1ShGLvoZ7jNa1P8Pc2e2HTeSXdFf8Q+g
HBgiALzmxEyKMymK4guWSImY5xlf7w2q202mspnNerGX+6HdVRISQCCGe8/ZZ9gIEUfUrQVIyhtd
jfKh8Ssoi2bZolgwaxrA10alJRliuqjfQI+saIgGtY6cotSNVTtrR09FWwcVepgEWC8VyYLIVMfq
DBufB2cN41JH0d4BjZ2UtcWwz5uhXYzItiVR2T7DB41GBBVwteRRGhz9h2LsVhoKOIceVxJpl2HG
3v0sNmzF31XZI3FF2WTspKZy+2JSCYsI0zqyWVfPux5qeI18VHQ1xVVSpAdMHrnH9IGMELJMDHab
VV8VX7PKDyQts2TKz0tROF8i9D0/tbFoWTchCW9pLPRnKPbPI4MGJDnvkBaIue2a67SA9b3Mh6yg
nwj19SupbxbbhRhBG6U+DUG/X09YMahdn3ZF2mGM8/xok9ZZQht0blsSlsuimFB5JrymoTeLPiJj
QyT9iBjZQenpE4oR/SmMWFgWZvcqx2Rvpa0sMIvWfSE7UW04qbnFuRHPAB8xdkmFVJ+nc5Uylc1l
yOLFzOopOyGnjumyFwNStQhBr7mDWWV808i3p6E22Xg8gn5AqOPXDjRqVKUc4CMjTVD2RU0nt4UT
4mxoQeTeSBXcxeGAOHcwem3sF4bXE8+WqbR/8blufJFRNqHcFpD+uq6svPM4FtOuwp1p3dXUO0qU
WrFs1kYxahPmiLCiciGt4NkeSihiWcTK0ma68yONk+JqgKl+JS2Nqk5gwGqea1jUmAZ//GpHA5+y
W8eNcTlE/Jwlja5kR26XAxc5sprn3DDQuldDmxjnHVK/rZWkGHUmpWwMcDJtTtk2xHRkyPT6lYrB
j08BzMY9WzYTARebZ61eos+n/2qFBs8XAQlTp46uCp/Dq9pehci0xxTat1NnHr2PahbTj97QrihK
lRd4m5kiaa18bZoa14sJL3td52VcbsNRn+NHiyFEa+uAHwXLgjo5Mk1z65lpcNZQ9L3KBRYoi2OC
vdQRIZSbxk71OwPCdsePFSE2FS3Z1V4/3rZBrl9R0qBgXpRUK5eVyNKVk4SFv8t1k0+zowpIfmVJ
me1EtRkzW5n63SXCrPwBsS1TCJWlGprOZBEub4oJ8jIpxcyPnKNIT07T0fyF+8QMVmaFTxDSjN7B
lgYURYkCOXdLbNoZdZ+s2hRC5WdVODkz3GrMd6muugfypJHP61JnHaoGist5nrPg5jB4FkOu+sdK
5VG6VNZM4AKZKHvA7Xp9HoxKPKFzYvdPrhE1DDAYl+hr+GMWswRul0HkiDHZHwN29zrxkqI7Xroh
1vKl1+s4dR3Q8dYM0HKRYBA3Vm3CDPvYYsRWCbeqdTu1LiCRRKfCSTUkJHwNC9KntB/JFHXf62hA
yuv0wxVWZ8hA7PSTe1qGyQiAoUbtKTTkovR5fesibuFHLXUxWN6qqHPnRdRFc9ERaYJwgHTHxq1Z
OE19bDLMHKnzvYMUcYcEqj0PbbzLhHdZ/hJnBGMpNRLMqqFfq9s6Uwg+EQBi47NG54c3hdYDCjv+
3cxgB3HlcN4KVoKJnc4LNJ4btypyxAi1ndx5QX1mNUndrDmLs1uvm+Eua8bgwa1Lql3CTkla4H6T
7EctjOx6gBz0JBNUB0nXpk+h0kvKdhLbthbrHKeaqaD6k7TpDd0T1HYCJtkKZZPIwd5a3a5uK/US
FgUbqVGwK8GBbGyowiX3SFMDfEhEefFmiO7ZpKIT5qrXB3nbgtPVtuQ1dBdUYbq10YOrhjwS9Dec
d+8aeOhMVlaPkLmRY3Q3Vl72q+2SHy2i+LWiEjetp+6Gbb9/ZbAaXTv0DeMvkV0hDh9CFxt34GLE
rRR4MjqjKExmp65dBldlkLdnhK24qzixAccjU2ouYOOAo+8DPXgOfReyVUJq49cwCTlgTmh7lrT6
YgzAHQ5boU/VNTIJ5ye37V9bkAB5W36uncmiFl+r1g6fcxQnGra61nU2HW1h2nxUpSEL8nXuQoey
ObsBLdwEPrVd5ISCoR0lFkuaQUiCRgzVCM0E2El1EXGsqNYTOujhJKG8wQf1apogk6trT0xzBCii
p/qVoSbGJbs9xr0+jJlCIJoC+3ISWg5j7frgg5pMvtCg1y51PwFgT4OY8vfrn+tCl+YthpByhZpi
+oK6y31sw0Z/JgmbeZ7yXHETBK1bYZAneW5J97fakbbEnBGSMMgsmpkMYw+V6InpEfhBwQZBfx2V
LD45KzSaI9IEVmL+nhIfMNYiMUa5MwTd/b7uKB6id0R3VXKY8QlVsddB7bf87dQKUL3nukSKEkXx
U4WoZgXOTn4RpWLWBQIFXimgMHYKds5h14pi63kYO7PeNK2EtpziGfjF8cI7z3Eer2xQpxvh2/GK
VIF2ybaBVqBN7kUKoSp2cANpw3wQZ89cUicl0TV1Cd1Y1JhzszW+zOSpzzi9r+gr4Gcavdre6Dle
9LVL0fsFobKhFqavq/ueD5mpTE/K/iSDewnP2rCD4bY2bIMWnplV6ElLPCJAQjvjJ4HXPCwAK8F0
TzUlIRO2kogROYrApEmageKrhxksA4vF2sn+WVVOhkmRcEuOBhS3+K+Od45WXFuJ3gmXIKeGq0qE
YxRBHMtwIfDbwAzEaY7jKI38zP2qHN8/wWVu3RrgY1ZDO8j7QJlsLlN2XWIRcaJ7sPQhw9howc4f
VRNcB/UwXaCwMq77SfnVSjTZrFjHPRpeK3SyBHFIUVprV/PZIlVjEFzbLSm7p2aTThuyLYoHENLJ
feDa2ArC6muVo1KunDL+qU9AzF1cxU9UeNU5PQB27KFAs4pbrTL40wqrbomfPtlkMBWolUG3ttdE
rPH9TB5nu0VOmKxY5MTv3ujpWJ0WlRVe0OV81iF/tEvh666z9juoG/e5EY9qjWmDF5qkMetIXDWG
tRVuoFXr36t/H7ZorbFk8mmFCNxXhTUOVxOUzIL0YZIZFx11FlKXfUbpwh0IJFnbr347d15qzrOa
cMhNykipFhAHKDO//gVUwvkicty5SA6ivB6uVOmz5TJJGEGg3koWqd7I+V+sYeDDj2OXcYlxnjyu
QeWB1izRZYmneB4rqOyxOEohxk2jpsg4VwTbx+fN6AzeZiK24YtsG1dhlel4QLFX8pdg+2SB6uck
661ZJSXYeYJakGVMLSdjo+m7eFsEA//+71mApoynTh1IAj4HpLgclmhYY/yerxMYNgN7BFdnEkIN
rLpHMdcGlkeJJAkNLoZEFkFMnnNJZcsY1p890cIhECNrcxCmaDjR06NX0BpEaD2Vtfh0kjFniQ55
ncAJqVKyAXD/Ut1fOq8bwprJR3xNmykuvlAiMNMr9GlutGxaFIlL/LFkJPjSttytG6iGrEI16yF7
PtSTycuYvMaJ7wKlcxLfa1Ad6yW1X0UzF3UPoxqd5i8XDBtFfrQcEEK6RtnLtmEjtRhLbxLLLOBc
tQxVyJscBYy4M/K29WjbJlx7ASo3C1akNVTfGEOKwmY+SH89JENLZcqrUKGYhC+S8GW5/m1TVx6b
mabxT8nECrFGqFrgsyYiqtmVhjEmtIzQRQO0J17jJNBDvOgLhIFG81VyAnHWbIswL7alQilFXh0j
J7K75P73O6woxNebpCZ6ZdtlsYB2y7+dLzmvus90KTvzhEoQPWFh1iBtQqIKmVWcxlmKQAhELC3x
qYsk8EgzisiMXvUC//o15wXPPlFDKDAn9Gn6DMKMKlUejGO6NKaRkqvsG3EHU9IqbwfUOd4pJ3uG
n1UN9GEQRcX3teky5EMqLxmMy9hDNRT1xiU6C9IcNBUA5qC4mNR0CGN8/G47ZO62HnTzkV2+8xCX
3jpyNDRUIfaaWc2r+f6NVjD2ej+790MgdnGeXHS9hdHD5NhDKWLhjql/Q/IELZA+bVArNS9G5X7H
PsiMKCWL9aYRw7dX296nQFV3ecp/9pnn71jp/xlD/eRXPtPH6/2/av41z2/w7P/4dTM86v8Kn44b
07ZNQFL/HmV1WTdV3v3XbRDGefMj+6///td/3dXJj+znW8bV//59vzlXwKj+ctksOLoB8WAuMv2T
czX/Eyyh0hK2rQOsMvHH/pNzZf6Fe9ISjq7jTTWMGYGFNn3Gq1vmX7YwgGM5UK6wVlr2ZzhX5AG/
t2q6prQskghdOGqmRGux50pVhpfkCKqnr6z336zROK2C7Dqq9OckTWAIS/OL7sAwdE0iBJky6yT/
ZY3jLbl0960pz3UympZRbSAmPA+n4Mabuo3foDzI+hOm1/sY1AC6sSHaKC/ayi4a1l3euss693et
O96OVUy6WHbP0Xtnl+Ojk8svmePdjWFEzU1pI2dBEBGupCWa57+62KdqFREJJBv3zoz0Wzxh61Bp
Ww5FqITKSl80uXoBBnjZNubZYNg72kF3ua3dCce99NKWsy7cxjZBUqhtqyH9nqbREzsQto5scTnl
kyqXxvmvyiDLpmjRu0A6aEHVsP+Tc3Sc8IxT+JvNssvHxzwL+TND/F0zCWuvIiTzsOOffH24tWz+
5QoEy1LWHC+IZlr4Zn7v9IgsIHeCe8HeIvUA2Udzo3HsiHTWvNS+r/WBGr/LLgWoE4wUpA8Ff1Vd
1UAorP7Wj0PgfpMBncl7gfRxk+g8FZQphOm4PNuBCtc6Ndpy6eRig1OY31whOI1jlItlo3UnHSFu
ht0w0eJUG8bynj+b0uq2t6Oy+WspPBI0x/02/M+OZV8EeZeuvXBwYXyXJU7d8hedABC4KNaXHUzG
BSV2ejFE1C2Sijcx1eV95E/fepMWmNAuVSK+4LrkiDyVN1ovnmVe0BwYLIQbxAgssrq6oX1wB9vv
QpN3Vj/+qgvnioDD7xksebKHSTkoS+ZG5niX1cVz0l+UTP2VcBB+Khs8V8LZYWkkaGUKqofbIRq/
uZF5NkbDo2x9Egiga9qau5Cm9tLOLeh8uvUtlgTCvYoVYaZUx0d3iyHQo4CRsDx46PKiEoqvttU7
8Y3yxX2sy5208/tENNfehFzYyG70nC1tn6f33jTeYgbwWVmnW3a/aB9zc0XmGzk19M8Xk1nhWwy6
DqK3fOgclnwDywp9QOAg1plrQG306qxYlVH1i97DqVsZX7Qgvu7AvTvsMYg023q8eTaqvxCubWNH
R5SanmOz5RV4zvVAi4VWB9u82ltrTgedBpwH9dYTVepn5HqCWWq9S5NeGcb+6LsWkYg7byPk+IKe
+aQztC2bjq0ojGVYR9+9AuNwWwAGMs7aPrnWRxr1aEshP7TuHSaZZ7fQnxt3tnCnrz8NPTZBNtpL
jM+UBtqu0Hg4Vq+fWW7wNAp5xzL3ZexS+A+9dUr5d4sR/4bV81aU2lZG6XZ0GBWaFTyhPLrhyP6Y
985Ll2mXfWmeCsP4Eo3TY4QAKJbjY5+lv4bC+NLL8hgk4JXA/sbG/ntuRKLmWAYrhP2arvoGUEBX
GL9fP0z4k9EoeGXxgJ2PHV4WrQBPPvdDdhbZasOG7Yza40MEDCUncevNUnP1+3JvQfH6zNjY/xUS
ZIALZl+S1LyHqUhd6nhlVQl+RUor1fc0aF5yWwKSAy505ib5Lbj/x1T3vxSjd5pX5jVxNi9Nlv4m
V3xqh/CfLf//9t/6f7j+22T8/vulf017tfoF0vF3FMuctzL/gX8wLM2/dAOEJRpMdLEE97CL+J2d
Yqq/UE2YBEo7hqN0c85H+cfarjt/iTlaQAjD1IEHyH8xLHWiU5Sl86bn0BVJ+vA/6Zr/GCe/A20O
J6e8j0qwuSSbB3IvyDM2iRcw9hb2UGpJGmiUHBtHMzY9x/41QtHm5M3TODA62Yi8HZymQcoL/+E6
Jsc2Nib88zefSFDjRmh6CXsyTsoHrGPDlpDP7pQwJyyadtOnn6NozBcEV8K2x3JcMpfkfNtvLjhM
NlHEVHgXQ4nGxh3sYteEfXMaZyo6cqk/nuB8KXu+PcUDZMP1/lLj2ES00nK5aMs4e6wz3E6+Blzr
4ye4P8vMd8S+kBqNziM0zNfcpTd3ROvLD4izkcgkXXIEbY8SFL2N6tbA0EKYGtser0lJriXly9wM
iFvwU9fZQ03AxMbSp+RTES6MFH6PaQr+jwdMC29v4NQAEnK35fdElORw2Ntk4uV1U//A/REdydve
Y6L8vpac97G2w/8j967lZ3GKvqYHPalc+7Io+/YOgIdchXaCnOjIgz4wVmm3wiUxCNdypD3/8zcP
GkU0VIEebgTdT8wyRKjcKcIt1lWu5eey6/KrGN/PaSCgA/aVDmWrFDqtdXQtdN5IeaVQ7CF/NqIO
nUQyogz3mk9lj7w+fLw2DDbDZE8u5zPB29848qInHRkCeAoNPDeyScps4Es/fhQHRrYitsy10fOb
kMuZgt5eBZdwawdODCG/VKib7cm6i23FyfPjy8w/9s3KNb9dRhCzmYJSZ5A+9P4yoZtWfRr7CvvA
1GyoKfk7MtuNZ5I4q52ZIplfoIlz15CSjNuPL33oq3IE4Coas/PY0ueR9+ZlG1YBpgpJFlvfIC8W
EfURFMQiteeiDX4QSNoEMLANW7bKIWkZLhy+Vmi1iCNUz0lD1vnnnzqjztYVUByYOcYeTMt3MiwQ
MYA6h+rgdVzEA90ZJz0ynxwY5Q40N8smIUAYTCzvb1wLzD6z3Ih5n5ritk8netMirFCYwgieNmx1
vOePn/WB0cR41dmnc3M6y8D7K3plIsqckG6idqtoyXOkd0TU2OrzVyEQydFZUjmt7qfy9Eao25Pv
ImlGdYkckxbomGvO5m9chfAyalvzwubsfRlTSuFvSEtJhCTqUj1HMeOUU3mEfHVg2iO+SHHgBjRN
+M/eV64ZE/vIlJWFjYV1omOSB/2BWK3X6N5/+oZcPgLYAxQhzD8mPTtD+qM1qQQEgU3ewchA/CjO
uo+vMj+WvS/dFSZbFwYcDNr9aUsMFWAXwYEyrYHFpaK3l6Eer805cqAyboMxxHtrOldd4B6ZMA88
SleHpsUaQlIXhYz3g8+RlIe1IpQLq0eUW8g63bQTGQBGlWlHFqt5Mdq/SQN8lw4IQEBC23tr5K3Y
zcBSPvsaNwmwwJULvT4QCAw1oCFl3R4LbzvwZQEJgE9ns+NhVdibQKWbOw0AHXCsoznSLKMVT26A
fuS+Dj1Ci+lZkkWnKDrtfb8G9iVMNra1kFlnbmHWBJu2SauLvm3NIx/xoXEC84iSk2QJBvv+/m35
Vtp3qteIvxbK37m+Y+xI4O5PXCaXswjh39LQ4uSOCIluIwo4hx8P00N3ynEOCpvpMFDV3p3meWNl
iiYK2FPFsqdZyblyq+acAkpx5KEeGiyS0HmpqPOxmd/bbGS9mEgX7GaSbo8+PLsZIT6tQDq+UAg7
c3xA3x/f2/zb34/OmVXP6mJatDUEh4d3C16bMUM6XW4tei81NxGwxS9hSNbK568CMM+e9ycOZx7z
/VWGGCKr52UWAFJE33bdGJucDJ2zj6/y53uy+ds5ec89BiGcvavIOsgm3y9oMeSluo1E4D63ILR+
Jh7JX0cuNf9d+8+NuYt9t6srw7D3xgTK8opb5QTD3tCmUUwOMHLM0KTsSGSVvHT7rp2xnj0ic7BR
0IuQUObYX8teNCvN6sJHqKBobcHMx+gp6s7SlkTjNi+hACe2GfrSrpeR3kL0Nc00/Y7lmMgvoZKm
2+RuFZ6PVFdjwPpdbwL70MqfbpCR9RIGwOIWxCNYeOJpxt15Y4NVMM5aOltZCJNp04ShfALN07yY
LIqXUmbRt9zpiRMvCn41v9dQ/Rfc49YdpkC29E3iQk73+cHfAw3OyBrwsDxzbc3nFmnynXrAqGNM
QRJybu/W2rQgnlL6kMXkEK5EklrO6ccv4MC41Qk+YJ9GPiW7xHksvNmokfRj092ZsdFIfM9TUoqc
Ufd2H1/kwICCL8msI2fKPPTF9xcB8ZPXti5xFHeoTiOSurdOARwQUWN9bED9OZ7gpFILwC81f4p7
4ykqQ+QmMgTYPWfWxyomzcAbpb9KuxEF8cf3dWCbS+8AhqXLCZwDg7m3QmSJEeR9wgEqswv7uW+l
jlUoKdwrkLQ9ZIwyAWBnA0VHtCog4EWOMf40gzo88Yc4ui6l2xx51K87670Piidp6EKyRJpyv/CA
ltRqcra4sDSM5LQpFChvj4y6rRa5Gbp5VIjnpWS0LUwZ2c6yr/3hou4IA8HlOzVwnREfYwA3M85h
iQ01AP6JGI9Ml3/Oz7xva67c0P+RlGrej4icdmWdDexYaLAbT3WpD6u40OQLh34D25CuLgiCan99
/LoODcOZiMnzsVnQ3b23ZSPABoxPL7rIpXmWRq21SkWobye8+BcfX+rQ/TkUFAR1Kdf5M4hVjyLO
VxlEu4CDrHCA97n2cF2FOflr0YXdA7j/+IqHbs4hLRMvKAcQtT+Rml4qEW7M5RIAOlt8JcY9MXFE
brTkhx8Z94euRbmJiBg2ExRG9x5kRmOeTRh6dJahdqf3mlpCPi3OcEy1f+dSDGWgvRTn+NbeDxSH
1Y7YTbYsU6P3WzsVjA5Q6UVjHdvtHbwpxiLMbb4f19pb9fopHaOx4xxljQItP+sqIl4dd1HO4TQ+
cluHpl2XfDoGvy3mqfH9bQUUvGXmMSERAIZGbrCmDQdm9fTxmDhwFYOFFcAvbSZCffa2zLqf6hBq
mJ4CRECXcRXn20nU6d+4GcPgPoBdCHDy7vwxvFlDXIiUpHkwHIDEOrssMMwzPAqfC5+dazMco9S8
KaFjrNPSfX8VJjIqYMLkk2rq7nrARrjyS9c48uHOE8/e9GlwnKYpS1GZ2u3evUgUjLKBjYt83GRR
tNIXT2+v9BCGhkYp5eP3c2DIMQuZ88pLTp/5CvJ98+CiqUUqbHIxFhjzQUeev3FFgO00MD5f2aKU
yuFdcNKwCLzeW4IHSwNE1ENgtHE+n+HEdjZOUHdHjrsHnh5hJWi4KDgZ85f0/h1JouryaOIs4yTC
Bk5TtbshHazbssHo6Ju9caRY+jrT7L0uKmhKzSOP+5vb+2+H3uDWNn51jhRwZegc25ijv0ndanCj
quh6KvTpZ4js/1Yf4xyTvt92257fd/Lxezx02+b8fTEuCWXfP5pO2BmBYDHbl0RXbsuIWDY70oz7
pgkgn6J52n7+eswcwjH4HAhK35t/U74RDzs0emY03rvKMdTG7YPgazN5WLJdqV1/fL0D45SOiDCV
EtRmdLU3CVfdQDH8tU6s1e0GdrdOOoKv1pTaHv7GlaieMZ0g9qIo/f59hnhtgVoNbJVFYCx7qUvw
h132JWm7/tOlC5tqG6oQlufXefj9pXw318jp5JsuhXVVm5l9r/nldK6c4ViXZp6Z9gYpC5froiZx
2WbvT/bo12CXeFypMrr4ilUBgJM2rhKixRH82pje8HOobY91/sgEc2ABoMRFjQudCQN0f+NdNUMf
01zBOIY3+CtrkbfAnDYdGR4Hhj/yGZYsqiWcSZ29r56SBiEXJnOLY8M2RW/1YJfsfn09+IUz4fMT
9CyZMRHnqTkSYe+gXZoTBzODOVP5ERGtjSsgsYEsGwFtrAuqKUeGyaFHSKdl7iTS8qKd936YJNOk
zUc6iaeqHG4S305OeiLpjnzRh65is3ihgrGppu0vbmy2ksIAog2lIPgae9gD++jo2eDgRYwZDc8e
kclyb4eTehBESo9zKHED47kqWnlRCV1ff/4TpupPdZW7sf9YaYBqI9goHRSfnGZP4JlYp0NpRbDF
AOF9fKmDN8QkaNL+pKOr9maLwGoUezM29BM6fo7Kg3sWtZo8Ui6el8b9z5ddPLUdunHUWPdm22qW
tE4tIwAoVrj1Sc9dO7WdbzpzmnZ9mUugAMVZJWB6jLk6WiE5cHV2b2wPWLeYP/bu0Q+xArcCJUkH
D+gedrf/A9mxcZmRIf/pIwRSC8ekesVUj+5tb48gotYPcZmyXSTybIkgp7vFFTHHFnX+kRXzzymR
S9F+Rx2NNJV7e/9V9SVam1AC/E21Dn5Eb4I7bMtS/sDQYBOpOxfL0ezPLcPNx2PmwJXnaEu+MxZC
nune91yV06Q0pwZ470iytDgE38a5dL5yBiUILMjNEDH3nBs3GnRxPr72n+soB0I2YLRp6KLTI3p/
126WRGPK6QLmGeCx+WC2beIIKkBuT0cu9een4Qr6i47JidAmRHPvW/c8p5K5RUnL1lr7Ks76Zuc1
+Do+vqEDV2E3jiCAgi7f/P60RZG1iMj5MTkz+e5SjqDb+C3HRAcHr0IXc94U8K2/VmHebJMdNMNM
zGzHDbAWWzAhwLSa9FgyzIGXw9BnFqFtyrF9v4kiVZ6amDZNQGaTWGPwdlECE0lS19Z0pEgzL4jv
ZxTXhBNIVR0VIgWJvRkFCAQRFtTJF0Zah6QStM7NCPT8h9/X4po5OoCdYeifXsi4KE1JFjMaNUzO
7wef59tI46qBIqfv+Y8DmOAFiW/+06dHBNsMJCmK4o7Opvz9VYhYtkJIGYwIjtEb+OHWiqbQuPo7
V2FK5vjEmW//KqRExkjnuEpFYOia14aEIU2mI1c5NCKoW3I0mzur9Gbe30vN48FUYJgL2ibTmrIl
oYQu9GDdMfsjU++Bsh2zIQdBmy0NO2x3b+7t6ZqNI4UyaAlz5myIk3et2XGL8JaN5W5gBfge9hbu
UXzQq7430p8cVV13UQ4kBJAPkKxVJfubqM6MVS9H69N14nm2dhXrH0V619mfNlU+WgP7ZeJSWwJk
c1vwSxDCfvxe/9xJchW+Bwo+tEt5mO+fuI8jMyQ8wFz40GG+kcWVncb1VEHYEFAVWSDDI6/4wNRC
yiGV0vmiLAt7r3h0GtcvSl5x4StxjrBy2gSS7KWPb+vQVdgMzQUFTm3mfkPF0JqmhUhjLmJS17/y
Mx5arz325R0oRs8TsXRnlQ01rH29JN7kbJTN3MXIC+s8jdB0qymDMVPB9AXu62ffUnD7yyrN8vNY
+MlPKFltjDY6qs+lHaRHZrkDnw+VhlkpRu2JEu/ekBkrR8YWK+HC53B5Y6V2eJKrEgxJMxlHFvUD
l2LxoXY3TwcIR/deo0UgJVhKtB0R9IbLFJr3mRoT9NwTqPSP3+WhS1GGQoqCSpAj1d6lzNzOfrfg
ytwpn6AV1Sdoi8tVR5rYMQnsgc9Bzvt0ioFsyihzvP8cWiz2HkIYqhu6V23LaYguAAy4GG0VZJwx
PNagPTBO6ZlSaGXOm4+Fe2/MtTiBOHoKjKf0JFmlIaRrMVZH5rr9J8gzkxy4BQv6LCY09+6qb2TZ
4Mil5dfSCCqbQKEi98O7aKbWffyy9m+IFD4xqxMo9/OqjP0hqEbafnWc0PCmawf9XkTroW6KI7OW
fugylIIF2yydjrO9N3lnTT11BE7MMkxYmyTFxDPHDvrVNJAKRNDpRJTxQJg5TDV941re10kQNIBB
kqTbTz9daqMs8VTl8bZY+xUUIxmJErZp3soME5fpWwbLfOOc5K7ZfPrpUgxiYBq8S4pCzv6LVARd
pyGKDJTRZNWooP4CUuNYK//Ph4veiC2FIhKbDru1t6PA2FGmIZ/+oqzV8KjLsf5WWtnDZwfKXIsH
Du2wIZOMzPdf2li2QdHOrrrUhcCHea9eWtDAP/vA5vHB8MAWTZWUi72/iir6Jht6HlhM4ssaq+b4
RWYkbRy5F2t/3qAkqCNCMDlZMfnS331/HaPuyNsysQQrxM7POYrGxy61E0xxuQ2QyrCLl6Zwh69x
4bk/zF4vf5hhHtEX6yMCVQPkawRewcSryHayxysmPFluRZ/Yp0k3CPsuTsciBihY2NVJ6KUa0V95
4W/tsADdpXckcIY1/aCZlZ2dZVmU0p4fOvN5TIhfBIs/atsMIoe+0qbRbJcZn0pNcUwY9RpXqY2X
3ejLMwCMhKuVKmi+m5XHPg8ETutvi74rKqjVhrNNIHH+qEEGxYuOKFwLQJkKJWm3SezPWTHj6G/B
5glFDott+JcD6SUXyWiP952lz2Q4mcvLgA8X/2OcRcYmSaupWOgz+XsHOLb0wFKk6be8aYNbBzAf
GR5qCs/TqjQxNDX6jwJTM4FMSTmQP57oaXoysHXBLSKH5pwNQfzYOw20HT8YLH1TuYPunpeRx7wX
hEYe7SKQC4D82dn5J54TWYDznQFGRmwZQPk0vQDh0Qwqc1ZFJIPuxEBu5YO/7gcQL6qAi+K7pJfA
bxyiVUZ2DVwxCD7RotC0qlgqVfY/ClHo9+bYl9AwAw/e25Rl7p0lB1XvgjqfngNTIbmr3aElLU/p
1bUMkvjK6iqMXrU3pA9sWwBtEg5FpuBYSUsRKFvYJdnAVQ9e2knKc0MzrXvYI/XMz1PxveC/M86b
Tm1raGNkpw+46uE3Rl21wk/D9B+haibiLSXb4iSfkGEvsrzvyWYTRakR9WCoJy/KjPvOC8FS+y2J
hIvOzoeRPbIsf2Y+SPtzlFVEUqWmZt75BNQN8EQj7xtets7b2noR3Nhd61zN/vhdNLbujnwisEVj
B9Mc2RyGLtN8HLEv31PCr+HPKDuec2EauK3eZEa0gMKyL5dm1OFHQ5aWDic1lY2fYrDjcFWkPUkG
oeOERACllfbE2hY/xMLDiRy1JdQ2B8kHWQcuCItKdhPeooIdJxQEvF+nVM+If4etQXmM0y822tHv
7PuuzkFDTPz5564bkhRPsjOcZa5T1YuycSPwfQVuM4bejJHDLejiqiuHn82Q2E99g7KHFCLhVSBX
o+DbQLEhW3m9yq8UQhtnlQhMKotRHxwvw3deWHh4o6IN1rQrprPKCdPhEh2F+gFHTiar3s0k3JlY
Nc06bxQKB6vMHHVG4FLUX8q6Ms07mejAEZUz+nwMZQKQNLOi1Fwlyu2rhUYSdHaNTqL+HswtqhOs
E6GBHkd23vfIrEU6mxfxRnVaFT9UluMUC38gXHyZleH4LalHeDakjeWR81hO2Hl1NxzyM6hDcb8t
UB5iv6OX9b0KJkhjpT0ClGogD8D9lEUAoWHoqodWDN0NRvx8WLg8i11mRk6IqK92wtNCtsa0Amtm
q0VaJBZsSIvtM3qdZGDzhdmjXzmEEjvEblQNIoqp87ozGQgCf6Kwzc5wPuKG75qIlzcl1mOaKnHL
/F8/4suiW+KYpdyi7yN5T/ZF8b3oQG9sTE3N3vrAgEZm9hURBr5LUmE0RjNjT9SZDzeFc8VCYuy4
xx7rX3Wjwmo3NsYEDJEWdULd2xkbYkUq+ZK4RCRadvJDDy3/Ci8/+G/CjfPxxBsSnomPMdtdjBwP
8Oh5gQUEf3JygA/ugFG68UPzskkxlK+aZCKkwsVcRxZHOLr9qkHs629Tu05GfOpN0Ro76qKJP6O1
yP0BxNJd+3obYzoJKse6L61udADGNPqjp1v6Y0VsFMQiXQ7mD6UIuhK7zoPrclI4rnc+8v32mFYr
ILt612XM/6Fh4wPFjLCuRxlfUU9jbJZmVYcbuNKKh607ABZKN6mvQzuIakQWceucGDWnm0WZuG68
7vVovKhIb5xWsmM7usx1UQ7rcsisCy30ijvoV0SqIYSz5akK2u4XEq6pXIrQ7G9jYnfD/Bs8jTLY
lU1lfU3TVVFU6rQVZvoy+lWBDTKQ0ymI3B5+o+th15gbTcaaTwOqVst5HhaTrnGedT2BD68z9fiU
DEJ3WJaZ4exIrBD6KhOleOwnZoFVpI3Okxag3Of+/oe8M9uRG+m286sYvjYbnIcL3ySHHGqeVCrd
EFUayOBMBskg+fT+Uv37HKnUkPAfwxeGgUajG40WM5NkROy911rfUn3t7NQkWtgheDORNLs3Vhkb
Za9o5/VVC9r8qXJaEDyKPBc7znih6IVXlRhg1ncFDzAJyS6ZE6l3vwmm5h4u9wwUSJueCIgrYfnp
Pp/dzoo1iB3X7d6EIntz76PFaSLXJokIIsckjmL0VZ5YfS1pzto5Lkd+Vxyo0FKhRaglBaKhSnFH
EqHaYrawAeOuvzrwwPrgwdeJBudGusR468yfnMjIWDJimyXvjgQsAzRaOUGR51Cg8e6TYgxtWze0
i3LpZgx3xNdWmBPz4G5L58UO9bLvr6dqGa6nEetraOdbGuvo4IOwb6V7y4O+EVXasMF/NqycvFqb
Lv58DRhEWVdyKdv0ZksNzIW7cUq9b3blwA6Zls7XCcHxzSKWWEzsTwsRKtWex9obb/TJhp0RGDyl
V6abF/CAYJ2798KWrH3Cdac1yQn9dj9KOONrbE/a1O/NoUJTBTDJKa40om2M+yBQjrnXyjQ3j5Q8
JP/km1d1iZEL5SRpIQFWaEGlXoduVNPNWkzWfbelaboSKQ3nDxLBMhsxZBkeVSpip3mZxGx9+/0h
8pcizTiXaGgFGOJTrr0fe1m4lVnOV3wMq2rj3KydsLSz8sYjlfH295c6V0c/dkM5rZ6HK+eiBeE/
k4efT6uaZaAbsYiAJfFKsS8RgO8OgHkg3ARLMrjpdCIAyzzKbt1iKacm/v31//GrIlqgwXcWQr7X
EKhSzwFfScoYQX5oPzrWU59aC9FpQ/+HsccvtQxflWk8Jb3LTsuB9uevmpdNa64+smTSnNaIBNN1
33fj8m+2KPhBfbpNOuYfxiuI3X6+iubqTeopdi5TtmVceJy+pskeEU3p/R9K33+4d+g5z/0CZExM
G951Qzbdr+BNIt+tiMihnW0hjnUECDSfrKBrFjKRFBuEx6nwupNyUv/z7+/dP/2g34c5SB5MGkDv
rg/+xWs4wiEp99N+v65pB5GKMervr/JPTwi2F7oWWIeQIL2r77up3qikCAnRhpYk0EWTse1xsFgV
OfK/v9SvX4jmPMMMJhBIqX4pEYfRnsqh8ZF2iKAAyDxOVy7pLl//K1fB18DORnfJeFe5G57BCYaO
EzGd6KrN2V8itRTjH362X/siRPDqAWJ4/sICe7bu/qjOEcJHfZBxGU1W6ob624sLp55DFNCdFg1E
DFwvElZZAPbu2oW1EbdrSXQnCUeKlMp5ptGcCcarQfOHYcj5Ffh5zWGS79J84oh9loO+e0XqtZd2
ywF6Z2+u/krkk5YA+LaTKeWI7uNRgyEwgbX79392HOS01lBBI8l4V/+nATRVttTzSmc0oSRti60z
t/6wnv3TI8QIgswT1jLGZu+uspSTGlk5ibRpAE7LWj3rOnn9v/8qv7YY8KbSmMFDjeuIr/Pu1spN
kAnL/oB+P9jlI9nWTStJx5SlR06tsfz9pf4vuN9vuq/NA67xr+PVa/f/QAIOg9MffvpzFs+/3O7n
CJ//+d+vv4751+EccyN/tMF//7/+9sF7fzGSoX2FtOhsi2LE/B8+eAztJiM/muLne8Re8B8+eMf6
6+xQRK95lulhBWIr+lfGjaP/xaqAapRthOeIgcK/Y4Q3+YN+fNXov547Xd5530O0+YsGyfA3uazl
EOwkZf0j+gKTo+GorzQUUtgkHqHLBPnZRFPCcsj3KMBIdde8Ydk5isGMqS9TnJP6dPLdNHjZYMA9
98BDAFCMml8lG1FbLtG32IltaxqOAK9ngNvemvzwq9/+vTb8GATxbqc7fw30aDgYkPozozLf7TQ6
kZu95Q8+SaKblXTWPE47PaP5Y2VjCge57u/bBQqZ0oLyqG8Ek/3++t+3sh+WrL8/APrNszHHMmm7
/vzGrRzGMfRSVUkoZJdDoZPipgShZGNPukyaWkRVyowM6a4kWsebyjXKM+3hzIY8ElYMkmHwmF9u
Bz6lvKFh3d+YwSL3augDyjCJJ/icoETmdwMdEYDRE9JVeLC2G7wUk9zsK3swsGGvXrkljhrT098/
dc1Z/fdf9fuk6t1XPY+PEXkhW2Odebe4NJlHBCXhXfBmS5h3xMmAx9YJiKOqCdwkb7flmvk5BU65
+D6ZKh0cUs6nqUUaXJA/B7OqXj1S00ioW6yA2NQyUxXWBkw4WqSKgifuDx9ZP3+mnz8zay076VnP
wnv43nGmLHuuDOixFBR9dW0Yy1d6ZFsMWoC4Q5MUwLpV6Yl1+cFE7Y2Snc4Z0WLO21rP9c0MWqWK
2qatI2PJ+306UBJcixK8lF0a6mnLhf854wRMD2YbxEobru6fQC9qu4qo6tMqQJxabqPf+ihmCixi
e25jn2j16MIbkNZ+EWX/Vi7jcMWSPjyXprV+a61AI16nrk6eCKD9pJ153ZGFFNqtrcXevJzD1mFR
dAth+v7a+HE7qebBc+bgS5tuT6BUtw/t1DfPLQnWHzSvciMqTIBqWdVfcGgP4nTq11sMZdUaCuiw
ULbq5VRvhXvdrZ28aulF3gwmEiA6CNazNZjppWNQu1G/07rb5HVKvkQZ0bfuSHWv1INlaUUZ5Vp6
7BenbihPAQd786quPA8gu2mPR/K3xfVSyJu5CpIFshV462wXTPqLSZ6siQvHHyPio/HeN5o5xiSF
6nckOBLJvjSzu18I44vqxS+usjzrIhcuR5hSbB/oG1H09wOkWr/snn2Cj5PZncfb3pNlXOoTxLOe
Nu8CjeIPz9f75cfAsO6dzYVnD3aAp/Hnt79zM1peBFOG0p9pqblLh96mJSB1b9KU+DYtpn5Y8ZyD
gBbrjSIDGISB9zxqplZHQzlDggYY4CLctWfYUFbWEOaEnG0+v/2mh7UV9KPxh7n3dzHVjy8Fn9rF
tuFQszFc+SXerPFnjl7tnEOj1YDHdJZP821bWNRJelp4gmgsz1+NdFZ7suAtqFyrhHIi0pff/3zv
jntMAU0+hYV1ktk4o5F3ayca+5YiGxoLAcz9Y0CuEAmIvYjyaYXMM/Tuo90Z45/u2a9XZbM4K4wp
jTj2va+hdcPNTI0hLgRvM5/jfFb9R9sbss9TaVmQPWoy+fdOsTVPZdkG+1R3QKEyqpzSl7k/l955
YL/0k5SXGpK2XceR78LtcUrpNUlVv/+F3O+z0J/uFf708/ZGfaMDjTifSn48rA9ABAglHVwo3HMT
OpN3w4d/y9cOUQoB/CncJHKvh35FLCGcdk9r/wKZUgZ3t/JzZFLCCDFiv3a23d46ohquS3P1UKWY
Yq/R7YFLlQ5vjaUdCPwUp3keif13mmdrBTVjE1NL1IdMH0jOqI9ovPS9V9lPoMmUEcGfW/e2Dr44
zTr/YUjzgKinzNhJg8jdMIdxeO3r/EtIqIDJGRRSeJBVMCvonmkoD4DH+etu6+fpWZrWHGOyDm6Z
oGa7YUp1ou9T1082As8/icBbT2Sr+vuiLYaYgGRoElB6tzAjHC8B3+w+yLXVD1qfIx+sJQNf4Q5x
oDfszH1uvzjkCYDwqc4T3sJwPy4tvHgGaWTt2msJVUDTsKh6rjwNyhxuHaeXd6PWzF9stJ4Jy1l5
rXdmlkapPW+nOp9oUhWd6UVkSRMKvfQWaDITmVhB99S0uo9uCtwNTRdgS6ATtxpCpVOWNkRfcvg7
LgU07aUFnLiQerozyzo/SXfYTkPlQsm0guym7gAm7Fw9g3uRqlaHseg57QGNnI01zwVAlrkbEIQp
swhks+Y2maxOwDi0FNm8lgWQCir9In0IHaIURBw0Q/eKFaSLRmsMfX0rjqABp+tVKDfyRbpcFqN/
9GllJ3XqfATpZF2AEfuApFvbkbVp7uQsrvyVkyL2QLK1VQOqWHPaS3uT457E6OCtZrfZNy4sW3Lt
27GKFvAHkTWTAgDZyr8a/eFpWwl3lu3o3/gAicK5bKoryIplmKIY20tPv9Wl9gk75nK/DqQyaAV6
9V03z1A8+wqtFcMVHnlzXxiUhbJIP2al1d4puF03lbuSD8pZ6CntV+ZrKHiP4OchZGbl0bI2f2+g
6cO5XK6PdV9pYVZ13f05U/diaZDX0p59bjRVAbKx1S2zvPV2JscX44pvH7aa42zV+vu0mlXYTaNP
HjI4ED7bVAP6mn34XVUgo0I0KsrkMn7iHqqHyhk/pV0lTsG4mLcz3L1Lp5btiW3O+whHhqGb6baJ
S9hqVGfILayp+roCRdnX7QQIPUDq6+0KfK2nrQ9kUudLGrpFKnZDn39tbYhKSGw8kSylA9B2Nh7T
ZhWhyLb+atI5nSaD2Wp3Iy/MnTK2kmTH7AohzRIP9tB+5iym0wUPzk8QlqiTZdfmvZ2D2N78YfrQ
9CZZapl9QrRBp6oC7BGa2OSIOT9Pp80OHkENfOlQcQOuGy23X6nt/WfNJfyuZe15ohvV3XRw3T5y
VM1jBnjwgq0MezhEEK/Yu6hVdyOTKMKMpchVAqCoYMpSGPTIyiBPP8JNc5OyKMTXwRsshq953VwJ
CSlMIKc9Vplp7nnG+jdt6T97DMJCfzD9UPPWM+06cPdGma0XJMWOF+TEbzfSHJwLz1l0zBHbsyXc
by1vfFK4cs/WGCSZbtYAcIpbkzD98yQmiNLKcPcTSojXWbiHFh4ScKZlOHCaKb0PXpD3YgeGJ+CA
tgn1wTOn3oqWgFGdY1dGnwitHAnra7PPmJ6mmBYxyRxS0ZnbmnnbTxkx84NDQGHQjYRbFmsOw7MV
13mO/YcfSmnXzIqbh7xoNJaFDrdyxdmB87WekTFIHrrlAsecjVEQdrgub+sETLPv2uZKEw4CM7/y
C6CFS/VFuOgE5LDVz36TfceG2W9Tuk4POegqi/ZynErNfw1mW10Vbj8QAdQb1wRxBbHyAu7M7Hga
WC6/a9zTzNwmzEoPnkvWYAjbCXsZ0r2nmPbv2P/bl7VfycxYXTWcDNYxoFa2Sf5+fX73u66DSlOJ
5aCnen0jqpIuf+cYaRAziTLXWCyNuTwJFMjAK5p6jBaHmWE4ojH6gjyzNW7QycHm+36lQhXuVWYh
r9ml59dg9f3sVPcELNJqNXKi0bxVmfh9Xbf9MgXM6Vo+8fXcgvYIoXFX8w7B4XbJQR0mJO8aje3R
j3Rw8y4Jq7PYdyAAblWzSj8kt0jsi2Uzrj2/86Nt0BlmOyy+E8CsOlSLsRBc1posxOmQOzH8gaFL
5LDYVqLO82uSAzijXLSC+OnQZyIZc0AUe0Wa9B5MpX/JPh584OJVf6+XeVG8pUuTWbe22wNcsDmM
lJyCja5KxJDqEjYoKQ1EOdfjl7mDb+vW0rjuCoFG7fxRyyCzj90wiv1qKuOx0+uB4WdlXNcgHQ/G
kBnX6LABJRpsxhRvgw+Xm60qZZe5RHbCHL49f3uxqCCu7XK9H4KV7AVM4+1TiyGHhLZs5QhktQAE
Rlime2303Pl+0WoDInILj4PjpP1a9C2PBtgDL9vZmpMaSUFBKXcKjOJepuc/CD/8QGL0EFw6xJdH
m2VVL6hi+BzzOefV04fuJZiGsQ+H1u/uzS5A92BUGfHXwVzwwLa5fZwE2XBnLgN3Q3aFN0amxqCE
f+6YURZFS7CKz01CrxLEU6WpLF5zNRwGaTo3LefEJqyM4MzNaYL2olr01Yg8Rws+BFnLT0dUwAZU
zZRf0N0GH9ZtzRlSbmQ1caJYnNcqNfRnI5jlChx6Wbqka+35tqAl8m3zteLKJsgmcUyoeW0X8IDm
zDbM+tQNUBXCiXHkbRNsWtwgKo0IomHew7C/SgKh5bFElpzkenOnDxs4YIS7V846HJXWGLHcZHMX
9Et+yrRNXedkDhoRCG8jPPNiHq2qHJbYLlAg0R8kPJdq6oScaz0EELxuPKsgJbwy7astIMqjraDL
VUAkTqoyRKyQTFCpySCIbE4Sie+l3psh+4rVp1PtoZdVdwEs04y8VFRfpMepozf3Za4HxaUF6y92
aNsfcGI035q1Xa7qdNQfO1gVZZhvrrUBrBgMkTR9N71sY3U+qnQMNBWwthvkIkQaibonvGuzmnWP
3oewV6TtO7RTErJju1UHgAdQr6zJEhcmTJ3QA/TGRM+GkObCGOHXNtKJ44RrkDG7NN5FKbXlK9gP
iD6VaRwHFCgno5iN+8IeTIDtVP6HFpT4lV3yZofVvH5ITfuZM+aDl2d3+FxFCCVuuJArZMxqGu/p
b88E6q4JzZ/hjbTbNhw9MgBynvibDo/0bnVq7U5TBKUvsJb266bd5UoPwiCnltRcZ40lpBKuxUY/
ms5yk40zSOu2aElZ35YDXQT/k5U3JlypoA11VVo3BVlqsT3UAJuZ9YQKl8SVrMr02l0medfkffE0
a9YzNCr7YEm/vbaa6VWbodkO4FndUMu7gKgVIaJqHcUhSOWHjKSZl4lpcgjdbPgCXQgHzuZLnoMR
8NjmKrQXCAv2ptYlmw98yCjG8W6EO45yrPVpEeKD2YONtLn71hfROE84xK82GLvY3Yb4f4g2a1WB
Nxogjn9N8ZLFLQiXmJPoU8OxU6z6jV7Oyw6F3pn/M7xJd7z3J+ezWRrPzcyaDinsfkinB7wHj/k5
tK4Ur2auP32vxP6tTvf/j0nwuFJ+KFl/6YM/NWL8+uW/XYgm+9LWP7bCv/+P/4p7/wvfiX+22uoY
F+lg06X7OxJW8/9iHHqubEn6PI/xzgl2/8qEdfW/SIk9J9MwC6MItink/3fee8B/wpiPhZWAF/qR
/1YrXD8PvP6zxj6P82zXNvDg0IX4fsGfa+ytRGFlcD4IsZysParIdsDzT6KFnHd0XANtv5ZVcEHV
S/xhOeTGB6PuReJrHbhYnNHiGh6X/y2Fe/NtkU170gRBXoAIvWThWP7oZwrAteSBf9i2bdl7LG+3
Otb/C3c17Y+N6geEwB17qTN2acqhZNU/CRRin1yDIKBQdRq2i7FqsN/ZDawUc1n6OepZyel7EXBl
7c/5YQ+qLKbgpgyatojGrQBktXnLkkaZNXczwWK1ayR1CT7WJOa9idrRJBN7qtZtIoi+Dr52beqq
w5iB2ovTlB5pHLCkLfsBhbYHUBthaziQXMExfe67Psn6enGOmmfP/r0ZULARFMVOd7TT2iPrbibT
4qR7WsXPx/E2UrW17JuzxeopRcYLAL3qs8MYuCuXCAidp4NccURGDscM19fmQ+NXMtxMH99hR2Av
YE1IhFe146dFCKUKmhqB/ItHvWyncWrCcQqBTHmXRYtfJ0TcAF9jSWfXTJzZlmUIxXL9Mm66k+6q
zl2dfTe3HiBslRojLG99VJHdeGCThLZWD60K3BvTRAkTL01bXpkoEhl/5NVCd6oPtHnnCrt5mS1H
dKchAOkSAigxEilX680Ya9e/A6+7Dgl5A3xgh7NkbG9kdSdFRe2MWjPvbogZbaZHSCMIX2sANH0c
eHUgjyOygDfYtOteJ8NA7ABrZVZI3r6nLoZi8F9yGyhSWEB73uubRFKLest62oxB9GFRt+PdrDpr
iKbWFY+wXmAAeKbWfFado77MBA19bFelX6FLI/gfdO/FpJUQ1iaUjh7iwtmvd7nubseg6rTHkmb9
fUCTborUKrwIEF5/YU8ZpYCoPPOhQ6GbpL2JEgRJmlPspMrKDy1tqduhtSoX0pSSB7+YfdDgGad0
Eu/n9NWpxfIZODOH6cCX1EBtS9fHwoUAv24J3D5GoEATuq+NNPQhh7/SVS4PbgHtuzcmoCYAlIAS
4Mawqdw5a+IUxSYY0jV7zWjH4Awz0vZOsMHt8b3ATzVyz7vpg8ZcQU7SAUFICqNyN0GYyuKmrnAL
T1ZavPqaYU77vNCaZFCLukInY92W4PlUQh9pgX5kiObKl+gPdtUqp3GHd6Bzju4ZXa8tJS67htf2
zV2pPOmuc0z/wzjm3TyZhjMrHxkyZ6MibVzH+nnRqo1y1G2En6AFolbXD+6QHX5Yyf9htvaPVyCu
m1kP6Qh4Qn6+gpRlj0CQK/TDbti8g54V/4dXYF/4sbkZdJOyak5iu7oPBd/BG+V/5QpEcHu8Vj6y
inMz+AeTqrFlksfFMXaTF2mOTQrI8IcrfB8x/ufuQcYrhg5CCHA6sUkR/fFuBpB1et5bBR0qoL72
cpVPnf6wydp/FpmtGRf60HcN3ywbQ7P0m6vGBoBudl51ZTiZ0yNClYWb9MtUPy89ztRQZgjd6ZTM
en1AFDkY+9QR+nKpa4xgI6MqoRD8/kafe8g/fQOeHoP4HlxNPr6w94IQyrGld3vP2CEevNTHL35Q
nuxWP5/E/nCl8w19fyXMoSiCbI/N+/u47ofbodmGzPVzirW5do+YoYuL2ds4m9Zb9Puv9M8XYvrO
gIG57HtP91YhQxZkHu3syY1qlJeWaj+IQH38/WV+/eXIRGEUDwaBe//LS7i4dANXYyVM2K3ocupY
Ihv/ZWncg6bKP1zr57kFz9nZ/Yx45Pw3RE/WuxdeMJKHvcAoc/KXY1MkPTLzpdtCU17kfwrIfTci
+n4xvpT+3ad+jnV6N3YoMdDZ/pJj0aqZ3rofYEGyRwSo7Xv/1Zvvh+zk15eW/OPEFhnCL88I4xnM
iZjHcX4ytP35lVV2N2RdM+C5NZ3p0TNmBsrrEFReSEGR3TSKdmjYrpX3BeN5dcrGZru3SJ+MR0mi
RUR8i2gPbPTipmht1wRR3zXQEts052TnTNpHMgCr/ezQAAlNtkQow1P3tMIZMXcOeEEiJYXxkm4y
+JSSzgQW0a9xvJhOn4rIgPkOh6OesiYWlqvWCA7koIUFU/nLotvGI9jU7/4YNb9VnWrcxMtM9eR2
Po3coQc4UFHp3DtTreR9hky2CbPe3pi+0gCzLrJO6W9j14lbKjeJ18TCOBIqqOwnvfNQQ1oiEPfW
lFGxMpbbLXozBcjyg87fZevYbRFxksaDkq4wLya/M91TsGT9Q7+poT0unTMkK7PkL2LNxlunyUHA
mnlzqL2siu2xNqBJ03lsI4KezYGWqmtdWTbxnezB6ArC3IOeA0qF6LdoRCunJwuV+VshtEpgjUDd
jCadWfIN2mAZdanZ19hy1vk19af2os9oieZ9r98FFKC3tPBbRsi2e+lvaR5qM8epMKungga4o7fo
IADsJEyk9Okhw0QhdmB2pLlzS0nnAEpfpi4yV+KWD41ULi7IpbGc9tLMCVNBpe7RBiha9dA1XsYk
DNnbS7AFp3P76YDhIE1yf7DuOBgGD4ry2NobTJXgQ3ihPmnkGVOBfGA2m15qQ9CPYY05+LIThDac
uJlmIntviXBrIKBvs7Xe6UPG6NruiuZR8dbEWl+6S9KYLB+XU1CeFX1m7jmXI6KH/ea72ofO3Agz
BSsg49ktJpun2h3yWw4PXtgD4/QTt3CxJ46iHa6mEbe7JPAJaQmc36OJV6C9n8ZV75IlBT18UfNT
3jAO7I8IINk8mmZV62PJs2PtFX8c6b65AascKFBPeObjaIsqnsxsu8CK7EaL7NR6wNjKs7zDBuUn
2doGwDYroZC561516tWcF3uHtgqyjVagb7pRZSaLz7BiGUilSzpqhxVfhHpAFlW8yhY1/IW1pN6x
arYGXmXQVmhV6sB5dMtmEJcjNOx2F4i1dqLeHQqcJGPRjZE9ySAlgIm+vk1NRsMX5bcFjmnwtGMz
6C4oRs6Xzw0EVTsRplQRINMxoXEbPOR2XSaY7cGA0jsfX82K9Gabme8BOPZwu2Br5Phsd99MQ9mH
Qq/NhIhZ/1AMw/Tq9yQWOZmgbYeeyZ8ZzVfBEBEbTNdITOl8kKuvPTGEwivTqFpnMpNN+RcAXv59
ms5CCzXVbM+DZSnwQ121vQbI0tvQSfUm8dTsnKTZbRmvruEms0zHj66V+6/r2hvNzlsma8/kZLyd
p4LPoTm0OxmF1yfGmYb26sncMvZMSbR4ytA0RY2NiyTqzCXTYmb9uSKy1pnmfblVsIW39bltuvy1
xl1+aTTF9rkQburvIf8FbUzt3a+hXee62i+aWSD36FLxtAqY3btaasPeqVNyDc5aMhHrlV5/U2Pv
kwlqqeB+po5393rQVcBdp2Yxb3JPSLpPTCHXqHSGcbt0bMHwAnPcqoe1swT9QRPDBi4zbZY7KkzV
XzESqqYPDJBU2kQ9LXEEAKPo7Aggw5DvJpZo5Pc5PX+B3+KRz91E5OWoV71Y5u4F8nYQTrXN0tG4
KneTcSbj88IqUCAfco3D2G6oi3nf9Ibaw0U3+r3nFe0Xt7WrdecV5sCAYMDnMkE+j70qEESZM3+8
z6EvZ4keNOJpI8Xzida3E69F0yGwMvIsaqcsi3p/XIF5Wu52aUihX2nrtkyP/aCXkKJE09yOWpHv
J8vCATYZOJumoANf5pZbh6yizX3rqfJH0K+MSS+qIRu8A3HcvnHssUEMcdmuW8Dof1s79UDtV2yn
Skewk3gYLe1bb7Rl/XFMscIltjAncUeESh3r9aSfJmpA4xOgZKNhtuv09q3i/HjZGxWWoEJt9oGs
ZjM9mPR/I5AP2bVBDPh9g4cIaidzTzP0UYAQ4CRGjc2uXxc3e3UH7uu1Z09rs6NxQFxhMW1GdiDP
eSVYr2w7Ci1XLRfeMGeHVuKqu1pn3C3nMnw4ruDjHphrBx1vziiqi7P0a458IjNuq0yZQbyYa92d
VlKCs9D2ghVA5JgxgpvSQfZyl2pBIcJsdauENAEdxQ0hruWF5myYTQv6F/dzwNtymEv4NQf2hnOf
XrY1fqNW7oWeOc81OLZ6V9B0UElqzONhU0b9nGlq+7ixAHh4tUSTMP9aC4hlxXxk5GzwlrgEcKO4
yI19pg/T7biJ2busgXUajGLWzEhK5hX9rl0D654shYZfdkEKIHn7slEMhGivqXiwSqlTEqRW7BI+
F2+TX5Nhz6liD0NzFTujWDiOMAh0KflzhxXMg6m7z7cNl0u1edZx0GfDuCwDV41yZ7SEqCML87q4
nGb9oc4drdnL4AzIlvoQeNe0oWFrUqQ0ieo2G8lafs8ybRRRrs9Tf+jTZSo+liUet+taq4rQk01/
3Xea7V8iFdNpEw3VQO+ZcDfaHowYtR16Oj71pg8rmymZ5bRlCg1YQ7GcZr1kqLZxtFrKsao/aVjc
eO9mX9HTYdpZxdiKMbAa5WLHVj814xtAHyOu1aa7NKo6/WCDMi0v61QVzkH4llYy6y8YHO76LMCG
pAX9SsvGcKRCXvlKJc9M2sBu+EFhc2IbG6rAv3aNragvhsUHYUjwmomAJ20graQg0XfDvDkfGW/Q
h/Czsd3PCJVK1tqhNA6ZJPwb5/RUNidZlkXk92rMY6uWZXZvMGedIzp8JRhBQHsRPJosIYB14wTV
rY++bOT8QNxPaAhRnPysH6KG3kykMuvQ605+ndtbuU9VkAOErHoUD26WZLz99a6f8LlX27IcFvID
4gqIwxa1EIYvS6PS5bdeQwNgzpI+Wi+QSVSa1rDXlvgDvFTW8x3u8r6M09ksg8PkeCM+j0Z/qful
QwTXgqvTCLO5qGWHBt0fAzjpdFiBaytX2tVHRf8Etk/LkH8n29W4NAHccuoV9nypr0StXwW4nxU6
qKB6K9hcORhoQXZsCPMudm2p3ItlVu5tkW71LaO91n9V5ZxlH5DgdJEpt6BgS3O9lzTDAptbiDAr
fMUcJjT9RVtwlzKMC+TdQgx5uatBZlyYteHTdPCLNsadBQahL3LfTLCOW2HOoHE5djPHRUKBu6U5
2ZuWvtUmmYNGbTbaC2XUtIU27nDtwWty36PndDZi89uvr2ORlusX02vS/s0YWiZOk1drAM8x6dUP
TpmzhIzMzomJCHLOWrRxoxauYB3R6wti02rXCTXMkuNtl9bjtNbUCXWnr6eVJuFRM0R7ZkSmmn/J
jjGfNQgZeki77781NoZin87mbinKI8aKi4nZfbM2KFKbc1pDhM1dO5ZrXyZem2eHIijSG4C91WMH
I52jvKQzdJaD8QKgox3rm+2cvcsrFazMz1iQt8jaspRyo9y8O2UWPVO+jfGK3xfgk8g7vJ70lRrK
rqdvFWbiJ145f0/ksX8hg85MCGLTvhkZbxYqoXY9MplK1clJ816/2Bb41THrf/bZtbtpT3AbmuSJ
WIMFKrafmiEu6QbgqDXoiYFNdYlW8O/zhy6wDaqwoPCRB49VPDgaME3KrCEaxrK8lBWG29jzfAaO
Y9+aiG2RIh7Fhgf9SJKSLUJDoj+rVYNlXqHAKY6aqzwsr0WfNZc+ZEmLKdLQfRSD1wBWrpZOxeM2
tc1lOW3qos1R1x5ZFvMjRRXD/0paOrlyhVo/sxsUTVhutSV2S64j1erPdZeQyEBkM+bJ/yLtPJrb
RsJ1/YcOqpDDFmAUqZxsb1CybCOnBtAIv/4+8F0ci1RRNXVWE2rGzUanL7zBzqWzS6NuCCq1tttd
nUaQx93RdCiO2Xp6N6V587NxWnm90Ey2oZOBGcEzDFhlk4XVsVeS4ZsqOyl8h2ZWr6/K3u64NqNu
dNbDnKfNsaKK7lx1YZ0WT13pUp7sWE9n3Rh19s0gKc6wTC/oqMvcuFegxv9wWw12fTza8yGK1e4g
rdx8Gws9gldsFmp5PQ+ACjjGnYgf7FDF7D6tzQQn616ZDoqMpmHdmOp4g41LuWtRFxiW3CQb/aix
abbWUrzjit7fIlxQtnuqjtlPMzIb+KbhqkMmg74fzgTZtdXE83dEL4Sz0jthLEIr9PHnqU1f007T
ZWDw7GKLSo0e2J3EF9ynpcmfE7a6h2m0ECsbHSKegNapj0YKmmufesTxXWsRM3h9vkKngn/0PLlJ
MtltJjB0DzW2sGsops66R+AJp4lSdbeejKMfKdW1J9DMksMFUR+P1zy5r0SrvgiNlLWc1ezWoha1
zlFcUH2KBuF3XdQOBTqtObh6IhbMAsOOddRAL4MJ/+rZdfInr3LIufrojVvPjKcbG9Y4qFBbjFso
V2JalSDobqfKpO+NbkP7XJnWdBW3Mb1TzdXnDUcO84gcfkZQDPa73erKdUZtPfWLiJY+IWn1vZca
JIaEyfvF3BIAmUYYYdM7RUCdZWeRadIU0vfQmaytLcf2mCVZfmRHg+iszHTDT2/uDb3SnminPoYl
YYJFdcNPjYQ+cwQkqV2NajP/4aLRrgCre+YmtONhPxG/w/wAAf7air6Ot/xp5k0WG1m9QgUEqLis
jHdXdWByi6baI9wMwhMw+4BRtyAXCREq++42hbKrxpoalTK2fRwYoD8TwGPhPK7hBtfoeXRVu2q4
D14UJfM2OpnkN1RFzGqvt0pD0byxy6tEB1rj5SFEFaSNs3slccfvioiKByBJUWDh0XHIadYcB+zZ
2XRw6G4qrOd3cjIy2sKds1ZpKAUl3um3XZt4OzvzZOK7JO+YB4u+WNmdPfzoewtUmaO39i4dWS/g
DY3Vb+JYzZx1rSre1uBBUfxh5AcESVOGz409uluMxBR4saFG928i/m709BDDK94hLZLuBdImof9X
46ccZHtVoNb25NHKuY8RLoIgbo2hvU6SohZ+YSnzSlKHf+wB0m1n2Y5lMNqyKAPkFrJdpYdULCoT
t+KwX7A4vTZsEPnn4XGmCiwg/1pmqyJG3sIU6uSAAEDg2AeRynzB+Yz3iu7GpMmNOJq97FZuTfsw
xIZqC28E4o4GqNin5cD/1HpF8YI7r55tM+6PydesPNoY9eStBj6EC1BWl8dSw9cskJ2wfkd4Xq55
6csfvdUGXeKmD2GrGfK6nntrtQTPz+6UOY9FXxU9YStEmPfZ9erXSeAWs1FmV83v+BwcH7jlkwM8
qKqDrncRLurmQrnVsI6n6bfUBokDRuQqTB0VnF2SQlo6lkhIvFWJqXEZUxddCYPEYpMAnB584ld9
DbFJ9VaeBrAwiEWYbRpQMUCUG/kuF11fsP13ppZGTdDWZFK+pgzy2EuOjqOoeiA5U3dtCePTnqhM
TYU+GEGHWuo3rwzNb2E7ofHHaFeFl1rlweV0aZQr2971yyYjhY57nWbcTMNmPSRz8hh6c7oRRuKs
oa6HyaamL536I4T3eS3oJyGE6sSNFSgYvB0tSRM1cA0R3dtiQtCqpjtO9MvO80nERvkYzsKvXwDV
RU5abFWtVvcIlHn6JsN9p2+P6Bgna69QfnUTXEpfkI//Dntb0dZKCJyz1JARsEIxHwbhVHQmUdWC
V1GK9s0xC3OrOpW5QsAmmRY2A0MPrTFxslUp7oF+aLdjzsJ5mdqvM68A2FYkA/GQ1oU3ZpWgbdM0
UFIDtYRwf10n7VNV92+OK+T17OrTgym95Igm5cwtq9Fau7K28X3G9tuh0o6nuDCJx7eOsPpvc1I6
zpXaFSO3LazNa2ryE+FhRdI06lG8h39pIoNgNWjHoKJwNbjlsNazYZRo1eTdr5qgsvPRW0Peu2Zr
+Nqg9iuX6tQK6QETaLCdyZeOOPhnXtmsg8DCqF1nnRHnq9itPMJtlZzsunSr0tth7pf0flyPvfQJ
O5vreHC5fQnZTCNI56l89got1lYJbZLbMZZeBbbd4OJo8IOJ/NRrpHMDug0oleywRKrghjeADqzh
p94PCRjP1un3epy3MBGI9d/QMLO3cS2zNwVaSr1yBl27CuHfqRuSh2nYJo13y7G8z4C9+jEwU5Dw
oxXu0X4wrY3XJnnpl8TJ3sYhHrqus06PQNrXHkSQSHyrE2kGom1pguc45LwKUh4v0Ht3GP2KJXux
KcI6dIrS1ngwKprFoUzNvV3w+zfqoABhFqlL2GRIvZ1WSRwOLYotJoVBY7DFdRhN7i8Kmr8rvbgP
4wXR1Y6ufjtZSQXOnlZ8vo6cMH80OrPfJtAU/oBYm2rihJDA01WQKAJVScfZnyavwMg8A4QcKjHK
BE1rlfQpEMV8g5BQqAFpz/hihuAtsEbP0oNmgBgCCpprxl6fa7Xf9rPSy8AdWlGszcLuM783+y5b
51Eh0k2qxFO2FghINUGngpV6GnN0G1eoNs5yQ4MZ9QcaguG1izhG5oNDzdotcHbjqCSdjr5IEcGo
iQvq+zdo7HiAk4Q14lqPatW7RnEc7SelSI6pWTYWzIJocnbgb1MFLR7dfgPioIFUI3KyVxAn+i1g
3jlD0aVxn2q7gFHZs7OPvQN4l0pjpGZ7b8gUJRAWRZbIL+LaTu+QClYc2NNVT+mfT+aTpKI/VcTt
oAeN0TRvkjLd/Ksj0crvJHEvxMREH3clgIEOfqiu34P1s7NVmJXak7JEu7vINLR251WoXaPpA+5M
UYpbqH3tY69lFnXzRtV+z4kRb8ZSQ18EPYyCGvxo1H2gItNxzPnum9EQNhVoTd0QmyTXpuzCGdXU
SNy3kd7vBqAEpFHCm2+7UE0wSoyGm9JoYS452lhTUFAd/is0on6VE0D3QEmtzAjo1UbAz8rUGrdq
VQzmAR1rZRXbbfhSGq66KsJSuEdgMxWKCB1V+Ide52AHCZv4pQCOjUr+HMPQsvFqeRH9lE3rDK0T
oOtSGdhAEfVTv1ei9CURlAO4m20F0aY8XM222eJ7HnIxQ5XEkix36QBV4xuDZYihKG7zqMyKeM6L
2qKzxov12ywAmucog65K7gqM6eG5rHPb7siD3TYuDhXlwsdums0hyKvM0I+J1Xt/8o7M1VfDXptX
cdi2w9ZQ5ynZeHD7oYrOtQuaufPy3VhmYF8q5Dz2ZZGhKyWQedtCn2m+F9ZkXYe9giic1w2PqgE6
u0lzaCnhb6+ulftCacUm9X4ljj95ltBWNDqpHIwEoHAkSrVSaMdo6m9YPl4DjytFrbssQwgXiHfE
r2kY12INwJnUDCLCvKD7vGeqgrcyzp9Czcogh9hxCGcjamtWsQJB0o09iUadHop46nZtZTvAVNqp
P0wlhZCjGppetDG9qRFXaLF09b5P0ZRZmSz1jdk1pVyXvQSb64WZ1H2hz0p0UAEpVeuinLujiZpt
uWHFE+pnpBT5LSQh1a8hZlYrMC1xyI+MIwr0E10rECWi3qn0DB+a5dEFYszOs70aXSiX0/3DHqSW
gjLWBXQMbzbXidCwduJF0Z/aIi1vpVMSCSK1s3SuyN7gPsoo26ZOzrtQNqjw+IsLc3qlodH3Tcv0
5KAMRTvdCgTuNB9tpkYPyli7irx0SFbFUDW6n9GP+JlpTZlshJjz4bWu6Vn4DYYjyVbUBo+tSJxq
LZVwoFVH1ea+Ri75EHvpmN2Xi3SPH7tdlN9pneXeJ4nelVfooFfKqigd5Xlua4CXEQwSX8Wj7WBl
cL/WJQxqkjrd1gl0PBv4bj07r4a6lMIjOBr62ihz+8heCjfEUerGm7q+vBo7DYIBcSI1TUurxY5e
13PV9jP9nNxAuQsPT2fe6mDeYYBGUao/NYRi0EwMDRGiEIAa4/XKGNA4imy6BIjg+LarcF1Dl1Je
qnBsdqnDk+oXST79ZOG068Rp0+xHxrRRQEl05ZGmaE5zRWbxTOHOMR4HXOCXomPYrjIN/nZgpWJI
l96T3APHj7LdHNW12EatNT+lViLzVT6M43M3GYjMTZFxnChX39NFT3+UHTwJqLSF2DtFV2e7WJSg
wEZ0p8AOUqMswskRkFrb9LHUpsb1hzqrZlgGg/dYqIQD13kH8eihq0IH8a9FwcUPpavhqN3bYPwX
lDqFxDLKVaIRx/4DeUjN991QdzRrCu5HaOQ52oE9McTPmibO9KzYpRY/tCGKbGzZyECXbDIp6Vuu
GJ6lTItkFY5J+dwOgJLXautSRae7rihYKVI238xwn+L7LuxqWl9J1n43oqjY1zDydiaa/JVvpvn8
krSGCe5xzB5jq6auZIYD7ui6YfdU23odzhC6daMIKMfU6rGDIZjcoBYWqw/AddnhKXvLOVg82fui
mLTkKqXLTE4a8/X9ydX7NxCc3Y2WDQ2Artaz7xOdezgYmq64cyOnfTRI+03fVmSdXIWdXd9HEebx
x0HXSyQkq+i7TSDU+qCpqTWmCImR4LTTW5O5tRP0UZsgfiJ4XAKdd3s8KDO0uEAzo7FdVSPkPSNC
gnqfW1D6Xps5HW7Q71LJxqMsfy1VEAi+qrXdU2fZ4gl+r0Eb2K4Viv1JdeXOjYhXs6fohe8ZfYYD
x0wOERRNplNMqvviSEEvv+e3K9oKrn9nvmdTLw6ytMSdZhOY6GYzv9TNFF9Xlu6uDFruKyzu5ZVN
2URd5GunxPYtoUzRdrIthMonI3dFieBa6owPaYrVkQJnQr9Py17/Zaq4PK7ixJCbLAfU+T0hBqT2
OYGLAH/fObuW87IXVtof6bk5P7S6dw843FmU1YXarLyyQVlsEGpSkAgmxgbJQ/VeVjpKmInd5BzC
yXwO25wbVvZcSE6HkuuuJyemawkrZaf3JklWUnpdswY7i8oZzYk/PFkawNWFeRJaaY6GqBDXQAvj
uwpmW4oyhYKKnE39r1qVCkhIvwQw2z80eqPftUmfbJICyRq0b/Rvmui0oz1q1rqp+aMauvdhUCat
VayThhZirg/1ZmqriV1ilvCmBtWWawNLe/eK1s/4SqWo3BA5qzNE4bo7CCOOrh2rdl7U3k5pM+j9
TT303i4BcI5tED1o8hUtooBPYwzXqZDG/y/OUriWdevdpaKnUpWj4NxEtrGJCk29NZIeCGWdwzEq
uE5ee5XgXmVrrsE0ujichkh8/QkjYr9jMoB1vEIFrY3honEf7wjSQcDGQ6ruc/xtH1OtHX4YJYri
aDtiIOlH2LAYd6if1e0OHF95lXamvRvx+e19Kx8rdrSqFA8T+AbamWmT/lb1cP6utxadERgbMIco
V07Pzax26nVMB5BvYRZ1uB+MHsTt4CXGb4NjCEkaFvHK6FLRQd7P8ococqk6AGTRHpC+hNquUXWD
xabLchMjvUda1MGgQ9zQfS7msLLWtuydBoG3BJCbLIp+VaTGXO5DL1Ji+IVOrWyIKNCYzekR7so8
mvOnKYG1LpViOOrEdYgoZtxym4on7QDur4eNMRflnYXi3fUUatDccf7GiJ2lDYlbloXbhC1B9S11
Tjf6IedG56AIa2lu0UVYRYWMrnt4huXKmMpOvtgVYZYHHX5E0FWxxj0KlSZVZ+zQ/3DEG5JIZYYl
xDWpwL2G9RzT0p1xtV3bU73lvsjuwkWj9CqLuuwh7kva8izFwbKc+Zlue9TeJMiKp9QPjWhH/zN6
qnF82epDn95Emk2RGqBeBKKEOD3dOKVCCktSz7mY+WB9oBA9r8ZZaUZ/GmPxLmQ2FIFddfKHlVpc
WmETF3ewbz0Y6/S38oDCd7V26UqUDz2jPphTWRxCrrEbUhj7tu9GscgwIKOuqyUdC1m0Gy9UyFfc
LpPB3NfeEtPn5gbzSdNBlc4qdr3LPRy4jqo+0Dij8Iuav10h9WGG+4nHRl7B6Oxvh0aCb8wbYUQb
Ybl4II5UFgo/Ce1MB3nRV3dGaurXI7RS4wC2rhr3hp0sCq5Cre4UJPRp7iCUBQ26hv9aNuI2EqbF
2RjKbUp8c9DCeH4LRTY8ig4gpd/P1nAUXj+367qIQvQaHAKsTe0B8vQh08k9lWv9BZXQ+BXI+USF
3jJoO5iN9tYjr4H4LvXI6m6sx2yNVKJECHTE2GHIEuG9whITx9Kaxwz1JWiPG2EWTRGITqkbH44k
XS9kkG9TyQfaECZoLrUlqHX0TBGtv6cLEU+PIAly8Y2wB2VZpWjinSXi7E+LJzSMYM+Q8R2pvCu3
PfHMymhzuwhUaXqOL0w8ZtdLGxfTOxvLNKAMVvrANZCBXFIr3o+pLrZi7vRnR+tHuoXQyvji6neg
ffDMpcX7p6/IZAj4ebkXqZ/ZohxBzzTnWi4kKsmbRTds61W0a4yxw2W06QgAMgp9xzSB6QNboEmD
AmDcswFv+MU0VGeVofPwy9X5KTthjjUCPX3lpmSLGpUpfvEYHya3HV89dIftTeLZAreXmI4vrkO9
iF6R2XV/RdOsZ/sSm1brGnSiKNcE8MihWHWlXU8ectS+5g7Ttw6d258wR423xpUtSg9Z6UIor9Iu
MJq6EHTzI/dXTPvC44qn/0IJdYBBCEVX5epSBG2iOC1u026CCgE1kjIi1FFcBGFPePeUMIGB6JGb
PMpCqPVNFqrDwDFMLQIWc6jlbYH25VWsyfFd5V39bVRNPMF017l3Kk9f9nnqjt/0WjMfp0bREJkR
SRLulvDMoVtIaWlDPduekBMutfQIFg3R17BwNXWV6F73DbGT8JCOcSb2yI2Ezqrnop5wcqaZDNFC
X27qSFI9KLrIU1e12URZoJuGla3nOaT2nUVK+2L0o/kzLgnwAyOPQx4TntbuKgm7yt7TOx/v8eDt
q+3/dONc9qWQXOEJXPuVIk35x+1bo/NjKtAPWV/CrLf79DiN0fCmp11DDVZVvxAMOUf1Oi7WFUi1
o1wChvgEGloNmmzjHqkLvcU6HmNsDi6qpPvLoN5PgLb0IlWXRiievaZ5AuhW6xQZyA6bKXykA1V5
SGBqe9UNvdzavLs81CdYVw+1Pw+MPbJfsE0/Yl3BZ9U5FjnIucZkbGr4hATq/eUhPvlmqEAu9qwG
81FPJeEso1awWWAIo76vnadyXlPEvzzEOQraxZxMRVJGteBk6SfI5CyuwMLEjUlTelg1ClYn2VYF
JjvHxhd6KO4ZNthVLVPjNUfDRcNn8uP3KhvH8EIo//5Uw+ClrDckqHO7O3t8L9yrBI7n5ZmdOJku
OGg+ma57YERAkaMk9XFAvLczAc7WREZ+DiTFQ1W7KpHX967T5DqK1pJ2r725POj5ii2wZzBsOrYe
OKieTFKPaGp6YOP8Sj7oVb+TZQeTdH15kPOdhyKdRroNytqxMaf+OLHazftE2ITQmnc79i+d+5XI
0LLoH6D+LBA7DmYBSGSbI/txgJb6qTMKGzI0osuNpqIi/JpadiAWYQMddWClhtAp3/T2pSUxpra4
T1Ln+vIsz/YLLAMoGVwWOraUCPJ9/BFaVQDr9maKVwaU7rhe9Wr3MCHzEAyKdqc36YpWwhdWmH+x
8SczZ/FU6GWq5bKCi2jUPyQHO/fAXsYaRXIU0kTzWg9EA6053LdKdZxKfd0P9g0NOWqUlgDnaHZ3
owtR3ciOZTPv2ii6rqPx4fKX+Gstd/6rEDyBQbAwFU4OqWgnulbQePyw+4kT0UElBrNSs/Flde3a
fRCNaMmUPfzc/BaZaXoExk+EJr8gMXy6IGiP2ljZ8DvckwVxdLp10QhmtimAXCL75nm5PzTRikrH
LqMEA/rn/fLMz67zZQ/8M+Tyk/5ZDl1MNPBLhhThpraoeKjwyWm29WLYVfEXZ/fsWJ0MdrL2SJSB
cB4YTIKO4cGmkemQTlye0dkFwSCcLMfS0fbVWcyPMwIQifx0aaB4P1lrmgbbOgNkSyx4eZizax0h
IseBXcsFgf/QX2mqfz5c5GCQpXQGOkyWezeV6h+MCqiNFO3zPDvVy+XBzufkIXahutzstomi2smc
6sJolG5xwlUSnAgIliJDvrCLv3hwz/cfw+BmpupYX8HaWeb8z5yqLtJlN3uh72gvXbop6JWXIARA
J/ffnNoKLk/qfOsRSCAuvYi+8v6eXrKDIuPOayLKaYzqm0mPvL5cZ2Nxn3nzWpbzF+N9smI8jiZb
QlP56+npQtmXUp+mh75Z/ZS2dpOP3UM55b5ZRl8o9Z6NxNPInmBSeObgzXhyqJSlS1WmtuPHrXPP
f4kTiBR04FLDXcXdVw5Yy6n5cHfxBOs4JRNgwAWHovZx1VQxih4kHke4R4ngUbP+DPBASpXun7Mu
5LdSDuvLK3e2HZcRTaSPF6lu0zo9Yn1TFFmEh5Vf4V+Docq6t36HiKP+51EILyGgGxxluGon86LM
NOleadNkHm/G+rslQnLyL57AT1aKMVzWCn9A4rSTe59GVu1CFSYoQ4eRJB6jFSd/nfqXy1M58blj
OxCumDYdIuA9ixz3SdQsO+Q9NHRDfJA+2hEucrdqnGbc56ORHqbe+hMaQweGl1pTLctdht2mL+je
rPU0HL/YnWfnDltozaZWiuwux8Febul/TvmAIIk3ogaKrpY5AByg345Dg/FkoAa6J/mlEGHiD3L5
C5x/aMPE3NW1HGQCsKk9+dBmTzWHTgdN987zM/Guq/MmzI6h/XR5nPPJGYt7uGFBCARJeMqhjCar
mUUHkK/iY8taQg+yDgV4izoJau/P5cE+mxR7c1Gtd0zGPZlUYcghwdfF8bO8RjBU3UN5BPc3HDH7
3l0e6uxqJgniJtFVJmZDpl3m/c+iZRFuPnOE2XqRoywavrRNsyJnD0Akr8vunabg5fHOjzhm2KzW
YiwG2uqU4hhrmVEbaez4szTFQQ2LfEXXsLoalUJ+cZuc318M5WEX6C0kUYKRj1NLWjsyLSS4yc/d
bK9R//MTORWrccJtzKchYV9FziQPdMZfcAaWX1wzZ0EJzGR2ynILOLp5tmNGOWWAFHqHcNujSwJV
rfnC2+A8TzoZYtlH/yxerbm9owkQ6jjPlbtK4qNgTVW/F4C+AmyfqrWhlb8ybKWDocxvjV5t/uvb
t/wCD5Y3+RqPn37yC4o8xDtH8gs0ysQBhPtjZVe87tO33Gn+a2TEWKAIjMXNzSKrOMltQAlPlPKI
8vIuXmnKlepdFwWvbPt/HEf/+FWFIuEpYufLnQrwTrsO6Woni/RY/sUj8dkOwW/VMpAY5dpUT57z
JkSsrdfoxDaVdt/U0XvqKF/M5ZPjBtmOZ04jG9S4Hz/OZcBlA0kosiIBGM1vDRlY+tj6sfWV+cU5
d9llYf4Z6WQnjNBa3bjiq/WYX4TJ3czGi393igmKsQgUQZ2if2vBntpfOd//ddb+GKgsQyMq6VCc
4m9OJolV+9QBqyHf1J6S6Jb2n6kiinU36FuV5pqZHCt5pY7bGp6aeIjFkWZ/722szJ+rt8vX299a
yKXfcvIZzLRLkGPhM/BbpmobdTeV+iNEp8CwjpAQbWubjI95eAhTSZN0bWeb6b857C4xAZ8DsXtQ
Zjab6/RJ1KRtVCjNOn4tVI2Kb82DBYbi8kSXeZzOUzN5MRALotpwmuP3gEThQ1PDhf/yR0cNFvzu
b4hzazwK//tQi+SQwTWDZC1p5cc93ERDY9aZYfs0iV5lMt3XrXUA7/UeZijvXZ7W+XkhMrQJZPD6
ofR0WutUBr1p0PVgFxvKtmncdyPTYRp73y8Pc/71GIZEaLE3cTRgZR+nNEmAQpPFME4nj/FY0IEG
kVxNa7LPLwojf1/wjyu1XC0oiqi0qZ3/z/z/55HwTKVtahlTZ0gHx72vqfrvI91Qhte8q5t0Y6T0
UNZUx91X0+jGlIbfzGulJNkwBVThkj1ETfslh5jtXIeiHn6jvuRhQAYXKPIdmnPFqiosgtxupqGw
oZuW/5lCqE0r/CGtFx2i5J0qcu+KLTPivCMHificgMYyotJOqaou861ppCPAlDgRz449R09t0qXf
aWZ0+7Qc+9+hk3Z7OAs4O15eifP4529hE0kXQjte6ZPzatX5ZDQJwJCi+YnLTJC6v5oE+aPmJk33
jv7FjX8eRS6Zokt5UXfYy38f9H/WggDWADPRsRbujHRQiHIx92Mvr01eMmMO//PrjNY2dhcWJU1y
Ynd5gP4ZTrWhA2ut55IvIpTbr9HJ3Dh4toflFwOdv2T86Tgzo8nhQBg79XLSLSFbK83wXqy+G+Yh
tb9Ypc/+fLJeymgcAKK5k4C49uAaRlgeguKofnb0uOfBebm8ET45kqix/O8QJ99KSRUJwYEhVDg2
9CZ9TkuA/WoHcv7ySJ9MBggVdTg0yklY9JPnagaxnjpt5XLHtPRtUUkxvhrik8l8GOJkV3ezHAYo
Wxh0REq+KrIxCtJKHXYzRP11W6nj0+UpffLs0U9ko2FKzNamH/Fxp1UlENnexVERgJpvGzXGGxla
g7i3ocAA4v0AguUJOYMHMx0DN4YFUpWHChK0A79A09P7y7/n/JzZtHagbDtQYrAZPAkVPTGneeIo
oa+V5oNpRvBBBczvdpfO8Td31r5Ias5XdDFjxmj+r4cUF+3H2UdZbSt6ryq0f5PwmLbOnwEnsC8u
8vOnaZGGIfWkmrDUuU8yNfoRYRUBDfNN+ZZUKlBzZ6MY1Rcref7lGMUGiU8pxuVpOjlpWQ1TeEzi
KKhb7b2ry20Iw3ZUHJhAYiih5bnby0v12bQMnkJKJaq6hBMfv93cl5NUkOsKnOqprOHPJg4acl9d
UOcHwqMfgc2cA4zXwAP94yhQcLJIRB79D0emATalSLZrNWIMUfbgWMNXZg/nqecynMtFhUT/eVad
h4rTuQ3yKrGLtFr4DdDlOms5f/24M7gmbTwAfDu2Vpe/5fnifRz25BSCu0JbA+hFkPbjFVC0DRS9
Kxe5h3HsNlwIXxR8zpeOGx87RIMUl3RePxkO0YISkmKcBCBdr9pGhcA2DYdaV74oH38yDk8l8R/6
RPShjZMtYqI012iC5lXqIta4yOupxyz/dvnbLT/2Y5i0vMf/O8hJSAYZbJpygtdgxGMl0CIAzm0e
oMITzISCefgnHsXj5SE/yZk8Guvcl+xME8uJk8Mmk3oAdDgmJGUJUrT6xoQoNQr1XdOi+zGToIIR
M0YpDw2fVWJmweXxz7aLR8quogzKecAsy1h28T/hQQ+pPJcLxXdQZeN3g/PulY711hi9FmiL6Wne
lNPz5THP1nIZExABaRp+aY57MuVxgOiRIowdiBRhQNtCFYh7OVlHA8fi8lD6UuD5sKSMRUjHaK6N
i5ex/JZ/5heneKDIVkuCKdqgl4GRE2Dq+QUfgV2bvfT5COz5CMvrEOfLpw4KsG3j1i7STZ2pe6W/
EeFvx9lbwxfPhX72Xiw/DPlTei6qxd+ffIRZTEPWmHYSzCUFXgpgmBQFXtmC7QVtVlxnU4U0MDhT
4O6JYvfdrqp06y7OdWWtJth07Aoc5+IrwSU0+cSRxgpoon4/gIOUKyGnGha4MioHF+ky5IEzQM4B
vH/i9aZojG89FkfRhjZk2n9xA53ds55qcB+Qrqn0sM46jTm+v6OiijSoKdccSaDmVT2ENQrdUt1p
SWTvLq/xp+NRYuPgUuWjLfJxifEikVprA3zy4vxK775HiY6yw0Y1vwjcP9m2tNTpTBDicmBO010U
8hFrSVrmNTU3nMx39F+2keJ+8fp+Np2liM5rqHNAnJMTyXrPMa9RGuTpD836JeXGNn7V8RdX3eej
WBp7kLTaPe36JYmqxX2iYx2g7rv51+JiEKEwL39dXpvPvplJRkDnj5iFy/vj2qR5xzMYekmQ8kps
sUMoEP0xEwwWkrT6Ijj66x90ctb/xu68RKQ7Z2c9pT5fOUmWBjqS3i8oR3ioCMepdj9OKjDNCZQo
eoGKrv5sy8HZlMAEn3MIZccCJK9zB4W6LgI8JOJoS4cP9LyjtuGvFjmEpzmO8nfHaa0dMgkAWSfp
Ot+xm9fe/vv3osqhciWrGhXyk3p103MeBzVMgh4fhDAGzu5VCIL/Z9wQR/TfYU6OTKmHGTVdhgHw
Bp1/F3VqYGUZRMyXy/P5bJvZi2OdTbedjuzy/Pxz/Xpmg+KWqTCfwqH7X46m+aq5WfNAomu8L37R
yX9/0BiHkIsaDntbPblXWy81WMgxDchG4COpUrlm8X6OZdvBd1DL9UAt6b82oKjd/k16SX746983
/p9ZKqGrNKT8QC8HtAibISjIAya32IVD8UUc9MkH/TDUSYjiYuEyNhlFiqx6qaF8gbYFY/wtNr+4
xD85uB/GOfmMaMJ2llEyDsBVDHXatYMyfT//Z1lSvhzKpwTlnqcTf5zsDzVRhSlAXfPlXKzyxE0I
+Rz5sc3lbWiyzU5uBtMj7bRBFaKZ5pwMY0iB3VS/cPHS1wEXRMt4vDzAJ59r6THhZLvU2Wj5fNzn
dVhnsV3hpYCQw5+kKzYVQhwgdr94gj6J1pZWL8pO3G5ktSfnVkXAMlZsAKWIKhwprNGTQHCs/EWL
C5rQ9MVROo9NgcMtbQMNs82/kfHHWQmE87KpzBC7hjmGvgVC7bO9V0suyY2jIxrXI6Io1nH53zcf
45oUPIkgTORQP447N3EZKjUUC0j1gZFZq6pVUEHV1pcX7bMHA/CnRg2GuoVG6eLjOHY7elYh8L/C
McuP6piC573nPpvovyEGQG+gS9ZNeGVEW1m9IAQw4rWGFKd8q+uDuUD312N/S+X28s/6f6Sd2W7c
yNKtn4gA5+G2WINKsyxLtnRDuD1wnmc+/fnog3+7KsVdhHsD7UZ3C61gZkZmRkasWGvBWUnWySBx
iI7Byghbjy740gjpUWOLH+i4pE++XlnYJTfCi1hSGgYhjRAOEWcqhzLJsWBz7Y+0a9UPDSVtWEHq
NRDE0sawufwVTuL5WhaiGd8yUWp0Suhz/OKKJuOtHxtHqExXRrRsZk74zE8LQ4zNJl+vNZuD0fXz
yTWp4xqI4Nraw+WVWbLCOcXlAnKYd4swGBWdPYATwN77+taYObqmGJ6IlaEsLL9JmEkISB0L8m/B
+VHMLGQt4/1pte2VQUcg67cSMS+MgyGYvNnJJM2S2Od+305+qyUV45i87hWmlX0NZElOrL/NDQB0
ndESrD/lb1PMwJVDk7WRZgFub5yt0l5PDbUCe1zZLgs34pkVwZlHqLOnLsJKN8JBQoaghbN0lID/
ySuPyaVpgxgZfAslKICcwvJDW6yMdhEmtN7FR4k2Hh0qEQ9Zp8te9iELMU8bG58NSuT0IYLR0HzV
myZIXE+v6JeEBIJK+PXoQDdsMJFF2Wzb9te/sQlAdZbspeglOF3jVd7oW9iEEHYXdkTEx0J5qhBk
19JHaNMuW1s4fyC3nzMt1PLnAuW5/5H5Nsxcg69QQ4kDNYBj2llbs+XiBBRrdSuX/9Kyke8jwYEg
sYUWyrm10rNpyzDohPIn+3pWoFBsY6fWK6+PJTecEzjQqytzgkoYU2vA/+BIMBLIuXmYc29RWmx6
uB4g3FyJAhYHdGJq/pSTcDPU6aR1TExplfM5oeccgUpjGreVOVbvl1dq6TCiDspZR7DBigmjCrs8
ZNCYgi3waI/WAyRVK86wZkIYzWgEnV94mKiKwfk0+VVECtH3P10eyPLy/BnI7JIncxaMoNQnByt2
L20m3gQ6VbBPmvQvrlbK0zNGE3gTxXHhjIDFR54yektgqtKfZ1BM53hXkxpA4xrfaZK9lr9bOixO
7FnCgxFhryDxvZyNW9AaWVdB7uYdyma+Wr55HkzSoX8I8nh/eTYXrc66QeS2SfSIIUqf+IjDhWXi
TnlyTW2xSH6qCgKY+mOqKW5rr5j7CHLiSKQs8B97sw+drJ7aZxbMZNiDLxep73EjQc+m6DKEtM+9
8ZCSYUe5y4l2l4f5EVop2BXcX1egdkFkIqFcOh2gVNHLp1GD1+3QMFqgHXk9uhAj7dv6CAv3ZeOL
h+TJmIV9YXoz1z1KqbCqOHgOnIDyID2OCQKiRk9vYPr3wc3ZHAs7RB9g+gzyeazqra9Ai1rDvUg7
8uVRLe7Dk1HNnnWykvDU+y1COfAhOHAOI8/a1ygndn4EiHJNiuI3kFB49pk2mXU6eYiowYieG0ua
xO9qnRR+Y0A+G7RQdZXWd8Rm6F/2PkdXebvRoTCDHUOTjzLcV9E3zzTdzv/a5Svnz+wpHz7FdpD+
5q+PIKxOBePVFg1viLD+mdpQLbT0iSe2v3I3LM7viR3BazTo9cjpM2RJhY9wUl2pgcNkeocT8l/E
qbge2VCSvGAshSDSL0l5wL6Ff0qjs9FyyMagCF8xsjRtREBgwYGoLuCYkARMoVaHUxQqI9svbo3E
u20b+/XvvZLAx6H0A4jBFvvorKKTAiAYiRtHZvbZlMfkWMH6eBuojvaKCvmXy+aWHtamw8sL2A8R
EDom544ZdDPxYDhChArJctccycPm3ZtJyDdet6h1ltZd0m9rb3/Z7vxrRSfkLTbHXqwZjYnnZnNE
MbrWl7mcpPAW/iX9ECOduJFzo360m+sgeR3aHJbUVUTc/IvPDQMOVUgiqOQ0ifsEw6UzIWyoIQ7h
Q3MLhVlj3UrB8FWqNUhaKGls0hbZYlDIX5q+GLdNNOpuHYeffE177xX/VbOr+F4yx+kQd9Bu+HTI
rLxVPkYhfB8zA4SB61QWH5CJJNfS3Mu0KbXPTfGlz75envqPN+b57xfOvSyt0UYIFB7ZyiGWECmG
0OwpSQ+GvS389q93zbkxwb30KNPhWGMwXrKV/QDyT2iboA66PKSF2xEH5jTjJYTGoC6iEdS66ags
kjgAxr7RrVcjfte0FykbNqVxG6svZX9Td3tI2tR4rZavLKzXXGQCnoeo4VyPOXflzOrypNQaVLCV
NyXeJt7MbQu/6S/LcEE5VTW0mka/c/oXL673nnO3mgzQP+6meR+BW5h7PCj0C04twZprDx1OTX/6
DmKYGDKtMrxudAA9NARIDy1Uu13ENjZdBKYQSd0P6m5qoQPf9vqjWrh1cFUS8o4e9PY9QhuHjjbh
4bmH0EOeG6BjtzSCfW/rCBnDZho969XViCTdYFebrP5Gc9E2lu6a4j3Vf9bVs2M/6M4hGuWDD5SC
CkeSPrfWdZatZTsX4rHzoQveHIaWN2UJQ6e5HXo3GLXJRSKKE+i0tCIBW2zH6JMB78tlj1vYRGcz
Lix6NAySlPSY7cZ921MlZx6feanjbP4tD/GVWGVlgTUhtobAObZrH3M5XJ8NTf5ych0PkMN0roo0
rjn+kOGBvDzEjxfe2cyKOIewQIlVyjpUWZHV8QvojsFhhoiWXDajqh9P5PkS4IVC+mdu+jjfP944
QvTRYmecBhe+SXo0n7Pkp2NcK+2TZUkbSLSnGK6tL32F2DUCBNoP8veb3jAh9eo3EonJQrvrh0MN
jZokFSvR7+8rV7gyzj5QCPm9lMYNuEWZCFh1Gvs6gmg101PMsedhdml/JqOymRlmLf9xCt/zAjxw
umnQTcgGxx1DqKGcJ+B19Fw82HAyVta9WpvfLs/jR9AbDAI8NAzgwppF+lE4BMhWyONYM4/+pG4l
y3XilzA4Ip2ogjGK4A3TrU82KXJKeU75hXx5O/yAK2Rltha95uQrhP2ooiVhxR5fIdNJoHs/SrCe
GdzVK4NddJoTM8L+k224ihKvNzZ95WifskmRZ7SPcTMYU0UHFAytLUKibuypZC+hndy1rdduollP
p9ZCe+XBshDeM/cIxzo2wGa6pMS5l52pgOPS2CTlE0pCQXXU9AQ+8XRjOdvW+WrlbzLrz8uYP9+M
AZ5k562vwA19vjwxv4/6D8568iXC/NPvomlazZeg9g3n2lULpDeLZzLzawdifmiIFSjgJPVBrj/J
8t6f7ofxRZcQiI2uWrLWUTRu1Pa6otxR27vUaNwIqrRBb2jJ+grRF2/N4nD5mxdi0Hn25o5f04Az
VMSfwxXVW4ikGgCDv3oq2jxvkhZsqlo/DOBFvG5yG3AkoOCVZuXwWfRWlmwmx4BLQrw4Iagy8y6c
UF5PEBdpG7R9U6n7AVNtsuKxH19D8xj/WBLWxbc92IArLIGA4J1CD0qwbyCPMltzZUxrloStoaYs
mhdjydfkrcfNPWXkTpNHvV2J4X8j6j762n/GJN5KENba1hhwCoblrEoMKST/mFwXLdyK4VMrRTuV
o9JX3Em6V+SDql374Y3uEBW9Js5XrXi17Il/ee/HO8rhNPY+ZE7qRuUuR0eo+DI6TyuOtrjccwaR
RjhKsL+38cmT39QSD+QEH2xK3v0QQOJbWVDpohDcDNo+VvX9IE9kcqwt1Jbvsfe9Qu/ZRQ/rMDkd
WslrPYHLnn/yQcK5MQV6OdDNZmwyc9rnY+EqMmw6zm0dqC5CN2R0bmr5sW/MjRX+/fVOiWruK2E+
oMQX3CRVU6kP0W7eoGxBvkq687pk1yTFCiBhaYjYsahTzGWkDxBeqY5BKltcCIMhRa6EYsYGdUF0
BEa4baHdlPb8v97Bo/cSAkZu2DQeAct0drIy4KVAfeY6mbMv5N9tsY8V3YExClKOmQhO88HXtrmj
vGqNuVWH3HVy4xkd5SNUrLcOrMqQNz2ZvfIQ6vre6OKVFP3yrJx8ixBTtLED757B7LdzUsQ4IIwl
m3c51Bzw4mq9W8npNTqBbbqyBRZ2wNkczD8/2QFeSRdhBjwJWYnomFj9PpyyXd78feHYNmiNYIAc
eZSOBb9OgCAo4Ty8OLqGQNl1mpVqwPIEnlgQzlOlQ9xTzhhI6tz71pdBO9bpVdx/0YanNL8Gtair
t32+5kJznC2ceGfjEjYNWCU/QBOVUNB6UaYvnuQdEvlayh4rNEEaUGVg/dayW4tLps0wLJOecupG
50tmNDyizZGR6ib7wtOvUhi588xZeUPPE/ZhaCdmhAmtkMQZrdkMQlRu0R8CdKQyyN0+5fS6Qby8
chTPUf0lc8JMEvSr8OFxS8X5o5LupegOgHjo/0QlicQHLM3cjG6e/VB0lKH7lYjj8pRCQHg+pUmU
JkqTcOxqdQCDpfwAM/ddl9j/ZrP9Z0otWTk3gx4dKbeEMRbGp7p5iMyvk/fp8jzO58R/n0a6q85N
5KEcyO3AqsWTtJF76LelFQtrcyU8z+K8keGkwEIbBAdt4K07+NezHMLlgcxeLA4EjA04EBoDZwz6
+UD8kpZ7W2ZJ6kqDnRVVKPtOKRtwMDeSuYbRWIqSiQHm8ig5Gw3WCsEaqglGHbEy6N504y8jUK+y
5qrMB9eM4E13HuQJwqqBmMRKaPQ8yFZ9sIdnp0VV7Yej38vaj9z6IWmoUD46Tbat83yr9zeS9c02
Kzdu1JWYbum4O/vgOeg7ObdnPa0EGVHurlitH9RoJCGTN981h55TfhADyk/DV2izs5tgnEJX6uUH
O2iTle9YWKWzzxBWiUQXr0yYFzdBSSJCNRuZN0bbHWOYvuBiQcnWb6K1Dvj5KBBc48yocDL5qWqj
P4nRdNplJLL6bNxUYbYDJuq2UPTJ2ottrbK+zZvzg1VCxN85NRXunvMZ1/NBy8wBhzT6alNfRwks
nRLA7q19n1gP2Vj90s30U2VKx8sbYSmXyTH/H8O2cDj5nZYkzPL8lvzc9m+K+us3e6P9Oa+OTQTM
Z4LD76ZEVKw1Vu6A31D/j4MmLJxzMfKHHILV5oqH/oqxaYYi3QW2U27RrJFvFQ+Oig5iq02S9b2r
O9FzkKRwyvZT4KLfoRLJAeBSrLXzbeH0YTL+fJCw9oHa1iQ2mQyTtv20e+vBOXXZyhG3gL6zz6yI
a22aZeeNWIm46zr0O8Lxle5xrr2tZn+r4IQNsg25UyuH2lh2pxgy7wzFw/G5iJotDMJ581V1yKAm
m2n6uuIPy444V9bntmlHzMPVWVakxcia5O3LMN4k2lFL9h19RwMKUyOg8JtUd2HOu2x2KS3HnPwx
q577fzzRaOSgXL3pHZKMs3xkwOMu3DXgwKp6a8Nam3vfugiiroreSqpElgusfQP/eCJ9gjhZtVy4
3CLSk419U69937zwHzyVPi9iInm+N8STCDRXGUjMiqn321k1NW46ZLQfkZmu47dxWnGRj6wO9EbN
fWX/Z09wRCn3E8QimI4oHK5IpihhvwmUfVGgS3gdFi+d/WwYd5CsB0NLSvIO6Q80oX9GwzZUnsxi
leBinv5L4xdc1pzMVOmieXmMr1k7Hatk2qORumnDF1Vy4/Z11FWyGp/LkS9auauXku6nkyFCPSAf
MwaFVmKyrQ3BzW3iFXvTu/MoiKU8l4ofTgB7yEq64b9YdWSSbDN26vcdeXIHSlzPldVoxmZK3pxE
3hjZV8i0N1b5YtrHcqhdy3qWdGllsKKj0VAIXQ99A4QKKsGJEP90ck/LomSDY5GPkOy7PZgE41ZT
XqvuU56vHMBi7gYDv5lDwG+rMjxnQlyiVUh7d+gOul0LhLCF+1d12o0TGzstWcMhiXf5PJjZDGVY
ML4fiOIMOMEz8gJQAmeyV7n5GOcQ8SOPVBP5wBR0mKwpPPpVlqyExQuDNGkvhNWCZh/IBYVBot1a
zjo2sTvAEbBhy7VbkrVfkaGJrhGEVzaXT7JFc5BKwaEBQEz/ffifuE3V5ghRQ8bN9f2ulyCr0W6F
/E9Zy3z/zh6dbkkmlN4SqrbzxemQTjw/MX14aGdpQ9o1KyBBJsJMqARmwWaiIqTBeP/V917qDILy
L6p1oKYyqs9IT9rm4fJ4P+Q5xO+YJ+RkwE08OHLr8R1m5G1s1dsn6Hylj5yTenEHt4SX3Vqhmyo7
ZHI2dnjrSCvZjQ9bRpgI4WyuJxDzo8oH6Iiku73tb8BKo9OA5GgmxzsY13eVaqzs0wV3Ppt94YD2
UJUyIlhWSeUFu6i4riDwSIK91F1Jw9vlGV40xd1IMZnerg8MP7XntGrpsHMgTCejdSjUXVKFW7Xb
et7KgTD7zAefogkLbBtQWFN0XjvOLd2vKGIMzsPUgE79Mq2lUpZNALeFWRHggfhKjWS9y8oZPx6g
9ftbqvdX4n+9PGMfgtrfPgmS+P+MCNFEUAXIE5q8WuSaVjYKQ3K9kzS//Zp2TrIz7Ui/8uNJfs6G
JNonRdHfNgCkOroapPAYo5a6ln8QH87iBwnHehmg/RbqMqNWt5bsVgEQBXtreDcWSorBkxMeS3jh
W2eL8lRouJWy9gFiAuT/f4DFNUm1DgC/kBxQm1ifrJQPsCLEMhU3lXYaGnryHdqZORoFqDA5FbVz
CvbfdWMluvtwl4rWhfWQRn00EH2lDUk+BM39BOmqGv4DIr7vv8j2Pqn2dbUy4mU/+zNgYcZRpSu7
rGLAmveexJ/G4i7Vf112s8WN6fwxIWRV81KekJbCBFVYufoOti21H7oJMMMabnxtMPPPT85YPUX5
IMmZPy0a7/P2XXLkvbrafbR4kJ6MRzjJnVjTYgj3sdLw8kQFVT/06K7yFIIt23JWju05ZPx41vyZ
PeHYzp0sNox59obpESkD3bk3zdshO4QASppryjiXF2tpCmnFpd0JHr2Zkfd8Ck2tTNDrdWK3KJ7C
/psfUYVYy5us2Pi9DU6WCWlEJe07bCC/TUUaEWy0Asl4Xx7JUoRxMhIxMFWp4/VmiZU00T6rvbZr
m63c9fFG0Vb20JJDkFAE4aMjwkvH1PmcAYDQEaOnpgfGwK/2KfWJ8WuL+mhr3PTe4fKwFifvxJiw
m5TEMIdOwVjv9TvTf4poBK66fy4bWZy7EyPzR5yskMdBRHCGEYvbR+3uUnOPKjaShmsn3uJoKC7D
a2HMjXyCu9lN5qNEzk1agBvJvw9dvxnRezaUXVWqOzt4TiiXKuixTpnbVttRewiGb9Ua4ejicP98
xW+SiJPhAqLqQqngK7KIzpZvg3Gtocy9xrO4ZAWmZMJ6KBd4wAhu4jhcpWYMFB/aHz3eOva9NGzt
tSzq0owS5c6vb+r2hiPMqAmNW41IYeLWPgpMzlsNXLSPVqAVv1Ox4qkE+w/sAzwaZjWBcwcZ4R+Q
ndmKIlM/bJNylrFIcvsqhsoN7Uv06iiHTEm182O7vbPtqdjJUT/md4Np1dBZ2Yld/uwluvWAwOW+
o7pTFCD36yfqT7lO0BQDYAscLjcyudxDkZ+j9G6nTXPbddogH5LUGAgQKr3Qt7qW+WvE1ovTCEEi
zYIz4FNsTC8DRKzHGjy2VDr3fai6Cq3bjR/v/n6jkUD6jxkhPk5qhJQak3kcPa3baD1Cila+gXnj
IWqTq//NluAZekzKXeqw1WVvdnKTxXdJcd+uAVkXgxgiJ/ihSI5pH1K0PhJztcYSuqYR/Wyhwyjl
doOkJg9nHeHb6hFaxm0Ok161Bvpc2mCQpc1U5BbeL3JWJJmqSG3ImpWKus28XaoAkYFC7W/JM+cw
jaQTg6R5kUeScCUXhQIlvsUIy8pv90Vk/UoKQ195IC+FwrCC26RUsASI/nyHea0eSGDReS/m9U0I
SNfPgpV7a3G+UHuYOcNgXxBzmGYXtOU00a+IJHK8HYb3Sqk25kBD/1CudWEuDQehLkAedPSRrxHm
DBmmvBxHbpQYETE7f+qSx8vevWhgZovWoZuC10GI3G2nM6QkYTDGDPptj1Hz/d8YoH6OSiHnt9gC
6fjR4Ds6LZDwCv4g04XQWbCmH/GhojS7FqIEJPpZe8jthVXPKzUtqwjtt6H2Dkq4c1SSAekWMVTN
ePWjWcTndtbEheLt34zuj2EhrOgKn/bYhJZLq8y+0Zfm6r66AjpZcrfTsQl3hlInKH8HjM1X3+Dp
2WrDTrKN/WisREjzOSbeTaDNKSNCZ8wbXfAESiWWHU0AVypL8RDO+j5U5Dv6L1UXPTqDb0I9ndzK
sAZcnsHF4QFgghoPQilH7GZOTUdvvA6zYwdDmFJq2ziykKrXXjPpx2VTy27C3U4nqkmHnViXhRI9
zcy5F6srNNf0bq38YTShxTuq2s+8vDKMJ0n9bHUrF8i8Rz9M7MwsQdoVMmoRl6dDPksgxwhNhD9V
0DnZjxJ8rx0f9H5/eYSLuxkpMY4KkoOgVc5Pv1zvAqtUMVU2vLJqpbry/GitbrpmRHhuw+mTcclj
BDa3196TP1swQV8ex+KUce4hvTXHl6KMmDRaDpKPnEqj1P4s/fBYQJgLNvrK7t/Laq2TeekhAkXi
f6wJA9Jk3tp9zg5DeZxAWm53ZD43yL7BCvLF65x7xfhyeXyLaU2avACKA4Ohq2SegJPQGYlGKQ0l
TKLh9NRPqYtq4Asqwa+ZjEQe/SVGhnJsViC5o33VnHGrtvq2tYudhUT65W9Znus/nyLEUl4XjUlS
coQ5Ru+WElHUPSK2rdHskmHF1MJEAxyhVW8GK/BSFtyzRroc3Vo8B22mbVEjGb4NjCvTSre+/Y4A
8uWBrVkTljVs7aZDLpV9x3vZnF5K/+vgqxQgeDI512Z2ddncwkFGR6TJwCAr4hIS4sS6qIxJ7Wnc
Aw9yIP3WSj+M5hNqySsH5sI5jSgHzQXEvzTEi0xM+lBJYZXOTXUUy6rPZg+bxXWmXykJ+lsqr+di
JW27NI8KKVt17kWCgFYYmJ22IMI9Ts1kehxKN8iGG3WHRv2ua+qVNssFX4QYlUQ02kIQgojsfbJk
Vr48t3PWCDQP3FEbpP7wkdTfeLH1aP41Ho3AAYOzlhHEXRTjhLFNfj54MfKfbgSjfSvZm4bKQs8+
+3vfODEj6mVUtVoYzWzGI8SO6ruidr1CpW9p5fxfuuGQgXGohtE/DpxM2GGlY7RNMdHYORUVqFso
imHbydTyZkz0J2mowyc7HLXvXmk2+zGjgT2IzDbY6AEi1Cvbb8lPmVmKciwle0L4FISYFURIVa6J
4T2U36HgTKYZF31t0F/u1JtwLQe36KcnBoX9PtVeGeYmBnNoStoEYfMX9Ic3ah65ffquBCv7fenF
Btb4zwCFoFMKbDVtkAjiCX5b2DXYmgbmlznOhTdyL8kc2JRtnPLbZV9aG+Z8PZ9cHeCg0qELGCZt
W09lzkETmK95YB8kZ3os0YHrs1Wo6DwUIYQ5G6oQgxre4Gl1piVuof4cit2AfrN+9J1byzla+oPT
vLTpvjQShNuPvbfy3Fo8E2yoW4CMzLqiwlXZ9s2U+znT3Mg+BAVXjaXtO9uV6T3q19hGPmCGfp8H
vE9RB6LDneba88mN/cHrpJDJ1cxCJkUd1ru+HwGKpHpKy4b3Xfejgt7aXr2GafBZQoR721soQ5MA
drjEg/R4ebWXRk/1HIEkass804QDyunRETAynZn3bCQMIMiKDlG9t6X4UKbT4bKxDziZefgn1sSM
Xh5pflOEBvmp7KFVkF0vqxJU9xOHlxvk+rZPo21WqXdlsC+UrepaRzP8XES3HNLoriO6ED0OW2mr
RCsfthBy8l1zOXoWkICE8nxZJCS4SKkxCwPlybgsHrgaViZ66foGq0lfLW9VG5aRcxNO7AWV1My7
OQ6teDt2MVCg0eqPaEyWIarKTvN8ebYXD5BTk/MnnexkvW1ildCTuHMmBCy/de2LOe16hfL6lwEx
YEQDpbfLNhcnkj3EZOFPukgcCoGiH0cVo0x6BzXH+rb31nB3ixOJ/ir5JF7jjghmUjwlnoBioMNe
38rJjTV8ktSD0z9dHsjivuDNb1BGVpDsE5bLzrWqNPN5X/jZY6xJ12VQPo82bMdtex8gGX/Z3OK8
ofBhwg+k8bISzMmN3zcp+GdXa8v6pjZz59ac1ugS5l8inrJ44H+MCP5QRCQGgw4jhjFsnbhEViTe
lurK/bHsdjBDUh1nt+MI526XEHdlUQwrQqenT1Wv0E9ZHMM+uJJgE55i/aotnJve+Gk5ayHBfzE9
CxnMDIia2B5romSE3LFDjNxq2yZ8UyTU5Sp13wWeO7TpITXe+3w4+Mpa+WfJKWdmLHBvcFUZYoG6
KykS2xkQvimsoofWr8lvylN8V3YKAqp+U6+8dJaWkiQu+CdgQfQCCgcWOVtDAmlFMgWKRa89TtwO
wc/LPrkY7J0amZ329PwYplruA4x0kuNshgKCc1/aJQZTG81iy8NhIgOWRc7TYDkIe4Q//scPEHZF
TnVPSlI+wJfSvZ4drOnN9+718dDU/q6tnlT5s639opp82e7SZjwdt7BP6qrR7FRjMY0oR6fhYJvD
9rKFpRhrpvLgiASSycvnfGYrX/G1uh7Z7vDAaspO6V4i6aBLVy00yAk9pJfNLXknySFEaWcsILmb
c3PG5EFzG3BkKsqt4vRu1MDTEb3nUri7bGhp5k4NCSFyXRiZD2YF8v0ie26n7LOWTStjWfJ8KpIz
Bpm7+gPNXqh7iWZ3RFBB89Umn1w+Zv/mYX9qYh7lid8bcpOU6e+XRf/CbWnRk86b0m19tykfyzXu
6MXFORmQ4ORO7Mhl6LE4Y3ytVB0yFxDQ2dFmWAty1gwJbj1Ikdp2MTMXedeK/dIld1X9yQpW4pyl
9SFNTA2ExpSP5E1DNNmT6dns2cTON530VhTlVe9nK/fzkqeZwDER01X5Iz5EvUA2Jt3iaLDjCG1u
T2npplCil8v+vJRH+y1QPXOtQyAqFlTlJrKyFgFGdEek97bUDqqk0WYjuyM0s/0QwMH6jwYHcjlW
e6f1dz5byi58N2ntFb9fPI0RHoAtH5Z5Az3mc6/UCrOnuJdy5E8NbephN2zigXqsnoOtz9Fnd9w8
LGmZDzd067j5tNYrPR9KYvhw+gHCtjCdMkmtbM53ETZk7T62bjKU8EAI+Km8a/Oc95J7ef6XXPbU
pLA3DK+P/MKnNu9Uwz5s/qnDQ95r26n557KdJcgd6/xncoW9YWTOGFozYeJoDCF859mm6OG2tKpr
v4HkjNaordX8o03xoe+zXaSGkPP8dRfN/Do6/QghcNIRKrD7eYLr1NskKul7NDLtn5PxvTT/GYM7
tFrcWD/U7b9IwCHTRzmTxD5FWmGWbW0MYor1HKlKdOVbKEHl3q0aPTf2NjL/ibrt5cleCq1PzQlz
XeZEZRLFHtcPpi/ZWO463aQPnuzinIdT/laR9/eszoqAHBNoqolvu7AJI8euoXZE5Wo7ltu8uJ9k
6HbWKGAWh8XDTqP2PCukCPszCKe81UPslOnzvCm68jAo/tYu7+y1NMKiKUjpZrJpMGHifV5UaWBW
UclRICvo/F1p0jZFEMD7Fv6t/Ps8eXM5i0Zek+yzWB8OR3toQNcTOTS7xoBQ5qmLH2Szdy3ltm5W
dvvS1XFqbI6aTu5dJYwLP7AwlnV1dugiRUZsT4dmrUUb+7IPrpkSArA4nko9VTCl9ffW+D2RHonW
V2wsHV4wpxHhqRBDA1YRhlNTV80jHKJoy03c5i54kw0SSxvnX43mxJIQdtFl40xOjiW/oQlUo7fM
u++6t8tTtnT8nw5H8O+o7HQ5zzBi6CFdx5/qMtwoxkFRPqdjuamHh7LcXba4OIGIH6K2Q675A1MX
l42PxBjZ+iG41/N9IR/D5DOce/+bFcHrRkDV7VBipcgQwVN86X1KputQUR+SwFu7xOeVEO7QmbSe
Fxvj4UASjtoAjIQS2eTPIQndVbTF9RDrmWWyaaFAS6Sjjmgp149x7dMo6qmKa9jVyjcsvD34BFgm
4LMgjSVu6aEA8FHMnwDrmmrtumpbGMcO/kDZ+t6tousWjqq5/Aj0n8Qa9MbCRlPrIa+n+UWQGh3s
TtIe+brPujlc0Q5wk/rmWgPLHISIE8zE0i0zV1xBfp5vukmphlbTWE1AfbvetHdk6C/7y8LRMUPs
ZoFyqPFh0T23kNV1MlYa9bFAei/8+3QcNlGykpNesyH4pJ6EspWW2Jh66LPs99iSbhV72F8eycL+
OhuJsDZ9GBuaX+AJVZTT3e8m5THUnhW4qP4XO3DXn8/YBPuvAtk7HNt6t8nlBwARbVS46yDppWkj
J0B2nb/NTP/nhlSqjKVW8ayeKoBVm7YaixhyO8XZegrKiGA78yDfpW3p7Dxy4segH/rjAIwBrh0t
u9JpYQAIZVpz+jJAVscu+8MUBNEea+1P2nHkcFMFZQbrpuMhC1hFJCDDYYK4OR1jgL8Nu866aqlk
gEPKa20XJ4W6MaRp+OL1k/wW+bV/64TF+D74ieU9xa2qvektHDp5IJEP7mXLP9iJYv7wwnh6tBKV
3lDJ7rJDURRZDwrM7yN3GtARO1ReY3W3ThVL5V6rYyU4KL4ffKmMrv8iVaWmwVyYB2/FaCvhRvI9
VNLsRu2uKAxm+z6qImflvls6WIBGAfXjZQ7eS7jvpoJrMFVImXpZs22MQ0X4WuhXQ3lb6LvU/nTZ
qZbW+tSaer7WftSGY6RizSp7atK0qjXBxia5cdnM0h45NSO4VB1PuM+IGQUivfQp9j517fdytQA2
z414bEHtA0KOGBVaznm0J6FP5RmBo8HI6Nbl90LbqulB0x/iABmV4kaKDgCJnPLRNFce0UtvShrG
/5idR39itm/Qx+I9QIZP+9FBO5SnnxI0acxuZxjdRtYfamnXQJCwhuz+wL9HXDkT96ocn5SegG2e
G7bLqZEAZqUuenbf9fx96oY98Ci/e2nj+tr0x53Ng2AWHRlouImNJ67S4xTk16NmHS6v8MINdfYp
whw0lZ1Ql+FT9F4xIUQ2tpJRAF5ufLfN46Oar/H9LARSDJwbaoaQypZIluCZXhbqaZ+6SW4+5wmC
NHYRu0bq3bdS/ov6wlU91s+Fbv+4PNAldPipYZEswUiVuJeUDrG0fDp6ckKwY6eW20h6cyebHXQl
RRZHN9FUW/l1HEjejWwlIf21RR388kZNltwmNhWS62n3KKtjdBWlNhKXOqR0Kv3/XvMWxMbw2vnU
5TeRHpTXQd8Z16MsJ49yxIWc+fkKvnTJhYlKKfgA5DIQwxQ8KfKnugm6AYST1HWuB6pdtmuDU0F/
Q6Ul3lVV/JmMzKORHKYy1jbKsCbCsXASgSUBfTdjj8B4CEcEuMZJ0kI5JSBIv2hacHBq69VU1jBr
CycRMqpz8odsAyGxeLz20WAaJas39tPGpKZB71sbHFLgFZf95EP7/rw5KWYoKngceQaRnW/OWump
iNlj6pbq28ADU4dXfVsp23S67uQXqPFghwyCK60cNgndDLL2kITHwL+SNVflv13+mo+zOyeseb1D
xcXdYgqhkJxEk4T/zLj1FDTbVTtmbjL89SkPKbGB2BGocbxJpLhpg87SBgAGaI2Q6w23g/Guqq/D
Wvfox+D03Ixw1BC0aGWdYyaF96DX70cnXpmtj4fZbIFo24SqB4JjITg1kjFUUgMLudbuRvklm7bg
+g/JBD/V8fLCLA1Gm5XDdTglkEQXokfTnDxWBrZSZO2axyYLKfY2aboyoAVnpCKqgUjDCLg3UfTI
8g0LvS/MmOOLgThqoKSvTp/RnpI8OzX4e1p1EqlD3rqCeWTWwvQ3jRE+N+qz3kZ3nvJ5sApX0la7
Qj9e2XN7lEkZB7Ef+OeFg4dqn6ZXcpm6fuYgzqrBTRda0wOJ2w0EMLtigu5n/Gfo0n1SA4gyni9P
/0Kt89y+4EyRLxmd2VQpRQln35XdphwlFGWV4H7yflV1uB8lnQYtwvthLaW25GWUk7i9Zm1I9s35
AZHnwFKmrGZNeMGG3Z2abudYxRtupnit3vPx2GOYf2yJkJGwpyM4CLGlTQ0AWohUhhstvLHX0F2L
Y6LdjdrFTEwupgkh4SPVbBIG0My0UeSc3ph9O94nzXsmHVaWbtF1TmzNW+sk7Bo6vW5jC1u8JQmR
f/4/0q5rSW4dyX4RI2hAgHxl+Wpv1FLrhdHSvSIJeguQX7+H2phRFYpbCPVOzNMoprMAwiQyjzEt
pMh7GpYrwn5MqDcnZFsChSRfrwdeGCNeRkCU4XyA7IjazbB9L2kZKQvg1X5FhRHYBS5K8Af5kWlN
WBZj4dWP5YEKIv5zPkZDNHnB+wrmyHaL9tnOtndmBZH3tg+6v+9vAucMTCeiuECRqtlk1Y21HY01
YrU7at1N8KNupRVMvWb+FtpB54GUPVc5Y0MziUB9fpPGd1O1k84/treRqFmyPhiKG7RATPutLA9e
u+nTp+vf7zJzRHiC1hpuZwgcqqWbwvWzCLlhsQpdAUAUqPDwmhZze5K9FG21gth3qqNtLOy/s5jK
/evgmLdzgpgTybY+31p5uGfO0e10DS7d4JRDBf5oLq8k2GcOPDgh7YhBjUGf/rTccN2RYZWY28R7
vz6hl0/WswklSmUCOccIWxEMrmAogR27dj2R71NL8OZeSd4c/j4aLjL4pyGNAY973jIn236U5gCy
i4V3eJlsHFB40+bWQOEtreW27gUQFr3m9lzahKcRlY/nun0Cy2Q4fxpWtWvlh5GDoOzRbRLngaHN
ohaj2XhQovsxS7IpWx6oNx6nDcbXyXI9FgxyNYD7j+XajkC20b2ZL74dZCAc13OAMEIyjOTwfDZD
YYuh7y0D3c8V/MBm1bGY2itu3nn8CQ+o69/uItuZo8EaDHgbpKEX10OcuEWbhYhm+B9tDuIS+X49
wMXyRwCAmKEpAntHpFX2+XCGsmXwV4KCfwEYKuqXQ3fflm98hK0avAvydl8JnS6DLqQyg1ku8Dyz
8Y2i8XuGzh9kpUsoE2bAXn4Mnrvydbzyi1xeGaNy79n91A0FapmBlPeevXXsEsn27vo8XpxXSgwl
LQunaMpZjBgxzsUw2voCEmNyXRPNZl5aEHiJoXqB4h+WhLKZgXKF7nSCOE31mjn5qqk0C2J5sv4E
UPYuTbtxyss5gHzBK92ynrTaZLoxzAvk5EDq3NHhaYcQXhxt4fsRTES3xjQhVGZCaXFUOuZpamMa
kOjN9DXfYXmagKa25zcIyIXnYwilTQe4IGMMvA2g0dw0zzZ9vr6mLuEB86Ly0MQDQhw8QvVjkw4q
hsAjzV5W6TqqIXHTrCf/ZuhXnLCAsofYaIK6h7BeuzZrzYpenEKQuIDdghgD9NzOR2hFKU2hvW4E
LLyr8wev1TQbFnfMyd9XFlo0DAOHzzuOthEkTGfYjF5gTneZjompG4ey2mrqRO447/6yyYLc2oem
roF8+SbCd5pBkWzmXwIdrGx+8EvlJCS+k4TIK3XBAQsift84K2c8VO6ah/f1Xzc35pBo2xGAkHAY
OMr6o23d1YOJUaXgtZnBaL0SQINqd399CS5N3mkYZRHkCYT3ExthTPudQS2FDv9eD7CwCoCnRocE
Nut4Iahe67asYtiBgNlSt18s1CTr9UgO0n+7HmVhtyIKVvHcEoQShpIiOHwGOTeTEWRkU6BIGDcp
2jTx6nqUhcnCa4BCBRx1EHRblZUGhT7m9AWs57j/xWdPZqwR/7kYBUoeUMUHNtyF4i2qcec7Mp4l
dgEKi1fEuE/FTUo3Tvi33xshMD+z2g+I7f5vF6uTo3mIgEpvRBGvwH4ws2fiaP7+vF7OGg7z30fp
Ah5CLmVoZZ4PwRjMKMlFGa8655fVvIjuKOJtIdZxogl0sa6UQMpcRX6INQeT9pVdTmCeHhP2nWQb
s/nbTw6jAugjAXwDTAxST2V/OHlhwhJegOFt/+qSdT/oGssL4zgL4J1PWN5xi45Asa9c9jCFWxBx
KgCJdO2mhc+CKjI+t4u6GmgAyspNw9wK3W6OUt9lIUyI7X03lCv4O0jdcbywiE9DUfXtI/3SsSRC
QcGKlLu+PQ6e5mZZGg2yZgcP1plKqh7HWRkT0XcOPgr5SarAK27CFqwDFOtSzSq72PH4/KeR5q93
sl0Km05oCyNSCZcxXqD5oBP+WJguPLvxUYCYQONKLRF3Qgwpad14leO5kX4hdMMbTS9jYYkhBEDN
0EmcJYKUNQy4c+h1IVQKMudfjwRRBcl1/lzCcPT68bgYBwTYuQWHW4spe9/zhF+yyo9XhrHmzopH
a+o9TDqKwsInQf0ZuB1YDdoOsO7nn6RPHDuhU5+sYItkGa9J/uX6KHR/X/nkg90XcW7h71fpts0f
u+rX9b9/OUuzczZKnL/fYxcncBIL32mbCGACbnd7P+zuPTK1h64EPqKWsa4ruBhu7poDJgOat/rx
cVTLyeeQJKjHDW1LiNZtE+z6yNAclJd7EvV00HIwNGxIW01l22yCuVcfpqDNPlhxi4bzVlSPvd1u
K/FxfQbnw+r8jkEoWAdRdMeAC1BL92ntogdIEAoGZP5TWpjySWTtzTSmzb4c2mRlj+KH047yJk3k
z+uxL1cHPN0h2gKmPIMQuAq0EpEjjcbDdEJ+ZhWyYtPqcPvzga+OjuDuQioAMBV6FOfrO+I1zQo6
Syy4/YYZbuCz7iatkq8dG1cDitUMlo+fGBTemihP44DA0M5DcqdPYrDXgUavH7lXBZ2uF770xXB7
zt7g4HibaoCB2Tn/DYN2a1iocDgIrKX/iG68yeHoJIJQhxm5PFVRw5mBADiFQOUjSj445LzxvRqg
wrB4nNCrqp963Qv08vE2V/Nx1oHeS6CNoL6fKrvsK2+MoAOYfGXhyoRa6bCXETxcIwiHPg4gl9aQ
qqdwxWt31z/Y5aY+D60kDVUnLRjoIrTN5EFa4F5SkJufp78GgJ4PkSnFIyvrhOysGFqeXhbQ9Gtc
VNtO17a4XBxng1GvjSZMBG8FBjNZwCgCngHVgefWlwFcT94iC6Z3jQha4WsOrMslgrBzSgT9JUD6
1HukEm1qTgRjCzOQ7fmuKd/Cvy5yz/OH6gHuXEjbXKIU62gwhjlG7dNhL1z/X3BMHzpjrPbIO7bX
F8XigP4EUwXhB99JkasgWOz865qbCcdERDQL7/IlfD4itYfPYhdPZAdBiHEbkvVAbzkUgovc2Tb2
sbU2U/XTNr5dH9jiaj8ZmLIKYz75oxUipp/YxbrJ+J07jAQP49LYgMun4xHo5lE5gHMzLCQrYfJh
Ok9x+FgPwOtomBG6EPMtc5JWxj6PJxYl+FTeD2RkaHoGLNKkrpdS6POnmuWkgbSYIYrzjzgJAh6T
S4SLcbj+nQH/v/quJEHXB9LZh9nBTV4ZfPUiM4AbdO0+kAykjMDuNE/aSxyN8ivmj3vyK/zCqcBG
x6+QcFdzAjuWgQ3d3PQjlg85/FxFuKbwvht0x/PiojkZvZL0xg3sXaoWcUf+YlOYZ+yhNb0G7f/6
2lzcEAgD23b06kGgUma5nXroHISIYxDU6QjGYVHIV4XoToSA8MYz3MW01vA2P0IM8Xrwy5wL4Hyg
MYBi8TxcQ8qrDvQ+d7RsxE5r7wjW2jpD6UtI5zst2SHqdQtqvjTPM5PTcETF20rm1eVow/AnQ37H
/q2ktY7CgLTPFWiFTdGs43KbF+Ig4vX1cS59yz/jxGyfryGamO1oRwhcwNeodughSpots4GZhFDi
9VCLtzqByQRel8gvL271rG9lXySI5aEdEwzOFHj9BN38bD3C+s2t5Gb+35vWuU+tbI/fCjivRk1o
cc+c/gblekfPrisygd9gMB6+okQrbnJa4FE1lcOqMCFhIYxo2kGNajxWid085LLZdXh/aST8/o/J
ACL9f5tU6uPUgr8QCiP4ISYFDKNbD/2es59Gt03dbQTzehCYBSYJxTapO74uE20sNgcVV2jrzTgd
5ZvXDk+gfFTiiIzGe8eoAXnW+YcvLivAxl28J8kswHi+rOzR93NoRmOak+9QtUudf/yZhv6JPAOM
CDh8ABSPFqZynXBDOkZZNXOe4R57Wu7jHvSM8Ydm3S7NF2gXOIQYGvgXDgIsqxLL43NKOOCIlaH3
VjB4hbsd9GDCPrO/hBD34V0eAssofsiq/Na27KkmIeRfcudL2BFHczotHo2QQQQXBHUzVB+UI3jI
DFxMDVrDaZtvQid8Bo5p3001jNFg2BQmT6TPN67MN1GmyRh+l+XUowqPNBSEZ5MaQNeUT5tCcdyB
iNQqrR4bKndJQ35kYxrk3fNkdWsriv+FrcNcxx3Qxxuq947jFhKNfWjdFImaHVD//foXmjet+pPw
XTzUdSn+q8LYR9bWdTdiQScSFivDU+6MO2geBGEo70sQXsNUJ1uxtL5PIyp5UwVXh3GcELHiUw1z
MLJuzew9Qd3E1XbN5wm9NjpllVtGN0lbIFaKbNoXScCqt0pobqCl++50QPMeOMklGteIW8tHkBFH
MOd1kERQjzqGMR4/m+tfa+lRchpKWUBl1vUxNA7TVQv8XVts4CrGku9hGq1tmEqNUR9UvebYXw4J
TXmgZHEaOcptzkWVpLDCxmEb1ojEV01qH0bfDHrq34cUQl35Q2pMGm3vpXNjdqoHERNiDZCwO59T
I2/cMbZwCDoEkFvm3SeRLkda+mzzeEBBmGtQKqKirMwEqsYdrm/KxuoxHwcBYB8ODHedZBVkI6IO
3pwtLII0l/nSooRBDCTYUcHHS105gJoqx01qDvAEGB9SZ9vBB0h85hKBuheuEJ8QtIaUr2Z2UhSJ
K+CC2H8Y030Uf0n8L9TbXl+OiyOB7oyNrqCHa1G5DScmxww3CdaGl7z0/fDGG7BSxKRZ9YsXPpAo
DPovqEVfQLRBPwojU45I8fw7N97Q9EYU27HZNf2j6W5Ka+PgjUBvreH1E+M7iascVbG0+ljE03x8
FFs/5Qenfi5zQzOLS0fw6eiUtc6jZIry2Z4oZqRaNQ77dw669xNSrOyqYNuk6q11XRQayMVyXIB8
0NyDpIS6s11R1E6LXj9UfPJVkns3A6PrcTIeQqMICsvYUvrr+nwu7Wps5v9EVAFoYZcngwNi2cop
o5XH7/1eh41cvN1PQyhLEo8bUtMIITwvBBUZO2sTR4+R+FrRFdpLNizMwk6zoZeOyN9gegvtZNDU
lc0WupXbTtzFMhnQSnbfIRm4kqlYO0A1JY08diS/NcV4uD6ZmqjqZAKlIVOwmDBS+TBVkOp/tOO3
xnhsyb6pV7UOsbW0108GqdYufcfvU+DKgajjoPHcxA4Yh/EndsJpDGW/wcSvpJGNGCRt4ZQYuCQO
bFS0m3E9djCg04TTDUnZeGPupWNtIhyLPzJguwu50bp6/L5GlBSEYsHP3f8Zr6O2BZw06uoWd+iq
hzBwsrXsIXqH1R/9mQC4u/VLq3iRpZfeM9k102psIuMB3V20xUQaidu4zrKbzvUg2Hx99SyMfRa8
teHuB3VTVIvPL1ivAC+zw+sVBZhDGB1bJgNv0BLA566qOvj5dY4HK25yX4XOw3myKZ0BNTIhavfW
8Gr7Mcrdm0wKPNkafzcOtlgjfbmT0E0OYl5OmmEunDizRAWIYKCagwWrHAe0xNMHisgYpgPOFuSn
cFlcn8ilEwchYGAGmrkLcJxynUdTHXZuhJyspDd+t5ftxitXGXsnsQkWz04KPIY1nealj4ceI3QH
ZxnhC/28jDp5R8o54zRuM7ozkHeChHp9XAvHCz2NQc8XSGOZQCx1Bc7qeg1pChmtp/wuTL5AlhKk
/f4TqQRE3dGCBLVkzjSVWWzbMaK9g/doYh1JfKzkdy/R5JSLswZUK55+WPmglZ2PKK9JEscTQngW
lvxPkd+NneZxCUGmhRU/58mzCDL6wKoMRsdlM6bQIgdLJ6m/zIaQP1wzHd5gG1NBCjC0v2dt4R/C
hBv3rODdkedWvuEghezD0owPEW+6dyJD86PmZbg3rWjacsON8KqgpbMrhyjcQne7P5p0GkgwsWJ6
T0conNFIZkkwSGJWEBr1mnU+8v6uSzJzPba0WiVtb9+1IzMemjqUHdxxxmlXW3X0YXMru6N5Xz2F
VStvCU+6x8xoerw24wpKd2nuQ46ob6N1ZNo/vCmFWHVB2tCGL1zVvfZ9kmxINyT3Lmvcdp24CQSZ
KnRIQeaPGbQBJ5jYvHUUYj6YOPE8VFN0sNza2vghEp2g7z2yjytZVig5181t4jjzLwv5YYCPx9qu
+wLewSSGWKpfim1N3WZrFsLPd31U93tUGcWBhnkSrcwpdr5E2eQdBW0lNB5k4SSbkGRjFZDcJLd2
ZYb7SPhQkqpas22DHpO4FTDnWrvAaYH/R3NjP/RZAqquO/hbTodkl08+/ZZ3cX5E9dF45Wk+fJ9C
L3xoK0E2hhU7PfD6xMmCBN1QsoYhKwGu0Eytr85k+2hrS3qT5b310WeN/S8pE/NRsIxvysZKkDCD
cpCtjaLMvuYpFTX0nMvsnyJ05ZFD2P6NW8NwKAtrWjVizO/wf+/vYs8D8Dxjzl1ojBYaK0588KTN
7+zErddNOSVVUKPc+9WvbfokisjnsEBunAoEHC8T2zCPomwHIrl9KO22e0q5U2/BSvO7FXec8QjA
l/jOhthEr7dBsdiDy/FOgBzXBASKto8eqBn3WVjzCurv8xkOT4uXKM2L57KYaLnmVVwd+rKu3yNC
Yz+orUZ8kIEDOJpZ4+Qe7TjrvnHgI7d8yqpj2JvOa9FXTniA/WsCZUB7eoLbUbHN09FdGaHBnlxW
h4fOal1zN5DQiTZ1X4dWQAvUXVeEp+Owy9pWPmXVMA6BzPzwVrhGDqaR0e/DpDKsgMm6/AGiTvzq
YF7ioIZK7UtkuW2xLtiQvZacyBcb0mrf/QoqslHmm13AK168Fs5Qf7gZKgrgEVHQQeI0rr+WIvOf
Qj9qaVBUjgPNc5LfeEJGm6kHxzsrW/Fq16PdBJHRlL/kIOTGQkPx1aYJCC2Zh2ZRkNslVKDzxI9f
nDSE+VfixiKIkJy/2qNtbMuwd+LALM0MmP9QijenicQhzPLGDwpB6Y2o7PA+cjps4NJ0JXYRwIxx
Xg03QqTm+wjkU2CnNcFPd70whxpvye7zBg9sSOe48lCHiYGjgzbpCEe/qTmSxkgfRz71ZQCzmfpQ
ezTdFm6Hepk7xQ2qD64El4On/wDXJb5UzO8PuZf5aGyjCPhQ4I1WgKEUr6umbD4iL4zvcRr2a6PJ
xx8st+vtRKDi5AyFjIOWVRDkmMYxukmGBKmrP9JwVxOev0gc11uTt/YQIFB0KP2q3gLokd6RquTP
RjjGexo7LrZDCk0Ej8bdJnKgqJ+N07CFJlz6nvutEZAx7jfQrGB7SE5ASY5G7rBumpGh6GfZwIRA
QDXakpHBEpLUYpPwgmzKIXXFrqK08VdeTtwpAI249QMB3blubcdtFuNR1qA77FaQaA0GiIptQPDv
nBWLWLqhVpq9erCNB66tlQYs44nbjCvwbaZq5Ztt+gsy8eBSyrLu3urSDzej01TvjITdfoizdAsd
hvbdiYxuX8MredUYfbdpWFOtnXnS48KYvhKrN38JknoBY2n5BGAAu406v72BTcZ0sLAQoSVuxDqT
i6VWADQC/9xySvYYJ8YII6+QQ0nheUq2JnoRFnu3/a8m+skTXRlVkI5borMWWczmZrjgLCWAYrIS
tgEGqrTmXrLR7mqowWeNDli5mPWcRJh/wUktL+orO4I0BZq6/fi9sv6ZRfZ9E4YXDgpCyU8/yx5J
pyN9L6aQxAQR20etHACy+aV+ErVuGe+lgaQhnaGPycEdtn2eBPAlSuK9TL6G5B9ea97iS4kKqnoM
SEXUVJByncdM2hjSxXP7ugzvkyQQdNtVO9HehbpH3VLadRpImVI4Oo3+MHeVjea1b7450aHX2Q0u
rYvTEPNPOJk/XodNnMxfbWIHmbtQPHb+vjVOUeDCSw4Yr1n2+DxCCSAbsef+my9uxLhj/sZ3NT3p
OaFW30rQyAeJFKIH9ALGbbV5a1rD3LKdvFvhZccuSeE6mcBH1l5fz+2XPslJKBWT0TDWVnmG0YTe
i0ce4Zho6aC9l0x2KIiexlBeXg6yvMKPEQOKhCso0CFFhGTmZK5Z2EBlxbi1gSyMBwrnClADHUgR
5dBgKawg5XI/wp1P4sXWmd8ZQALXR6+ZaBU+5LG0DtsZSdFEG995Ez0qC8dIB4ZaWpOwGABdD1Bg
68IJnA5ZC6EHvDzt5lfavMbNl0+MYq68QiQAEvSqDxayoDYcW7xmcn9T10EHlgnkHr1Ch6BcXCs4
IoD+90A4Vg1yhM1RvEjxvHXCo238Ww9QbNK0GHQhlBPChN007NkRovde/CEBRWJt6uwSdTHmfz85
Isq0GTzi4cnslb/qdJOWD7J6/swX+TNTFy9miPhUAsOokK7V7lev/B7mK9Ho+geLK+vkiyhP5cSy
44i6iFPA/cX5wgdNXVg3VcptZNR4IIUEU1XnmxpWg637Zv21OP98OpyMQTlPeWpDU67CGLr2yPuv
jf+Shk/XP4dmmn5fuidf3A8LoMEbhLDJtziD8UbziTthNn0AMhX1OqRg50tqNPt0NHP0qHLrmMBG
EDe2+dd2LfM8IW0DDQ96rr7apjc9w679Drt8zAFmEY+e8dS7dxEA7FRzKi7lA6eRlE1YI2+OCxCU
VqO5I/E+aryA0CdIAJd/j4Kdx0Th3TdruqLkcz5vtlWFdcERabDWHrmfyHYQn/n24EQBh4/aK3Dm
5yEaCeMiK0SjvavuXL8Muvwze/1PAFcZQ1Z0JfXi+XQfvhRiS+ObMtxRHW1pcScCQQWCNLDXmK7z
YTAzKeq2n2twbCeirVGnAddd1Eu3IRRHwcNAGwgqu0oeWFYT6LACvbUYlPI82qZ0DKDSZfHN9e24
1MSjp4GUBQaL5obk3Ryo7apbFJXSY4GixoZ1bfsIxme4agZIxw6Ufpem1a7p5G4zmjgr6AzrMu6l
xY57+fc6RPfYVpKTrHOmcrKxdVm6NW0JOv1zZN50sBSTlqbquHQMnYZSehpFZdeoqyDUDOhNnCcB
c47rM7scAeJVMxsMDDflHHIyCJXzuXTatbuqvHcGzWZaXCGo4P/n7yv3gV9ApauR+Pt18Q/v+Toq
UC3x2cZJdKLSv+Vt1BwYTzuQjpA6AvOvLEYsRPS0oGG28gYKozoXjx9j60ZQVkTNqpsYoF4ssCP4
0qTlLQDL9yNqf1PbozI2BBxSwA50iBLh73vrvg99FL40c7H0Pjz9gcoiBjutn/p5Lnrjq0cfY3rM
401cwiH0WFd7Rwe+WJz6k/lQDgDUHF0fckDoLKIh1iZdQKsR1MJ9hALR9UW0dNScDkxJXgqfgzoy
YmAcgEnnS2fcm6bmBFhcp7PsOnAJ6Fuo61QYhQtFCAAuuH0bpxbSb133d3Fb/4mg0u+TIvNLYDqA
E4BnQda+tmxbZN+y9tbIdXBszWB8ZVuHPm1EbWMwcVLtS57cwk9r/5lP8t/5Ul/orWOPkocYjU/7
XekI1NWKIGOZ5rPoJk1Z0vWQNsQK8eVHUIghisEKiGulazK8CJ6t/39DUtbzWEFHETJeuDY7sqbl
l5yC2+1p5m15j/6ZN+U8DE0rYX6LeYv43gQItGnvRnFXUyRQ8O+xdr6zvT6q5avNB5kc8udQX1DR
1hUfU0FIj+skuU3yYygfMmCPbesr7ER7CPmQgFgrdIIDvBQ/s29nZBZq7w7oe8qMFnJKUZ9G6Lg9
Fn28MlHoj3VeKvMfuTiWT4IoMzqQYjTovHN9b8fZrslbQPI1rbPFDXUSQ7ll6iKZ3MlFDAm9mWIW
Neg1i08XQUkKI1FViWEgAuYyCI1yNehAtYsrD40/0LvYb/uF83ythEMMLXOgrgqPv3IcqUGew7cN
Sq50xSCBBKWb8Rmdkw+gvw6fWIOzqyTYtLBvB5/2PHadipZ7nUQD1Y2ecs8BuedVtDVq2dXt0LJV
Ic2nRv6Yujfg4jfE+GvBTrxUIK2LRHVmDbOLOoEBD6HGwthzbqXQkGajuSeD4cKlvkpvPa+0vlwf
8dKixFTDRBcEBxN47PMBy0RYsxQqFmUcWCl05YuHKRo122vpcDwNolyLiC2TiiBI7PxMGBo6+8yt
8JR8bfu368OZ/5K6x04jKXtMynqMhh7pcSWh/AfJRxCMVjaaRE73fj2SbuKUnYabhGZoxCBf9D+i
aM/SF8Y210MsbYSZAQ+tSGiE4AVz/m1su67bRABaVoQfLIF3DvrPFTqSZiD8D8fY1tGP6wGXx/Tf
gCoYyst6oIlbBLRLZ0Ml8Aqw5M3RBL0eZvkj/Qljn4+rKl2rsYv5I6VbWmwIWRfZi0M+cVCdzJ76
6HdhCA/VdkRxmm853w2VptK8dBCe/v35308qIwxEdQkTIzxJJMzRYPzKdbfS4vefb0NoU4Dyqj6P
B95mkISzgFNmL003rrh8a0yCZiL6oIdkRJtIRxZe3KjAu4LSAAo+GLbnY4q6kqFmhYi+dZuE4KPw
bRGJQPQW8ubt9VWwOH8nsZRVYENC23UbzF8MCqhBgZnXnAWXyovzYXoSQXkHFd5YkEYiQg1EJj9W
zUsZPTdkVdS7Hg1i5M78aEVb6FuD17UqCs2LcjGhYe5vqXRgWC4SmlDk1OpDrEAjtgQPcjaMX0hi
oOHccK8EOTos0PqT9XPGaP5AQYIqVzMG4c4Cvw/KtCRqNHO+uMFB1wBTAUI3F8LXzI5E3YYOftHw
wu1NK46drzm0dCHmzX+yLZzcH+skI0Azc3af9tBTK/h90eg0fhf3xslIlIMep+/gJRPCtEPW3bhM
lEhGrCOXCV23Lj96fgYLcR7dkLrUvfIWd8lJbOVcFl2fuEM1x3ZKaCttm/SljHfQxQH95RN75E8k
VciW83bwogaR4s4NGmIGnc6dXfO51B3PnJKxpkSEjCAdrbY2AD8k17QmFrf6yTCUre5LqwJ8Bctu
sN6Yhxgv16dp8YN4DlSbwI8CenAe5MmaKziH/U2NXlSC6pDpQip7zbM7I3xEE+x6pN/NcTXBQGaL
dwIOFtAOlKGkmcUzZyZyQB4gCJ2bYfiVhZBAvDdgDNWVG+HsWf4+hneV+4iW3PXoS+NEbgjmE4Et
DugW5+MMqVFwGOJiHnn70cTAlsvvAJc9SPfVSVvNRl7aYWCfgtMEbgK5cHgrSzyTvBnoZxMTej83
Of8hHS9wy1Vc3Azpuu3+vT66xYCQfgGhA/qcrqr8Y8AI1K7CDmUar7wZ2/cWahWevI89AQv76HXK
xzWMojVTurT+cYl6sFWfHajVljTDs48VFmgkKYGCHawbhptRqwO1GATSX4BbAMMM2eHz7+Z7skdp
EW/phrTbNpwOdWzu2ohqvtgioATiybBDAikPdUzl+m6EPcv+za+HJLsbm4cJerFx095DVW0DrOs2
ruNHmJg+j7xd+dnH9c+3tMlBV4b+FMhAHorC54Ok/lTQ2keSX8MJ0ZC3Q/nP9QCLswgFXDQj0AlG
HfU8QGqTWpoOrlMWTru5c1cZ5jaKPM2KmC+oix1+Eka5wEwHHqRszkvgwhv0NlC6+bbnL+QTxOfZ
i/y/w1E2s1Va0KIFDnQVIqdLgMNJ84/aAn9P15Na3FcngZSXSuKFtK8goLMqbcjL+x8EMM7spSMP
PVsXZbJvvU+09DzAuCgOD7TVVSm9SvS+2dQo1kfpcZy+mXRvNZ/orsKVGC17JFiurV5bhgMlHW6g
YONzvmISIhW4InWF0KUVfRpEOetpOkGLqECQnHqPJu2f/OL5+pLWRVAOBscp8hJmctgzsM6x5IOb
aT7FYg6K3h1cOqEBjrNHyVVSc0wi0WBXtt5XswRX6Ga0X4z+C4+fILoc3xl3KKZNn3nhnURVXy4x
cs/MnR/8Ip0Aj3nrGhZU3lqrij8vXXWvnsZRDryoMYWERFS6smpa7BJ7fBrk12byH+n0MwefL2Dp
j+tfbOkQOo2orokidcq0xGZKXRATZouB/jn9axNDPFxOgyjLIrdbO2pCDGvwd1CRDWDLCw1SRydJ
uXTSnYaZV+dJ2lSyVjiSIUyFF1gmxyCnPzqxr0wN0WIRmXcaSDm5yWhlzJ65eTBrXUXjxxTig92F
1TOM92DYBBF610ZC9YmWHmi+EOBDURlMcbUC4POIt/Z8HWaDeewKdj9oxf3nz60sQITwZ8FNSFFd
eKeEbikk8PcIwer7en4mV1OQxH2QcwdMmRrFmiNzirVwv8nom13plBQWPiE6itSjYLCAoqqKONCh
t/LExiViQhFIlDsOlIb53dUJZC+s+rMwyp0I8m9EUoYwXQcQeCcfOlL/6gpzfX1zLWznszDKldj1
Uz0kM5cya/kdnFhAyw7SJ8n8u6YMA2BRNFf9ws3I8A5GFw3M28teGrcMs+YtrnpO6zdil5u4/xWH
4J2LFywpYIp/+InYfWKMJzGV29gghnDrzp6PrHUzvTTpUxA48N/mnaZlvvjN8E5AXkuhSqiKA1Zt
k0fJHEiMUOr04u0w5cd6ijQ6Irowyngc2URMmAgju11NH3m7zeL99SmbP/vFJoO/HZ4+MH1ExnR+
TnVhDY8xgOdXgwBWP9n4Dao4IOnkQfeJHg3sq4ARgSzzrESpXCiwusaWmkPJWKx7undgn53p6geL
UwagCP4ajH4h4XQ+njZ3QJNwPVRhQKWDescIjKYbaW7+pb1kmYDaIhXHtKnUxCiSthH1Blig3NqF
MUrhnEC0joxrf/BBepEoJCal5kstjcwCRRDiiUj9Lih1XNAYnBnoX8YdLJb8Jq/XzB/ENnEmzfCW
Dr7TSMqJNE2MgpiA4cU+AUOZ3BaDf4igPYib5nB9+S0Nyka/HcBNqI1cPIQhdRJmfoqiaCVhD2tC
TY7Tzdj4mnry0iq3Kd6hs28VXnHKKq9Z72dlgkqMnxZwwNjBPzL2bigLRr69PqCluTuNpNz7sJyb
wPDGgApjC2WPgLIfg78ZnJfrYRaSW2iG/hnQPK8n6YVl2GaEf0UYd3pgwt+VZaU5wJdHMot1zrbm
Fxr7WZ7B/stBYSkvfo2giPtfWb8ROtuuxQUAuaj/RFGOuCS1nDqeq6Z99Vj2hxGSJFJzKyyFgJIN
CjtgN88y5+dzleS534uZ/N6N99J9MyBRa7aaydLFUI6dRooGdx1ieGRLom/CgoKZzktu6dRB79SH
oD48tsDjPx+HzOwUUmK4DcBe/FHl8e3gwPXI4dsMCqRu7QUe9GOD6+ts6Raf+QRzXQxgcDUHcsuG
iy7CuJKhAsn2nuPArvMygBDvilYbMDDhf3s95NJePQ2pfK6hsrOoMrFX65zdA/exskX+c6isTe57
24HlmmNVN0Lly5EGyLSQYlbHsipXHZEfYWW0h2xov5WD+W76UbkJE/8+Bx5MM7nLH/TP5CprH2Z9
qcwqTO7ELAk3LhSuIMkyrOH98CHL8N0srTuYAGhgDEv7GjVHyBqjDoibUrmGYcdi/w9n19Vbt85s
f5EAiVR9lbRbbMe9JC9CTnIsieq9/Pq7mIvvWJsmNpEAfjOwR0MOh8Mpay21xn3hdIVnA50zf02D
Nnq/vI2yhBn6qEChg7EUDIKLfR8mBhlnTLfDfxD7Rs/sYMntEIyah0ZjV0X2rXeLk4U5RCtejrE1
/LwsXmpFPJGFDCogDUQ0YHscxxZQyAjeq599VsBw0j2JR1xpPwqNKTZSuqQbYYLTp5aeRkAFQ1IG
2Hq1/ZKt2cnrQOGi/U1UjZ/7Ty3BB1iYxGN2C7WWBAPVunvllA7iQnBcz9Ut6/WwTXrfXZWtsSoN
+f83902JTwJMHuQmrD6SvA2YNfgWpjqAlXUzL0uAdrm7eAQcDNOP0dA/FrV966RTDxro/NBkg28o
kSqlW2zrAA/iU+yAYjr/JkzT5u008OODzHWe7D3gppshoA58FUic9KBuJAnaT04LFIwE2pvzd5P6
RX7MUQwxWBjFJZg/FKYrvUs20gSPVC1AIKBcrxQIJvryFiFPaoCE8PIBUUkRnE8yZZZm5dySLPSj
7jD56SMaUwiROteNKvz/G7OhvTUkxsK3aOjfqNdfJ4MdjtELpuF2pp3u0uRHiV7dy5rJatOcbeR/
hiEyKbAxYU3Npc5WvqdpegJiZWCM5W50+iOiZ5RXWAhQjIdxpPtEq3du/EPX4rs8OV3+EsUaixTB
faPZEab9eBqahGZCgI2ZHmpNRbMjCwbB6oCHAQADgZgseHQn72rLy/DmiR0LTPL2EQPrh7/R5EME
Od9IdDyngL6Hh+vG+AtzEjSTJi/RuirESN3MRhN6LqaifeX2CzQxl/jUdvWNMT4YpYs2EFthmbJi
I3rgQL9pYgQDXUDCople32k08RAVApMOjG6rBap136Ivjvk2r/shurUmvzRHgD/sOtXEqVK6sJ4J
QtXObKEoQW6pMu/t5EviBlN9BYzffPgHE9k4j4BhHwnarKbd5c2UurON6sIqd87UDC1/I1cpEMpY
sNqHOB3CuHguPZCHB5elyTKUZyst3I5xnNRJgVdekKxfrXFXo83VGg9r2iKueqDaQ07CmSmq4lJD
4h2O/EDQT7ONmpdPuldBZh0lp7IdAcLe7UpXOwxQ8bJ+0muIA3phwN9EtlIwpHGxiiUieC1bCUgx
Eadqg3nI8cJYzTdcWwqXIlOM96d7oNcBno9Yhlyq2LQ0s0LAT53Ob7P8V994Y0BiO/VXYj1f1k1W
4kDNU8doBbjcCWgVzg9kXHlup1sQh04189Bl9XXfNVVo9fF8AiCSfRhs+rNPm86f3aEK6QwM/zpa
Hwu7VmHCy5wpnDraA0x8zSc8WFL0dEaUlQcs976YQxOYjXOTK19ZEnNF5Ys/R0FNwPm0hTurZ/FI
XDoiiZg+uOWPeryvgNa7gCTHRnV+12mg5HIUNvR5VyETqTG0x1JQtIjlV80lSVpFkMmKwOgeU7cF
RvCpmlRwVyo5/P+b+9ghAwOrJFLqixP0w+NS7sGQ3Zqvl61GJYWfmI2Umk2A03ehjZWPfuJiaMt4
NHVUxp8uy/lsEXzVYJ5octU9RzTOJk3AdNBzbfLHabwv9dtGhdv/+XCfixB8V2LVq+dxEbPzT+yc
jDaMK7QzvK+qKsDnOxwzJzoB19tvJjOx/aQHYIm28F7hub6PW+9BdwdFzloqAQwzJvJsnB9FsGtq
sCRKIyTkhzbo2atJ/9jlcjRP0CECH4+ToQi7PiT10s2/k+/Oc0f3NKr8LLotMRJ0eddl1rWVIwSu
ZC7Rgzch9WUXYZznfuwAUAnFIFOhj2y9UHpC8QeJI6CmCX596BG41TYyU613S6p/84moLkaJcVnw
qwjnHWRWHJH+u8UkRLmUCA8HqwZB9pMOxs/EKTj4i99WN573btrsvqfDPmP3+tgdUeB4GggNdaMF
mlYFH9GongXSb7IBlErh8zlJ2PnZbQewnGGUHyGrnV9F63DVpsaBNtZ+ge0vq6p6KRMHLhGYPnKA
MBt+xDeuoqqA8TA52My2W+tvixMBKKZYQS4aVHkOMna2GCZwTQbwN5YgS4590xwdf52d6UsMkpCd
N6y562MitCpB0eByRC02ds8Rkkh3VjWaKpI22feiTmKDZNZEa4TYDRetY4Q8MpZnwXvCjzI91Nb5
i5tW17PW/yrTQWUjfEz3vD5DQT0HBmJiwhRRcD1foAXUuXPs8kBRa0GT0OnhRIdrzHaFzrqEbeMh
jVNg7nY6oJVRtTv8xz8Jhy2YwPzgCIWCcEzudNqwIrSZRy9sJ/2o6d7e0dFJa1l7baDPazoh5EE7
LXka61iRqJIcQM4eD7IyzuiJtqRz1Uv4mrWIEMNZ8T9T4voEGFZ/7ErQyPW78AAYDAyJnkvIx3hu
6BghaxvtzOTUGFczAJLKt8tSJNfUmRThSM1lYgB+Eas4Oqd2xohtc+u5u8syJA8KCiEcKgfnCOku
YbG6dk3XtkN1qLTmfYZhAz+OPSNwemM59F6WgYlhysK8AhD3zPr5KzrNkLwxJutLVwz3Y78uii+S
nRSYrgVcQJ6wFmtkNI0mEw2AgEYl76gk+IX7NdK1u8GbUKuYQ4X6MkuFiQLHEy86ApM530k6dihr
8ydNbUQgSym6aw9AX7ukqZpvY2qzPSKF2z5ena8AvL5hruaAFCJTGOzvRRbPCzYANKcGzit6tM6/
IrLcZB4jAFLMtT31GBEuqB7EdmE+aR4gcvpsaAHyPmdlcoUeLhhdyjKUKQ0MmZ8ch7VPM80AVNVr
jvnDHWMaAs92HXC1FdkXvVnKZJet+CW/6+3uqfJSI6yjmqOdlf2yi1e7eCZ2b3EcG+NJ703tvSm7
5uAxjbxYUdQc834pQpaY63WSmgUqIVGU+DFw0e6GuJ1VjUqfn5nYewRmCNcR19gijUE24+FNxjIP
XIJ5L+LcldbPHmWEzGiBzkn3s6qJUZJyhkQABPDLhNflhfVno21Og4PXyrDsPPeexmE5vJbOUzL+
AOFdihyMfWMq6Rtl5xuXASqzgGgHXKZw9KacLBZoJPJgSgCuanBml+zWbk1FM4Ak7sGdAzos5LNx
0MVu2ikHXl46oxM6HzxAuZ3S+jtz32xnf/koyc4tml3Aa21zjyLmrKaqpQNme/LAdKcdmfOT7WVh
0pl+Tr/Fs6m436Rrt5FGzk/MOpKRsRbS+hUA4oTscueumRUrJxcCWHw0I/N+FGGDSJLNseOBe3Au
pp/TbM93rjM+V6yvFGVmuQGCOgPlOVRnMVp0rg5DC0878dd5FU3oOf2nW9BZc7V6fjyjMrgjzpcR
k6m1Ciaah+6i3zE9isMGLiNMcAqhvWv2TmQXWEW7f16Hx7n+EjOAD/iZ9qy3R0P1VpFkBTAJgDZ9
Tn2A4RtxTn4AgV+BLjrYSP+MufWZBnoWRumuz3yHvdE8iCHV/urWh8u2KYsItnKF0J8RQApOLvR0
u/6QOvNxWlRzYTLz528kLCbqVp9yqW0/9SQH0Ckfza67UzMdl6bgfcOVvSqiD5lZbkUJtp9VMbre
EAEHbgz2qdg+ulbu60X+Fwd6K0a4GmO2NGubQEyEoeJ6vpuzN6+ogmj5lQA98/IGyVw+eolA2uPB
55tinzrP9nfl1OOkYVTDe/CY53vWfRs9DiCYtlWJfiKzBxvOHmxHFDBmor83Gm1sWsqDHvRx9obv
1Y9kxc7ttOa+i14wC66ZN0P8Y6mCwj3S7L2rvyZOjcrNwR2vdPNXqzV+UT/m67G0w7RUYfDIjGn7
fYK92k1HMytGPADIaKb747JvnXva/dOnisjjd0+26AFw4wG9Bq9V3EKC46Gt2xmJhZVoSYI2rkO+
oJrBwWP9Prtv7CVMDOpnfbnLK1y++feaAg4oyJufFv2SzS+lC8jROdDt+zlWeHhpZLr9NMHMB1JT
lHmxCE1xBTQqLP4OqaGWhdR7YsXeZuGYHStwsMVFWP75CBbFvCXEo18KWEviG6JpkPRAJgqkwcA6
R+7Uj8xgUlHmydzvVgi/uTeP2KyrvRIDhggAjG9971v9wSn2NHmarGMR3RJVg4QsENiK41a3Edc0
ixWnC8TZFgtc2zfp1xnDcp7qdSSzXjz1dTADIPOLCu+5nGHRLNuo4G1pNmLi8NSuDwmA6UzjR65C
3ZD4DVyXv/uI0d2GnN65KAzGsiI1ISplj3bcYpwTeMTVbQysRRpgIOyyl5Ls15k0Yb8mRuJcmyEN
fClrA8xHzOenienbxC/M78DZRcuLwjFKfP2ZSGHPGAaRS2uESNLSnd4P4VTd6CrDkGzYmRDB3awT
Y1HLg6l4Kvwm/4KCI5bVB9L62ChCKiLdMZwnzMwi1Yciy/mOFSUzc3Pha5g/pvNpSr/2JcWQXmjF
O7N8SpkZJOOvrvyV2tfRenRoG06m7VN97wKKPD318b6N8tAYdpisCuZ8ANLmHhFFBna85Hby/vwS
RLXk43OFpYF/HEqS4vdb9Ch4aF4y2oPT/DNp7s75ddm6JLiinGnhQ5YQjbUuZnRWHqVEzT+VFXba
a4p0qNf7WXLSl12b7mt67Rk7Ut31QGdayqAhD571lhfJoVZdQTL3u/kakEifbxSYy6JJ1/E1HpYZ
hdUYJLCBlel+N54ATO5H09vQzgfLuiuLcJr/ouIA8RibsyleZph7PxcP8GrazTw0jZq72XsiK1pE
qi9zorgApefrQ4w4zKutkeZ1KcSU3VvaTmFcH8um/JtDvBEiOETL1JIZbU1YSu17B1zsId3ZKqBg
mW/ifVl8rsIBApVwroxhnvKMl6UT+588Oq05iCJPrQOw2eyqql7nl8vGKls3zPWC7g9JI7QyC9uj
9zr6e+MF527Zae7Rch/Xv7iC+ejw/0SIW1OTCXTtNUS0zU0ef2vsnVYqTrdcC7CWY74VySYx1wT4
+LWn2oTrYz0u5qvOrlvVNJlUBConto40ISZNhX1JRmK0qwMtxvkRXdBLdo2q6+W9kFUegcP3IUNw
UosFrgvQjMC+2rf1u4mcexdo1r8k/T6M9zmuRWsoFDLlauGdg5kovCDFtGFT94NZoZEqsNpTHL+n
SB7RH5fVkt0UKDf9J0K4bSNDdwuk4oHSGu0m7Ygg3ApZ+XX1dqRTvL9V2gib5C1xnpgDRHmgXY+N
45R+R3v0ZXX4bwiRNjbpQx1hk7JhmTpDh4wmXfw0903nZXEL3zOuqKpAxFfmkijhcBpO00ZGDVFT
9dPQvuTdez3joXi4rJDsNY98mUF4fzSCZPHRtrIJTCjgfgoWRHfomQRli+FHw3jlNHYQkRYvufqr
49LDYkU3iRPfJ41i4lTm9LZfIJhIjS5YgDHgC6h7Gpd/7fGJUJSovwCEp3L3qa7SmDtqYWExWWYR
gJJhnBvopeeX0uityTwZFvKELWhUEj9Pn51ql0dfZnP1Z++VIoXc4+345/cH5g/QNY8ZfDD8iIO1
Wds3EWBEf7sp1w2L/jDOu8ubKVlJDNZwHikwWnkAUTjXrC6cem5SEJLZTRr07t7WDwn1UX3zrTRE
oMVUKS+JjW4F/vZpm8eITcAvUc8Rts5kfs5q9BKf1uGaUUUtSnK0z+QId++oYxjdLDwkS0C+7jpI
YM9+9xcX/JkQ4anq1INVlghLgwTDUF4UUO91UmEyS/wH4AOQhuTtJbAE/v/NgmW2thY0s/MAZdHr
rhrAXsWu+indVXx+c2SKdZN43zNxgrsCIg74OXTYXE5+ZU3qp8Twc20H3nMXa6maClVJE8yvtQZE
AiWkETts2Q90Yvpme5yz0CL32fB+2dY/m4SJ4h0cD0JLPEJsQTVdj+xycMBJ4XQNshcgMRz9stpf
FvLZviEEdXCQUKMmDuyH8+2y1gIV0DlG/RXVaHMIGy3F6/TB0U6X5Xw+uJBD0UaGYi/CJfE9xda4
0usUcgzjPQNyLcjMmlcCyr8R6E3OFCSWImL+bIfnAoWtyvWpMkAHDMWiXVseR+9L138DmZWSpk0S
1mwlASn8fAnRL1JPZQ9Jq2lTRM1RlO6dPopvDMrYPvVAh1EXbfXLTOz4ITHc5GAPXvZ0eX2l6oJH
l1NXIKMhFmmi1mtpoado92xuOrQc5+Tedb7NVti0ihMn3cmNJG5RmwNeWExvSweSsqkOPURwjQ2a
rxldnsdkeh3Ne7NXhD1SG91IFFyKa0aYAqeQCBDuatqtxEFD621U/0WVFTuJ+hpqm3jN4eI8V82c
kxJ8uhCkO0FqB5bR+eMIdDbdb4f3yHzQ06fZ+4q++L/Zu//EmoIBgVmXxXbJ9TOAPQSEL+3O9nal
t9MnRVpD6lI+FBQbHoy4BexABUmaubPym2m9M5a3y8rIj8NGhnDJGJpWO0OSoJWa41JUuwIVoX7t
QDWXoi/2eWS+tpxGFU6ASjMh5NFTRx8XA5qNZA01NBbO8/doVWHcqaTwhP3G9iOvLKyaG0hKrxL2
OIDPPFPxgkqtHW4SIE0u8pKmYO11W1TR6kFGY/nlynwXLacAB0iQ7bq8U1KXsREk3C+ZV/aRwQ/y
jJy6qf2MmxuP7tbWb1SsURKXYRuAWqEOMdDYKjZdadGQe6sTIzCcdlZ5O6Zh7zyO1Vf0LWRV6BR/
buVg70ELrYWKAQoGwgqyhMajm6VIlrBrx7jLrbfiz6MclGM2IoS1S4G5yaYFSf+svOvJXTs+N1Ww
Lrdk+PNrDHUfOCTc0Chbi8OdzYC6hzOizcSN7nL9kTWB6wYmrhm2HC+bg+zgnokSlg2NZ65T21g2
N3/vtTcbJNhBVS9+N9wYzYvBbuJoULwYJLZ+JlJYxlwzTQD1QjtkqCfjbdUPrXddqsrH/FfOn0O8
dvaxhoJbH5esWxcXinnGr2X8Ad67yHtokoc8PUZEYXtSjQB9xlM1vCwj+qFh6hJw/qF0jNzjiF6M
tAOJ4TUdFLsl8UQgGviQI3iibBoJzXrIiddbYoVR/TSqeq74T4jLhkXDGUIdBM1Hgj2UvZtUJEJD
ekTQiqm/U1XmTC4AwGbAbUN+TnzMURfvYmfFcC/YwkApTx5Xq1KM+ktFIGHGi91oaRTbC7PEsCYo
zc/pr6p+sDELc/nUyPabZ+T+J0C47ZLeIPNaFkgwFfc6PDXJbp38IVFxAcu2eytGMKuWNSPubeiR
dKe1fHEan0UKi5JcB5xh6j9NBItK4i5O5gyauNWLln7zQKQOqs1syfxchUUo3RXQcbsu5dQfIiO3
m5mT0eko2VvptdnXQVc0im1RSRCUyRC6VRVvVAG7EUUGpFZxxUk3ZKMC//8mEmj7GmUBD81fWvKc
mk90AZDvpNgRqQz09PARLtQRxMRVHK1lk81ovKrmW00L3eqaFu+XzVd2M6N0/J8Ibt4bNfI27jKz
hoh6+QpK1cELTbRN1jeNBqrkBpSsqmkimS8mLnptUQ5FXlxMyKKnDVxBFDWGZNk3dhcScA7nS6jZ
1/DPDZBuL+snNeqNOEG/HuQdQJiBOLe9noxj6rw4NFzaY63qJZbv1YdegrOcRhfwQysEDfN3mx0a
ZGZNxTNIqgtq/XwQizefCNeY23gFRkVQ46P101Q/p8nJjNHx+sjYX8Qc5EOQSE7YDNNQFA0cv74c
x+IJMXxeByM6MG3FCIJ00TaChORDTFz076K1NbCTVy2vfExhgg9QYQJSD+0h/Q8MFsyeiBano1We
Ad0BJk59E1Wt1g31ARO6imha6nE2YgRLM3rGjCSGGKLfa9pbo4WXLVkanqHxGVvM0c8R2p4f1YrZ
rIx471GzghVOS65cloU0JUcjma706etclmhPI2Xjl16nKArI1pAiCOAIpPxPkN0DmZmuJUxvdm+r
LPctdpw09L2eLusoswc0OvE7CNlBVwQcTPqRrp0Le6iMA4n+HZfbxVHlQCU9jEjDfAgR8QWBuz8A
eQNChjpAj1pI3JvI+WY6B88KDDRMlA/MO3QqhkWZeWyliqa+UHRFcKldeZWCh7P+86E0qOXALGDp
AJQTcxctGdd6rWEe/azZQ2A6rDtQDG42QeNkNqBBB90rFDYp3a8PmWLiAg0SXeZymU31o3BAUv1t
GPaXTUJu9hsZwsI10wgIrxUyDPuUdIY/tRaaq+7y/m5FxrKLwkrb6WR3WarsWqR4fQP4D1MY6BQ+
P2szXQ3UHyA06sG84qNVmI2A59Ma8Mv07sGaCAnrrk5vtD5CYnEpjMPlD5D5es7ewCF98JQQe8vz
XHPpkOMDTAQWOd01OHSRl/ta/kJKRZghPdy8UoQ0M1LNOt/lTQygF3QYPW/A67xNw5WVOxBeNz7I
iRE1WapJUKnJbIQJbnKtyjyaG9T89PpuMcN+es5chclI187jvINoGOZ4Yuf6aHHi5GU+wWKaEtAc
mu+4P/DMRJMrJvYSS3G9SE3lQ5rIeNXYTY8mMyi0pOZj4n5b27fYW++LUr/SSxc3J0ZTTFUXr9Sb
bISScxXzuNFIbEDFAp2hPIQa/yIniSk5DEVjtAWxmpgpLIoavOkJ1DLZO101f518avle+Wypxijk
2/UhSdAF5Zs56bhFDDpmdTrf9gKa3o8j6nvf/uJQYYAdhQ4Ll6j43gSVW0x7e0YeAO1BTv8VTPej
+4QO8jFSMcTKzPx3/zhK6QZHZDvfIDtzl5QW2KAViABZPe2aAW9D8nJZIdnJBfwP5x/GWAbSa+dS
Kt0qAa+54B3l/GD0fUYfcBPddrbiES3bIYypYcAAg04ABRRc8NANU9wmWLdYux7ik06+5tMVqe4H
W1Enl97NW0mCLehopBiSnu+QUR/W1rtiPfrKaEkBrFQPoTFiTKNqDgQjG3PX/aqtt79YUGiILhtk
JT5ROg+tu669xxcUqLaeZoZxs+vhOeL3y3Kk5rGRw19JG5fralqOerKOFXWvmHVlsr3WKe5mmV8y
P0RQoaiQzTZIkFOoMo+vi4ek7nxkgOmN6fuC+hRZvuoqrlSpNaLFxkL/kI0yn2AmjruQyYigVIFa
l7kEtvGeAHafpIpIW2qOSOy6aMxEl4MlyCmWdCDMgpFk6xFF2Dp90qZdV99aqryhVCH+SIU+CKpE
H5gPcVfFjMAac+1kt++uN/70cqDrtY3ihKkkCXbf5lG6RC0kTeQeKHBm8Uo5YVic7S7b3e9+NzGn
B87f/1QSAhu8hNHxGhlQqXFv1rHyqd0GY8me6858aLPhOtVr4Jc+kfqlTJM7zL/5WrruJvebiffZ
Ure71U4Dp2Enc1ShCakWgV96m0Mx5FZjmw2+Dei2nberzRs9CVvt4fISyBIQSAeDqg+RHW4CwXri
xpuIMaI3xp2/58P7OAYrO+nNl6UOpl+XRcluaQDEAQYeoZXlimUPc2HG5AICL8jm28q4BQSCf1mA
dMU2AoQVy6hWL1kDAY2dh4xeL32YN3Q//k32cauIcJs5pBoLe4AcK/2eFqtvGfdG9s9lXaSneqML
13Wz+xj9R5sml7EMhc+yt7mOg8xIMBv/4KpK2NJ1wzCjCVYNFyTYwr05xSNegAtktTVgLN/mztdB
U6IqSUotbSNFcPIgz5iQ9IYHTnB0bLbrIx9dWIN+50Z70326vHxSd78Rxv+/WT49zidq8Ca3VL+J
0PTdoe987xlPSRx07bFJFaGUYgXFR3TpaGiKXn5flG9DdZhrtGE9xSpMb+k1iXiNN+39hsU5V8qo
K5BAVSsezZp7WA1AENv9TdQ7p8trJz2nGzGCS7BS1CEiYIoFCdivU5Bwk9fLAqSPWMDI/6eI4N8b
SovMBJRDsJJ3c9D9pj1O3otpPpDmNUHHEtin3Erl66UnaiNU8PVzMoLTPoNQq4ZvR14I8WGYpYmP
4Dikzi8wUe2T8mGwEaF63+Y0CbThtdLLpxGj0g2rAPo8PV9eCKnZbD5JcFjaoMdWHeOTRjbhWfZY
15iJeGi1w2Uxsg3FxBz6zzj6AZAlzu2mqPtirHobuRASpkA2KtZVEYPIFNlIsIQN9eLMbovUhYTx
ddbD2bk3nDcAql3WQyVF2MGIYbFo48An5v/OAIiIM7+fv/fe+2UxsmOG2pjFhzow3Csmlu2p6tjc
QJkC+Q2UYixzv4KC4LIQvuZi5LERIiaVXVLrCWkhpMHIThE/ek3osXsAQXXsqqtYWI8qzGKZ/91K
FI61TmIPs+uQaDfALA4GghNA/KW8nn5lpaqkpVhDRzAI1xtGskwQplVP2RDO4zNVuFxDag0eb+9C
QQN9nII19L1mtsuAnJDVdk8Ohi+P80L2TrO+Ab0z87PJnQ5z1y5hCoSvL66dv01Vg/Qf23npT2BL
XFvFtKfz2isawmR+hnNIgEuCc2U4wjp7ZDATnTfAu6OGXEcKRIgIiaofzPZ7Fa2pbJm3soRlbtFF
qBWg7QvqZvJR8w/W9qep6pKSLfRWiLDQuLZjd+Ft9uWCtoTYCKt8/FpowBH+qxI4stEEhTA8rgF+
cO6pEJq4SRfPuBiM0AJScVL+uHzspJuzEcB13cYFzI09p4CA2MAgINrO6ZD60fhSmTujVBEryvwu
AEocsB8A442KMG+Day56Opu8YPm9nn420/6yMrLd3/6+oEyTDKYTRxSvlzUJYtqFifPUz6qZEdmS
baXw/2+WrEQRJiow/hdU7DRah0jHSOgY5C5eQ49/oQ/gPDB0gLsKaftzSflUVKBlxj21mCxouj0d
oj1xFH5DuikfQn7HJlt1rGgknQ4hEQbGXOeQjKq5TNl5cdBzSglMGf3/gholmJSqmeGaos1xBTtc
6ZfzA/ubbpGNFFdIaJSOhYwngR4k3hfG+wxol8u7IcHVxSOHU9C5eB+iq1zQYxgs+JcFEmxUFkrz
hHeoPdym8wEwWG50qttXnNCsP9Qx+HJwXvESuvwF8oX87wM+AftqGmvRQs3TX0nQun5kP1fd2zye
LouRHqMPPUUIlFhPQSDXQU/DSHwXd0P+6KlCF+kh8jgMO8fyBAHLuWlHC+0AfYLHfAlsnvbRSk96
eaq6HVN1KclueaCv/ydI9AmkWmKWIHWCjBOZbqbpedGOZv/WFkdTVSmRHqWNLOFFN1WszBcHshhK
MStAJupUcZcqtBG3piKz2S0ulo0Uid9lKF9cu8N104dm9j23FXV+mTCQLoJuBblOZIWEe26NPTMf
uGeYs2qfEhIMjnUa1vbYGR4gHWa/b2tFIVl6xjjbKhpA+EiWOMpI+yhNoxxxUpUGEdV9lEcoTQEJ
dRs1J8v10+hfBG4+a75m5NrJwl7FliF9i22/gG/yxh9qbjsa6YgviKuvZA7XOLSmfZ3fJPFN2xxi
9hDhbXL5wMllItHAs+fgChAzQehC6fsUHC1BgWGEyUTZ5i6t77T2KrE7IBFimr3KfExtK8TyDRRj
7t/ooWh+4DARwk2Wu25ZlDbEeiXVftXZ2iEHDFqEYdaKU9nxZlL03x0aDFUFDmMU0TGZ1nfdXXV8
GQqd4zD9TaMMEPeQDgMIDcZaBCfbIEdReiuf4NIrv+zfGve9VqI8yg7qRoh4583Ie5uTh0EntxtA
nKqjiqVYW5l/4wURYPNjzskTn5hWBoCduE8LPM0Sv4p/DkBaybxfZX2nHLiQueuNKDHXYpiLO6Vp
XARznIfgRrlO5yQk86TIQavECGH8wNYqawnERO1DR1/zluIwqgB0ZDfcVhchfifluvRFlBSBqe3c
5Ivt3iKoYpNic6Tb/7E5YrtKvqzOqOlQBa8R32mo76iaJVV6CE4k0o1CLw1IsLL7qUD+CzJMz0/+
pgzrAfIP4NTcY4ohSebqVVO3QE3W4vaFOd5da2ig5J2vMNF66Eh/vOwxpAv3IU4MQLIiZdYawapH
azjMxny/4ka4LEJqZhwpgbOxAUVJMDPbiKwxLiCiq39SjKBmyW6Kv/2xDIfTGoL3AH2TeI+cu/jB
7mKr0eoCPEhLZPpLpOt3GLRgTmiWZZ7uLkuTDBijt8zivNpI8HFEz3NxYP2N6GgCRsssmM80+FLr
OkJhfnBQ+g3qNfPdITka+R1t+z1ITBS3i+QaPxMvnCl9JAzUzS1W1NxrSC0Dim0MPTTtUv1W1xQB
iuwqO5PG75zN9dlhfijLUkij9KHHU2ztd8Dl9J3kZaC4Z5CcuI76vzjQZ0KF42YtgNjtCVY4qW/r
eELspQq9CV8l4a48E8HtdqNXTN2q0HLopWn3kbXv3B1N4tDUb6zoLdN2aan57S9aaHuW7JL0NWED
b4nEizdw0A+XXk32Tz3+tjRP7hipDIw/bT59m22BBeY3V6gIzoDRt6IBNGKBlrWXAgAD4w9r3U+1
eyjaJ3MNYXxoDlZNw0kOKt4a6DcEYjsSg2JaR1/MqDE4S200+4y+2NUN6/eXT47kEv09lI9WYKQ/
HHFOPdd0OlMHoA8doQdn/kny/RJ3wVweZhU5o8Rhn4kSLKhBO5NrVxCVGGGuoQP06JWHRQUuKfGf
Z1IEI8Jseu81HaS42WEmtx2w4S+vmHRTEKv/b8W4mhsrBc1bReoUAhgBQvZzOu6TVNFmLGvCQA8h
Kt5oNiWf5z6SpAUU84hZAyfVdxieAe/arsj+yaIwNa4pZoKyfZ6CGE1XpYhlvuVMsuC3NZoDS43y
KYfmHgyuVRHq7B8kEoAEndYhsGWVT2GpSMymAekR1WAkYoQQ2fBYlNMRSdV+8HOAzmJqdwCwZO/3
y+CzYsCwIqKI8I93EV3PH0JFPXWXLRnvmyzXu8q+0413e/55WcTvOXvBZ2xliPn2buytydAhg9bT
kzU0X1i0+AwN9h1GurKehj19b/M323hEHN7Y18Wc7AwX5V3X1zNMHVrJKR3t/VKAEsB+JpEOnrOf
KUZv0bfij1Z5N0/WLcO0+OXvlpzTs88W79J0TAyrw2ePeAWSaj8ZL14aaqXCpUruTNzVaF/UEYMg
oy4c1NhMorpb0I672Kv5knpe8T2GdQCZzaTJFU4Fgoe+tNsKi5EAkfiykp/dBHDxAT+LAAXI8J9A
o6a8KTAwnqIxIH+s9KsyV2j32Uv8P+4+F2FhFE3QrhjrtI0Yfr9DrcVr4oDp2d7T3y5rIWkmgRj0
SiFVhlQ7ZJ07I17RtECAB+yF9KEFxGe21+lhBktZHKMx99Zaw2b0He+6D5ony/T7IABXbb1fVR5L
pi54atEzDk4sIE8INtMntcEWAnWb6t8qs6/7RTssA1E0p/0e3Ts/UYAmBsc0kBjQfYQSzLm6q64P
Wq3DO022vSa+hu6SdyMp7KulImPm63mPlsK+WcGSU9EOrCo5RgDXwmhpaKRpdWfgWX2LQn2XYqzS
6+yQThHZTV07zmBPH4rS10ANWfl9kyVPkTN0T9NaYQWpnrlHEjHVZcW355M+aHIDHgNyMY7o+pqh
yG2TtShZmTGeLzXoT3MvB6a65rp+Q4rrpc0Rz+WYNGPaX/SuYDURKwNNFS2m6Bk7X03NmD0QROAE
Vvl7bF9F6WGMXq3icNlGpaaxkSKYBhguRmbxCRO3e8iy0Gj/j7Qz3ZHbWLb1ExHgPPxljT0PUkst
/SEk2+I8z3z686XuPXYViyiidba97Q1sQFGZjIyMjFixFiQXytt1G5dZDIAqpth0ExVRAdk+X0lb
A7UvtE6AcYtntTUeAkc7mN7E9ZG7tuStXB5LwUOMl6JojTKzPW8D1qUm+UrLkiowzU6lumrw4/qC
Fi1QqiIDEEIQF+HDy2EaDcT1ZJl7R/fgkFgZ/FncshMLszRmLOmUFjEWhvylg0C6/yRHd05cu86a
kPBloOfjOILYBF5shX/MPo7XoSapAsSNpkcgkHJ59IJd1ruGjaTj7vq+LXARnhm7wIJXnl9lApZd
ldtUfejHQ1ru7Hin+EdT3w/aNq+f0nCbe0dbW1PPXfL0k4U64n1zkhmiPQJUQCxULu8rSuHO0V9T
dVsKGKcmZk+/InA8T5kw0SbbdriBNYAQjw5A5Owle1OvCYIv1IrFdnKz8Jjn683f1UMWx3oGOGfj
F/u6eZandzU62vXTGKD78I+t3ST690Lqaekj9Sb/qI2VitjSOSA6cYUC3yM7FFt+sqVeafpRq7He
FJoTZnfcTl0JT4sWLAFvUiHFAcx6bkGeiiJWTYE80mpXSR/kcI2Ta6E4QahgFyHkEvzp8wNQlZJc
ouPCrWXQT7pLx1fFOUrxg9/scnPrO7Fb1iAk+Hul1L908k4Mzw9DbHV+03UYBpXuSAdF+xk1j8r4
Vhe3yscBimeLnGvURSNnvxCLLPx8X48/ikm9lYJwe/18r61ofsTKLDFHgdoOIFAzp6ckuyP/9cyf
cnMEP7ZibelAn+7f7LS14D3qWBZromlvfa+b26j/dn1BS2GYUTFZzGFbQOxmwbEoDOh0GyZ/bE+n
11mF/4SdKrl9jlpKMPjTDrqYNdaRpU2kTiYY28H02fbM5Qcp0EJHIDjS+FPTwFu+keS3XHFH57Zf
I0Va2EJF8LT/Hv1k4Hi2PqgSlVwysdU4VMVU3fxcNOa0TyyoDa/v5EJoVOAXoLQtxAQZYT4/yL6M
LG8Pn8EmRO9SGcNHP38GMf0oKcVtoT0Gsra3DdLB61YXqHhJnP4ze9EaGFpSBIP4EQ7OkdEqxFes
rR9+0Ub1KEnmbV18rvzgrgvqLfc4RA66sxnRuogm5KSsNz0Kjnqrb3Rl5fWpLXxlfhhuxYw/GcQc
CVL5UZdbGc5r50w2SK0f3wZGLqubxAmjL7wmp2+2kzg3odb2x0gf423VNn3vFmqDzGszeW45xcHX
rCrk58xTI28r942RHL06bmFQ7ofmNhu0AW3R0dS2lhoUf7dR5/dbVUqHvxPYm/8JPJiIa30YB7cP
TfWn1VXGTdaP8d3o2+2w4a6eXlunUnAKOf7m1WV4w5hLvQegVqf3UtY6D7Hc5StN18sHLp+MoTRw
EjyZEEY795QkahQ9KOjxK/UtTwVJ+3vMHxJvbarqtzbALLtnUpz+mhh2YpB6lvny8O2aMtDp/XVV
Jm+CIOge2NP+V9hK9VHWW8gqzLgYftqZ3j5mQ08LQ+7iYhcPcX3bW0P1msQ5ld0GQr+3KtTj5zKR
2p+FI00rW7LkLPACGSDlBSfw3Fn8VtaRDaEPbY1SeJDMSd2ZpXNTFFV1o2lUgUbb9twx17uPX/CI
Y4FHFfcjsryzb8HjlWr+7/5o/QJNoWuZu+sHdOljnxqYxfBG9xtbwtE3EJxQNsmlwvVCeRN9vKDE
4C/JuiBd5H/MA7lUdmUbinaUbZa7to0fM611265audIX0hUIGohyvBYFgcPspZOlXRn1cU8d2u63
ocShHTbXN2zhRuJBCEUgE206UlOz26EPkMPrKhaijpsKCnE0rVsVIszOrRRtxdbCx6ELbZhAfYSi
zbxL2Ml6kXQeneggd7vsezU8NfkuWhPNWtgzrFCZYNOEQs/Mx2LDCVV7FFayb6b9EK01Ltb+/NlT
Khi7qUtEd9geMleWdv6QrezTmoXZV4/kyGxSlRVkanxjdtExL47Xv/ryl/hvj0SAOEm0yyJIymlk
DWXm7x0NQpjhq0kJ9uMDXYi32JTdhJix4Lo5t2N0ShF0KXZS5WUyBte3fzTaoxMFKzu2kHec2RE7
erIeFKXqEQhXysDk89g91P1Xqf12fcsWqvTna5mdlNj01HrosDH5r5EHMDzdZVbk+v2xmR7U6iXM
bmTnx/gHEe1saTN3M6ERlUJbuLOOrGe9aUt5U+R32tqnWtvCudMF+dg4Lcvz7E9G8VT5g6vF2+t7
uGZj5nZjPnmp2mCj8l8n+5j3G5DMayna4umhWMi0Io9YuHbOfaG11dDXazasdMCgG1sH0rHRFZU1
S34b4RYIv1TJp9pDbROEbpt8Zur0+jIXehy4isi5UYGnoDPnJMvrEsh0jtu35V6zXrp0D3RhP5Qb
L3VcGeifPNwnHyeWNZDUFNk3B45S+ywjtsx4GivFIjVNj4zywbdi19uq211f20LqcGplDlionNSG
ggsrRvWeFVt9erC7wo1rIsjeS9+vG1vyF4G8F2NjgsJ25pNTocS5LYMqSqptVSE9ZFErff0DG5Aw
KNxMuni1n7tLT5bjlA7uEma/Mv++gWhl7RZfXIbGhYdwJdn5HK6b91XUhwPuIOAKgUD/Ua5fI/tf
cnvnPyNztO5gB1Y0TRhpis8evfPwTwpexqmF+U6RooxRyumVysKlM2m2t94a3/NSOgK0AGAzDPKi
VXP+NdLR4kz3wG8a5V4etm33rbP2Wnwz9l/+4LPrPMIpBQEp+60EdnJjQGmbwknLZzfl4+Rt/erG
U9+um1i6MQSXCKjL35rf8xPZ5k0nNxPIGyX5Vki3vH+2ebcbzVfP2tvOIVZ/WfI+t1ZKvQt3O1ZR
qWIXFTTgZ1toBK1n0tIlkCMooaKWHXrHkodYvgZMEd979uDBEBPh8K7RXJufHCVpk1pNY8AEZrvL
tdL1bKbZmIEZgH8pO2AZIGolUFM9utpT/PP67i74+5n1WZrXxbEs2eA0wLUObmY/KuXK+hb3kQEb
Zjlom5jzJldidXVD1ZzlEbBj6dcwvErBQ7B2WSwEBwz8Z2a2jibQmrByMKP594gsdsHR8PZ/sFUn
JmZZ2KRKdunHKXhGqHr7Ggyw//m6hbVFiI91cpqkCp5jTewVJQg3d34FHaplxUo/cKnaz+AODy6e
XJSJ589WmKpiCXIxsBjorhUhT7uAsQHNzbJHHtzYg30b3uMifxvaN28N9bVQcTqzLvzlZI0o53aR
JONwaRcdasf6JHflnaDL8jUTRBbz4EOKI9aH61u7EBHPzM7uwDCJfB5TLHrSXmvvPjEeBuWbVn3X
1iYsL78h70ALDhUdYXB6a7P8Ia176AFlK6KZKgdu3JaPqSm5iRysxKfLfRTNBSj1ECvgDXjxJmja
sslGM6Z7V7t6+1AMn/py3PTajYx+BaK+H8fZCqQJtlAO5hTMC/JDkZpJUVjxhk6ypLzFwatUf7v+
kZb27sTEvPRutGbmeDkmCmCclf6utea2HrfXjVxGvN+IGS4rm2sYyY9zBxyh+e77AUnq0up3ZlRv
+7Uc4jLkYcFmpJC3M33Oeaks1SUzk0Pky63OLaQbQ911GjRc3ZfrC1kwg/y6KJswFiCc+3wheFna
OS3wgbR9M5w7bUAC/nOrrLwJl6yAeYfbjkYW9Q3xzU7OqyGNphJ7PlYSj+GR0ntN5Paxn6T6RpE9
6Xh9TZfH1ObF8Z818WtOrMWWEU2ShiZ7Fpaxqxc/hiz5rPrf7Ek9js2v68YW3A0WV4gUOEewbmuz
gB5FReCVJe7s5D40Cj8GoFNm8em6kQV3s8UnYsgUVC90UecrAozc5JZgKRvAXRguqYz1wk1p/33d
zEI4+M2zbQuRbWCJs7AzBk6qlAIPZnn7eHoP4AGKQka/trmyB/xLoWhtaJImHD/9PHOx8XIqXgBL
VOjKZ5lsMEmpE/hwyWqFXU+urHsjgyKy9ww4kq9nBTy53YAp/o1ld+3W6YPeLRWbrJo3MnMHEtWZ
eqP3Ug/d9FT3N30v6V9SryYVCeWuOEaFFk/bTiOayqnZBIe2T9Aa6Iis93XVt/dUkKvHUhn99q6w
Qv3ZnEzO2zROe7UZgztTTeXv6pjbd0No1zct7hUyPJYSmPVJV2gexrEExZDvmL9SOR/2k26PP0Np
NF7y2ks/BXSyvhax3d7pTjzsDWy8FDaojyLL1GCbDk53qyem+d6VAexO8Rgo7tD2zbhVfCl7zEMA
zZOc1P5mrOTuh2D0rPcQoOU3rTkRtqveSp/7rGqmO7qsvffsgCx9YtTF7jY9VImNO2RBfmMZwfil
aKtgb4UdTKC5Aj8ABU3zEIQaWgGeDd351m9HBoAmNZCeEjWT3+Ny8l7ypg7pn1hGeZN2UrRF8A3l
nE7P6g11qyC7y4o4v+Uzav5Oc+LxH7VU8xTWtDj9DF1RwTsbwvB9Vtfhr7opE3UvWVXGm9iy2ph3
ud++q3rffMsnH02ZLrCjn4g1aLvKb3WkNbJEu9eDmvJbY3qSe93lL9/Q1MRkwZRnAZMA8HF+skIu
qkAq4UpW02mjw/2gSs1hiuRDCDWz16X/RNJa42rpMFOSEFrXDoRs86KI4fmWnqWcMi3em4CP2uHj
EDsWdWJhFtSLLLHyRrCl+kjHSsno9tnN9W1bW4PY1pMQ24xKq4+/IwX+VYePg/py3cBCgglFkcZt
gd4VLYp5LGrAq+ZZM1LcyFXpu9VZ1rcs8PtqU9oZ5VEHAsx96jk+pzA1u8ltAi9Ut02spn9Xvhbx
/cL6rgj7rtxe/2VLS4dslPwMejtK9bOAn/je0Ps6wIi+fZOUzjWDlUbDwmXJyv8zIH7Ayd7aVRPn
6m9io179EqvQOILAMMbiNlNXLK0tZeb8RminkSWkFSvaGaAvilXNqKXb0eJNysMbCm+6AOdrCZ2Q
+CywCUSqrWp9ceA4DIyVL7JohMYi+SS26HefG9GtJCx69NU3kv3S1fuk3RraiomlbwIP678mZi9D
B8iq6UV06erhe2yY26gFkp31dDDX2C3XFjNzLzlv86KXWEw9HpXqtiYjX0MhLORHNhUdMiRwDyB8
ZvsVdqPaEfcECiHbwzq4Tw/mpwBiZd37OJUrdAgnpmb7NuRyGo8SJUqvCI+InWaJvzeabSM/BMHH
s74zU7ONGxTL72KP0dZ88LaNGW5hWE3yL7oMk7tkbq4HgaVrAxZNSI0RqgHNPjNW+nnX1g5b2Beb
sA7dIkAj74gMlWuglxytOcWi+52Ym4WEWon1MZMwN6aeG3bbUf7ldW6XfLm+qiXfI8+kwKLq6mUn
FZaz1kgMICMB4gcAEmxAG8q0xs20YmWuGTtmvmyGI8lsBNuUHTyb+qu5xpy8tGEnK5kP2qVTNZXx
b+nTwjAPvRZXlP2VhwlKPJpFXvTp+satmZu5eTgib14nbJym/ZVYfzFntymYHAqir9ftLHQzYO4j
Z6BnT38YCP95qKs4TpXXMiLfce+mxsYxXlv1kzJS+Qi3Qb5vxvXG4ZKvC8gGOHcU7GBCPbfpBHCs
+zlgCi3PxESfdpe37ae2L9KdUj129HAkZwUUsRShHFj4WaLsWDSpz02SP/aa1cM1IPV6u5O0ZyNu
PdgaMvmmsMt3eDjWWlWLFn9zAcALJgStzy2abaPXZUzYzcfEot2moDYc96HyXY09KdiUeuklh3Ro
05VC2sIVDGhKMy2bYgicw7MnF584i82etkoWGDd5+2B55eG6zywct/9HwmiCzKIjNVuZlKCDrrdU
vuU4TnfGBK+kWdUDWAzrnz+wxDuYWQRHjILO1jIVjkkhmCgV5RRE1JfWOhRqubtuZGnDmDwXnDHM
pFyU1JXJDqq4EsRu5ugOjGFpa8ojC67gnFqYOZ81IQUjayNZET356DmS94p2TNP7fPyDPF0ge+mP
Ao2A1Ep8upNML86GbLRHgalUGCJtnU0R/HV9txYCE/1HWlGA1oEXzVHEcR9ZhVZoEIQot2p/m+m7
0f6VG2vP+IWBK9FeBXsDa7zFX7NPbyRpO4YipWiiMN87rd8ds86pJtfKDNPfWk5gP4RyGjz6TtDm
2ypPy8e+T5JP4aSFt0mqpvnBY7w7csuy1Xeq6SWfRKn8Xo0GiHtVlNlBkRtQcNZ9X3tulDN9tTPD
cFQpHITGp8SBPmZDE8S8ieq6rHj2KFK2kgWKVZzXKlgfeGg4kil62/NesjfGvlfRIODlZsi7sc+8
jV7X0k3fCINlM+5UtdcPxtj2h6or7c31j3l5kjHPzArMxjRJL2REUQrtw7igrQhdSblvrNh/t0cA
I5lXfVx0HVMCzQl4BwD6PBwOTqREWUR/MWm70bWULLwJCtN2GddZ4wdZWhVfTrB9OZrKi/j8EFCe
kfI+YdQ2GIv6LrfN4kWNGvunXWiUcK7v4OVxEFNSBFXDBn4LQf65LXIbx6w7JkiL4qnUaCWha9yN
B72QVj7VoiELNBd6f6amzok+fNUsrSzuaDMDbhxDhfdq+Igaz67Wy9fra7oMiKzpP1PzWSKv0HN5
ajA1mnD81dnT2BbfrptY/ERwt9DItDXnIrCXesqZKzDRd/429bTnGA2+IB5XbqqFNz9LAZJNnw/c
LKs6/zxt6FDFS0b6K/2+nV7D5E6KvvjqjcGId4h0Znk3oZEePRYJcMzP19e4tI2wGAhlba4Wiqzn
tmVJsrowNmgQI9WcttkmDffXLSztoi2A36RQgBUv6j6tkXsmsXcTFl/QepvUlz85SyLK2xAbCTLC
eT9n9OO8mirGN/v4KKcIF0zHkCzq+joWdoo0kAYOX0nnStHOd8o28jIsbAX6j1HZtPGO+ZEVCwun
B4w81QKBMJD5+9xCWjI2GHhBtsmyBy94DMsHy/nVqysPxoV1iAkvRAKYAGSGcxYMEMnMmjiLs02P
wKP+bq6p3ix8bwInAtPc7jQ95jE0q9tmZIYn2xQw6/bxVs2etHZFcXHhRjIBF/ApRDUK3z3fKTXx
dJMSV7YplYOSfu7tQ2591c0b2Xj1DBRTGOq9/vEXFwVKQwgEAHJXxWPhJGVRYpDqfo/BLro3jC+B
9S1moOz/ZmO2qDGW/Ta3sTFlT177RMk6Cj9dN7H47f9bxlwgoBqmGmg3JvRp3CtKchyZEvi4CUYi
OCH8l1muWUCxej0rYZHINhLDq6FpUaOP/2AVpyZm8bIOrYDyDiaSqXIdxp27ldfJ5dOPFJtSAD7m
kNbNQ5ZpdFB3lVW2MfPQ1bPP0TuNVUocW5NOzfDz+oYt+TLJKiRhAgKGmti5a+FyTtJWTYYA1tPY
IZ/MNLVMT82Ef/AweuZBXpMtW3JmFojUEDMCUNTPIlkbBblT5B1xxgxZz20a/WjXiHiXYtmpDeGJ
Jwem0iqJVxk2pMwNf3X1V9nfRsGKIyxsnUX1U+ifU42in39uJOhVb6iknkvLuJPMyE2DTyZzkIHj
KuYdmlHltBJ3hGfNMmEgnWQCcDPRolZnR7SvVQQmx5Fv5XyapDsd/QBzozWALsY1srGFj8S8Bk9k
R+c6uBDjsfUuIxeXs03VjlCI87rUP5fDWlPmwoogDTCZlRVcilyds6Mky0zlkKMBPWxiZpi2hZK5
Vni47uFrRmbBsywUp/EGjBgeAG/4xbTsD8TWBC+BYKDFoYGPzHNcWekHcxggJohUau3atveLzfVl
XLj0bwvYoGcrRr9nF2fTFgWjcrS8h9LZZuXWdl6VxNnIK/FgYbdIMBj1RqZb1PXF/39ycry8Kkij
CyrhZYMMK5NM41f/w0kZg/jI/FIh4auT/s3WItV5YFRCwSoLtBet7bZGhvyevxJHl5ZyakU9X8qY
9F4becIK+ElTlg9K2D5p1ho+adGMxn7x5Nd5Jc5OZTfwZjQnBvG6xLhvBu3BAjyipu3H3RhVZDI0
gRwSE3iz1UySalaGaFFQ77YAmpWaSwPpupNdXD18GHhpyGkoWSnkT+dG1LzMeHCagEINY9874Y65
zEPvg+VJotdB6rdBsEbBcxFFZyZnMSCyi9IaGpoVaagzU70Lix++12xjJu30ZK9XB5iuri9S/Iln
YZS8gPe1KP2B6oAJ4nyR1pSbhdHQqLXtmpzdgqOm2MHbcDAn+7Xz0uN1c5coWGFP9BEU2IopPM28
PfAgWW6FMldPmbFNdoVJ2/6QR5vceovjL4ryEgTvjn973ezSKhmF1FERIoUAMXi+SnLkPkwritZa
desH9GdEy/iuHhw371b4mxZCE8UnGo00MJikcuZek8XJVOaYMlX5JtW8+zaJoTEqf7VO83J9VUum
RJNEBp3FlTF/rOpZXvdGh7cYZie7tVK0D3YwNvdFXUpu449/EKkYmnSoPdFxEpWZ813sVbtWPEEB
Xanmjn4rdNZUyz4M+sZDwEkLbDwp68UL0gG+gfdQ4oJV39rGlm+5U5K9hErC5GmW78cse7++j0ve
AUZarE3c7vNnUmlVXVIJAQa7M/5JxuGgosI8+VXtRna8r801FrE1e7NcqR5qsFQB9oo0/CUHDaKk
w+1ABb6Wyhez+nD68ntD/1ve7IiPWW6VScyG2hlMu9JnZHr3+RoL40LgtwAuk+zTNSFPniWyWT46
cOCxhiFWb0rtpemMHYi7j9/7Z1ZmO+enbRVHor4/BOperrz3tikftOkvP6xW+j9L66EWKOCCJDOU
Bs99XZvGKJqikUjcvSa9wyiZ5AZrwXfhhqE4R9md/1DQnV/9OpPXlQfrEARRyjaQv8rhV6+O3Myr
X8oQSdeVeLFozsLJgbqB1J/rFY5DALpAzD7XU3FrxfeJ9nfVlzvzn4K+eLdG/SK+xfxmgdeAJIDE
hl2cxVxY6Vu57sg4Ysf5S0ogdMzCFfDwUgAkPdN4PJGmwYN1/pE4RGi318RaqkQ3cptt2378zkuE
qSpj5Z5c8gfyJ4tHmqhIz5+GoQI8L7NolETWESwhSOhjrSYrZYdLyhWO6qmV2eVh6mGaOUKDrUn0
9G9pMsxbb9CqZxiuxjdFmiwmx83iQFMloTZp1XdRQTXEzarIeVKdvvtkpju1XyOsv+z5zn7W7DA4
4Wh4gcniJfh7kv7AhIc5bXwjQFdrm5faRg8O9do9sOStNI24amD70tXfmcRJ8q1AuWtN0BFuiqq5
CU3tZgrbey8ZjiNH0ava21ivPp7xiT7VvyZnSXKXm6OX+ZiEl8NtdNMd7L8abwvgakcnMQtXzuPS
CRGoXYr0OkwB89mcNimmLBEcAYrjPWswkg/l2/WbbfGAMPaMPql4u85BIqpvZM5YCQvgkMPbTk6V
6DBoShm4UWF4P5qgK/5kDyk3QfvBy49K8/mZ7Max032BHmqy8NBa8nsmF7d5QcnBUh+aETLBdE2V
ZnGVos4JHxfMmfNIE5TTYERMRWwsmgL6JMOamN3pucP8hbFSdVjMX/lYIqhh8AJ7p1pRjEgqd7fX
JIzE9q7OnWf5+yj+a7BcSXssvU+WutetldCwGH84BhwEXWA2Z9sa0NeeYl20UWvLRTrmGYze3kNM
5rrDLKUm1Av/18wcGVPbo6+24tDJlb/zmy8SzYIy3wfjhMbxSkhd+myUb/lelI1gbpktyTckBXVP
kegNQIlqz/7bKXtrIzVDAB1NfLi+ssUgxiCcziOHtgFvj3PH9J3OpsnH1zJb7TGsXnPbQpA67w+J
4e/VKfk2TAayFU+RuTbjsrjQE8uzsOI1KNrUBj4TJul7L3+dYu2loDi7oaG1v77KJTehlkjDg8SZ
+tgsDbPKLvP8CFNxacRuYei/nCa9pbG2Jri1FLtomRJSLGrwypy9MGw0lAEHJiZpu3/LSydwtVU6
38V9gyCCRxRXLt/u/ItF7ZD2WYONzAJAjCB6HoGg11XoGlfeh4vOwVufEg8RS0yBnpuCJmec+olu
s9k0tnLbOJqfPJBsFoOrI2UARL2Lats1ezV+1BsjeFUDtb2zAbN/vE5DpRGqPF7lDDnPD4URFq3t
SPyQuGreyKcZa1OjbQaL7EqcXlwycCpRQRNNx3l3IDKUILFLoiZp8K1mR74bI7fs1cF3r+v/nhz1
S5BqGzXPnhWeQ9fd9PLL8mglVLPfFIouKGcMrTf6glxnQ/dt15tQxOdbH47LLHu9bugynmEIvBpd
T/GanGeIWtcbrebQn/Dq+8z8PqS+m2RHHuR0RlbWdHn0zk2JNZ/kK9B7FdqgY0oZUdVzdk5Osrh2
oa8ZmWVinWHUpSJaOiiZ+PVPR+rc+MMSAaCM6X1wzVAVYlZuFkOY9qjkwaeUHzN3YybdMbWSvSat
lYIWlgLeiBSBmSwC1rxxOCoklYVCVT2rrR905Q+WR0D2C3/lmlmxM2diRqQ3R5x1wtfS0Q0KaV9L
w84z1nDGi2ZgexK3M3nIHAIuOd0o1aXJro1et5Ht3HYdM4fnq/U+HqwUuixMWVNCgkRg/o7zy4pI
lUD2H5qFm9o729rE0YOdh1u7+m4Wwd5mJmj68JyKCEogMKi9KKDe7JnrmWEdRF6IVTtJPsMN9UUt
SHtkCYU2ZoAMht1S39ldP74LcUKMnJmChRJ6pbmPdJofJe0U5oz+yPtO+5mM/WEiIx/RDLpu6bLy
iiP+Z2nuJV6Y+/UwYKmx3xhsISfZSZ6xm4bvhkqutyvXevNrBmfpSNLkHlAuDAZ16Vo9GeNj1DPj
9jW07F0tvVtrgPHFvYTzjPk8gQGZ3yytpbfGUMf5RgG2OAYvgzpuZc/trJUU+fLdxk7+a4dWwnkc
rPJCLjyThUWKRuX6q+5MGy/aSMZ76ny1pTVJm8tERGFJkArhlKxLm+2jNQV94FeEkdK8U8fC1WC/
vu4aCycbCilBYUsXQKRV5wsayoRCAzO9m8JWZXeU+2gXN1C3oNu0xou+tBhqxyaQY3HO5i9COmqJ
lKgW7XS/cA3jeTWl+p3An1dlENYTc89EEBCE80SnrcDgVh6neDDqzC08485KjWYvjdFTIEtPaa0b
t57a3yuSdGvb1Y2k5m9lOT0Uqu/DA88prINnekg6aXN3myOB40lkZL6sdSsn8pI6lesa0Lfo/5On
sCfn+95XHRCmOMiZDTL3hZIe5UAQxsvbokMfbQASHXkbefjLn4xtpPiCaW+l3Ljw5SEXYMKaWhkF
s3nboC48OpCjJPAAt35nuX71CrHV4cPuhRGGZpHKAUAzP5dpkpZpMfoEAvIwr5YPJtT7q9p5C+ke
bQ8exzztLGAz82S6jcpM0WLM5EO8y9o3axTY2GY4TqWg02m3I8JTSoHsoVGv5ZqL+8izUlgnp5iP
OJIGllpoYFuP4MQams1QKHdJsAYJWDg9AmH+rxkRAU8zsKyChanFTJjT30nMxyZYE15fiNqiJaiD
qCR3he/k3IRdIieUSgQ3s3rVvccue4dYpxle7fpd14+tt5K7LJQbEFE6sSeC7cmSmrGxvTGM8s1U
bvPqMR7dkOK3su2nW1367mhu079J3fHjHkkRX+MZAsSKdObcKLO4eVoA5KM/IT+NWn47+MZTKL1/
3Aq9K4a/ZHxfnVdtoJgEbJmg4mgk465qxpuyqrfAfFeuoyWn0NAUBWoFxu6iDN1HdlCSD+EUjKho
9T/k/h9fh06AUFXwQXTiZumyGjEQ0Jk1zi1/VoxbDU2BZGUNS+cHiJ0Y9QIihPOdfxCPieycxile
hxxIVpmCZMRdvRuWfJuePUhBwKfcdrOb1Dft3KEewk6Zdy2jJpCYKP1LHGwz75+q36b5Sh4r3Gh2
FYEPEbNrsD9QMxerPvHtpKsq5tEZctbg5LTawVX7lyZ/Du3QTaLQLde0sxZ2kYFD0ZSVgayRQJ/b
k8bOKHnZ5Js4E9O69l+dz+WiqWvgwQWPE31LUCPiIqdWd24n05TCC0JZpJKVdDv1KjTLnbFG1blk
hSYsNUj2jytytnt2XLJ7yZgjMnI3ICi9NqK54A0MAPPEgC4X+Pi8XKa2FmxrAX++VO0KmVJqTDf0
s1Lfw9uv+odxDaW2aE80KclPYXKYN9zApxh9I7NrVj7cts5woBLvms4vzfpJzgI7n3Wgb/zR8WMi
nImwH0xsjsz9PtvEvsvKPibF4WJqjpbfIzO+xuj0+8+YuznLUgRzFMXbeRKht1qQQ3Wbb3yKDxBD
JOFNKD80ZMRoY3Zv6uja0zPCPn74I2kP3fQUrMXzJVc5/QXquUPGxtANZabnG9WbpFsUv9QnvTT+
+nAYFJTK/y5zFqMqLVbYSJYZxfJO4t9IIN1YEI5dN7PwivndggOcD2iFAazztYyOPEK2LQ4XaURT
2BtlQFckfCrzNQbFpXAhmn3/39LvhOokPBnVFIZBquSbRJuOqQ4fiRPtpt58/fiCmFWj7UTHhDrn
bN+SWCmjlvrXxqf2bDn+z6EKH2QyXtiS1rKJhc2jUQqtiuCbx+9nmwe2MU00H1tqVNy1rf88jebB
qlLkOOx9HDdHWXtWgNcmpQqV+aOqfDLN6t6vDbfUflZxvLL0pezm9PfMt7gpeXbXLb9nMryveafs
9Eq5NYrsNoqD55rKRgIO0iJfpdsUQCKy4rILFxCcgkgXwa8CwmsecvpOHeO+AZyY1Y6bKjeDskFW
MFHDTSqR1X27/qEX/MkmXgsAHAAhRmjPPXcy/WpM4SlDdQxpZ+MwJj+mbiWerdmYnXTDy+PE8YJi
U4WZO3mHbPS35erQ4KIbnaxk5rJ+WQyyUrMSPT7YzTeJuaJkG0S76/u1ZkVEtZPzFxQOE7EtazGR
gPMBK9zw7FPtz9etLO+YKYg0EEWGgP/ciq1MkYUbFpsEMXaFAfokpPm0v25keSn/GpnrBASQ6chT
JT699JDpT6l1jMbN0K6gIRbdmboBg0tM513ocJWZ5UWDxYZJtUba0dwUWnnfwrLNmL666RXvoPZr
xZ6l7ROFF0ZMyHUAYp9vXxJZMSSwDGXbdkTl07mX0+zgNMrb9Q1cuMFgYaECSMjH0Bw1WMZlpIxF
iS+Y6gPywofc+3ndgni4zW5piPOEsBjM1IIF6nwhQV+3aqWRHFp2mMKlBjFAHPTMl9fZ936MWuKi
n67Ev0ubEPQy5wsJPiJ42rzQPqWS0Tg6KVYTbjvnm67tvPa217+38uaji8MQ1NBiRoeAN4/7oado
bZ2T5hTt+2B+86obv/1SqbfT2tDm5Xc6MzQP6HUONVXSc2cq1bsVE7LX5OPFcTz/TEh+m7SLecvB
CDsvkNV6N+VNY5JlDHdT82xmByn4WvnHsr8r1Du/XgFzLn2hU3PiYJ/EoNzPorZqMZcU42aUb+BU
Pnjhd2k4NtEa+GfRFpN/oBCBMtGrOrfVTWjIc9K4DOUvjR0ddWN6ybVqJ1WtS2dpJRe4PLhigl0A
9WCN498zfzekJvJzcVP0fepa1r6337xid93tLsOesAHxLGwGiLPNmQXyqLPHvEeDuc3/McbXMroP
RmAgK4/jJZ8Doc2cK4khTZHZvikKao6aJawoL6YXUhF5ub6My7iKADhBlefB78gw26pWLousKKNi
k2dbs0CL8y9ff9KimxRt1ngNrLnkBafGxI858bi0zIO2hU1oY0+6G8Y3hvViGIVryTf12otryQVA
U4JpA58Hwmt29UFn22dGwMaVaG8k1UEIwBnBGsPAohUhJ8GdJPgDZ7sXVP9D2pX1xo0z218kQBu1
vErqbre3eHeSFyF2Mtp3UaL06+9hPtxETRNNjAczg3kw0EdFsorFWk41BGHjssUQqvvFB7uZ/6C5
KjZW2UnDFf4HRFg1r5s1WFqArFDO5jhk76txqRuqIW/SzUGOAf4iYjGYznu6OXXbDm6RAcYryFWF
ht0LPE1BW5qw7y51bswkrhQqJEXE8GekSZFJQe31KWJK0proMe7XuPrJr9jBDTvtqM1tNDaH88dc
uoZ/oFAScAoFMr1xyJsGx2G5ANVdN7eBT+DWKWCk52EDI6irE5OO0hkwcblzpm80fWizl/OSSBfN
wfgShBcxHVUsQcNACbtHqU0bmub9lO9Hcqn7MYpHQkdVwScVBsZHR8kzrIMYhEnRWz9bFYSZh2zf
LlaYo8KHYSj5eYGkW7OB4X/fGIWymj0H0yzbsKAVYmMhy3aL4QRj8wlTyrtd/l8cvrAbHLSIliZI
9vF8wPhhi3ov9Zp8Zvs3EIKmIjaWYDgOIKbkgWRfMv/LyhRxRfn2/5VC0JnB9mlH+EEGadU+Ta5o
cehAWZHamDOjfFLz4yo6JJslE117UHHMQ2cDjNYp+lJn3jOwHjTy3aFeNLrVblrtqHNoDkqa6aJY
/f+2nqLX4Lho6gIX2G/zSs2nyT7EgyqgqTjl4gwdswQtgdcCo+z9yE2/6KMfuKryGcUZF0tVO6eZ
MUwOIEYS+eNu8vbEvHRVQR3p2UADEuqeEAXB6N3TE27pS5oaDChz+46ZH92ym8r7Mk5Ct1D5c9JV
QzkxSD7Qpga37hQqtd0BxM0tDJ3+ZHW7svrlqmyp1DPZQHDXaKOveVKOlhdDGqd+8eo3Zvwo/HDy
Hr3ZDFBQc94IyZfurzyCEXInrWxmG2+wXgPlUUajlDF0xAYzeWvIy3kslWCClRiSZNK7BmuX9uQC
uZuJvRKUfhjWN7O9mcxP+MJoVPizU4LBQKa86BMbaGZtv5XukgXIWO4xPuV4XipJvAue5F8gsecf
5cktcu9YwjHZ9fETqSMX6cM1v2A0apyLJoN1Ty9iXVU8zAX4YKQ2uMKduxoM9MVoZA3jvniZ/Pzo
sycSc0x0pvl5aCAa3fWfcZs3oEIsqonXIU0KgNK531fmfdvNmOR6MIdvMwYzV/P7+cVVqJuYhkN1
dFfoXN1qivJh9IT2Y/tQaq5CKtVSCioHbl6yThVg9Oad5GE7XrrghVv8i3QOFz8YVJ6tSiz+942K
J2WbaswCXrzcuONt0zyZ3eP5lZM9oLanUlDsqSvbzucQ6/zIljdrUdzHktKD02MvGF3mxYmTTwDw
2PiyLtqD4edBa6T3YNrBABRyldVf2hIdApWj0jjutJ47+YIh6T2z0/MM0I7dvFgVvc7L5Mp1l8vS
zi57Xw/XtgYRtbMjTFfYS7kNg/+JmShouPptDDY7V6PNlVojjHOu2WGpv+t5ekirdW9gwEzV5zfo
vFVEK6RnBVcb6l3xnPtQ4W6hQYCVOdc4gpEA3byrDRu0L6riXelFsIERFBujK3s/X7CmYzbtK88L
+zn7MoH6uLJ+pb6qo1y6jOgFRWgWFRdIRZ4qgNOP1oQeSfgFIyfOLEKfHkbwt+lrYDavxRScVwa5
cH/hhFvbBnH/ADp36FvzoqEWxnsdmmgd9pbqXaySSzAkiP3FCRsARItHvUYj1eXIrkb7i6Zf2vav
/yaUYETQLqY1Fc+0L/SHax9qsNexayO78fPoPJBKKMGU8LpUajcAGsHS5d3m8bMfgy7roamvmfkZ
s4L8Da+BhSNFbP4xGwXz9diuCvToh2nmHZv0VbdImFdL6LgpmI6QYGHvelI+xr4qpculEI0Kj0Oj
5RD8oOBOOQUmzkDoOgM4y/Qj0/wrmM/7vHdupjRVKZvsvtliCUKCQbBu9BpWhJnFIU2iubmn6wUi
NjtfC5LUBt+a9wkV2ELyT9qsq10lbVdmEG8o/6m8K43+w0bMSYnByasitZadF/5wBgElaoCQFzuF
6uk0shJkHuFa7N0YDbbfTe86Xpq9aUZeomLpll5EWzjBllSNa7V0AFwHn9K1j2VqBmDs9hIky/xr
r9m11S/qOAqlkB6XjZCiSUnL0W0tvoXajccOU4OwISoaHBWbmMz8b6UTLIrVoDdtRIwqbObvhR7q
6V2xKDxl/hMfTj5i75ijiGQZWMVO9wupEZo4HW6YxmtupzZ+gMeluLJVEIIJqTGk12vGHg5WG19D
+3fdoHoESheKN4Rg6ANvWBcOOAJGXYbRTCg8Qo+UkX4bdBbkKgY5qeL+AflQBo0gF2Z1MJhCd1m+
r+NT5qfHDMFc9jZoj3lm3HvgfTtvfaVLhyoxpDI5O7NY21ujkMDDHG2EiZbvvX9nq1o7pQd58/vC
1jC9XiaNu9iZ41x4fvYlLZAnTxptFy+fiWuAQdBDZh5lVJYl7JGTThm4jyEL8p1lkLhaFWR0vOxS
VW5Mfhj+ANlC2JO6rDQLAiC9xaOsff1f247CpMpX7i+IYOd0eJ5uVgKElOh0LAMPTf70OUsV6ik1
pwRxcAwDctGlKti3WhvGxbMAs/A63qRMw7TCYDTCsnD1WdAW5cWMJ9/5UyfxmMBehD4hMJqiwPJD
AUtN8hT17A36QnYghrcnUHUEfRNp/st5INnzmTOLoXMMbFtovRWsTwHmD6dyfFRrEbqzl+qgles+
xvjMsl8vRvsXstG3BPGpfHGuc6JKr8vkRJ0OKhV5xyr+f2r7nFWf6zlHsYpNOxpZGE6zM+bCD2jR
jBgkY9aRnoIi6rzMEpVGATrKS5H6RveBWKBm1rReYgO5pzKmJShc3+YFrZbnMSSsAybKVnnQ9zfX
rhjFnlYyOBVFIshZ7LtqQj0Q0MYrDzOOLrUF06Q0pt0h2OReGXABQnPNf6BxF5VDzlQEWQIu5/zf
E/bwT0LNK7rW0SYo5nnbxdQrZkHuibyT7rFIigi8w1j1JYgdX2E3JSbgBEywaxRZVr11AMYShpoZ
jSyhCXqpQEuXt/NLLbkUgIREJZ5neEGJulJ3iLj4A1yrfpkwgS5NpqDMMi0yFu3YLRnZ96VvBCCI
+TWy5uk8tsQGnWDzo7Zx6zBlj4L3CMkrbXVC9Mu4ZtSO1s5WDVeQ6clWRkFLlxzxwaFF9iVZhlsX
zk5XH6y2x2gUkMI2F+eFki0oZhCglwUkaiikEMDSce3NkkEoOmCGbmeZIMrSHfaCwT0EIdD6Z1aC
JLjpp/xZ72mleHDLlhSlZx4oI9F4BCZCYUkZCFwp01C7t7Z9kK/9eEfGoYsygsFU68qoAk+2tGgL
IpzOweI8wad46HybEruAtB1aGSf64g+XNL4wkptsVKiEzFVGv8gfKLEfbm0qm2Q2bILNSBwYZAqX
Jv1KRicszPi1oP0RNYrvS2seF/0TT+MTbOG2rAeC8C8iX3jN5XcTxnInxPiiNX1YTGXQrq4bTES7
O3+QZFvJmT/BIGEggiK+RLy889qZp6kp/nX0UIufjayIlkRhASRXNMqb/+KYp1uI7Ocw5RZwvHiO
buqoqdG41N1pxd4zd+dFkkJZFq8rBfUZSnNPoVyNFtQiMDYNGAyTrDqASavD5JveuCD2ladqUpDC
cWoMrCFMnFhkFJO2Ir9TK1RPsotudQzQxaBKZqma5davfCMqs/imLTEl77ycXMuERwkoqxAZAms2
+CTECgOrM9FHucDraasvnJoHXLq6aoSFVLgNBv/7xnjmRW3F+gwMlrtv41RcxVkWwtt+hGd0dNM+
sDQ3Oi+WDNIFFS0fXIX57WJ12FTNnbfy+sfZeNK00E++uetxmJ8qJHeUD3GZHd2CCZdDQ80YE8NR
duKioiWdfto5KFxREalbP0otDeL5KiP/ulYVQyvxAkOWHuE2NDKcLmmbZpOec0jNWPfMGC/XMdvT
2dmfX0ZJGyFwTN7voWMhwRl6irPSbhk6frubM+ZiWo9JhhQZGE1QYB2ZyTsSMHj1a15EKlWLhmxR
webKC+6gDkTky8v1HMXlLXRdR6YM46l3Vfasuy/UuUzch9rKUJLwiTv+N5UKGkI4DbtwQaD5LckH
DWtqpOYjRdcircxdit6THtMqFesqCa1D1fF6/h+WmPn2WIqSkQLrahc/U/DwVnFch6iieu6TbJfV
zdEcWRforf/F05OX8+Cyi5AzHqK0DLycH3KrSPFMA9VxO/nlBEv64OPeR5FR4GtJWLeKqggVmKAb
64rmndwA2GS9+8nBHMuozF+7bscw5fy8XPynRFO2lUtwKPp1QHcur2WbjBez/AE+jk/8PhKdqKBE
NB3dBqe6kOhj4rU+fn/wq0cjnd7MSos+A+Gj/AKzDMCmKEC0em/5DVJKIBONSlAn6hhMdh5BZu95
LSSfWuOij1lU6Hic5hyBrtDVx5DUwTKAA1jVMyOzvlsQ4Z4GI6Tl9TzGa/nPnXusyshcPTSLWWHF
vlTv5yWSbvtGIut0W8B/tHSkBpjJtMAAb4htKDZeumYuuotBbYMaZ7FOG1HkzDV7hG6WBIVDaJzO
wqR8NvLhUzjohYRWgphP3BtM6YC28PIez0vngw4/eFegljoyjEEVd5DukA/qWlg6eG2iM6zpeVEO
BPbH1/vd6FzmWUTGX6QtAr1+suKHf79FnDgBddqoB/jQpe2vIPutXbxq2uV1RARHU4UXZDv0FwCd
TadnYOlWryo9ADjzDxdCdO5lqrLZKgxBc1IkQYc6B8bi7P383iK38HTPr5PMj96KIehNq1MdIXZA
zNN1moOt7NjSyB4UdlIliKAwBHzsJrWA0lvDvuqKPSYxB9XYK06zzPKDhAE+NOo98czkn7Hx+lzN
9MeZGwE+7MgLUv+5QFVk4bzX/j/nl00q0AaJL+sGKffpAt8WSC142R1w6lbOoRwUHpc00LOVh8u7
QenQ77S0M5ZtytZ74mnB3OHeTI3IsYvnyRij1B+xcQsSW05kr+MU1E22L8v8tu+Y6mNk/sP2Y4SL
YrHJYC45RGae/zKj+S1bm30JaiO3SS+ZbQcwIQd0z0Zp9Ym6KU6u8f/76gm6luKpR21ea5ZkN4y9
deDAmncglFgw59p4/E87K3ZV12nsjegzRujXTY91AgrLGqVTVEWDojhAnqB3jlEva+NiNdHI2ptV
YNMkwKji87LITO523QRPqJ6czsl4sSNZ7gwzNKf7cXgwi+tquahUN5YKS9C9cuqMlQ18j9h8XVMn
6HMMWZ+G3ZSnd/nkY7DfpBBPGvTgzEagRMMbFlb+VD/6bmyWjtfToVcnPpaLVe2xjl/dKjnmGIcc
YDoICQuSPza+f6l3S7v/1+uL5x7ee3BqkNUWn9CTF6dWg7qlMGlSmLP3ufGgjiGZD/Z0matuA5m4
gLMdJLERXUZY/VTcsptz38Ec4dBLtVvbgCdPRoSSsnDEpJACJHBL6uwWfQj0pbw4L6nkuJ5AC/au
tPtx6EtIWhk3ebsru5c6VkBIjDcgUH1p/Z61Jka1a6eNM8YrOfLuPqeRZu9yfx9PV6OlKESQyoJx
XeiiQBAQM19Pl3FaCoNkLpZxci7M5TJtXvL56fxySWXZQAiKV2pOUsQZIOpsl9ObDoR8IDFb2YWv
4vrlCy+8QNDC9VcY4Uys/eyzosXGgF60yi6X9jtLUET/dl4eicOL+D6SRXyCC0ooBEVzi7pPVxcn
zicYf4cMzqgaoSnblL8IH9KvhZn5zKBA0LW7iV17w7GKo38vBHhLwCgBJeIcDKf7Du4Uc1p5ti2p
dIbiNTCZwv+tFK6ObEM2KGIg1m2ppbczPHdqfx3tsDKv6vx1XA/nZZFYW8zn/COLGP6044pqaQZZ
ch8EiSDaZ1dlvtfyV9+6rdf782CyveEd74gvc+JXsT/Do2g5B30FCneW3kS0yRmCeW3TnYsWOMXq
yQ4abDky/UBCIZ7g8WoUTx2YdZ7amaNhHa8WXZWpli0dEjp4Ubvg/sOZPj0GxEunygRRZ5iCCBsz
lzG/tzmYCCbljX9vp2+eVR3Pr5/MGoCOjJewo+UW9JmniCNc3xnzyZAGYOAXnLrA1B5ImQRk0YKM
KLqKVWCCY9FZqGQoDe4D1ztMXQ4Xdjms+X4xQImtuP74Som2ZyuXYEh55YdX8Ganid3qoHLDiKcg
zndVFQ3xiFLwOw1O+PmllB3FLaRgWPu5mJZphEeMMqvLova/jmgwtuxUlWOVHRKcEcTFwYSPWlDh
kEwrHieJBi1mqGI0i5fOffFRm+kejewiThWutXwd/4CJJM7NWC2NawKsTdKLuazRdkkvMPfpmNl1
oLnrL9NhNPA0XdUoIrNVGynFNu1Uz2cn5yXfDfEC2j2zxAzW7AaUxIptMxTraQqnksbov524iLPZ
/kgNuw/0gYRNsVy7LdtVuhXlevqFed90J44a71nT20M+mMHozF/M9ilhNrI8mLiGcUufOFCcShLk
WYhMfKjBsbTSal3oJnOSi2GAwc7Gf7q1V9hrqVYi9PmbRJcPjzo1AcaAklhLgwl19KchfhytL319
WH8my+snxDFBamdwysgPzbWz301at8J+FrkdLngQ+i6aEFVpcak08AIwtpkTE4qpAEyur9LOBoru
FPf4lrDAhKUYxC5V2VyOhupSkBWSoILtL55wetZmXWHK4E7hWWsGvf5zTb83DPPJqb1HIuZmNZan
WH92hz50ShVztlRJNuCClSuYNpVFMsGg6uWVRx4rPX4s0nXvYmU/sXkbJMG4tZaxYnAQlrUpLlCu
seTfqaodQiqMz5ssQctgoT/99By2bJ7soYYwWfqztyKv3mcDWvJVrD9SM/0XRnRP2iKrSF8ARh/Q
L9M2IeO9JJ9R3Q2IcCr80Z/MrOdO9vzYzRfl8JAnx0/syAZC2HutKROMEYYcBoEAmGVkpihXVhhH
2WKBLxlvOthijAkX9iSpChpbDUCa7hqzFvruOlVNXJA+HZH4gQHiFH7g1zvd96zVy8JlOpwe750u
T0nqBpjBgB7LWwo7wfLAzB+96hPpEbCz/0XldmQTv8LDZfEx8wUXG4YGjHrooAb6/AZJzjMEwtMf
RaAYxyjWk3RIpEM3YVdtZj4XFl4nmZW8UUZQ3TGqYjYSs4eaLttAVN6A7y36cfPirM44QD814yc6
mSNnKY5avUQeGQIrfz8vmeRUnIAJp9tliWGmM8Cq8pKyHr5HMM+KTJl09TYCCccb80xWy5jw5F5R
E7Oaz2b5UKAbNdV+npdF4uCcyCIYtnnQ9KHFvxhDz57R7Lt3R0Sg/C7qPf9modYz2Mt3Tq46fqol
5H/fHD9nNf1prvh+Id3ooLShakCPqTAR/NsFJ/hENkGzPI8mYGGFbAmIDCoPc5tHVRmRSg5BjShC
eKxMIEfOrCtU4KOHwIcgqindEh/tRBL+981ypRg902CaIU6De3DGa2/cs97k+hSQsQobxZmQrxso
C8FfiWeReBONlVERf4D1bpcmsoarLlMNJJK5DRDoD4R4C5Gh93iNNaIWaUDnwDeuGQlB2OKCSJkV
ATVCpAcdFazcSvxFFRQ39SdtNBqglh0JBuu+qr617HpKWZAwhf4q1tAV9NdiWTF0PJLlgFh+Xg6e
prrI5Zr7Vxj+BZsz0WhT0w4+R8DbzpsDluzm/FAVnPgfJM6Hub44bypUqyfobIZUGlsrAIJAF413
63qXzUVIs2i2vp9HkmvVX9EExZ1rv+orHUigcF4oIk5GUBuKAm/ZvXtyBAXV7ex6GGnGHaEFdZyR
k7329fcRbX6T/r3Oo8UMJhXlkupQCGqMPijUJ9uQyzJeaPxdGUZTrZvgrhjdBJZyht8f/fSHtswX
oBB7HVuyP789qqUTkz4jBiNMKz/cbWKj62cPiqUhAbkjuE3TG6eOavOSqPiwpBciGFTBcEtQHvox
zonLPzZhAr05ibJKP1oI0bjau4vS/PPiSXfpD9KHeGdvZHpFKZCWHq1FfRO0w2fO9wZBeHI2rkup
zs15DypYd3rH1KRERUkkvTI2GKKt87oh7y3sESm/OZjrndwiTc3KEX3yqDlVLJnUNHBCchd10WCa
F0yDoc1uhy5Z6JJ5bxllYHgRG65p9qXVDuc3R3rEN0iCadD9nNLC5lo7POgkIvrOb1WWQX4A/koj
WAYrMbNmnSHNrMFnmHaaNe5qc2e0Y9AZYdPPmBQC3mjUvr0U1bdmCmeq0DDVFwiGAvx8cC9HSDk0
Px3rHWnO86sovTs2qygYirX017hiXML6JZkffANjMu5i+sRIVA2YydCqiqAVB8QX0sRkrWO7xoS8
MAEbm6uH8RrOCci/0nBSpStUUIJyOXNvrtTgZxEhM43v19ds+ToVl0RFQ6pCElTMQrfK7A4cadZQ
tXqVaWloDIHD3pmnUDCp9QMjMIpXQRCJ0OfpZd+tCxhe0d4Z6t6rNmJIhPM2krtBVZsr1a4NjKhd
ZlYOCY9Rre4P9IZM87UTKyKq0qO9gRCUa/Qmg7r88TR7j+n4z2Ifzx9tlQiC6pC8c8DLi5Uy6zzQ
iyTS6cGK//lvIIL+LHbnzRNfJ3NyMFGsQv/+wUq+/icQ8Zat+j4f8VTG0wz3UG7uVo0EbqYiYlOs
l/hy7icrtwcewDPc59T+niWH8hMsUtjwP4fXE3zhzkMlpsfdHjR4h2R6yaYu7JvrIrs20Ep3ftGk
lm2DxY/fxivWMjMt3A5YSfsjxlietStf9NzCOFt9N/p+1HXVnjjVt/Oo0st2gyrozTgaTrnyF1My
f7fbZw0011Pv7EvDQFbJ8YK6KFTjJRUWQWSdbNIpnj1+v48t+P3TwI934JYKNFUlh+p8CPrkOnVv
MC6auRw9FlXzq5LXXQUhaNPYr7aO6w7nw9+77KEu35Ql1goIMcjf1Z620OT3aj2V9M4fHuxMYdjk
ECgV58lE+KmiYSutudO5Ii0rDdL8ooifUTx0/pxJbxzrL4awGdQxY2Z4wMjK5TmrxiBj9r5gcdC2
zbfaVhUgS4818vFg3QJjMMIBp8rU9QT1TxYuOBf9C6AVC3y6n/os6trLND/qqqix9Egju2yjKhTN
HrZwn/bxWviLC7hM/2Yvl153TJuw8o7n11C6TxsUwUKQokQAvl6gONY16mV09ppqCgh+YD8EntBH
g2mskAMVtafrNvel6VQJgqslusr0C6PYDWAbNFk0JAfbZcFavH5Cpg2gYH96amqFpUGm0lvMawd+
SRhTgjyFvqhYXaTLt4ESjvnqtUXO1hVFFH5xv9ZpmCXuVckU7XnSo7BBEQ66iTM9JBQoTnnwLDA5
31X6LVFVpksGSvACsb8bJVoeByzvzAfMvCYRGg1LvQ+c9LZrd6x5mdCHnV2h0SSLr6bhYclBcrD3
P/WgcXlXEhhQOMumcFZsUGzODg/EI0JusWuyfHdUZkN6HjcYwmpayJTbBLFQ/mhKraiq3tzxx7ju
jPhnZ+86VSepdPM2cMKqDloy6n0MkWz7K1neDfPJ8a+UUQipI+mCwRwUmAj9i/yD3lKSpuZ7Nyws
nLq3NFacQelJ3wAIqzbbqZ21LgD68VBUl6BkArnJeb2VGVi80cGeyG06EsOnm4+mUS31Elg8a2nq
hzYdL32CcpCV5uRyRGPJbaJjMIBpD6qJobItQtmYh9oh1O5+GOZqspoRv2YwGM6D696jOomZV4Xq
GStbQQss4xY6z030FwkHAeN6tLZLLa5eZhSD4SchKybfWYfzqyg5CXzCHzgT0MfrIdV0uooDOIa1
zMOcdB39oCBrifUAPGwqqiKuiIJRP0ER7o3J71xGHaCgqf2ubcGC2pV7UNw/DohbOwhcnxdKsnaY
cWOBfYJzxIBY+lSodCxL22N8EjtNd00/vFsjCx1NV8SppTAWoo6Yc41hnKL774IuGfQAmHI95e3X
ekIdu9Hf+So2DVm5PGKbnFYchw1njn/Gxi13M6cidor507FXk53XFfmD7qRf1yLJd5lFr6u4vS1y
57VBEWAwrc5NnFRWoI9rF7C484/FQFSsMrL9NDE4mRd+YYSISCAwTSb6hzuMh+aFk7PfrEE9Okbg
wt8NMUApDXJHRcAmheR8P2ixx3qLPHYpcxOMDqyqkLG9Ty9j0uO/7wvGoraqunxZjBbj7v5iCc6U
nTlT7tjAWkDJWqUX9ZQHQxbq6+24RpZ1v4BOoNd25w+tKbErJ6jCqXUwMb0ZWAl6gqrg/CzMzW9M
oxm+x7G33HhjZn0xYof8imfmtftkpJicWTp6fEx0Y7qfl7JGXsE0OiQ6mX70jamfwqEfkLtrLWpg
mKfmG+/pkDi7OUtgWEbUXbOgNK32Ii6y5Dmt7aWMOm1M91k8EUXcVmKu0YsFjUSpINpsxQJSy2hm
TeMEyCvBUDXrkfpHEBKm9mF2b+pJUS0o08wtmOB8zwlOrkYBho5Y0wxmrdd/GWhkfqBaVn47v28q
LGHblkwrmq4AlpU8jPaxNQ5xEX4GgtepolLZdsWzb7YW2iEo1K0k/7D6DiPflQOtpFLAneNz2NGB
LXavU7/Js7mHkdHJcihmPUAqAbFMVdWRrA0ahVWY6Y1ppihPE+MZZkkLk/5erawJlsV+S+r3ipbX
Jhrz6FL+7A03NOw8JFVxsWJmTFJkd+cX0+AbIl5GFp9xipuBOES0p0Wpj0Zv8Q3D7IEdJse86r42
74mPHoeuzDFJmtiPeu+Vga5nV4xk2jc3Lx8qgzo7MKRois2VGbbt53CzsDHvFWmNbOW2dLLSYMbg
g2K9JWNoFJeV/3RedJmFgdwG+shwOWEUwSlUjTb3dCjyKkTjERoeaBKHcY33jrEUMV49gzaqEq1S
RJAUYRoqygRxHZ8i6l49FxZHzK1fo7GbkXXv1gtHlUNRwQgGO8ZY2dloAVM0t3EetfENzXG8VFwB
8tOLkW9IBTq4hXy+l5u9onNZZENXVGFSuPl+apsg9/PrfFmefPqa1uVNX9Kw07NX6mj7ulyPxPx6
fgulpwWVu5xNw+XFbqdfMCVDNdkEV9NoYxLDC85ywJpDn/2sVFU0UoO9QRJ8NgykxGwtfgn2I4n8
4mua0qBgepDizZPR+djGsyIKJPNFcToxTwfU/7ghBNm0ZJl6i1+AcIhZUBVsiXpqqwoZZJbO5m4L
ysXAffThSC6ZjQGPNVawi/LimaGLVl+j87sk9SBsW+edP5gsqov1t6hVde1Og6OrJ2AbumTLC/X2
/XrtgeMPEyAMN3JVrcGyYmSMt/mLKRiSJIsx48QHpomRRw3GEcKStT8m69aK950Zrc6XtAsXGDrt
a2eGJWgoGj0aq6PTHP1G5YJLJnyjWRXpKDRFcxomUVX8euCPdnzN3FwlfkDsXzG7b/NAi4PZfHTi
YE12BibZ9F9IcWU1UYzG1u6S0l07fyuzXZPvz2+J7HChqvd/Y1MwZE94TxlxpfWWMVQhndgU6NxB
HdtmUDRhyQyRjYpHjILH2QK31ql6+qyBk17SKiT6r3X42jouSPA8NNJ/oroSlzVIZ30bsUUE/U6B
aDEMjNhzhcrro4/9XrM7T9VELdMUGDuUBWJoKKh7BOM9ZF5D0YxThfVCLlzS3biNcaEZg8JZ4ysv
3sdgXcVrCcQonILlVJS5KJuk9FGLNQ+1nwXrbOhfJnDcXfZ6V0VWP+r3EzXpZbWMuhMuVVq/nj8a
UjktvltID1r45/QDMLcpWx2KD9C6YzJ90+NDpdoumTFFZ94fCP73zcXRtdaClx0guiqFClyvzi5b
o2TSUfzmgaZw9wmJQEuCZz1WFf+cwlldYQ1ez+EmM7Qr/yZlZLdk68N5GKlUGxjh2qUdChfGDqcd
VHzgp3b7Pqi1V2d48rVjqyz25b/24Zxs0IRzYiaZudoz0PCwH8uvK3ik0uoZd2/avo7ermn0wPul
d0fwLwbn5fzt/Z6DFu5CfR3ivlmwnm16MPXLqd+l/k2thVV3SMrI68pDr186bR8M9nvs7VL7W9of
Y3qXqXj4ZfYF727O5u4S9OYKG0s6VLYSD2ug5bx6+6Jtoix58VfFY02mEXDYQBeJ4fJ4dwga4c9l
txiYA4FJ38ahZ8beG9LdEluKYyq9JjH+DV3GJiZLIUtyek4T4kzD3PNLYgGFzq6aU/KPNvW0CJbY
zOO9n9F4By7Z8aGEy+qGU41cKd4EVToqbmyZxJjeBo58TrCA2N7plxj5SN24mHCU571vfa+rQNdU
hdYyddliCAe4QFVel678ckii1Q0K88IsQVrZ7ME24HyigBcN1Yh+YaYa30RhaSkoQnEZQqB+xfVA
zTzIaf4Jw7nFED2OSmNwRoERe2gtwuxH42gO6ZtbDZ+J/myRhAOJVIOrJTWuu/JpaG6d8Qtbb/T8
S/Z4XtGlO7RZNMFMV97coaIbOxQXj8lgByXmR9sRBqyt9gFet8KsSM8cXvR4kMGf/zAPsyejM5YG
b/ghV15+KM17R0WVILMXYFP9f4jfCri5d8zF6ru54+s2v67zT3OIjD6sVG1gMt9qiyJYJTMzC4vO
EGTERGyTDgEYLM5vjGypUOGJJmdMX9VBJniqnqRoEXIkBlwR65qg3bRC0akqFC7zQ35HwnVYVwSp
BPX0GbrPBiQfkRRBXPGwoh2zwpvHbJOAtYexLqJ83p0XS2oAt5jCxeLUheHACsKeJ2tg19dj0qOV
9kqv9vMSDsktuDNQMncelK+VcJl5fEiuTiwd4/zEO0Qbk7xHVTzeCSh+njhdWfUrX5BZ7d8sFfvB
75DCKRgBdy6P9yGbiz5BwQyRpKS1O6EXkxLkptEF6XhTsBS7yXUwEe+nB4K/mXxtjSXwkxR+8r5Y
qqDw/7Hy9aZCiIgOFza79t3HUT863kNCa0wiLSMXfDuqqs+P68I/1cd0bOw/wSD00zOmZ/7SrhU+
tRx22fxgVN/weJt0vFHYr/M78EFfQLzLJ5LCLuugvRCfoIMP7tshdUpMJMW8+G61x6AoV9Xc0w86
w1F8wkOusDAf9hkN761TZ0hPoM99vRya4Zn5JobC1c7zvxcHoyhNMNlbyCCJMb3JGuPCX+Et6Gny
o0K4bDWT8DzEB8MMWTiPF+L+yFIZYoFIPWpWiagHArrtt8V6HFdQXbPASJKgzl6IszuPJls5RFTx
jEMXh+mKzABW3S7FSnqkqbL+hRjJtZf2L36iYvSTHAM46Lw7V0fvlS9mYQ1MFsuqpIH3o1uv7jLc
D/Bsz0sigzCJgT48bjQ/PBN1NlPmQ6XCtKVOCI7SEZZGRYP1QXHQ4GdDtfEeBUn+h/B0n6HRGBwB
VWiUcMHnJ6sew4Q8aLYVrpYisfzhQgMWwVEAN4jNx58KSprF1eQvpY018xBE+Eczomq9o+zl/LLJ
UByw34A8gyB06fMDsrk2FzIj+NUQHr5h97n1hk6lm7b2MEFxVRjjj9FoCARmccSjuIoiPHEK1dmJ
U9UuoHowNjN6OVnIxlz4zYVmXxkkZOvOQbAkn7/l7hWKlv69nHjYI4VHkJQBacwpuE/BU9pOVQ0i
7iZM3YPrHfGeDP6PtCtZklMHtl9EBINAaMtQQ3dXz223vVF4RALEPH/9Ozjeu7eKJoq4fgt74YWz
JFKpVObJc9DS2DC05odQT4IDAjmN2eVFhuBakKtlIwwB4OVDx/x+iMjT9bWsm0C6i36kCZbTxVrM
XK8EAX0hhGOjY1H3mJnsih/Xbaz5xYwixtsL7wRM0F7uVySgpgGx1QxNrO8uyln0SwXRYv0/i8jB
J/BJdHgePB2PvYWZNk565lTYLXKbl+ykCA0wa7/xTVai3IWVRbKLdkdvGRJWqgJD+7KCWAH5qTK1
0W9Z3TO8Q2Zef9RCl8MnjbRjlncwEznvEuqQKffKOtgc3v84Fjdv2j92cBldblrhNLkd97CTZnWg
lftp+GrlN5MwPeFAEpXd56hOlH66RVW0cjVd2F24tlmyNOr4bJc0IUbV/KxjXpy6YTcQj1jPOuoE
/9kLQSJs2MA4gNwHVbPLlWYDl83QQLcFsQu8ZLknm97j1ie+NYi38ukuDM1H7iwMOgDlG9YIQ7WV
qhcqLfOI9m5+O1bF1wR00xvrWtlJhrYUoBQ2xeD4ElXQahgZNywEibpIPoHXLGiitvUwh+XFenay
UJTjxNywubZEiCLhfYzcwv1QUEmoAUbkuM18a3BActZ5nQhYBnmHcqMyvHLaEOH/cD/P18qyyim7
vipditCBGv2NqzLhOQZ6ARbd4nhZWxGSVwrRe6jVoXZ7+dHYqBddn2BFI979Elq87MmCJEplbezc
6oLO7CycQ+gacTrZIRZyupdG5JtUBUk97a47+9oFyc7Xs7iLBy5QqVJYD5+yIEkmkCTuaho6o184
N9BWH8DsW2pBjeHNdrqV1n8F+cxvJQw7wkOQSNvLvkEGFuF5mjzzGcYIDC0JzZGEhpk/X1/mSg51
bmY5sMBJa6RaCjORwDOIf+2t8oXoedCYxiEvtpxx1dp8Ec8lRDQRF80QOZSD1rsTFgW30Iv8Viff
pfwVdXUg8Pq5vrSVixksz+gCoR9kE7J0SEOrdaCFsDRLZo+asu5o+e26hVVXPLOwcMVSH6tIMVig
cednUedNRvMMhYoNV1xdiG2DIwHqO0jcF7vWyGxUHeR3/NqNnnQ6vFhya3xuPpwXz+U/L3MoNDl4
gTLIBFwe3lzin1Vuw9kH/sxnXFX+SlHsIIXnvmRZCK5LSk70lw5C/kw1++v7uBY6oMADWuE5xTGX
HPUZqUtujyBRj92HGLWorP8h25Dr00boWAv01qzchmW6oMVfHOnKVr1hSkCSYouegIoOhtzx+Jh4
jKX7zjU8qbauMmN1bShAMHxARiEzdLmzKZQSs56QDOyS1mcSDUcHKnJfaWrdFo19ytra8SciXp2K
Pst+6D07EcaxIr1+w1V5tEll7YqmVF5kWG/Xd/1jdwEfHWgUpMVzBwp05Zc/Df0v1B0hkeGXZe3Z
wvJ6h3hOh25KP8RHM+c7uwe1lFa2nh0nvgHEjJ2dEkx8dICtd2XvlfZvu9waaPtQD8PPwnWO56+N
Q2suSzfwf97HAgl11tAAvVIs/XdS1PvceMsmX8tPhQqu78TaOaY2cJu4/Bm00RfeX1CtQec8zXyj
VPGh1FPiJ5YYTrmVOn9jCgtE9sTAm7g8y8SVNc8YFpdX04mNaEoP+qtD+5frK/oI3oQNCitA8qLD
8QFshIano/Q5K50gBUoT8dY18lR3v0b+0+r7oysa4dmt7qOX+2LIIbRBjx5opg5tmdbYSPjXPigY
yrGv6IPb9hIxXRW20cuR46nZG55V+yA8jModZCc4IHkje23FRsBcO3NgYIcqKq5OkLEv3zHgqZVO
FcGDzMjj7XdKd1kx+XILH7e6sDM7i5eMW1KhubmGsn331gyPXXbUbYxboT3GTkaxK/q/yOVA5Ajm
rjlMo79yeWAloqTGe4ED64JbHNV1Teu9ujI2wuTacTg3M2/vWfpNmiauDaiCgmDosae512DQwt3C
hK3FYoQefKY5MJrL5jfOgVKslThzwz0XJ1WB8ZoemL5rslBsaXCvrujM2OJDCb3Ka5XGuN6I7pXl
rSn3NSgrr5+5teTmfEWLSJ/UUQ0kG1Y0VjuNtn6GQUKR3zXyzez+xsH/Xc9StbHD8F2fRjAVGV8K
9zAkT5X5Wm5pka4eozMri/vBYX0y1DasMPfIis9j8QCseddvXP6rhwglDfgB3mAYvVp4W5R2sVR4
7EVWFLD2l25KVFs/0xokDprcGZbuu+NWIrrmEDOVFoMwDZ5Fy4gv49xUFYVDIIsPWVp6cRWF7hY9
3J8R+WVadW5mkSA2BvhyNAYzGsrlb21id8A817KJw86m4wvBZCDfgZw6sz1ARFoVFAbrvuFK7oOR
GRGG+Nwu1XykBEb+7Jpa82loDTmDmWpGAZmu4GqjANKJVTn9rsaJPXdOlRYoOBjuS8xj9jQ4YOXp
FK+/lPhf0I0FcuM9LaHE24g8SnaRRroGzSbwZ3iiQb/rqepRUAtwN9UgcY1LkHCblp7sejFYWdj3
Pal3tE4dkNZOVlBXtHgseDlBoDROq9Rri4b6dLCLXQncgooazLnWJM9SbxBtwbwRfcF7VjXG5DnO
kP3UIA36PupJIz1JAWH0wE+CV9VAJqTUdRm1PokL07lJOmoFJo30l77shvjUktF5NIRiQwjShT4K
6WCmDyA+bgPgliPHEwRzaCQFhgmztjr/JAo20JNQeC76cW/RB6NS1VFEFd0NcYegPZIi1vckY1B5
Y2NM3/q4jBqvbbt0b1RNvlPELbJdzJoa3UZJ+lugIodvXBdx6/eDVkBqyCzSjYRh7RCeu9Ai5ldT
P0G+D8dDoWtW8/uWP1PUltzk9Xr0+tgSRMaAJtRMSowyAaSpLs9hHetEGHMdcxwesvwA0rxY343l
G0hpvSK+5fRoaYfrNldP4ZnJxUUzuF1NMw2Flwow5MIsBaogxVNUTF+u21ndQ/Qd0Y8GbA1n/nJp
rC6nLkthpxmqQw/sf17Gb7HlPBdtv/G51rfxX1vLzvcwZhDunSvOk3Mw3O/6+NQQ6Y/uN1KE0xTW
CaTSt7RgVh4ZM6wafSMH9XTMjywiNRAeUQWAMGqB7BSVj3l/qoYfkfg25n5s70YcWPmKc+5hqtUs
Gi83A5m8N+n369v8MZJf/grzcpsxheTyRuBXdAmQjvylGpMg0wefi6AvPgvpy3rj3frRgWDRsmdU
8kwsvFx3ZmOuVYomgyqB7ReltiPSPfZ8y8xKjRd28CBBN9lBV3PZmON95xTplOMm7J0XwqDx24nq
0Ah241hoFisz6X1h4ZHXyOooc4hjgZPb/e+uNf8KZ2ZQxmMNI4iX+8sNYJSNBDm9Kj9J9isRo2dV
2FXti6a+deM9xojHaatVs7rFZ0bJpVFd8TSqCD7qYE+H2HDeG9Hu8opsZAEr5waLm7sOKKdj5mxZ
gdDRI+Q5yFRBwQ5mQXVfsVeFm189uNC9qEJVnxTfAgt/jAuzTXQO5y3FPbg4NlDOaVlbwX1q9auq
E1CW33M+Akv46/rBWN3DMzuLg8EZy8eUYm1VfZOn3xsVGv3TdRPzZ7jMNC6XsvCNChI6gKlgKU31
NOm5N4BA/LqFrc1aOIJr1tQWGRaRAE2NqH1MpPtEweGLuZoNU6uB5Gy/5v08e4Cowo3RVcFiMvdB
oz+12vGmAeRh3OPGXW9wrwadzn9fHU7UjM6HFAh0GS5NMqtsh95FtddsCCR3HkZ5n3VyZ23xqqy5
wpmd5ThaL2pr1AXsCCO7hWxN2DhpMKXRRqzYMrP07CHtSKvDTAtyEYZxI6GqoFBbsPOPgykQGEEk
og40Y2fC3YUdQLwKqbuogBayn9A36TnZmaDoG70haSx1wtAV6lduqd1LXXahVY3ZV7dX3a1ZzwqQ
fQX8z/UPubrys19kXn5IalUEiTR+kcu7l5wbP2tKApq/XLey5qHn614cNyOrp2Lk2F/af2ZNAdU6
DKCWT4AdCH1CcvaO/vl1i6vrcvFSRklsTi8WFqNCJoUwUQSW0uW7uNTtm9zqEjQZ0y2C8LVYgqmp
GVMD7CTSwcsthL5bE+Wzqba17iqeP8rM8a+vZjXcoy01ew9EXiF1fmlD8CRuJh2dgBJc/FGFYfqD
qR+abgfeNoM9mo7wmnZjzmctgmH7AIZH3RNJ0sKmpjHIKgwo/9pD5FGj8dNpPCpCQidrNr7Wx+oG
CFhQyJ6hbrC2xHTRhJXVJM0MrT3lTVowdZFnOF8q85T1N1n1dn03Vxd2Zm1R3qCqbyalYE2g3uVC
b1xvUHmovXyLL2f1vOOeRK6JEi1O/SJMalOV1tm8rtHWQdTc7CymAgnkZVNrfkyNoB8/A8Xtj+Vw
4ind8Xjc8Jy1teIHoP4FWNbsPZeOo1ReQBIL15DAO5SrH60rAgX0vc7kxjf8WM9BoEb9FO1MCOh+
wOVNbsIKOTfYZV2fUCIXe67cNmhG0MKyaUST3Rbm6/UvuXbKAQI0cA/BIrLay9UVHSuY1AH/jRwI
blUqrf2o7HnYFsav65bWItgMzwNTwSyIuWSn0zIoETBN5egvWt27Pk59BZ1jg0Luqibut9wZ6wdb
Rj2AW2hP4jmIvHRjg1fTaupgg3Uwqcza2ZertWXnRENCUQzPuGdZPdq5LyXzhuyrPT7I5KEgD46z
n8pmd33tq7vsoOoDIVjUj5YYdcOlLYl6B8mS9k0jkBTCKz6LNt4mKyV4A5kEoMOofVMMbS7CjVNx
ZdrAkvrUFF417vP8cYifHIXaz144B72+M83dJInfI88wvih9IwdY+8Iu0AUE/gSI3DLcYbbIzYCK
nIFJD53b72bEbfNou3dWfOwH6VFabdy9a1EP3TWwQREcHaz78nu6+JpGnWLFg/ttMvAweVQAs9cg
oqJDENVbpK8rBxSBAM++OSChO7oIBWaZF5jNKmfot1veliNxoRJXCdAqk1iGFopM+6Zxa76xyhVk
AK5+9G6AXAOrLfBYl8vMY7NNlYLdbNwN5KG3vY61mC/u8PCFpsqJ2X7r/nbRR0ODIjDs/0zEPo9X
ASOKeVVMFuL4XtrnYGPR+gZUR8q86eUPUj6J6Of1E7IW6M9sWEtU00htbjsVbNSMPJlm6ykoGwz6
j9hO7oBIOKCn/rWJxi+ob3pmaxyLZIt+dMWZLn7BIjigjIPU2MUvyKEIzMCXVtf3YNu5dZohsIGy
G2W8FY/mE7l4RKFZ9kc8AgOBHwBOZWol7WSQ3NeKaHL2mt1X7+0U8VkCsG+eBcq3T6Wu2Wpn2pB5
9bhNo+jOiEhyoEXeWbs2JfpNzNx+a0xoJSUDS6+FpqgN/Daex5ef3Bm6fMjnAoMd23ttcneF3EJB
rZrAWcIAAugyPkj3dI5KRjoiGINX61iaqPoClXHdq1bubgOD1rPA5Pxi+PDGb8eSTa2N14JSB7OM
oOJ3V0nTY4JvfMo1S6j0zZx0iA0fAKZOHqeJGSHCy7hHtTcKcnZj50+R+Td2kOOBusIy5pbr5Xdx
U5fUuAPwXZR+a+g/9LI81AMibWxv8bSsHkmCnjgajqATRJXk0papWQURNJnp9e55/4Z6jKeLg5Em
kFJ50PI3p71t7RvVvQlnA/y8dhTPLS/yyy4zKykqZCX6eKLlyciOpqH5tnVPxZsxHa47yVpWAKD9
jBKieOp8EF2KiYjUqOe5XzByR3LzeexeWVeEUZTvirjxGqs/6Xpy52ruTW3wL9fNr60VKF5IKNC5
XPznK5zVHmTb2C2E5eZbm30abeGZuQW1aBcCbPo7nPW2ibZYqtZXjEzEmevumDZanG5tGC3BI6x4
SOzXAYOe2mgEg9EkfuJEd47RY3IFiquF5dv8pyJbYwdrmQpkp/CsRK8cCJzlhWJxYdCuwWnJ6zu3
QC5/dPsaTeYR+O+Dy0KX7RnfpWChi1EG3CVb5HNrr0HDgRLrzNaBxHc5GlQxyesWcul+Hx8NNKIa
AAOI9lsgNjjaIR2PhJ+gefTfvzSAu6Bj+ANMWEL6gTyOSjFfMJhBj++SplIQ8WmKE1OgXm/lPY35
ty5hzUYTfy00YToGHAUYXUDVfnmvWVWWSrPJfVJa0CnOPOog2QXyR8fAx/UVriRIYIJAaxU8vsBB
L8dceUEqneaYjevsHxAH2YPTLmjwLmRNdaQgyb9ube0r4j0BYAtMoYT7p0txdnTalIPnneFJgdTn
5Y+EtQmhEz0JDbfc9/Vjx3S/a/kuQhvyuumVPb2wvAiNWg61m35+zNT8seex32SALaXRzqJbfKdr
URimcHnNapdw10WOq40Txl4U4kMzWTcEvVjc/HdCiwKrqMJEEU8VYpe7z5Mjbqfe2df6VnV0dbHU
RHhCsRKHdhEtskmWpsiw2En7CghZrdVe0TzX6DJf39SVSIjREPQawAJoof28WGnrommMM4k012hv
KrcLEap9pzR+aFlz0NRwTPmW2MYKJG2WgsKFil4WHk/LNwspKAXtL2wm8miD78W+MaJ9lR7w9szc
g5gCRT/b2l3Gdmb8BrEoD8q5Nn1o/zOLLvJqPChAooLbm0DZ9PKubS02CG3E74hRXUj2xHql9smt
OFrxtyzdEudY/aL/WrMXIwTdMJYSjXbsNIQJGv0zag3BMBCv2Ap5awEBxQzsLypuM4fk5bJ4ao59
20549OuND3QFmi3tc2YUt8JKngdWPV33oNXDguBjYhQMc3RotFzaq/VBl3gr5r7BRsD4Cshy7JJW
90hxAhEOmHy5fObZJ+mC5E6+Xje+ks+iUvWvbfPSNgS8Db1C0xy4xQhY8fjOEFu41fkELN4LgE0C
M4jaB9hMl/ULSH0VwuWgkkw1N3SBArD1EVmgPF5fydr9DLTXjOXDKOuMWblcit1i2J00aObWFcv3
MhLEm4iKnpQbsaCzh3Qv2vwUUwfGAaKpRxJ7IhqRGEb2G+jVm2OXq3Ejmf9zUS1XD9zoH3EXzPkt
AQNqRNIQt/i4FSr5XWp4PZSsS/sn5jJviT7PsiMAk29MOl5hV3vSVj641Q9SPVauc0jsxuPoncaO
vOWusxemBkj9Vodvfetsi4K/AxUqspxZ6eo2jkYGL8g6iMnHN23yHnMPUBJwFb/FpDgS+W7Ulmc6
/aup0l0cV16lb017rDkK3AMs2XiOILldhFJ8EEMmaMv50sKgjiTGcAAYGcj0utpI1dct4d3j/hlX
/JNqnt3BqN+VaTs/YWNiHlxDHOouDZ2U7q+75FrEQqcWnXcblWCMrV965KBbWoxBVSj7AItS1AeZ
/JQYKSZbVAWrEWQGT+M5AO6kD2XKbMQYVxNjODovOTdDAZ2fna1XDRIJrXvr3JF+NlrDOChBi7ua
1sad61TGLckKkOoZLNqKaHMoXjo9m8svALJiEnRZoIVIs2nZs1RFXXmdvOP5z1b7bTYhBW2yuS+z
fbp1zta2+tziIrcZRVHVbBbNjLMvpe6nJurC40NvbTX61+6GczuLRx5XXM/rFnY0M91pJVBnbPC1
oT5CahtKKWIjfKxlF+fmFh7UW0IOssdGps37VIEFoHjp5bOuBTnPvZztrvurYc/h/sOHQ9MAff6Z
uWqZWUyximlm4Y5FCQTgTFUNQ7Wvy9qtQxwZ56ZqzNIKI4CqdyPUqj/pRWU+ajYbrZuGqg69ysIY
dk5iQdijRaEk2pFpHJ/MMdepb02WlT4i+pT7os8IPUieDN8SA/MFvj1GViimCGEwcqPkti5Z0wcm
hkYr8PN3uQgHW6tuUj3XQjm7rZWZHBQ/rW78ZI1eH8y6T8ZAV0yTQSfijPr1wN17WytjwAYNt3i0
IqK/lqaRvtu6Ah2XZrgTsvxaj3SfSINjFDFv4mOregt568jA0YYpOvwGt73vKLdsL9W16JtRySJA
1bN6sUqrL4KxLfuwjRv9K2YXcNaJLh1MBqlIODtblOZN1EM22GuKvkl9Vfe22NcKwACAGGdWCSMl
81yWfmClCWLPJm3NyWPFAHxHPGQlQhOY7m/6RDBwF0ax+zOHIoc/tpT9TqLCOCqLyT2qBGPAUgxj
3QBUD66nBmR9Xpljk72ojsc4gGJf6wM/COXBVifqV1mM7cmZWF6DyzLmLUhlW9BpQJnF/q0Yb74Z
shldP4nq6kdbG9lLDuUo7tnl6AaNq7HfqY3tfaY5je4ho6HHfjSmOYYjyHRHQG4cdlUCIQUD137W
M3ffZdwcMOfeHFXTxjdT32dHFLrMo96gDF4ORS89MxOQu61qeJhWAUZ5Y9sjuuOZnbuhqXUyCkDg
mIGOruMn3Sy06jBmBo2CxNS1k2rhu96Ym/m7WY0AwXDgBYlfjVNZBj1k1/KnYojFrVONFvHLYiox
vjOU5SxTltd2OCQi2sWir+81ezJeSDXICSBoiLJ7ppWbxmNhd1kRtr3RRietqay7oTfr0EIS/B1D
7+UeBBsAqBbwDLXxxFgN7/OkB/psiKjWcuK4qhp4j4KicQyKNW7uRXky+y+JvLcSL4sPVv67moLR
unPczQH4lYCAVw1qPBj7nHncF3E17xpW1gkyA0wK32FO7N6OfiZQ/wDny96EubHvduiC35ZKenUK
FDzJN4LSSggEaxaw/ECUgc172UfINH1SwmlzgDQMz/T39l3bE5xKHfwPW1J8K9EdqTD6mfgLqfgy
/KVFTdRIkRfkSQ1GBpSsOdglEow2MjNFJZZWVnKL6YK42Ijza4Yx9YQpRgyw2R9IOgwttWuj0VDb
agH4vS+Ug37qYeSv3JIb3rS2n6iqgJ3QhH4HovxlUlKMPeJ1CdQ0rwnqaCXJbwx9aFMPPLcgUUL4
aoMpMpLMm1qn36K3Wcm80Ml0AYRBbQfs7AvrjTXWcuphnUAJutZbXGT8mMotDcyVdABUgZjSJ3gS
AMywNINSpFuIAumA0YSVfYAUBW7sV7r1VFxL7wGVQL6KnUQFYOmdozMUVhFJzPthr95L9GlRjBsx
TuQ3wKRDINWJ8CtEnIxAcveEO96IS+4r79qu9NIoSu6yyKC3ou7YQUSOCDkvolshey00SNqhaFE7
CQ+SpkdfNHVAF25Wndga0VkrSmG3APM3Z+gv8L+XTsE6mdl6C0nrwkG1QEyeSLMwnb4KK/MM8RVD
NGYaKGJsuP2aN5ybXXympM6UWcUw29p9WKhXaxz36ZYk4PzbFzkN+FWIA+DVDKVZJqNNatVjpyM5
7lCnjizxkETtBovClonZHc/fE3mFgx3BhFIJvjAXT2Yj//ubZe5RoykE/tK5An1poyp12qU1tKRc
vXjOau1bxNMd1AU2cvc5o/ywW2dmFgWBVqaV07gwA/n0In3IMZ4g5ClmXspCq/usnP31nHMl8mFZ
WBKmWh3w/S5cQJWoHiq7BuH9KII8bx7iiYbNQG7MhgdUjRu3yao5EF3Mw61zd21hLp6c0mkN5O8c
1VZjSkO7dDAKAV4vS5yKLbmklVhL0IP+x9rCLzCCMWjxCGuV9jD1tWeaP+vk1Ng7gQ5NthWM1j4d
BjUwQogTDKanhYeQBBScop9lXZxfhIaM7of+dxq/sp4HZftzIFst9rXNBBkEAE4MSDiUqC5dklgD
6uZRUgJth9nInBfelJLBa5PYHwUd/dZpv1/3lpWAgeoAclgMx8/50OLzKTHkLJ95GvIcULHBeYgi
e28iO/au21lbGdJDC+928CB/oBhyx5FKnDVga+uwm25BMOphhEZUSA635j7XTaGXhugLUoglptbi
YDeYUgCoaPWe6zrgaG8jcH0FP4xb9do1B3EwRPa/ppawWkcmyKMMoNQxxmVW971TBubk+BSnL3W/
qTpotuhX1lJXfLB/TS5cRLYZmGwGmKSQ2CuLN4a8TR9USLTkEShUL59HbNHtmqUu9H3KmN9zcwNj
tJIMzLAp8OozJB1oKV26KVqVXRVP2OEUcqkS9NVMq06Nph9dQKav+82WqTkgnF0EqdaZljZzA5VD
eXBLO9CQuDZDgrG9jStnLbQAko9hCyix4YsuToI1jKxyR8BP4y4LOXQKAlPLX7ShD2OqQjfVwmHI
N66gtWvu3OYinNEodkQXw2YKZfusslAhfLm+f2vnm4JzgKAOCXTF8jBw4PpIPQK3WNgcjIspOO0B
uHM3CHRX9+5fK8tzkGEUrZt64JKnlqFYoX2SCbuf4bsahfBRRPZdtCWGtnb0zha2rPHnTWE4UwLA
tSM+O+mjy3+bw1HW4ZQ+CvXidL+u7+OqH56tcHGLx400dTmbE/zkDiAsC6fq0yZZ/6o/nFmxLr1d
2ugmWvM+VhSdiz5GQT0R1sbpXYuP5zs3/4izI5Wj72P0DEYwce2Zw8Fof1bkyZY/HDv8i02buesA
lnMR9xfLaeO2oUaOTevQFIj1JrDkAbpJjH+6bmfV/c7sLFYU16xFMxorsmZ3a5MfbqH7vRHvkpR9
sTm5KZLkb6LFmclFtKBZb8fTBJOqQWGUB0I81yP4M9FCtH+IbqvJvep+GFXGqB2AGuhqXX6zMard
1KRzcIo0L+3uCyDROvlkJ1stg1XnABRiHukDednyWE28G01dwVCdfrbVSUt3mFf2MxaWqCf9xVc7
M7U4UhlKcnSwYGrU7vTE9EzVhml6E6E2kiR39lZfefVsnZlbOKMlLaGzat5Cvdwlgt9G/Zae+EdN
CjBNoODwz+4tHFFJpiRp590bv2bO8whJcTF47njTgN5/2mFcD+SGaXFo4gOk4XxHvvXs2WkeR1C2
1drr9f1dTRXOf83CR4EXBUk8wa+BMlZb3aKb51EgRrs68grnliEFM/VdWd+KLNzkwvjT8Vk+ewAB
gW4g+DAwv7jIUzQHIlFuPYL7wDW/JKAxN8v+XmuRmxjJfmS5N2VVMFRfM5Zi+JpvqRau20dRBrwf
yFMAbL88MR16or3UMOnRGs7RsjoomKVe1r7pTucRZYFvEmO/in8jTvVO9I3osNb/A0YWI/7o48+k
dYvV51bbAUWK1Xf95z5zAm5WwejOVOjlJ87MI8q8YTEkcI0hjOzkHdXbkDvNXaU2pUnWQsf5T1kc
MwBqITLTYCMyhiF3EersF15mehkdNtxtXtPyi58bWux44yp9HsdCqkaR/iafLBfiAYVX569O10LL
cV+i+hKjbSC2ekhr1ZZZ7GQeUMV0BpgqLz82YAVJVzJsd2TlnlUAMvLT0p+UEcYQgkjiBzHeq7/A
YF7YnC+ls2t0IjhZbQmbJQr5ZWjK0UoDJ1Y9gCNy+IKRiv75+g6vXXPnq5xTojOLYpKF6gxYBHFl
rN0mBQgZck8MvqWf4nSrUj1Hh4+f8//2FMMSl9a4UY6xWeBz0iy/kXl9KABpp+zX9TWt3Tf/rukj
lmGqAF6e1zQOrZ/zEtkIBPLki2JY5rTV1FwNiZBhwyAbClguWwJsUtNw8hZySL4tIMAz+br+ZJPU
K+ir63wHZjfNR0+S95w/tNnG+Vg/h/+YXqJt6kGzE3eE6aYcdr25U20bKAiEyb+gVJhFpf5gmRB9
PnQ3aDVgYMqEJZV/EnxXjb4ZnUy99wzrJo0DOvnTpjzy6uE/s7k4DXSa0szIYdNB6SChu1RHfRi1
/nin2bcO6El56GiBNL5dd5+1oYiLtS7OhOxcrU0N2M1U51fsWDX3toPgDrnHOyA6da0JUNUT+a41
Pe5snZHVbwpAOTBNs+iTtbhhDXQCgTwEPj7Nq7e2j59k3/u9+JRqW9xSq6fxzNL8S87OfjN0Kdit
YSnnaVAIEVgYEy60LLy+n2sLQv0Y3mMBfgoW20szudENAO5gVjHVMP5A4xiDfRHiaEbI18RoN56/
q9aA3IQWBP6QZRvOLStlaDpGhTQTg/7cAkJU+Eorn8AP6V9f2Nr+YXbwH1ML/7QKMwXRD0wJDSPJ
idWg+Yxx76Bw7P11S38KrMvAeW5qsYfUzkTXKZjKs9va/GqyR6e4b8s7UfxIoKc6fdWNTwY/mN3n
PHkGDRXbEnRdi6lnP+CPVtmZr6AJ69RoKSP1yX8qdaO7d7PEpGs+KrnVfVq7ks5NLfKcruSkZkDI
+/VEfyfiU5JJL3e6oNDgOECkdiTd2N7VD4lCJeCRwH59YF/XYkdL6o7jQ2b2Eejit7YQQdn9xSQH
kLb/mllkTZYr0EMjMIMs8rbJyW6CCTnYB2D7NgTBVvYQc9XgQnQAhMZc5GIPIdH6v5+Lsr4OU05Y
0OsKShgRfYxRVQvsasAoW1dXG/nEyosIZG4YE3TRoUVRcd7qcz8BR75QSuS+nUvt2WoV9RWYnzY+
2Ozui+OApiE6sbMuHkilFsdhKi2eKwsPY9CHOG2gS7CFgFHoq4sKRwpBIKPamLc219YFZn5U7iFb
CdnTxbrKvEPFsJxhb5gqsDACnbYdyHKhTdfaYCWwD9CFCKVJvMTWjhZ4BymNQruR+2aKvSrqUbnq
A+704eTQVz03PNdNUUlNwMGUBEXG/MRMgutBYyUS2hBMQxCcCWVQMbn8FOMACaqhAKgxq2voeSIb
ib00/qmap+t21nzNxugr/mDW5YNMIe0yDVUs9OOHZm9DdZKLYwQEIohzSHOgOMf/P3OLqJsb1aTT
aTYXveVMeAa7j7sHwd+yvvM26f3XngGgtgYsEHK3wI4vB2xVUcqh1h2MMfdBCp051nhxYgS1Caiv
V9vHKT/lW2OZa19upu8GqAMh6UMXMTJbexBpj2GHKmis1M/SX9n42utbc3IrQf0PTfj/2VkEJBD+
ortg4BjZ7qEDAZDj2RrxjMlPi0304/xSWx5ZRNZZRMMy8QJYemM0VBWRsEWNx4E8agOo2DoPBHlt
04FafoeB+7zYgXYJjLZ7d6vUuvoZKVBr86Dr3Mact+IsLimHxo4ahz9O2ug/kvIrtXdmB3pLSEeB
16Ddp8PGuVgLGecmF44qGj5ktYOv6NSVP03sRVnaRrRd/YBnq1rEQeFYY293MKGV4q60QdYINtKu
kic7ST93m9yTawUQHPF/dvEPSeDZLppOWhdug12kZf+zEg8UaiWpiB5QA7sprPZFi9wdQ6GyIe/1
X8GcLqwvLjWWs2YsGFYr6mNShv9D2nnsyI007fqKCNCbLYvl2hupu6UNIbUkeu959eehDv5PVWyi
CGlmMZsGFJWGmZERrynCHiTjk9D8cL0X07/J8mfJ3JbKp1xdySmXXgRnkWcfSiDIcjqYRMarwhFK
NHxq/0bTw/tSzz5XebwbuieIb3vBa50ofB6UF6ldU89bnfxZLSRS9CHrciY/Kn7E7iOIRqe2Nkl4
3/62ZEhH3mKv1ZrX7+JZhIYxFicA46X5VTsMntinKlF9yUnrZ6N6cLtdmK5s5KU7BIHb/4syVwGd
wI2ZoBFFU7nTG27X3SgdZO2rXNll9+nyDbKQPVAUEKEHQ8nEAGf21QTGkEL65yiyTIg30V7PXwZL
eC7F1IZ+hYeHbMeav9IhWQk6f6qrMI7+P9O9zZys/ay51yEPSl+jXnpjeIGtpyvX/3Sgzg7cCY4H
rQHJDzLB2deCwpzlAcAjR5Iec0Sm5PI4tGst+IXdcRZk9mFoiZ64tUKQsX+oeaXHFhIN5GDayqW/
NpjZ3g8EUwJRMMUxv/tlRy3ctc2/N2ECwAjAb3qj/mZTnt8RaYGDJm4WbMJ4o8Yv9OPMcTtoCI3m
a4uzOG8Ql7jeKaZ8ELSwZFDVmUio3L0f259F92x4z1r9968ABvQnynRDnRzXY0RHKRaIIhgUSmO7
MLe6uy2aL55S0MJf2XBLdyxizhK0fp07Qpx/V3S6vUqewhnJfel975QCn+oXXXs0xoPUbbsGGYKV
fbFwAVKgNQzI8eBpqJicjxDQsanGUzIYazU2rqjZGNsMsLN5U6jByviWvmCDUxCALSkZUMLzWPi3
ZrJrTrhTDIiz6GhJn/3szex7W6vfR2VbcgJfPqiWdgnbA9kqEibgO7ODaij02As7ImoAFoXa3Qgq
Gg2j68hQlP5TqPn7np5DpBXRFEroNlEfHQT5VYGWP2bmWh9jeVQ8oSw86ukJzlKxypPdvPe0bDPU
ZfwjhS3+3cwl4Q2kdv5cGbKLz3IWe9eA8OObeByNG32QMWqQJMs/Ro2RZbbZ40CPSHkiNZhA+0Xr
iErSruRvC3cS8AZZsiaoL+2m2eznWt9X0CPANNOOpbiqVw9a1tox1DAl8xF8+3J5CZb28uS9BROW
nF+1Zmeppzd5m1fE8+vCjjJUX770pOO6+GAG/0BZATEFfwSPG1RH580NQS2zRpnGNhal9NrL/rCV
jfy2RLDWAZx2h6FCcGDwK5iOpWe0gW7GpMzBU/HD9+rHCvTQEGSxVurui5mKwxNQDul5DHpZ2iht
XH/pdCU6yGqi/Sq0xvoGe7XdVm2jhHZPz+eoppX2xhfvDbZeJ+aTGUZatBcytescvWh9f1u2evSq
+QLy9bpSOejoSL+8UaHeIUmetPawWbiZ8H+hXkw/kprE3M+s9Xzs6gespFGLvcu87CZOFcAwxt8f
dKiNAL6k74dG0Bz0DmnRRGc6yqmF2zEcD1F+pvZtRd+VbmXbLxxznKac38YkWCF/oBmmqZ+pwcSH
K2wIrfmAO1t1VfYUUft9kvlH1uPyxl/KbAkJJQ66PTz2OaDIFMoyL/ByhHT6S4z2nLS21AR2nGza
PtpF1pcse/GUlzBdERVY4mifBp5jjPq8icRaIbCKtmQBpL4SnNB60NxvctzaRQfh5soq9sjFBhY2
xg+l8RZ4X8bsrlrjFix1d89+yux26WuMcRqdnyII5UZDZquT6G8njiZ+C41qo5QHObnxRgeiuIdg
CdjY9B/0JpHLxkwTyD+orjml2lBc2FcKAGkXoYxQu/d93RazlVNuKUvgFuWTgcY6SW3OjlXZqOXE
1SekN0WybhfL39xkb04budyFw1WJ/5BurMpKT53FWTY8SUDiRQmNDFzq9BmfpEJuzk/pogkxnX2R
1VvZih1Nf8zlR1nuHb+/qtQtwIHL+3rhAjmLOV2EJzFVA7lz1QS3KcC5GWMY/8O3qVOgxTEUMiD8
gG4uR1zcRafDnN2t/dB5vaFOIcutmO0ydZ+M+wkpIRmHXKrtID9a3i3V4LrAR+Qxt14u/4DlIU8i
C+wgnsyzxeWBkcdtDBVSFG/zzKnqJ7Omez5uQYykHNmXoy29y5nh/4WbP6qioIhyV2JVQ9HfKPIh
s+6G9tgUGyHBGRhCn6u/5OKBhnOi/+hLdS3+8q76E3/20WboLkBcZ7jeeMRWSA1eczh24mYIPvvK
oceV2QtXYi7dN6dDnmUJXcDdIE8zLMuPfvtTHO/U5tflaV26AU5DzJLqvG3jsReZVR92fgaKSpR2
GiAIKzngo1VOK7tyAyykPlgSQ46GBISS4xwhJnSS1Y0KoPjRuoK7KLambZXfA3dvrK7ZUihqqygU
ATJWPjiQWWWiuoPX5Zte+JqljjaCpYq2Cmy5flwDvi1kutDXJzVreDsocMy2h1prJlrTPbSJhL58
esN7fBuG721xuLxgS2cqSuPUTzjbeJzMkxCpFXUX2QLusUbDADk1VKhiaqyiVl/VWKANlciN0lti
eqMLJpzdJGy62Cm8PllplCxO78kvmQ6IkzMPvV1VbBURo3K/f6zG9yx4q0EGDBG90XHt0lycXwsF
MXTYVETtZ/NraopXItsAMmjEYsU1BNVBh/ots4w3IQYwdHmWF6KRFqH8ASUPWaC5tJUYIGRjZmGB
JGTyauZ1e5ADs4QPnUePrTuUx8vhFj50kPAGFEAOU+2D85PvtYFZWPA2xHA07aaIQHNJMmaNtbqm
Prk0Mpp1eMxryCBgHXq+aAHuqxbGQsVGUvK9X6bbtG2PfWAc6qZaSbmmksPsHgbSANmAVzs+efN2
StN1NB0rQplhfUiMfu8ba9J8SxMHJYTGJx+e9EGpxfUFsdAVfGrDmmcyxiY/8LbCSmU0fl5eoaXP
DsUIfE85UKAuzFOZgqJbnpddAfYF5LPYXAOo2Fqte8xFYy/W5V0kF/hr5jvJNX+sxJ729nwiDaRm
SfwxOabucr5mdG2a0DfGYiO7w7Z2x21WxwiOtTu9KG873eeer+xEQOgs0fbp4Icr1ZCFD31aRIpX
wEFR8Zvd9GWT1lDrxWKTdzq8kH5AOqBr72jz+Fs1FBJbNBppe3nQSyt7EnN+3SOTwaZspYKLCXsl
46vIYyiNEYq+HGbpc5hUbuVJrQN20ewMS6DwCYYrT4wpay92/XshaQdtLA+6Iu0uh1p6+uBUw2Vk
cn6Rycw/vdKK1VGjHJd18iYFTqm2quOB7oTa70Qi0NamcJL2JSKraFtv/x/Dz4Zq9qDFvILwVdMb
WxSpIXQE3a7LVbAlgTBsOMzve08Y7CL0vhtaeOOa5feVH7GQRcErVLCVBB1BZX52jENmHIEpaMUG
zseDjgM1tZV+Z7nFN2mQr0JX2TeAtxvf8myOj5UkfWmxIRJMAihg+GDXnn9HqVkOZmkZxYZ30W1X
9U/opT4JnvhWjNaXywNd2r4noX4fJyd34zDkJlgWk1B1Dqd6SJP7sNX9jV6qa7XYpWPWpM0JAIB5
RfvsfFTyUJsK+H4uDwqiPOm+dKr2fnk0vwsB8xPIAg9hAFmdbH1ny5agbDgOkZxPnmqF6ojF9Tj8
aKJDHCt2Wr35tX6te5+H/Oj2z4X0I7TyTRHfCvkuGQ9GulcHwJjb3Nvjr9UpK5fnx1XF2JsnHSUT
E/XxuQxk1WuemrUwviXYc/hzNYm3GeT30Hq6PAmLcfCkxAV+Ep2c2670Vqu09ATR9MGTXaMpEXY0
r1DTW7UZWIzEkOCS/XYAnp33vpCXbhfg9AdvHRvDJ1R6Bve+T75dHtDHjQNV6HeFewIeIAB0vnGs
HhdN06XOVHexjik0BmKu665R2ZcGw5dAMf23qO08X60aQatKnxdGm/fxNWmpcJuVMhxfcI7e0FUr
fZCPH95UxaXFBkl0qq7Odqrkol8yupQcSsMlf2r2WmNs9GxNSWpp7lDRnnQ/FXipc9oyuilKFKc8
vnvjkLg/5Pjt8tpMh/H5B8cwIJYzFtg6ZLfna4P1aTvoCUTlREOi0XYThCD8a2TN7FA9qs3Py9GW
R/Mn2vT3k9NKktxAiSOiBZ22HUXEW2PDuRxiOls/DAh5C0tSNfoq86+0sJTBGzPeR2Kj3AmxuZWy
L1b/ZMgv8tggX9LwBCzWdNQuB/2AQVdis9C1mgdgJxyqZudr+wGZoT7ZBzpgFMqO+RpLaGH7TRa5
3G0oRlNvn37RyUyavR9aba9Qe6oK7BZ2wig60arr1EIUwF7QQ3R1Yi1Ys03u9l02eA1pb6wljp71
kHkF6hLhRh7C1yHUP7XZiybETuQ+wnB5x+P+GrJIaSlOgQ7X5YWV5I8re/Zjpr+fDLnqqIq7Uw5u
WY8CXnF5jeZx4ERcgXZtvqZNdt0C4bBGYRt3t30/rBxjC5PBg5B6MpcfTME5U0fukV4Os75ANtD8
xLvNQ1i/rTZRFa9lcB/zYFml10kbF+Fs5Lln057lUhDQlis32YA5Xotrqp2P4kNheO+a3txHRWSs
IAkWPkwgligHAHGmfzNvBWg1pppyWZds4PEG5Np1nRbby+u3MH3oEwDWhmfFdzl/2HSBFpihLKNy
mH3Kh6c43Q9/jyuZ5Bb5KpAsQpl1/u2PmhkVbqSVG8QInB4BEwR2kUb2/t5fljh0wSeMG5qT89kK
mrj1upg4BWriqJm7yqEIjqawuzxjCzfa9AzUuV4mKcF516RMeZBCcyw3nnCjp09ycRixSlzjeyyt
C182vogiSReKueeflYWCXl8Yasm33UDwMw9Nbe2CTv3rSgdzxlaewHLQQ43ZRRN5akJHkDlLRuw1
Hg23sOHxmtTI/mHSTuLMrpghQZc784njJsrOn1wIDP0zEmGpnQ0rdYeFU/9sSNPMnhxIQaQpodkQ
akBWQMeqttMsJytQzJbal1J/j0tMrtcEjhbq0+cTOe2ak6hCnSpjWxJ1BPWD2p4l/xwkBMs4iDLb
UI8o5vFIrmsZJP0RobLL07twUAAcwAQOkOfUXpsdTaVVlWmYuiX9lHADTgeE9N8vIERMg34kd470
wfA4oa6h91PDKsUYZQAWZ3wJ4+dgXMkTlgZCygMfRjF5LM+1IVo5avIsDapNUNQQgTYdadzlqVr4
sEjc/kSYvYPxhxgRAyRCbh21KraFCrDbv4yCI5WjaHI4FWeboVBypUMptdrELWbDtLmkNVvNhbuI
8/pPhNnxIPSN2Bc5ETrrIYi3QooqHmhl106VlUbTUiSYLxQokX8HQTet2MnGVvqebY3I5mZIrsua
+hNJxI8scGr3cHlh1gLNFqZuEj8oMwJZ7LBOwk6T5yx9JVAKa+3PBZINLGvZoAShTnefNotFAx9R
4q6o8NvrMHJ7K7I7XUCt8F0bHDSe6+5dVd/H6o7XuqKVNhDwxlzZh0s7/eQn6FOp5GRei6RsxGHg
J4zgzFv9Uc1W6vML9xSaCfT2dVKHCQ19HkAQszTCLLra1JJsd6QtpWvLUmnDxr+8cAsH7mmgeWvd
FIaqiUxGIg5AvlGzv1aDq+l1zMtYU3eKv1KOWIsnnw8sywSp9XTiNeEhzZ1SJQXbJdpGEuw8+WWs
bZalA+NkHudXpKmBl9Jq5nHE4kGEdP7dqx8uz+BaiOnvJ3uhqpVKxXadpUKNu39JpLt4DXmxvBsm
QDfVLYk32HmIrgijIA0YxYQ1KG4ab+sr+37NjGhxU6v0wSDqAKWamynQgTKEsWEgfSiCnE5sa60R
uxABrTA0LMiKQa7M0WtRVLpxIQ/FRicBtwHpOEiJVytZ0fT5z16rtNYg26Lnw6U3f1OoRjTWoaUW
2NiVjqDvy+iNtsKIK2Le3PtrCNGlIVFV4lFh0l34gCsqYlUfS58Knh6L47NeF58H3yr/vjBCGeZP
kNmJB/UixZKK4mcXlDbuCVe1rnJh6IfLO3lh5ibIhTR1ZKZWyezQKUJXClNspjcQ3fxd0RqAbXAk
tNM0uy9Ky3xy1aL4FMSFthJ44VCgKIf/DY8zXmja7BOqW99tTCAXm0A8eua2sR5KfS+Ft0X0tapR
BHm8PM6Fy+os3OyGVz2Gb6gTzW7Qt424jYR8GxYl2Z6Db8jKdlzYILh2QEbTgb9SWJiNzVOtvEms
ltyyOLZJtIlBlVwezsLpcBZhNhwjjjVcynqGkwMgSaNNFT6pyW1W9c7lQEvzdjqU6e8nJ53fIYCK
/TmJqvhYdZmdehjMF9dShiIzbL7LwdZGNdvzuY5RbyZ25aYZheI+8aN+2wiF95iP1qOY1vLK2BZO
cT6wqYuE4dl0Ap6PbcBsLh80wrXWY5ocy+CH1a7shKXpmwT3VNrFiBDMwZxtEfXJII/lpsLfVrO7
5tBFYI2e279nacDQOAk0G4sru4A6IwKZ4QF7mFB8MFpHbZzBf/LblURlaXv/iUXGfD5vZtOGABGJ
VffPQXdl/kOJg4YTMlLcehO7b5YvDJ7f93qjcDR4Jb3K1xAOvCislGoW2ntwTHDY4ROlVvNBKq2r
/WIkZecT8hy3d+IqcTzdrsQXuX6r463Z34DCGq1fl7f40p47iTrPvRI0zORqGpuZ/chj7VUu5a1Z
pW//LcrsedllsZUnHWMjjdxHUCSSOLtSzDU9xKXLAzrx1GiizUS3/XwjuFaKuJDKYAzxVxYfuuRp
zCK7Le2xYyK/Xx7T71xkdskDe/0TbXbmyb6KV1lANNrD+lcz7KOjbo2qRM3dHcHhKwoi5GP5UEue
ttHSKrsxgG4eAQBUW1GIgw125dXRDxPd6cra3NZR/uPyT1xcXGCTv8vJkxPN+XwoQazWnaXzC5OH
LrqLoROLT/8QAnkj/D00ikzzEK0Ze2aUMAnaiDFxG8G/r3I7cd2V9ON3Xjaf7UnGDfNP8gOqc+dj
CTIlHRJ94A6L5G1bvza8DxpfdsLQ2nXFu2xYdtE2mz4HmiK2t7UyqHZXjLuq+TKaD7FfHgVJvaL4
cK+JrpNbay6wS4fQ6e9Tzn9f5xty4YbwbrPotVZvkzXg1tLePv33p/gnF1+mhmqkqhxyMoeQkhzH
unUM/yoMH9wWuN1KDWxp55xGm31JGDIIoQyOAYrW16GcigMv2hoAdOl2PY0x+370xhy7ImfGUHkL
o08KL73IkYeVDbqAvJFphAJPn+QnaUDPFsZDab9PYoYyyi+dZ8DLPJbAWzPjiPaGXl2p1ESLtQfZ
0thOg85Wq7KUwnQ1dmvXfo6jT1rMa+n2H3h7DI2UddKRJu2fg9oCo2kTRPuJkkfboEjgubUvY/r3
RpjnYWb3n5mYrhgVLBRWUmPmWAMmMOOIztZg40hpq8rKfb68ZCfjmi0ZrNmqE3/vjKHGHRKkC2gS
XgU3iRI63WQ9EiP7nQGVtoo1vYilnX86p7OVk32Q7YrInLriY9B8iZp92V9dPjOXkrDTELOPS5CN
bBQjiXyij59aU7YH3Osro/xUwpegM7BSgFs6mYA+T90+BD4+4OiKUdCCyiWcHgs/h7D7nmJRcnlE
i5Om8F5DYAP27xzb0Hlui8sK93tQmK8BanpSpt+avrYSZqlIDnXvT5zZTpQg8RVlTBw/CT5Xxeeg
sY76ECOxMGyU4bUfhb3cNs9V0G29bjIIDDbmEH++PNill+Lpj5jtTtVIpKATpytvUO4b18fZqtqG
sXoj6N4VTZKthp9FRvjLYdfmeLYx20jWUPwmbFQqNhUfO5eAYenHy1HWBjfbm0qQ1SA8iVLGG5Nh
9J8VfNoVACTf4ujapQ18Od7iQXmyorNLQMz0qPCNKZ669V0HiFNqvUL1+ocoUK7YmpPUzNyCOY19
Ec90Xo2pciP2e81zuuZWkVay3MUUHn4pOEvaelRNZ/lW4BlwEqfBBNlLqcp2cFX+MnTHkO8ROjBi
p2+/DWsusouHyUnMKW84yQu8ulKMIScmPk1R+KvXGrsbXq3wrl7VOVxKQXB7BmUM5xAsxmx4SHsb
lIP5+jTztkxvG/+2VO/r/EUZH0Ei/v2KncaaDauRhXFoMmKpsW/7+jZ3HRVHLqFb2e9rY5q+h5Pp
Q2QpyHRMqTZ+E2+z3sRk6Uegy8gW1PDslQ1ZyvY/jWyOTMUspSlKb5rF/D7zfhrt5wDdH0tcmcCl
fTH1/cGBIavPZXo+MOx2xU4w6CdqBjqf8Z3eXY0osLr1tZzvL49o6WQ6DTVbq16N+6zRCYVDlJt9
E42j5v38byFmy5RmoEx5PZPpSKjBBA9C/l70fw/mnUAZ/5uy+VvYqtQocaVpzwWNug1FFGKlCn+A
gNblvWS54ubyoBb3HkADKmeQealgnC+RXucmSLbpedbLLyNc182o907ZDddinELEUF7heK7EXDpv
UecgXaQVN1XYz2Naqi95ZUejN8nQoZtO9BpvBydWny+PbTkO8H2F3h9YtNnYPLSXVAgS5cZKuyNm
7SE+npbgbfJhZfNN/9D8XQh4kwwYos6EDjsfEIiGsKpGJrFov1U5AEEFyvW+j7YIIinpVloz6138
rk7izS6sJE+9Tu6JJ4+HrLMV2fHqL4Z0m+Z/jTamOyEh+DBZ1xr4zZwPTE4EKa6DsNpkEsnhtqtv
XUzB5OPfrhNR0A2QSQ2pDs8xSYkaafIwxvieh5DQbkDhlr0jrD31Pk4auCdK+pO5PWX9uc2HrFoh
/HuVfnbpYGeM8VeSo4r5kK/xKD8eReeBZqvTmZ4PIkahf6S8I1We8Eauvl+esaUQwKRVKrTUNz/w
FiUTqL3QmhVb+qaSfunte7am37MSYs6u7a0mquWREPJwDLWjIu5x2r08iilbPP9spoWYUPQUU0Bk
Tyt2cu/lQjGItWRSKguw6ahpzXvZSslmaRSnIWbXgqeEYj+CmAd8hnhW7h2QZtkWTfrXrylGoogi
hSEEMKQPUFclruus5kTLOu1b5Cckx5CFbgELPXVdbe5STV7ZAR+PHCKqCqBnGokqVLrzuVMHNMVR
niRnAGgQe3ejpe/bFnbX0fcVuy7tZK1b9PE0PYuozCrcboGceNNONyzs9qzY9kXwFQfGm1Fv1whe
Hy8lQqECiNwGhUOK9OeDkxszCtzpUkK85Try6ic9oagnFPqnvnOfGrF1Mn34fHkzLpDrz4POtkol
FmixitwWhjc+tDnyDIn5bobjxjK+DoaBbWWwG0ozBuwlPOpZdYeByl40Poux61hqe5Vqxi6PvJVX
w+IGPpmK2ToXwIhcN+FXSfW4c5vyrgcKnPnFyugXZ5yzkVKywq08p9SpZtA0Zs93kvRf9Vq1VYwc
8N9EzGPsD5Uh2Jcne+ks5pEylcdhuH+QvK5FRBFDk1HFyZdaSXemVDwm46+0Va5hvq+kG4tjOwkm
n++mwtI9gyYu1ZQKE5s0OkTVUbQwTbmu6qNkrmmVLK7YSTjlPFzplYFWlkzl6Lp21+Kdo4mbPljr
1ayNavYUbwRdFFqXb6SvLVtQvvmBI4jfpPC1Na8N4cfl9Vr89k/GNI355KRuMai3AqpD8EZkuw9k
p6h/eH16jKn3/bdIs8uzEtIyEKdUSk9/ZRGtTtmOqk+p+feAGL52ThbAqTBhcOU6HxHkSNUIJYuU
TVFtard3dR/bfhUdLg9n8Yo7CTNbJYidZFU5F0NeR6LjZoF0QPNA2V6OsrwX/gxmtjxpoIqV2TAY
vbqBuLdTjLe2O+b1Xhc2hfnlcrDlvYBgPaAhHJvFWfau9elouQL7G33ljdCQ3eiVrRSG7ad/LwvM
IqFdZU4Nlyk3PF+kQu8lxdWZPTlAlVZ/UopXoxcQeXqKUmkj5St7b+lU4r0PsxHODbC6+TQqI109
n2w3LTU7Ku9KrDqy/HFo38o1icalSQQRrUDhg1b0wcU9VZvBDFNS3syDrNmWnnwvy2GwT3PtARGt
+tPlNVvahlNDEhErdP/Br59P5ASbUZPam3RZwm0ie3eD1+8uh1iYPPBMDAYIMVZb87XKNK80xxBI
qiU8Bu1tqKDhkTs61QszWNnuCzWuiWPOowHuCL3q+XurzLjJspyF8kP0V8d3Kxcc/BftPBh2AVUM
Q0GxWOwGamDjU6qtAcR4PDJfs8wV6iX0LFgbKAnPmx5hZiaDFkVAL2Wa/VoY+l8Mb4i2Ut2JI65z
UfQpdYVuKypedhQCJXmvM1PftOhAP7e56X9ya5IIb6ALG6VCvTPDQOPpYwo3nVK2d00tdVAMtIwd
kStR8Q6Fv3qL4l7ZaJWUv4HpN/1NL+UC2jdZ/10UBO2pKkzjrowtF0XKxD8AL+x/Bo2eKHe9q6Jx
bEx5WjyK+i+9r7PKUWJfPuZjL2w7b4yPo+gbCQqdEVKPauSHN1pOTcqmb6WJttbW8uAM/aAboA7U
tLMjPbPkPbroKsyuMVH9bSjlGLtWolEBs+38bhvjM7M1XLf91Ta9Vdm+EfrBxgobS9m4mKQcB0np
r0NJSG6qOOk+mdGYv1RC8Rn+9gOh2kOfpQZAbXEcW7s2LLQhfTmZvKZkZRe0Xfy1MWpzM0p5/NRQ
7D54lSVBY5DRjUx7yv8ACoIy36p61LVAf0V9r2qxstVDMTxKcSpvY4lXrY7l5BUfjYCOQFkdhbIt
rrS2NY8DMIyWulXvb+tWaOr3yG0k7woFvxicZpKbWNfrQbYt1NJQrjq/l2EgMOU2XwLid00qQuiJ
S0xK6ATnz2oZhCSvERc1puovSV6iqSNY1q5vXSAChaE3tqlW4td+CFEUajDi0B3V8kAGSqEb7uCA
w9ws8tZ7bsaqNp/juG+GTQu95jXt6uSQq+hnb/QxiXaoMQ0/RMMDWFNC+t8mQtR+xnLIkh0pdfVs
PxYqMeVS81+xTSzMK9UrrE9k3slhQEZBdu2kcJXbERUxy0ZNDPJGKjX1TS/nRnpFK0dVcfORxW1a
iH5mZxatRltJ8Yi3s9QyoLAGec6H2GXtrklT9SVIvMjFUitNr4REFA+5G5WHHqr6xizHnOM9zlWe
TZFspHbkuZ+0VpGcFl2X20ap+x2tbfmq8tPi4Aq1daN0cSAT24sw8xBr71DHXfiEHPN4BLVO2Xvs
A2mbuSiaq/3o2WVutShRaVrnOXlstEes5HEH6INecopRkX4pQYv2TdUGZFKt3Lu27vXujSII8bNo
ZN1Pa2yC7WCN0ePQZfUBNLb0E822vLP70ByvozR0ncTTlMeikoRNkKAqYSuMeacVbQSMVPDKrwhY
B7JtJLn3RQ5D6qF5kJvdg5umyRWIUIEaqVjHj2pXWc+1XHgPCXiDL91QDcZOjBRrP3aymx5GQ6hu
fCk2uOu1wNsmdaQ/tnmM8XVnCrF0U4tx/qTB5riWBT38lWnkiXY3WpSSVbXqtqaXNpatR2bbPddd
Gm/CsKiv9NEYHC1Jwm0EY2hYO7MXbjzMoFBgmATTME2eJVydZSSaWSWcDXwXjjAibd0nm8GwHAAd
WAeFn7Xip4pnqe1zejZ2dPV98DInzW41sf9++a5a4PvxSj/5MbO0rBLFvPKi6fqNPSQMPiVp4oTG
175XnLHxfmXFe+FpN75L5lmjQlWtPXAXb7DTHzBLNWLM2c20n0peXXgVpo3TFKmTVjKQUxVLI+mg
qvVWj30noSWAXM/rygRMF/78AmP8VCsmDWMUFc8TAkEoQtAqXGB6+T3yVcev/J2SVl+b+DXDZMUu
22xb65nnxLlvW3m/ko8sbgaKFgbZL0/AeS0O6BmGXAYQa4DC95rbfOdTuWrTq5Sux8pIp7LEh5Ge
hJp+ysnTJRNwPagbMONCXjiBtRXDYptByMEzdmhf9GDf+1eNvJL2LyTkMGenhzQKPDg/zKY3EmPV
pSRMJsk9qI3dC4Z5h3EU0YlKjU1eRk/CGoV0Kf+C3oLAClRuJPFmKZ7vCcIYN4QMqmDTYcvsyT7i
fEc33tRr7ioL6aSEdxQVSIkHjDJXp29Tv1JzZSD/Ut5rr7ONNe7R0v44DTDN78micQzKRWYSoKmL
AI6imtylnfsWY3nPwzAunMubZPra5ntEgW+HgOTvKvdsuUB2cIUDHtuk7XPZvfjhq6evVAgXp+xP
iDlTxh+EIRc6QvRK7+h95VTl/j8NYp7jp+6odrpMhKb8braHxvj8D30OPCUmkw56ArQ65uovCiiO
IYoknhGBD9AHS5GsqGxBkt5SOb9p/fpx9HGZLrq1rtjS96RM6mN4CcLgmhN8IyWG/y3K1aatJIQE
vovJlpxN8MdtFX/qxRUY7NLug+9mYRuGQBk7/Hz3YWnXVMp0VUXSpyLbxuN3wbju106mpSiY3kio
c/G9Um44j9L4vDVFhfUK0/sKoqfb24XClf736AYF2PCfOLNvScutugsikdGgAy1mxqEa45uMxDFO
xZV20dImxyneJPuZvqR5M7EXSixhfZaJ6/8mNscb9FYOf7/LUWrk3phe6rxlz2dtaEWVq5sujtAY
HpSz1HCKPnA3qUzz6B9CTVudUjRqO/NDvLPKKI4Na0oSKjvor9L0J+ZVl2MszhiE9cmHDwq7Nv39
5KAbpLgprFBgOP1DJGq2K6/g2JaONv0kwGy+PN8L2npwq41HJxlOla0WnR2vWRQsCHnysUAVBWbM
/2hfn49DD4LCzyJ9orOJxaFKI4o2Wj0MjuCHwtHPuvomHAsKormiJdLGM9XweSzE6nPW4aTiJlJ/
yJQxvc1LVPNXUs+lOT79bbMPoB7NEoVBtkyZtiBX+2MmdLvLy7iAFpzGj9PSJF5EB392gxRiGCid
ifBtNKo8EJVnqfjSyf4hwpIvT2k9JT/zXHxsNX8llV0e3P8Czy1OgEObVTAw8W4o7TrD36XSmt3Y
9Nvnt+PJ2OZC3/WY+VKua3AHU/GlzuWD51b70fA3uaF6dlR4SC/rD1Wufrk8qUtb9zTu7MUQKyXO
aiJDS4SHIv5eCFdG/vlyiKUzGOTq5E6LbSvuXOfbFguF3jRclg0SlMEjU7vXAY6Ib5ejLK7RSZTZ
BmwQ3IiygShd8MPMj80a9mXx3+dW5uid8JW/Hxsnh8iop5yUGd94K78I3U0kruzuxYXQUQWlaw61
aV4rL4HwGL1MK7gpcbkTensoHttRXKm+LkcxDERouXZ5fZyvRdf5nA8doxiqp6zbFsNDGa1c7Ish
KBdydZDsod19HsKTzLqtO07bYvidvtwBlkcCq/qXXXUSZrbe5pjw7xqMpAiPmhrBRDio+ouYrPS2
FzfvSZjZhFmxSDUj8cDODIckv4mMYyNg57O5vHmnH/vh6/8TRZ21fTsrSMfYI4psbMbwRiy/oqtk
SUez30prAsmLIwLWx3842gClOV8fJCn1XqmCehNKN8EIYSWMjmH5A17iChx5sQCAE9//RZqPSqNQ
ZHJoM6ph0+Q7U7/W8ldpePXTY5RmpEnHOnxMcG721tqDi/N5EnkqLZ98rC2lBq9OI+icPmiBp6S+
UZqXvvl/pH1Xk9w4k+0vYgQ9iVeQLNNV7Z2kF4Zc05OgA82v34Oeu6MqFG8xRjufpJnZ0SoJIJGZ
SHPOXZEex/q/N+DBLQF+S8B+ogFPvrk5BjztEj2TaGi9b0CXrD40A1XAxb3mYxdvlohjBR4B0gni
v5+sCkFFWqQhTi4BUnlranQgP3i8v66Ki3buRIhQnxMhmd10PUlxaIoVUm18Qs7ougBx/2VdF+Um
IMmoohlOekNnjBfAx8bZzHg7d1PszVF+W43Ei1i7LZ1m5U24pO6n4iRViDoDzXcM4vo0pLkZbfrm
E29wrfN4bVnS4ahu04HZEnKI+72IbzCCNeVIyu76dHN9/5a04HRB0gGRfrCGroMgCxViIKFV8VYf
1hDFF3AvDIAKiUFwkXe+7HBuix6Y0MK8lkGkgF0lP0T5e2PugWnYpwc1flJMCpS2xDym+ktWemG8
ElQvbejpF0gGXg0xaTV0+IKuuM+nZ2Q2KXLsSAZRkiZ/4RZRZ8DFwkgmci5SFOSoWTG7I+xvMt3r
yq+62Bhr6ZylYzsVIe7dyb1SmpbrihAxVdpjmYKg1w43HaD0rmvHYtLzVI6khxkIcFhfQk5HtiT/
3isBBj2j6sOwMCpX+vHkFeR+XOPlXjC4UBNDB7kYQDYvaCJm8IoiIIBUramppv3gPYCGAUWoPY8h
KoT9yh1YuNRn4qRLzaskz1HTQo4kah7qsvTNLt1wNIIiglrZ0AV7eCZKUo0ZIZk72CKc4UXQdNlN
1NrB9TNbW42kGg1XHGPqIIIX97P2PmnP7vxc/kVchoUAz9sFjQeOSvL79WASu5rhpsbhGcUBK9mX
3cqxLL3QTmXI7Wsa+KjKjsFDTW7uowvYJ1FBgVD/tXMqqkd10AEHCrw+gFubHq9v4tLr+Ey25Fcm
kHYQa4Bs1fySsmDIbnK2q5K3uQ7a+DWydp3xPNX7gfmm+mjYKxZkwVqdSZc0MjNi06xH7G4RmV6s
/mrAQpvFEQ0r9a1iaxgta9JkpSR5nGcihgN6hWb8Njlot0tO1eKASvPKvoovl/w1ntsIYsRYpYnW
4XPDZaRM526IlVlTfWfVylFFimvoooc6jZHuCr9WJQrhnfY0ZOG9ayagTvhy/RMWTOfZF0ieoCpc
hWgZVpuOqJi47qCh8NZogBCq1wbPFjf2ZLHSJQG6T9GrJRbbJ9YhVqINM60bg3Ca6Tlm0X79zcKQ
FIeHBfC9HDmq0RznJUC9PaveA/FwrlBM3V4XsbygPyIk25InoE5XRojQUK8eHcqyGSmGY8a3afZ2
XdSiDxDtGpjZFojsklKqKIcnjQVRU74DHaNqHMBOZ+pBUj4xu165b8vXHcBvaIURNH8ytCmUoB50
NYc5A0Vxiw7AyhZ1+5mmE7/NrZZa6B7V7Siwk8jLNZ1WINPurZ9orFmJmBe3+ORLpKsfx9rYzlxE
mGjrHECkU2KgDkNFjT/EKwZ2TZR0mqo+kM6OsWjFAa2hjfasLvObpqcp/w3ElLU9Xijr6aAS+HeP
pViCpUAmtxjETcr7CFrSHhPVAsY4Ai7QC7EfMLRAkzUQjkVv6AK0CazqyLPIfUfKrNt91UBo2Gd0
Qp7CtdkjRgi0ag31d9GunEgSX3ISkllWjRk3E5Ii5L8SzClwharOyvtjWQhwXkDd7aKLSbIoidt2
maUWnTd0CE9ctklbdxOrawQXy7v2rxjZ82btqMyZAzEjZuwVvwwfADA0kJXczpoUyce6GEyNx7zE
jmU7a/royENa+hH57xyXiCQFNs4/e/bZGXZyMC66XyYNQzEeXE+3V9vkp8LL+r3M0t8aN+Lgut1a
W5Rkt4q8c0kWYuvC7MOeApK8ACwgjzbXpYireeFGCQpeYoQfPQHSXbKc1iXxhHd1HsVGYDI78s0p
+atQ8kSKWOvJziUjidGkAluUgDIJT7itDpqrENxwaFe6vp5Fa09MvOJFJRyDJeeSqrxIDE1YPdsB
xZCOUhEQW793UA1yr6BP+v8mTQoBZrOPkWmCRoxNdzBC3tKatUBV5hr6+gwVvI+DndCCkGrFBi4q
x8kypevbZya6O0S2opmeWYERQTT1lPM21w3v+grFHyTrBxCNwM8Az4l5DGk/TYf3XZngapUu+qI6
UNZWCZ10JciQAVTn1i9c4g1GvrsudukYAcKHaX50WQIMWVL+OjEjABRA+bvxjhRe3DxH2j4qfsRs
ok26xli5+EA4FSc5sApYWlzlEOfEgEKz7pwypZW6C40Ha3hNkk3Re2X2F7pzKlO6eZwB9zLPITPq
QENs7ssmp6N1h9BAdR7dtQ6BpQe4LqD4HQE8aMOInV+MccRYumtVSAQlrxhKMLptqyDfGdHUOApA
awAdjq7vRGvl+0/u2UsN+iNYvvtDHdoKg2AeliKFnLrfK/Za412pgGfQrXE/DGU/dRntbYau0sav
rH7LC2MLFmNKSL8JWeqrpbGxlTX0aLHoa98maXdXt1FpKNDuGblRPXwq7S/puHKDloIjtEyAQArt
E6jzSjKaBvSxzQQZSozRrImUCm3jgaN+nfcBGuLuQEA7rMDnaIv350SoZJh44czqGDGESE71mo7D
1ol7n6F3N0mqDSYUPW6ie7r+ytTkkFofRjbfmtprrirUAE5aCRRZ05iPTVhur9/rZTU8+TDJcKl2
1I8c2HWeMQKWVnnX+x3n23z6aVoJLQGbwW4dtIP1++tyFw8aPF4CPxQsbHLDRZniEYwmZezHWO4s
p9vpboRS9Vo1btmQoJ4Im4W2i4uMHTpFC3Te4VLzZvLAc+dh5j3oMEFmYVIHqJUvZlz53EEn6Ryv
bO2SJxelzP8VLdkwc0D+iwgb1tv8JqnrPag/VlR5eRf/iJBsSDkIdOsMh0fQlQuOSpiQjDJk/P/m
sP6IkW4MK9FXliNj4yXZ6LckDXK7DQbAN18Xs+jaTjZMuiMo0vVOK1ybm+yteeNWTwTGPzumPYgj
d/3aDOXa5sma3wHVpJpwPrnmt8OtbR/t8df1Fa2ogNxolqbhQJgIUJXqZTTuV8O4xT8f0JAWJqjR
jCVjlALkF+HiLJZQ3nfNc012179/0WqB+wYoQRiPARDhuY8CYUzl5C1uaadmxyGzqaGlzxZ7sU22
a+z8wMe1YWrxJ144gBOJkg7Uha3WRIdEe9rboHlHt4Gys6pfgKm4vrTF0z8RJJ3+QNQIfQAQFLv3
fWuB/RJtRWsQPYurQUctRotErV52NdkwKylYkWECBjiYIh/36gSQqlj9ogJwuJvVlfNaikI1Fz0/
oCNDj4A8NGX2VRhWRSMWtWvNd1fzbYLiwYrtXtQKwBwi+ARLCrryzrVCqUIwo9jYusjO/aYbaJrX
8J6YjIh2ZdxQpVp5Qyxu4x+Bcl9N3FUsKQYIrKutq981TdBVv1X3RVsDO1oTJL1bI8UFrWktVqaA
tqLzAWyWZT90zSPzStVq6eYaDqCzwd8nwCPEfz95gEVtTmrH5WgV0jHgywOdrNXvlySgcI+eZ4E3
jft7LoEBUJKQEvMqKIF4M8NgwV80TaIFBd+PESew4dpSIGm2mjFrISSQjHvRgK42P0Ykqwwr7mfR
iaOtBYjzgAhxL8bZ0o6nYT0AxIFob06OxPFv2zny7CXT31LLj7MbvpbSEiosmSELwQJwm/BohQOX
FCFs2iIeaxDZj/ZrBaCS4p6ZWzyyXDdGduveXTMUC9YIT33UTwEPDuo5OUup60B8szXAPat1wbcj
AXIxmtY5/FK+Vhde0AvAFBhI9eLlgf5hcQdONC9PWMIxooo5TqJuXDZ9n011RbkXV3MiQjLiZcJh
+SyI0NqagkPY74Z7vobzsmDrXCAZgUEExg4jwtIR2XWfGgmDkNnA2zDCeDKWk21QaLjuKJa0D4Lw
UgBONvIYspONtMJoMXAmoIZuRvBioGLDza0RUuCJlOi9yW9Z/Hxd5tIZIeEIdcdYPpqepbUBKYOl
Ge+ByuwWmzJk+9xpVmzqUuCPZf2RoZ/rwWzFaN7PICNjQBoA96yBifJSjMdtms6fMaA1+3G3iaP/
nuhERxEQbAi6iuA/ZLtESpYQd2iAz3cXhr+T8blaIyFfVA10lqHVGpfqIlmhjuDHnFDm9Tr2UhON
RsZPJ09hZt+uH9OSnoN77l85khGPywQjWh3kVMzLDJCp32ndSoS/1ByFFm7dRp4A3bzoSj4/JsVJ
8hEchNC+onqc05DtQmB+NLMBYgfVjHZgwZu3jcrKY6XFe1CyfSUDABDLOSqerq/2M6MuGUV8CoBT
MUODwo2cA9LM0gi1bAQceT5GOW2J074NVRw9OPnIfk5miZnLdGAOSBpsK/N5W7p3cRbbntFjqhEM
XWm5wx9ebcvMwYB/Ded0HN12cMAkZ0cVTeb5IRLUw4nCxi2AB+sji6Pu1QKGZYM+aTaoVI2s5KEc
TesXYIbJezfpSPyCQPgtIYPG/BhIXY9JmGlQ4IaO4HIDRqme3le9eEGEbHLBVcGTTZVN1ccQK1NE
MeigBhGwsR60skYgU2u9fqMDgeMvmkewfQAlEzycBEw75ycJBKEqUl1oC6rvx1xrtqpSHsMo+gvj
i9I94JtAkonPluy7NUaFzdJZANg59wzwLBOqwNQC2+N1dViyi+CFQuIKdVAX8DfSeuZaG7hTiFtG
QFlA+hxJosmu/drh9XMTtROdo0r39FwbqA0I8UBHv8nL9Y9YCNgI0uSCPxveE+XE8z2Nw5HlQBUC
WmSF+Np4TllGgf/Mh9cxmlYs5oJVOZMlGUwzjLk5TZClkBvSbK24uwWzZe4oK+H1ohykRBDqIL6+
YBxNOe7gHGFfk1h3HycdNUJLAbAUsQGBMNtW+Xp9DxecDWDSkA+DpuMqyWQQ5ZglmFLGugiIbgcD
bZDD2st+wVCeiRBLPok5eAewvgkwwd4A1rQUTNhEm/yOrxHEL4tBUglxFHynHBJEiatVk1B9s/nR
FJgoDp9T5ff13VqAnBWocn+ESGpQRLHVpkINauczUYEZoTH7Uqp7TXs18q0FdBTGUcW769FYtaYb
C08vCEdUCrwUdKHJg4VzrORl9oldbbcggdsNbQEI/bvMvrFjv8Wo/fXFLoTBBDjuKiYiQTCOXT0/
t4KDxHdqhMqzYR+m5lYbx28oAxyqiB9Ns/TU2dxbxvB2XewnZIPkaSBXNOYi5McchyR3UDqBEwZ9
KQGa4lavcEbA4iw2M5l3ratRY8KIf5r8iKwPte6e3UmnsZ6+w/T6hQXoGHSelM23DOzuZjvsGADz
cp2vpHSXlA0JfISeAjAPo4rne5Ojz1etLeyN3iWHAUX1qhpvRuf9+lYsncCpFOnmJLNb9pi5xuVs
2XBnApgU6KduZrRUtZN5r5Zt9pSpZBs5YeGxcXi4Ln7JNoAl1MTcLIBKYOTPF8nCSMEgEW5UOrbb
Tq/uDOsvHguY6/ojQgqicp4Whi0uraUmj1wtntJ48ET/1/WVLB0X7o2YK0XsYslIOebUZrPTl3iT
NAQdNPNGZ/OeFNOKGGfphgoSZ7zjMLZoyDtWOyFvdLMCRUys1RXNCa4OQDKswVeLrLE2PLbsjcvr
8dntGb9jeZ75OdDj8JsUfCRN1KSbqKPGrU7TsQOUD2CKK1+1GmXymjjNHkDEa9wCQqLFMCSgW1k7
RID9UNXxGHJnvjHTsADwtZ5GtCZh/d6FBEhbsVZ0tLO75Di0zfxIzIG9tCmZbzgK5T7v2OzSpLCB
8FGBqSqiBmNp6iG0RjstIHD4T8PKIx5UelXtlFIjfjTG4YM76DU8vO4MG1CxlkCwNfnWqEeSUr11
G2SD4oeGAzBa1epwr5ThPqsUfe8oVqCx2diUzJk288AIatxkugfS8Lw1LcU8WjVeJjTO+wqcfWWG
RrwRvfMARDON3TS389vU2FpBBydlD8aM5DoFMEgX0gk4PgFmOfnLmI/atq+L7KsSJRqADhIbBUsF
1MIrNnIxDnLBQ63B5YDvVn6s6URpy9zBIwqtcc4RrNPsrgd/x95E+ucNdfEQeBplP/pMGd07ze3T
EjAV03/nvDFQEv7zFZJbypF/ZIOFrxjIfBwzB6hM/fb6FVqyRa4NYFDMFoKyXuYoHxBOtyZvYJVd
Ddx1MZ7dLII1Yhslr35UaoW5N3fP7LWs5lKQ5wKnFZy/OjqH5VoRIcCLNFokR0rtqCdepUToES2R
ddwxdS3XtBR8ncqSUhdFn46Fw7GNzKkB+9LnxQbgbi9dXjdPLVH+gtkAx3ayNsnTJbjnSl9BXjzn
I03yDj2Tk3J0k+R3Fue3kxMzHwgeZaCWQEupnaH5uH6oS3YRfwCQY9BXaCEtdG7hqwkgMnmHD9Bq
jseQQaognIYfodKuNaMuWUbgeSGrhqSxmOQ9l2SOdZUiEIQrM8P3MufcIzUacDsDhW4LrBEqWsIb
C7gn1xe4pD2nYqUTTStWhYZIrdWNIzKtieObGWKEEgmcNcJo4avkuOVUlnSaZdO0VqpgM4HPR/MS
B8p211ezfFz/bqLMVoiRXKVNIcdL3DsbgO7DcGiyH9dlLN2Bk1XIgFpur5I57LBjUfmRNArFOwTN
F9F9V/OV0a81SZLRAqoBQLXFfnWY/asm7pnDs+EGU7sSxqzogMywDatvTGOBFblNFDjzpiKZP89+
PTwDWmrFH6ytSejIyVunRF8V7zKckFoktCcjjRmQNYO6XXl/L8oB8Bm6rTFraspPgT4inaELq2h0
sV+VfmPdMtOljraicctykANHihXPAFkbaj4BkIiJBBQS4bz/aABVZVrBGH78hdaJYvn/kyPpQlNh
IMVwsG+anm+IXR9VK3xLc/cGDm0N8mdtTVJYGxX11OYOcscWCX/YSP7QCK0gbZO7dKicp//bwiSF
mDBAVbcDFqZA64qINnYWMP0ljNd815J/Bl/gvzsom3J9yvLehKBsLKnTjwFwVqlK3mZj8tokeyga
BhD5eiWfuyZV7PWJvuMZEluYDYd9TW+GXPWZfQQ1LJ00oKsUiCM3cVdsru/o4nU+WajkSdR4cFRQ
peGdz3UfrzuaaP1zVtaIkhWvq9Zm7te0RfIgSd9wDMBBXG5N1Aj3NgewGPhl1igSF+UA3h2cVOgA
vqDTGKaq1KYJGXmbVIc4RI8KRokUZLTsco0AdHEHT0RJSyrsjHDgCIoKDaK57/a4Q2sHaAdKr7H/
ohmdIBOJKicA3wFXIznFXncHVpQwVJYBzuup+u7E+U2t68DTgntszHHFYC1VNk4Fyj3OlgO0P67C
q+BhvVeZeWMn7aGN1H3ZfwGp4r1t2VSLoaaFimuS768r56KHxjNYA9+vRlDiOL8P9ZhXIBTGKeYK
89PaACLjj9AKV6KaRV05kSIdYFXoVd+lkKIKrOGe79U43fQZHpxWtXLBFx84aP8AnhUetcg5SXbF
ReahiQrIUrpA57mf6QmCb18Hel9jUjfyx8ig5l9MMRMky/GEBm6lyGSf76Pe23WRD6gT1VO4Ge2B
UQ1kX7bSreRxFu3XHzky/coUK0NYKKKIkxHQiH1Donooe8rdbRpyz2p+WsQMrquIOJyLMPFEpJS1
Hl29tBQDInMcGIl9RL+88Nr6W6qVyOusnN+aNMmxzi4TsLfYSFO0VD5HypNNbmPzOcbErrkCg7C2
mZJjHezSNksVsmxeB7PiT+WmmxHavwHtpQa8Y7Y6gbwmUfKuGVNERxkkalO66SzupyQKhlnzI9zs
cCxe82S8t/s1Jk3xx147QulOaBjH4m4FsRF4sYo6R+XJWgkkl3pGCWI7gAJi/B31FWkz9dKBdUmQ
BU2UY8zfmvpL1x6MyNf0XVohpwAe3c085zRMH101pjaQza2D0+8NBsrYxLuus4tm7eRjpH1ukqLl
U44Fc/up6KeAZQfkqFeELO7qiRBpV3NjSK2hxoqz7MZoRuCO/AWYHYqXOuaFTHTrX3DfOTiqvOPI
NirYQo3/as2QqiUFaM7K6S3u14kgYcBPwqLMNNAlXUMQ+pZohcHLyHjT7BXbdSnEBHqnigS0jmQ5
2GHOhTSYVwMoljAk5uApPNlWvYnHjfafj+VcjGRBUIOOjMzA2bu6zoPSVcNgSrrcv65hly7tXIqk
7goagIAIg8W4s+4X6VuTJ7QOfwzWt7+RA/xt0XuMOo4kxx2ZleY2Yh+zA6G7a+4a4jBqDN0WkH1r
/NqX5gmLAtYHOkeAzwh+hfMT0gWO8mgif99DDeLp2cAEruPHAEUAEjZe8ri1K4p3eYfOJUqHVcSG
nUW5Cn9mz3d449CORI/Xd3BR7T7B+GzQ3lhE0m3ujJUDJnRcIiP/UZaD+Y7xl3AbZmQN8OYyTgU1
lYl+RtG7jVKQFEzlTJlHbTJRf8iqG0B48Q5tFsiM119R27m+qEs3CVEgjXItYE/Zui4ZuFmt274f
LVhb7aZp3jX7RUv34EmeDFijlQ1cCKnOhUmGLlH1qFJmCNNzXzNvDQvgGQlV3Q1vMF3x3ITBvEYf
tbiVJ+uTDm0aQIqeJDbC8JxTo0/oDLRtxB883K1Chi7tpWFjuoWgEGLbMl8R2hxCXikOjq2io2LQ
kSA1z2tAuHC/bw7F+/WjW4j4RR/lH3mSzpeJY7LUgbwye+1Mmqt3BfuGF4ZHqltlouO4cXuvJSsG
a+luI3uLxj1Ep6hUSso5slGJsxzgeogwwhTQ8gTkP4EWE5qxna6+uub++jqX7h2gywCXDAwS9L2J
DzrxKWD9mLOphsAOQ9rNN6d6G8Nf10UslLdN9USGnGCsLZ3pXaOIGnrzPJez3/ffweL9zRSZi0l7
0Jh5YBb47t1hW2M2Kpvf0We44nAWup7Ov0Iym2mexPgMrHQYmMesH3VYPhZjtdHC0kvAjTdECJeP
ipJsG94DXzxfaaJZuiynuyApVFZpVoHBIBHHkqBmjM7m+6wdrfTBGVdyk0tadCpKckcVEoa102Kp
KvLTDWto5PhG/8toNwjosnbn8L8xPqcSJUtXWUbqtDMkZtNLWm+B/B1VBVXAENHx19aJglj1GvW/
58bPj1QyeWMDpzcLqaPzWiHjZq759bWNlAycW2hW2wp6l7acYwpYUpCDctqWyZEbVWAY4VuJ7s25
tJ6uX5klY3e6nZIZUNqQMbT0wgwYnFrjs5l11OmALB3/TtN98t9f/mIf8Q53NDQLo03o3AjMXZ22
mAvDy6P4GDqOBz8tiV9or9dXtWxr/oiRlAQVaa454gZ0c7oL2+nW7MxA1euVCHYp6DtdjaQVgIGI
1NaAGLV9KgfhlERV2HNSe3d9Pf8fk/JnQZJ6GHU4pcDlRqsYEvJj3gVW8m7Pvu5sjQFTYRvxTLS8
OfZR5F0JLRb9E7DAMZqBFjXBM3N+Zu7YatVsRgCdzK3hd5GZ49bO5nSP+reLKmMR8ieFme37zM3a
501f3Zio5gZNWiib69uwaNhQdAZoFyCwwNx7/iVKzLLMzfAlivobnFFDs2HKoUIiTF2Lp9YkSQok
GrTSuIAkl0Re5QQle6nUL1EdBxXLVvzF4tU/WZWkRRGSAGbPYuQy8w3moDBjXpsTmocYLawEI+fv
WvJ2fR8XIzj0Hf67kZI6wTsrzmxDnSxnC0pGpQ9UkAWkthc2Pu8fyYQ3er+mR+J0zrMOuPsnQiVT
Q+ow6TsHe2qwRwfdgKp1yNv3fNaCVos2ZdNhOAFpl0e0uTbkJlvrgFw7UmEJT+IPI7f7xGmwzQXo
neP0RYDE4BljmoGTrFQGP8efry1VinXC0eJJ1mKpTtP7yTBDJoTN6Wud2V5DvhYGCDLYcOisbFvr
9lcH3AgqgLX5OBxV/qGgcR62c5+rP4kWe6jBbI1R2aZJ+FQ36aFrKy8na9ypn5nQy48WeIUIzsD7
I+lhbUzAr+3Au2RpRzg8bwCLjBnv5vQO1xzcpi6am/n4BMpie3gZyI2tvjv9GhTBoj8Cj9//foSk
JFo98wYHBXR7xQarzPANj9MEdDCT36s1MFBbf+wtZ0U1F93FiVDpuBK9yKo8htCsoUaNlaMmydZ4
4gBbvngB/l2b/JzuQXPvcgtiolFDk1EDKORNmMUaqLua8RUsrNqTFg/l4DlD3N20fRK3NC2S/rep
paZJs3AiP1SQzx6AXU9u1a5wOxqVxJwe5zHsvlY8q48ab0PMszlW+wRMoX4zgYUs3uhDRvyK4NHU
JaPS044x0tMYOLkgfXHz+iZKrW6H3hHjUDk1kkq1oj2OAFF9rpo+Qa4J1Fm7MGbue9EO4U3WROg9
r4aw96eeIWFnDPNd6ZB8myoj2bZlCyojBYR7g9uXxyJtHR+5scafMN33CjKi4Sa0CWinQM2ABCBx
y9sc3UH3IEh3vgP2z70t+pn1tHVcHbP6FXfsTWiZ5Y0Rj9nGCh3VL9HuCfpAjPAPrDW+Jl3WP1St
lhQ+waA6ymhz6c9dEb8oKbdpHhfuQ5fzyaGG2QC1z55nbQfCaqtEA+Rk/1SxgYe4jsT4rtOr6CQm
DNTLNYnHnUtQNUPbmgO8U8Fu0xPSvLkzn15AM1A/uOMY37eYx7xxeabtawziBPnA1Y+k1vljVTXq
V1BekT2oLvAnhm5TbNjk1JM3T1q3b5BLv4kygLUBCjIyfCTX3VeAR3S3cT3ZDNiXavkrBE/PBkRP
fehFaK7YaW7BCvi8vDFv+nTSbKrHHSk3mTthELQJQwt4dGHWjxTZbH2ibqprT9PYRo9mqMdi4CMP
71owbj3gDQiOV7t2i29OE4UtrdKIJdj4RnGBx+2QnWqW5oMaZt0NuGiVW2J3ArFGddMAQATTh93a
plfN4JffXndRi04RhJ6mDZRoTGtIrn7KoddA7QBpcFeZtJvqW9uc3SDsh+9F6v7Mmv7olPhqq5r2
1yUvxzsEmZTPjjTAWJw7iqQ2QKw0Fpg91NpNaLSZV7kEXLy1uWkMHmFwVIFNRj2cqjnwJhQNj/Sq
KlceccIFX1jjk6+QXXTXVK6KvLWHnPId0M22prKfi22dDv719S5apRNBksXlAPxVkBwHJnfd97Ts
M05ZGh4tVfnaJy7l8xo54mL0gbZsQzRtuS5Si+cbrOQZAcZSCtDT4WBonyg+jfOswTh1EcJGn4+3
qRP891UKPglB9Ief8qyFiVmbPp8gU21+CCq4wXq3wc3o9u/WWiV8eX3IcoAr3gVwkPzIiWLwiKEd
A5xE6ks0ApviYOW3MLu+i9Ytx9wkoA/StJUFLvkwwDOjFxm0CdoFBTYnScR4V4JjYi6pBfTauEsC
hqfP9X1cFIPOWaBLqBAkNyNF/VTUPERkU827JgP3l3Krdx/XZYjgWlZ960SGFHzjXWEQQ4eMyGH1
RmswA16DyG1lw5Yu2KkUsdKTeDCcJqOvNUjhQwPEwBoMu5k36H4zRisB/rJCGHjwouSF1L08BpfY
JUsVBaKsoQnmwaIDjKhbz17dVnur7mxaIocRN64PMqS16/Z5JH+2E9U3F4UCIOYg7Yaxel0VAHgn
CwWGfAVW5qLwNulzccvonbc7PB78D+Lv1pp4Ps3yH1murgH6C0LQcY+gFHzbUiQ1Oko11AlcJfMH
rw3AJO6PvkIVijaXoPJiHwzXno2feCl6XTB6g695IU2pSpmn+AMNA8e3/H7lBC5oNj+/S7dQ4sHE
v3ZRyVDySB0Ulwy0DsR3cZ/7aP32WnzXTP98l+MlHiJMb9oM/j9flfmlF/mh5/iux1Ys7wWYEd7T
KmalMNEMGKXLnhltgCNG5mek7rRPcqpFfkMobJT93G60u3CnFAeb9tih15g+/1rbFF2+AbJ46UXE
1ZRXIPsYqRJTcAbpj67jlftv95WHuNIA2CpN9uGG7X5yL6clheZM9AOACd5aoQTQcNKVBwC3aM7W
Eb4g4YrX9bmO1sXccqNOber7/sH3b/3DLf5pI35sNnSz31OKv91uNhv8E93TbUf32y192uKX//0L
D+byB32iW/znPf7+hN+H3xuI/45fPPHDw1+++MXzqO89Pvo7/DjsIMsXv+Cnhx/it4jfKv7F/3V4
e3w7/Down+HfDgf8+HUQ/y/4zsOKRlw8EQThraqi2QjaYOgakY/Eikt1zAuXWrSi3/5RTuO+8x06
BQlNtnyDnnW/8H4Pm9pzjSB8nm/y7XAYaE/fmK/Sj1+uF20cf7pRVr5Nu1AX3BxBcQKaPxWAcLZk
MHN9bIpKyWPv8KWgGY3EVv989wLvcaU59AL2FHcUOAkm1MHGlDdknWtDDMCG0CrxQtC3jY9D326P
rZ9TnMd1R/MJw39mriRBkqcZDH3MpiQExC8tPk0W4Eyh3XZg4N8MLFL8LPC/w5cv/i0Jbu83dD+K
hW8ffpr0aNLatwIWWMFP+oAwlaJ8Q9+3wbO3e/z167BGwHXhSMS7HBDjBrqZQPmMLTrfmH7EQLje
IgPFfqamhxE2vM34zfRl+DF+zVc8/cUpQP2giwRdHDh0HIR03oCf0fisVLH3ZfNjs//98DO4e45W
TfNlo4ho4AHLF0pQ4GJ2LsptCjP6eC4S782iOGtKj9hd6gW7Fa36LOyeHrZYD+IjcH6BZllA+J5v
nh7qeaXjeePBvNxuvtz+89cGVuUWxkX8+MdQCGMhLMZW2I89/u/i5+dfQUCDkh6PHszG4+7jcecf
HmEcfr3truvlhWPAp4IO3RacRWKQVpXcaFF3lhlWPegXvdaD0Us+LZa3WxuR/CyISXsCaDHMhAIk
CYkJ2V+rQ1VkxYTNF9YMthaLDujKLVs6YeDVacj+gVkIMYH0wmgMUhR1AvrFjB4Obwf/9ttm+47r
8x6sHLEmXg4XyzmRJJlPtYy0kMSQdLi9xbHBNv3FwWDYWENkD5JkEKGf61BSkSptk1kI8P0vt5vf
dAt18HYrtvYSrQAKcCpHWojGiyrOKsi5/fbtx8vLS4Qw5QWGRwQrM/4Z/wbRwTHwds8fzHv+eB6o
+N/HRCcai7+t1N0+G13lrUVvARomXBhkXUZ8bDCbCLJODZoirsv+Hi4ZPhKOcreDo7y+zZf508/l
/xEmXNFJyDo48IJWLYTB/cPxP8HLY6k74aCvi7pwAeKqAcfbBeb7p7ORHqMq0iJTR8B0KqIOEW3s
xbUX91+EAJ/hwJrM5b08kamfLy8i2di3dQeZ6DGn+AW4d/j1DavNEIH+3r5vH44Px2OwcoiXKV5p
sZJj7Wuux2oGwbCAFd1sXrZfvbs1o7J430+3VDK0TqTprEnE8vxbhxJYz4ctNPV1TU0uq2LSciQP
ZSd5o2HiFIK++Jv9Fi+bFe24eM98aoeNEB0NGmjikaf3jLQqlWz656QODv0CCvLA38D5s+Dnp6n0
duIOrDS9Ll//E7HS9c/+h7PrWm4dV7ZfxCrm8AowiBKVnbZfWA7bzDmI5NffBZ+6NRala945M1Wa
eXIDYKPRYfVqyc+ySYBYph8JeenoyxNIC/EcjLQ1WfwCj9A+EbyUzOto4XUQ5xmMr98xVUoQUOJf
nP/Cw/RNVnZjBX4sbPYw6ZhCPIHT4T+3BUpkbr9/cHHY5WEvKp5KdlnZD37xj4f/fl+mb+cbp4Vr
vHCH2X35ZVVzFDRX+VXHX62KrQwL+s/rzVbB1sKCAOv7JV1agcRUer4CkAwAggXKC/gxs3MpCiNV
5Br9nUzwd5zCQhUWhTxj9zu6ZmbSPNpLTs133upKMHpKFfBsGIhtgaWUZpayjXMuDnUJD1JB9gEJ
SEYz2pO/+L+JDPgNmDdlYQ0ES3G8Az25J8e1LCzp6+v4CY/LtWF7EORsEAsdn542x1VHvgLE4p+L
/utNrlGEHwD6HZDQwr0H/Oja8FWcqsQdxyeYIkamF/+rIdJqek/fA7dw41NJaid5GM3L+9LEi9sH
Bd0SBgaEA3aAPnokAK8Fcyma5Qd0qbLXa4/39OGBPSk4g/NI4FWtlr7LrWMFnwquJsSBnATUJDOB
fii36BgVOaI600e0Sl17Wv2VHG5dPkX0HaM2qEpQxqDgqFry25kRv1IJ5s7hkYa3BSJFOCnXe72o
ocqpvQbRj6Lz0pvJU+peLo7gJG7uNKtqwSbcxIXiTN5MBatc6XixhLzeFs7CS/8i0lNC/cYUD97F
Ez3N5B1t4cr/H0IBjkebBcugzJJatdxx8SWA0DSlWmC+RsfJ61cfDQaYfOUbWEAbdZbHasnBnMfA
/9nrP2Jn3kLkGxHGQEGsIdLxdMy+eArGaRrxm8uf59HM3EegWRax9Mx63HxRfFQkrkDYge7j6y/a
8bgzE9vsZJBqrXyIzujo2+qrNR8OcUrGfYgzRvKIxI/8RrV+t643Qef3nn9In3krldFMlQzWbTIq
ZAIA4gkPDuipfItzxOcl3uHvDqPbvaI8gFhXRB57pr1FFgFtAl4iEnvVV/UkwpylG9UVnOFUvAxr
UGnRCuMHyZKJuCsYji0uDgIIZJ9ngpvE77uSg+Ass4CHsNBGUzn5Rjml5OKNtm4bx8tqcGJrMfvF
dHW+5Z+SZ1aR03xf9GX2ebE3Iq5LWz60hAReE5gq0cljs8qdo+Qqh6Vv+91neyUaNB8Ysa1gpiOS
TiDcutasHsOFwIueIaczIMEZrIy9RNA7ZPo2uA/taJNY7SY7yjRAqha85k+HiwNSeVivnGSHZg8d
2PiWvNtNTk4LVySB+ZguxFwi2/58jd+3HHEqYO83MOqpaVKp6DBH0VSfBqJZmFBqSbvXEj4Q0H9O
60XrnmZuSOKdckxPhpuZMAMO91BYirtwGW5cDUwQgGEHopvB7xEFXh+Ygf4BvihlFK9tTSRRQ0TL
N0urCZxRJBzOcPpckHhjzmcSZ9oRGMBfpRhJQmvOjp44YA9pRfNN4FW4DvKH8v/IS7PHaXbiV5uc
eTMtxtMAiw2R3TrntmUGgX8NOlD+JcowIYsImYnuKOf3jd5GRTIGA+NxNiQcrYIvfn20EqdOfT6o
Ie3NahcQjehrbZ+dwENAL3b8pZqAHCAznXj57kuyLmSXUp7ou4y8XUjw/vtibjMws8XMHjWU6Rul
LTCaekQ+UGF9bvJIwCzpYfDZe2v5NnhQKlqgMiAStSD+v0YQzeTPvjo6BsSqmXAYI3KRGWl2tS1a
6QNYZE7tSlhNziP4BuyUYMqK2e5A1rXuVjk1FgCOt0YRy9BBOYRqOHIeN30FdQCnM2qRiGo/GoX0
wIi70SawdDd8n3b8XnECmoWWZbjC0kVjX3umg1eSb7QB+Imqh+TGAkikf5G/OmfaNwRwGWXLvVZe
E+GWLxnEW78N7poggIoGSW6MtJ0rIT/2asxhYhmNPcmM3cy6WIaFT8/BkZac+Ct40La9TkFyZA4f
He1a8rvi3bkF1wuYKV5kqJnko8mYhX42t5oiInj6V+u9fOr2uB7MYDNs5C/RkgmwV/kmeZBBtUT5
9a5FOdEnYOteWtHN84QjYU4sOvlwLzV+tqI0ncqk6+FnhRK9WGiL51KY4svbRHSzxbhIMtoxeUoe
4IkE9JPHwNSFFdy4P2wBjCsXxHVQwe9o+Uc2SNYHLtEULKCPcAWZDZD3weFCFn2PW7t3LWi200qO
01TE1E2qnFNPw7gFUqWk3ERuRp/FD9HWDeIvvG63KZnZ5mYPSpLlIBtWIRMFiAd+zVP5T4fz/Kvv
I1ojo5e950si750niGzQ2gIvhzlZ14ZWayuu7Hm4yurrsEeTS4WyEt77fhU4moH652RZF3OEVmXm
kjLdsauCpCA6QVMU+5jq7GnR1XoQIr1NabKKOzKcc9ugANxZDahOKYeysPF3Uum0DexhIs1mqeZ5
97h/yJ/HDXwclZI8QD4mOR01V63xnOrmRAvnYrkTQ/4J9Pz7lb5jRK/2PMeeREMfd6HMQpOCAFNP
krX2gmnD7wmtPgZs3gytwfKfy+2SZ3nbD4M7C8YiOCtoP1Ngzq6/dBuJ6DmZAtSLPOmztqeXbC27
0rbGk2YBh5KTbvX7Xu/YzyuJ8/ON2waXCGg4yo9Ufi1Wgxnvx21w6lcpybYDhfWm+ZG3o0dMfNLW
iyNTbjIM1zuen3UeCz4fqZAfutzeOAeIfaun2Ew8/WEMrGmlJSSn1YO4m7gFK3Ubks5EM+vyw0wN
QpgkvsS27vQeH68Qq9Ho72iQDq3r+4s5rMUNoghTevj9zL8pIa6fStDYIjDUUD7HuIv5fU79TuXE
tE6o7ETPMt4m7NErthJCpQ1nYXKMa3iDKcNoA/5hTsR/eAGhsTusowf/pfqUF3Tgzh3DehhNMBs2
DZ99ZtLAhTMpSgrcnH+UT4JdrAOrN4CqEG34C3ZilhdCl6KE22qlLMIrR1EU+TAUKb6T0j9OvwYz
odAbeUKlM0izR0cBtEP+UzjGDmzg8VPjgaZvwUm7TXQzmSJIjJAQAJTj+/r9kBn7oSY0Q5XAmPQm
/zhEpCcygC06gYJ7+p6HFeU2rY0K/ZKy3UYFEA0mOzaag403mfmHRZ7IICTGGSO3QqJVYIl/fK+z
DQet9Cd02R9+17EbrAiq/pjoBeZWVGnxVXXxWrklOR3qS8IxXxi2xK5fWneP+Uo6VZ34oJoaDREm
v7RrlRhO+ZXTkhqPGOUDhFG0hHS7TUhgLWi7Qd6TEf7ecLE1cSM1Qvy9FpGiH1QJSL4CRh2TL/bR
++8bv60xzITNTGhRg8u+yCAsBAx9VX9m64RqVP7gzdganCU647sqBZ8bjidSH6gwzu6OzFdV4HMw
IuKxhgeauu8RDbboycoQBokH325cUEnqu2C/1Fxz6xWwU/1H8kyjjHoKA18NE1qnNjj7vwKP/6if
YkdbiCm++/pn5upK0OxEcyOJ/DqEIJBOGOfiyZ4c5NDgX8tE/cy2ygmxBa13IElUd/Xj0qjzO68x
9gkoGGs/w+jNOeNlo3G1KJf4oNvi1O71g1wi41FRyacGDWj8WhzGzcVVkcd7XlAldoI3G/8heXaH
FCMsjJCpUvuiK2TPTURwVFPSSPGByRyjXZPIbDbRe+z0OV0MqNhf/006syg/jFXEYTRdiGoBrZ4A
eAxWewEsf08Xs1xzTmQvOlr3DBTwBIgX4GIi8T5Tp15KwXPVwjaqx+wN8fxuWnFA/nU22ho7Wr4t
8WzefQB+CpypVZIqeiBmEHihAsZXHqbVod+ga+IgOUjK8t6iCb6Ni7AvELfLiIpQeeFnAuM0U9Q+
w7PrH+M9UP8wQ/0aY8ZES/r0Twu6w0KP+ddTQc3LUAcYYTC396NayIMYw953FNMIwox2u9wGHaBV
meq+czEM9yt66M760hN3GxKJeN7+kTvbZD9pIVdGkJsDfrZrD6hoDOuYfPKeiByQADu/WCS6d01+
iJy3yfgXv01CA+eaupMnbSSzosbOoKUVuc0H/yESzRtXCm7taVp45e55Lj93O+eGiJuL3GBcQ0KT
J8OTj4Np2D785cufduPb6bo/jWRJJjvA2w+LKQQGA1SJc4MvdGo0KGmX0Onlsqto4iWHaS3RaMn4
sIfjRg5zFIDDYRO9ZrFtH2uJEsaQ0yC7PZ2Ryrejdfmcl1aAlrTN6Fbn+BHTj+Cxub/r7gyADHXF
E/qN7tIkgCxuKLgy3xCnvB3gq9CLE51SU7HBprBSn2wMJ6L9Vn2J7BBKpduN9ziSZkV/X8A9z/xq
AbO9D0qkF2qABQzmFgDkj2hTu38TT3XjnYSkrZqT9RIB2KLMmf2TxGho1eoC+7cNe4ISlbGPbdWJ
jvmzskVekXPQRi5YEbCaC7tl1aD5l9YY3zCGIrBBu7MrK6uB0nBst5XG8pWWamYe91dZXx66zWLK
5N6rgjQ4DC/4whHXz0pTyYAQc6wm+Cvruqdg5TbFz1qnPTzeoCVCbNb2wvbuWUJNw3wneKOY3TV3
9C91KYyiJiX0lBpE2SP//qchbb7iN9IxM2tLPEH4auma3nUbgG8H9At8OBhBNTvVXE7CKSrY83I0
bNkpTtOKcYm6reWNpgavmHjgyUFr8pK7dGe/mgRoHqvoqvAJZ9macuizhI+VBAmijqafpRedxvUD
h6rYsFLsGtkpbY3wdi+SfBfY3ObIoo4l3+VbyrVSIVWEgjKG88FnQs8blO6H96CCYIEfepVlEqDG
7quIBL1ZWf5r44wWmtHI01ZcS7ZiwV5O5DmDGvTrwGxRvuJiAuK0N98KaLgdnSWCyzvhAKifmbZj
1pkKLpOZW4XJIhwYBTiYl6dStIJH6Z3/M5qiupUDxIEL2ndrrgFQ11GowEBWpCLnxXUt48baL1SW
rmueujcQvL9LZvhZoA8RaPkasOhPsNA/t1t9szQT704hDCO1GHMoaAWxCpWZ+B/fAClQo0KLVEI3
+AjI2aEc4Izr2m2Qjzco9xhR5EU9cIvvuNeaFFbpxB5y5GiktIIFI3PTUIG9A6AIWkU0VGCG3hzJ
ITQs0+JjLdL+NaLSS2OdkdpyOuvhg0E7otNH1lhI3rOcLcijZDPySpKui3NgT5ZkaYfc0a2Fb3N7
U36uCSjN6/PhRyG4XFju54KJOuRigUHHat9TnhxGswRSO8JJbLjVksEVb30kpDMZ5ynIlwArno+U
HCr0uBVGlNL6JXmTaZ0DjtU/oYnUDjxpR6oLlUn4tu5wVs0a896+vvjXxfwHMwPXFxSL0DBNCOoJ
0sm5mRjBQKUPXZxSARNG0Ljt6Gv+Denr5Klw0k0e0mk9fA2NLZKFU7919NGeyarHMMrIZc8hsXEu
RZreonRd7IRN5mCKlslzgKQp6FlHO88Uk2GhNfJOkvFa5PxtFbQOPCIQKTq5G50echet6cIz6yoq
v/CtnXAnHIVXCR1FNZqPPn/f8X3xButwYrxoN/MO61yv5HS6oD6w50ManBg9JA56Z1jTLqKRGzwY
DsiwLibL7Pq7wv0vsug4gB8rmFljjeMzbogxEHqwBVs5hw8hxmCY8rpyyk0VA6VBtTUN/vAvNTGW
X+DbNx+Mjgjq8MpKQBpp7B7+sENRCPpBscb+uZW/Ld64hgwnubYwZNdU0A9NssU89q3zConAUvGY
5ANF+y6a/ZCYCeN0aQR8cP6oHgUXDpV4bP5mwCis1HOrmdyjD7wbBZmsuWhV7l0sXC04zWygD6Br
17sNM3YCspLCcc5foHD7sLfBC2IGrYkPbfIxBkfQ4n0xgL67ZwODeBBlMha5mcMhl6M0hRLbc7bR
7P4Fc94Ij6kVMRkPOWkOiqOeO/MN7d1L7vK974vOSJW9cdjvHE6ZK1GgFyHqX5jNZA1ECoiPfP3k
dHbyicxEsvh5lwTODLeK0XIBn0Ng7HVfueuv+00bEIx0n754TMsgS6ku8Z5ADV1mSJrDcb2B8cuF
0dVGJaKOCf4tWzsbJML0FaKG5OCR5+eJEkDrLZWslrsx7z0WP0XPPmucXcDxOkC0tO8yszlxlNuh
7uUEWxbLV25JLTJYwfli5o+yFwBR8rv1uuPIwo38Z+/zsd65DpLsiRNSqr8K52BXPAkmHuj4/Jd7
bQ7CcY155aTeLhXW7yQ2ocJs2KkEPAsr5l5foyK4+EHuo3SMPGqFlqovbh+hlF3a+UZEuOtp1gXS
J0vdhetF1A774/PHESzMmLMHuhCEwLNDFy5Fo1dNkFF0M/UGwZ69ZIsBCombmLHTBeT3M773QsAX
RbeRCppyjDqbeWqZmtY9MrkYb0YnG5kEGqyDv/UqfA6O5TtUWzrpJRE/RdgO2C1Ap3I3ef59DXdy
GQgZZHRTotcJYz7nDApSpIDTRMcaxjX/V/5TsQIvutVo8qDQbgOmCgsTKZeaqu9pF5xCpBcw4o31
Ms6ilTDm2pwTARka7NES3/xX0ZrgEWaFHfzNd0Bl7g3kWt34uGREbrNGsoHSF14lWGkMlph94toP
JqlihV3UJPiR1BpR3cADZbu+8HHvbFFB7VxV4Wih4oSkzbUmt2kuVGlbweEZifKAYp/JP2Vr39O2
oMREpn6bfeY026TrRUfzVo0hGU4HQ+wh5p5nHAUfA7nkGoXk2BVf/Tc0KXrASZ4NFPN8s3jpcXFX
lwuQ/+tsL+/Cv4t28/aQMZQWSSTwwxtIMNyk5rgMEZiMl7/aNUcejcOPBgBKF+cz3SrmFuN/QlNz
noUVCVwwnqMZskQ1Mqc6Cvzob1/MFN4+zfA7NSQ54HrC8ZwzCJcYymrIBZ7muIMEmJJV4YGjttz4
q0BEIQpJwtyBkVu6WrcuLzx9lNUNVuVEWWymAVFWAikDuhsqHrsnKLclYYSfybvTurAxypN/aFYL
l/nWGWCTtTHgEgB2gCDncPL+cqkwdstP6eigqJ0SkRYnbZPu/QOgWV95QJKIiICNcOYS5PnOW8lE
M64ONDaAFWq2WVlKWj9JYLiFs3KW17LFWfG7fHxXdj0S3jRx0SfercaMwPOVKJjDnMuSPf0GOF/b
7+s1zPzdmI/Am2RgDcqHBAyQj+eaVVojkfCh1b2rS1nvO3p+tWf2iP/wN8MoDfs4xHsRut22QDeN
6XsY7gZnYZ0T4cg543MHfMyT9ND+WfjSt/7B9VZnBpTDfLxUFrHV+gUUe26km/0z2ozBwcQ+NG1P
ib2kXHeuEYDlPBvdgZIqavfXu20xTLseI6hzDbIG3y3fJ3SkVQQDBUiwV2i55U8Dhw61hZ3euUVX
YtlH+HHIMSfF6IHVAUNy4N+uBjsgpN4MtHupztVmsex46/MBFvDPLudmW+CqYapEOJkNCRzg6LA/
lG12uDcxyRwf7/ELZkKY4eksrWuaxiaji4+XHo97mvVzFWyVPzZdDF3Z+iHOekLehCRbjASl4dmw
/oouyIbQAFNWpNtshiW1un/YgNCpLIgy5uU4zBTQkxrDlNFw0pvKqttllHvLELH5hKVLF12gu1eW
zf/9X4Gz97hDw6jYCMxGOkJq+87wEBwB4J+ogMaX/wZGh68LmhMWLfFokZjpcAdW2GD0YSA7Ony0
+I4Z0WwoMRHPEXBd5XGgSzOs7lQcr2XOFFjPQfmuBriqgy1/JZuLBSCZU3jprnIBRbAVd+nBY2c2
N4M/Nzk701Rpa1XrIZB3glP2GHmJO1gl5U+/38y7OvrPWX57tz90VCmjUL3UENPbmt3FpLEVbKdf
UMklKbN3Jc7DUZAqdnofkxkcfU8s8HxJ7u97WTiy79ftx15QEvbb9AIpsec7IHp5bkxM0bOXrMud
JPSVLnzXwH7I6QS5DeIBcuSjAGPWbmoLrOEvQP4cf9/QHa37dnABxkYWHhDK2QPhC0Zbhr2OgqGA
KEovafZlAKTaSKwrR3vltuo5MYvV71LveAGQygjR4AboSArMvhbLO4dR5aOoZOUPSD3TzI6RfDO8
1G1U4PLzlZQ/aU5JjxdiIDtteItB3O2nRM89tmwomDavoR332nTyjWhgqE4GJ4Bkp+RJ6ElgxQKF
I0CideT4YAiRAODY9lZgZ2cQLP5+BHcCqmv5bH0/PnGFgbWNIQGp260nWzBTW/4j7EZbJOmjvv3U
nLfPBYG3NvtK4PwedvxUg+sOAv1XRSAXEGo/9RuBGJay7ZD4+0JdZWmPt34mG9uOUJlHoYGhY673
GPMjVysDPnNtcuf4UO36c6yZqgdunZ5MjvEq0MSsfCopi1bnThodHCP4vJiAjtQm8unXsvusqsKg
7ZBWPPdw3L2XgmoTQKMy6A92/SYCLZKChFRldofsPbR0qCByQ9LSEdxWEbAMFt6A8xizPvVZdlO6
+EOhtwgkDd9WOiJuR/qeUcST4sHITelYuZGHtKq7ZHXvZEiQYcTzBRfMAO3hvLzTG0odXkokdTtU
6LWVcf6LxpsPHEENdwzgM4dfXTbGqny5GObSy3JPuUG1A6ZFkIVhIPjcfsVVpgucgcOP3owHTCBQ
yeSpJkLNAJkZeEk9Om10ewldd9uXy3IyaApGrpHF7HOxajcE4JVEklPvzdGSt6EpupKZb0Y7NRks
WzdDAEdJkWOAo5k75tua6tZCt/0dTPr1ImbefqSVSi3zIwuuEEjiZr0bG99sthG6ko2tTqrP5K8n
kmRfmvrCU/u9wesn/Vr2XNuqWgfvK2RD4cAOKL++orz650NZ63u4hkQ9orvtNTsWD+1uelcjMMNT
wfLfFizNbdBxvYqZacXElRxTRbAKQML+VJjZN5DyPXv0+ifuS1/JpzZBxe53meIdU4PWXfTL47rB
T/wGUPwwp1IUYXrqxCONgiki+woDvJ0WVHHa/iHWyAdPwi/14bkmnEFrC7yXJgqsQMl10EF1123i
Jfj2HVgiMsHQfODVBCAvtZl5V1tFS0JfzhDUX0DoSQZPd63ESRz0HIFVBe2fHPThQqaOPHLOYh/I
7SeAeKRIcSEw2Qnm59r6yVE/qpmg4sorm+RiAsFm92Q4Rtvp2Kak4uw3cbF1+w6ql2W/UdpAUvQO
FnIqlaJVKgWcAaQh3RpV3DYmmFyEQLcDJHMPljwAqMuVBDK6ekSZOaNAv2KoOvzBxT7yW4fwejHi
9QkkE0Z8pg0WA6sLBF/cI0oIYOnaQ2zj+/Mv2glYWNDyRXS38NTecW+uZc/evU7PIyHJIbt/Sb7G
tSkEVkXkQ/fnQ/+cnAFBWru6eKpG4qPmFCwYXwyHb6Pw6yXMrFCH7qOyZt+isIyz9NKje0DaKg6a
y+lgcdujeCyXmAJuEYzIYQExgTltSFMjs3d94h0ARJegLpDaaZ2RtRo2W5jefdNYyWFYEnZnf4Bp
YPILNBzv/Px5933QB+WFhlGBu8YJn2VwPXpiR/jzIXkJrSBewXdulh7zOzp1JXRmXkUuzHI9g1AQ
aTnBSiA6hoSumj/ls7YVV+JeAQ03GBiyjcBStr9buDvvCuoNsCc663cSAca6Pl7NmIbSz/QMjRe+
U21jV18HGBf+Lh4COhzzp8hU3OhP8hydY2cpj3RPo9HghelqKJcKAMvPAuIBXZuXpqzwcNL8Adza
6MRRBLNLkTprYjTRsh7WxAscHQR2qQUz/5w7i77UrQeLRx0lF2AbAQVGP+X1CfRtneYth0VUVhpa
8SF71D3eFTFnaM06FQSMpvkvXNhrmfO3DLWJglMgs/a0MygEWYeXcpLRSZ+B1RPhH9X32jqn/L9P
Gl4Lnn1uMIRHxhDWSHcf00NvsgrbH2UjIkOru5qF9ifbeBKe+q1PFXNB0+5cZI2HDdeRLwOIdN6I
glZlRkGCAbj+I78uzyoTJ9qVjg6gcUmr78rCOwU6WxS4gKS//qZR1o+gFxmRisTMOdSkuTejNwE6
Qp5/cV93bAYS7P/ImukPNyUxCMshC+jjbJdt9c/QZhhy0Rb3FNWGLf/OLwzYuxNfs6T+PzJnF0co
qlG8CJBZWCGqOwVextBktFzSNty1ZK0vZreXdjnTWI4XWIcgyoAa3t0P/ikJUEYaXSBhTQMMnwJN
1527VEy60xt4tc/5oOEi6xW1HbBPzBVqLJTMMK2Cyud8E5sH7diA6vF3Jb1tU1PAYMI6L9DiD5s0
j2+aVJ5i0YgKeNiKze3eBzN7a0iNCnfVEGf8qJ9P7G7mGy/Zg+bj6cw9hOvyFVymzu8ruf3EWAkA
pGCzA2KKFVSuVTjpS6Mq6xTo4xXXOvqRBzWx+KdViGrK4HDpneRjwcG4bSOCSGRNsHvG2wk857XI
1rgkgz5gCP20D73B7l0Mm6DCa+HJHyA/XjJFzFW6iipm0mb3BgSzPjQY0lobPvUKsGNH2NSbaYd2
5gHe3cJ53igwE2eozJMETRqgQdeb0xBAdXxWFVQSQBDQggBoIt8YMBVDc71+PdE3BJZLFd/bgBli
kY7C84ZIHa/L7DP6Si369XBB8smN9/r2Qf0UXbT7rXkkwNCD15gUd4qLFvT4Ftn9LRaAJFTjWMQs
X+92zAMtrMse2rNHBbg3A8ZLoT/Al0kcbVt49ZO6qjaGu8QEcksNMBM80yGl5C55mXXQVed1gOBp
n3sXqK8tnQuS/C29CpYKRbkWjk1MqmdubXWADL+NAAQr7qK/zt6zuZKx2Qz/ew4zJVMxLyjgVSyn
bSxlpZ2B9dyo4EIRz2VhNvZgoeNyVXnRPnmmmCq2oHN3pIM2GwV4lODBHSvPPPY41AI1w9R5qj7q
r5rHKJIb6h+MiOCFQBHJnNaiQLitbqORbEH2HX2/kj3TgCqux6qrIBsM4l/ZU+2lB2kDNJqObRsl
nahUkfKRf14Qy/7s7MDBTaQCUwLFQw50ds0w/Aqp3xJiuY0K1hvB0zbTxrC4v405YqIA4TeLdefb
nQKqwxClIGQC5ECdPU2hcIkGrS9KVsWxu3W0K3bFI77tCmkpuLIJ2qu6lfawsFEW615vlEkFz7TA
i8gJzV0MP2xTIcXgQloi0kKB7k++QWp7iz41E5OQPn+Xdhv4IwH1U9rMjCTt0IAEqUIdZVxlFgi9
nhjfkbbr1/UqcY1HkH1ZvdWiTU5y6lNklouZZXZTbvbL2hnYqHi0eM1ifzUuikjO2hKJXlCxs3yP
6lbbehUA5+hC7DoeiPAndhc/7+0lQliCLC8+MKq/mMiNhf3IwfQpigw9jBkdjwo44I/gNCnWagy8
X+bmzyiTrnNnNBPXB3R7yX7cgqQYdhxuJJpOkW4GVuhaeF7yGZ8mGebl7YsIfQWDmzjjoXqRbfWs
krfyC4kuq7CAbnfQl7RUGPquCM4OHSVIbB4sFJgDPK+Ipnza5LIE1e7WjClgPMJlJ4mMWUdAjvCu
vxrN3Iof9ed/j8DDxn9I1mema0qMKQiYZGWf7dJ9awN+aB1ye2jJhLYKdqma935bV0RZisjufHAE
pCLQw2hbB4hl9sHTjOsbEVOdMcsPA8RRAs/fJKtDcnMxn8WM0ex44e7oaFwB2g9MAGwlP1QriVQ1
LUKhpPJ2XAencRfBxePcwM0grVsKSm5NIyY7/CNt7sxqBeY1hRxf0tQL0fVQeqEdbRFr2oEzOYpT
L8bXdxw6SARzMPqeUJJFI/r1/nRu0i6YMsmuzmSOuxTdyp+1Ndr+c/jK2Yvk++zPzY9TB5UCNolh
EcCeXYsL2jgVL2lXYlqOJaDxEzF89MgfFJ8F7165xBFzm5dWgG8HchCPK0Ah4lweZlc3OUbWQEdt
aQXaWUumGCe14R7B+nT5g74GKj5gWNq2dHwrqUnynn0lizp056v+XMQNzqpWh6xTYReHALnHyOIB
Klvl6HgCo4Ys0mrPPQygE2nNhRfhju4yvwKzMnmdJahnDy1acKo0mSBXQ7VtdcnQZvYqHuBjHoRd
ZcbPvItxBKypBf2K6HLLK1JtFrF2S4uYeXuhX+RC3OELtLbgCRgUB6SyaF2+MooRUKrLkAY+qsz5
E28fg/dm/bRwCOzZm2ncz0P4pgL+cYFHSSsxMQ7yYw/TfhzhFKGlZjjoCalRr0dmMkcS9Fm0/VP8
rD7z5LISdx01zEfJycxsURfuXAB4ekhTA24PUPy80TBT8yYbshHl7lPz1GAeCQZHedWBQzH4IO+a
xaD8zpt8JW9mpPFq5vqlgDxupR9Hi99Ga6kw0+cSrVWCGzvxOjkodAk/K91xuFALw+AL0OCBcWMO
Y53GuFekDsgzkH/JYG4RwHcFR8v6EExkzezuGFjSWgOtCBI8OonXsQtP38pWGKXrDpvRyh2MZLXO
oledc3R+/a4TdwJnrOmf1Wmzi1Fmk6ZmFVanHuvQEjYiIC89xTj2wh7tfOdbvPn1u8h7XsKVSGYj
fqihrBRq2VwgUju/RNbkgs/2VaTh3hMoa/H3SRYS2YtsCVX/30Uv7nZ2A5XJqJtKhOjuS3uYXvr9
O9wwB7NZ1ofMGWiyxHN2J6DF8WJKGWPmQo/fTVOdwDCHcoK9Bmb4AIh4HJL0a7Qqa4++++eLGZwF
5GlcTBPEGJ6FBP13B/jswqN9EmV/PGoov8+trWb4QVirHRL0VgoACciErG+cg9eLgI4r9suFCLa2
j4ix40jjdD2AxgX9E1oSOFp1MmwECwzDO928FGTVvoz4KP3T5PjkWJr+NrQWDNRteh1gbzYlRxdY
Vy5SK9eakcRBBMgN1ps8IY00mfU7+icQfP3tnARcnG7oKQfABKxupe7+fRYUwoFxB10s6waF/3gt
XEpirs4U4NzRA/WKiZrD+6CaSm3j6c+JdPhdE2+T+ZCG7l8QfDNaGJTor6VpqpqHcdCjFlTjtmsM
namR/s9L4TDeFPWzcDQNPWhgVeK8ia6Vz3G11MV/x3NUNYyeYZ4jkHZzagS5H3Ix6DFuvX7JkO4I
EZXFa/80ojnIWtgtO7uZIupAA4B0EIRW4GiZuY5RmgRdVPvoXKAy7c8XGZS8ZMSAtqdo07qSnSGh
lJ8M0N2jMHowXMPpcvS5qQTTfBsAgH5fzj0z8HM584YZtfCTvOaMjOae7qiopgRWsvVXyC2EG2kd
nReBIHfcniuBM9cyuIxVWcTYfwT2X/DFodfs2K40iBqefLBilM7nwhZv6jQKfOd/Tlyd2fXpkvlS
n0DihbaYaEnAlLCO7QM6dVEoEZ3E/F3ePaN+JW/2uIbd5aJnFeS1ZutJ3tRTgySoued7mfJvBdhf
MZ3R3OETh0jrQNf+C9N+tYDZhcrDulCb4nsBzbYRbeiYan8E62c8qr5GeMyiBnPXv901nEkDxoqZ
C4RFcwqOKO4wyjaBRzVSwayfUTo5veMmo3kfAVEIa3pYo2fj0GHY3FIt8taCsCGAuEsaeoIM2KyZ
vRIMdK1etLaGEouvjLkzsj7+xOjPjyxw5dmgTSA5LOXjBZPHjv9+Igikg1IVrStI++NnlmKRdS5U
xEtX0wbPF8iHdqDngViUHoNtT6UnCXcZTbvZwypZbPa7jdRQ+0IeCV1QaMRiLTvXxjO4qAMnFU1N
xS2oy8AqrLsJfS5eCjexl2zXfWEMRQIaOrRizwFNg+R3ctTinDnkQ6eVQZmnkLmThXrSatE03cQI
bGs/pM3UOEy1YFINbK2y1HWw5ki4T80oIur+j7zJ44VrewtynYmbKRE6XipBQFEXMW9tlkAoYMLE
/5B2XTt260r2iwQoh1fFHXqnzt0vQgcf5Zz19bPowbnWZgubM74wYBtuwCWSxSJZtWotLUXLDzJG
1u3N8rM8RdlSr1dNFWIAFTvYGnad8znuEw99Aa8EO86544mZDfpx5lDmKA8V5A4cVmRo7WvnTB/a
vgeZE2BnMog9gofWq58uzD35o5JK2aSSq8g+6YNQwKZ+yTahTWphkxXeQTBHykBX0IKic/Rwv+Ld
3GNdnn5EfGJbBsUxqX9BjIOKwAM6yZqphm3hy/hOPlz/IKLo2Lkj0te7Ystczh+vScoe5alK1PFJ
SZZTPnAAFg24qhAetAr87ch5EXrM1koPupV7t/3ox7WFsku5bDtMRsZVsAvOMVePzc97xeP/D/0H
6+Mjl3d0SUGhgfKfFJJHoWD0iHA70et+ZQewggDNloHgqHb6j2j7Ee66Pbqkbg/v5+Xk9/j+2KV8
yMglKZZjtKoQ7gmVqDL6d/Vn7QgADeWp+XRh9aVLqzEHtQBBBWUV3IdayX4GhjWPEMvJ7cy4a5yT
sJ2s0/2rD9UA0lejHcXtIXr6pZrTGxgQzMD1wn0E9k3j8YmZSyVh4OquiPFDapngiYAsUmhRSq6I
hSLJ5Ro05Gh0jTYz7qWyqVzQyl0MKAFWdzyIauZzx7MC1NruRXcL+sTADIBEIOVZoYwSUDPxNcrZ
vb4pz7gVWo56QpGCZ9xWVse4sER+vngCRzw0MbIRliqnh9o63lq5wRjNzxsZmUdciQCsJ4Rvv5GC
CxuJnsmNr6mIf18jNDDxxPA0gDvUrX4HZs8Z5Y/QPA5mAcYHbSsyrtjr1nFBUBCT0J1Np2+hdZVV
3YhVnHZiZveSVeIBZwkePPh+8MCroZgh58C8ExK2cwOtxTazN+tnIYjMAaDXAGCKaBSjOY66PAqF
pEATr3poPvT7IAPwPUKGY/rSXDRvf0izKb3XTvDIA6tWfkWu0TOWYe3UgwImtNGJUxGdz+ulLsUA
eckuaqwM+Xm3PKGx11UO/HeLClQJ+iTR+Isz/coi5VyaOHVGk8Pi71c/KEaHswEsaAsatppVffjZ
FEYUfhfDo152WTmqIF4IocLuqZfQ7pzY5lKQjT9MnvbNiIwr+xNsWQKwvMhkY0apE27OmpSvodaI
Ew7jgbhKZsKXR7TYqYf5jWFsJSjiqQr4MEyhjEfDO8ZIrcoAnMd4LBkn3plBFwjGQgjyfMRm7GHr
MuyRsE6FvSt71HGT+HI+S2IGyA6A0RfZI8ziLnoUkJ6yO8NsHelCDp7SLO6if5RHhnUS4m9Zpw6d
MRgqdc5hvbMK8oA4fvYuj+K7bvMPxXdthb8YBldOcWREwXgDvikADmhVBpETq5kTCyhjHwD8Hnaq
pzin8wn1gHIDkTMvNXdoBe6QiviLRkYiQ7ywTW2Qua41sTVgu7j0JuoBln9KvN75p9NMVkl0bVWX
pqhVhci9mA5h2YA5Pb8LT+2GO3AXVtF3LcxhQBCW5ZFhRMsvZaXVWhFg54pYmcFk04JWBrV8ML1s
681b6BavxkF8DO+nfYzLTPKZTAzn/clj9ntG/3wAFQXqbO5GgycfAEzsdFGBTdK9ESJP/DfAV2bt
hC6g78CnCjtQ4roatIVCbzwZ5jMI+x2Ga5HR0r6MBLOGkgJIBJBmu464SR1Vc8TXAK/g8oK4i4xa
dwwReAPCZSBvIrsDmSDvsdZ67aUIGsE/hqlNlHMQv2pGGEb3y7zlcbjzgE0RDits4Kj8C3ULMu1/
DNIMLH3QxBB8h8H3YNdU5q/cFLHuM3CUk80j3wHmJsbcroXgpUUSRxaXCmWssk4RYDG+463ul/+Y
7rl30OwcJVa98icoixoctUtTFf2XSktm0w23QP3ucjvzDGChMLgErdWQ0tiIL/L97RH+fs7/9B50
TIEPD7VSupSvoE7Yqhpc2XhQd9peegEbBBrMz+hBxNzybmm9wJWtFPdxfsPbwhurTLh6Y4DrIr2B
fClQOtQxFxpjync6Bq56SAJY8XcIXPUxOnN26qD7dMuCca6e4UuD1KJ2sQ7ee1RGSBsm0rKD+fIm
ms3DtClA9v4307sYHHUdaipcWWsftgqH9x0VfXGJyaMQDdrNF8LXRIo/Z//8Vd4HTouXeoK6NP//
LwUCsIpbIQBXENEA1pDaqaMfCtDAmXE79Xwv+2d22/3njPup5gBX/hCcS08OcK24PfafHXmwqihk
ScH8CQQFnbbKtdkXEqkGYrQApY2THQZvhEMrZg4BNnTu88h5Y8+yCD9+AmOIYbCqoAgEvt4fmC+p
Ssamz/EU0ERr3Fc74Z6zIkfdgsRzvnTbfpdB0GB8E75ZoldrmxgoUt0ArybPowRGblmLeDHWBaE/
mcgFfHRjaM0FmxTbWG4tfyM/AJK0C2VcpzrmK5r4EbWNAYY2wK8CQCnmm/IzGe+raJoFvKJtDfSV
9qnxIs0xRckpD76jIywTYmTmdXjlHgUkNDKioLFFbpJ+dOnq2Op+CrPSA8j7Uld7lQzbf2jc2Zq2
uLm5zWQzvGrluIOCA1gLIQxKNN+pOFnMAp8YHC6kvNfcE14edBTj5M1NeePfoZRr8za/xwuPEShX
vRk3VuDJwCoH+BEVNaYZVf2sHUn+Z34Fzl36jJHJO0a79kXdtpfyXg1M4RcTNrNycUR7EzCTmqiQ
ThTqdIci76BNpYYs4sE4DmDVf0k25SY61Lv0SbAaqHptg7Pv+L+MbpN8MoPzD9ACttLSPBU5pCZs
eIOY793iiN4bcDPmnzgEAWRsNmHBuliRWH/txhL0QHCtwwuasI9RF6tpEOYx66UGz2gO93IRvze4
XElHcWe4uOcVXiPhUIqBE95pW6RkGguJGVYA+V14/fEZgCkZgKnyyIFTk672vN5yCf5zHt2rlYUc
git5PT4FXEWbDpCsEGTuiZcjYHNQ0VC2PLhg5cNf+Bxw9sDJEjoyfAst3i1Psz/wo95YwXP9pToC
uitOqoeyyy/NyTcxeLiF3cSga145j6+NUkseKQYosYnR9mtCk6Bmzpv6LsKJ1bhg5T1OG8aG/hm6
ruzRZI1dKRKhQNh7Lrc65NazC2cKSHDevRgoGLYH4XC5bfHnlro2SAXpKSugV5rCoPYgvbRomQDx
8WPOlgn5eXm8tkNdbEZ+buNugp14WwMGfNejX8IF6cIjvMgptpOLapXu5L9ff37ksjKLK6+Ua/tU
xArUwJcbspCD4yMrLx9bN37LHESs/Qg5K3Ld0ODF/DbaHv8Zz+JJhHBa9OljiVk515X82PW3UOdT
weex5Lf4luC5c5BZBgc3OqKgnQbS1fizeS2fOS8+PoSHwYo9FvfHyoXg2jp1ZhjKpCgJWYlppzq+
p6emAaSRgG5K0havfyVv3EXfMDNTxJGoMIJ2UVwG8O5HQtKgohmXjRMntggj6ntut6DZONUvwrF0
sm3xXeFezyrP/gzWYLPFPUvAOYUiJX3Nmwyx4pTMIJfN8VWDjlLm7FtcqmVrBk0loZ/wXXAhPCGc
mlNh1ruckQZdm+jFF6CGeH3/MYZKGpMZX8BtADKvnEPmtJ/oavBSUK4XX/5jcx5e6ndmI83KuQG7
KEpLQCYjCUsFbEWTuzrnsMCozb5DIw1aQ+/Q2Qy2DxX4VzdZYjFPxp/3EDLZf0xSYVIK5nlIfAyV
t/qtsAk6Wz33LZD2gsW9qaAciHfikTvzGyafL/FW2q1AZYNfpCUVHbrXkywq5RRKrY/sgzfeiU/A
EcY22GM2OI48JJdBRPBQe8P++f8dNTHeP1apHTzr/TjFAdegKzUPzX4f/4P+XzSLmML3bUMreQUy
s38sUbs1z9UmiWSMLwMs99i+5shhc06BpjuIxLYek2eUxMFb80mtZK37pSb0sAd5uaOC51nlvPZQ
BNj6D7z70WyYSiYrB8PVAKm4IKtj1PcaDEpfYArIDjNviYPZvTaPwcwU11upeYP3EM8v9CngGvmj
oA/8ISrRFRZuSu32tfHEN1wfDvpJAcqKsXJrnqmhRxIXVYJVoGtZ0DWrjDkLWrAOBvfSQ28DVN7e
xa9Q272XZaeDemD7AWol1hWCZZfymChXpSRIYFf4SpzwObcjaC6LIPXWAGmzxKP8jqQr75E2+b8Z
MdDsYAAhrHQG9cYNVbHTp1TDGbsr74TvBtKYCEH8E+Blwa877jB/pGCAllhcH2uXNOAcsazoHkSd
hUbZ5nE18CC5hgudRje0KsDpjvwZUkpflWtsuw1TwnalTgs3An4ODdrQtwZ563XU4VKll4cKGqfd
h945Ve+MO/BmSl66i0BZjloWCHDArS29MWZ4LbQv7VJrK+R1LKg1sbsbPO3E3eN4OxSd1R5ap7Xa
N5YA6MobHgMlfCKAagOXSeO0pVoYNL6LWsv4mmTTeAkfhPvskBCJvtEawBfKoYzF7wub10zGWFeu
woSNH80Y4JRBNyo1x3wcNkNdwXSjgb2H3/k5YGyzM53BS7bRH9KDVJrZifnMWLs3gJQMoHSk1dE2
QcUjqcirRJkxxS2oOpFHNv2HYPsWHgy2CA2JpXSsXZiSqQtCPOhG4M8YYQmUChJ+R+Uz+VUcphO4
0idXdpVz4vLvwVvIRlGtOtKfUf5Y12mQio6MkrRJIcsJUQntmG/ennyr2LPXcjUmLcxRrwyhn9sU
ioSYVHRHCZBys6IDZJQs6Z6oTGt36SH7C8p9oj+PLC5K4Gh3RJbiepOK9QhMsRi3KOmDohrCyBvF
HO1xPwggJsUrXnnvoB8CguXLeGb47tp9aGmaem2Uo5HmELVocStRvkQnL5CFSoj0+AndecYFUu9e
ABSZ7+TMYLhygCP6EgkPJL+QQKC2jSCGgzgKMD3tcGXwD4LbgGgBJ90Z5XdlJ2/SS+zdHu5vwDLl
yLCJzinI1QK3QWPyDGFMhD6CzfaRFIEL9CyXuPkFELnE/dMhLSSjk7moguzUI35wF5rDXjqz2zzI
5rz1IZSfVQkgWEOKD1FOqfWc7NPQzFRLbG0dejVAam4+oFdbmdxj/iRtQxbz2ErEupoGatWLsU6M
oSDT4EKYF0QHr81o9ZvYNu6F+9YJTQ0pZ+v23P/EzeuAJwJcALQDiNJB533t5ZFeJpDQSuFqu/zu
gPO2P8dnCGk8wsdB/WWCjd/tvjn7EuO59xe2BewxiBiBmF5XqONoUHNejKestaoaUu7JBm0E/0QQ
hszu6k2+yXXrLD7oJNsKFrzNdH/b+u+SP73YpEry+yKHPlsqUmfaFART2OJ9lZuhxe/UnYqtrk4Q
0CWE0slWOQzuMd69naESBx7iBwiQ2+le8So3B9cimMWZJEErwFzgE/58Ex3SS36oa0ltULg6vXJO
sJPAHVpc0he01oGvIX4Be61zSXhTOVf7wAbcHh1vt6dl7W7ym2+RyLehkZ7ejEld5lJmQLsMHFDy
TgI5ckjY1nrkWcAUdJZMEXe/2zbXMhpXNql9N6V+X6s6bH4GoAS+G1/483TmXyv7DTQogEEi4trh
Tt5j1jdMJtGVw+XKOLUDBkOKDSPvSUKD9LkUjj9ZicdBsGmArIpgRuDw1ZkZpdWNR3gt/51narcH
YLHwywRmuc0M7TTFLHZJgopv83VXPconKKXZ6kFDBl5kVptXA+7SNhXk2wk33knCfEsnwZ1RScfF
9/NeBeJTtYUdf+ZPhiV5MpgikpcHiLSaf0HXgbiz/ARq7/d5Ww+qj08QD5IAF2ud+9kcXc76vfVy
N3stPW0ngTbitq+tzzvEqSB8qUKmm37xj708NUGPeQd9G1yrQVztzP5VAjeKhrxOuY8hUoCXPwhF
fevvjhgIY6EEAdMEMXgdb4U8HeKIH39nVwS72kwIfZ+Y9f1X/lyav1CBeJxMEM1b6bPOrF2unW/Q
BEPTAQSbDACUro2rfV0n1QzjEuEWMkyUbU/ZB/QCLOWC070Gr1FvFW811LuJaPqWMfVrB9zSPOXy
QxVFmTqSsYOC5Gt8TQ4xuoZLK4BKAoSLkg8iUp+dvm+bXQ2qGgQhCC8IATNSOQktkgYQ+KMQUoNj
/dIjU6mdctCKlttkM4DmR0KJXEkQ4dBFjaaa2AFHSPgkM0lKfgYaMBuASRaqCRIINOkabtcUIpCV
KKWKiGivLv8wQriqgMeptpEA4j28Blb3CRq02+P/fZBdH3TXdqnoKjRRok8qVlczH/VdejefG2c+
9e4FXFL4tw6yGB3+WQMJvvmoOLhzvDQeB6ij4tROu4mfBQtIe5yBxV2BfTq8MEk3yBfc+kLKL/Wi
qLtSIl94Cr3wEXx8kOvTwXeFL9iXgASCC2Gnm+I9xExCENP1rFPvdxWK/gKkdHDRh5AJIem73hly
MnXlIAL4qJ1O6huA915tg2LDrIGGstp9qZgosW8L6wuXUPMf6MjxbmJzbor4xIIPrvirjMLdn2+h
/DUNAoAiBXwL6s9I6wPC8evdgDSB/40widiE2y/+VM2aEG8qW46doFiBdV99At3uXah9FacKPgGF
4QydQCJE2dXtZ21nn4opfU+gRClffI50DqEODz4UwFqGN+n+C33YbrFNrcFObFbD8e8NcmORDMqR
5RkbK+HxVeIhukdn8zvIyZKdb3/lZuSJpwJFzJcB9erJxZOXtY1WLinXc0I5aRY2hdGTZdG9zw4+
uAkfUEOeL0BOvc3oLI0vSNlod9rJP2pkkViszD+DN5ABEoj2UK/XkNqgXHQWjKSrhhBUYdyd3E62
NCWv6Ad6irn0XfAx8SnaU1pmOeBnghVm8TIjlBokdFHXZCXp+KpUgZwt640vmYng9ZC8BamXaKkz
ACeIpkD+3A5ZPw8K2CQleh7FWoRKqgQhdxOXiwQZbEj3imjX2YQozTiNVm0Q9gykcfGLp5ZzzKrZ
KEqMK1WDfSV6Yl9uyvLX7YGs4KMwkoUV6siLW71O2wFWIkKsOqEPoUjuK388NbJuCX7dIzFf2zKR
h6yVR/TlsUAPP1MJ1x9ApmGBovFLpJiLDF7bJtOrioaecY6+OKnc8F1l1m3BWLm1M245XspJlUzo
h97HePPQa/vnaHxpo+eemVf8mfoioyLSUwb6F1EXpEaVhZlQdAneSV3yPfP6dyZODiibTakJ7nr5
q8eLMuqAUeqkaCeLAHtnIE3PqwZ6BGoYg/fuu9SFQ4TuOLnNGYqkjI/TqbxcrqltFPiY8mE2q2g/
6x5o0QwFtWseCtgssOO6HwOtioigQXyS8mPRaBs/IFOR65NZ5ugl5YqtnOcMKMNq9MGt9V8zlCOP
sjAAKgUzcf/SlqduxuVZdvVUtya0Ms6WFjfO7b3DGhjluVMr+FXYwyKfzVarQ+dKnwSraMeK4bMs
Q5TPBqFaykJDZlB7SpQjAO1mGbPgXavzh6oRnnUCySZSHitrSRkJDVDyPhi1m+RliI/BFNuN/zFH
noIKdqOySKRX9yK6eHTIFoDXiiYlSsuuU32Ck48UV690b2igMn+YOsH9i4XSUbZBGxh4jTVqoZJ2
EucigR2lmaxZ3oaz4HRc4ty2shrIFlaoVcp0udZi9HGAEr28y5spdYOWe9Na4PFEsbsUQczKT7Es
UqdQIfliP5Y5IAed7xbdW6UAA8/jwtMFOzFOtrfHtxo1FuOjbn3omY7VroK1vtpywlNc75QhvMz1
YBdQeZX0yLttjzU6yiHzbO7jqIa9tBndTJPOpdqYsp46URsfx0JMGbts3Rv/4yV0VNRbMdW0CF7S
C0Bwjo9180+lfY/c/e1hrZ+4f+aRJi4BhjKKyxx2WkN8bxKQptRxzu2hBn4nZhmaNsZRdXKwr1p8
mQFSIfb/cG3JIjVgjVa8PqCaCLFKIKOtOVfU7RLo2S6FjIDGymesLiOa5bDvgAwGR9O1IUNUM9GY
sIxhecgqd0wuQom8bf0S+pvbM7vqoAtL1AkwcJqRzyMsGeJzy2Me3RxZhLw2u0Q3QVPxN/5CekoJ
xwnaOamoInND2kY9WccKliLBziBs2M7iQU0HRuV5dbEWpqjQEtdJyZcgBbCAXXjQxeEtViYrH9Rt
rRiMUa2eNQtTVExpYi6HUBgmUQ5QxzFUNM13n7LOVCP7WYbEBWlhh4omsQx53d/NQzkoomY7x0tF
DEs7h29U6WMLuZz2POuW0tq3nYQ1lVRUSbRw7IoaU1lJstmKRmGmNahwodcy5AorpKzgiMko0XxM
2qzJX6+dv8qKEsKcsKbE468UNSNeDE76GGzbLHr18wy95E33Twy9pMRAD5UOHZG4sePKtyHK+yIj
FXN79MQe/UBdfA9NDtNzWl4OHVq2cqSQBOCqdRlUXKHqKIXLqXZqOGCv+osZB+GgAjpAwHxlifIo
rkgVacxr2OTR4wzhbEcuJnsuQaUtyoxE/Qr+ReaXxii3SnuuAHYJHS5ZtZf6Pa9acnQ3ZHahPYGe
JkWBP2LdYlYSttc2qUXGO62FxD1pEBN2eXTKWkxkabfxQyKZamfLxSHgN0nsoHblt4dJ3wjDLmzv
tcip1X0UsPIAazt4MQV0iYbjJimUUnxOowTvQ9J8q2LilaPPqAaSaEq7ElJA4POARiMYWqjwJ5RB
IUUFzMRa541q/ibo8+W2t64dHUsTVNgzAgkJeOCFLTluzEbeNzj8Z+4sJM8+//HfmaKcVDVaXWsF
bIy6EcwwuzRc5ZbaXuFyqykYM7e+QH9mjvLRtgn9LIXAt4VAZPHgIOCA0JQZz6F1I0SiB+LLaCmg
BpSMhh41HHZd0qBbMg6tLPD3pZQzlmjtzFVBEfSvGWosdZQWfjWTemB+GOtHlWtem/xYpK2rQnA5
BLkP43xavT4tLVK7bZbknI9bWOzy0QqLjfELg5OOU2nuIs6aJ6vrc/cvnAMdGUBg/m9z9nUUb3EP
bTvS+8gHALihZ5fTBidtj4bw2EosMvzVfbUwRn6+yIeUaZAHSGziUVRKzjhE8EbOAv+/5ZduHwim
0Duy8FwYl6pGiuS5A4c96720PseLb6D2dpDP6WjUGLCqmob/Psr3YYID2ZE5nGCl4w+1qcunRnu7
Pc9Mu9SGLzUt1IYGdus5MaEkyPeXAhRyoltC5YtLM7NUUeiVbQE3g9umV7fLYsTUdsmznovzCZbL
zkl5aACoo9ezXjTrS0t0k3Bxgi45uRMtlpYbZr7gAlJSnHm7aaHmI7Xd6+2BrIAFcRpBLuJfI9TF
fjDqVjNGoAYE4wSZ4FZ8MQyv5u4y+dhHkLZ5MUSvaY968dWyaDlWg8HCNHXV56pE5nqkeywJcI1O
4c05euRCwNhq3lIhBchpCiMarN1nkDoADhzwSO0HREIp85gPZgKRKB+n/tAapha5fglAhgRh4naj
Fw5jeteyzQuL9Ona62LaTDks9prXio5anKdkNv0een9ha0p4bTSlyacsHPiqf4LhF+B20rpLPzYk
wUA9XoFZg3/Oo9qJeCBfgn7DGN2qhy7MUBtwbI1kUAvUnnXuq+3MSrtDCDd1v7I48G+D37vWHkB1
x8eOGL4H1WgqhcY4HYmJH/eKxSdQO3GUwjSNQ1L+rjKbDxU3ke8neTzXHePoWp9SAxqtMojdfyS8
4lqHhNqIml7B3TXjJfEPebC9PZ/r0/kfEzQtddDlVdF1MFHlqJlrpT2kf5MbhJrJv6Og2+QzwYdc
MBmFgg7FOinsYNqHTEaLVa+HwgFYZkCOrsvUzuYDIY04HVbSJHzD3z2h1je1VjqxPx9yRfIG9ZJD
RAdviYJxIK4GlYVp6jyEqGw2Rz1eQqnwXI6haaS9OUTdtvPfpOG9qWbGHlgNKQt7xG0WQboKBSUe
ejKhxuxJ8+iJA++UhWhmRn8KKtUjdYkoFezbrsIaJrXzsrEfJZ6YFQ3umfM/+7QKzVaa3EJ6F/rM
GcSSkVRYfZxCDgW0tKgxoapMLWoXypnRzpjZSIQusDg+CXN5iITS03VAuYSnSJg2Y4DP0CYQPPjQ
VDYN7gUNuabeQJ1aHdzbU7C6W6CwwAN9AIUcuoNKHqOpixUdLeTV6KVidz+GrJoaCR4/gst/TICh
9npx+xJv/DmECeBLBuWI92CceLrsSuPfRLGFIfqo7xQtM0aAcH3VtyIfKkZtaJbJvMlDVt55NY4t
TFEHvqinRcSTZezbTa9e9OGlFVjn7Pq7emGE8pVcbWd+ajEeLQuQIJXMAcijBO0AfmvFudNqjkgy
Cg2rXMc0TG3/3AerfyiQnmQeGoB+YM7ocpc3PfBP9WhO6kaqjpX2N0fDYrRUDND7ItFjDkZz0dY4
2fQDT2t6xt1ldd1+yz0iKQqYPGVEytNs1Mm65Ym+GSPQMkyqowmSdXtXrbr8wgwVWCpRnfRYhRlI
Q5hd+VkXoN0jFA2x6/sjw9jq4b0wRh3eEHvXinqCsWrKzSk9lmCAm4KPppgZ4ZJliITTRZRWA6HG
sxOGovwcDx5Y9UwNlb6IUSllrRE5LBZmlBIHQBLDEXh0/WRB9hDyk5tVzcPtNVo3A8pO0IOjQEpD
WsGfHGboiga9pQTZAmlCaeBhFIW/crg/VqhAkSdlHaAuAQrAVtkIRvg4VZEX5wYj87B6koHa8N/B
UKGii7Q06HQDMRaplDn0ZD93lGjT4oVeBfbMSgiw5o4KEHrtD3JXwFxQHEMRVHw9JHdZ0BbWmKi9
ivxXaKgjpi5DsteuAf0AFG/OPqJUB9kgnyA/VWWD5Ejp3D3e9o31RzGOKnT1QZAQlCLXPih3XNgO
gw+2j9ZRoIrXOW0IjFNxLIud0dqQn+4AJghG1pjJxP04K//Y/Q03Wvh+HszV1CcY8yygmxlQBX9k
3UBWr5ULE9QpOfVcm6YCTEDQ2OYwilLbqAi0YmwlY2JNgPtCWj1gKVixRkZtBC2HmFPaw2UUTtuO
Zfc816l3e9VWvXIxMmoTKGrUNXyDRTOKQ53lQNc8avDO20ZWr6oLI5Trg85C56YJ40BW35S5bYMo
WIuS2WDB1BEy6LuZ29w2yZo6aiOkA5/lnQiTue8jqZ7uoPvyftvEamhfjIo6sFTJRxlWR8ytAPPN
60PuF16nHiLodvyNIQk046KkSOiuvN5YsRoOvixxIHnRhrOQxYEl5mhuHKETocsvt22tnsLgkfnX
FrVUddWkrWrAHzJlj7TBKNS21NoS2jrAp3Pb1LpX/DFFLVGTAgaTlzAlSN2dFExWLN+PGQgY+C74
7Ot0i252Zyh9kTGd6y7/xy61bjKfQBc2wXSKiPEdCPrU4CkYB0aFZzUSLyaSumFI6EDyJTI6Xbbb
9L6UI6DWIOqouGVtOEHo3p7MdWf8MyjyOYsgOHd9ZwgZBpUGTo8KWV96UvMuqyzoKMsOFeSFdOj1
isewRCBtRvL2qyJU5ZKHrohZUZdE1Z+B/d8xgQH0eky5zmV+pMOWET5FwxZknFICzsLOmgco5yUP
s/HPyD8WcsuIHSuEEUhN/mft0G57bXjk1FSdMxiOGnBvxv80vhG4+sibLS4kVcJ5WfnQ95Np9FBl
wZOz7H1X7KGoKEFTodfuR7k6TxnPKnnfdimw6V5/Vt5qctOnWOM2fmr7vaJf2iLcxemzqr4ntcrY
JuvbE7xhAoTmoD5LRR1JmEqI+eLMq1MexIlWX6B9XWqgELUd848J4CsjZESEVefS0MGmCcjg4Klx
PcAx8UUxqhG0kbk0tdBp2rdG+lWpjDfveup5YYd8x2KzcN0Ux42PoWnVtsy3WQTKqq+03mT9ZRI8
QcRZ+113T1V6mWTfvr1RVxdxYZuKC7Jeia1KznSp2qQqsOiQ2UFRv9PdLrD5bvgvp5SKCxB5EmKh
hbkg+1VFR7m0KmhBK4xBrZ62i0FRUaExYjUtJVjpk3mrKN230ImM2/pt30Al93rNUj42yjyCiahC
CxviGockL3dOK/f2+qyeDuAuAGc1D00PkfJB3ejFNs4C1D7G4sDJ0kHN+Ge11u5vm1m/LS/sUD7Y
hmXS+RJijDS8oDooSE4MtS0BRISBw9c2B3kl3ww7nrGr131/YZfyP3HimqabYbcGSq3uq50/SyYe
j7afQ4kwAUus8dHk4VcZg4qpQttE19xpGvDWt8e/upyLz6D8UvLnXBpaEsvSblfK5b4BTi4b0cjD
zQxTq1eahSnKOTNDKQe8vqBVkH0rcJw6xuOudJvhBXSNm/9qWDTjetIkfi6RN2VQu0EYWbBlTBYv
M66eq0EEGlkqJIvR/qdTiyjLoxprA5y0mjy5+QXwU1lkdsTbSvtU8w1jd6+eBAtr1FoZnZa02oi1
4od3sX5S+71oPA9+CJjvPi/dqe0Ye5BlkFqxpPE5uSjI8PLYDKANxR2EWjTr4phJjqI6EisdtBq/
/oyQ7tJRwhBgYxFtEigpmBMyDXPcPt72jHX0zcIGdanwGyCo8hGD4lP+YkQDmgbTojeLTAT1Qzoe
qyE+8W3zVUsDQODy/NT485YjJa06OkW1EFp1ncZOkUq+lfeodkGlOzNjw+cYR8Z6BPyPc9HNQT4Y
W5WwwofG/LzjUMVIS/kYVJBUuj0jLDvUBQOsLnEZa3Ar5BQ3kl84ldaYEIRgmFnfKxrJkqL8CvpE
6uBQ5QK4NQxHU596dTabzO5acF6Aam288CpTxXz11goGAHA+gAkAnJHX9oJBG/1Ehi+liZVqk1l0
dxmKvGP4OIJILt8YACFzaBfJWa13q068MEx+vrjVBJHBpQVpNZu0yuPGwRtYLTCrQXthgTob0zBT
cLBjKkeQ1eWzW6q+nWibQmZxzqyG7N9NpphAHY/e66FocWyMxQDXyMN7pXIiICp43JFkJ+pZB9Gq
Fy5MUbPmj2LP5zkxVV3QmmGqDW9mQcyIaCwr1MxlQQiOAPLm5KI7A5X/CHDOnNXstRo2gV4GUylY
4H8AfcMBYDC07QBRISB1Ht1NsVWAtllqTkbqxAl4UiXGObRCSySDihT9bETiBGy71OYq0z7JEg0m
29xMDsr9dFYfm6N49l0Q3r6CPQdXjG3wD64Yt2PH2qZe2KXPWbFO8lj4nRKZtzoIo4GMjc9isO8E
e4ovt22tdksujVGRG0ReSY9rGenhNExI2AeQAwJ7oames13mlXtjNiHUmz5VbmAn0C/2Qaxy+xPW
9sPyC8Tr/YCSphSpMtxnHt0u3k8TciSPem2rwsdtQ6tlrKUlaueBqDEXhwCWxHiPkNxNnS3xe0UB
dETa1KpbgcalYiUvfiq04lxcWqU2oa73gdhzmOHGLA4zLp0PfGyOgYlUfPjSPvn3+5Z0tEf2h+8E
rFqrxHImanOKcxLxPViuoJYYuv6jeo5fGltzIlBUTl6ABb3Etm7LVr1V7iube0fL8NYDOyi8u7Sa
DQ5xMIaDT3UjvdUuf+H2EevWvhbaNXRwgtoH6ugyTbmbqtOcxBmaAbXx6EejNTGPrbUApUFli/Q/
KAKUl649rM6zNuUnHB65byoTQGyZ5zM7EVYfH0sr1DrX6IRG7zGsoNGVB8m6lh6g9SqH31KHyn7K
uYbgVPzTzHuD4SoT7zC8m+wTOqO0tE+tdOpzLZ9psJ9KwIA2gccDAKakRbkRYx5Q7GQX9q0nl4lV
4pXJxcMWSKO/KW8tP4KcsotzWkalE/hIfIRQXAYORM5AKWY5q/C4+sBcmqHfCO3/kPZlu3XjTLdP
JECiRFG61bAHz44dD7kRYifRPI/U058l43xtbVr/JjqNvgjQBvYSyWKxWKxaK1f0PIVV40reWLu2
vZrHJ1Mx0d780ibf1fJA62M9fzs/xVshwhpVuCso1YSy8qVL1qiVi3Rml2P2R9Gy55Yrv84jySxW
OHqaQS2LwsL4GL+j2nc+PHTBn/8EIV4Lkj7rCxZiMCSdXRITN9Dn3ZwV3nkY2VKJfI2zZUe0H5dJ
M3YKbuQId3rr2JDbgfqj9ivRLkvNU838eB5XMoNioB9G06CpEWBD+tLg3WzQ7il5Po+x7Vv/8Sti
NEytpK3yCqsUj6hZHWqkO5QXyxovG0reEuuhteLDecRtX/mJKPgYbqdNZgRAbOrrQEWgDaIQWaS1
iYHiRvAxggL9S0VS0VotungXw+ijm9IekR6xjbJ/Pz+SzbnTPtSEUOdFxblTUQE0ZguVBqlNjysO
V6+DjHtE0b3avA3xWvff8ISZy8OZp8nSYp/W3xrjNkh3Kb9KrNc8uJ/MRhLBbRrfanCCK2ZqnKTq
wobAhxn198cmbZ0oldTkbXqjFYjgatNwGPHkDZBgrH10fbtqbOP+bd2i0ENidrLFEtytGRYJSVVA
lajyt1Gy4nfzG58edHKpdJK3pc25IwvPGwPFypfUPOtaXmUBwiUI2lM+XmhgD6ll/OTbYe8KRTCH
wiCVgjJK1NheR7fNYT7g9eqYX1eg6UgcPNxCo8zTj4WrXOc7NXcgM+oTyfptCAEhMFx9g2AlXW8o
RpNiCwzvtzri7ifU9P16eSQUpDa1N7h0zyBNz58hR+/qFzMF458h+YbN8sP1NwhGhNzolLch5qEH
n5WXjy79Nl22e/AJvtXv0b3upxWor2rNP78bt4Pi1dgFi8oKws22Bi4oMy0FMt7TZXcgv4Jf4EzB
25K6I079hlfSW5Ca68z/Cxbh07lfLH4VpwSGkaZ2DHz6cG3nCMSDqxH11AmQuWN96y+Db+QmmJ3w
7fzANzftatzCwZ6YbUXNRToxAV0asjSQNlH8VvYIJEH5uAitRsdStD2ghhsHU/OWBJc0c9NkcOZa
ckNePvZLxPk5mI+jfwVDaBuAFW+ZxDB3s4j91nGTsbXIUfU/c6TicqUibysrmd10RivUJQ5eoULF
sIkGDtS++qUEhpelhwB6o9x6NJE3jNvd+RXbJFpabZGPuH+FF1a5rfRL/pS7tcsYbsfsBf+gT5bd
0Ba6ia/qW+eq35SrYt99NxI3u1eu+P78V0i84gcf4+ojOtDkwWPBbmoNe2XUdqXhQorpb86t1dQK
HqkE8fUQLXZTN4UTmLVLIdeRykJC2QIKPidriqVMAShq8t5qftt7dfROU5+ntZNIBci3Upbr5RM8
DVWmJmeLl1WG1uEMzcx3KvPioff61ouQeKPVjnVPaAGV+DjZkgkuhvS1Cm0IDLPr90g4TNlvlFJL
Fkw2lYI7QWl6CRlcYNjEGeeXMT/m895CrR8EKHezKcnUSPa7WIxGeRP3w7JwueUrvR9D+anAFkyO
Mxlcbl9OisTqZcf0x99XZl9ZsPm4weJlR5RvkwtI3FZX3aXtZ0583e4Sp9Xdb3z3PdsPF6NDIdt8
ftttxsKfG+LDN6zw0X0Q4C0TI1bSzg8ZQypQ4l4W8/vqQymxQd4P4kGRmGfoFaobBKGVVT710ZHZ
l139FGU+0yVDkQEJEQ+dlLrMF86liu/qCHRIF2jdzEav/6syGhAy/DMkwYuYw5hHE7qFXbV8R7M5
ItMMb62lrIN3e20shhdC8BKj8ez0HOCJrmqZuXANocQ1t1IUIx3Pr/727vpEEHYwVyMyWyasb9YS
h8c1TpfSDZhxNZSKk4XUa0cmOVI/sv9f7eETU9jR1vJcVy/sdXFRP6eE4YqXFdD5tLP8wNrKwAEb
5oSCazXlr3Fv5OgtRpu9mTEFJOOxor+Rfm7f+wkNVY1hTVfqOFU/jC7KvqG70gCZFeiHHFQCxId8
blG5WqGVrO476w/KCoOnnqv8DdqVkNuqJ1C7prpiu7xDPUJqhuEh7FiwyzuqI2qr7PSaDeFwzTgP
j+iFAylm1123XUwXsRtj8mpbj98Hi0NlKrXpYWat8TtS6wTaG2mO3JBC/USfHtSK5fu0pg/6pNgH
oyTgc1Tiu9KOFcmCbicjYDD/32ZEehkezAylAZhdEF4oKPafZidPehxzLzWkEZWrufyOtzN7kBFo
b58Fn7hClr3gkUZQRLZkIGdwoihOkJlu+nfH9yeKEBkpLCtAsYQdUYPmjPZuMOyi4Pf5PbE9hTrY
21TIJSwMOqfbLqxtIy04QPrkIZz36vh9pvsUQR/6M/J4p7RvzVLR9jcH3QpViBmMRcm5mYAatD/j
+inWEtDhXSrDUU8fUipLgWwu1wpNcC0Ziyk4r4GmKK+x/m6g22pm/n+cSNG7TGUSBjZAkuo+6G+J
fTOppdOXFzzyWmTmi9Id8eZSyZ7ANw8C3V44DUEHApqx0wWsIjvL5g4UWawJ9vM0uXkc3fRjeNMw
/pO1+d8ccCs4YeVA0cianoDLJtRejdrhSuww3THSq0k6o1uV7Gg//mdkwrKZzWhbioKR2Qk5mkri
RNahsl8VxOQau0wj9AQbPjbe+YXcioqQwFoEUEEXrX6Iwq1ihBoEgkqxcN7xKXeaNtvxInXHsgcv
ULGPwuTA8xaN5urzeditZbQWTW4UFILUSSxhLKBnBKk7yMcHLQ5Ydj/QJIVTbnHhs69VPJKeh9va
Ems4IXwIIkYVdQJcqt6PWeu31vekk7nJrQN3DSKYJmssey4HgITlb8hZxKk3ZKBYALtCeUkCUxIR
aYs/FM9atPrgcdfUFmUBAS7O5rGabPCNmGnkZMHP0XJQv+zpAaiIHnuceS3UxdA0bPPOCbS3v5hQ
kGsv6OAJEBOgmWJUiVWimZyRX/Czbjw/d7IL+uZ8rjCERatzqjfpwpmRRgStMvsxRCtdgqj9lfS/
DBmd1KaJWKCXRE2DYaLE9dSxWHpahnTETi90JHEiUAy9TbSU3EG2oj4kpv8HIp7g6Qj6XWWhEazL
9ikq6K5AxfnfrMwnhHBYm9WsFL2CcbRV7EfITtW8c83h13mUzf1rq0SDohxIEUXjs/XOjuMEazNo
T13qEjOBCeAtFiTSbMgkpr5pCCswwQkjLzOTMgWYPTwE5p1moQuevqFp1aPsGHV/0bAHL2yjyhyS
IRDIOTWEoC8qFmiLcACp9iFrnGSifpFKNtDyzeLuXaMsu3vld0GTSkvaYgOV9k2A0gST7VNyl2QS
mC33voYRHo/7cZq5sbBbhHNxyDpj3w4os9StXZUSpweHczHdqpqMIW1rL61RhZ1rp0Foj/2CSl7t
/g/pLoj9eN4AZfMnej+ovLREA0TfTUif2XjnqSzyOhXgeNK+ncfaHM7SXmtYC3+BKpzMBcvybjDA
JzHCElTNuhgN+tqAV/c8zOaQ8NTx4X7AcyjAVF2ZcK0HDMXVDYVc9l1fGX/0sNyj+nZ/Hmtj/4LH
lCw2jlgQOtGn5tcksVGjpBj9a9bhlkBxaRxu9FhGXress2DkJyjCxi24UYILoUXrS3Oo5s5pZEfE
hnkDAPJnKgjDCRR2TofBTR7zNAAATVsvRx/jrBmgMX2cG+gyBsp71OZOawWSR54NfwSOW2KjMAyE
TqpIjGUHkamHTYf2MgYPrgbOZBr3rIqcpLjqrioqK3PaMIwTvOV7Vr6ChygLQX0EStSGHVgHkrY8
ZPlxblPJuD7ysF/WazUw4QwsItPM2ghAGrovjCMlbmfu09ZP7Sc27khdoLfnMCV7OvdO11sISGUV
4RtbbT1Uke4EQRodK4Iv4Pw6QzEVsQ5pcThv+1uVVCcggofPl97ieVm/VOF+MKHMJbGdeGqvWhsJ
CZagtipyIm18KBF+STb5/wGOHl9QqhGK4vfTxUThxcxH0qO7AJdpinZLxdpl8XNhPLRK6QTsCC0p
B/KT58e8uVFQsPk/VMG3KFVGRpUN6Kvpd1roFcRFoLpT631YOlWO52QZp/72Qn4CCjaLDrsiV2YM
s2mv0ddiT249SYKpzalEzRWIMU3o2n6pveIGC6qwGmGuatzdTHY0eWrNIW6v6VBTs9HRCt79Hs1Q
eBmjxmyC96uUcSNsjVNbJOgpSDFNhEOny5mbHVfScUZbAULtICRoXbyJyp/nV2/LW69BBJtRMpSH
zQNfKmFDd0pfMrJXIdjF3LGRnAtbDXbaGkowlE4FaVuQYTzm5KO+f6ruY/ocVQ9Tt7fRHz5WfpZe
R9mbru7n/jBmLgpI49gjMiK3LZ+3/g7BfrrYUi3oIcLngS2k0p8KlXvIOaCqfpJsjc0VhKrGogWN
elnxKpPi2QhF9QQj1imI3necKG5V7s6v4FY5LqpSPlGEkCiyqygzMqAkNPe01pv4m6VeDOplVO8D
ejkwSDGRqzi91pg79a80/RPMb62snHOZNdHBr79CsFZeqerY9egX1mOfoZZwLN2+pk4XMdApI2/Z
SbILm3MLfV+wDkDtBe01p7vDtFiQKQx482xXXtZSvO8w8pN2VJY91LdiDWjN0kVrdlG5FaCypI7S
KsIEUwhJ1v7kUQcvZm4KSejUwSMP1MVHaNn3iZP9aQ58F18lz7+hrX5LbmJP2+Mwe86geq8eZOSu
23Pwz4eJBdHI69T9NOLDaushDSJHn4+pLrmzbDkI9IJCQVlly21MWNdZH3mWFTp6w5unWoWPSECW
cUFnXyOy3pCteV5DCb4o5pCynHUMp2t9Fe8WKdgCzu8VGYLggvK6y8Z0BkIJTZRWq51U9pq0eXKs
ByF4l2Sa8tgYABEnRxBiRIY/5j8j9ZBAdFq5CNorTcbmtGUF0Cf4EH02LWRtTncC5OZznmiLFRg7
1fJrNBvIID5eMMXdTUBEsAgUICQWGyQDI8LNIYEVQMj1ot21e9v22vd4/8y9fgclYC9wA1BwODlz
UBvty0rht1z2Gl6wDKXMacaXIcagGlXhpxEZM+MiniXn/iYOYn3IPmiWDns/nUrLHFHMFWOYfLqN
Tc9I3szylpKH81a4uWArFMFhq0QZFy5XOGyw4pnKwQxRUS5rp9squ0ZIBuoIBvUhCtG807GMJOvZ
UCJnaFv5jaLuG/RZWk9B+NTPjk7Ly9S+y4FvWDs0itiynbYFTyAtYyGPhysUmGlP4TNuhpFWctQx
Lmo9ozexexY90+mdFI9K7USzh+oeC5tCvyUyXq6Nbb6kjyxUtSOXr1FhR7QM90+oc6IaVFV+WVXt
hS2VEWRtYSyk6VDGw10XF7bT8fXp0HbcNpFvq4bK0TjdQUDn/ryhbJyphCwZPYQOyITawjjUUTPT
ZoBwM40s0JX6M7grGutPH/stRKpja3cebsP6T+AE12VGoC+IF51oZQT9lmJd68qEVh7E9HQ6nIf6
OJoEhwIBSwSXpg6tZKQ+TqcvArV7E9goxB8vSjRgjC4IWxwK2S+vvyj3Q4JOm9J/Q72fQ78NLlj+
IC8Yeu+5l17pruowNF2c/6KtuV59kHiWKnZmjLOBD5p7VH3/5izy4LIjsLwM4XXV8L+4EGMCDJQD
oL0UumDC9hxCig66AnjaIgEO1V7Dw6jf25foYKfO65g7JXNS7p4f5YdG5dd5/4QVfA9pBqQnQffi
PuU+uC1CENHuIa/kBEfjLr6aD/ZuuMycybF9+weeLnPnp3382R5Abac74a59uwFZWrfjbuCf/7Ct
KBbzwUA9gaurDt3wU4MIuxjE2QE+LPiu7Kqr0OveQWVpecFV6GvgXlq6ytz8+BdsSyew5BQ2CDNF
mxdG4LCFkKU+ONbz+YFtVbOeIAgLrasjHWoGhOl98PQD2hlvypvkpf0eu8EDRQ7YCR+MlwrhJMoR
vIvIT50///EThEXPq5SGWQilaAi2OmDoetOuDK/8fpdfv79W13Q/PgcuVlrxLId6/FJGX71VrXQy
BUIMaZMwxDsPpkA5XE+3+R/LRR+KebCO7y/lHk1fQeEoP4wH68Hes3vu/Do//K2L5wn84vdWSa6p
QR2REWP49PbWcs398KZ5E0prw3sILlZQZtZdsDXKiGw2TnnIfaG3ClUhOI1ED2dDsarK5xRc04Hf
VjtKYmTHM3cyPTzSqN21El6gpEJNXAtFkj/iyJ9kDwGbZ7DODLyjEehO4CH2dOC8YpXJIATjzh0u
13rnpKrhwCmjT2ev68fSvrVaJwRJe17czNZNJbv/bh0oqKg1MH6qo5VN2NPKBGUrowf+SC+txAuT
Y2GHyAc/nV9gGYywh0cTTdmtivUN0Gg71+UVOsLflSb6pnUyXYktpVOiW4ZlgiGHoQpfGFIEHm2N
LrYE/nK386J9cG/52XF6tB61vX4YLqdvynXx54H+QtSxw1Gya6EDPbnts2xXbXvM1acIw26SFmwQ
CmY3hR6wN+AOjKtpssvdGm2U7oRuTmfYq7v5gh3Pz/fWHWeJeTQUkoEkCMmLU7uaODqINCPBJHSQ
LGPTXiG220FQdZxy9HXE/BYJ1p/oX/VJK+O22Yq7kBo3YFe4iX95ygATkl7XHNuKhOj0+T0E384P
bmvbmhBHBPOUqeIyJcZcnNrg2MCskojzyQmrkoW7SQszqJflYe2fR1t+TTyO12hCyJWEdcvrCWhZ
1x0LtNp2re5za3DTGJwU0et5tM25w9BQFaiCQUR8bWoZZLz6sezgcmKUsLVXk5pJblBbiX5oRIMy
FhVQHxnUU9sIk5JDLbTq3LLkDhSonBmyp3Zj+WlQXg5FcRGMkKgw4gNrDGdue7fUoHfb6C6h9OL8
cMmWY0ANJKj34YJAOCgcvWTIQ33omw5cIpZfTZ1r2MFlzrP9FEwHLSO7osh2bHzQStPNVX2f9fwI
onCntqAKQJMrSPa5EfQgezA09cGPpPiZ4lGL9hVYcbNrHlsjSB0yPLAySZi2ucPAXoH4WKcGThBh
h6UGiZRQxZdr9QsbrzTbId1rBSnM6I5WzlRcmqpUYHvxF6ItrjGX2Vwdk2ZAG1VtgRm2qRPjdbrQ
FTcc/VxXdmp5O9nXWpY5do+Kml3/F+lDsgYXtl2UBWRKOMD7UfnetcmFaT22WucnaIucgtox+Nt5
49iMCtaI4tYrLNpO3TJcqHpZyAVFxWuKxKVpeGZoOmPt6dAwAb2nDv6stnMydQ8JlyL7PfJLZv+W
fM1iiucmX7gP4f0kC9UJXwMlUM+erj4qS6lHJn8OUp8Fd3Xxoio5yJqe6+y3Yj1I8DdKxAhDks+E
QzfwaCtsFZpqTR2RHvNPHhtEQ0b0hFs6IUcKpWy2s1PUx8jecLeuXGtMISw1Yk2rJmPo3DZ7iIad
FV9wBZIu+g66kU4ZSjzThqu1LYarNB7oNLyuCVuKMjUqmIpytLzNnE6xH+rGgrYndFHjH0Mle/Bc
1ktYzxM0YTM1gdaYYbyU3BUhjOY6B9l6wLzS/JaOrZO214YuOZW3EZHjhpDZUoUqjA+lWkaRtogt
WZxBzQspOeM5Qct9n+sPY/8HrYMgapPVL2y5extXNlzjUdeCMj/BbhIjGTqToiYIspQtvSEgXiek
cIzGV8cjyXxlzlxDQd3mT9qXkIA41vrhvOluHGonXyBYUcRHXQltzLTOypeiraqj3ZFGcpRsGs9q
mMLkGvGohOVSwhUP4TEMY9ek940Zu3hJ2nXGXxT1Ykh49kObMQ4uQ3QGScfyacZS2rHqMzK7Vvys
xfFjV1o7nsBqtUpiPMv3fzHXT0QqEO0hbNOSoV+qx1BbWJHsELShm0r1QLbXCvU76G/G1ejDJ6+O
GMU0rLFMUFio4ErmVMr8Q5VppW04FczdJ4Tg1gOiVyNZ6uDUpDggMQqu4d1SdlCE3gRuNqK8nDe/
TcuwCRR+bNBMwXWenpr6FKOAbFGaUwpnUPRdG9w28d7KXL3g3nmo7c22whJMfShsiECNwGJzqd7x
rrq2Y/O+n+19NaBSUyfKAzFi8Gkho+xMbcbvIJGu+zWNLvosT247K8+/S75pGd8Xy1l9k7Az7KEa
BzvGNwV58gQV0B+5Wt1kWfoejE85HgBTUDGPSrCnaeLMBqjdgvCdmJCjPv8dG6Geba0+Q/C3ZUn7
xFpKViHwNtj0QoOwXDA9MZl2+jYORWkOlHmYJbYlzW1R4p0KOHHoWuqehemxRN+VtDp8KzzBgD6B
hLU26DDFeo95Hax3Ner3Ju+QEg3Y9zAqDnr2atqQagSbis47L2+fWzLc9dR+huaUoxXpTcLRYmrL
yCM2N9fqo4TFLvGAP6kRPkqlDmFXBuLE1trnDH0H6FSZuGRRN73SCk5YVEVReqUhmOyeI/fdedPg
lain+RvLwWou2mCQABUiz1GF/OeUoNyvrlyoIO3AGe5QFF+lmuQM2Z68TyDBM5WJGQw8gXZeWvwy
6HzH4nsQwNLC6/m7HowSj75tqJ9owhnSjFEbo9QUG0LXcXN1VLvdK1pzY6sSr7T80FcH8A+QeHSU
OSj4aI4S2ih+bZE1z1Qv73JwXj/Xkces9BKkdOdXbKs5H0cj4lULoQcEx4QlSwNULn4UIs/5dJgg
9KWhnKEAJ3NmlDcpiCIVs9pZ9Fff/6HFb4L2WdwEIe5qe2afSz5my0bX3yKs6kxJnRY5zpt2TAqn
Qf2AN9Z65BlxlB7Oj3trSddQwpJWtMysxABUOobHbNBA99YfIeoOgjAZeb9kVGJHK++riUxoLXKp
plyXNTL+OjmYTPK+tXmgrUYktrHCarKSBYAJlGzfx8azUqLim3a+EoL6qyNuqqGSbTT3i1gRHxKf
xXg3NAwnHmUadlu7E14dWn1g2ECqVEjsWerYKzWFGbfh6GYQdjQ75rY2vRq7t1ibHkbITko8z2Km
4s4BsSIqKyxk0r4Iq4yIUppokVrVuf7dbiAh0JZJBtCi9mqdcC8MZUJe2+v6CUlOo5WgCtBbtcjv
MqtmbqjMlt/EI7RQByp74Fom7MvoNBPvWwwbVRVPylwblZjpmFBwQ13H4S8bnL9E7fcqNKaS9A+j
CaJASCKS/liqg8T7LafjF3CkfU0TRc9L8vl0nJaW6PpYA7ziyS5O6Ld0mCUJ/s2pXEEIG58kU6KW
Mxxsb6Y7lPUf1CzzykjWLb+VCgKf6OdQhF2vF1ilbHHkSXalR9/HKEJR8H1LvLS+MCOwKqgvCrri
/sLV6MjZE2iwLdeQ0/kraju32xaHotnjrpMHuyLp9ww6c4oVSQqMNr3aCkowyZ6aaJM1ABVZpj8h
hkj4iFdn+xaS3XfnR7W5x/Emo+OcR4m62KKZQjcW766YSiVzEa2iZ70A9wFiqiZ/o1b4V3P4iSZE
L02Ytka2BBaBdm1aeMJMjnYUO6kszbnpRlajEmwdkogqyzhGxcN8P0XgT6n+2Gp7MUXPAyRxz0/h
9mp9Dkqw+jIqa5It3VlKB4ZW+zplb10w3rYys9+KKuzVoASrJ0XcpQQyNe7AY9urwyDFY3R337Hx
JSTjTc/H2A3Rf3KZmYkhW7lNcNR24OnMNpZu0FPrH1CKpGo5wCmoHJTKm6Z3pT3aeeyU7UNW/ZEy
xW7O6iegqHxfhToa7moAltp+rH/2nWenz7kq61XcoqO27RWOsK3xClsHagtSts7DFgj9+BB4PUpx
HcOh+5/KNffa29nPvfBBuTL985az6S9X2MI+H+wh4axcsKH4TrNkx4h9zHXZobodHK5whAv5TCFI
WfTASX8avnlBfMPy6bfK57viWw1qURx2e5CbSqLgrde4k6kV7mvhiMucVS2wT6WfRZ5yCHzjenwy
fuf74sAz6EW5zR9IcVGJU9uc1w+lTANlwF8KrdBsFpdBAGCLXNsaGjJrj7NGNrxldb4cqCsUYfUU
0sW6tlhO0uxpe0uh3JOjSHxuPegWVGHph3xf426GA8keHs9bzubuWGELK1rkbIgrBdhhZ1zyDCBq
fQUClH0Tm4fzUJu+dAUlrCIoJcBPHgKqUMa9As4YwhOIp6FgwcxQcUi/n4eTrd3y91U+bKqCqs8K
wGn2a6Xdl0vdtMyZyWZv+fsKg2ZIGiFJitlrYhwN93l3CNmF9RftNShQw8OfqqOeC09epzBtp3eR
lao4hYrLTPGa6j2SkrJtPFKg0YTiPQwFjfhPwKi7ocotgqiOds+a1V+MY9V44/w6K+01GtH9Ya5e
Cu0xLcqH8+u0GTisgIVTL24L/OYSOMRI8Nm1W85wJF3gjKiLMhMIDZv0L14r1kMVjqCcWjE3rSVU
UdH4OhG2AyfjFAz3Wr3UiqkSvrvFrr9s788BigdQVKhRNCyxStKhRaEPfw4cjVjnJ1GGIRw+BZQM
bNAZg/AUq4abQeCoXJWljDatfTUQwU/xrKNG3wKk7yuQWanUDYjlz0xD+FXKgqGtAhsY5NJ1jSo+
FLsK+7dua40Tjmmrk0M57+PyLgleUeNthI+djgQkfyb02Cd3VXRsZY/5W4QjJ+DCxh7HrizipRXW
yPyUXhrkOjSfKWgVJifDg1p9pVHHGiSnzWZoBD5qzSAqQWQpjHiuK9aWMUALJX+eInQ3JLE3EuJX
1HDa1oRIYuKqubI7bzvbg13hCoOd2siazCXunFHiw2M805qhE1jcn8oncHO4Gn8qIBJWWk80lWW4
pOCC3+nbTGfgBELokg6oXbguixtG36En5cXsomf7OvDC5hDI0iObtrwas+B1lHAObVBTwwcQv02s
+7o3HRrUO409nZ/dzWNoBSQ4G5WqY9NFAIpYdOS4TFpKsVvIXc7DSMbzcdNdnURJR5OpogvMZAdO
PU7PkT47Cl73tb6X3FNka/bx9xVYlBp4168BlpA/WuVPuhuExwDP+fVC3DTu1H43tWA/limPbAeC
6Oim6Bs2QdQquLkyz0EGFSKW75rRCcGYlE4hOgmUvaXnjt6UB5Jx/P/maKiJb2CilZk9ZGiAy+wn
rv+u8v54ftr/j6n4/CLBJ1YN2iV5g+7voboH+8Q43A4Z+v2iCwqqfabvFbyVmJ1vh5JgaqvIG1Ie
n8BC4NZCQ4YWFqZirl+bUN93JnGmybw1uYEOHOZXSuhoyX2X84vBmvBipx5plB919UHPogubBo+1
+TZar0VLXLUnMJPoYmB4SBpJtO9K7XebNX4Ypk5daqoztHj7WBhDxlom3LUZFq4GIoSFxLRTyikG
kg13Q3cMk/caZUKG6oUTl6zWtoP9nDPBwTZBNdjBcvesCbQ4H9pg2qvVvdbdGrhTKAzPLo/nzWN7
838CCp41bNTMNEZYR2UEoB+yD62qoUVz8s/DSK1QdKIFOmSHYdkX+S3UO2oLZDa5E6oo/jqmqZv3
vQdS6FGTvhYsVnYa21DoE1OQcqGNDbldYUYrG9V8REUAXMVXbRDvA+PChMXj+tInbynSWlPiDsXV
lHtNPzh4tpQM/OsEA19bWhVRLqky8YFJMQe9xaM0AvAatDkt8lu7VL00YuIFteXllLusvGtUSC4W
7tx+o2D6zqJblf97RsXT7xCOE4I2/z6q8R1RN1c7JFdG8I+AjdYomtugTGIHjFR8d37wm2OH2DZy
dSpF0CB4gHEmaZhSHeGYfZMZh7B+TGWU1ctnf1lelMFa1MANWxVl0Ya5xTMoRyNOYFZ4I4C8A4WE
iWWgKScinh1ctehrkZxkW8NC+am+qIgjfS/WEimEwaAMDGviNyYoYXO+C6ff56fua7iME2SFIezL
ybRD1M0buFBFrqXAbKT1V7JRCDsy5nUWTMvi5JE7IEfPb+rs5fwglo8UF2c9CMHmemQGbEUBBCtu
FdaDTMo3w6uu/dc55NO5EgKYEeuhLdvMneprffpVoqEhv7d0yZPG9oqgyABZFlADmAJKzs0x5BlW
pCej04W7tJMs+fZs/QMgUlQEMbe4mgKg4g9Ns7yrR8EDGQKJ9X49YjBbkGsHQZoFdi+xZitkkBWy
l9kKhhCElSh3h+Odq4D+MpO+eA6pkv6CWGL3OAcJxNzbLA0kt4jNgX50P2mqjq4rYSaLxBjV0sBA
SRihTfyYq07LUieXEZVuWjgFAMSxkDJgQiw2sTrnLeg10UD3wxrQ3BOA0Me8P2/jX4MDTOcKRAiv
zIgpdbeAGNneiu/m8SEbnnDoOH3fSlZu0wJXUII7LcNAy2YDUFZwZaJts+hz9/xgNm1jhbB8wSps
RhWuWSkDEEbjJY8PE1QI+Y1WfW/Ng5G8lKPkEW3LeWvoKIb/xo76wpDQTW0DoT4bgVX5WOhgLEHL
dxP9iqp3g/2Ii+P5wW1O3wpNHBwaDkeE/3jV4oc6e1MqSdJmc/LQzbewqAJGzE+lehqO4aDA3Ibn
LrzS1Zu0QmhtvzLjJQFL+vh+fjyb5r3INCPjBro88TJeDCrPrTns3GQwIKSoOW2VoFxbFjjIYIST
qGG5nY8VYDJ6NGx0AupwCrIjlWwuzmowwmk0Jyax+DKYZlfegLniGP6godNSNP352RN1C9e8uZx/
6Q/MG18stAMmbnMFxtjzU7pRkoDdbBvWwgKKkFHsQ9RrfUb1XIxegcwjF5MX/zBf0eJ+CJz8KoWA
o28/KpUEdHvon5iCB7GUwYhqG423iFDN4ZH8+2qO0zEJbqPplERLAvx+pF811cG0v9syOvltG/kc
grC18tgeFcMChGndKPQYWqkj5VHcPDVsC4e5qS85YOHUGKx4hngMMPJ6IcX5iYzTwtvS/vs+aIqG
Obgl0H+Zyzl56gPVtJ9w8C2de4MJlz6nw0MWWBF6QKyevE1pVP77hvVTRMEA5loPlTBHQ1UxPg/V
hWp/P2/VWzO3HpFgAHOqVflA8Ptae6iGP6MOHXe+H3JZinfrKCS45gALvCxfqiO5piXoqoIDVCdP
GyOHksOgHq2xReB3OD+kLYNbQwkGp0QFBJ9quItKRxpnTj09eq6t2PtvKMtXrI5DZTC7MOmAAkad
XBtcPMua4NL6GxBwq5gLiQ/qZU5B5p7YZmcvQ4HQC6Q0DJCjRbJG500TQKve/0CESLwJUYwTRgCJ
0bE067FnoiE1TTXIjT+eH84mEkO7Ffq8VBN8p6fDIRWyeomG7cOMRRfzNpkOgeoPMuGqjcIYhK6I
XxeiXwiffiTnV2szpTwmMfKy7sAMt6bsKYEkraHPjYMOdweKbS7P0dsc/D/Svmw5cmQ59leOzTuO
gMSWkGlkJmy1V5Es7i8wNptM7Il9+/rr6Hs0UwRxC1ctm6cedjOQW2RkhIc7c7VyCfU97q7pu+bS
9mT30b6SeYtSukXSwarV4mYwpIXXxlwwAeYHiisRuUR9SnDE/MFPsV9GWAfDfVunja2U4KkNawPI
KQ5+0qrwIpvQAgxvbb1QEJo7XrgCsWFA+qLA4X5dxEYnnj4ECJV0CORQBsrtjO49Wv3GQ0DGS2rs
zwMHwpQat44FQ0HIiYjMcwi6y1jD7QqsXEbuXt+Us+P529CUHjfveetnGgzJYgnBX6nwqnOaZK2I
xxxUMBdO9PzevDA3uUKQiuR9whFGa0FnQmnUjENxTTtEuLEOMZcgtSoD6NjuVGfD0iNhLqZGwgXt
I0i4gHx7snRyKnlSF1A875BvUoy7LPPB7Zjv/YjYivSzAk3P9bmd8/rAHqADSMRzTpz2julG3SlV
Onp9tS1MsfIZxAWDdE1y0M42qBLlz/87g9PTR7VIrgoYNGKOpPAn00Qz5AgS9cZUle7purW5s44O
TCixQncNdDKTsAPgvLyVazxWlQ58qVRD3WBJP3x2BsEDAkyajthzetb1QQzlZNydEunsVHN6NTIL
tOWDYr86Xx/Nryhp6rrQA4zSHeJ08ApOtqaIN0IclxWCwY2xrp7JQQb7ndk9t8fIAocYeaeb1h2O
mvmQHrRTf9OfXoC9XRtrHRQgaOt1rn/P3Oxefs4k9MnbQRz8DJ8zLmLncRSFH69bmKGfUAE//XvE
kwMR8EQmUFOuLNlVj94BlBM3la2v9WOyrV8Eu9lmB82EUg5GmexTp1oKVeYuxEv7k+1akTIHoAz2
FXByxvGeBkePCzZHqeL6SGeI28eRUmi+oBw9ru9Xrx3GgHKWLToqcUyfBdyAUZ/aWgemLM1bxQne
8HUFGT90laGJFJgQW+T1EnR01vfpAOWDNRfMfCi4fP2I2JOGXCnxggqjeuupwSbRqBkWtVsTMCHE
zGz6m9AHVaH/8/rw53z8peFJiINifI73HAx3LDXrYJ2ig7XqNteNzC2mDucqaUj/oqwwmWIxM4pI
0xBKC/pq8MBesqLaD3VY8HAzyILxzgfVBDJ0kICeUndEdasoNRhxLIndaBCiRVe9FUTxupHKTRNV
60Dtz1r2grZda2Ap2sSlLUn9hY6V2bEaiEqBlgWH1zThKQiECAAfg7+jii2gc0POzKRwID14fU7n
biz9bzvTvGeXiiUFwgY7Jg3v5CB0cil7HTzRbggzs/xnHyzB9eaCK4pDICpoIwHAeeLTlSFB/0QH
lgIvkKGYIg/JuuBIDoaddyPL/NC1jW8RLngWkciSQNOctwcgfhTFGBOH0wsachhlWPSgYZDVH2F7
0yQfQ2t1pdv9z/tIx9YCGRJaOlDA8jTNirYFgUUEjkejT1m5CcOXMniPspdafF+izZgp78GWAq4b
FeBgPFEmTjZs07rH9Y8ZRUq5btweNa3WlfyTpLpUcimBchJ5Ikv5ytl8zaXdiXPtIigxieBis0TF
/dlZt8K6LFz6eic80sIJSqd4XPAys6ungt9i7PfEfxP3pg0xqjFjpzyN0Zir7hXRlKU3MXzwl1gX
544fvbA08Wex2nIajJbw/jEhZJeJb21kKUuc47O+5tLO5DCwTpc7OtpJKyBlpXVjxma6lW8rpN/s
/Cb3LPX++oFfGNmvK+Ti6ea14b/mMBh78dExy594BKGp5O66nZkuSuxKpCKg5gOOOTLN5g2lzsHM
3OHqXWmWtJbuXW5BKoyepFd2Hqxwld+AzKM1h5frhueuoku7k6imGkXnOW2xK8sfrNmAQo4Z7nUT
ZPwd00Du0sbkxDViLPNIgI3GjYlJHqEhbncbuilt78zvpdZOLRlUearN3mJrh/4D63fSPZdfMDl7
cagLshBjdgdCbqJBdEF4ZWkAdAz0psmLzcKAlyZ1cvX2ql71WocB62dtxR3pXYBcNWRH2RFtFX1r
S3ZsByvkm2pz6E3lma2GLZpn3/1H6i4lhv4fsz8G7KDYRKf+ZParQGfa4MOJiyvV5StvtUksTTJ1
VzrmVglSN0exy738IW3Q65yuwpX2oP3GGx1EVH99wmT6u8GD8KSKa7MOt0C/Em1Dl0i7Zw8qdJTg
1kUFMowTZ5eUipSLfBxl9rMuPg2lgVzOWWs+ry/trE+9MDPxdFGXZ8B0wwzA3WXzA9QRHj9w0kH9
fDE8nbcFVlAD/dtgBZrsomiIusH3YItBbiCuUenUALR5q5hqaS1AA1prIVGBd2X0UWmBrffNwVBL
eyiUgxBSV4hvOhYt+MPZmBk76a+PGtfhwiEqZeJ5jZjjUoGocw1dBCGxjH7TQ2xbex7yNRWP8lKe
btwe3/wHqKBkYDkxGVPwqlgYPZcJbs6EirdRop1xnn8jsEOL7l8mJsOS/Ujo+hxBAUllpwitVlqJ
ETpq2KYXtn665I9mHcSFucluLWujEvyRwUhGxqVt0M8dIxEIcbXf2K0XZia7tdUyqas9TJwWSWtW
ujwUbWRHLKGzs6VGxtkhIYkDL4NI0/jF53mxMRji0LDJsDGkElSouWYqlfM7AnFQOUBmHqRgCkFc
PJk4LS3iClEpam/Spy/bJTJxsuIGniWANzcJLV8Dq8v6+izObT9DGss56MeTvuEk9aHTcqpisbIE
HIyFfIzbYsFBznmvSxOTW1jIQa6bBxiWECBl6p/i0ExB7SRnD9eHMudSLu1M7oIgB18XFOYQQAHE
QMtTWjpDl5o+d6olpc4lUxOfnxMuRaUCUxFJbbACZwVBG69VVPs4eL8+qtmK7OWwJp6ySCMNjMB4
PgjrujcrYtJDtVEcwyKnbAd5RDs2I0tyhtWWnvy7h9B6YPbSQ208S1MndfkNEw+SFHVbi9W4M+vU
SVKnHbjb1oapSjuBARD58/qY547bpbnJQchButFzCnNgW78XRuYdMIeCGaJdclWzWxPEoMgLSTgE
0ySJ1OaDLNSIuZXcHeR9phwoexuWdsvs7F1YmXgqwwjihNTIBwXJqqXNWhAgkOvtujJxMnrDFjnH
x5fCt9W6sDd5SaQ52gO8BqMC9x/91JEteJZt8VZ+ghIpa8yMWcJjb4trcszdyvUO7Pwby4e0lz7C
isAxNNmxjQxVc7/HeAVULSLQNAWKpS3J+c06rgsjky3Jes0Xfk2qxwNbJE8BeIqvD2M2jweBG01H
9+kIXZs4lCGCPknnjS8y4ZTzm5QBPg2c6nug/CyakwZ2vOzAhFUk3l83PLv9L+xOvItHpCHyxxNf
DgxSIijg6oiIll5ls7vkwspklYSiSZoBCVkrT48K/1D6PakTE3pILEtBjRY7XHu9Pq7Z03ZhcbJk
Hc9yI83GfVFujfAlaA6sfFGX7uoZK2ANBS4BUFcw3k/rII2YiUNFYCXzBCvUZTduuRnRUyMFC0+h
mSZXmLgwNVkoFkF0SU/xFOrAHn6WGnNYB4dhJRyUm6Iwkw2z+p3xIi1U62bcySi4gj4/1PZHbrKv
UWpWCrXMWiQlwTxFUUaCQvZQ+6YijYq8DhR6r6/azG78Ym4yyEpuY72NYC4j+0S4k8K1JNxdNyEt
DWmyF4F2a2k+5lkL9a5Fp01hJ82hjm0wlSI36EjNZ6W4Bd2J9LZodmp6Uwanktk1HJu/MLtzT0qM
F+1kKIeiuXGaWpZKURWGFoXzzGZH+QR5qTN/U6y7YN/sq7V/V7sJBLLX0T5FdWbrP5RLylozwcWX
D5gck9SDmJca4QM6z/U6N/Nt33hpjGPmL1UqFsc6uWiLXAziQIUpmdlongOfFDOVn777Ee3fQzd8
4pIdbNgNpNv3tRncZ6u3peTo0mAndyOlHPBQAytfJ3ar2AorzSJxAvYqh4/XN9mSpcmtGOu8r1IN
Y1V6q/F2ebzt47uyP3vB0sUxnojJ/Xu5gNM2TgAJZCUsYKkgELl/raKFgHouyytBzVnBU0GliN0n
QymVjHjKqJIAgRTVO6GboYvdXHaHdNd3NgYHjIk1KOrChajMHFNwqONQgMlXApx3UrT0WVlmMarM
YJyW7QL+DfLcKL2EFYhxWyemnhlGFjO0dZLtWHMQ/B1YoXp1p8nHVn3W2tsgDUzSg6GarSLPDnnj
oO7eirtocFtu6wNePrLZK5uQervaA3Mx7ZwG4EPUta2ye2zA61JVb6Qeq2iWDvWgLNr1xUmvRLfz
UYcGdAFKwksecGbnEHCnS2C2QyhApjcKEjKcC4OKOAAekEF9B4QbkWWgfKcudfjPzfClqYmz5S20
XGMymgr2kL4pfUtuQzOAJgCztWzBs88aQ/eoJqGHlKBF7OtFwoYWfIQyjMWNYYJ80hVB/FpJz0K7
5/UxzCr3+gmcuZlHQ3/Zmzi2uuzTAG9QvJqER1EHsy+5Z6XmDrVz3c7SuCZeDVqaclZq47hU4EVB
CkjJO1dX8uCvMp1u6CKF1IxBWULbPSiW8Gz5xj4pEJ96oOOuLQmEqyzbBMNrD2mBND8FkrOkQj4z
i0CnUYqilQqmzun1n6R6PhjMAKm96ll99tB7AzIDbpsu7I6Ze/+LnclWzCTZV0pRr63UOHXRIZbu
gyXJgBlH+cXEZAPKg2wEco55qzzFInJrab/ReiAjBgT9FDKnKBZPtgIZZI2lPiZL8eunKh3sJvPv
0nAhZpgdx4WVcX9cpIcaiQpaIMJKBP8mVxCNWWqvml2MCwsTjx8KvkGyARby5CPLHRm8khLSpNfP
zYKRqfiOonKZ4YDUVgfgS6VuWqrA8y6g8xfmaqpIRZO80RWOkYi1evIbYkMDwL4+jrl60+Wqy+Tr
ehQFWo5R0avBgjEcAm2v9pHVglCy6mU7C9L9CDVL/RaPcdFEzwgK3amFLnrbb0A62Yorrz1X0VKd
YFyiSVTw5aMmYXvahGllCJjdpH6g/Jz3R8Z2cblDVUqKnKa+vT4Js27i7x3zS07xYk+GntikIRn3
ZNCumgDiRsETZEW9aKHpa2k9J2e4bgxaZsZ4hqPwpi7yXZLeXx/JkoXJtcFzZtBOhAU0w3jpilTS
wr6fy/t/WZqJl9CCeIBWGeYqVsV7GoahSYeWmrXR33SN4BgRdbuAm1V5Z6DN+froFo1PnIfPBkml
rYcDId4nXgEksJXXp2S4gTJbFxpWK+xSgSxYnd2MyHrh6kfN4VvVoSyoxhTBb6wEHstLnUBBOzdA
zx2aA9+0O/E3eupk6HaC+B0AU/JNHZF2SplBv7dBB2rzmRT8vkMurJZSWwQYc2FCycxBu7Q1mdC2
oiTJo6CxpH2JbmJmRvvsTT945wdyV7zzhd6pGaYBQLwuhjZxzdQDvZyUwlzzLh6DR/0cHfuP3DCz
nd5bsmOrm0f1li25OPH6INXx5xfHO9NJDH0UWMXr1Gk/m8RUD8rGj00fFCsLxuZcycUIv5FyShkX
0w62UOi00zC3BkDawjuqrK6v3Nz9c2lnXNiLMflqGEdVCDuJbGy0WNn5oJdr+6UE0ZKZiSOuJb+Q
k2o0o4oWbbchsmtLWfs5NMflrlBHp3YxFrSQ6n09GhHWKEasiufwPt1Ldrrjz8o51MxgwQ3P3nmX
kzfxw+ikEptoXKQyfWRvkPt9rezSFJwAiMpKNYWPbEfuG6Dyb+PH/92yTfwz/GZcBAUsy/J7Sx+J
XJq5+HDdxuLwJi666SNJEMe9oR1koJteJbPaBduRtrnFkPjzsO1uIhuqLGRFl57bCw5FnTgU3Nqa
3+Wwjbp4npjSSUEh3tRGdQznRQSsQF+IkWbgVCMuDRJ8aCiEAOq0s93r0cmVVRLAzlmAt/0pibdR
CO0wmySlHYTnPj+k3rquV3lvC/kxjBZO4kyGYfwA0C6i6wCF6SmuYuhAehOnQFsbwJJHTWwnGbSz
gbGC5LIHxdRN72vQRHGSJcZJSR9n82uc9NX05ORwygC30tEXHWk7pqMmmYAmdx21G2hnC8Yp4fsi
f+byqtAfDdVs0D8jcEcWPyTpTcMbRTXFLroFPNQ0mOjI4MdsDzT31kMTWXp2jywJxAcSXtgGAJRl
1phV8Qr+BauqTmyAZEa2lomPAuWmUUoXEix9uS+HCIWaVzoIjlApYBtwJbIOBydLNmq+5ULq5O0m
FVZeuNHSwaySzUDBFL8qmnPUHTwZPH2pyUJmJ+lPFuwYGCw1RBUJt43hJg5PKUEbkAv19yxbd+kp
hL5i74oV4tX0EaR3orcO9TU1Hnl2C3o3SBrs4v4W9DW6FNm0WOv5mVZuEslm1uxVbRuyW43vhebB
158MFPyHfVTsOETv8mij87skWqXlm9feo26SGme9WXPN1PsVNKtTnB+xAZla8F4qIKg4tYOLHhQn
ACVJ8iyWL1wPQHPtQWLBibSDDwk76SENzwJ/k3sI5njgsoAEmcYwXT1qasq2FGwjeCdctRT2IvZH
yB8IWWDVKKSQJlwn1MX2s0L+4OVr8NsO1WeVW6GxF70T0lhN+UCjHy0YfMCj1eTjhOygeZ0anRU1
LlOcUiw3ApoqKvAequQUy60pcrqi0TPQQm4SOODPXbrvv4dOY0vqKO2iiCgLTdt9E5V5herXIxjH
kjb6pnAru3YCM96XZiWa4o18AJWtgx12FhkaZBcc4Yx5DbkoxTAkyOpCCf3rxZLHKq+LESYY7tEa
a7VWZKWnQjQ98+msQbAz3b6jcPRUOvnCwGckNFF1uLA8OZga7zW9wKX2Cx6ERqFtbg5PkC5NELpa
d7qjHzKn3Pdrf6PbmR2uIFsLah576SaY8Q9fPmNy0flNySvW4jOIBaYxmPZsbQVn3Lr8+QHc76Zh
6/vIfDZ+Xp/571HQ1+FPrjmIE4EWQke9DERSfvKagQ0sy8xaXhrf+P0T//dlfJObTowSMCepqF8l
ZnJULHnnuxHGmdvNqnK8XbmuraWU0kwh6+vYJjdc4svEqCjmNHmEAtcmdXNIHDvIP9pv1eEYr1Rr
iXJgaZSTqDmWwbPzC7+rG1tZXXndURbW1xds7ha9mElDnMTIfp+hRakYj4rGfojqehDTTQbu17J9
Q8XJNuLurWqJqUc+aI0p2mvQktYGze3Yj3n9U2Y08C4n+BuTt2HEJDPGkjyCwVsDIjFuugnt6OjZ
P6JVZw93uNVMlFnM0qVmY7Uu0P72Vg3N8/UP+baJDRnocIBxZXQTAPw+OTyt4PexSDyEUX3hEppb
OZxrqR9If3fd0Lf1hSE0hgJaoYHSDg1wX92UEQ9xpkGwCYk30JVrKWSGHJm41418X+GJlcmZJI08
xF0JKyBVBbf3gPjM5CGYfoG93chWCn1ZFK+SBU+4NLbJCU2zNtFZHrbo/7ytwvtMddslTsvxV3xx
ApOBTQ4kMpZCKdYYmBCK4iaO8uSJCLIWgmix5we9DuNPoQ67hTzm3O5A65KOdnvQbdPpQy8KAZNp
hrhFOXAllmgCI49tsSPy88KyLdkZA+6Lx9GgEFAJ95hAA3GdLXWutmJb8gJKQLan5/Qu26mHaKNa
5RIS8vuzbJxXAo00VHHUkfLkq2WmD0ZrBBG0JTY4dRtdNJ8Ks3HkFfoynLFfyVoY6ngdf1vIC4OT
haxZXgdFDYPaodoHyAyvDEu91V9bt1v5W3pcTEd8SwxMRjhxrILap63uw2Cuup3NrcYkEuTqLcVN
Iaqx4Ne+F+6/WvuV3LpYyTqNeQOyJDTO2NKJrpp3Hptl7xBrfJ8NK+1UIjDyreoNu6lfL91bswcR
bwFQvgI4+a0LrJc4T8mQtABWAdLarNsxi6VqS4Oc3a4yVECVsTVUmRYRtIrqmYFpRbBVf0I6w9Ic
YZ9vsx/eje4USIcckxvmVksau/ObFYpIKF2Mod5U/qGmQ800CrsoLL0rtwDWu54d/yD3g6Va+an+
sbBXx2P3ba9e2Bt/frGYqkDiyvd5a+kESJYKYpumbAUr9CfarWjWeP0tzOx3/MG4fS4sToJZvfZi
LREwQvrKejNHntoFE2djhq5mS71ZnnpbXwkbNIisPztLf822wj5c6PAfw9ZvowZXtgTCGcz0FANY
xFlJuTw6o3ivSJ+0/rg+rfODvDAwcQFAlrUgI4UvrzoNKG9u5kpohSK9S2vAU+vMAN4FpfwCfW+9
ghS0D8k0FLlbf82y0AL5gEk0zzSG/NRm7Saisim1xZmqDVJ9QrD0wPge5o9rcvG5EwfSRDTKRTLe
btpGe23foHemuf45W99lZrmm74k7tHa4lbedJWl2Z/X2+X+MgPn6CcYkcJMFpStiFTOWDJtcfBXq
WxpYBn1K0WFzfXFmFx8JFohK4lx/02IOGzUPwhL+a0CtKx2yY9eJq+smvieIx9GAOQI0b2jEVelk
k3epjufp6JHB5a2infxYH111Bxra/qUy2b26rUChbwVu4V43POu2LuxO3muhV0Qy9DuwsQOyUbJh
jyo12D57x/ffr1uan8W/RzgJ9iApoQ4VgyVqPAXBoxI413//eEKmRxQoF0BeAB5A0DrBnehl5oPS
K8eWZOqqRNLDuzG6uzZdSWl8TJbgHnOjubQ2cYOJlg1+GcNabzzVzOXVEuZpycBkQ2h6oHbSaECj
55EKollfn6654HFkzkJ1RwVQZ0rnIZEebH9N0YKS5Uep2rxalYGLbhaDWdcNzcbfF5bo5KDyDm21
egRLgSw2Vur7yDhH4SFhPyEV4zIiA1waV3baGE9tkKIPLq0exQbdDCrlRy8uF3b8d8QujhpIThWo
CwNn+o0vBQpGudyk+J7oUzIlw64AKipNvj8CpISESCUuvATmjphBAQCCMpQBBM0knFQCGWxbedla
zKuh97HP5ATdNQ4v7V8T/W/v3b+zD37zf/d6+Z//gT+/8wxlFAae769//M9T9pH+4yZ+e/8o/2P8
h3/9xcnfW33w41vy/S99+Tf45f8yjhf825c/OGkVVP1t/VH0dx9lHVe/fj8+c/yb/78//MfHr99y
32cff/7xzuu0Gn8bC3j6x79+tPn55x/jfvq3y1//r5+N3//nH/9Vl1URvE3/wcdbWeGf6v8EAg3U
mVCRRmu+BpfRfow/MP6JyP6XnhskmI2xO/iPf6QcxOl//qEY/wQj1gjZBQUx1JlHDuIS1Arjj7R/
IopEH7qMtmlcA2Dj/O/v+rI6f6/WP8DqeMODtCr//IMAIv7FZUGxC33eAAECowN74zn8GkuFLIAQ
xwBOY9FovG0JhkgjBk1+qz97zNddWc+3RlGuIHcvZ+I6AKjOUbpXPQhrqyGxZsVS6t8bao+WD9Rp
o4c25I6Q56Ah6szWv+8Jcha+j8SJzC0jkZklBaoGYizUC2LSuZApLntZsSWl2jRS4xRot9W4D6Lv
Ci9l9MLWBjVJ9FyVKt/Lxo+iqLc9oUBFjL2cXRGB5SiwOYtGbv3IP5Ha2HRaE5vAdx3SFNRYUXdX
ks5KoRYoIfFp9FYs6Js8GUYttOGkaBHEd8PgiXgkt9oOyjs60ufFoRUMsxgEO4nCrRj3L53UVuCl
iFZgG3BzAXSCaWIqpffc9MKaRBV01kKkV1UPldxXnpam327BS1ABc5gF9FmLHAXK8bX8Uqc/s0wy
0w56WzWx+4jIa91I7KYkkVlq5baoxYc8hg5Q2T7UkfI++NAPiYzogQ9b0lMItUaGSyP08JQIdcOU
W4Lc7YxIWOugzVIkw62ViG1bUgyWEfprpb2TO2/b+ikUbnPIe9J73TjpeYFxqhSAVsnqeHcqQh+Z
CAhZraLUN4dQ92/zUHMLX1wLMlQLSLIXu1fofqAyB+ZqZPlpfi8JQX0QPf5YoeEH4eErw0BLUXyW
KuhrivkLUbJtBSZEXpxDf1RTD5g5sDY2E78CVJApsemB5T7mxNGNHwMVDlE57KoY4q1Zhzzt0G6h
8ELtqJc3DQhnGrRoPRYj4XmbJIMZikCyUZAH9N4jXlX5jyGv2w+aPXnoEVC7/q2IQpt59AaZiJuC
4D2d30qQeRYAYBBizzZkZEmTJONWkulFaOrJsCfA3ZWFcg/3XT52dfrQxxGQq0marAMOgcA89JDh
F0VQtkKAq5MldIDKtp42lpo+IMByWukQDPEt0bKd5gmo3w7cqhC3+aFx9CSkwBNml2AcSUL1NjO8
R84xpX0OfrWtgsixjGI0t2urlicbyCSbGjtk2sbTQksG863oK+tO4DYTarMgyQPF5lb1nyFLLM53
kZ6cysQHTW9mU3Wnktrtm2ZHNG4aRnlPfOMcxO8D27E+fCDZDn/1oMlR7ZBGsbXmdUh+GOWtpiBu
9msw/axqI7N9qTNZtEP+zOxqju+X+l0rVD8kT0cRK++QO7v1CP4/YsUwLzyrKJHjQpaiB+lSmgcP
eS/eFEP41DN6FAfFHUiMzlkIWRoglOtyi+rbmKbx3ggGMzdQ/NLYbaZv5C7eoEGIgPVcWicl19CE
S3OThBDmIg2rzUzu1kIpfHaBHuxUGt5IUXGQ8/qzDYJXNIP5ztCDhpYN+sr3AYNt5KMBXkOzFoIc
AAG1fwf5DHsesozetjFPV7GXVrYIv+GksnTvK02zHTq06CWAtLlFnipgjJNwtAqgeEOBNmZqFDek
VM+FzO8i2h4io1iFcZh+RkOvPqIhoZXMmilmTrx7FRCS1BBMLFgWlHdoOHLV0t8ysVw3vnCooURS
QGip0MvXoaFIRiDCAyfiDyku1rFX7YpeOHsVDUGy9qIgmRAyMDB0tGFuGpe1JdBeclhNW1sRFN/K
mcPyNw9AGcZT3eINOaXyZ5sDvh5q3XOt7PgwWHFWN09UrpjTaMz/2XpQ90RCCjieoeiNfg3aPEf0
wA4m60WamckgvrZ1pO+lwvcsP6UcpBlV5eiRaKzKFNs0p+DtjkpVsMv8FIVlb4dMQX3Jqxggh/lz
Qui9LxXiKjQE9C3ng/je5FS2DB4r6CPKe0dTAXTLn4ieP4d6rJqe91wkW6Ew6F0e/MzKGOc51q0o
D80ehyxcNzgcWWemmi3op0DcKmCiqI1VJb/zwqoYjkYGD5lDC4xvEta8amHi2x711jGTt1EpuhG2
YcaxZeW3AJGhz1JHDnoLBCZm1Ma2BzId3imHuEWN2xsY6pnQhOufS/gzogsv4hDaoI4G/UWiQKtu
4LoDEL9u9rS9kzzqhG2xJ3TYZ0l456vaGUBC9JqJMY93EKg66lnwWnZgc/Hrbk8xvAYv7KY4B2SP
oLjGkxqbhIiDPdBbiupkEgQ2a8d+E2rXEA9Szjn8a05EyxfZqxKWNhl1Z6poxXhntQakMTUAxfim
LPYle/aq/FUocajzbSPrphrnZp0gtyjpqPTGtg8xuEhgx7ypoOApHNQufgn0bqPlD0lcPNOsB9qd
9zsqGTHUx+TeSUW9AFU2qFUzLXZ9o9KPWgZcvwKme78pUHyrUK8Az9ReaKNbAtsbZQCXTsLYsM66
Acpwx5S1K903IJPug/ifmhyVfNYbPxVk/1lObEoLkEKp4PrzY0j/NsGuC/NNjQI4yxBooMXPUnnT
bIwUqcMgDns7U6IXLvB7r01/KDEaUAs027aJZychsRLsYGHQ8GTizblOJdeP6E/SRZpNmPKz0oyn
SjJQqWPVVsHJN1lJQHmeFJrbE0nYeQK0L1IVW8VIUfbWoUoTv3SaAIfXDbIDvh5TaeNnifXdpsuB
jc8JpNepMIRmgsGIzX3ehRtuGGiNEgII9BhOqBfPqpzcC5IHza5BcvMqc/3cM8wmyHsrG+JgpcBV
QYzBRYeoG3HUrwd5l2kdem9WtRxavM5QQKofK63Z6ImCyc9yUFsEA8qbBJHJwJ2ISjukIk91uFEk
EppiS8RVrmN28t7U0mibosoeR7rpKe0uSFeIDngtBxtcYhBXLj03jEFjlUAYG0zfvCDItQkfjQyy
EEO3jT64lZL8jLfFbS/UJ6J1dwKamjvZS15kiL/HtXaO8upFFD+TRF7V/FPq5W1b7iT2xtQadMPp
phWB6hVaYAXiVVQV8Aj7TCxMlh787NDQV49sxeZRwon2UgXpVKfNoEvzlBrANoj9OgrXxgAvC5xs
7ze2YDzKgNTS9q1MIOtYdC6JjgH+YdMxC8uJtVPsTlTvwxiM0bxbt5KP6yJ5DccArxJT8oT8jk08
1eIyNSmwlirUI9akpQzJLn0nDbEFuUFTFOpz2ILzKih8k3vhp0hxlOpox5R2H3Dk0vSiOYb+RlL0
XRf3YO1LRORwcjuolfeizi2jExWHhnwtVYIrygxeN1tnsZFaJAvsXE0lHOFbLSII37ofaZav26FG
FbkRLImSLQm0TQzqEC4Onatq/IGGpVPR/E4qD6TANvDJbR186uBTGCT0hHBxW/4f6r5sSVYdy/KL
SAOJ8RUHH8PdY55eZBEnToBAoIFJ6OtreVdaV2WadbX1Y5vlU95zb5xwB2nvNdbkSF1/nwWEF65L
69yMLc756VVXsAmi4odxFqCDiJV9tGwVz15D9BBxjE4XT3DVbQYWbIYWB2cYeT6efdaW1dzZOI9X
jUxfxATiu2hSmW5Hf4LBAQTqeeosQmYE/Y2Ze5ELfoWAIpOlnpLHrKFsH68LloqG3EttwTB2D5Ey
38Cc0XFq8Z3EVp544z2KPvu061i6wLsSE1zHtT0s8ieSumARVoeuDuVR+Av2ALsZouZpci99WOWZ
wQcqhwNts6J2hOaJTM++GI6BMa9jCF9ktr5F9fLaJuQseHDCPbFZCOYa6Z809QtO6jOBbJ54yBsJ
3AR3tCYow5kXnNkWDGLSbXsSbuu6ITiIiUL+GexFsV+qEJXdLgZ8bIJNJ6fnZnD7zGsLrDrPKz5y
b+mKocOh0rj+bu5JWgwjnELxPL6kncWsO/l1uTRu14Rqzf0qKlQDwoJjC4Dr/Q9GV/MR9zj/Wxv4
l6qDRXbmc7/jA0RK8xSEfeFVJC7i4JYD5yXI1/M8fUqY4vuKoJATVgpEh9DoIKAB4iN7ErGr7oX1
+s08GPVinMGJW8tuSa7eaturdQ1snYHyt+Hcd0UGWY5zfohZesfgMgXwkxZxn22TSWD01/gw6t57
s6lk9x7BsjdTkgs32u3K6MEZqvbJFD1bz7ukKZSpeHLwRCpp063xQF2CEgRL1Lu9TLH4yXkq06T2
3upbZ1TTJ+zTi7P7xvdMTiJM7AFpr2uTuC1Z2gHc5Ij8gxaN8dCylUrKY5uxx8RQHy4IhUwgiWin
vr83M2tR8PODGvBSmBGSp1DRUvMWJt2u/wriprnnTTX8BJEDzCxSsUG+9WbhGN00pW6zJLf2LukN
d2MSIoZ+QIbhwBELwKfsLh5xkZnKy6EU947RHD4TD/WvNE7lRmDTivoeOa/kayYD3cp+0nseEq9Y
9JLlboi7PJkNPWD+2Sl4eBYF4H314YMeMpfiS9qq3gR57K4jNFQ8MQ+DDyUaxr8a0qignX8Sp3N4
tyaYcSv42Mhf2sMg6uJrAls6ytnthkzJBrrkqhwDD9uf5PHGLX19xRzvFRzL7m4c8bUx18cbFXUD
9GAUNFqE1pzRHz6VIe+LCR6pIvt1SO6k1uVI+ytCBIZTy391mH4Yf9ovWfLbc0gL+vavmZEzMLAv
pJ3uSfcHCrJqCV5pMDwZET5HtquPbK3/eEn8FZnhU3bDR+JNj5zit/dCcu1qIyAfi79UhVfB5+Wa
1RiZ7XgYiCqo1DnnPx2W+FMdQ0yWsgCpkjNFPd4AEm6d2lyiJcwNGCSayb0ZPwKa6nFM7asomlRd
POQa5oN7IMrWeyo+VTBV6KKaZc6j8SoTHZeRQJ97PA1nL/KiCxlEd6NQthkWBSf9xwHXRyjaI7Hq
2PHpu7aIEUsA5OOQiW2hRYZDD6iFHY+yqt5EXz9JYMYsGi6KQC8qMEwp9zPzKae4eDe1CdCJ19aF
HnFdW1ir23Up19QvfNHssJU/CjVvxzZsgWesX4s37yc3eHdJWv3Cr0eCqjkJPd/3/vyTjbEuZNhg
6UcGAywG76lLtn5cq02WUAztfdmb9N00HT4gPx3zXmWIBU0q8G9F1QSfvBnvec32kUNayu0iIbGG
y7IRJZByLKtVIYg7ijDbmQElkzY4Iqr65CMlwxfTS0TgU667BNqaZDunQdEijIyjszHhdBNhlESY
3ZojXGRvRpsnFRCiiZI311ToLg8BbwQD1myVm2U81BNiJ5PkK+QSmr3hOHHchKM6TBSQhmWeyLOp
1fkKCq3CiLrOLIADvr7cOJyReq/ABeeN9JTGjdukfl5jbEVmj5ru4MqtMYraw4zydGytzTi+YSKa
7jJN/iDqNx89B6sTRr+0htMa6sToMq+LRf+FssGhpiu/LMltOPFoHSNCTqX2IVkqURVggpeHZgBN
BjTjiWroPRufru+jIsdFwRFkIbHLx7nuEd01fOs4KjP709iwaLvxueb2MnP6V/Yhmhjloi8VVZ7a
RKFZXyoWLy0AqQ5Ak8bNG5YTSlRB7whTbZNGy30D/cajZv0Jf20IkPzhqV/xDTq8JOW4QBpnqb3O
ckQiO/rGx1Tk+MNXgW/ey4AhS32ufYD2XYyc3DHtixTBoEU43j5zJ4oUXo0KsYq1qF8ZirbSELDM
tETRXQQw5zLj1dgEWJFps74rkR6MWsH/h4OGQnq5Fa/JR4gS+N202rVMeL9d0oDsutEeHcWl3NrE
5lHftM/aoCW2W2cfnGN9y4xqU7xV0Fzzzv7p5FBGgRrvm2ndJjeUok9CbCL7ZUwKNs/boPOrrc+q
Vpfc4rEf5yq+4JBv31ICYK/BLoDz+mNaYZmrQDFHY9ztTMTrHLD0epmiwb5ACr1+ecKvftsecOd0
0Z2357r6Q1GGvasUZfnURnKT1li2cJgehYJi2YuPM5KoA+zREqSXmqG7mqKnKak3/mj3bRLHu5ke
Bhv+Ug7so129sov4g5X9ljZQvbIKC1mm3bme1JtH/UPnmccFL3E+6/px8FEHVbHod6zN7jaj0Hgp
mX9XNycPdjYZh5swGnaBEc8p/UNHSMe5KEdBH7N+XotOQyM6LT8E+TNbouVhNu2JJ53YE8cem1Cf
UWy48y2gqXXG/zuPePRBiGJIEPzRdP65SzK79as5zD1NYexiH0Nj78j4iPBGHff7aoH8VbngCmAq
jirgnGKnGhvlSaKDTzesA9Lxor6c/aZQWlzCwZ45+1b0iaNDKW+RxMoNfV9VaaJ3AlwOmJ513Sad
mwu33sbhWvLG2iu8HgXrepgxi7h3gB5HVNDtgwAQSEKDYyJx/YkAy0Cgn2bmYYHj0Yfno/ICsUao
j8WEDqA+T9v0kaNhuRnjz9VGIy7urIwN4Ztg7NA00+hTEz0PVVJEOMxG3LETwIQeYmohg2MaA+3h
QIAGv9lX/rrxMO2RDkEShISHCmvPmpENWWbEJ63pG2pFDBpc0xxdKR1WaQkafdZ5P34M3nUAKr1W
eQp5Z4ybZ43sDgN4Hg/Ip0VYlswdy6rCr+zyXlcPnfcpR1Iu/QCMpPq9vWAxAs/8Xu8847+PAmfx
sLSA69fLUj3ZJD0OSXSIaz/3Io7CoB2YsRbPj2X+w9TJzzZEV/I8Q12rxAEue7zU45PEccHW5yZm
hXSQYuKzb+x4nudwp/3bAZ3tevsHlOLngDh7x96RjHwLf13W9G+DLccDANoiX6FzNXR//i5OpmNr
x23dobqqbMlTbf+S7kuk76tA9WL9M6bdKTNzGUwE6WqIq30BquF3fKeAQvuhK4ArXAYRbYcBa0MQ
XMLM28IlAFitH05d9auQPNQG3dkgnkRW/i5FVhRbV5jbdFj4odigaGcDDi9n6hbmV78lcbvFootP
LoQSrP6sCT30ojt4872A/QhegGlvunDPPdSMRvF91D+l9EtMFHECdTlL8tgJLPUm9HYTsl/y0LSQ
HrUnhr0tbxB7F8SisNQUvQNKraEoiN3y3YXVjwxwE9pB3YuUALwJ76POv3M49XTPDyJ1ICe6uj8a
RAypoM5j/abnSw8mhC2vAeVbVf1a8Am6RdrDW79cF5htsu5VrhYfLgwcsevunTf5xyXsD559bGfQ
EXaAZNmOpWjTY8jnO99IgMJVMdN37sYDV8uzIJ9iQb3SnDzOQ7hr1j6PbV0E7FRFHyFP90jSacC7
JC9TJBcEb4q7fmh2XIuTHK8smxA+ymtgTt5eI1EwkBabIqTR7Ik3DJq+GOpIb0fJum2iqnQg71uC
7IQwheX3XtfJxnkMF+HjEj73k8tRvd2dY15W4+dEjisA3xHK+xr7NzStC6o7/SN4nsDcYZcKg1On
zg6hkQ0AyvrYIg2Vu4NXHXtMyHVTthgWedn3r8JdIQDaRtB44Bpv7pQ82irZN5ghavsczs154aXw
4YZgDM/OMVM0521VpFoXAo/MbTUMPbnn7odRW2SNfRCoM9X2LUXKR0XQSSOGMzBmudygZ3cJIqyR
C936fXUPRrcUAd01dF+H/GL0OWrBYsnWbtCMV3CgazxF3UdEDomOrhoDE3vDFZCzpC99jRiaUyTO
sf86eHuJHC27pTzIpfpr+1c6gPgqOcEdqJJH3eGPBvLMOCARIvZijtE33NZ5572aoClHDrJjhi1E
h6RM3W5VdC8XhWzjCQTPxRA8t9VOZ8sHbR7cUKy9lwNiycNG3fU96u6mDSDikeJg4TimyDbMXBHa
4Dtw6VOd9FVuuvsMIwTIClAgaQRuPDl5xNNF1XUgAsPuPIsmy+sseVvXhZbSTfsWKxhGqLKV7oB0
rBxsQTEETV7jS/Tri7K3pO7OT8qa8PZ5rlOCJWFKsK9jEKoPjIkARrC0O4Tw0MSjuFMBQFsxwU8z
SsTCq+tYs68llp8UXV5unN6g09FvzSx6BKlmGAuDVp3XzHy09h39BEPuDwMEhvzOIOCWTi3QnmnD
J1WmdTH6KXJ5ri0b8xtInq2w3yQeTmF0oa9XhmSbYP1EIgM24XAzaclf4H8CxLFHwLu3t8POkhXx
tWBtb5Dvc4v9QrshKrsGJpIJtJq6WzUGfsTfoSA6eNXNBXUGOUb03Hm6lHg+Vwp9HhJC6HwfDH8W
6h24NAeSfmUjf2yAwhJ+z3yEiyamTNyKWUZvDZDkVsK3eVinsmbvZDn10RNQ7ovpKObv0SHmAfHr
kQ8QatDjkxNNvfFG+pFFSyGyj3RWdyqmcDOBZdOM5wnabC0Yrka4s7/Sn776DgEeFxNwyoxYyPtZ
wrc66S/ACyiwKAUzTTjfzT7+koPPkcMc7btoaK89BEQfsWPxtl3JPd6tsWzAk5SI0UiBSGQesrtC
vE4JWKBh+mjhCq0R5EIFfai6Gk6imP9lyMscBDlnc+WO3KLWoa32eqAGwBymlNSDUaTBk6zRY5UD
Di28NdnPCZTA/a35XBnvW3rZpXfgcT0/vIg2S08pH+fn2YVfsY83HG6gxwDokM3M7zTqw9owL1/b
agTtBcQ/AzyJYEZwItY+ZFnjf42RF+8HN6XHGCtK4pCAFn2toNrzLAwsoCJALNUcd4ckW8/DRHUZ
IGW46FkFxRvkHg9exB7dhO1jiuqXjFQUhfdAOWqm4HfphmrfdAF96IIty2iN8fq61BrPlrdAis7p
V1Y7DhgVgkcK+uOqcR7l6bgue0lC0OiVz9kbFsMMj1DmTk1Qjbt0ybxjp6cgKuO1arcJoPci7Mxe
Jfatsvg29BLaMjRvy5LuvTr6ymi0beMQRHZIXivfYQUj20EseUvcNZ71AQzxtkrxBA71QRH/bsz8
S1IjdLxBCAxCf+2xcX6upqy+s63xC+E8f5fhSbpP4vUUyGpOc9FX1aFvI7H1VYIW8xmdJm9kUmFT
ohPK7IYhJDXC+ZpkwppEiYfzpHrm7aTguhhqgJdtjZ9bNGuzW2IBQw0djx6N4hIsDj1NIX6nAawD
MNqxZWzDUh5tGVNyN/j9Y0RJ/ygDEKTZypKrqoje0b4ZYU3j5CUZ1LldOlpi1ZQblywmDxR2m1mh
Fa2TgCocMvaeNFCXEoh+cL8IH5U56DAe93AVgKueEIkD1QTh64OeNTjyEBLSrSLYjf0QuENHg6eW
qT/oowvaS8+gAt+IStIP2AP073wDeStoPzdqAdIECb/5ddy/2RLd9BfvINpeGZ2uTpqkpK0ButI1
IIOVp6GfIgGUDOuMtcp5+E+AjUHmMwgKW4LK/JnVii63WpB7EyevSGBw8C3CJQjxxraeevoByh3E
tFTTdSJwLYZ+gNOjX4IC4XhiG6FS6r1qa8y5Ylw+ER38t+51OO77eInuIGeiX6YC6V1B7/BX9c0C
qaLGZO8H0Jws3j5jY9ffBKlA2uJ6ugvx6u8XP+zvYg+gk2R7fBcjzkYbHXtt/o5zoK5RVmNzBB2J
+9YmG4WrCVgPOhcx1y3+AWGOcG4OaNAKxBq9z32m5SYYhuzX5xZdBqHvzTsizBawxxKVvJFrUWOj
2anaA+7LoMJK8gp8FvZgsYq/Jkzap2lk6nHu7QACxcmCL+5zZH239Tsn/maN5KYYABaBip0VxW3M
++ZhmKok9xxGNzT3ZviSM2x3c9piMOjIJtML+Qj6iVy1z8jHiL3moNqoO5PF6R0xEbl02B8w4ShM
VHJFRUNBmyCAXgaWKgDgDPynYDrGex3Iu6bJAA8udbpT2vIyTHuD782AUGGtine9f4bpDP0pkw3T
HxXNXQlG2zdFDHXL1Zd99i2MF+wa5yXlrEx0Zugn3aK03DsCocYQhbv0OsyefUtmu26IIfH9EKzD
NhYzcp9jFcUnY2h2SVuaIBtnhBKGYqWgqIsWudWLxjoRz99iqSKz456HnYUJlKRT0/tHM6Th3Uqq
4DEYqy7HcJbIkmWgc7GArYXknkyhuhhB9NFxQCV0FRqAwmt1PwEALqcwmO/b2N76YVIPrHSQLNsM
cq1zFIANrmiLaryYY5VDewbsqVVUbTzlv6WMObPVHbf7sBPpJ4pYqnkD35yDR87n3iNpIftJEu/H
Z50FzLCyn86EJO96kE4osgtKDjlVD4iCZZesAmpiRDYVY5Ok+Fp4dAiG6N4y3eHW7ANeMtVWgDbi
AJuiTIK3UDB6D4AnM9AVKRFc4radvLxhDPmZQPs3LUQkpeelDUSIKC65A7YB/LuJ5iIJoyJFo0lB
1yZ9SBR8qxY9DCffNHMpF0iGqiSG2ReCtkcmLH9Q2C8QoNxdGgySEH0s7Jcrsy45WhfTs5L83mZq
3dUt2md642+nhILIZQ4osUKDKZ9V9b60SXhslugNGTj6ipIwe0/I6HBcE1ri1yL4rBnbA0QaT7pl
wfvtKNxG8FBfierXlwXNHjlON+8RPSbRbjUK/67leIpC4x/CUK7P8RQDdbFdUKYUIhoOfOLBh031
AUiVQrmTWfmSp/6cxUW9NCbJGy+MVCHGDi5lt2XpEuad6JYTa9fxiKpKjTei8gqLYp6/IW/A0kQw
OUsF1hfvEEgVHeLxQGvP+tMs9XoGIPctJzDmQ6p2mZvBJI8t4BhhXX9JJOwbOXTeK95D1FvXpvX3
sSV4hBe6WzMoZ4YsPSQJMoKGNNEb6eujxp79oPpwOoO0DLeBtusZLucVHnCBd6wxfZGlWfxoWR+f
SbpM13WO7L6Tun1NZQPESaFjfIJMwU4XCpZE54z7SL3DP7q3o+Xb+obGjqR+XDtDryu+2wmxSx4t
QScle1HbV96k4iGKs+luDhP2Jr3VB+LWvgdAFzadNwSFs1aiNKfbZnOIopfZqIJhanzJouk9I35a
quUGjspVTK/pQuskR55ObHMdj4CTXDKqvdE22kS2JeemCcH8V9LfYvwBjyTASqQhiEoHgvSK4HzI
sjqgQGCST7Zd6GXQsdmY1n0C6AE+Ixf7zRgy2ENhob1Y4gkQOglKq4yD0R5M+s3jwEipbAfA0/MZ
2OIOlqG5T3iZLKIvMDCMuDQwiPTtoLbrNB86oHnoJwmwvjj2Sao2CHFgxxANZdhBCnTbt19Bj6+O
EQgLaAeXB8r+bvoLbRfkNFTQnIy6Y3/7KkjvVsB+GtqaAsnPUPI0ovAzmWx8f/GPeEDbfYZM1++u
zSDOBCl5hYiD4geZZCdcHYPlCYh38UmN31u2ezZOBghMZeODv8wggSxFZoFb0aaCpw17OR8QNAnL
PH8cIWzEiJnOsmwU4fsR80eOH5u+CWGGvYayDnHNfMbXUqVBMhfDQGoEhSSdvZJ2grXcg4rtkvgC
2PrS20NDWAPJ5zS5TZgMzZvCjgDNl+akUEFlf5dO82soXLyR8YyVrK3tANQis0foX8Ho1PjvoYE2
cnNwl6ZK37fhyr4Hm+Cjk/HkX1fhofVplO63FUIeM+evbZlUHpgCOt8YWFt9QoERXT2c5FsCAOpI
5pkjhjaL6gdv7fvSVcF4WibA5Es9Bntn5+FjrBBrXGURpmkq1GM2aX4GhiXLbiGYomv7IbA/4E2U
HgDDESKP54lZ9yvapjtnaGjYSuGyLkctFseyl6A80ofyz0lrynUFZJGRCOpYUa+uME5Dx9otqbna
Ktvbpu02ClfSAb4qdHUhzw9SJNuf9aB6BGus69VKyHkMTx4Z+MktSnmajxqOmHgTYW09Td4kC8/G
pfFq96mZVc/DmEGe1UhQromFvH3AQ5Vb7hsAdGNyQnMIBIrLA4Lo3oHAQ4zgr+YidEN3Y0+mq/UZ
+GneJtmLiSeFMAaBvK4u0KUnp+GBIkO7lHYWuIWSDifp6By0bGkP+ZJb04vrIbrCO+Pd1TQIv02F
DxNu7gr3Z6VBs/eA8VJQQzlD3OODa2B/pnPsOwh84qbf2ARHRBs1wRsOk+8JrOIBtHCWh4AWymXx
1m3PbXNma4N3hFUN3oUlcstXnK3ZQ1qdBQP1UZ+y6J51dXeMq8r8dD3F7cTudOt2wLPzJB4xAhjm
tklwu82dd9IVcMoQWfKZPUUzVIdmzP0ghKS2O4U9H4vRZBHWSeYsXvqUVgY8EEv2GFCiP+Akwg/c
HGwHraJAQpBMoj+Z9tjr1PX1XgDIAHsOit7mwvgeBvsmLhIFd18hRA9Xa6jNhqT1rgvMvmr5qw/4
b9qkDiVvKT0modkbBnhdmQXksTTuIBKA97wyhfJDZJUOCLBAKbrXOnSxTq+exD+hNX4aAZIfrf/p
H/un/P5f1OX/W9L/79r/Z9nhf/+j7P/M/xg5yN/xf/xTu/9/zAEELp//szkg/ysqPnX/3Rxw+xf+
0xwQ/wNCfgQ4x+jtRXc4ZP7/6Q0g/4hCpEAC5EK9BqIsbg0b//QGRME/YP5DqjZ8z6j7Q7DHf3kD
sn8g0hNVYzB5ECTiZOH/izfgX8056CqE9SCLYIgnCBGB1+DfjAF+2FihuzjK2wiXOWR0WEantwlp
V2w245a4YfffPpd/Pj7/Yka4uaP+yz31z58YQ60UpjA4hP9uReCykmj6CiPch+QlDFqIMYEre80z
aNYnkmFGU5PCxUDfsin641Pz2HD1vXYaUcwe3Zop+ltjRm5HiC708C7pik0dstYyHNL/S9QSvp5/
+8ve8ujgsUUyXYR8FQgM/9U3Ma2gVgH2EtypC0C+TljM2LqFjgTagxzfaY+ps272YzqSZ4PN86Hl
7c7UZsEW5F5W2aNEtOrBBVLGNxBW4byzoIZiQoaLoPUHKnFVDkXUuhmopp9gJh5gjgDh5CDunqDd
cum14ulY6pZuh8UiCGNMKPIZq/mlB1RTRMgdLiTje+JnOJtBFH5bMl4sJjTsPTcZqxfgPAgQWUyA
yVUDQH+CIwuhN1TvXAYq2xBb3S2qSQofc/PGJPKzc+lUwHsP7GmoAwFoc0gLJKIFD3qcvYeKVfE2
Iz3fIkGfQnOA5Vm7BHbRyS8zb7ygnC7dsg6DEwTYK/3LWq/9O0B9sJ0qNOKMBDxINHkQ9Xs3XTh/
GlIDVWnXv9VjmB2QbfvuQvUUQWEucWcjbRmqihaT9w7yqHaHzFl356dZdmgW9hrYaoZCHcestviA
/AwHICyW4F4MV1tf6gGCNe+YzfqlQnfJo5vVUnZu7svAm+FEWAT5zsKp2bGV7vD9ZXst5XStfF0j
i7iPzhxDelc3Pwv3unuRMX4X9f6E+DQAajuO5T9vu7rdgdzaQQxA22LUfnSIMgBEuZex8JSuIoFg
1dVPmkB1LtlgNhrMw4i9I+eEQQUO/ApvYPjC2w7sSpsdMke+oDtHJaoMHKJDkTLkSN+VgaD3gExM
OY2uL/oB8DavjbxEaFDK51YC/VW3jagFb1mLCdKTdYYxJmW/TVzDCWejr2FFdec8C5T48Lge9yru
5IODCaHoqsDCaYsntEkDWWgIpzZVEDaFmetqG6XJnx4N4F8k9V6XWtArBat15+pg2BHlIRsGGs/E
SfGu48F/aldgnbWPXKi8ithQKFqFZzNh0CX/SyIRNfWCdhwFOoupSwYp5Ke2uFaxeSPyKq1uOrmk
PXgcw5C3IpU0NBBwGBVf6yagz2hba/DhRN2hM9A+KS2bC2MQ1LYii74TeDMgPF8jJLtasw1tfS8j
AQ171OO46bIMqFlTvWjfPkJN2eAFrcTWjCs8KmzPawixVGyWwgQjqvOMEiWUJHtjOlum2IweRQiN
aTSpaEf6UF48P3MfK0mWj8mx8EGsN9mWqcGhrHPNdgQ6yhw76NAP08kg7ATsxbqcga+GEyipFMqZ
hO3GCT6unHrTt8AUGwcQMSoB48tYSywT65kvyUsIDD2kQ3iXIVdhN8h0KqP2RkbA8DA+zB2jG9AX
W2oQh+jHULIuS6I1yijJUA485EU7Wf0z21u4hQnjD8aG124d+X6tewjOuULXWqSgBqsW2H3Cfvpy
pFOXoE3DfWLit4aS5gUr2/Aw0Ild5BBUZxxBHM6DISjbKu3LIUD2FcJlJVYSIPWwnaWfq9eDDMSz
+qC0AkXAe3FPmnbeJLLWGxZHCGngSDGfeR9sCFNfQPmGnWzk+AssLcj5mlTXKFQ+GHtkQC9klO+o
h/tcO4vPchofx9UPdvUQhacumhNYP/wrYpnQ1hO+2ch/jUA4x1jVVXVuha73bQjsaUOaOYBmy7fH
SJDgAGvJUAgckH8DuKRPAV7gvQoY5CUY1wAS9KrLILhoquAASBVP4jzxUwLWCLEA0FbsaaLwXg/d
HGIR0HTv0x7IQOMB0dCsRRScXLW6Kh35NW4BrQqp1fSRjCbgW8GmEMrCGmriTc9G/xnBKhafrOl/
QzV1e3SI0NKHFae5S6pgNyYMAjcufsi4koLrVJ5Ctci9zcIW0FfCku8oqOSWepwVc5bVBLl9wI66
kZojwLNg04t4LJisonNKG/XAjGixnYl1X9nQO1RYm2leTeSP41zbMkon9jwkUwCCq56DQq5quTBt
6+Pohv6haqYAVIA5BGmGzH2syjT3I7NuPV+6Yqot2VYxxarZRUlUdBlA4LGOsntpGIbfAXmC/8He
eSy5rmzp+YnQASBhp/RkkeX9BFFmFzwy4TIBPL0+dncopIFCobmG98Y5Z+9igchcv/nWWLCaUkHQ
q+lOIPiRJtaZW1xKmlN/rfT0fYemEu+chhs435qdPVoM8YABCP96+CuE+0ZcHlpd8XlMsj+DIPYq
uz7eWpzxX4MO5Y07ekzgLXLqjZtlpbpVY6D2XMjR56RDLWKpdX2nisT7tmbytokwy2Hy9JPbNskp
m8MRt1t4W4UCtFXx+C+r0+q2n2q5DULjXA2NE72eclsgsNz3+Ce73q/fOkZzlAeatpwGMjvMeWOv
0wrPpJmi4lLZdoqHqgNeE7MB+VzF9oO0XJyDySJZVkYRCRTVXn+H1vThs28ZMPCyHqt4F9ftXdYv
+W1pyMXpMjlHnEBUIsH0q8lHFwemfyzGoig3VVeZJ6Y2tbPAP1Bb10t/m8Tl41B7lLs6NzlbQyze
BPcOqghNc+dHrXeYRww4XXZUoQZDumGw7Aw7OIzObSWcY+k5yd8YUmxha7W8sXoymY6nOuyj4i/v
I3GkCSpvWqeKX/Oeh5RXtjWZjGocSwBPdqH09Mh4SjQ/Sm3ENjrMh3mYxpSlwVm1hsuFHrZkxYZg
7HTxWvRZN/hDe/fI58kl3lX1dD/7fXON9vQh1mt66TKHLFflxps+IPhl1QW91f8URZVPQc8O/FvT
+Zj2o6Xel3xKDu1C2rv3THKTTUl3TvVUvKVWvux6+o/rkuPvptPTQNwjHqdd1HbFicCConTC6ixT
Bv0/a7oKrrA15NatpbkYdkLthZ91jx7Bv8GM2aZp0ifTO81RI9CxEcN297G4RhGpCqK7+/ZGoC0f
Il4/2zEd2k1YyOJGOpa4o5QQrKNBeGcvIPHYxPOwX/zwHlsHm2eSZASi8p/vtcnOt5ATw6zBMScQ
MtKCW6UDydOG9dLb2pnlZhRmXhsIhgdd5M6tM1Wkfvz8nHk4iU0XPhscV5pHON+edn8baeSpJ3cY
+LV4VegID6leroqgRJrsfrt0IAlEIjnRplyVdsn1PSseQtyUba70+IAl1XOwLVF0y0lavOqRw7MX
qeTt2NKDD69RSJOem7gI/iUCq6yfOvc1z9P4LRrwsv1ijllpbkj7qaIJ7jO3MfeG0ke+0ikxlIVl
6TQyzIhOlxfwmmKEBZkX72GXcHl0qXcJlChU46q7deaUC6FVFby75X3i1M9eT4PRdRobj6FgM8Po
n1xrzp8wPS5t1ZM7cLvtEFrVWRDYLHp0MNpD1bFwiDXJLqDzbOudr0KiS4TE6jCPt37IScaexj/V
jQvSrPgtx+CrTobnWaqHhVnsQtzmB7P8iy5E9izjjOx26mKx1M+KSzYB4uy98qaBHcUNjYQYvCby
HOQRq+I2WfPwmb5Pd2WrzbHIk3ZN+FGtq8ofD3kyELib53ojCxfQaDupu6VenjrZRDvK/sWq6qG/
2Cm2Xu7d85u8KqHdRVW2ekSoJzNbc4J6o1IrTya/7BPIV6qnxXVNU8wRsdJyzohb2mmxbjnAiMoR
oka3J+Pb9Oo58MrsXFKL3fvkYlLiGn7a6iOJifpS+SSpUiXZwjkC0RT06biMRu4923+8FZqvtzOD
Jm+/DIf0asIUykQ7RDiWMU3qlyweufR56Bmb4LHahV5NPh0rEwhCloN9y0oM0HWYpYiD4WeorP4w
dfl059U5tkM17NIiWm4aihokRK0uO8/4MI3xGLj6zl+XlUUpLXSI7vCOlIGHS2J5Z9WJ+j5jdd7K
GUhAFEU1nBAnR/JiZSXfht6y2ZIC3HSaIrLW8m2pmm+7BU7DSomQUiTC6Yoilv5O2TbLDjVRPblD
OsoVSS8e1MnvyFB10Uj0QnprSFIgHKrhGhL0BPlEPx0PYxsfQLEd5kZJOi32iGlWF0bx6DFisj3t
Ly1tfwvynNdxLgPoqANmvKutedP19kfb/xmW5Bx1HZHwVfn0YYyO76bMjX+QjxZ0LnBLkhvSKu5p
JzvotruplPU+973Hvg7YVqTEQ1fG35g7T+CZ0pMnr6rwwhg5zOFTTmL64GJqvU9NkO9bRvKpDl6G
OJIodbR1KxYN2Nc3XXhdj5MVtNrgWIzbuvaieg1NA9WZq748x7VzjGZVrQs3xNpw5W8/LvVTmV7r
841v7720vEMOg8xUxUCBOp9qUD0mqy7nb9aO8Ym/00cwv1ZzimzoyDuGdfexC6ertw8Xt57mR1+S
1IiKEJSsWzIlR2mAW1XS+xxw+b3iOmpOYA+HGIO+W5iX+PvpnW2uH1PEF1aRc9m4+cC2UgqN9bZL
i5Oqy3rHA7QNMkjI8cQV2J7Oxq2KXc8cvg6Tx3guy4tpEo6smOAF6JAXGVYHLx34pSfBcs4XJtfF
jsl6815ctOU9CZlZr9y5MV9EMB/pqSc/IZUAsC3VeAIwu1lU2b915XiCgTLhDWbzOoyl2Ejm843l
G3UqArT+tSeU/dLjxe0xT63Lgr5xxBTvd2En/VXFLPtvEbP6WURX7LqC0uB/SkD/X0L8v/FFfIAt
/2cN8fJVfZn8f5UQneu/8F8aovD/A2ITm2PoRXuAAiGC/LeKKNz/QB4M/mvluBNCHvifKqIV/weV
IkAw7FQgl0VKDf3qvxEj1hVZ4l71xYB/yReh4/y/6Iguitj/ppX5MBo91oDZwhOezSaw/yRp/y+8
tjphU8VyFXbiKQqLdRLLdjn3cD9JDzBLZo3NXZ3n1GwzXLzdVEX+MWvq/j6PR/JMrEm46V0i6liB
LLgore7UOvShm1SxOSF2SCYEKdmTpcc38nQ7nNKJqrdSw7wJ4oKgWMtobW78oHb/ufH8UWtEFgLs
yCRb/nIKcIKmqMYXEbFIvXqDDXsqIoLmQoau+NMV481gzJ3oJn8zq6Y9WnHDDq8Kv8BiECHBrLHG
GbACx/pjrHgbJYcbC6N6K3OOs9MTUjD9alSetZ0sFmQpQ+I6K3K5XWI2P2hEtLnskue2/ZpngUOd
+4fRLSbg0QF/fus8pTXJYyFvB84cXgD18xRU1ApY6ztRowZLPRR0JLv5IJ2gxGkq463mGnCdHO8a
y+Br9Msmc5H38uDiWeVLYm05dAFmV/GdU+VvmV2uW0HOr8q3svQ2aaA+k2AeVvUQEE4Q7j8O6ezD
TgO2YQz+fJjhBMBbR4MaufAf8zSMyIfH6ymO8EjT+jBfWd95k5WPTZfdeBJnwBb1DdE4yCMjDjlh
HkzJ0aZ54BGN9H8zFZwy23pQ9TMa0IYQrC7HC4fmpq6M+ep8M+6Zs9LHyOlu27I/qeGN2nIyx+UG
2zxdo9RSTTLyaNgPxhNFDzgCfxEPj43bnBWW/NUSdNnkHtwvzfyvC+NiI/rmGOtJH3w5faeGGjEp
GBLI5Ym7Obvelvo3z8ef1PPvloBnqYvKVW23ZEwow67r2fyxAavmot0caz/ZiZo8dG8vFPjQDg8T
8Xwr9As2mk+kzTWLOlecysVdYV9BnqmuThU1Z5dOyr4xJt8ZkTx2VOl7Or9VIbDjk7w82Kq/7Q39
L69qf5LR+WmktxnnmSrreCpCyLVJjE3aOU4HbIF2rkrZc1Mirub+g9Mtf+7Vtg/TYdpKJ//ndQKd
lmr4wgXaBxu5aojPR97wArThNlX2k4emHtcR8hRH3sZ1W+o8E1enJDvKpT1lQfMNxGQhIpoGX9rr
vqFlvOtYINZMhXPXmSu2vXu+njMCudOxYDk4mUswZ/hNwVO7ocWXPnjKu4kgd5oXKyEaKALopwSr
3Z8Se/BEaCpiGKZvpqQKNoVVndrSBzoILx78Szc6DP0ooi1V13uwJj5khbDvNyxw47ZwSMhmdrHz
G8xc3JN0r8YTF/MFnomefMoZlkvDHV8/yLtVUNfHptuL0ALY0m1QIHbz1H06SPArakctv+hhZSpN
PN8+N9Wb6J/YCcl6Qe649DPcnL87X/l12X4Zb89S9HWo3nQU/IIsgPwjdWjzDwU0v1og84goRN9D
9WkG4xDd6hppOauSQAxJgLIr4JVX0h/xh2eRzY+YsdZ80h20Yj6mOfd//EJ7cb6jQEAcj+tqHnnH
OJns7NNmEDJUYOawbB7soPeau9BRdfshFfzRQ5Z7SQ7UqXVqCVIZ7s0hofcxr8dBJOXNUs1lQBnE
TSEV2J7b8krN0E+CIRXfHcCKOzvOCKQ5lqUfhmz0sA/Q344TSaWYUa7WrEEspoxuylBgXlJVEG9V
WWGQGqqqhC1bEfykGPs5CKWCy3hfaM3buVhaeiT0UqlcWF3hBduqqdp+HaSiIGRA87TeDiPT2W7h
vPE3ULm5y7QqpU/RDMKmhi4qeU9vItwio0f7rLrSMgC7JnPFFz5C8HUyDOeAsvIl6a6VYHpm81C+
V4tfffWLc9sU1Z0XFdZF9o14lgm8KkWd3115wQy3QxGN88LhQ+Jrb5jqX0V8VcrN+Bt7LGQYiIvc
OYPmq4Me0PkE4+Pp0Ljdyaqz+ESHaqbrM0zlzeCj8eZ6FedwCAK1DshGjBoOTAHdt9R88JIpllZA
HBMo4/duOUTKknrLmxYhbjk5pmG7COSX0CISH08UadXwnBPUYfClZCXybYwRfzaa/2Ps/y1edQgj
8EFMlIc6Dw+Gca1lscdmKnI4C2G5Gwty/cLDSrbMsDVqTE5WBv0Ex0qM2v+kOiooqAogKH4woLw4
UEHS8TXI0HO1JtyRn/pFbUzZJqvpmjFxaaAFeXKJVLpbdPVEup2kbhiJZziT9XmaJ7F2bTyv9FqH
sAjgV9VNzUJS6h1TQuEq0Sttkj2/zf1IKIeEfP8vqaq/qCSxJlBHD5me1caJSzTWdK4AMQO6rXxa
i2om9sF3bzHVNkqy+t7UrMPQ9V83Wmeu0/skoCjf2bdRBpyCpGEq85uaes3Q+GshsnXJbDVjK43p
HYqo3mpqyZk1nbFQHgOsAG74g96g+3PoBKyuUeW+UsshtLs/eyZ8jCVIMj2rN5O37Huni7bOZJ21
P95SRYEeVsYzTid95OfYm1hzcZeUFC38wor3xOvIXEFiW85dUJPt01c4mM1RGulf6Q+vXlHka5LM
85FgZ7a1apeS1CR2aDvNVs3tyxDSkMz0cptY9SGwu/QciHnn5+794KdYKHENIWaq72v29+61Vzwv
2Vejhy3V5J1eDNQlMrgzuedEqVMyFR+Af9aziCCJM08mDFFHZyhuIulRy+QTUGH+2PvgKEZKW7yX
J7s+QKtN17kK4hurzP5CsWwrz/qugH2R51+5ytlCW9vQwFoPcVuvu5YHYKSMjdE2vyq33c0UjVLb
OaRh/cEuC0KEGekjviA2bB2r+VdoFrTW9RYnruIaszDYlm+sCT0EPt9FWqpl1fM1tNNoF/lTcxR0
5ASV17mfdiaLv2lOb7z8vk/OWc6zhRlizTBiIl7G8XM/qfMy2dxvXsjo0ZkM9oN5a0V/sOegeh2V
zSl4R9Qopo4qj20CBM610GFjzOAeIlfwZrdfurZ+4jLj6D/LRNv/8hqtGYYH3LiVPw0bumD7Mbde
aqdOtmkRuvsGledVmfjNMXb1xHcyWqWo65id+iIZbtMq+AsKFP+BKw1NG96+17qloLnfoCjCL2LV
Tu9jDPn0QVu2Bfg0eSPk470vvYQ7dLNJETPsaF5x4yOdY7HsRPAjf+KUu+VNnz/Uub8tNMkR2lDZ
WuZAIIySb36U345Mvht/8KD1NOSYM6hDeTLe6IEjw5Zfk6du1BDdxqVjHVsCoEDxOlqsUbDQF/BB
Bs+8weAq9Lsa/MU7WwwaTtpPQCcQzVon3cZGb8dwn/Yc5Nq+9QbgE6ErogN4vuQFU/cQ5wfVULSp
Azh0/bSxpPcRt9+6ajcAgQ6a9clbcvaEVnOzsYXNm6HHBfYIxg/l2O+oJ4aEO2GB+ux+KXh+Zhfm
YHAbO94+jakt5b6NZqbq7kU2DYqaHXjLj4okHg9fOn0Wky42hPaWHeY+srVrlRdS69WmVd5z13HE
OMq/l/U8fSxuv/zlOf9NzCKbVaWXgmdo24338WBelrm9totPUBmO7IBtV4WLyw6fZW5zygbpWVRU
4hUYhsZs/HbY+tdlylYdWg8L+X/6e5l+rbLluXavhvJ80w6m39KHYeEICnmSE5dKSE6HyUHU+tgN
3aaKCEyTej1HU3YuWLeYxcWt1URvgFl+VF/cZs0D8YrvJAdxHVrv7cS6SeA5yUhClJWDW5N0wTOK
iXVYAh87y6sozHWHYJA3TrFcXEww3v6GnyMh1kt0Svv2kxNAaTDtjgwqeSr6lBOD68q1W5ohmAOr
nvlunWKXG5RrFVn7jBAUSvaPrmVwYHrI1v2g1nDhDj0VY+Uhs2iMDyxJyHapLueDE00vwoaBJOsI
q38ooVKaS8YWIfyLozDjCxfB0yhruUt6+OttO59yU3EneGOza7y2s6s52Xs/fm6dDO8vAvjfcRNm
27FK9sucbwf/gWPl2edf6ryRvhnN7lXXeXSbIcUanYwnNY1vpbDWQT7eLsop1hhqf6bL/6UTkee0
eB2JyI6Z3YAoyt89yszerPlux4eZX0uQHIYK2JP8TMJdzj4kFydjkYQnO21vB5zIdcFwtyUd9tbK
MX4t2HJzvtoiXh1O67Yad55j3y05J3Ieos6ogpkwFeYtUOKzqTwHcS2/rQbrq13yLTlP+rLE7TG9
wXI6v+OAYyDa8NTru9ad10nYHVp2r69tCnhGeffgVrqn1mt2BY7RarmyPVWoHqo22pklxEzOzV+6
dPyIiSt5RSBnDi7vVQIoYhuPetuCNrGTEnEStzrJyGJLP/PX3VQfrHJqdmh1G5EMu6CRekX8qUYd
1fWNM+FRF96XRwmCvd0RE74/P0WL+E47+cx473i1taY6gLawG8Zxh5pYbvoy3HkyfTQjOmjiPpoC
yp0bbn1TbMFa/ZKQOERmegIe8a64uFeUT8aeGalhBVV0E1cetn/1kkgKq/VDGPvtY+KHMFD0ocPz
4IqzUtk3mIN9bt7GMQkvXdsCaliC4rMso26LAUYR28rax5RgK5PC/Ygb8ZNmORBiN6+yf6kYl0vh
FUm6oiXhHHmiWBI2FCO/YC4k2FhGHDPi/9s5j9zn3nHVve0s9rnEDsI7bgnW2Pn4RmNghPgQsYKD
1tOmmxmek2W5tDVXXE+FAQwkKXfc5zMmah7gnDbEBmuy3y9USDgr7J2J7e/Ey+aMsC9GdlnjH7V+
Ox3aMK/2YHE+2R/dvBDpphUQpS5ZhKp960OHWl1X612chvm+SRSgEy/qj7hq8p4R1nlIBM32BCv/
kLT4HlsJVgA+UiReRAZZam1ldgsWI53dR39JCuo1tmTMsRCanhOOspNqiL8uFk07Skkur/lKUyBM
CKZxaARIwhwtZbsPC4gT5ipzEJwdAYZlzl0TJOZUN1FOmcaU828Qe+G6m+F48AaSx7TP5qOWqXVa
WGMWdGxNk32XIhjkLDqz43FrZzTXynhhhVrpTu89RTYaWVpyAPDXfAwA9/0l3KewYfxw3widHOzc
THdTUs+/pR8z9Nr1vCXvVSlWHqZRDL6RKYikD0Tbkgbx1pFq2aOYszigS6M9If7iKx1pXsfsA/7m
RX7SZZVt20Xb4Jmigf6w403/PD9S74PWPoXNMhDPJhjmNbhSDy9qohsjEy856EjmB5u67qZmVO8L
ake9r0XJakzF/NvWrJENcCczyta7kQ//Ujd9g/8DQWR0RhsRKdS+u2JHCTWIVATiCREGQlK5+LeB
O4Rkyuri2a5LPq+ACMg+tpVF+cxOnrXJ5I0slDjXuS43tWPflFZeAgQMbAiLQPRgm9hyeAiJb3ym
7Cr7yGAe804dhuUhzFsGksjU1XeaN1w2JnLWG5fbLXC4ASYD6bFD62GxE5nJ/d/GrrBE8laYbE3Y
pzy2ft7ddGVfnnxLFueC69E7lPkZ01v4NxYeYrcKkziw1tJ1k5PgTyXCO7TeDvPA57ouW/HG/HTF
LnDIJHZ4zHOKoclCgCt4cHyegaaLH0GifrlJtwd8ejIlC+Myx4V9RTR+4MLR0ysekgFwyNyPKAAy
lFG0rkj53Ki85DWS6CuTaRJZwXr0JqYkbTQb6ib9HFjG3XSRsCnLMtc3m2AIfWaPJtnFeO1rj3F6
7yHgik0R4B1IME17qrQIczP0XL4De2rGabUZMRh7mJFWsgc+g3IfKWdT91nVr6LQfEV4UlrHzr1l
Tx73ANb2CXNRVtjQaIKKXtJGfYCUEV4sL3yUVGnrqHmYp55FX4I69IE0tk73nRnDyxTSYNh08Eif
0kZ9lo1z/aaSqT/WecGuPnr8ivih6vKblr2SxJVLXqngC7q9mrxvP6FfikoUTZfUJ9gG4bMOztyQ
nW0zW6itNV3KcpXroT2BW6A6IYdkH3TxBLlONeoX0BCa5xIGKb/RyZ7WY9M9GJurtusyS3EZGfVH
pmpqNstYLbz9kjFawXJrE4r0oMuWtulerL4lkhHy3z0laVdscyuszqQY9aFw0yMsg3DVpvZ4Ma6K
tsLR7rOAqcXVY4n00XhOhaYYJvNpQKjgeC1Vf5kS1jTCYPPPrkpcPDkNxVHg9DDzOfBPcHSGI6LM
Nq8ZAxvSkoTGbbrhevx22M2z6Q3TcBGAhB1aGtIB4YUMiGJrznJ0zaM71Ez3I5Gln7CC0etX3EMY
mEt/Yb6GJltwiOMglu0/P++z3RL18KYWnXYgX/zsAmRrulmCHrkEl1e3azXK9BTM8t6PfMXlp067
hyoW7mfKDBavWhzahhkS0mxSpDfC4Y1dkIa4gwv16o3tSyl7hMUhfXA0Mc3GAgtElGItJAM9cofH
x1uYlXTYiBWKp8HdL11iPuLEkudKoLSRZYeWlV5Hm/xTOFZ2MBV8uxrI7zQ8A2764zVC3qsjkEgK
sbNudRdCqJ0pOHhgEVq7f0cC4x+Zk/chcSo4KWQr3KLgWZLRxgYnbEHJ9Lmy+VVKydUk9bkNP1zp
PaEkOfukowoZE6o0Uwhvz8g9IaUr8BCuj/FfKcxkm3Txhgd0pvu8AWaOtlrYz2JxwrP0y++J9x/w
XvRei/zFeWwsOtnsaOUVbOWgiflFrgYuJ5pvUmRZKydEr8tms8uAkX8ms8xWHAak0xYdvuRdsI16
a12ONkGB0ltNUQRVjZuDH9c/pA5vbY9yNzfscTNGEq4PyzmVb8sfn2dF8VbeiLG6s0sNjqlNtlEt
NiY0MP48AiN2QwF1pGPhehOFCAghi/jph+BrKF76hNpRAqFo0WJfhW+ywoEYodNsyqGu1mmp5o3j
fy1xwIeYh9Tw4ss81YZ9pylnLZVHD3xqazuIKaQv1GA2Em3MT+W9RuXTPdtEldpey2s+b4QE96Ue
7B1z8+s0h5zrtafXSVucYgNynbYuWBnPewyJXiGbds/Udq4cEepIBYLXIva5zbyQV669zWnYZr2G
TzuAJ7Hb4lByT4PZVcMQTPNL6XDJiyJBHK5J7immFBAnun8i4EJK7qcBUxg9Ttz6VwERKh4RH0qR
fyLjBpMzh9s62A5Tsjng6Xjvo9RMBeq1CrIdc1G7gU/zz+SF2VeZIqllssK+y4vGehFuBOs0TsBI
icD6QDm4GRu0aicyr5E7UgOfpgNtxod2lr9qHPHrE8MVTdZ/fVogb9l/U+O8Re1YbKSAeUsPRq/y
1M/3XZSVOxSVF5Ojmttp+5DaqjwhPy8XMn/trjZpv/MqjOkwuPbde3EGAvMJRegYpw6fHGoYaSX5
jBoPqqi2T0mQs/pl8gA0zz3mEWbGEd7fWsIRClfQUeVFjle2AwDdpY/2tkjg0Dktn1xC/BNmJJ+z
j5Yzvc8+VBTWbJzLcXEvsMcKGFiReZhGxyKywRSbxfNuXqS3ZTKY4Y0PkB4JCHHmgoJtqwdoldF2
St3n0G2jlVMU7id4A3OwjR3cCor+VMXiubgLaA6Q3Q3sVYSztp6G36jr/eNilf3TvOjyg4N8goab
fQOQyT+8BTZ50ieHZuRxSa2A8aS92iNFSqudlmV4SuicsmKWoI0zwnQUpeA7EfXzOYC9vxPC3XiV
PCdjsx8XtSXw+DW1CHbIHhaSFMZYLObL4DsrM5l/Lu/ltirfM3wYiT0EkrY8LKg4vNGSNQ0dm/U3
o39xA76nEOS2vVf+ukW2A8+2crjmrUKT7CpRvrTdAPvVUZD/EaqdUmyNZfFLIg5hMccl4oU+9LQa
s6FHjx7+ir59X0pwCTEp6TkN2fRDNXDghrES6VKQNWQnGgD4prWPJHZRtXlFZ0y4ubPoT7+1uq1O
eoq9TfSyGPGjYa9bRXFyCgLaFbmGknsV+M1A9oeMSr5fJu05t9L21hBTXZdxipnj8qom173QuF1m
kkEpC1LzmJdawQ+JdiXVuR3BufQRHY6CoKETnxvPrw+euub9E8tKV8rz14Eqn+ekhnw2/eFi8eNC
jXCvKxG86w0he48RmMaxmjai7rjqGxusUP4yURhZqyY7eu1yhJtF/8y5+F2wLzCxVrh+N7lnThyM
rJHOnYL413Ww9IHqFx6jSIi7UZQCxdGObyqH1I+7+G/07nhyAFsAi/OdE3bI85WRp0fFtgKr/SDO
7W10mHiXkp9kJwNlrVV9ZXP73NvEqyw+evMHo2yDa8yH4iwFt5Tc/zekweeVfdiF3kHWwsHAahB8
PRG/SF/UJ1/xhXXTW6GXZ5nnX0TvPoCyqXWdqO3Yk+i78ryh3AxtMK+WihxVAYJgEzNhxg5AekEr
POF6xrUhZSsMf6zfOw+6LVjtyudQ5GaXpCPh0mTd2vbNkHo1FTfeDkuE1FBKmwGCvoLXXFu/OxO0
QNtg27I6g83VIP4yOyFSXI639VSzHc4HGlHm02kSwttn5HtewhJ92SxOBgMs7O+8QPyMuB26p6qB
yq3ZLLIOaENs2sxpNr1aPv1CPhTF2ZQT6Bt4JkvlMcBU8pnFOst5KR1e4E7wTGBoXc6wkLMFHEHp
DNhpr5Lnztf2X2D/FLoz3wP+4c4PwQaW93ZghTQ6KdyHYfTQUeUvQ3FXKHQgo+rX0k3E6kotKgL9
ZHHXOCz2dbXC+NXxfJGei82rQJAtiHat5iF4sN2UiHa44h/bo6liamRs5ibsy6PO68V5hD6zJqBR
AtwnP7+kMEUNdORl1/T8xCuvJWzWZOk7HZ2dqQjv9276sNSYjRMgzTZdKIAODx5FeFFjkaT1XxrA
LctZsEJ90uz9kWsrR81dy0ueSsVeRD5kRHclYyDYDYytlDKjgA65Dpdg3IRlfQBEdmTtOHw9u69+
OFDStY49tWssovc56novr4vJXZbMM51wOaibO75a5WaUyyOz0DoIMOUSuXgExzy5kRW8Njc0zyjA
yF20R5MMM9j55eJ/qNl9QOaOgS6sftPeXIKqe/PihK8eoBKd3eMIrTVPckm1fSV7QQivPTdcCus3
uHVHJ8FIERGaWjDmr7VT7cQyX/nFTvIYlQo6TfXYk3qO7AAIAEsSKb2CLyEw4KTvZYiDrxz1V0vi
CLOVUnZNWVJj51erjJwufslMTi6/1Bm90zKQF3fsyGP23o2djuOmorRi6WxL62L+DOy6ewOMpvfG
QvwLEYXYXREehtn6mLxy22QtEh1AJHIgtASgBfQhOz/q36pIbgfyvvFMFlhPbJ6AHWabJwkYsnOH
P7RO/EybKGefwDmIivxz1M39zLBq6B/YSm9LTf55jNqbaBhuXDXeN8sHPJ21imqyAwAeqvAB2W4v
Mo8kW769JmNcnsVEdPvJQbyT4czbuY8AI5ljNfBOuu5Kr3V+e60g1VrzP6LhtlcczVKuiCvcYQ+w
qNjZTVL8WC3v/bQbLo22z6TdgFJayGkP2u25ZxLpaNLxTjSgL8Rr/Z/4XAuO0VMTyhMVjRP7ObgK
ELNec2YzAdqbqOFEjKx3q63xlR1905P4nMp574iJm1J/LmSy45Qlrj72R+d/EHceTXIjSZv+RRgD
AggE4pqiJFUJFsUFxu5iQ2uNX78POLP2VSJzM7dmD3toszZjNz0jEMLD/RWISCBya3qotEnWXuRd
t2gGo4OwaQs0noqCZguq5JxxaaCeG2r5SeEjQeHIKwend3qIj6KpvoVIl6P9tA9j1MdliPCYssJ/
7IBTNsDCaHSTW974mzpz9xCcRwDUwS28nY+NFbGzxIAob/ANDZi7xKK0kj2QboJTpUs8xqkBJvOX
RMk3cIznNmtQB8CBHhF1Y+bdAGa1qS3aBuK+q53b0p3h/hs2VdwMrTB+ZibgfBWNGW5lH92gHQxX
xNl4zXxt+c1dFoOsQoDXT7NfMnW+9Qo5MVeiJkht383v+7q6yTWXl6zCB6PJF0CuififMifq9HE5
/RY+Tyd/cv4ZUZpNEVVKZflo6uRplncaX5QpFU9R3n/CZwdXmgbNZbds9qOO0NtKEmARxTWtxpDX
ucE72mNlT9yP+xxWpJ1W89eG9JQDMqTgSjnFCZw7PGD3Xgfcc7bmvxsSp6hOnrBkfvKa4SbqPPrk
mf4Yz171oTK7+BOQpPlz0Y/3o5hJdfzXN6i6EwzUPy6w/8NA/QNUE5a91EltLWAJLv5+b4BqOF/P
foKXAEeXkp+nxHera5hOyWuu6vQbKg0UUqMc/7SxL3sywHBaRDVTWr37C7/kkAsLmm9B3uHYJj2I
uLgpLZC6N78kiki0s9bKN8D3ml869fnSFjXBdJNmeYJQn2G8Urb3ntOuaJ6A/w9I4w5Nu8PWIvn9
58e8C5X5f8fa/lz+zp/a+vfv9uOvcs3vXuK9JY7/J/7/T183G/L0/xl2ual/zVH6Fna5/Pf/Rl3y
7vsXOvGu47mCe0M6LvZt/yZvG8r+F6h9UzhSw2ZVevmj/83e/peAVK205ylb0+5z38AubftfizKJ
ZZoQr3kSA8l8h7XbGnNpaRuWq8JPQtiWh9Hg4QKyjSCnVlXjNiCR893OYdsCoqA6XNwFs4zbC46G
x+Ecx/YsQgnbsay19TDFQr9LWgdLhKSZ5CukXKwxNrkfgU8OHF3P73LylPDfcW13lMcIJbtkmce3
+8OM8qSeUvIBxFnyR4jP7nMVufH1m+994kA4NMdzaTA52hOWcsFZK7C1Kw58P8+aMh9ebnCG+93U
ltASbRzwzkc5NGf8TxRb8NdzWwkhVqcOnYDS9wAN8KKKNY1WQ1LWGNOfwYhQFKRj4wJ5/XhU0mSV
mUgLAP9lJR7OXWrNSoLErTddjaJQRAvsKkx7699Y7gMnyLd0/lNRoMWTJVvsEWmuRmV1XhTXJjZr
8DbENzOqqIPj9rN779xJzmoJKYLTmtOSrfZ2HdQVClCtQuBqTBy0YEM9Foj11VIiSKonmCRWhQvh
+ZiHa335XtLi0Y40A9BqZPs4FN7G1DkS7VkPVbeocnFHWVUCz8FN1Ow898LwToTiiGFDacr4wl0v
DVFmZpF1JFZFivpIr/MZHxYKzU0MM/L8qI5XoXQdYGpCMY2KI+hwVLJ0c8/IMwQJoia+7aLYpWgR
tx+cwtafh7pQN+fjnVgfb+OplSXrhFxP4fbEq3NrLm8yyy8NUCdudCHOqSmUwkIiH1Ylx/RqHfqZ
R+++kBBXoPf2W5DouEO1UTf/tIO+uhDs1CQC7UEuggvAk97y52+ubV3VcPBirPxoZvIa6mvxKeQt
tLRmwaKPeACen8STg/Ns5Qr2GfnLaiv3Tud7bQRG00o7sIk6FvuoFQBzwOxc2M+nQrnoRYLVEZZU
i4jJ26FZhpSJMZqYJ9Rmik5D6n7ikY9SL42BCxtsObz/Jw37s8Hct6FWG6yfVVnT6gbXPxefw1AF
114yVS/KguQ4OEn1Ahnq+/mJPLUa34Y8msgI6ikPzOXlAduo9uVV1GBQ+V9EseBhwoiAz7Bei40u
w3o2QvyyYDZ8SYrFv8TL7c//RRQWO5vZXQy9VzvLl75TIZBc8VZGZsAesUWP+sK9cDeeWuquB6PD
NRFhRqrmcD3UWkV1VCE0hjMfIt2epi6HRrb/T4b23bPmvGovbK6TK9BzOQ41fyOyx4cRY9CodeSC
h29JzK7TvvuBis5fAtXB/fsnUPESFMvN5Qm1/JA3u9iFhh8MkiMj9A0FxBByhpNSOjofBRrNepm7
HOyOZ2vXXS6S1YkbGuhhpxI8ZWUjVwXgeNhK6Mz7Ei1FmACAJEsXJwlwobCF28HYVIsWJv5K4YVT
5Hjxu2wdRIiFtP6kI4fj1VFm9j1E7g1lxdR9AAQVNreh3WXNhS9oLdvocGcTCRgAchWeBDOw2mZj
QyfSQrkMvEGYYKuL7nhVlSCt+/pj4BojUp0lFY+kAN5LfFRuE1SkIXNarQYcalQXUqHjkwapZIsd
idKSY0p79XswHnA8o4fpU5qIDmL4pzNgaS2+hrvBDIDiR3XvPjZdC0Xz/Nc/nnMiC4/b3aNpepQe
TcIes87ipuDZ7KGHgTjCbHf5hS97cnxvoqyW2NSXeg4qDu0htHq8KFKxHYCqXmMogAnOjyJGOPW/
GBcfmIlzlWXq1dkNniC3ySjBgkEG3hp6hMKLkueF2Ts+fJg91yaHdVFgMhc23NsdmhfCTxqgBpsk
QNmy8KYKaWJcBcwujf9qgc5dnR/VqXlkybpkzZJ9sj4RfKTlo1RyI9GzdsodjqXGvfDNYAtErfko
+gnhcrSGgBv/v8VdjdPtgrFC4wIuSJbX9/FQQGsLF8hYZ9T3MBoc5GTpZ58Pempyl2wTbCwJvGOv
jr+RimGF3xSTG1nye2t0I/bAukf6OgfcQ7PGaL+dj7j8jYfHgl5evrbNE4hrcZ0LdjZ+phI9QqgL
DTCXqoJxm9HQNPLx/WknqTQZjGtL06RXu9oRiTNjIeFCO5uGLt2bydxdja18fzKNdJpFQkIiKJbq
wGp9ThTIHaAuG0OV0CcS+EFJrB7AuUGjRf32/PSdOEsOoi2r9819NQTChbTPaQVPnmqiHanE3QIy
QTD6fCDv+DtRmFKUIgW5u2ktf/4mEPsY0GJI4THtzeYu9IzsushpEBcZeClQhv3zSO8Rctw0hMP7
t4IGnwgxlbY0me5qkCoZvTlpuf1ntEie0gq0LkqrGEoIiRZk7aLUVIa+vDDiEyuTSiAPZTJsl3Wz
uiB4k7itbQ2kosj9bEob01tgvdQ4TYw3z0/uiTNG/3krQ+7lmSKXn/Jmcr2S5rpDqxnAaNHfu13V
3WZ2K+8iRwvoDArHB+hQ3YVpPfFJKXFQdyAR8TD4W9bWm6h1WKGm0BLV7lz6mGmEq/AQFc2dLOzu
0+jQZ8o9TQMTwdcLoY+W7XLpuo4tLIeqK7Ssw9ASTcGyqjhRkF1Ai8DM7StqMf3H89N69AWJwvWK
xLHpkW6tzxacfex6mFmzMx0hkOZdTNM5aiAMlSr/cD7WqRFxupB+eopazp/68pvJRIbOoTvW4mKl
8xE9IZSIfvaGwK36fJyTY3LojqKco6W7PsSiOS69Aaw7qzKB7VFONKPSLrutRvgN7w+lWP+m7S4X
rVqdl+3g50WRZYSqgoYu0GTsynn6ERbmdCE5PDV55EJsAUtS816zxCuMA6NRlBCCHSwca4NcN8SQ
Yn9+PCeiLNcMVyOTZyq1esY2ATbTVQTfJ5V0b2BH4qMCY+D9H4iEeqnnEcMT6+rrhEGxiBvaHIPs
SS45qNDG9eIHxNDnH+cHdGIt2FQpF6VODily2MNdpARaigYYLDrFnY/jIyiPxO7p7Vn6/nykU1P3
NtLy529Wd45ImT9PMcANt3/xFGZVOYJsF9bbcjMepAKapIMXJecf5y615MMgVjtWmF4YxcZyC/ND
FY/VU2bD50b+Hhk0hLvH6/OjssSpiLQHtY3mKlFXK3yuMN4cKiI6gWYCK0AIY54nUAl6BAFC6Yc3
+UijDtIt/mVmJf4xJuMOthsG3faQPJ7/OacmmQ/pooRCfZba/eH4A8zEOowDMIymGbUzSiPeUyL4
/f4gSroCpBavT2oRh0HcapijppQYNEc1skTTECP5hlVs6V7YB6e+ptIOZSOhOT/0snjfLBnfSXIT
MaZyk8c5blUhrV1zMK4s2d/krTFdiHZq7jyX3oCnHFexzQ+jdbiVjVlPt1e10r9P+gnPC07R3fsn
Dyda5F9d7i13XdhWKdKXU8CJGDdZDfgWd7pR2tGFcuyJsTBtPKI4EflQ65lLwN4lOgqXPFWFn9JB
O1B0ZPjeUhGNJpMKBMcGbxvPXr7fm+/joR/TGsvaTyI7+whhDUl2cF0XztzjSscShkaUhAwCw8Ja
BvsmTIZmrTQzVWBhjUSqMQG4tJCbLwY69a7Zf/IG+Viisr/Hz82/p9595+qyvHC/HOVX/Ah0d23a
BFRbvHUiMNNB1qDhSQTcHq3/dgyb/IuDBmT/QXbDYG/HAQGF27rHDeHCwjyxDXgN0PTDrk6SZq22
gVGE0uwyXWywzoF7gczcBJ8qgroVoMcBhvdSwFOrZ2nF8UltWmTrW7sTCv8DMLsbJwyjzYCP1RW0
3Es7YfnZh2c1zXJFhYwVJF1UaA4/KzXnYKwxo9hg5xZsU08Vt1M+q1vH1+GFJXQ8g4TybNJE3h/C
XD+oOCuBFkhmsEjg5+2mAs4Z4MzQ+qobG92QIRv8C/t8OffXo2PnLZVGji8Epg5HFyaVHIMKS58y
R8/e0ZV8wVB2/qvqVLqzrFz8RRlkvC9DG6/hWjQ/zx8zx8sV2W8SA146ZJKcaofhM+CXQT+gAmbi
1btLXfWa1uqnzClQVRocdAeR6XzE40WzROTRSjeNKqu92qWIi8SRsMCkA9bn0Vp1HRRPtJDPRzl6
cEBOQqacG471yd2zWjSo0QLAKNpiU8dGPW+9PIq+V9i0Oru69J0vVdLP2Ol4ITUjlaaAF8+HP7Fm
JXxdnrCgPDhZV1+1nktUMRReqgZwoCsZYOOy1b4VPsP7suMLwU4cfLRKeCpjTkMdhTfB4UfESQxI
UwtCcHKbL5yLybOFruaud+rU2jlNKJ8SO+OpjLdOg6a67/uQY5qm+hrWDvLf54d+YubpxwIG8Eiv
F3TC4Y8RadNiMzFw2FcYiFE/b/8C4mbschSyN+nkQ2L2XiwsD959lTEJtNGpnAEMoMt4GNfMIMFV
0Ek2cgIgvW2RkJ2vdY/HwoXpPvVteXgBdgBsLeHSHAbKctCMQBwgBDed/7WfkAHcT5b279vIgVN+
fjZPBdOUrahAapN/VrPZOtBkkPnAaJfK+l1pFd2nAcL0rneL4fl8qBOHn7uEMGkoKpp99uG4LN+R
k8oZl4qV/xq31oSpueqvkzxNb2hoht/OxzsxNGr0wFug9ggPqMBhPGQaoqybCs71QqEPF9LAhNVO
R53/5/2fzKPlzJXI0KgWr9ZG5GZl0LQgvhG8BlbnjEAmafuBP7UERMTd+YGdOFM9cipnOeXMpeB4
OLAY6cE06Ix8Y2Ug8vwCp3Z8qWn84djXiNd2qnvzuuKuufByOhWXciMh7T9gktVa6drBSoUNnw7Z
Fio4Yxc5n8REo7HOo/DrUDgF6ryhcSG5O/EZASiQAiiSL/5ltR0gbjpZawAoZplOOx8VpU2Z4Fan
VONeOFpOrFCPc06CAKJqDPrpcGJn6PWqhzOygX07o/U/i+vJ7b0boLLxbsgD40Kh5dTQeFYv7RPq
xTwWD+NVgwoq7F9yWpyOeyuMGX5rIIvH2YvSCyt0WYGrNAACkE2vAZMd5nJ1DztuhRjnhLO4GUT4
jwPahQMgw6vzK/NkFO5dKeCOkkqtophZmeC1wWmC0VO1r3zTuw+NcHh3LczCMoSKBCJ8phRqeQq/
ycMbdHlrdyqJgkaO2oJsQ03Iiemr7SaQiNWFI/LUqqBCtbxjSCocbz0oc3brLuLcMtr2CUOgBzzH
Bsz8yF4U+r4XPtSpaNT4FggVZWLedYeDK3GVdu2SzQ29GwdnbOGvUIRTtyb8rft5mLsLozvxyTiR
qURrUxFTrk7JRIlyGEGfofxQlvRlQ1P0mHxZ/qUs4sRiJ8RSGFvkGhdbl4OvNpaOFeLqw2u97xXu
6GAHQOkXcKWiyK+fzi/EE7PIJNKaBKSgQZ6ugvkjEtMtYv0bV4cSmzNTV3/ntSMhvxkUcqn8O+H7
T0dubKql5CR0h9fX9lx4uB+OAuM7vEi3iRHsHAFruOkkjqA+gqUQHYbd+WGemlOSarmUoJc60zIN
b3ZCiL9GmS30T9VAM6WbuE8zG0V1R1wqsF+KtNwNbyK5JbAwUEFIx3Rt1N9yVLcpZOakL7dRglT8
hYGduGo0BkAUvMlNuFNWA8va2ktDlMQhdM3wOidpfJkhY+wq2eDUNerpTlX49p6fzZNB3eVYYTvw
WloFrTM9WJFnY4U2MIkRUJCv2eR+RSKwvjJd1B6GJnQuxDzxPOPgJ6sWJq96au6H89p4c9HENmB6
XkoY2IZ4cZfIlU8IjP8NSSr7KTMYPxIX0lsxjNmFw+Y4l166QhyhZNQAfNebH6qtGu00Qr9RjdZD
J7AOScM6+GWgjfVx9gx/3/hV89Eomws337L/Dq+jZbmyU8ijKSisr6O8RfSvpT6J7wfAIVoaAZ4C
sXg4/0GPTwFenYo6JLAy6mjr+7VXeRdhKkjBxu/CnwFSYshz4uqVXzlImvxssRX7dT7i8YQu71xK
asrlDpTrcydsM2RA8FhEbTSCOlxFufyiuxn7hpq2ypW0c4kwS2D2SJL58SXUwqnof7J4C/2+Jc8+
XEy9UZgR5F8e22WJ5p0y2JjU7gtsaDR6qNiM5D6C3SW6GskNxWLr9/nRHx8S+HaxkLklqTVQKT2M
79KRIE3mkBBjYt/yz6+kdIZrEXre1bsjUSKlMkQr50+B/TASbweh55RbMvc18tn57A3TRif09K/c
XkI/Oh/ueJfarCMAswvcjYNhNbFNbCT4sTdcJyKtXrlAdsmA44SFe+u+bfPiOsim6kc5qBJvI9t5
OR/9eLMQnVK6R/KNjLG3ynfaznWTriE6yLH43ipdCI5xLt69JZcouE+T+HI7u6tEgB3igdIeyBAH
Q9/Fk/Op90bj9r8YiieWXQ/aU69xNQ1YPwNUGhM5zGgAdTmqpJFp9pewYCd2PsVtQakSIzmS61UW
Rf9UZkMOvTjAoW2nKzD12srgOGkkBfEbMd6dkoKnNpdmh4KycIQIawIxYcPFJ8JD00bKz0s/Sepe
+wy3mS/np/DUWgR5iafeUrAEl3649LM4MnlvTdz56B7dmjHiSRQTsp2YhvQWgx7zrqLf/iDruESI
JiwvbIUTZwxpHFNK1QlA/BobjCBHD/SD5NsfAwPjHyqKXxwvRTTZHFX9jAYAHGvpRNWzEwVTfWHw
x1c0GRZcCZo9VMDdNWKqMOZSoB5HX20uzB98DJRoc8Fm3HZhgBAMluzJIw5s8r84cAgMvoCPzLGz
rv23iN9VQc8jYLIQczX4hbe9N4ffLdUlF3LX1XZn52kQPZbiAcAZTmZ3+IH9HtFw7UzRzhwaubO8
tLm2ij6+cIKui3r/CeNxnpkw+njUH4bJuaDMyLZR6KNH0eoUP7wA36LCjA0U6hrzE/3E/A75lS/+
6I9XCF/oB79r37mcj37G6nBzSnNoSW6jXVSj6jRKVV+TGA7XOBfYaPbM+8K12w27mcIbYMb9+c20
urH+RAfgB2LFopJKBedwEuoiwkVFoUvjBUF3JyGW7+HDYnoS9ZfaDKc+69tQy75+m0HPtpokPNRd
pzVCNHbq7QRiUBc+6+rg+zMgvRSGPbI5Hj7Ln7+JAoc3kahgoZsW1Wq4M0HB+ttmKpP6Fg90bT6p
svXfmc0tQUHSsxshM5mks6sk1p6cqpaFDnaDH2KXBrxpt1SuLiSrJ4amqOch9G/Bx8El4HBoHWQR
36DAtNPj5GX3HUaByU1rZwr2OqoQcIBUyYl/foGsDpw/Q6N1uSC1iM1j5DBo4SMUHk34ymWjGfs0
gEvEwqGYNwMC5cmoRr1tvbAfrgOUhJILIz5aMvTzWfugFQDbc9auruS6b7Fm8XNni2hmcGPW/rR1
Ab5eiLI60R0c5wGJk0bRprXpBa+i4OkLgaUQ1hbn7qBHHzctPsfViLGYOyKuv1h2ZXmZX9kCBdXz
s3u0/Qjt0XwGDydopziro07HBTKKcWbDVC9C64uQZV+9RG0rkGEA49K0F7pRp+KxL7jzyeWAq6/2
YIh+tPANLEKmxOk36YBvCPxC/I86pNLfPTRq95oSPgAn9uFqaDgNYXsPpGbr8+rY+1U+Qy1uJUca
jnDnQ60yguUDgoKgxc4/SnI5Ha7ROHErpFQGRoV47X3o5+W14eMbLwwVPLY9PX5/6GL0MUf7w2DL
4cJHPNqXS3haIyR1IHdYqYfhhaER/cqRxGeRovs3t4vOeE1h2jRs8oPCfDg/3ONdYZNhMa0sHvJF
a/URy2BMfCzs/K1IE+cmSXMEOaOwvTCpx6M6iCJWuyLRtkYLwEZWwTDVNvAwwUpHkHdWqB/63pYX
zplT4ajOLuBsiBSM73AS8VvNUARyEXxQpZnHV6VTT1G4DWVqp93Gy51J5HtsTSPn6v2zacMEBAYL
gJIC1mHgkFIjGH5hbG28oH6ECW3MonknHIiPBK0WUDQVHTpA7PjDIGkxpaHroUs3MZwfGpHQHV2M
8kIF7nhhQIAwXSpwvGTIxVdziP6+HwwxThhC0PVB57nYo49o3b53woiy1IhoiVKYWpemmgIBLLR9
413pCDIzKK9XkdlcWg/HJxU2XwCogMJBC/23Gc2be5xSPWa9FZJwRj8VG2QluN4GCxsOn2b9+QEd
XXELoomcCnERBVlofcXVxcKyRXIfDa02+HvGSRSBk6C6wipu3CF/btwFFFEvrPdT4wMJYdO/BRYA
9fVwRdQzExxUzGIchRUtY6DsjVjkMQ1ruLCTT4ViR3G/8F6hLrJaFjIN+wjqFx2c2W4/l2GB5Ffv
WT8cAIbv3kwLew8MEhX1pay3WufmXEVT2XnJrhzm4hqPsX9q270EPTj+XqwH2hHg/pdrc33eNrYF
RR1mKwtQTV/RqpkR2HDCD/Bem49mWKYf89moL/XGjjfXYdTVOeGjoQhly492aJjMN32JllrR9OLm
/Fo8zkVoalJB49qEgk5/83BZyHFCWdXgUWJ4XfQlQ15tM6kx32ZOKe4t7NRQzht8+8YJW//X+dCn
BsglxstWkAMBtD4MPc5NicDYyHvIdcedi4UjHuzmpUrSySgUtenuU+2FRnYYRcYdcFtfRjslMO60
SwyWLCxM3r3kedNwEKK9QQlErssshTKz3GrxFDWxa+6ui6FsxNUcY7JyU+Gy0F44Epdl/aaayzAI
ByEFpQZeUbwmDwfVB7lTVTMu2v5cIT6fVPNDLqN0F9dLrQrFbH1hmZzYAlT9gOAsdXPS49W3wkPd
MXo1xDtPkW20LVK1VDsL74aHSnvVgyv/0Ctsofbnl8jxSQJoC6a+IqrLnbn6eK2xJF8VqvkBl8+V
xPbl1kcbHuNjHvOXSPMnJpXk36Ulx8bjVbWaVJ2bk9JBFe+atkVXrgfnYG9BH+CTGrm6WTyeiyh7
97FModGljMUFhx6Ft8rlHDUMTdN12S6nGbqltoTVwtDaN7Nd9H+fn8wTO4HGFducQjHt3DWCqu0U
XYCwx/9dkmD1Fqpi6axf/5sgVKKpc0AFWz+HTasMwPO12Q4ANL5suWnihKnnCzfo0bqgfMI1Rt+P
ms0CdD1c/yOPN5qLcbGDW149pJTdd2aD4Uw4We638wM6OiBZ73JpiJElQudZo9tylEIXcHW1i9HM
e/ZBZvm30TxBct0Vfm3qHTf3gE6uM5RV8jMeOm1fWCK0UI8+He8noJIkyAsSBDL94Xh5ziWQPpNq
P0kzgQduzHYq0i99OjcBCneZ02Bj4kYZXtWLmeoi0YuilYmhm0Xrzq/2OjKtzHqaM3sKf0UJWAzn
FlW40ngJVU6F4ps/JXEe32Cx2xiveRYbPqYtkekjhhklfZ7Ee/x0TczgQ4ylK3PX9rR74+tWx7X9
3I+lNoqtG4bD8t+Hc2X/qFSYtf9YrVkO3zDxc+1Pdabq7LVCvLrbig59xH1sFKh1b2I8YbK7royj
O1PFCBt2Ku6n78hJtTTI8w4pZXUlnCjvtjh59gMqXuCP6o8mDhzIsWHq7L1Q3hHOvQuX0nzV+NLr
rwkPQjveFNCi8MhkZjK161MDjXx+fDH6dzhtZviPii4fnqzJcKFLFm3sI71GkzzZxlOr66+jg2fl
Z2wsDfsm1ajL4Yrp2oX8gaFSZ887u0LlV97UKPDN9r7t49Fo0dZP0Yu/qcPGGK5bFLYQbCPnH9Fs
R48fMm2mK42y91QieFqEvj09Yqlp5a9pmbsium6RpPlWNTxne0y2i9L4BF62QOot0jNg585qIh4q
fcNPdUGWfLc6jK6hYmGxPT+VLnZ1Ox0gHbEfG7Nqt52SafzQLDo02c6wjU5/k/6kmp9lV6chBgAm
YlVPTRFTdN30eFlhzS0MX+P5hbHAiBcTPtW8IgLsdelXogiN3m0qsCH+5o4qDb5G0usr4woFgaFP
b9Ou78IHFXYlmpjQZjznYRhUgfNDmwbDFG+Xriw5djS5Y/ENcUpECJEwL3X7Mk/24I8ogcnZePAw
dE7/drixBW5XhuEFzW4e6lh4dPxN2T0VbmjK32KecW6lKN1UIZKRQa9iVHy9vraaLa4xRY2VhS6G
gPBsZP0c+1MGZr0rXW++npALz394MjExQwMvEaIJWKSdGn5yVvbC3LSdk8xfqs4DBnmNA/yE77SI
8z8Cj0Frd/Um8mbh/27qXGAhGGMPBW3BmCbL/O4509zAWXfGue6xKTGq6UcZ6tm6QwDcmb86ed0F
T7b22/wZdiuuRhId6wGxOXtW6A7iRbTri2gyP2Ze4EP4pxg/v6QG6BH8sTuX4PVQqQ/TFLvOC65p
Hc4yPgYf9hbYXYMWHlQiKzBuqiml87rBNnGafuROxka9yvAj8vD8TcxFOzKPDQx47+1aZCXy27TA
tbkLWwMRZKwMPMqA2HYk9ALuOwMmJ74ffdbNrzI06GLt/LABBbSxisksEGMeVY47b2MZ84THnTnn
ww8QlkYcbGCV+/kHIQIDlCo6P8CSNxOKyskvWdUjcnoK6UHz0UVpvfFg7Uw+WsRzC0QG/8KhlN3f
GK/HIfrWItC41Sx4iKa5U1ZaOe0nBEVlWmNXg2xyd12PUIObbc+jQLm70nZ9+SG3Yzfr0C6KQkRc
W07rGIy0pVs08dCwkVvhGEaZ4D8zeKW4ne2M4+urn8qp6x7zxK5wx2xyrQbra+0XvH3I7jxpx0tP
0kDFvp3H8d4DNNSIfYnG97AZ9NQhwttMyALttDHE9ZcsrjAjqNDziJCNxgUKuVMtxaBfvUzQ87hq
48n9p8WGSN1bZtKYP1UkmuI5UzDyQf0BVgJ4CJG0eBU2Z/JG9GQL22HEYeTedEvlP088kLsXsy0Q
bkzTwBX3jYce1Zbjy/xLtRkCR1E3lbe1jwvJgNMTIhFDFVgbDFGDj64vws8a5sGVSHXymb5aSb8H
859GPnuRzJI95aYaYz6a3kX42S37AfJuaVeO8V3Y1L7/ZkyR/b1144ayQGfgTcbPouVghUmHb9eY
p/Y1cGszvW+m3Jc7dyBN3yaxFtV3uxOeYW6MLKvKD4ZMdPookiitPljcwP6XyonGCeeOtvw+o5If
vgS5rjAuniMve4gRhVYPbWXO+jtYoKq4wvwhwrbJKvvpmlwVgfh+xOve2WMb5v8udGPVX4Ct4vMx
BtGo/2LJFqw53wLu8lAjCZy/at+JXYiFNfOwL+a+tn9HTk91GqHyGt+iDWvEHB9Q1KU9ZeSotz7l
01zNmFDGDtR+POnS5MUPvNbMb5yhcRt1Zco6GK2bkYeCP25nlDnrf3rctszffeJU+bAJW8vpjG3T
Go74S9Tj2Nkw6PPRnXcwNHos5FFCCgK8cXFVRB9xKMIFlVqHdjXifTjlVf5bdZlpppvCqxrYsmEg
Wv2rwoO6fFER3uVkDAULPdyADJtdgR7vZOPFhn1H1uYcpN5YX3tej0F5Qt+j+hjh+GxvAMogGeQV
I+c50IOm+5GBC603cKgwGRWxlVhI3y6dYERIDRpJYxEBKzKTyPFexoDG6Ys/GNkrNg9IZVZO2idU
g0vrxTKomG1t1qK9VVVQZyg7zqioC/6unc7McHxw82G8Cdhf/gdcPlGb5PSpvnsWjV8uWLS5G0A9
j+lUxK9uJFvEhovRfiiHwX2AeBq0f66FH4Fn1SM8x8a9w+I37J7IFDxK0iGC+Nd4DaC7jqCJ3+5N
NJdHnAd0LW9m9DNpwXpN9lJYio81zcZtXU+mtaM2GpoblNqNbgsQDzkCWaXYTcaId3/gdTNlSHGm
86/I4P6+LVtROfsyRKkSl6UWh+/KSq5cb7KcK8fMEZJtA1RDcGAoTUBtfhXuyixHDLkHNL6r6V50
1wPX2w8bLCaGQz53zFYmPR8F1XqUgXpQre12qocuucWTW00YcXpgx1CL04hfRyM+IdFkNONdgOzF
hPF8rm6SrG7REM8wLN2ZBtfQxlpCbTtszBfTqc53trVVuJgBjGJEu74LwkeOO/GtsYsckd5JN1+d
WAVfZTD6/4R0djCPRf6EGTEME1vCgj6SqWqT/VDEGJdqryFZRTimdD/gUDkmD0Ux5821cJoYV9AC
js5VZ7di/JrANMeNqFJGtIllM9AGKliabqMzZ+9PnllsY/6fz8t3oBI+JQW2iliQC+TQ0R/bOehu
d+ASp4xLJFZYGLp5J37pQWb3aLPO4w5kM6aasHJaTACMuYJVPkfxz4JPE20x+0KlHea35NfmQIqk
LHNgf1jX4JWLbmzspPwrZVhy8CDxcvTQkQh+qZM49nFg9weBZ8Xi3eXGni62GssLLAZdL7xSaJbX
G910+GLaKLTS0tdIrG+KucHeMOxB9mIBYYUOWz8z5X7usvJxUE0mn7IkiK3t4BoxRsujQsk7QXd+
/ChVgGNDGdgakeZgUNau4HuWn6rZFDdFEGfytrDT0ed/MhyySzwC540NM6jftKrlMGvmyEmv8qw3
PgugVcVfVpFMG8PjzNxU7tgFuzCo+GvtROlk3+uejM9VEa64Pm47uF/F+BGT43oGwt86T34ns41u
vYvwyvcsLblP4jCK7F3eaF1ftXNgMhYL7yCyJQfpxwG4B9aRtXwRcmq8u9yHB7AN7T54nFWQYwQK
8v5+7H2Sy34YSPL6udRi5xYOTkgIT2lkF8MxQuRYiJ+Ng2B9lBaZs2lNO2g5DDUemDmmiukG4XDn
ay3M6adRJAhPG70TWY+ia5EskEAcsu9JXfXUxpKm7fJPbMsJp4p85OZz/cg0vuAGqJ7nzkDaxSxE
dF9YEke4AolJEv6kwLIgCPCruuFTSeyDuxAb15j84bGHbhLv/TFq/U1AjzrEGcSo3KsEqE6y6aEx
qSu/9SkHYzKQ4dNYjNZ3Z0B+l1eexIqHImSz13YPGtQfQ3zmRI8z8CCDILs2yKfLb2FsD5sSNd1o
2wQdZxedDTS6UafWZXaD8VbxhdqbwGN6bnvrtlKtBUPM4M3C/nIjo8ciyBzjm9zx6vKeXIVXW8Jn
iZH30/w9ZtzJZtfgUjpuILCE32jrZ7+FNQe4cRfDK/Iv4a8hSNIPuQSbhzq0UX6Z4y55RkIYXX2T
BfW9s3OzuTYTO3+uE8PkzMws/K8VHuUkBaavjZ0kobCvXWu0kls7zZpn+uwymLe893m9Yb9lP9Zw
7KY9DKRyF/qxy11gcGshJi7Rx/L/F2Fnshy3rq3pJ0IEG7CbkpmpvpdlyROGJNvsOxAkAT59fXlG
dV0V5453eEvKJIG1/raVMe0WpmdBXVs/fISVJ5xix8yUnNDoO+okIhWZH3WfxM2Vlg3jsF6d6Li3
K/cQNR29r48jeXUkowtRftCxXIoU0Rpl6vVCNe9h7ahLuOAoHu4QUeRYfP2d6qdoScJU7jVZAQgp
kr+O8sxfR4vkL7HMbLZrnU/UJztLAGkZz+f0ZNHTxS3dzjvmAes5updzYKRxO8qhtw2nS1H6XZPO
CTUrkCXsQDpxyYDXQv2I82j46ggj96993OkXrhPSOQGcrSayOECBTzhXmjGrgxztSVlO7ttKuyiv
y7AXv8J+3O7DXeafCbHjT4vvLU+JSLbmYmTiQT5JsjcO6Q7S6VjV9XTaJB3Jx8Q1cZ6WS2Xvtqml
rbCVm/mKiCRt0kDQxFhTndqR9NL74SE3XnTROmp1AG6K/XN25IpVfiSy+3JtZv9r2+QS4emxwyfV
nj0l4Utc0w3pOX+9pdvuVwEOfvKnmebwoq1fy4CUDCyN7Xy90Cns89ounO8Wjc962SLCtYdpq7q/
ZnLEVz+b2uN8s/alov5pIa6fToOHupoktGm39n/cdla0HtAK3xytoFUY5Wa73IjO0Ejq93YiI1/m
v6w/Fk8LV/hj2Jb6o9QBhYMrn9o3DWPqxnSTy6zf852nZLAYN2sbwRzYtuXZtitnZAuOtC2ht1R1
3CeKNTytTUOLIvPseU2Ig+rR9TqKDUenCkDkXRKNTuts14WGgIrCOJhL9yOkBIte8GoWD1IFvO4e
tssIoIod/mCwtatURiZiK0VJEMM2CZscN99g4WiMGa53OF+C4D0W+6M3aWhPLbWmD4/POk10p8OM
jigy15c54iHLVykf8iku31BetK+bt4ADsfgtc+qPyeSkOQkMYdqFsXlu2iL4sw5Je7fN1Vxcm1L4
8pjEDDEnZciDp4/ozKg4uVtcuVPU6pMxSfLKnT5UhzWo+psah7e+UkMb/hpWX9yZWuwBwe1l+bNg
YF2uo4IWtTLJrcH72OAxAGOhacKW03SMXRM1l5Mr+zor5Ch/x5NvEAH1eXsjd7W/yW0ZdaaCOeyJ
PLJiSy3fzEUHFbmd1rXc3/OCoulbTgs6N+hZ8I4UTugtm5BMMM6OBctdzh/Pp2MT+87S7b8GjV+8
NAqjb1rpKfDog2EGOHiNdf62Vd3dYPc7H+GgV3SzrtUYUSR7Ln3WdiW8l2wHPoB9C+nxCejj9Bff
ZOW4h326xiKcjgVje5CJVjpXwbrxZyaYIMiC7DaaxXif5TcMX/7DGeX8UyKn/wVNYG+KdqlNpss2
+Rlv6/AbJLB9VMvYfdXB7l8N/Jk0Lzg+66+BJSItA80/OjjKH678fm5jfu5ieaJErjdqlvyVDHVJ
sVLGDL9RdOEF83NLuAfLvocqgtMzmh5XtlSqa3NVuzejFcGv1c7BHeVd6rOtGvnTj6DQzjWw+quZ
SZ5KTQv+mc0Ut3Yce3XrpWqZ408YZobkpUyKWyLojUotH+IdqdHU2zmFWW7HpWBIcdyF5umcDjNs
XZMIU8ve8SGQZn3EVSj5vb0RSwjCjeFCjnXepHZVhhUIWynL/14N00Xeie0uj88J1CFULEWZJa1k
2VwO8XJkarJ9Jue9fkemnz96S7itacd+tGddcZ7aJrkOl31IJmFK9240ZIWPYf86VlZ9equVr+Ge
UFcxi71/Gnod/6QZwLVXSVM0r6Ouh2+NxPqO+IjBnqqwosVuIAXj3TEAqanHDYz5v5rcZ3qruQJo
hSFUKhBh9GR6J/q5+COrHCpi+VauK1fHNlhcP6FqTHutndq/aWeWZGZff1gOfu+K9yoeiKZjZ6A2
Fm8PYU4zU8ttt/eaui2KqNaUVzz8EmJraTaYNsKPajbirC2a5qH32SfAgeCUL1q63W7VTlDCRS4S
9yqem+hP0cn+Gv06U0y7MmK4OjavIMsRTZx9nm+ZiUVcHqiJQ0DfAogRl4lv/q6CbPreWp2EJ60H
7xSEKxN9r+udxhOl5g9n2pLHEHEfWvueSJK0CbpWZQn5jzdQmUOQQrxVL0XX0P076t5rCWVdmb1i
gqP8VNPK8LIkItqybhv9PdPSNbcyLmzCVair55gk3ijtRl1FJz9e3BPf8bgzuWF17rxZfCAuwu6O
6Z2OiqAN5tsWd9x22cASvUZiU+U1yZFcjiVjdZlyFonLpHTMeuEUYxQdVBDjUqdQfX+XgGXXlMzt
D7Nup+S4m7K5sb1V1JyowPppIuz8UG0ht1ofUYRwaBfVX1YRRNFxR3n4HuTj/jklxpkOfIfN7WK0
5x6SbebhbhsqjrRoxq+ko2wuC5lQviEZ7F0dbbo8sDP399rQIfzoEMWgi2faW3R1oJdDEwGfL5X6
cH3bMXZUi1zuZe4VIQUb8WS/ml04c9o3mrdAxJpvwWFUZzOc/ca/OAsAsDhXKvkOg0r1x0nN+/ax
5Yv7EkMcXtrVKXlx9nV5H7ot+e6WoS1Psdv3b4SnUyc5iFplmy+6D6fi1k0dNu4fu6gTgpfCZDi5
KuQpTcJla49iXhLKvRY6vi4VWPecer1099uC1ghyO1iLX0I5n9s6jEcygA+A3R6qsYlNSlzpYI5x
XA8NMIffvTSG4ATi0/eeVnZVmg86rRhDvcjto2NHa25xGNaJH23iKZoPzm7NHcPzxC5rW0pAqGTX
1RF3fteBqY3Tp7BrGBff7X6GFKwzTU9xLWIa84jrYdjYJrtltDX1IFPRop1MWLMPXCqjohgSTvuv
ZyOH6F++h8q7DJJt/DXlC0mnebRMPq1rO2uNjSjpg+sIh/F6lh6l0JYLCXSIcD1QYjWWXdbve/C4
1Ftzuzpi6w9Gb6xCxY5sLyuNIki+VHrcTp7HjIECpkAG3I206EDQmP65Vgut7QUdtveuXzO32Xp3
OjqlBiuzsK/Cp65FNZAau4wgbk0X3RNL50epHsPlN4Z4s6SAIc54oOO0Hw+dEiWA1ZgUj6slGCcF
KGmcixXVLqXlhoROcOiEOuQJJOKuzfP5GVKlY7enFNc9H9/tZ2XkwjFNhhv/nJI6FtXcXV+9XSYP
Y2e0uUCuX1MnXLjeISAj4kknBDiS6a1Jfe/DzYOucsuFScCZPVeclgTI6K0r6wKNR12sbkabX7XT
vNWwqgVcgx2dgEtgjuMuCO8U7b61N5WK3Us1jnpNR/j/15KniqJn0cZU2OHSLjiMK16oCq1MkRrk
XiyiYVBcLIUf7wfCiUeozLzWRRoTPJ5n4ZKbT9m32rko2VKvwFT9hyHawr+ln8iFc6ugtHfmAYpo
7KRz5dTsRbMf6E5fX7dAdJRCunSBkI0hKaKPyirq6AwbEXxbsrFMjOjC3zdgXvSwzf1GhlqQwdNu
E9P+Ft9BEqkfORI56nS4NPiQyMID9XM1REC1TbvIbD6jH3Ur7qbWle2XKKsdUFImzStVdsF4pG0+
sZlgP3hMTM3khLuIlhfHmXdwZts2V7nv4evVBlomDUhm6A8Rk6vKFji+jm9yH1gAjAxUFtSjfEmU
y17tYrp8hvJxgTAmd2EQWhbqwpsYTspGenxcKkZeKrum5opKVGaMtRAr9UFbuX55uXXot/e28bZu
uta98nQuXtUu/Se0vzulczqnpKtzeqWOHWzf3U4hJz6gItA//kMypMmajH+8RZkHqh/1m8iHqT1S
wFr/CfyG63Rczf61WaEefNuXf6aBCA+WAz9/GG1PZ5dLW87b2koye1fQp0vqpL3vfOHI40/lGYMX
3WniNL36FfUCYH7fVxK3lrhssSQT5UJeWx0cuefoUeL//cyquo+ZT7P5OyJp8auHmeAiS0ozp+3i
ivqOxFL4pEJP68to49Ki99+pPhi9SP1RDpktTOvhH0GQI5XtSxDfe95Wg/QqM/8QNK8BP+nFuWvr
80ljyjJ/6rk+dbZp2pUgR3DfImSO6IKrZje8M8FO+Whvu/bJuJZ5lx/ZP3iGrst0Wrnv4mjlsFJR
6DxPcV9PNzSFegaCqVtpe4xaYEpitGPvcpkkUVkBCSvBgVIb+5dP6HxYMWo22Qic+uZuJWBps7Bt
pYEE9iiIJgkuuQRdcO0uhwj3KD17as5JA6ek9+wtx57fs34w3qdhLIa/ueioqOxNObEKr/7wXJtk
3jL48mo+JbIn9MUzlfukGEGcLETl8zgz/iuOg7iEfMI+suCMN45iyC4MCfB5N650oFkwP7FWkb2S
OAL/xEFdy7RzF0m5n9nt+7rU4rVwa3oSrVXqs29y0NqV1pImXagKegyJJ/1W3DwPIM3uI5m9g/c4
oYXPgey6hvqNM0Ns6t5VP6mYL5yL2rfLY+e4c3eTh3qnK5LXKzxhRoT/q8U59PicN3zs5plZ3o+r
pELNM4sqQ2JbfvUN2CwmSsVCK1RDGyO3ZPno4YZdjkqv6ljkMxQ/pWQ+n6/1GCpU64RPjds0Ex91
wawwoAb9chqI6WM/cxRntjY8sfHgRH+179hnaZd1vhnjkCvH4rlxs2gNzCc4eERVKCLki5Do2/Kq
ksjjz9ccmZjjOPiMf0MBbkcMjZdnwLr7e21W98M2beymq9eIG0zvw58w2gCeCXomcLWGAv65tNEa
pa3TweEHRTRddbPg/9ypdWKklVEbZFMTB3/hPQLYDlQEZ7K4w3PVy5k1i+B45xvsBFi851Bbswb6
0Lu1qnN+UGo7eUdBOU6VbVUbn3HkHDI+KsF/D2TJDc/N5tsvg5Lrgz+IlhaWjbY/RrhDwkxO66wv
NvLTrwF8HJqNeYRemJb6ltr0nLruIabN68K62v9wgr56Q6Va/lrAZj+I83TLC3jq7o3O8+CP2oeS
ZrE2ccD84ea+aLqWdyaJp00dA5q6vxGOj3vq5TUhALRRyObKadqN0t5CBdde2efqoFGD8CBj7PzL
+2hojismeOJqbS0jHsqb6Rg2ohyPs6rkzUzaBHST6eWfnB5BelOGOD+Uagu3U1TtqAmrJXAEG8Mg
5oJy7rrjb4YZEJnhebWnYVn8Nuv47q57d3DgkjFk/mnGTdP8tjPUCspVg8wCV/vHoA9MnY1O6zs3
e97Sp0cwUfBBDTeMUF/Enj7VLLDPUSPoNU0CIexVpUrvFTksyQCOWzIbRAMZLoN2QWeK8xyQFnk+
PrS9P7Yc7lv/IhT0GLc0jR8UjI3RkzOHa3HahO4oQmQ6ossLsDptBd3zqeO146ueTPAbzwX4TN8s
Q5Qq3WO+eJckGbp3vrXeftsoWQnaX3PQprUIoge0urQJxtzDO1R7PHEoiWDBXreSDnEqKHBpL/J2
iuobj+MD5LmctHukFKl6rZuCvnMv2OiDHtAlSeA8D1h51OGeeXY5tyQ2e/OGryuki5M8i4J/rvZD
2Hu7Trki4TgWbpo/1ALTLgrj416HW5dTx9Yn4XXYxMIA6G/mpeSjfBv3HZOxqZOKhtSGs49+Ra8k
crgfpvEEJFQ8zuU5n6PdQvdNOOXyE78Hr1+/5AhQbDea+VDKmCb3QoxIMWQee1dzzfv3iU6AA1JG
PUSX53PYNoxZvJy9R72sWwExEG6COJLcxJkltgonTTdQ59Iprcl94zaI8qOkNzpJZWOTU79qUd8G
dstDClUdU6XFSjJR1vYAqpexDYM/I112P3uOlJIPIVquBpeR6BCjgZLPe9Mut1Y6Q3XLdBbebqMT
9RfB2q9VFgQdohomB9Aal35yRc2hJwBg9oKHpwyC4WO1C3/I5FfFU8fS9dOwE2DxEQMBB3s85j+a
uKAW2t33KMoA/qEBoHrVzTgyppw6MPUma0erFuyzvrp3l234Fq0IKrrrwuAS9/XyHa5tcHS8cpmo
WHThvDSmSMuhNIV/k7Wrflu41T8t6OubHEOkE/lIok/mNwXTm54YzQ/VOsoHjdwDhRgcLDlKqzVQ
DqtsMusRQ07o5qY+o3rgEFxK0HJuEh0pSukrqhHrLeLR1/HYy7QvZ/mWID36LFvXvDlTFC9p5/Xm
k9pKVtG6XMUT88SOQmXil4/i7oeUi3przOAkKWc1lZfWR3eCckwqhhZbUELqbmG/s7vts04rAmCA
GkiQB+YaI0WT8WLkZ+Bq+cN3ouVJChbUdI7X+dtzip55hCVopDq2U1cdfyAjXb74NxUjaUhv/ToP
aFbIrSbs0yeYdh0RWfDqd+MFd2H5Fckt0MRL290n52mqwoMUQVQdcj5AN0OWG/Gu5jwHWeX5FbJl
MsPgz0cEW+n5TMa0whcsU0Wt1G0fA3fCyFHwTcBU+7sxqxpQ4e/tQ98yeR7tWozQWtC73SGpV2lO
pobWnkzYTZmNGslfluMSPdLlTUxRNMXm19g4zScLAT7uqhP7q+daB9eKmLZXWdj62bOrC2jkbrBw
XB8UvKPXgJluYz08rDqf7jvp+T9Uz6b/BOzky2xCefXL4qz7KAbbvcxhw4iNArxGE1bl/lsZUB9/
QMDm3wto7vJy6Ivps1yHswKRHaRJN2Lc9MXi9I1I1yXhvhB2qaGTIBNfQ1pR/9YlMZfpNvX6z4rh
4lfIClowb/i8nz5DAtMEHFdyHMKt0tk078UPV7uIiUYYnXOrRgldEQwbn3PVET+dLovnPhl/M08d
5WQj0KWsP1HUsYRYvf42KIvpGJ7PT/E8y2q43Memfx8ghHmgk9ZUFD7PfPpwB2WSAjoBRdGEWN6V
euyjTElPcQ9v/KPTVMqlpN6jBBxvHWHbS9nlCIfmwuinYs6RWNRnoX0q5UYNc+8t4p3dvH3wA6Bu
PvlaPIxKF4/YaQjPzd1eXnmuBgNWZ4kSLxwt9iQcDEt8iADV3gAVxw+n2LzgGDktuOyqKvcezWQf
ZvhKAK7Y10JY6dqNLEX3GvEGo1f/ZBcqYg5i8vnCSw2VfOAVwOVRoNh7F6U/0mpdWudyE9DvnOGF
+YzHIH8NmGL4nEKxfLn+DsuPIb6iZsYNLIu62Mo3N6+C/JpI1u2hn0iMOfEqcLAhzeOuHAJK92Bg
16lgcvcVeFM3hlwVdlC3QnK2pJEu6GXXLfXZqQht/oDfYn1evVh/rVJLdemSGXLTt1DxTG5DDi0p
g09wvI3jL1LF5eDjsAeLrYYLZ5tQ9hgpxhv+1BlpQ+TRQm+xXP2peH74CWS4n2anC/+OsmzDo1Br
/3k+HtjS4DzI8maSuIpy0xFrCF/6McWbi9+h9AsKNNG8Ac+AUdy3CnMB8pgwv9+jlka/HSAOLUK5
D+shyYdiZCSS1fUe9CDYY45OHQAD9cdpEra5b5KBy7Obus3j8VH+dRPAOZF54wwtO1TYPDva1N/b
sEe/SvTgCDJL36EWfGIpClpSd6QpUdsUnoPHsFgcKo5xkPo/eQrrW6T43yaf2ynzaUO+M1HFfB7t
sUciZN86l7U3omcyOyQnB3Y9lcc6ZmRPV8EmmtbQdYiNks27QpRTxkeS7uhmCnvhf/aI4TitfK7h
mnLey3KeeCUA/pPH2Rv9xxEEuj/km799TB63Jg+f3L68nrohWs7r8Gad0X6lPXXhb5uFLgOT2mim
N/PGE464sjwuCPsU2VCjZJuPGliMULnONV+cQqvRGPHa0DaNkO0sQBwCGocu1mmtOHDz/kNhIn3f
/Hm4753K+JTIj86pF0bLCw7XqckiPehSopoAEqQOCDyhpV+3h/90z0wimro4jXCUrpcmCTr4hq4K
Z04gD7CXohSMDmTlQ2+vfsP7xJeQK3RMOgghPtb4rtkqGs1mH3j8DlMZ6AHNw2FEt4xCnwssAVrB
vVHq4zpGrX+iKQhIu1589T7U3vZn67mDSOSCcT7U2k4vUeKK9hahb3VTc1p0WbSdtyo4Zn4J5DJV
kUbMXu/kkIobXIvQ2NG+1Z+ylNsfOD5+qmrmJjmAW7Xxg5IdgDANhzv7APm3sK59HKif+ODG4KYM
huoHogOtGbjWcUEyUwk0IwYrS5OpEQXWZQGkNt9ip53vVoTmSxYDd+2XNCSOVfkA12q8VxQW+xeD
FzXPg4lkPr/pgi72+aiI4IquBFT+Jynf27spfLNcwMnHwyFhK0ZjsQjSIdmvAbeLaBcfCZFoxHbF
YXJfLk1SogYrY4brYXiZofERVtGv/SWQR/SHvWqC/Ig4JEEaxWraHeSMRgim+/wCyIUiXFDgeJ2y
mDslZMKOUJrB9CWvepjip33xNweycufPxKE8XaC03e72dd6B33ZOhgPEyPJcIJpe4IfcZgLTjJu3
ingEn8LyQZH6gwqQIbPpLFjxHHDkKLdh6Y8RhrhIxrTW6FLOJfSaByHM4G+JcWzGPcovJ7DlipAi
BtxscDwoQyi4PjwROzaSzUSUWnwCuW+4m3wPak4iIyczTu2sy71aPUgrylpfGB639ViSoHpNmIwL
wuL0QrAczzy+m3FIVZjqzuZpYzne4REBfK5IBWeZRnASoe3aa/czaLwG/3BPjCZpq2tjDp2/yt/l
3nMGioo2mlT4HRhtUqMBThcO62fVTu0PhIn+eGSrN29rUXbllWDwhtuoRv8pKjwStow78kTqsNd0
iUvXvdsYbj6neo1fiAtOEB/RVpQf22TH0rn7nr5XceX9KgcvCg51bZyrPSiG8UElg3rabB84aDdi
FOzDebTvcr9RmXQWVGFM5ALndR/OP/uyZc+tiQXlkEfEmR9AxuUTxwEcEh4zJLl+3wqB+E0sjxxT
+5r5dYPGcaxJNNqm/9wDUie0zjuDvuNohCdGR5S/48RoLy3JquaA4AF6EJnP9GHxx82HCcHbdE1v
ivO3MH3sXzgCjC8DJnC5SpyQBkkOFxEf3c1n/SR4XP/uCm/eGKib4o2M3fXJlmrlhhnD4nPS1v4t
ImR2p0YlzVfCJa2OIS8WTMRUxxMRNHWELtQycmY88ZDdshS8N7gYGPxYvZtvMPr+cxijaktdouHf
YHHBaLZZ27th2JJPsl9Q88AYBxMswF4jWfZFTLN8t39V7Fb8VW6Lpm3polVmdVUH+kznBWvmVFH7
qyLbleIed8duL0HqYD2rs6djXhPEov2wd4hPHIcvv4C2u5436+nUibwt4D2QokRlVBfqGI8Jsmvu
FiqV4kLuRQYhO93TPObYQ+SEzm1Q9JQNVO7WDhfMj83PaeBUZohDerR4I0c/gsfuG7lp/YivVaMz
rLxOHFGE54+a86nMGPNd1rRqWF48tOI/Rrib1yCER5Dcjrfd0PrPdevL/mmqt4WonaRa7aUXr+Zl
LueZGNRd+cQAja3OL+zg18/L6M8gT5vFtGKdHbSR2YXQ1N2Lm/jIliTCYyUH1kUzT6E6eJq35ljo
ynA+Jpvqr3ppvAU77ibjBGw14HwIfM1/LrHzfI/VPoqMrLWBRIPatfVXPCCcuCAiY83vVnYcBF1R
vj4bdHN/JKsBX7V7DnPpC7D2XJbIySwKGOQN2mm/NmXy15xJ/zehUGeY1ZpNchAwAx6x4vgf+EFQ
enTYgz6mynCRK+0mF1O7NbCsOIS6S4O+85ldZaTYuPZm5PMB5qDN3Sc3m1uciGnjeW2LwgSQ5JDn
2GSYI6PoEWyaaTPAFXBTK+R3h4qKyRjyYOF6Qlzjv3l2qr5MjLI3a9uIKRf3n5qyyYnzx76W6IyY
/BlyoV3L5jT4XfgiOg8hz0JoyOMsXL1nU5wvW4r9DTXTGDnDaxNV9le8hO5LCKHlHN18d8ShTBLI
CbqhiiprVMdo2gq/f3JjHT/T3jh8OGIOECwNQ+FlnIfAh7TD9bdY0kSPr1n5n+TJI/hEjttdKYxX
69El911n/D7Oa47n+XrftwGNCADq77mpig8PNA1F7WS6CiaWRyz1/E5YlILrWXeJwA1xABL4n3lv
S3lAkbRDw0fxeIHCnn/po60buPdg3xiOkeSni09O2rFQOrrXdSAMR3XrBmB/df2uxqZ6TfImeYQ2
BHHZ8nwXZ4DLDGkcCqwtppKM+5aT7ZOhgVXDQ2WZ6gGzQ4qxKv8KS6CK05xMtTxYtBAJOi9tr+Ue
dmRdOOcbpnamtjrKtQSWbVF0+Ee3i6OH894ZcKgs+9U8zIXK8mUF2yO/ybud113+KBpOsZSAy4oG
ItaSU6xGxhnCm9XfDcPfbTV12jusyoEvr2JcBXzSPJBZoKeiTdfdincMiHzHxhKJHle7++qbiKiW
Cd2lBzTGiJZuzeBhvGn65Ek3+R6kLOslQ0PuurwQjid+bJW//8irdXERhJ9xZsLglk9Zz/6U7Rs4
TLbTQJGfcwUthBuY0WNnx0Ign2WtTq0fuXfYxdR9nBQIjiO3Y7IvZKQpi0rGzXDSQ897s4Xq3U2z
5SeEorK4bN05eRJ9SYpGksDY3/jrBpsBHT4fco79GYsFd/2VV8tEpLOmS1n3SrCLamj3I8tqX2ND
rIfhybMusgA0YzMmmtyB78IjtxwnU9rxoBzjyizesUBnxlmWz9XfxHbcFuXWp6RMGt6pMgmZtBCg
7sjniqI+uECC1W9TAMwcl124a9YNGOAZzGyD5CKZvOqa/LGku9vWKn4MqqadDv66t9i0BjR2D1h+
ILUXfAp8GJPf/Xab3p1Pttxzc7AGyOpUlAzGB5dPUR12DnFmixqWig+2HYULKuTlz9UUMUtMVF8I
hJ4rQ4jlXf3T9oZC9Qrfx/OgLQkv5xqAOwoR9DuaWQkJOczh3RTAO2f+bkekxfFYk8UocxflLSdX
KiBS7t3cRfJiQFJR4m3Isg8t/qHfQz7aH0Pr1g8SVbpzFgyCHYPGRiyiw/g3zleWP3BdsELQQyau
OoCw0VHr/GLi23TGitIzgq4qfnBHf3IvchnvvwqxOXdYTFfnBjOZ/3sLXP8MzrTIM+kSKq4Ahssd
ftTpHzAX+C4afn8podkpOMgQAfFGRaZ2nkpKD5pskA5f2Oo4wesyK2jlaQmhdxtnTq6sKPR2sfF9
v+zc4OZSgmZc1aAnT9pfwZDIOFtuEURwSw6oT+6ZDrguWmce1nSfATEu4mpSAFgeboIXMMmWEWRY
PfRSfRM/hd2AGJbrpniYWpTE6cqn/BOF+vpwXvSQ4jgtfjAhhvkRn2T+3YwgyNnqGzYMaeIWmQiV
Kh9JaXmZi7G0EfqsFriiqwnWPZKGJ79bwDaSYb2xfC1lr9l8nWT6IGcobAHZ+va7cCeFCiJvgJRw
c7cjmvR+fHUHFAAcsugvZEDmcVrNlJIfeIvtr8SG+8oc76MF2YBqA1Q4jI3opGX7LCu8DBksVPgV
xCp64g6a/dOQF/DcPLrq6OhCMeKr0R+z8+lsT14NuHOsjQbGDuIdYWQZdw9nDao9lGYyd0wu/Rxe
FjDa9lhKN56IlpvE3bxya142w+BfxWAiXhoTMM8KP5jRfZgxA/5WubM/hLhFdbohrFgu9Q7+9oj3
LCfbVEQDn00pg+FIi5eObncdtuMbe4F4EwnAKDTQ6KDPD2umXL2N7kfb79JhBmQ9+k6KehUp6xca
xdzFNHUxTqjGf0a0hiZQLkkfcEj4QGPobAtAeARAlf2BunSlbyPBunTyR7w86bBYumj/u+P6nCXw
f4cbUB5A9CdxDQ4hZ6CQ/5i7W9cGyYTwB0JYer/EMuTp0kzLRdRs5lGIlrBXkRd8dXo5tM3iXvz3
H/+v4fv84+lqxY4fE2MLC/Y/vdZ4WJVGttKlWK9Yh1qkzMulg0rQx905PsBRJOkeyOJGmRZZ8H//
4f+2ilEwx0/3HAfW0Q/P+Sn/86fTExYGUHd92uRcuUfl5rxIHbWAx4atokLWBIpW4MyGP6/YqPCI
HpsetQlDDID3FOr3/+U3+td7/u9v9E/ECoLnfFIdX0cxSM5hKMxDXSRexqj0NjEKc/DAhSvcaMdW
bwH5XrG96HsQAG8rkIZbIAf0JMn/8kn9GwHwn1+LEsNz6q3r/z/JYpPhhF4kK3HfFcCteOcKhB0t
aGQzD+Fw+O+fwr/ZEOefdk74iM7ppmhi/olJGTfZU/OOEgQ5cPwlq8hHHoddirHQBOaLol/vf0kU
+f89hkTuuWFwfgbd4J/oCwSS89DM8PDYAb3/Q92ZNceNJNn6r7TVO2qwL2PT/QAgkQuZ3KWS9AKj
VBT2fcevvx9Y3dNMkJZ51Wb34ba6JC6ZGYgID48I9+Pn3OnATDjmSmBxW3Hcg56ztmVO7Xah6L8m
/7BIHOogjfXFAmlfWlmgWVCBCP6FdB9EeJRcEf6Nyk+Zyl6wJxJEavv80L7v6Gl7K/uadIHClLKk
8DAXB260w3ScaPcKPIYCVrxq3cqsqgdLSwPvfMvvLZuWIZ/RIDU20KNanuwN5VMzaYUUqVg2Ckni
IQDbysZbFr/I1fI6nogEYjZUZBDEOW2FpiPFqljRyiC1B22BvpmZdCApPzwa4K0v2M37dQH7Nu6D
7DEJQWbztDlTtXwrE7DUumU3awkNO0Qc/6C4RtqdH773a0KFZ8NAjZx0D/y+y/C+GT5Kuep6jNgb
/Equ9pxgqMWifDhyAHhSlVwTzr0gu/5hiwpETFTAU5qwZi+UuGFXWceaL0Nh+OFPBLqsNl4iiXWY
3MHWaF7gGfnIQpBOMCmEMKF/WrOLDyhCqGRu8cZ1x33FmsumdEuj6fP/wBSRIIITXlJVZm01lhFg
ck4UjOVcGRVY59YCczRWF1r5aPygK5cAT6GCAib+dMYGA5xuEtJKC0JAp7TQmndxKNebkRgrGXxi
YedN5CNjtEQL9ADHMrzZaoXpRa0Fk7mYiNRb90MOMYgzBoEhbLqUQ80FT7ImKVpWmqUYIqOowhqx
likprC7lDEzlcS0F2XNEQg98aAJ0ZS6vzSZfJImFtv98vosfuC82BkjIJHwlSs/y6ZjOvjkrGiBR
G04BKjolw982E/FWJYu9KvVNohCKulUVAI8XuvvBbEICS7YZTiaci7o6qPRyVIRmxUpv/M78KlN4
HbMXS/0OsbLOC6iP3pzv6gerYTmQIc2iSGxJa9fSDFYLxi4llwU81NVgtvQ6QbmkSv7BLBoyjG66
BEsR1M+rbkFXE8T5suZ8OZFGUO9JE2+VppFET8pF0MhRLE63Evjf8IJD+7BlNgJK2BALhC/9dCp9
cP9jixqYHZsd92iKYXzXb1gbBEka6Tu+HbDrQCmnf6HhD5YJ7YmcLiC7Bt+2PNgbT1pT8m5QYcrA
JuV4aHKx38AEK9xbRFAueLQP+gj9n4KACUtlkQs/bapKRXketIzqfGr/XKEGWjZqNYW3EQmk+xKY
8pdEsi7xFX/QQWvhhkc/SCOCIq7mlIJpOJh7FkkkQaAj1sCRKG3xt4FIlcIvG6kF5sNCZQPZG0gw
TzsYU3ROPIkO+hACuVYLjmmotEt8b++XwqK4ICKyqsH4pq8pAcXeRMWjQgdGgEDgNhkS8Hxh3F84
in3QysKNxx+8JxT6K/fZUa+S5ZpFMtoAI1pKuQZaJ9R/eVlzimbJyXAoyiLsZ6cjNophP3J8B2QB
aCS7rSHXKdyiFtpL6+uD7uCYJdjsRTY5LOG0ITJKapATP7XnAWbSKJNrB8DiBcbh917xVVIUviwk
4jn+rHojc2AZxpwgJ91NDjjPaNpEDfiPcqTqf0OFdTl9/VWTg4wXsUYg6toirbLyGxGwbuIHnJgV
peTKFpqlV07j6J5v5YOOGSZ+URXZ3HTueaejN8DfGtRJxVXcqkgZpqFxjZhM45lGFzrlGFwS5/m4
Pa4ACJlyvluz4vey2BkGcR0gCEJD/g85UbKrfkClTSzGxX031sqP8138wEDoIjJm7DJw/r+7esOP
T9UKAzmFeUTlbkF2oWjnX7d3OHkIjGnK4nWtFdGw1ejUuFN0YHep6N+ZIwVPTZxMF9Qr358LCEVp
bCUGeyUl8au16+shdFMLfaaCtB1IbVhZqJoZHoHsW1trMKnBTYKRFF7TZtvzw/jBzHHcgi9QQ6tQ
IpZyail9JEZVhWCJXehq8IUSIO0LpXlq46UFtB22ngAp8s43+X5bQZiCoVwyOeye6007HOTcGlDR
tn0ln7caqKxvqUBG8lqQuZ7f+VTwSnZRhcRzzzf8gcmY0HqaLECT9bfmmkX3kgMsfIN2D1vVTayp
md2U5fDL51i6Z8F7KVNwBeX3av8qypFafhPgl5Wa+Za6Rh+SNyE3WAppmmkXDPQj02FrJhq4jCig
udP56xQkscCpci81x2gLtxfYujQSYKX3jfgIH+F01AjabRUO10+/PpwGw4jaiIn5aItpvTmJGBGx
60DXQP8DZrqT4HzaFHAqXrijfmSghsydmDOkxlV1dWaG86lUYJwHmawnht0AWPimjLB6gr+tdtSJ
NLv/oFdcpSG65dqDqz7t1QydSkGJINapFmXkUuVe6sC8IMm6YI0fdoxb/nL44G9zddeHmQpYKAwN
MLj41BCgDEzCpCmsMd0lmSY2DzOVP5ciYR80uoikcO9hMNnCVxvDLANTLmfqbCYU28hRUcI1gYMv
4LUJssw9P5TvT3IYBzdUjXsqu4Ky8i3ZkFBlC60OJVEtxUVONI9V+oXaL6MaqRCfBvnSre5VF+U0
HrxIpnCzMhlXTg+r2RszKwx0UhO2xbLLNlHfisdhhEHMitp855ukjqSoarYhyEg0AAXSU3YwGSQE
MzjyLpjuB/7GgvgEl67o+Pb18TIcQGaiDlWAramDDUK6QPgCmOLPj/LHfX7TzDINb9ZhrLdpL/qo
3/jzPOp23S3kWkhFqpqTKVZ7q2WhsBcH8mtmCmNtmZKKhrjcRJUnFi/oVH1kX8z4X8IKeIbVai0g
k/MNlS4HYMcdFbTqi1JXCZAwMTj0DXe0853/aIgJfrOXsHMuom6nfVf1GW0KaBltQ1MqeNeoIDKm
bLjQq48M2UBIXIIcX2Eul16/GWGQwWo6dtwToNCrvvpxQB6xkoNnhLcvHQU+7BB3roWhHGyvuBpA
2JEBCEgcOGpExF2/BhFIoia8cOD4sBWKSnA8xD7w36cdoq7JL2VkU5EJDiLTg6ZI7VxuWlRAn5+f
j0YO+R62VgLvBB9Wx/iaw71JUSsNCa3oCSDTXaPojfuSiuHH/6QpiJ+t5WCNBvhpn7JmbFpLYJLK
sS1vTb8NyXCawHhBEw3xp/+gMdSuCMFxxJbWt3DobELYoTnw9iRgvK5rEb4EIe72bZp555v6aK44
orEBQsfMDr/qFxgmVW8yQjeKomX3UFmYN7rZmxd81fIpa8cJSbKxhIfYIdZczHna61M0Y3d5A27S
7sCK7nGOw+eQCJVXdlT7nO/WR5ZBsA+IImglclir7U9pKRrPdFJn8GnlTjxTHlfHiIRxrg8vTNb7
vhEtUTEKNj4iGeu+DapkpQ2Y6qWaut6GfnVfmPUBqJy+E+uov9CxD1oz4V1GPgHNlwVudmqHQ6cI
qI2TXtcGQT8EmSU8Ie1E6Y7UzXdQ9PkXzpvv7YPIuoRwDucImUrX1VqORB3AvlBQ1E6O/WspzRMx
N3l4OD9dH7aCyiHLmFAGOc/TXglCr48z7Ewg2mBgVfugvgHCeUlT6YOxW85CJFq4HBB0Xn7/xtES
rqc6ygRXn/dTfydJ/gKZoOr3oGaD/odc+enPX+4WJkiQSYatngzPqluKntZREHIlgGGMw3om/xnl
xi9qVBNY4D6g4pZw6Gwe6yOlLEA2kc8917tCgUW3gTuG6LKaO0AxKFATmbMLq/n9bOHXNeQ3uVNy
xFwnBKu+pAKnt8DzpVV3bcyxfxS7QRl+2btTUiEaKJcbeHfZXHl3MwPvAwAkgRmjLTZZkr3MC9Ss
1uNLMljvOqQrEjdwQ+SKLKNevlpUMP3WQidSiChVU/Q1K4Ryk7ThL8fnaYWrKceJRSyBDp2aH0BQ
0N4GdMM1ZbiVneQmVDjDNCTKse9KYHtxYwGio06exQ/TZXUxT/ZRPxe3wY0cD0LG8fQJUm46S8Ev
6KU6BSsT1Up4rUZa9qv7P9vJorHFxszOjGs8bUaEHr5TlzAeZWGmaynDSw7IeHd+bS1n7ZMthYjn
Ihey5MKt5f+njdRR3tRto3/rqBEuC+Fej3aZaHiFJNso3nDAoegLvYYLNvkuurC0SrERYV11IQxa
zSFYQth6R/3b2B2s0LzO+o1c+E6qx+48fznfwXVTxI5Fsg+I5BBxpQJ65TwieCVmoKFUBetjcAPb
ie90Q9ZfCfCtb0SdOjUie+HmfKNrC3ltlBw/OU2ZI8Y6tBfDOqQNxRja8Hck99QHpJvZnEz3fCvr
3fmvVkzOvIqyCOut1htJ6AA6YLoWUuY0ACoRllAsLEoOdeWXABMfNLaIhVCHRsYbiYyV16+LApky
bUEjhj5tDaX5wIbGjjm2/i8aPv06aWpl+Jru+8Zc0RS1iQNFDJm/hVzlV49sSytEftDGIK6GJ1n5
xa6TQpD3sDPiZLTtQNaYZNtseOfn6L0lkJ2lCgI/RbSJ+Mjp+qLiYI41neJEPypLbrFNCMNi+que
l8zPSSurVcyFBE6AkcsjhKC+DW/WVzGRvp7vyXsDIBwBNSviHEu2yVjNypgKrRzMUKkhWqT/KY3w
OaQU6C68EsYlqaRX033rljhg0BghArIl5JfWCnUDHAnq1JPFIosOiwxnRoFibaO5roWsugF8W3it
3nU7yF9lZ4xieQ9LbnrBN76bO+7IaJ5IoLfMpYZz1eOsgmE9C40vVkQFQAXNojPqyaXT1IeNgPBg
TMnY6OK6EWhfoBEOviZTlVkbpVK0Q45WnbX9pdlbEDEqFyFSKDSE/snKV3RpOlqhPg42YnghyOXS
/ARvCiWkahxeuOOtevRXU5xykWolh42c4anJK74RJTmHW1vPKP5u6KDbpYJ0yUmIp+2Q0CW5xbCp
ChPELrlOLvAjSZBC6f5qf+vd7lzPs23v6uh5rusdHb4/uvztuo694yv3eOXt7T2vOR759uC6/G7n
Hvjd5sCXvNrb72/dHb898uY9L3WcPZ/mbW0+ko9fXuIVvH//5N3u93yazcfZm+XX3t5zvvESHsF2
lp/wNd9sbNvZOTva5bV84t32lo+/cl0+6hs/2W/szYZP/OIe7f3+yd5vHN6z2WycjeM4y8s2vJ/P
Wz7MueaLIz3hiR6W5rc75/B5c1heujns7Y1z47h8Ta9324LOOzydt9ldO463P3rLg/JsW9754Dzz
qTteerh53O0el2FioJZ3u8djZi/NPjr8+LwNvgYu/72q383YOlGTxXWjAlu6P3q33/beE53aOM/O
7uA8XmjpNdhzrqWVc2+bOpVbbMNz7798vw3sW3vz9cYR7QvtKMuyOdfO6nTRVE1J/TLtMEVf9g8P
zLPDeDMlu6uje+U4F7L9qzji+yFc3ch9qa1imNTvj+63J6yFeTo/RyBcLnRpWXZvrnfgs6k/gh3p
eH/lXS0G7R1f//Dv7TePtXGLrR6/Hb1vx9vKZuEcv31jLu3rLYa1f9jut9vtZru9tm+wsINztcOc
v15fv5rjte3c7JhvVh7LwnXurxyb9bk53DtXV1jfYXfBhV80hGVXe9MbVUTSMma83C/uE+uGEbtk
1a/H/XM2sPJ3UO1QxEgTV96322DDsmS53y4LnmF74H97e8tXy6oObHp4+LmDy9P+6e52u5+Dff94
yUReM+LnHmi9pbSmEmeLUd7un2495+duH9ne1lsG/ejh49zH4+ImmRgmYmPjA53lW/fWe3Kf9g9H
90uBb9vaX66+e3wAXbnd2tunu57hc/EiD/stdrc5YOelvbl5ju3DI1PturLt3mMQ3yz70+YGT+K5
9s7d3OOHDsfFwZw31dcL8rl+rs5WSSGMioSl4rCP9hd8bm/z3F+3nv3wl2emezjRK8e98niIDX73
/BMor+eQc4+wOnjNUBtOwzLUX3DvR0bhuPi146N76zpX+z3eeveN1YKzxuOzS2w3mwr36nmMOVvP
btkF3C9MjvfN3d/e4rCxm9uHwLb/wIo85oRdYnNgFX7Bax/sV1+23+5v9w8v+8B+eVg+9PvT7bfI
fprt74G9x9nhh24f+PblBWvE5++cm0d8LP/e7x43j7ufDi5/92g/sYuMth3YW5bqH9c3N3/cHHab
T/vD7s/He3YK557twNlsHl37+ZqNaHd/5T6yRO3N4XCNzz7sGHqXUX0dZnr+k+Fmc6VF9pbdkX35
eOXsNjcs9dcXfn7kx4tTeHSv7r98wRCdPy/MyHnvxcntdL0jq1QIBlsMu+QV/2G726PLlsfStx33
8Ncm51ywA6TqzjpNxOxOm016w+gLmqVNhuN4y/pnqS2tLrt3ZbOK7O/LXo+7ZF3sbV6Id/Aell2Z
iWbi+eqBN+ztGw4EHl8t793vtzf8u3tk0NyDc/96sGFYvWXXZEXdsHL3r8eF3eHAglxM3Vts8NZb
3Glo7zAhhh9v7bn446tlGt3dlyMnHXd36/Ke8xOw7A7/XhD66+EPRM7rGRNl8jVAdC4K2D3zkALo
UIYYF6Kaa0WcL+Go1lUVfzUD6GPRRCaLoK2mGTrDHliTQHVjr9W7eKyma8h9uxutC7RtSB6DgvtR
gx+DsvohQdsO/pou2GvQ6TmctC/dv1Z3o9fH0UFoLDcj4pTv0sRmLsNsDINXMY2p3ahJejXCMuVF
UA4czw/wK1x/PcJUL8ic58FUErI8NTVVzVDkmDheh3H91FFzDaOpsp39ZIeSxE4r6m9dNHzrJFQN
Vf8x17ovI8DAiWBc1SZ75IIupY8WN7t6IOIrJnEWS6a6YQ3ipvIVshQT5SJRqi3lJYOWPznkDeCz
OyjN88RLojmTH6DqjX7MESIhF0DkHwy+ruuKCIIcHCucyKcD4tez3MHK3tsg9pFW0IvCpayrdKsw
Ti8s9A+s+6Sp1WmikiY5nBazC1td2CcYxDUxwu7CGezjViyuThQYLCGK0w7VsI34ecoa6uYg9GRr
FLxShgL0vCF92ArRbglkFtgQfWVHFuJXKYy42FERx98gq2luhF7QH8638pFxgMBlSZC2AlK3OhyB
gw3KPoPsJomkeNtnHJcp1JWCTaAG7bVYQrYld2V5UPq4//TrTZsyBgGOW36/UGC8yaUhg/FBIWd6
HCVteEauStjDwKPdZZD9wmir63dcyS+VbLwfWuoZCYODIifGiUs4nUBhAHEj1DG0aqZaHeMkL3ah
1VwCwbwfWhNgFlMnmiJx9zWMIhSrXhfLbLJhS3gQde25V80nf9YPPcR6UOm3O0OtLxwul6Pj6Von
USxD4kT2W6ZyanW0pCx8IBuSTxCCwCH1xSrRa9mVkhLpDsz/ZQiVdhOAjYE5Pf58fjpPd/ZlZzEl
wgnATEHFgHReNQ2mmRr/hKZNnTo5ZfTjTVGG1QYJSmpQ2/pSQuijrqrgVCiYAkxLOON0Eidp9tVA
hqawGWChkscs/iMNAt+j/C2Gc8Iod0hEXJJlfu/LFpQWyHGqfbCcNYghRAIavhpor+GZFJxELAQ3
URvLK6E9dc+P54dNkUqBmwOKaXbs0/7Bnzsjow33H4TOg8wGIibixreiPPOkeJb03fnm3q0JpJDB
uOoqJrtAKFc7tjBCaWNqFMZqI5RqQg3taJmgZ3u+lXdGshQQ0sSCzNBQql/WzJvrnuVzg56hBoW/
ODObDWfzOHdTPdT+pGTfhKK2jFXvfJPvxnHV5HocU3gZTISmHBg4SldSk5fYkFo3q9L+QufeDeFr
dSTIU05XwAn11b4QzlMowlQZOcFUdXso5DKHku38gl28b4V0E+BI8GdsqUjqnA4hZO99bFSQx1hJ
o22qsJ8h0tTn7flRW68uzi6sKtYVVi6bEMSftkLBvIQUJwDkzvfFh9Hq0bIMuv2kGL2NLuT40BfT
hYjhuyYZMeLJSzXdUky3DsWnkqGMSkN9a9TUkjsiK6M5VtEKdxKEl7eW2S40wlO7Od/RZfrfekxy
lYQnKbJ5XdPEJE87mo5D14sJ+pytF9mdM2yKrXKU3UsZp1VgSMdpnLaz2nM4LXZ6ldJO6X77nLtI
otl/Hu6ez3fmNUx8rjfKaW9GvQkhZKAVeQvO00ZibSPdwL7nIkvnaBsQUfZVbR9QNbKnP863vc4J
vOvhYrhv13adpGq9KJ0KO9UZHGoT7R/G0Tj86r66Hsllwb9pZ0xzaLpy2lHv/W0F29Fn6swO/gW7
WO/e61ZW2wssSXEqLL2ZPSTbHPicndwpL6zld/ekdSvLmnjTFyWqJTVe5utYbb4nztOLtn3+/HhJ
0Fxapv2cWazcLvVl6SRFNFNtqAZyoIWyP8OBfjs7xido1fcXLGGx5XPNrVyuhZA47oPmBuc7XPz2
j9w+/HQeP19o5gOH8XbprnMmWZM3BgztS68gJnXI4TlIOTqmq7vP26+N+wkKx0sTdsFdrOvSCd2V
Vri02btc7Fhg0eaP2f7x6Sa07xr3mTuBHdrxhY3l0vytax4VuNPkdJm/yfk+e+IWodJN44U30d63
021nXxjY06j5O18lr7xIokJtAevD0snQyfij2hCxE56/ZP/rvXll/msktSqgEBkCKLOXQkO796lQ
Leru0CfGpT5dspWV0zCNuDHzZaGZ2pfO30VIWJQyGrR5AkPcJRzgKuz4fgBXziM2BVmDB/avAUxv
kc9yDQ9pXudT5EYuUeUJRyzaPy/1chVOf9/wyp8MQYbEU0XDyqN8aD4XN9VB+e7fkQVGDaV8np7y
Q3Sr3GlPFyzm0vCuHEzQjpFeLBajYDMQYmGf/Y5TnuPbhlNu8k3gmo7p6Bec9Ltgy9qAVp5mkvMk
bZaFAS7Mi3aS+5Q5BFZ9u2R4C0+2L+7jHzkAcFrUVi4kBpTXnXrsJjGzXFxMttoggcn6UFyLk4Pq
WFeZg7LyfXOH0Mi23qrX1v7CKH/kV9+2vRplaP6mFNwKZxV32OifUy/0Bm9yE6/Zy7tLMbOPphSY
B1gSah3AKq4uBDH6IfFUl41dI8ojSpCiwBqqTi9dXrvxfH++a2tHsCTOqGOSAUZSewmW9HRU9TaS
/TBVZ0dQWsWDthKxC6mOkL6d5gsuXF1tTjRFwQ34S0rDTQO60tOmUlPWR7lH0NSHPOiqsPKcMi0l
veBD16O3tKICLOI2sJCYrOMqqjShx9TAQtlClnILF7hxqPu0ccRJzm7jMss+UWEu3f3yKBLB4VrF
oR1smr7Yz5vTRAF/Vd2USGijA15uoMvHp6ptdo+KUHrJFhcX9naPp4Pc4QjcUB+pURW/WgeIJNaz
ZQiTY+R9bjlQkjWf4OSF2rLWCiV5SqW+hYc/M8rBBnDQCDaU1dldGk/+Z63N2wJep77v91Wmy/eA
fCukH+uoNO1SRM7y/Li8O3wDhQOyBAYBlLmlACk6HRgVbbO8NQy0xaW+RwpOSIMJb4iUQOiOje5T
wKJr/Rh7CM/3zzWAsB9BYwWmKwHamr24VPRLxEPr8+XySAr2AeoIBn7kJU8fSYA7MxKlcnRQvkrQ
f1BkG42w7Ct4DA0i2bI3D1Mps+1G/XjBa75fbAqTRtUA8WAi9K8Z5jdmAsG+MEwU7Tp1a36rwNR+
auGEvIUI/VLxzgctLQXOOuhIogpArE87GTSLErElz7AcxzoIV0rQ3WKKIXEHPvRyfpLfr2tCmMS8
YHOihFZcIyUDQxyzAoZRx4ChcNPWI7qbVXDhjvruksO0QXahUCkDro8tYOnxm7ELSE4o8dz1ji+E
vj0i9G7HWaDYGFR2iLq52Bipn25kMVaPgCzTFy2bpAse7P3S4xmAQy9F5KD/15G2ae6HoKhYXSYS
G/omKHzhUU1ESjWsForCPaoSMOz98ugufoy6axDYEpH6035nWpgpRerDf9QUEBNOauJlmaHsfr0V
as6WZAFQUAhMTlsJhp7c1BT3sO8hsw5BJeIPxST+8vipokJHJCJrCzxptfSSSUmMFryuEw1lfkzV
RnIjAVLAAVJ3N+tG3/vVXi1QWgpdyIBgOerKZuRJbNJZbpHtmaPgEBfCvPeRyrtwSXjvUExZg0qD
TpFye1cLAhkLKb3JbBxDiHJXFKElTNHO2YmmJmzMTBsg7B+bfu8LzT+R8v/1Y/zv4KW4+8vtN//4
H77/UcDBuaD5V9/+4xj9qJn7n+3/LG/735edvukft/1L3Xb1y9+Oz2XzN6/L/3xuoyJfv+fkI2jp
n0/iPrfPJ99s8jZqp/vupZ4eXpoubV+b45mXV/7f/vJvL6+f8jSVL3//7UfR5e3yaQGP9ds/f7X/
8++/vQZg/+vt5//zlzfPGe87Qj/+40fx7h0vz037998E6Xc4lChKB98MiBBAMGGm4eWvXxm/c/DB
Hk1gf6ysJT+XF3Ub/v03RfudciJKe+AfgPrCwHBYXctvZPF3uEtEDS8OsxDbsPbbvx7tZLr+PX1/
y7vsrohQkv37b0R5WVj/3s2XvXwpwiIuy6IggL/OVZhIgAr5FDzXnQpdcDYlcnZTIpWcOFneVdU+
iOADpsqzRXDSbUeFulisCc1VQbZnMyZls00jOddFuK+CvJvuhrGFRfMaDj29shwRYs3KVsWs/pmN
05yMcI8FZvsUQ31thSx0pVD9PeHBsQwovMmNTrX1CiLcPwKIo2GIdn1JQzLTpZoKoUqHNSSOjenK
WR905hNqNIVK0g/N1zY/WjA8t73XzVraPdZh3KV3U9B12heOTKm8QW9SKVCzRTQOSS6yxc8RwkHx
QdVCVD3SvBv1jZWNBXwBRpCgZJuB4j4EyNAu/r4Vqw3er/7phwJ1UJ0q9/WjptRW+WB1g9jelnqW
fhUqUA57Y5CbekdIGHqP3IRfPM4GOCf9QUa8KNPzGKHIAMUkW5v9OuHnteyqrVChcdvklWcK6aI2
CSlJ7+UU6xa3YBggJ0z6MkZaT50SYdfWmZLeF7GS1w7U+x20+3WrldtIq7Rdgxu3nFat2G/DoNOR
yEMYnROPqSVfGjOZjoqPKheSGPX4s9T9pvuhBl2S35T+KEpXqPEFT0Kj6IWTmIr/QxKVhRhojMrh
U4kwAOJsJZI9TbKJRHOOnjMxVNSDktWp+VKVU0j6aVTn+pZiJ6u5Ens+adNRmw2DZm/0yiGbKvW+
H9LS9FSzHr9ncpYFi2J4wp4KKdmDgMBJuFGlXuVslLayv4lm2ImcMgjHhGOmHo4O+syoks3QxnxD
qy1/nLMmUFzYJvqnlqXGLgXxfQydWGDcGbI/qjbnxGbaTCZCGy6/IuQQgJ3/uWiiIJIOHu0xUgoI
Z2cD6ns0nsT6tqbAIwmgd8+HNt4YHHXLytNJAZeOnyjcrFFAL/JtHk2mJ4lRah1auZrQ4REjudk0
TZXOxzY3hXoziyxmpLIFSdvAC2YlN3EHX7+HfsT0qezE8hgaiCgeMq2EqCeOzCi4NRr4pF30CSIu
fqUO0YPZVcjQi9L8U+zLhfW+UVkwYiUoOtsZOU93IR9/yMpBMvfDIGjatkfiJXDEADbJrY7IDNAH
mOXdKCzSh9QYDJhtEZJGQD2qhcLjQIeU4YjQ1wyPeeKntmgh02trTVvX20KbTTjTtNIQtl05FeaO
2izpa1SLC9NvWljc42TNr5Q9PLlIYmsy+BukICwfUbKu62J/Iw69gA5JnMIZxqRU0X4otLD21Hoe
PlWqHGZbIaY0IwyLUoDGeqygJWdMuIF2ekZ+z9ApPc/8cUDoJ0uF61RWAlKPoOzRz0kiI3akPAhT
ilenxnTGsUTRoyqoUcfdBo9q3hkjavJdjSwwytjqU5IWsLhD4D+kN5EgdqEbIGaFHhYKyrIjZ5LY
eDE1KeGXvh97iQ6QVsIe0cZwZyQ7nxnlYbgbYQC5j1soI+1hkAXh0ar6fkfHIWDLc/NZGqqi3KtD
puoMeFYlLinoxHBQbC4JkkQyAjp9DvumPXR5hBBwiawcHFgN8qS7aCR760VGK6We3KKFAEURCCvZ
nTNwNN/krMivOPWryp1cDk3hcf3MiMWMSOPZ1ShEz3OtafdZb+DJ5VHvjG1BqRn6SXFQ/TQaVd5B
o6yWf2TdIIUbkxp/cwvnkiZdJ22OXLIySBISup1sfUFLqkD4qmG04kEoUfM2EODa6EbfLypr1HzB
JKmhgkhJqsHtEMJ1REIsvZvCGzRHVPlIdN1AxaMpdflzVxrGs6k2SfdHIxha6ykMDeSqaHMnj5q/
JCRrQVSi3UBqWduroz72nhZoAko0aJo9JoaClCgqQHp8CNVWFL2I+M33PoSww7aSwSg2EuKayq2Y
hQNzJ5TokdVKkoWuOhmCjFuaZ9kVIVuHc7xKRvWlghEe3lu00uYeRSUJ6hiS6nDxlJMthkk13YWx
2sWG42cNwcTlaOd3rM95MkbZliO/6NC3CTuhP5iIVoRXajJHSGzNiQ55MKqMQv3dJF2NWoXl1zUE
zVNaD4ojaFlQ/im3o0ndodgU6g+4D8RPDaL2KGVNWh/7o0OFto9j6Q25Mm7roJvUXTGk2eQZSdWK
7hDDD7+LpxyxAHa+pTK4j7Purqfme9pCrM7+6Ko1aqgBagCyn7ucTOJ+cmQEdR8y3USeuZSHOdmM
4yhJbiCgMHsTN6E07tU4kiZ0f9Uu2BYd+5lDZaN8r5qRwZ0jyZQq2IuBMEtbDdZxaFSmuNGuuYWG
3XYOAjP5Aq31jAp0HMRRLzupVSgmYbouNBsUJMHFti9RIEzFVZMsAbgN7OBkfDxfQ/P82YRnbDQR
imvb3JX6SF0IqyuigJ/jNIY+zs1mUw9VW2FySxgyJUVMN6WPNOG4sdo2nI75iHTBRgtDSszUpmvM
QwOHhr5V5Sxi4uaQanuukNnYjRuVXa7xERjwTXUDf4LsN6iTSGWXuJEldogoU/gyalyHulzqt4QT
xgk2XFiO5j2mG+Cb5Am5jGMKf5/+rWq1qTn2klh2t0OOYmdlI8Pm13+UslJq6EoREToizyToV6EQ
t8mdSSll7lrVYBiI1dTF3N+VCEVNT5Vfi/3XtkhEiGq4ucyoIECFEu0nJOeoBg+irK4fIK/RCd+h
Yq/8LGo19q/SZhDyjarVqf/Vt7Si2qBAZTzBh2YdGTgDCW5Dzb+XBiKSqjNXY9x/G7QmpUwz9IPp
CskQXUX2xiS+M4Wwmz8nfZt9Rx3EL3dp0af99YjuO0LTYjxEG4Qt1eEuQZtXcyhxNfQdUp15eDUF
ipodUJga8p2R5HP7JcPSsUK03us/AHJoj3XW5V8pdJLkTzqs+KkDP0+tbssZRBLk3tTlOpCOUVDF
JTkVXbkf6m4vmUMkPMEQUgwPg1VoVAgPGdq6O8TzCPD1FBzwUG01PIQiTn/zesv7f3EJKl/yx7Z+
eWm5Bf3/cPVZignPXH1exmh181ne8M+bj6n/DmmmAmMfohHQjC2h3X/dfCTzdy41KpEhksfUkxFD
/NfNR/4dWjfqT7mNAFKFPPF/rz6S+jv4IgAWbG2wgMoUuv3C1ef01rzUXXMnX8gvuf/I8jtwYq30
kK2jm3kMBwt1u6pA3eEWVqRE/iFQHKovMiWGetUSUhY8FHDj+fObsfrnXezt3WsVm+QJ6DeRK+K2
cLArsNycxjwiJCbDpC3766KBDwVTrnXrUQ0UpNYnzQrLwzjBw3XHJjESREWgiSWIQ2kLCPqlOpip
42pQZQovBHxWOUeey6RWnGAPJaULc+X6uWRR0ZC6SqVrGbHkxjULPUItMjIH1JiRw+W6Fc+1ftOM
sNZ7SUb5mmsqGeXIadNH8V01JcngqMgjGQcNMijpr+V2EnI4GbclavLmykqAD6AZMXITnhc81OuV
9k0kLlFSVS4VrbyOdHSPXbEQlelKQezpThjFrPw5EsVtr6RE0Rqvl2vkmEY0b83vUxJ2tRtYWv1g
JWgNXQVym5Hk13oruhtQndUuROVXMUPqfoFXEmWhnB0SF/5ezbAEoZcqjLJ0NYtjOu77vC0RWkw5
1SLWgRYJ0kNZ/lIUYXefwPY0ufFQNdqu4uQWXcAHLk29GTSuaODXoKpZAs7c89ecNXkU+mOqS8OV
7Bs9gp9S1qTHYYBRF5GvLi6/Lmq/YXBhrpaUyqrVJWwKUnNhvOROfWri+VwI3Han9ordU+vdbq4r
y/4/zJ1Zj+RIkqR/ERu8j1eSfnvcGRkZ+UJEHsH7MNJopPHXz+dVPZiZXGz3ztsChSqgqjLCnaQp
VUVERTy/Ns2klZsnvmxo9kziE91yPfR2y7/XRhWq53991P54Yvjy0V9wO1YLt9X9P5+YtiNafuoW
cTHJTDHOwlH+fCLmjUlLYMTa/xvDoz8wlduv4/Rg6cZyMYzWn/uPjh6aohBDe8G9q651Mg+9i1xF
RF2xHv71N/ufbBO/g3rIGQhvnq+s5f4paBVZ7hPiZa/nuiIBNh3+voQsUDsXWCijJXe2dbeTJmvI
/TeQ7f/xqxkoblYBN7qJj/EnuGn4buNEehJn37Cq9RD6LZ7y9WD7D3258UUhEclQEzn5jv/mqfrz
dqJkhzPkmyN3tUDV/niqDFPnE/Fgw5nAdMtMyILjpP9djgriSP/dNb65A/zxHPMOw9/x5huA/wjC
09u1+G8lZyqHlfWVQR2mng51lxuT/pTOptXRyVnq3XGue5rtqN2SMap8vAqVe2mbIPN22SD0gxNI
GLnaJTBm0E0aCKbAtuzDSzaW9g5LxwVKBvcxUmvVuXFb501E/nIUJrLvJfLLZB07gvRmeb96WfGi
smAZCNKKSAg19sSHlbV7JqRmlcZv1UA2TqOYPyOZjT+GeVL73LCaU+Fs3j2Pw492HoyDR7zmncW2
cUKvS4yMnVnHZgMtjm1hh5extuQBcDD8wggQPpSwpUkL1havQx/szWJor+PaC+Bzc0P20jWEYxk2
/LdVvrISPz4XATOAVi3pYbNXnf2uzw9d1r4yPW9gP/a687d+TJU1ZweJUegxn/riY5jlJ4lOvhkv
bo3QcakJYycuKW19WR/IbyI82RtVhJNyRuZd4Q73RGMD7RgVxPEwWEfpVOD5njl8zdCY76B86xCz
jG6E3JvtQ6a9YN95zLC5mEJQmb9moND6gdIWvwYtRhCiHttH16sfwa2CJy+Ucyx9aT2FXVGjfjTV
p6q8NQH8jLozXrXhLfFx6Z5guEkM4ZMglMwZ4dCY+HglzBBK3wlCzfsErFdc7V5753UgQc0rMnnw
tB8dZn94qdrOOfesgu+oFlCnPcswpFZBoc0TBlm+ETnGxc6n7Vox033Jwrp4r1TXZCnloXqopfZf
CJ9yHowca5fWtTYCp1S0E3NtXITvEpxZhjpKNJpjoJI2tA5KEHxCzMuNk63ZFyctVFc/69W72NbU
EOWJT2BeRfvAIHmpfRG5wcN1v7qMPuc+0z89a/ASpIcWgI6eTrd844uK3OCbWoxyjYuxrY6FYcx5
zA6QPPbm+NXOzeaXoz3rNITTcqgcATvoN+pewF7E+N/szaAuE9xq7mY8wqEuBq971e5WptvNLES5
OEE0dmknIGU1Ga8EQtn2pJJx0dudm5HsTU0mIs62gXkHr3gJRuta2R5hVUH/yxdk3CxDfrIGkreB
lt+0VU+ARZXcByMWP9pazXerDA/Kax04/Hm4MkmbiVvOD3irLge739ad05ApRD6f2pU2xgOWQYQM
j2y4gOcZE4FH1Xa/yCA6wMMMR7sd+sfO0dOLv2XtfSnK/LFkrLpW+c12T6zzxRjIgk6mQHkOaWgj
mLnE4AnnF1upfOcBDY5xoBvSuLKiWH+TqmR7SU9yKz7fa3NnFbKqL4ShNjhEgtoZ7+QpYjgho3Dx
GtKAg6q4I/ixq35ZpBt+Cu6c/XXrnPG5Y0fWT5dOSHkfVrbvv0VYYGdfx4HXORHNW1mVZ/YZ7PqT
wBI1Jwah9f6LT5/xawybdqQdnMftkR2HfD3YZTiZqZMT/0j+2q0x6wz/NjD7oVQuwzFJ3vGkK2e3
Lsja0WavCwrtcCJxe68NhQVCTdrznE7zvDb7iPSw4gQ9l4UJUen8BOUYxUjaeVnfFRbxb4lahzm8
5p2JeSFgWVmfPc0l6EgLXUnDXq3GVfcBldh1d6K/xerG1khd+ToXNWAyeEpgYpE+R1viNG1OHBx1
1E/6oF/cqzeQuXgnol5sj64peMPaxrJlvzfN+bhrh9r9sEcax/Ogp+21i3jE4CiQX/j3vp/zVgpE
mXnfVmFxbaaQ2pFMANrnze4HJ0+dDKN7+JTNUVOPwZremi3bO5YM1HPbirw+zwWGo48S7MP/Aj7T
NztkQktEcDWxsV4slvAmnIiGzA450u7W/e62pmhTgRa/v5BTPBYnM1LA9UlLVPni7zeTO1Tsgq6M
RsBg4NQ7Xy62s+8m4Tw7DENVeSXaVrt+YjSCSNs7qyFuMr94M4aYQSKWVVG7qPJmEmpnAR3mDotu
j1ld1B1KE6ySs49vu7nrQrNaUyXqGhvYrdgmG/SmNoNf8C4htHVv6QAsCnZFGzuUeio4eLlo9n1Z
5EGVusqt5wPufktIKm4R9levAZA7RysGXl8j1iNGttoWbosRAkFPKX1Xxdty4W/rgfGzYpkh72VZ
Xe2uq+fvGGt0t5z13mxuMJvKeve325qkUBE8nHnSSUmYM/NPuo9xeNroTbcTRdKdnvOMgpl0HW37
sS+GvHwdpD3592rSG1eqsISTvXcsnFOysrkts2fBBpR24wnxtwuqy1CFiT2mQKL6hLsw8d4m4EEJ
I2kzV/Qy7Sdt0yVqooGrL4aIyAjLK2sHULRiTwycfFinGkIODIegGZG599LxVsiPKXsloyE6k1Lk
J0tpkXrTWP5X2vI3MeXlia/X7ZeOGSiG+/bjvqkvZE0tzV7MJvkZA5mDj9G8fgiAEhJ63PJAQEN4
Z8g2SxbcXugJhunkr6gNzD7rDhux3XG/umOCJKnnV67m00BdSaMpCh5KKJ4kKiM/tcg+SWFILBK0
Qt+LsyggLXFT/b4mEOUMbDbvbvHwTgKsS+R1v9bppkzZPHth3qShsQGlGoyiayqiqjkXYdg4MRZV
/V3g5U19ishZO9k4Rx3LtraOjqWKHVRbti+L5SsYeEnKeZRPSdQBuZmt613w39dnt/LExW6JY+ee
NBdUTEHiSa51MfR+GHfd4P2w86E5OFXmxXiXbvEELHWCycH8cMOGlZhYfRq3ctp1U/Xb3drxWeTk
pU5WMKc4Es+JtfbFc1/x4yYrD15hJK0w6dxwuI5m15FnWQzBQ7WMEV0CYDUvvM1KIjJgCd40ZvVK
JOaIA6+8eVUp5RQ6cbCMNnejXKzPCAjtWmnX+WpnDMNx05FvPw2GMEk6rsr9XE6SeEFvHMWuKDLv
a23Z2tsHESrRd2xl8+qelLwKTSzFl6nTmypawKko0s5jYzYeunCkGQKShA2jPSAZvZkH6DFRn3O4
ih8O0pNL7ZBlb6/Af4liafHg4D0YIbO19bGWuTbSsY8qFg4Uwt41l8tbL8f+UXroBGK+ffhMFI7F
O98P6i9dy2oJmLWy30q2Il/hcdZzMU79sywz51TcBnsg+3U6mQK8EwnZVO62Wq11Upaeuzf9YfB3
Wi0SFzG3zn7JWUdfvRuTkfjzIPHkNDR/DoCHkIfRWHH3F2HRx81cySM/OCTWUcHgpZN0Z2gjuJb9
PM75uWWXLB4ch/eWqjSJz3Y5lnPizsN81eU4fldhWb9YzZrh74RP1Zvj5D4vlKGp9kEPg3Ef3oJE
Y8tsxZI0Y1/deTXH/hxCUL1KBv4nCnqDp5bZVOgFs+Yo52VIV2g3ImEX0kp3eYX2CIJNNYmrTX/e
R61e73LHz6djFRGBzvXVpGtFa+0Zcaar5mLrnA2QYls/oH2C3TqW1ouapyhRztYlRe3l+wmi5jBm
OXxR1pZf6q75sPraPfIFyZzG7NN549IKLyWqa0rtvrSC1Nwif2+wa3vIi6m7COamg0OsOC5MUDHx
Sqqxuo/oDx9FaS6vPuRARznOltfV6eQ5rER9rVHA3Q1de2cILX8uQmZ3fiPCBxtj+b25au/o9pmP
rncJxoNGOBNGIXK9sHZtVp+q8bqZFY/YBMceUy2MI8z7+OD1m/ERMqis+MVv208Oq92mpuN3702J
5s8jV+7gzuEvIqvrkq8zh/PO2Byse50cbsgpo+roloxj7RgaIrXK/LcIK/9ssGWYjl1pHSrUPAeS
O0bmq266s2Uz7ixv+DHLegn3N3I9NTxF/DFTcKratjgyk6OB1t5vb4V+t6b2kgdzvicWOnoyM9v8
IpkBziZdbGKTUn0vlxz4PezJivQ3iQF3FXzzpowF4EpRdQgKOfQuobuBOwQnDw4Yh3x2wcjCNdOG
PanEcMUVH2ab7meCOF2XKZG9zR+t/ebcLxlnRHTWu7tU5n5wc/PUdK6ZSDhhgPrpmGU+cfWhGiJn
73h0VBsfaB+WbZZuZv1zdAISzxsj2illtDQ6Uh87P2tS7UNDN0ad79ool+KwWs7yUy/u6+CO9bme
/PzsVX0e02U9+40TfDJj9S+KOfK+YvJgH9DXBLssobE8Zy4NchpO8/BgT2YX3OmW0xUbdh5einY1
YeiDMYR8MTzpsbDYa/+xJOzki8d4FR5ClZXVseqC6hY2KrPv9D7EFmP3lsc4/T+bjml/0yMu5n05
+DIO85qhzLLqryFO56kkxTytu8x7NmtvARuLmlPZ2+8z5OXzUqz0USJTj91AxLpGPEPNDqxL5muZ
QJ1ML5kZKlQqeKOVK06sK0uXb8Ifw2RyGuMBP7SvlbTso19oQECzKfy0i5q7mcw3gpllcBGFy4dQ
Q/uTUjbFeWGsbz2bf0S2L0Fz2pAawPHTBSWd7xu7JlTr/ToG+srZbmJHudF1JbjmXGX1D0bj6qlm
DElWrNqfOpcYTyRk83HtbH+fmzlNGc9JAQAh6tMtUHin2TZ5qaJB3SMhMYejQracsMjdfneFMXwb
BFHxpLg5iTW04kgwj/EBcEoR36DqeKKD+hjaCGeBrBFk5shMPsfFhf2EydoNpNLsGnCs3RSNpR9b
9ejElJyA3biByrjD6lrxMBZtMtX9WyHH+tGum/EZk4E6ITKbUdHQJi7LRn0XlfRmZrdMx2FQv0q3
Hm9xwJPfH6audGL8v4fvW1ChjvBKBtSO9zbP3zqLHd3wh8ePbdlFZWG5Mq1Hi9iCc3Z715rCni6O
K8K7VdnuPbCi8zQpm4iPrQ3gyYvs0na5K5J+a4KEqaZw4hW68SBLgxBqjwbwpajC7mHGAecjahD/
Ic00PwsADTr7jHF1QeuEgMnMXlxTmve9r8izXukJr51ry/1YDspMLKvzz0NmBrtpi5ZD7honZQ4W
YbOGuc8H9LXxJK3NjRnR5e8ZrPw2Taq0W1V/wPQaAQOS5u9wqfbHBhYzxcFMHaPf54KFU7AfaVl3
XIDfxCS84UrMUnPrRs/uZg1EaaMw0FnbHJEtWIkl6umwiLE65S4p8Xm+QomPiAyuRoNLIH20572Z
tpBPpLcrIBFkJ00fXBhpvVdj1OuHP03dHgS4dXerM25MUcHw3uaLfgwF1Db5xa23xhFkvJcCN5KK
Luvme7M1y/SuNaec7ihSpJLVfLFuhByP2nz9zcuSeGpuLFHnRpU6fWSGsbdo92V2S0fFpBv3V+QG
CxXTntWQOGG+pCW5m+UFyCjLr5kfZulEaLL1gwX6ITg6FLs5Zezy3kizXF4bZD74CDG8RAZqisry
pbjOPNizfFt9Sy0IckpX2Y4oE4hcObROupZTsa60hutypzHCe6uUHcXm4L6NvGnvSFZrf4OV0HIM
uaHcx1pa4mYFgtKL2OvEd/hseAXcZpixABm472rBLFlgj+4eQGCkH/vbGvFqCGiTLkjj+K/2QLLn
ncCzXWA1yv74HkvLrDPoG70NkcRgBuwhxGNvRvfbHJRb2gnlqi95JN27Rhqdfzcso4nhLBaB9d22
LJr8dr8JgzQoUdcduiY0OIGbCPlTWhAefihKUUfXSHDDn7XtrDBTnYnuKin5YMwI5eAUcLd/jc8U
7mz9aRCELiVR0gSov461T+yzBRFAttKSh+3vMprk9hxsZgOoN2w4LCS1jy71sM3tWFzCjVWCS+5u
Knh0cL0ck9Yp8IAEG7AL/uFaQjNCmXkoKIYrCpT8FOpyro6IMIP7hpSD7RHbz6z8vvWoDRm9NobH
WTtTUMS9PQXhWVaGvT7YzsTgX5MiZ1/EYK01tbUpjNaO9dQDTwwitxl/o8xpH5fNGMx9H7gTKEhN
L30Sc6PbS2jkQN9mtATucabSwG2oLF/fPFL3QjexVDf1O2iCzD2ElrTlgdYUsCCv0eCddBkyMMAK
ySiPXQ+NuQm8MKcuOyD13YL6pfo0ynFgCFJ06Cciy4S132aMc6sYjFnqT6Lox61HaQjD/4nLddVX
yTqju7m3rOJGmfU9F56AQf6eRcpXz57Z2Myl0t9g9vzMncprg5tFdWkth9/dBbS23yjGlf1IL1SN
dMiWeLKJcP+oCySmrAoxrY3M8M647kpWeFxODhaoEQo+VZm+3olSqhuwO3ozyY2R4X+KCR/sL0sd
Ody6RoUm/8BZ6PaweNr1/Fh6Vk/z1AaEw29DRghJkdFifpmsLAceXnU4xAGO+2d7KgJ3P2YVRcoa
5eY8zTm+R3tBXEO3p03W1Q6JKPE3Ru5v3WNVVXzPgvRfgEWkKUV3bsrc+pZVgdRrPOWLV9DHwZIl
Po/GkVfgEl03Wl1jh42y49512+SyfSrczX4q3Mko4qUcIUgzRJ7AXGG0r+u5lXuB0xKfSQfRxSJh
JIzdRt2QszrnZqJFtbpdJukI9qXjLy3kWNVl6TJZdZEsYqC3ovCt4twplz/lBoo4JK6H6Z2nJdzC
s5fNXXGi41Fq2/3Nirp/3dbRWUfrxW5I5EmECnxxykbPFAkKUrVdjanxVdy3A6JZPSMl20VsGHT3
yySmJq3W2bjwcBnR/Ty6/WnjN47PbmXVw0c0WYaR6sCvDwDZ1XBm1LT1hZWXOdhXY+h3x8aeW/O5
qHvdpRRCb0sjw1TVvdhQSwMrWFN3t7pdhOS1HbL9RrNPD4tyJLoyGIkyDs16bXfkz1IMPWmXgLtu
NL6pqO0y3Pp9nlpgGhkl9br100+3qt0GlwclfpA2rx7zllt01LY1Tr8iApJqmtKe2z3nY6tTzFjt
t6BpOW/9QITcnY11/i+HW/0BRlQ7Rxmtvd77axT2KfGfmZNqCkO2u50wSnTIUH9sutujIatG//j7
cEpCxG8ffIzE0ZRbUCBWtadlO3Y3mWda+DbAYDvj6HO2K4T57J+1nb9HyzvUkEJDR2peNVUXSyGl
jkvHQexUmAjQzr62x/zBMQmnvlRG15gxregswVIxCWKulKUVKivtlg380e+Dclfx4AZ71h3qOclZ
g7oojS015hTWgOTPXIpPp/esDeTZzrD3Ro0OsiMM9OpnSJG2/eaOM2e+JDZg3NVjWwOc5n0DNZds
Dl/u0bYVt2Ag3KU+2FubHxZ7RK46NUqGW9zmtWgOngxwi2Bihx6ObSpu9UmqN7gmrwG/vvOQ4fY6
ZadhHffQvyDrhofSCVeVSH8VutNXW9eQ4hARI/WTDS+q11p39N3VuIg8qaPAb8/eVpliL90SRRdK
2d7OvpZB4YlDZHihYQGU02lTp9tseWDrIy8fohUB7D6sbllttpQl2Zw4xou08NZ5npJmqg2+w0C8
MzEoeMo354kF2yBdzLA6bnaEoZdVNLI6MW5Er67bu0XMCR40cl1Tcl6rfiwQpU3ih6lKxm45IWDc
W0Bi30YRZkvq1lVDtPtf74i/qdK1LRqsc8rKevFYqs3vuEhe/9S7OgOygEyVXxFXS//+74oZCFJb
X9Vo9tV+RXzsJZrJwiGdyHVUcTAmcpR3OAVB/LoFZutUYLMrjva2silkcytPgyrcKtGzI6df/mhn
MmX/+kbNk+vgHzR92GvtjqGbml0zkY0RkJaqdLh1aP/6YbFlUqyzT6fMTTbp2XJRGccukDwWls7o
iQ1r7ofHxYW+APmUq3Ewu3KNHgyQzywu+3wOvzde6DV37lr7P4EZhL5OhnTdtOK1qL7QEXnqOafz
JfzDVo76EuSz4PgiiEWRaPjq2nTEGzyPbLupLz7Solt0HE8SC/LGWLg/q87XprUv8WSRF2fbtPjN
+6SpeaGYZVviY202m3E/wecPh6VqTPPoudMNEDZmmyXPlBEasXFSqFz4P7N2zOs4dPOiv4aj1/bF
rUxZW2qYYb9hsrTaRmamVgShsFw60WuE0V7YLxp03sFN31e86b+PmMUsabb4NxEP5EAERVBG6FBi
EiEc+uExKDr1gleuGp4YJnR5gI/1wmvQzIubVBWC+eOQtdV7PWqr4hGdw/GGYa+wHMeuFaF1D/7U
srGA/51zziFNbwv2FbTHP3skz5wdui6d++5xwhaaVxeqjEByitt2u8/NWv2ySk0FMHyrMGQS0lQO
30fPli5YwKKau7xC//sSDkOZp2U+85x1YcdNMysUhiegi2E4GoaRj0njrfX8shG+Yx3NhqnnqLbA
+ArRNB2XxdRD4sqqq66Z8pTuk9xXekW6Y+S/gwDu84OZ1ei+5Wxm/0C0W4mfpia9rGOSKvwAkbQo
VnoAOMvCrGPZ2vkPbGuW4tsSrSL78HTGs5EBb0afECyrOGpZZOqEsLZMHYTcGxh2ARVxcbraqe+m
nEZ+lyl/Ml80eBbu8LcLe3Sm0pDXju2F7j5DizHst1ba9ZsHz0+hrxvl9bFVFP7U7LFHtF3oQ5qu
X0VR+iqM+6wP/aTDIWi4NtXERDVZRc51bR8dgeQJfnKLEJPykdGPzk7NrvXAyoi+9KX0px/s44wa
YRXqUjQ7sFDzZRzsoT+OaOysG8lSbtdtlLZ9P4CUs+saNErruF8Yz9iUMHqpv/VeI0rQkc5b7lr8
wtxnZfFyPLajRW0WTOj1XUW+5HZWqunQAw2mDFmfNWo9ladyyvrosSKjLLgPN8n2LOA/CkBAkcG6
nXrpGPrCzDDPO5b9tHwLPKOMdsDA7Tztmqo3JzuZF28EK2zyNhPpLIFeyHsXvZ83uxZNhTE8OIaS
KFON3imLKi4bGt15t/Frydz61/qZP1SAt/EdlyO2wTHQv8XM3KQ8/03Y4dFTj74a14PqW995kfi7
T283LXz9sRYepF1kwbg/bg136FvURLx+/voA/yvx6Je+5a8/9aAI4v5rme7/bcnu8Lu/LaVNf/6o
/w+36uybhub/Li19GT7K/7GF99f//7ey1P0Hu5RoGkL8CbAOYJn2v4Sl4T94C6G+wmnMJdz2prn8
p7DUdf4R0JKTJMj+P1Iel//0nzt1wT9uy+xEmyLZQt2Iucb/QlhKRtAfTxWZAS44GvIoVAZgDH/a
qAzapKQ26nPmZKonhhKghylaUOivaF3QdhBSRzqs1htpOM52zUpvO6BAcX9nkd3k71mXzc7BZ8WL
tVsKb/2WB2KzUuhTNhdq9uiYHh1n/phJUp3jUVj4tY2O7v2E3ZxxTVTjzf7eKjd7fBmMDNwCsVb/
aAQ5b+W1pR7t5tX1pgPcWcN22yZMFdu+MNFbb63fJhGoiber/FalJdJ6kUArikeA/yhMCttgs5mx
8DbpwO/KmISk2U0Zs4zXwqc8JjkE6HiQodd9Ot1EvlHsU7bvS/iY99CufesiV5IUsgKcMPGXjsDQ
QDaQWHiCD0hmZoSdu3IK7CYl+8a0wVKKazaidNvRdOvnBXtFxseVgGnD7s2cXX41Gy+byHs0IbxI
/bNemfd26DTKL6XlD7vcb8rlUHS5dmICzLiOo1F3BXzPKtbv/GnkJzN7RsuXIup9EuEFwgKGSfbd
ErPozWdep5Z3p8qcdQs6pqVO1RYZ0EZTJt6ladlII1AZZjFGpOMv0RZZ8FJA9REt5nnDdiTpXrH0
v6zLOwtrDR4eobbyW550sT2CFop6HwqjhpRELZDHW2lFJe9Fqzh7i4Iym7sg4L1MEAUAiVBlmlUl
30JW9vDe42gRneols5/Y/PL6pGeR98xotuU7V6li3WsKHeKpXK3iHsxyGNBVTa5OQzKu2x09hylO
jY9Fa+yY7XZmwQQQtYUm/zZPWGmkSrng/I43F29FF2RB3FAj3Z2XLR3Cn5wJD3qMzuN9KdvqE//H
Jo/7zs2tX703ro+BLLYqmRXO4OxGdO6HJbDPOLPYDFubEcwcJhKkRu+maa5EOnKmip3Ze3nxOnj1
8sPuK7jg3obLTmBhzC0t62yQ5PSypfWwjYQonfPV4oeRADVpGGfdoeUQrHe3cyz4YlxdRWrrpV/F
hGbQXUJr36Eoe+wiYVqpCFhMe2lcdgdPjAwcNpqA7TYd3/jkWVsNHeO4ro+rbdYaqclfR1FK1B/o
3yrFj0CoNK3fAfLoFcCpt6pCgEWnmifS6Yv2l4tymX5PQrUbSFgYK3qgGg/zzK9r0furm5akxFno
nNbhPZxqaT80dauy/d+P68Yk5n2brZmbzlxCafj7oQOebKN9CGisUnvauu5a1IvD6fCbWibVFH4E
bq68lOlI8NCr3Ptmj4i6Tx0sEHt/OnDQAFbTE9fEKeOy0O67IbMarUUgH5AMG7yrq8L9sRog+eSS
97+qujGPtmNXlyJnyFCT7Z1Y8OQod4NsGIFsdczb7jMnuTzdIBvyvW+09X3Q2Ozn4VhQFnsGpFmz
CicdnNZMb9kR4W2+rQgCiUGv7V21Vfp9HYDt+sDsXiMV0iZ0ed5/XxozujS6LB3EwjhaJzPKvmRG
XQjj3DdfzWyITgK7nDtv1gyE7FVVj84ihznRVegccwtCA7FNULw2q/cSsl5scadKVO6uqaR8Cu1l
ntOIn0AeLDoUm+szsSI8d3NpJTjIcqH7JmLWpQPamEGhxNnQEiJlRtLPdT8aRWqDij/6mKHBxw3c
A8eYv8xrJBLoPO/MsliVhGM49/EgFy/NvbF81gOSJK5hiD8by9fXfOnrHW4GmnIsX7EuqO61rT9Z
sRnfQgv0brd5mVGBRngd9EDbZ29rXb2gss5PUszjlW/fsOo6z+9rtDRxqcrsVCOqTIZm7g/sMaIt
YNSZQHir7ry5HOgSEnaJjRWxS4+uCKInCjm5iBrFAuHOYqXpNcXnjBrrhYrdgmFnEWBXxex2MKOc
bdkhaIuHJRJRvVuEGNnXm9qIeuFvIil4J9hJJdrqukWMUUlYsHwcFuyksndbsvKJ0CX76LfIOVpt
Z38H92XIco1A/ChLw8cINTP1iwB2P7A0JIy4wQ4X8ERLGSaRW9m7Pvf9+61BHmIysx+oJPOVMOUg
6SY3P9tuCG/VBdt3BVWT5DMw1V4Ug+8QdFr1P3g1VuzvCkmX3CMNwFmEnQGCPRo8y+FnzqVLFtex
aSujj9XMHYtXyaxkoIf57RfqMyNs7y5v+jyVtCIoF6PsnRkx+G6E7Kym7jT8kN1CRl2lyywZzSxk
bSsAuyl5LvhVIBqXqgIAuZiNEs8u038KFEw6KgTx8FubcvoMq0k8UuFBSkPO3j1iLPnTQjb2MheK
KNrFMkiDyrbgOncuhttkrjSJg0bsabB18NGOWjwxPJfPFMx2N5X59lZbi3eRYWFRbYbsLmzq7ecE
6/KG1XW9t6dJPhFkFCWDliyFmbpHkjvk7KJlZUf9CKJxum/tYvuytYNTJUMdUhjkNA7qyCKGF733
dGR5bDc47+yqGiaHKOkxxAyN/cO7AsL/va43DjtynihmLaFbdoZrAfFH+dx8hv/B3Jl114mkWfsX
0QsIgoBb4EySrFmyrBuWbMvMczD++n6Os7s/W1lfetVNr66bysyq9JkgeIe9n61nxwnyuR2evd49
azG8wivRfmwbz5OYMXeaaXtf4+4bQ1pUHsb5zEUU1G4t1H7O8mVBKG0Un7FhTozcig0boKwnFbWm
Xx4GPXhp2KG/RDiIGsu8w908HDXS8vcqT5qLLeVwD6QQaANRVyEESC1lEdhkr1m18ynGHOyA/Abe
0+RbK9IasAxmHpSq4ZhLmHq92B1vOlxMif2adReNd2w76JyMYUqHHUVQETWACnjOWHXrRyitjHdb
jam5n70ki6OkXP2zOsjuoslf9H5emH+HaTtlPo+7lrPbMhRUbXNkuUhZ4o9XrWzGLCrifkBR2dmu
cc9mzxqAQfsq2Xk8NwGouVZpvTaZY72OQq3L7eivzIBWx2kPMqMU4hlgTmgk5wm1cL9N7XiLpGbJ
rqx4saDpxautLxI5+gu/hBbFlZ/7w0u2Ou0dT2RvunCyuZmCmKrjLGLJeHKBF2u/jyvL9oPZECV5
wHk7Nnu1CB4fJTyVo8hnRoo52IUAvLRqw2nDzIe3Wrp4h3F3xoET5651V3YOHtrMn6ZbOasKSkLK
JIf2GSxbO/rYvCnwcJ/Xs3lcQZ75HCaZe8kwA5N/Viz5UcRJfm+PjN8ip3XkD4qja6zmFo6Nwe7U
hSWGBZodG4Mp8Ft/wIabZEa1N+Ilv5yLBqvFgAj9YI4xfuAyGQrnsqkWrn+mQmzMfGNGR5VSZ3yB
iBAz/N/m7rrgGYo7cmnunDitcjzIpp8GomVTgB5SLDqKDUoxdt3OKkKYDeftCH3PDo0qxToLsfSt
rxP9UOYbj+Vt6ItPPajZ98RS7P4MFGNYZ5dsB4DJuC7Kqn2ll/V78h9K/v0YZIQV+E47o/HVU14g
YkdoHgxgYFCfbJkL3GDASnOs62acgnnKELrLaiY2oDK3rjvYKrFR423SuDJrhJbRNkrCxGh8tBu2
Ysye/QkLcJj4tfcyMziLUBPBRpjTzHvuxJlatA2cPaFmlHLK8Wxf2K3n4QVm0T6GvVvzNlPR2M/I
GOorv8b2GaxCyyJU+K+v3En6/S4xR+dJ4Jf9AuV8OhTaz1/Z/VLMW2Wz4KdmQQUXsQDcTXiwcxoN
V5xq1nvzySzNGm7fOJqvMWx0oKU/m4C0tBb7ChPbMwt1L971/tZt+2kj+u6ovZkxm2M4qUGrEs8y
mK34h5Bzdknu88IWTnknS3j6yh9q1m2dgW4uqrBeiGhk/8FuzWe8nG7MaT+nVo8K2VpHZ8fYcntQ
U6+GXepX4hLVcfbdFnGj8e8v3u3scYUFdekA5DsfFtLqBRofZxqOzNz7B8pvlujc/oG3zhmjwXND
mDZJjg+W6wL3UHMaUraRrVLpKW3T79KFDWJu2XLipputsPQw9hW9WfEja8M9pllc7A2vTe8IUM3f
e6dyfoyTNO4rP+tfAb36D8kaJzvF8zWylVERA1hvADcQtqpbVoTzezwjemLFbYoXPSZ1Gzbploqo
zuayO2C0UF+svkGywJxtRQHAT+bNlsvfN4gCbliZo7VLG733ClU7gV82cCOWyShCUYvpiDqjvlg1
O3Ieluj26Snx2ytkOCIx2sA1l1uTyuOQszNiHZ08WYbt4shiI5mx1T1u1YLSbVtvHLQxL7Kd2Vej
0EsvrWbYxI7ipD+wdalvbUOA0+NqL5ID1ofxBGWMreFqTU8L6OqDSijgO1Psm0pON4O2R1YBg2BR
WKrvzWKxSCji1OQW9TeWwjXqJD1t3CNgtYscpaztXWQMjk88fd7TOUm+u0Y3HdfUEjuPQxUjOC66
KzPHnxCx7siaUMvct0Jd6vSeUxIhujdWu7nNfI6IlquTZ71fJ4EQvr9n6em+NBkbk3FI0Ei0FqUt
bsGwovELO9SZt1WW1btUzNOneYNbpvm3plUbp94V5SVTdmQvsRtmPNCQ0FtG9e7BxdtlauhufFwi
GxVe00v2foy1D2lR62unGYa7Oo6Lg2ot46I3EoZ7g08+qTGqVAV0IaYMet1B/Sn9TewhLlNfx0OJ
vsxr8gtTx9OdPdRvrOWWC8oLfSxWt78qR9T6HtPVGxsD4/NUpRNDbq/HbYKOVn2e82U9pDIeKC/Y
64S952fzXpQZ1xLX5ylu+0ygf5r9r06dNffktWt+fEFISduz0Llkfx3jHs86099p2Ag/yr6jcbGo
ajgn/YLkWKIxDnAL169qdsqbAd3FeCGhCN4OyuAmSu2N497Y8v67uaQ9BXOhN4pZLT73mp6QvZpV
Hwqllq8xGckIkKg6uHtXtnQBIn1x5DLeqMl79HmMuLPxwSEr+kQxPuRhaso4FG3SzDwRTblrBS6o
3TA6E2tu+4uD2vqS5VMGvsnSe9khhd8vhvFqLqY62JOqQwsn8WUaG8lpof8ICk0ADTUKz9Y+RzXs
FQTUAMGgN7DIkzj2oA5IpFRZGXIuyGLnat4z0hfrc+vVsQ71guTSIi77NsER9iqT2i3pzofmcV3i
x55p+k25uKo/zb3BjaMK6BmPfT1hfFD+aOpwdPP5Fg2NEd+sbATDCYPXc20irvRc0CzrkBTbfklm
PHOUAwR+Lnl5Tz247a1Z2IgFLNl/LSQWr7FIeiZm3fRtmXXRR6PYdmtmlAeCThwMianhBZ4/OxfL
1LW7oZqMax6A3dfRMopbxr1d2MdTQwu2zQAZaP2bg7H28QlbzXxiqZrfVdO0R8rmbZFK1vLrlukW
cEhf+CcrrVBEe6Q29HF6tJyKg2Lc0qNqmKHMFOsjir3Re+/Zd2ANUzRtkVasqsPJNXp9WEx3u1Pb
NL50cl2PUEQGfbtiCt43qX7lcVw9sAladl5RlbfVmp5GPu1hNOBpBZ5bjO/O7M7yYsv1BrRKYa7a
ddVivIJ+6V68Sl+3bI12rHzdcEFK/pJhmbnv+7wKYXfaDNDM7AvBAqxskpF5oTIemthZCEphXX6k
ZvYhmgqDaps+uYFY6VZX07ghP5mL+iD62H01qsyKikSkn3J+Jd1MrJW1GyNcTTdZn5j1QK8d7PU0
po5xP+Q8iah5JLeCuGfDM14w9EuwvBn9vjcM51Ps6PWqyZSR7mzSTEA+DAL5HKog6GRKjtk1i3br
Swx96wj1po93ON2aS79BFR5Nbf2qUtYMXbn+sKpl3ndIG5/tUowUVnEWaR9bIt71/lORbO61rcqn
zaD6B2r6XTWe+SiHgTtoADZ+U/pz4MzL8IyFI82uDK/Wz4MjcRLXnv7i1SZbfymKBlkMdcTyioo+
YQirWDtHOh5z9EKF5zLumpGXbBguUGfsGfXV3W22nTGRquTJw6q/Gx5V5VIBip72Bd8WkyD0sGZ3
QP3I4LITCVWqrxvTOK9FzKe1Q7/cTSlcMVx/zqWB/ooJcZa6tyuwoUeeuP0EsSqjlmrmJpG4PxLG
AxPNSBVZbd+1lwRkxawuU4oqAqsL9OZysZb2isrEz6NO9xwzOOhpuvhNPYZPaVVM/94e5ufEXDr4
+l0HFrByPxhsOyhweJD8d89V64VXoYc9Ih5KixChsA6dZoyRYcT9eq0KZKi/bBb+BYjhg0md13bx
TyNP8qEdK+9jtIvnTkNnNdub1yBJyXwxHhKWqjhRkMtmVjcegQSP90ZcOEieR+SX//zyPxHHv5jk
XT4tM4Nz6+GQ+K7MD9D12Rv7JO1YbcmfoqA6wWJ2VAjyRDi2lQs9p2Bi6UNuxQM4GcsYLe6EBg0k
6bnHHoFTBPlS8U/s+FwSOz9tbHiQvH6XwbYDV88h1kaNqTBR+NWcen/w1//9I4DqANxpO6zZPSCD
H36+VEl0yi7D8M1kAbqrkG0zA/WzbGVl7sjpsSWCxuTh5XMVLYZpfv1Le9UrBrS7uR8ZMdG2dHm0
Sjh/pxi3Rnk5NklsH2RqVwZyiaFbbhHxeuiG8Q8af/DsWx9M+y5rId431GYC2/kv58OvYKRAhME1
lKyR48I9ALlhlG/UNTK/aWLAuNOFZZVUe8VZuFV7fLlJaZ2/eiyMz7BvquqwYSyZIuvnr2B0hlv+
CSjxL94kHhpwjWSQndHLZ2f8L+tKgQpPqrjDcdf2+XSIoQs1l6AQeV/UHnc6nbN3BJasm1j18yX/
vCr8xuc6sVEsurs0T4CLLapPVyagcvtTdpn44M1H+GTz3UluJ1uaOP4+ePPbXG6ln2LqtZ2Sa0AU
a4nGI+naaWcgEfXfiN+xymg2UjbNiW0nVsC5mebXyeo26SUU3kQey7KNWWjZaVbu2YVBswJGhPJX
9imnZ35eCzESSGU469V+ZrvtskHuS7dlHIYMbN9RQC9RVdFzUFQDMzM8GPX8gZXxg9YpvwdDy9A1
61iehMvmGW9tOnvz3Tyk7qO/CCyzQqMj+tM1dr4Nfr3TPQvsLM2W5FtCIOB92DazuEjbmD19oMfS
n+7/OlTxsYBPsFpmkNd/qfbcjH1MpJp+dU8JQvry+kyOIL8Qv4zF9GMpKA/LruZe+ot6EHcL6oUq
6wSsVz1rNDn/fEbZH/Ah/KyglS3PAZ6Of9uVH27wjd1KpdhLBRPvJL02Mo/ubETZHocZZV+zq2Xj
iE9Dr+kJe1w06yVOIYRe0qzPwkD6zhsWGEN28GtWtGFtSac9cjIW+SWyUM/ZV66Jd4nNrj1EXTGy
ffKqhH/VXrwmo8irEdJGXj/m3ht+nwLtf6PyF3YU5vr4zx/29+cBIhIXFKNHLh2Xscmx9OFXSmdr
hXIc50EFp+rcBCAzy5byVOFBu3AxR4WJ2biUQw4El9Xwq+EPD8MPcdy8A75kV3ID/Rfu+bxf/uU2
h56BjwAhIKrzDJyfm1gOdfDmMRb5ayvF16yckx876UuGrgODaNqfT1Yrsb/JVLZ1WLaSeHeb+TIc
s5Jx674S8/gKehRTp6A1OxnTHJMKA7n2IMeiJJaRfj0LarkZ8P4rOzZ20mHWevjnb/cnZv//3QQg
oUxACGeeBr5dbJ/C/v3DydRNzNjV32muuk8Mi+oytEeUmAFDDv8TjTDCYKxm4gKvBEQItGdppFRf
wI70wBvsZr/WVtDALrpZGe5GIAvyB3tZ9MpazJIP/rjmlziSuW3MGDRgyAKK5ALTnK1P2eKpkKk2
k3+sy3kRtXU9towj5YBzqUXeGtPP/YHP/AH09PMTI1UA2u3w16B3PpyJpdGoUjbldy3Oq8G/ZNeq
QXIWTqgSakgSXjcRxrk0n8opWbKDbBgd01bQmelOpH/CwH/QJ5zfEPxXec5ARBCHovMDl6hynIw6
CGSdnnmcn/AXGQ957tcqSIgn7aJFuOvT1E3W2SFbxtlulqsXX/l+nWUMzPQwBjO79hzOhfR/1Cn0
BHy3pnutRCHwTbZF9aPP0HBfyrarPo1T3ZUP5uwttIjnHS0HTfvFxsTyKEdWDvAOTQaQP/+pMUmw
DrY5GSrEDppNQAg9YLxDDPowaHSXBABl6UAlsm0RSAIV0giH2EB0N5v4JIw3kWWHqlkGruipZuBY
0leQ1mnO8P0qThH94tcNfxh+NUbRduWIBNXi2B2F61iY3WK8rzOS6njXoI+j1ylwBu1EXnbQfFXl
O6caLTBqAcMurmAyWE+Dv/InyYb2LcCgCLRvqvxPpdm6WMZtq/R3QldU4LIsXRZ+fLsGoImRjdnP
e+t/TUz0f1EndNbp/P91Qk9Fj1Do/Vf6NniP/2bQOeZ//BTgUC1BekNI+j8IOtv+D4vrnlrPZ2bO
Ic8p9F9CIWnDpmN8gdrR5X8kWOB/hEIO0iPPpQehvkEWR6bwvyMU+r2YQ50Pw4xqyafY8M4tz/k5
9MspX6Vjl2OxnqO8sH1a9ty5KBI8rb98H/+iu/mXr8J9zkeUpv+3BAx2ql6Vtdsc0fRy2XGj6eOi
q/XrP7/M75Kn84c5Y+45z33bPfOvPnwYLRmQCfafkcvCK+hSswnjKjGO2COzCzXWw5NRD9tlU1hY
wv/5pT9kAf312jyxoW3RRLG7//C4REY4lCY29Ij+1vK+cp9CpQ40/m5kFlNdbTu9QnA65FBglgjo
YPKsrd76Utt4OaO0GjTzulGUS5gYysbDiqa6voa9lcriD+/177+GYzr+mbHn25Jf/kMB73j0Ei5C
oAgHjr63NytPTq65luIPBdu5HvvlIcvPQfWNOYae9pw3cr7wf7228sH2ZlScS6QRgQysUexF3oC7
6+ZPqJHdfgzacdryl5RVFnayf/5B/vYhQd4RpsOz5fx44YL4/cVHDUsBw7oXQSBzoy1d1aVgjPCH
vvn3ToNf3UOth3YTLR/3pP8RrteJFQOf1VlRDjjky+R6XTBJ0T7LbPvDgOD34vfnK50pjWfkJEjb
M3L/ty9Trn7LSgqFDx5NLKI4niGvwOCKvGUxLktE+uu//w1iVWQNQSArnMuP5XY2sk223VxEOKC8
Y+pOc0h89p963r9dJByIeHUVMS0oYCnvP3yumvrOyXkVYbbxfU65vgctbeL8ycTJNrtn0ax/amH/
9JofLswqqx1gTrym7XUxlpB4AwjTfWPO4X7WHk90L1HqD9ktf39NjiQ+q28yXeFM/9Daq2Tp9YAH
k9c0YoyVm761xAYzz2jo92VODn0woQ78U5Lk368bZKXkI3M0cYEyH/n9+03q2QB4oG0m1l15P9G9
vsH3cRGMVMTcTXQxN/984/3tluAE5D9AVz0yamxp//6CDaILkkykjJAhtDeW38LSHjFkuhEkA+P0
zy9GDsaHQx/237ndt+n4TWSziB9+fz2r6dpVdcUUkaRUTgdg2siI2tzQ2+dcg4I4JHzIeJ9Um10f
wCW4TFdiIEfsfFz/SCfeWW+AMU1pBklRTP3F0LKHvFjxs5Os3m+dChtoitjoF+A2QV/mzhnoTb+/
qye84geONWrUVdEGH8dRNRbLg2xWge2NGebQfq3am36oNudynZRVX8wsIMVnb1tUF+kEZsomTrA3
fPAPlRXz3KqTzT7mKfKKr2AIaLlXFqrNFUqwzsUMP/rWRe7Gxjerr2YzQpHUvjQ1Wb0nN2enF/iM
20humKh4w1g3MAFpFaUVrVPB1T716Puzsl9xLWK6K7CUgpRmWs5OOGCyltiHxJD57dz5rHM3BaP0
lilxKphdq/alxbVn7NHFyXa/6M7xYK8bBFiVvcnW3OrN9Ib2Ge0EDdbwHCOTViE+tYJyVtXtmnzj
dHQWZ9fa9NVpGMcD5tMAH08xk/W2KedJmzjyCOVYN75CXedQfhD52+fGy07CjQCV53XB/n7wUeix
BGrKtgkSRuc9hFPbO9qYp4wdWHtEDpA14jsfcRuhlbg1XmNP6bENmnXq3EtznnuFk7FEZ/ZAtIJl
3QEayYdDta4Vkdedo0kPMzBvJjuDgdZ8XNie2vt0ATxxBYbBRUlCm2o/KpQWddBsCTJCHhMJMb5a
A0YQsKPHILa1C0MAr+GZ46QZ4FpmeV4D9q6TR+OcKBYqeY1DO6fLwJFTyMuBQSM4Fowh7XCFxtZ/
TMBn4rxH5EzcUzt1z2ibbBx4pMuAVhAkgl/LNm/XvcfK/hQ7PAADP03LMmp06z70LITIHBBF11xy
rlNsVK2frFHdD3YVun0tEXIMFEzQVCp0GK1ovZdOa9TgbBvoWch9svYmnL6MbsVE87bkS/c8sY55
tO1ugSsgjHpmsh9bbbAWIOiCKcnRRGHCmzF4cdn84MpnKeg27WQEYojj52JkB8Yeb+w1ym+yPaKt
tbktANNlF80m5zQEy9Xe1aOV1DtjLOkLDW4iwW3lo05XEB0/N2Xd84eQLZIHyYCqIjTGtQMPhKvk
OsubiSGK7a4qhGrPhjEfIQAE25aqOZzn2PruGyMYBqf11oXLC3xryOvob7KyN9zVquRhNDgzNwMQ
0bPkDIFqHvDbFesxSy3f2Q+iNtr9KrwWkJJjb+NNS2E1RyplEb4zV+6bx8pgqX7PQ/BMRnKnFLwP
JKPrFc8zO85MV1/GZDZfjKnLb85jC+cwZgsjwCQfiuzUmyV8e98nLPTJFsK84NY1v+h5Whl0tYb9
AGx/818Le/UAu6RshUDYeVbvv4okrdJbMTCFyIPJqjf+nMosWDuimZJdeugmp0JQayLnZF/YD7dC
jf1wmZXW+DAxBwXd1vR2SbSsjlN2XiahOqTDrKWdnAT08yUs6jHNr9qSKm+PAXewb7uEvfw9wQc2
jApP98Z0rLYObRia86JHuVtYC3Qx9J5H7s263M3O4HjvyTnGYF9Sm+ZMY5ArBONKMnxo4HA1wqZu
h/pe4dberX3llPvFrYmx6lXCzDtT5mvmGU4drqhOeM9yKO4Audg9k/C2uKeINp9TNErVrvNayeS2
6pE7IQK58FCWfWkqa3l3ccz/qKkCxEH2XXrTLl7W3jJx675id21fSRac76DL+gMGqM57Mkctn80e
K1+AtsPcKZ9zMUQA493npW98hzmwvQyzwNK50iLmuxZXogJauXQHi8OT8SpwQq4lU1ZMPUSSHyvs
YNVRtGV7beB0j+otJ7+OgfI87Xtc/wt0W5RoATKLga9wsb0SwEzcXhUsER9VkXBiTXAHEHwtm4Mw
KZ1dGDWyep4ZPYB+A2wK67Sy1ZmpLSXxy+U0vgPcG6zQ9nvjOQE+flsboyFAWo4l+mJUPu9IemW9
t7tG6It8RVntJSlEzTFpuNtj7ZXHpmBmcRpG7b7NhYfmxsaX+QKCEQQrq8ZcR22+Ltej0253hKYa
fTiC1yNNgSAdA4GOMDdWNjEsFIu4YcwDCAjeq1Lmb5jQgGbxgXOGsjC7GDtLpzxLD5gsHkqTzKc9
3mLvTlhl1z/OJrSC0BrF9Hb+ab+V1CkUWHoG6CrwziPKcsGeH1ZZjJ9mZS6o/svFOZAbIvSuyYfk
1nQqHj55vaYvq+TzRx5i13rHU9hEwrH0gNLToifCLYnr4nYztq6P9KBX7zhVBody7DsdT3DVriyf
t8z42tfxzGzIaHw8cumcujti4OpXbavYv16XsmB/6vAMeTTXCUZqheP9Uz2PFjS42gPeZOYiPiqY
Mu8pC4Y8rA01JExQZfvNxT8AAX3MDf8w8I3+yL28N6J4XXFxcIs4/KKin3ZorZIYgzHKWh6+603s
zXI5dMrf3MBf15SlLJbbz/aSZ8O+Jp+BJN0Y7TdajBp9eY4rDe3rBq0UhsrcViFMPMbTym+y2wXf
J1G0WWO9DQmaiQBbKxk0sijcObA3w3sr8dq+NNj47KCYG5vkImcR8OUsY+WXtZCtbnps3gwWjiVW
bNthP9Tb0wqzdbET4idYaHt2GSf7HunXfZIrjK70LsjpvcJv5kPN4NYMkcGoJQLcXi67gkXC3hhs
NA/cIRCiB1Gtux7HdBM4lDxfMw7Fe4+Hcx1VTtyTQeTN7rDv6yIlSoXqS+/05nFsWmmD7ItNphJ7
NkCmPk2GVlU4QgP7AvxoEFExbhASh8TOx90Qrz65Qts0nKWUMPUCVdjDcSl0/7h6aW6e4rociQVi
YLBEfra15vWcdLURZS3pYgI2SXqvqEuNaI6LFrWu3a9T1I5ZuxM9E+39Bi7+K4TygpK1ydhNG27u
+oF7lhOEceYadeikG7iFtRonyqq+SK5z4XnzUVtjDl6OXEIBm6e1Tlnd2tSQbZFmIaSW5UuZOowH
Uyaa03HG2HofJw7QNMcxz3Cc2Umf24kMysBbnJbdpJ2Km65F4X0wcRK7RyUq5rDwjymAEflmn/GI
kmlqz7m3q0HaKniamfqBbRju0yAAyYYTx/QPNM/+gwsj4sKcWzQbTE7750mYxbO2E4GvNo25ntOt
sg6411DNNr6CrZs0LiQEZ1z757kjVilc1Nh+BXvYPBBdOj2h/d7OYh5cwKrRfGiEU9INC+n1RaDm
BG3BCjCCDCMgnyH+7/oOeFE+hJ1oU3SPldV9Hog8swO5mPUFGriNkLPRIi/cmFr1bKRFi1BiTdjE
ltbmzztC4XhHdHvUppLxhgm2w0bo4/RMprjTfKuJVO3OY5CwiYcASYMUsPcVnzaAlE3EfKtXwbZY
cg0ndU5Z6injkD1oc5hDT4JFu1jjdYIuHLvuQ60WqBIYX+tP0ou3F6Jnunwnlooy0Rx8Cjo7yx0z
FFs3nzBA1Z/jFbtGUCEsuubn7GwsU56Woa1S+87Vw/qabnVfRzVElwc0ueaDba/1E0+gSocCHtj7
lC2dJuVlHW+JltqqoMMVY3Ctrd61F+uzNJkEtGcUqxmcpo5ErpASe/k2pVV97SAqpufgh2USDbuS
HCEEmhTAyQJNrUpSj1NLm/Wp9TJNAyAb0npa10BEc842+mw4oDfBb/aA3ATQj4m339QnScArY3cK
1ruNE7LnkphAEvh+Fj+saL3eGKxhBmOnZgOcssb2h8U/zrCoLd1XGO/TFLip6G+gBNISLMpHgtoN
8Fz43v32wbKrFpBi7JhBOW5UINkyiJ58aI0xL1vc+UuSYK8L/LqTn4i3FXWE97t5yEco7fuizRz6
DCQVUF9jJyF9RtgsSReOoifi9NKvnl+3C36O2LmpJ9i5lxyRhPGuAvGXnhfvgVRXKJ7G0oCP7V3J
XyazwLy9yCpymiZ+9rgQipODXuyzb06zCDSIZR2Y2jGuWjKKCDbMZ/8ey4jTRI6bdVAnM2R8wUQ9
TdVU5CY37IJXPCDmKht4xEhFaVIm1os7pMOJJSfHfdr2DYLGkpBOQuxE8p73dFoBOoF43C0JOW27
3KrAe21W01LTGPA3dNHqJpoMWtlgUlm1BNjMSrogBRwp3BSaQPAd6QDtEYdJOKMuSA89UCrih21L
PFpOw+EsZ09+oW5x7MiSeXvTxJaDehOrFKYZldc4MKgELrsJ8TqGsxhYWjZbQ3w3tqVZhbM7zl8m
4dePJO9hIuTZVYOUsdzumrGgzwHTm9QemNkrKqqlwaw50qKilEyGbuMq2EYAhgnawsxeiMJLDB+D
fFrpcd1N+ax7VlJe9WglrfNojqYhA0974gG4TuEFVj7RQnUeRSPd+eC7gbOO2VuqCpCwjl9ub9Xm
0555lceRPkqu9CCLQecHY2znP9xFpvxyGQukeEqK105m03trj0u9X9KMRxO/hyEh82Y5ZjYUTuyo
ZIEpCLOv+8NFCNfc1Ktw4D9M2+oHjTOWKoJSvqgot4kE358/6TuxT1MapkjzD5YkD+QihmqxG5gg
CVgk5ESHmbPm7yDmGDUSZ5GcSUv2OfIYgJAbEhSIOc6e1/JKaKd5GcdSXGETUMCFzZaGM/Vc+822
KuMKr7v+gvo2MwJ4YMhmG5Hr+w5bFii51kxzuAtWbkaFlCVfJPuveo9UPP5KeTDWgL3MlV4W2cka
AHRcC/Te3A+Bi/D9WqlCPaChM55GBG1vcVxuPNlFljyO1bmbyclGm0PSddyHhSIqRemfdfGnqi59
cfBhyM5MpQumFpAjh+/2wHYbk0b7FCsbxKAus1gfk8L2zEAPYOrO/RP8MNtzN32iSaW87O2+4HMU
VB2HdtbVY8EPjWqrkvJYEF/QXQBITJvQ1Im+7LdkRHO31JcsJWS7I643I3PBg3SDbMQ0jTCxW3E/
u0VnQeIl0gE4s+zuibepKOcdsXGmSEDWBJwDJovU6GDoXLuEAtSA3IUAevPBE9lcBBTqnMM7dChZ
G1QsOZFuyqFFfG7YX3yt7Tm0W4PikXPZRdA5joyX4II7V2O1NsYhVmrcotFJMdxsTi2ZIfTK6Y+x
H2feW82eyyZdpVrNYJkb5/OEERINvI+2LJwtkxUr/On8Zhk92e0YYm3lrvP1kkZdVfmnDE+XC+J0
xTumkNg/a5UzqnH0ZL3hoMTr4EG5xpaNnai5qK3CSo5k5jRDYCPH348LF15oZKvvhnZR6faymtee
/4ekQwWTZb6ciYcylFk9iZPsFe+hBuP+1pE8g6uhYFl62Q+o3I89CEZAJT400MCZRl5hXluMWSlo
a4lRZ+OrBexbA4ftibze0xEOnzI0Z9VpRh0KpxnaFgiQXLc+IKB0NcKh62Z4lJCU/Z2TSI+oOB/0
esLPN+1zkF4lBgSulZ2JuK19MRlW5fuqTjmZF2PRHhg5kEShoIsEe9NZw8HKBxcCX5fnMYcWrjpg
jvPyxB28yb2AHXOXnjMvjj0tlLtHpdPjz5KtScaHdJf3wmrEC83GGc0h9fbN0a68sC13sXjsJe4L
Jhn1uc/t/lsCkLFAI5ACszOXWb4zPcb3pJ0k6yMmMYrcv9kev89qIe6QQr37AunauoFCiPzUzhLv
iadWowKyNGR1gA6G2Qjcvfrk9U77pGEa62AwO/+2VHXxwlwjxklpIFXeQQA7W8YgqqCgVefnPpbQ
HnM4qasGW3eiswKP7uLbFreMZPKUNebQ5hmuBrhZMrI1dNH9RDbNV5FDuhwQOaYhCDdTEjg3NOU+
j631VYkV5IClS6ZNRj+J+UgMUpndDtl/sncmy3EjW7b9l5ojDXCHoxlWdOwDlESKlCYwiSLR9z2+
/i0o892k8JLiy5iVWU3uIKkLBhHenrP32tQKdzXi1WInbTgA51ELf3RjsczuEC2UudrNfg5bnpIl
Fo1ZMCM6UIEvOYlTPZ18ySmCLXXh2mLtxVWgz312ryVxgWaWXg7BBu14V9atiY4JdnEO+ZVL6Hlv
tzYc40EpezeOcXmNkIDl3Bx6l1Whp8NA3a/EtmCpSnACovp53ZmptohYEHctkYmBw10/ij7UFpXz
jQmDrt+0iAq/hakvukPPJJwOWqTgZo+l5TzomTsGxCqUbrtB8oglEbjfxJGgySwP1Y9jnmO2d7lM
qDB4wE0Gc72bClEgDyoouTWRbf6g11AbO7QaVCXiGuzuDiZ4/CWqQsBQKMzQ7Roj0n889HPinLM0
949OluPM1icF0GnUKT1tgoygElw2ORocclzLB7yQxbPp68YnmIWtv7e6cODLpHy1RaBe3bNi9kfR
2wofABdNQbpjIl4k/KzvYpIFB4F01IKzKePaswclD1wPqgokgK4msLwfou5GVQ4BtREUXms/wHIz
98T/EpgJpUBMfC4TrZKiBEy1Kyu04DyakjLE+S2DRylRUIOqyGroF4P/AYawxLZmjPGtO8YC05Cb
i/NAJr17IBQkO4KxyZY4VwMkxmT6zr0dg7nc1I2EE95QvWo4tqXCORSEIoeLWn7mRGN3xPtyq/Kv
Qx0TzFYFQdtcxqR6gAqcCVP0fRG+YH4W6SEXWhhuRjct70x6rnxpsdK++q0ikWLmJRSHktIfvqkh
NeKNJFfntppj52lwZW9sQyfIHnRLw/Nb9kZyH/UFFHgDZHWH1K/PbEBvmn2PwL1i12d9GA+pNJIn
ms0UkeIsCrQtmaJqviZ4Ss2MGJF/zadJckaKQEd870tz9hEV2RSaWSnd4LbooT5eFIM2PEukPT+M
yhyTDTsN1PaopSuzabRBc3EhpIZnShsSMV7hRt+rjoSNXQUYh4sOVYubmnVCY13spnPb7GR7TXxD
8wAYQ4NaxHHlAgFa37J41OZTKmF0biuQIS43aCd/iIFD+Tu83Y4XW6X6CKFZPOmUwqgnjbb2HUoj
NyVT2USzELOO5E0ZdvmCYLPQdrQCAmJpei5eqsHbRVM7LS9FZTlXwdQBP81go3KCoHT77LqzxvrU
adm1ppW2v8VHBLfJaufke4AFZmQ+FTnVfTB97aaoImVvpBtx0h5iQP34/CebDMq2TZ0N9zYczDVe
fEIhpGVfIvmtfsRKDyPWUXoHrJpDZO4zcguMA7ndi7+AknnFkdc3oivQawGk8NmOvhhOxWDhxjYU
8NcaZrENFsMzlZi+YhUGkFJJl+nLUTRCA9triIc0mrUaBZ+pvgtL4DEin9FL4cQfj2kliSHSfTnU
bAQFCPsq0YyPMuw4Xfjm3IAqn2CabWXAsNhKFg7YbrQziXjloh1f0GVT3iDbvuGqKrH/BsC5w71V
O1QIJCUbgb0kK9UGH55EYGvjXNvq3ezeDVkWLNmpFO43FmdG66q0EIPhf5wD4wKftToORanfGsvY
5ojFhovJoDQoyaaSwnNAUxi7BQLG62FMcSkWiyQRJhT28j0aE2B4Q0LexQFitND3hgZCgOOA5jtn
YUib8uB2vs/ylI/JsC8bQAAHFzwfvSwHAtqZj6uzvLaYshwjocAXNwl1UQ10WwwTN7P6/EvmWJq2
Ld3EALLCZfMD5xENVGtvcvqypz69TyvuBft4UoC/+EjgFg1mCujpebbT2wF4yrB3MpRHW5tisA5L
uaQA4qeUdg6IPhqTAlYZWNs4qGN/6/AFI2tjokSUSREfkTMy47ntILTMW/5f7ovrTpZz1uKzpA1a
1PaFL5ebOvQe68YoIiF2PhojVq9yqpttJnqZAuxdtoHe9furLilJvGsh93jUThCwR2j2CHXUsZhu
3SoKybCos2YX0RJMAZFzrz5w87Qc0DfQMbZGERNC3Nb1dMe8zUgWMFs25W5mVTiUtu57USrNo17I
4ntPM2AmQQEPwBYoZ8nNzl/4uenMUWhrpOApd0TLclNKK3pSBxds0MQaN/kfVeq79Zlbhdh1QyMu
5IYIW66ueu/q55yGR/vAUYZbtA7iX7vkGGwbZ/DH9fBOp6DdPkUgyJ1DKUkA2qEXhOPPbp35iVeU
uVWfcdinSI8Z0siuhhCG0EbBg0i460LMhprLtexQDk19Bda7f2DPbAUNgYr9No8scsDp5qf4xYu0
8wxLdR2hVbpfQYoPuQ4R9kFdLQjs/hFJAFXkmTZYx904RWq5QWwahbuUXdo8RPQcyB4rOnnguD+C
FIFOuKRuaO1HVEvR14YYesqyKeXaTVU1A6t5xGm1U272KcOeeYPkZQpuzMAscRe7MtQODV2B8JBB
DU+2WpVDhQIkx90dij+pxSNXuHbbxG7qsxgJ08Ud3ffjuQwzH3+gnLMvGqg9fYftDF5mP/fWF9AN
HfilGPjztheFW271OGvrC35z+sXtNf2qrxr6s2Wixy/uVCQwDNHVgW1OuydXdWX9g1sMYqxDCJzS
/IJ/jnbOZhAUkMGnt1mW7lOYbM3DnJpasLPS0ViCoJG9X1IbK7p9bXU0EH0b+iR3GRQFG3ssWSEk
4T3TppaR07/AWSJJvmpqCq8yyQP/jlZE2HKnGupvkCdZP7TQRjUqYt8yz4aQvsyGu6ajbSvXn9U2
RVRwHpBRhnetcyNnr8M0luBTS/MTaeacf6k64eVz7ZykcT1OP89h1+Q79HBFc+XQ8McsPBvgv/Fa
yvkToGdJ9lDoMO1934jnnTmTWEjN3irDy6KmF4knDLARtVsrTKFQVXpySNJOahfloNxbh8Netre1
xiADwwqJoDmnLtMDOxUBR6xvrtt28+cyAJ9xUVhhSRI0l3peVGWLkus7QBEvqmI4mLrN3FjK1GkQ
4Y/wqbj2c0YlrG5gfDNvO/zlobTYVlReQO03ooEALkoa1nA5DARh49JM3INfspnRJzLJNqoSi0vD
2IZNSM6GWxSCHuHcXfA/Of1kJ8VbgpOJoggvbjIk55bQLJZlup/nS14XDIjUCFpuNAVN8y1dHIep
V1rNj5Zt6pM2Dz53Qk0S9GyEY2luUyDQF9jDWnuvLVSbrZn7I941ar01hVxdKBraJFFskoRC/hbl
Lz1U3KDOcKUpEp62g9uW85nRRbF7adDkvpmnFiB8bKcQoKrYCrdWklVktSFhFluz6gLB+givlHtk
TPm9q0V0hkrM4uFmUsz30PIxcYNskuGuMyq3pujMuBwvqiS1nkgOc5+MqsW/N6BZGFwqb1ph3XB3
gPbTol3AyVjqdnavqPGHt0EypuULbJn6LGmGODsOBHhlFz31UpA9JKZZ+9a0Q48SU9PuqaNgsyJk
zhmxTlO1zz9PXF8LiuRzY1+0KC3Hj74Yh+QiNfoW16s169Yhwnub7UfDoejfdorOrkmSubg2AslR
fqa+pZ8R6mOE3lhHprsPTbsqHwWbYg5p3SWlSo1IP7aULqgCysiq/rQ2/Svp8v8f5ND7Hxaijerr
bf3yf+eAdr+9li/zz//EHArzD7SsFr0hPEMIdyx+8md+tmH8YdkCdbJa1GXoXfnJX+JlDYUyh2DX
/anKkqgV0ID9hTnUSN1GB6cjENMx9PAj+W/ky9avajOCjXGhMUYQS6Ng1o1FJ/1aY1rANJAwEA8A
slr9rE7peqWctLuoS8/o++q3GTzXT3BD4d0QtdtejJqrtK2o3OlHoFmUU3AOZN+qSUp70zXJ+MiF
f1g84NrXNqKevhNDOFAKscmkb9p4OFIqCZ2rtAOYvTUh1hP8mdXaE31blL6uFrvjpstyLB8VpyiK
LjHq/C0dXvcTgZ0d2we1Q0pSJiKkfU/NTJ75oHXcB6qheB9mozPvqN7qNaeM0H8JEj3IMDRnI8eT
tBvcrd5gIZ6muCr2ERd4d4O6Or6zVT7YW1DTtJAgRcPmHv2uY62tiRvejYoFbqukKNBjlHAWASkY
7WcTKzBgA8zTAJgaG1Me7EJFBcCGWxjcaEmNp09H5TbuBgD3tHoGyLfRfqEr5S+vhty7EvEloVoo
PE/4T11LIWpf9LyvhOhDWUIxsqyLiCObRzrf8OD7I/v973/LerigCScu2KGjDGFTkuL9629x07zt
qC17Q59IuUN6WWXU+7omPO+DOYresUpa5uKq+VsC7RioBheVvs0vVMj8Ja6A138Vsu/E96Puu2Vh
DSSfKkkfCXrLvkU07YtzpAGU2V3Ee9Xebiyia4UVws8Yp7ke9iF6qCsaVJLYF0yVX2Io2Piz+dKq
5jltO258j0FAIfKsZDO7hW6M6J2asqOfOe3kO1dyMsCoWU1DtVxYPmMvGF3SbqA3prTdAQleynrM
DYSAKdqpHEbdjbtwlm9laxQPjjktBjgkXsNuNpfD4hzAfkm1anSp8w6kv4ABNpw7n1oYLMbalNl+
tmdZH9AC1jv6a828Gcu2Ls9TSiPTpQ3YrNxpxJMYB6KYuh/4xO3HibEFAqd26CqT+NiHsKB1i3M9
PKlzrr6ac7b0AZ4Bg6nLQZWY1Afiu+ZNnGhR77b7qhnncdrRZR05Lm4LMcXkIIeG8hYNJwX5WYxk
jyRz9j2pZuJqAshqRNdgFu53pixH+8zVM3U75nnjXhJdQASrnHkFlBQTEowCSPgHq7ciB9KWneg7
W2FQQupVcJT0EVB/g6EMFZlIsYlztMbmxYFD87NDSjFIfJxnA2iZk6I443UU3RElQqOurTbrG1A6
g3/ZKD9wiWIkS/UKsZUjtoDpuodQupRIUKLipUO3MdqXZknTc6uY/dfzEKbZBVqP7o5iSxTQEnRN
gTYgkQ9zLxpn49edNm1F7FjtHoMBN4jEzIibizHY0+RsqqG9bAnk5ISn3PETWChYymGwQLz0rtXp
NMjcGc9GA/oO7KWYyMfKqRZWUz0F9iWgavu6aFNiphC0jtpF2BKbCqeujMqzuOJUuLVzjt3beCDK
c9/R0eF8SILb5yToq+eBxs1zaDoEG/Za14bMxtmqLsugzi5qQWoPCramtHYsffN5qyv7GoxKP2xm
xHBoZtVRxORpXpZRHWOY4mpzOVcjnW66BOpBIq+9R/lcXmY6ZfVybIfn0RbdAxYMW+zoWsTlFg5A
VOxopBJmls4ZRbVSmSaIaNHXtxbHe2c7cGEkEgyvldgYndODOhVEUS+hR08W7/ghhS2urlD+wUkV
tZE422maeg2/fI2sSVVIxFBkBHwb5AWjftDp15W0iPLh0wQasOOe6HCdRkxInh84jJzyU0e9JAVE
mhzaAZRTa83VS8oCA+CwyIelUKHqewzDo0ELQ9R3BsTGZ9XBIaHDYtGqhfeDPFbZuEQn9sNnvsWE
ht8UDM3GRSdZImXqC2C5k+V/KNJQklU2lwgRyQ4nORjBPaH0gRW13NxF4XzH85neEF04GlfdXDov
mJMtb6C4/hzORQlirAKVt9PrNNWYWzXUlnRA4UqIkEzuCdKtb+xyHl+6jEUP533mP5YZQkcUwWC4
doGBCJCNbxCfuIiVECgRum2YRJILE7chssYiciqhwZPskFIeI3uZIkSOCLEMnsjBKh8kl/Vw09pz
i2NbE6m7mx0UmFuO3ow/EsWjcxozCFgLvXA/+sAyYJpxFeSF9SOoJI73erXLfb26JyodfruWmP6z
NSskvngXBRFlbsr9icQU57oVsnC6J1BgoE21qoozepGd4t8MsB6vQ2EVH/RmLOl4ormvz900ozPN
pXw2izPK0YmYr3wxg4oMO+TZm1lXWn9ZdTRdsQMKZD/QJJXYsDxQ6DczWIxJOs0aPbe6/CCmkjRD
yTLQ74jJjLzZRo6FqFYLbqgeBfa+dJX1NQmgaJ0DMMifI4vzNf7dcLpHU4T033C0XFDmraPzNicU
C0prEucYl2IqiWd5I8ujSxvOpicFs4O4pmkyzgjfRfQ1gEgvL0PJWWDnk6uCKd6PCLXrQkf/PDSt
8Vz7lfNDZYq32k5cMPE3a4/cDAWD3NeilziYaJGR6VR1l0OSuVSnmmppTTvNIi12OtVxfQq7l1wI
w6SVEcHkczITxY05jThf6F+M1T41KwygThSRodnP/kyTboTJQ0nBMpG0+JZPKxzBLMLBac4pTQba
Ux275hd3bltvtkL7oahr/QkTss9VKGxKTj1yBp1D5T2PdmljDO2iZwdaCz2smmhMD3mztUn2eQBM
A9/KcgMFS7PvqZZKHXDsBvUFbcXINOX30MoEoiExDRzhJkEDS9Nbz2f5RY6ftpyxzDA29SviG9Tn
QG8jsO8yqLc+ssQPdSJY99Et+B6s7nQAtgLFZ0OcuWagPEyHL1AvCRPvNJovu2nwEcOZWUkGCV6g
DLpQaAZExaBNHOKmY9OZ3ELR3QjbW2PmLLlzwS0+kYTC5dXgmPRS9V3+mPSB/wMBwlLoiAPn0elB
x6DG1HQkT/jokGjbhfUjDRWpjg7Ya5OadEtcTJqM1t0M+uAbUeXBl6xl0m3ypgXDitK4ggClxxQ8
BATTcRtpmg7FynE5y/R93j+SpGM9tvgRKJqGgEdBlaUJ6verZBiWO+WC+uF40OvFS0Z4kcEm1ojj
yCz7isREPil7aOcNxB7wWbY1hwGxHWTE7rI0sfvrEgF3zZ4+hPVtQ0T9Y88lAHtBRHZ6ZsxTujOH
qqsu7D6EwzdW/UKHAqGY7t0EVjOgXMBv+5CgezSLqkLOL8poNq6VHGewa22qtVfujF/7YSKPzaRd
G2lAFQAt9tuAoOdPSoN5ehy0ZqzOa21uGZE5TRk0XtT2UUFuEWy0BO5Sn1bG99yHjg2/TgQ0xLZA
OBBD0M2g5d+dIewSEwUNgXEfvUqpL8TUiCPlZYUDmQ7SSP0NNlgeDKT6dAi4+OqzhITg7xBYQvOc
mpkct6iFfHWNY9gSA2c+dMlYsIPez27BiQ2QpDSOEYJqvFIhCoM0IfsGkBdfDBHJaSS022mGuXQN
Fk7D6jzqzRz+ELVKNTrWZmzf4vVQ1o+8Xf4ex8etbe7TiZXxAhClTvAtFZVE77YzsFGB5hg1woEG
dg0bphr5K1SEztaGdtBP9lmDJTrC2jyHijAoDETdZ9JT5uKeYkEmDrT4dP+uQ1ohQXjIObIOHEVE
fR6gFq6AOGe1Iz5ElJeEvTFsVVsfI7Cu6IOjcOTsTTvFZheFsMJWB9EiCanU+VbR3E912y2c5NCC
lwjMb7b3hh6YzY0WFmF+nVd1P9w0dmW3eKk16IBoo0Yuvjgv6kr3usoEEZlh3xw+lGXvi0+iKR3r
BgIlgTsThaXPrjazphkJKR4bOoIcbxzCgbZEWJvyAXfJ9NIYdZMhuK97ujwR6KjzPJADmuoSW7ga
3f6qsoho2zQJ3KKNIWt2w9xptDuNs/VI/I8+o1RDamlwwENGeR1blFdZKCdUiYWbDGc0xLA7lM4g
HsFBljDPm840znEQpPOeMBlVXuAmcsWlQbwJwPIwIiDTlosSCdS1xRrV0hhnY5rwugIzLDqvammg
7FGf9Qk6fY7ksPs1s7yMZRYQCOWWwUsBXUYgB8pdOsF5U3/UVRbN51OD5WJPn5ejPajz9naE8zOI
4iruMwJgIQfRFubITuspB7zGBRtmKe5Ex0w/DobqnkTsyh8z997gUdOr6DEt6+AD2iH6IwFxi/D/
ZUMuwdyPww+hk6d5S/Q6C7YSFGdRNAFt4E+n5guNlt07Z2g/1wwJDBowTM8Jslus9cS+LkGGU8rN
2wErf9GHdnc/mrL9rNgFEd/MFX2+tI8smzJ/M3xwigKMhjlaujgLGwrHW43bbrQZ9Fx5Rmwnzo6+
bXCnA7r4MnNcQpHNDqHtaP1LAtJDODX7NAzm72SJLoGNCAerTdH41BF6fYzMC6Ho3la+HXzwCWz0
ab/NFKctMh65l+EAZlOK0T0wRfAd/GmB/d+i2X8txaS3q2Zn3bfsl5oZ//rPopmBRZ8zFpUx/len
PvZ30YyfYHE1QV/o0hBUJ/4qmRnyD4vGuw2Ox7QspQQP+6tixo8E7GzhWvyMwFtT/JuC2U+E1KuK
hL54TwH7LR/OMEye/GtFItApWiA+zTxu0u0dlLPu3K9l/N3o6xoRmezzBwZu6J7rNi35YR4oTRSj
DMjPiRUxRy2qqkjcRFMIj6JijwfG6mrAjKbIizNXPExsgXeGavyv8CHlvqDZVXbgK40CvREIxZzr
a2Leo1Hprlqt1z5y5JU7Ru14b/jtT2U5+OawtqsnBjjg1b79AI4rWfrVZm/vhYmYZkuWn3OZiXJs
DkVLMToahuqaApNw/nRB/+/w/i+T4ff28N6GUf5LTXj553+Nb2n+wQhaXqYulpgZLLl/FoVt+Qdt
RZgUTAEdasUy8v8a4YofUdWDaMHdxTAZy3+PcPWHCcGfI5/SdRsgzL8b4b+U3DSeDeJmwQ38OrDb
uadl7iAmIY8Z2irFifOC0fqvTPF/P31VnuTs4NcjA+3Wp8u4HVC/Heq4Tv9cS0lRCp6Ld4ugfz99
NSmTXo3UqQ3H47T2kyxNDdmHTfXqC/wXT185sgOSly1VuqYHkhlFohbd0MGy36ms/spb+Pujryqc
IZla9N4BO6BrvpfKubekaZ/40lfMIoxMCNXJMPPor56NsgB0buxOeScAUH4dLTP1yETF0vQ0Xb8j
wCXeJNnYvPNw49fy7/99KZxhf336UNAphpJoelNZJA/carrLmvjir66OeqBwpNqnRSE5LzeICitc
Ylys4nfoG//8hfwkx7wuOeP1sYxK2aZXF0209WN1TjXw6bS3tsAGXhXpM98tCSLkC1Hj4AUuRFJO
ZeFJ3zYljl8fruMQLi01SA9RSbKjquDlafJe1tpbb2X5768+ua1hjR0xI3pqsp7Kar63Uvl82ktZ
TV4oLrZt+zkJQAHfJKZlMqyFOGllgHPw6+cuSL4goiMUXhuXnIENjcwbBAEnTV7hriavjuOVhnos
PHcQ58YQfAg5A5z2VlZzFx1LneZgf26zTONuhYvsgDPfPTvp6Uvz8fXXqWRq0fjT0ttpSBEmYxNq
bjuadsFpn95ZTWAlq54U+Tq8jYlpRLyGElY25f3vP7yxjIy/z2L/WR4cDnuvP73W+TnF2TS4zVV8
J5LK3UVDpoj/44LPXSPvD9QLjGfL5QLfx4r4EafF9Rxn46fWoe6nyMtVJ/6lqymNghsAApoGD5kI
Se+QXgQW6Ivf/6VvzDpnNaW7HjfDbIeVB8Dtk9+bBVRr/7RNU6xBlgH1JMJxSsdTlatTasf3FxpX
p33w1ZymHNBWRQm/JEKqfm8mi8sr8d/5/t96K6s53ZGqprRsLD0EXXA4EcO6u9iS+Xsc1Leev5rV
ADi5mKCL9GwQlkiEkdNAHJB3p72a1cRGqGeV3ehjKXKX6A3XHG7UKKfH3z99GRn/MDXWPDI5jGSs
uI1Nh7YcKEnTixq6XF2qJSzv97/ijdezJnVJH1S1P42OZw1qD72Stoc88au1VzNbDqFfl5VpeZ3l
hmfSpWpISJt22nK9RiYWk+SqRDCIh8rqBtrNdYUb7LSXspqpOWQ4MZM95RGRaOkbTXXTA7zmv+CA
//KAi0vv1xXPAV5f1ZVhexKwv6PdwfLf//6DvzVgVjMVMHle6elkexEB03s/ca3PoifBwY064/73
v2IFoP3Pem2vJqxFH9GXdeN4SCapTrtGc1kF7SeKX1hi6UFYO/wF+efoZx5C9TKj7j1DnDvfT7IR
G6KFMS0Hpatt4j63Lo0obNgQq4yi9Zh8CJrmO3Ve0nDK4mNXRBcO6dRbozTbi7rKgPKNkfj8+z/k
jZGvVmu9iZlcRgT2eYPNFUnFKZos5MjvfBNvPN1eLTu63QdLfyn32sUUmCWi3eV67r/DL37r6atl
Zyiivqzw2HhRFz/1w3Cd9OLDSa9lubS+3o5xy1Jc0yrXs7XhQVrj7TznP0579OockeZ5lk9z4Xqd
LjIcqqXn2+5pd1Kx5tVnU04PaeThgbKvrKsBQfHvP/Xy6f5hEbZW48TvkNC0PNQjZUIHK5Q2kETI
DOD7BUE+FNU3JywVufGG+a/gYf+ZYT9lXq+O55JEIjhBdHlNaUzXlZ8mlzTqgBy3o9r9/o96YwBZ
y39/9Stgv/eq0mPXK5hWm9JNb2z00ac9e7UIGXmD3zatXc8y3PiOBJLqkeD7/nDa01fLDxRkjuiS
PdFJqktEyV9LEb7zTb+xelqrOSt/knSCzPFqI42I8FsyQUNNXPlO17+zaa0ImX9/t6uZSwG9c/JZ
Ol6fpPaXZFLIsy2hEZYXNXctzO4PtlNDCMo639mTmzafgZLR9kORG+c4/A2CRtpqlxW2tR8J4Xo6
6aWu4ZRgr/HrlLryxsXvQeT4Gdroh9OevZr1SWTRzIM96Vlucu7oOQG7cfTvmKr/eZ1rLGMuTUf6
qMW8LqnFAVlzfAh7953j1xuTRC3j5NUkQYQRArnpDa6btCzKWncf8E/6py20ajUFMZfBqvIj4XUU
X0DgBCQOFfBRTnvrq0kIE14QYelbXgDQ+yIL6/vUrbrTtp9F0fr6xcRBZyYL888jpekjvX0qzrU6
cbisJiEdhHhIY2oTYzle0SHb5XF1/vt3skqW+Hu0rCZfT3fZLYLK8mJzSK/QowffTdKvPln0KQkS
iW0JDsltP5qwdTa0Yu1PxWw/uUGe3eWRiQLCGp2HsJqqf8dn/c8HMlebrZN04ygzlXpCF3TWekkg
aNSb1mnfk7maejp6SDcr0syrlHXGpvt9tjrjtAG2DhghHBsOrGmlXpDb8QGLDpIWPR1PfPp603X9
UNNQK3iYK60boj02xdJv/v04eGNeL7X818PXiA0c/dz0PVr0n1ybaBFUIKc9ejWpNYyStt/yaA7C
1wbaEUO9g05960OvJnRiVhapSEbqufqScjUfGiM5cZispnM2ZwCX7Wn2UKN8z2uBSxW10olvZDWf
E6eO9XoSqQfIUiIxEM3Z4FTmieNkNaMbfEepJBPS80es3rT6K9wpxnTaZ5er6WkTyDkZJNp6Rmm7
55DJUMvGznudiOUa/A8Hy6Vx9HoY6qgpCBDXHQ+SzjNWvHY/pEX+sbLN4lwiYMT2Os+n1Z7k6io+
YOY0R9t2vIl0MoA6AdYTPOEnPn01W1GtaGmqgOfmgvO85rd3ety8s2i/Me5/xtu82oS7gAYuDhrH
6+LSvgB8i9pitPvTlgK5/NZXTyebmYxjwGKe5qewTkV/0ANDf+e1vPUFr6bs3AyGFSNP8WyliLWJ
phRvPQY8c1O0A6JLWWKdXkxo8WmzYR3koat56KQ/8ddYXAoRRxntLpxK0W5PWt3WAn53wh1umiL2
2k6LdqVZHaZAM067McvVVMYrkwym7BJvCoCAqZa43L5V4zvD6K0u1M8QlFfftB6aTSwLjaJLFXVE
ZeZIYWcjOcsA3x2ysGkvKxL1OHLjMChq13yGMMup76QXJ1ZTvcbbjLTJiL0M9I/TJefSrY+nPXo1
s5Oq0isdjJgXOOmOHL/n0W8eTnv0alpnWlgFUKNmz0xB3HaR2HYEjp74SlabcDhro2lkzQJ4tdC5
5UghBvHOxHtjzRCrWS346sQgff9ImtAPAn/7bVGpE68cWLZ+WTJGe+xL9rLRswdwgpwhj9aYOafN
MCF+fTgLPkIrrN30vkNM4TT31Zd2UsMpj7dce/XZNaSn8WA56TE3xGOUJl8xg5/46NUnB1ASTTIx
0yO5hIcEguwmr81vJwxEPvbqDOEiGS6KmWfP2vQhlkDO0MKeNDd5+GrdqYx5jLh9J0do5Vd+oOKd
E1l/6cL+XakXlYj76/eZW6roiUTOjswcfZt07bchQtF20mv5GSr0aklzJr2v0XTGxygEPaNboDxk
VJ5yKOSTr9YVDCqLoj1IjpE2PQ1G3aJRTU795KuVpeodTO0t+Je4FYe+1b63UX9Sc5sPvlpYEPdW
A/Ts5EjSgrmx8uKxCdQpiy3PXi0s4JqGMq2m5Bggbz34vkVg1IQX+bTvcz07XWFIOy6y44R5/lOV
9peF0c+fTnv4an6WIxlqmTkkR+Sp4XnhOulFmQz+O0Nxebn/z1mWF7OaRKlbhFWVyvgY6iZppdZc
H+AxgEVMivq0t7OuUUmo0nNvdwmIwu6rGtOPqo9PW1/UansuwS3h3u6jY2WUd2OdfJ+64p1zxz9u
RQgNV9MojTPYI0OdHJvRDvc9MsdtFqfBKWcmnr6aRwOB2Rz1GDHD2FkbbOKXEKBPXBjX5S8K6m4K
Jio7CpMMXxvacz/BJDxpOK6rX7rfN6LkEHxUEe4eF6Ww3sHmOu3hq4lE3aPosb+x6ja2ugaV7G70
QsveeenLy/2Hsb6uflWkoyB1V8lx7A3At+qh9Rv8Xtl97BJ7f9pfsNrxJjTnkyiJMZjlEwHppDwm
0ZfTHr2aqnZni7YCpXPEtnw/d7gp+1Svdyc9fF3QUkqbZjdok2NWxeXGbkHF+D6pvac9fbX8GlBJ
xqazeTpmKIrK95MwT3sr67BZ1BgCByPLI1nPj011yAb7tMUFPecv58XBECHK8yA+EhFxkQ7xHZYl
/Z1hshwj/mEoLjlrr6+v9eg0bS/q+CjarM6uqtK27wPy53cF7l2PyMIQlhFCf4Ld81B8H7vOP+Xi
DBNmNYocCW6flNTsiF8t3XQNcBGKiy8nfc/ruktlkofRuZIhilXlrLAS84yg6/dSyt5Yktd1F8Ai
aTapMTlC+jzva+hVvXvqyWZdaLHasRrMTufYlPTyLhEYS0XT9+/sgW9ss3K13lsBDDAiAtIjnjD3
3Aqn4NbVMvXSpCxKpx3k1wUXx2wgD+IQOUY15rccOi6HqJPqupa7rrfQGiTgquY8XKrwGRzUEVJN
cuIHX636/RAQc1s3yXGa0iNcorM4wZRz2ohcTeKe/DqQaV12BMUMl9YSB8M2T9zF12WVoQeBE2Wc
EWpnaTmK4LbK59POH+uqit31KfQKptKgaizE0A7ibwie43cG5BtzaV1VKaAiEFhWpUeRQA9prM7F
US/I9zrtva8LJ8qajCaDvnSMLPMTaEugZRYo/5O+1MVm8nr1tNllI1LeOc2XRrI1hQYmKajeyw5+
Y66uM/fi1OkqzOvJUcxxchHO7QyDOBNblQjtcNofsPzqVxdA2WJ1moiaOeomVKwWs7oO5vz3z37r
46/2WiiqYdB0XKPA+6f5hp5+va+SMcdAWPbv9DSWF/0P29e6lBLqfloRwpYdyTvBhj8nYCNyo+Ow
xgAabPuxCyrjnd/11khdzWA1DTT4ZE9yd6Db3gTnBm0RhKffv623nr7eiK05T9OMq3iflmdF/M2q
34sIfuvJq422JwghRJsXH1tgoHuAh+pMq05S6FmusSpPyHpQWjpwbfNbgBiWCJzdaIzvyCne+OTr
MEPXrIcqI2fvSGAZzs3/w9mVNMeNM8s/9BABbliuvWixJbZsSx57Loyx/RlcwRUkwV//sudkYdTq
CJztqIZAVKGqkJXJJ30gkfnmteGB47u6wcghJB5KkIyyn01nlx0EJ8IrZ//Syp1rlvbTVDVsQmOl
jRpQ/WbgHKu1X2PlX2TIH047MJLEGm/cKaYHgGie5I88Gl/8duX8B/1hG9QEmBHltEyNmOT9urHk
YMEX6Rdu/kVw/2G9rIHtHxKOYJ+sn3uomEA7B+P+fkt3/JMPdBtAiFSlFfBnH3I2NE9jDjEfP+uO
f4LbO+9GynANju0vEa4fMXdyJbCcD8UbQezfB4c/dsVgvgWKRCWOORB5YKjbJL0ZtgDCC3hvG+90
G7ArOfe//Yg3foo67lps60YJW+vUgtQK1NsKQ6ycQmhpnAxo3CfMM6n1fxGYqcHGVZMY4mZgIDVl
Pt41vSkeBh6CW1L14W02lGIPaWKooTETH6yh5pOcwCAICdfgrgNGApOEANNkBnXRHrJPejqEdluO
Ksuim0V29RFD/WB5KKDhd8fNYvt0aovtGG/2JSe6wUDY2sY3wdp26x60ZeCVMCDCD4+q7sLnqgjR
MscIWTND7Tcjj2G2TXdb3URHSsdOH4pyjm4bjHmAnjLfuNiB7qi+B9g60NAt6Vn2LTZB8yXezAS2
cvQ/v4pwtE8QRAvvOaQ4dpit655WKKhf+coXQgJ1WkT5xlrbVLhqwTiQhuEGrUB9JUW7cNNSJ5Qt
CfBLJBjqFNPc4w1riwxkTjU/JmRW917HnzoBDXi5YQVDIjxXbODp7OlfbTetBz/jThZCOHgO8KWQ
d3Mu9xtG047QY+iugCEvbbwT0qAHLeYepWbajJjuf8GgpddA3X9FaGcB/onOoqE4Qn/sroHGJmhp
QE/ntytOPMOzqwC9MfInSF/pvRgkhP3E2B79rDvxTA0zpuG7rkxBygcCHJOcxoh7FjvUSTkSEM+W
aLIi9QO5O5MaMgFB7JfRQyX69RUVgNh37pu2Smc73kTl/FA0foNKGG91nJTOFaB0EFpLrbIKhPRU
vchZxc/v7/nbk0ow7zgqncCs0ekQlXGsIKCNvPh/FbTDDmvcrbvNZvRr1Yx2P3X0TG0EiI5eKKTg
+sCy+1Iva4H/if/ldcCE+24FipESpJJNkbK2LR/iLPwxDtV8JWC8fakJV8qbBVk0x0VWpA0ovcDE
J2yYdgIvTme+LaCxwp6A6uL9fX3bw0Hy+PpEiKhZGMqLMhV59tAm+ZNYoQbhZ9uJHjKqoXoJ/g1o
yp1ZeacG5SnYy728EILSr1eu0eehKMDKVKsRgkVijHeFXr3emqBO/9p43q0mUZwXqe4j8JQohZuv
ib3yIVBAvjZe5MsyQRKjSlsJieZMc9yi63Kt1rroKU4EAXfUJusBPAc48OOXolyTW9sH0ZFTsM0D
XdbOD5YpCA2tTXEam7p+0gJiF+tcZwN458DmvQ5LdOUsv3m+OIiyXv+tQoFtxmJ4GnC//LaTINvh
rU/ZB9PO3wli7apXIi5OlFuwuDSQcgOEtCB+5t3yjG9zjRcYhTEPMCWC91J+MSuk3jxcg4dueRYM
ZQUWFbqeuir5OrG62utg9ZzGcMuzLidQryVqPW2jGI8g/pI7jRn+g9/SnXQm74CI2IIgONW8jH+t
HASOeC0VX/2sO/EItLEWfGp0O9X58L8g7E/SXgPrnE38J4HHnjvhKIx1MNNunk45SHifsgHCh11S
1C8DX8Znv9U7MUnWzAhQRU8nDh67T6SHpgHIq+O//Kw7QWlY2xC9cz6ecuQ20FPqxCOg1OKKp755
62B7HE/N1TwSTvvxxHMd/8MiCZqrpexurcrMLVjAQXvy/p9xvrHf+g6O37KlSLIJqg0gaKIgnOoG
/g9v2u7rKqz6PMU91IRaE6srCf6FAOSWbVJGKKjsKNKwT24KSaDM5YmudcuSqGQgeaNrf6IGssBg
rl73fTJ79UF46FYmZbVAk6IJRFq1/UMbfAn60qecgmXHg1kbY8C+j0W6lQZ942W93eLFCwEC444D
FxBfmzdoBadVFCMNrHgDTsvMq9UH644Pg+u+TqAdQlKS5FBpRNNVe/JwUMd3dSRXstCQpCVv7yAV
/LSgi/D+ib90Bh3HLUym1hZjPimD5GQbBDupvN4AsCGO1xIR8sUMG0wb/YW2yObnxvhkWLDtOCot
MasNWnOS5iSJ9nnOCZhA22th4O1NCdxapA5Bmz9UCUGfD3I+YFCGCJlZffp8HJQ+r9OOxAA+xEdD
0gBdsl3R9rdZXDKvz/kfpvcZYn+qtTFJW7K8ENC6qkr5tG2xbsc1Q1Vm6Jbhc/aihQRfcl82+rvP
IQzcTJ8ZKGhogVWPuroB5foI8mI/y45TzoGRySwsSSltHmagjzroTfuZdpxyBq2d3TJ4TjjFn+aB
HQSH6oafbccrA2oqM49YNppyjyvkPeqO/fYz7XilCqPJtuDNw8SqUHtQ0H6HIJlX9AZBoXO0ZW8h
EA/bYAwUu21Zn+LQvHit2yUzqVeLF4kRxw88Mp9Nw9CUmfm1R60LDu8ymYBrX1WMrjiAPShHEwrp
usjvBLo0JiyDsDg4FyVQQTZEjxK1honn7cZvVxynrEDiigbugoPSrncsIQcMcnku3LktxwqyPSSm
WTqB23UAPQOoLHxKWA6qv9fnBDdYOCYSq85nnSJ/IGt3JVO89CEdp1yqRZkhm0lqyzYB++O4B1mg
V/8Ly3a8EkT0CNsjl2nc25dgiDewkhivviCMO37Zq3iRbVP2pw2Kd6BRj14Cwq6xeZy/2X/z2kA4
jiknpXMVbMOp2tqvUPmobyzfPoNqjnjdx4HLSDIO0yi7tcEPdFAqLkLAfnKG/MrrlLtkJEkXIDOJ
GYhm8lztSogx6LNAup/xcy3wxztNAgHsbS54dyqFifZaDfXO1ovfpemSkVTizPoSbVh5YupjLgdx
Hwt6barw7OVvfFbuuGgNWQ2w4YI5KChXYF8lWHPbrTN3ISQld3ULZeQrseDC+XGZSboWsJkY5c+J
Q6ETGRHGl44TieQzY1DO8PwRx3ezud6AXLfdaRxF9RRvnH8URflDF1typW9yTrHe2i/XgbuKYFYy
Ab8EFAx2NoyYOECuAxC8bgs+90NNDhDJFDerpmCe9Ttejl+DpxmiUgM534nR81kEGqLxw08/245b
F7zsF5H1+hSCfv/O9AxiCOg8+93m7owChxwq+nUZqg4oonyMh+2+L63fbGngzih0aC6h1FZn+ro8
f+xAaPx5gwTblRfRC9eAO6QQoodIMrnNaHaUz/G8fIcumxc6iAcu74cCoVoThSVglLx66kv1BHkz
4XdY3BmFRU8l1c0wnhLaQ2aw6m5ouf3tdVjcGYVpCJcYMgzjiSoD0tjwKahrT9OO5xqDPsYc1uNp
hCryQxz2/QG0J+ZKm+RC8GGO17bjDHptIuaTFrNWO5CkQ9SJYqgFqjuYlvTbHcdN2y6o7XCe3urE
Wb1axx+D0Xz2s+24aRCQcAIpvT3RAMKzGf9umPnlZdodfiC4UZJlakS6joRBUz14YGNED37G3Uq1
73MWzEWO0XILam5dfQavpd+RcecfJnA2QRMiW0C5YJ6qLfubT2Hn9y3d6Ye1N4BVQ8IsHXpAH4Jw
/JQIz15M4E4/TMUG2bSukWle4KDYSQ+HQtaR59LPAe2PZATJAqQDAaqA+IZ4oMI+ZOXw7Pc1HSfV
ag5XHZH2xFvElthC4gqdzr2f8fD1uvs5IwwC08MpT+R3BZGOfYs+nl+Rkzi+GcUJUjQg6UAr0j8V
6JWW+TXXvJBBJY5r4jHWVEGJG5Qu7H+dDtTeZOy7mUZ213LPfmnwn+kHuSaQWiH4FY6Xj3JiN9zE
i9817ZJ56IAtIGLMyhPT83Qng2I/N42+kjGdz90bGZPL5lHW8wiykA5zp9AWvC2ISHYNpE2uRPZL
1p3qtRmjvFzmvDxBWwCUvxjw3v/bJ/Q6ky6dR9O2ItftVGAqXT4TBW0dQf14E0Dk/fq8d0kiUB/S
4rRuxe2WZD830i9+McAdOQEnZT1ssyhOoc4/FUn5O7HQPPbbE8dPwyrAoxif8biaGf4oi0l/j/OI
eH5Px1FlAxULGmNXWEk+02b5Nel59ly546l8LCoSFW1xavuO4Kaj0w4aj7HfOXcnS6DmBOrMiOan
WtC/IPP51dSjF4IRVLHONWrYxAEa6dWpsuBUW1RxF/fQhPH6oO5cCR3B9D6PZxpoUpz1yVW+Y638
6mfc8U8Q1oSlTrByWqztXiTNvCtXyFb7WXerV+g1jrOYs1SaudgPUKU8rpX17Ke4EyW8Ia0lzYi+
Wyn/hmLWhz5onvwW7tykRI1b3ZYt+kAFu+2j4Rn6xJ55qEvVMc/Mzh0QbSkpE3os10kd2gE6qX4r
dxw0joumCmzL0R6Tf6EHd+hm9uJn2vHPDvKgfRYqnlYN9KhqZcmuqDx33B0nAWZAxu1KsrTVZLyT
MriFaJvfM2zgzpJ0sQZjyVgxMBSs4u+1tOz3ytBl9gtc7jRJ29EAapxlnNquFzcDpIOOULD87bXr
7jBJlo8lWaY1SvEm+8Jt9xEKhX4Z+lmH5c9UNNzAdMsWFqZqkN2u3Ycl80zQXR4OM9KSgPlkSUkd
6+MMTggGpaobvy1xvHODmCxthYIG8SI+kvh8EUV+3TyXhaOXpY5nFSxpYqk8DRs0g25qNXE/qpvA
RSTZXogWfDBTWmwVhLHQmtzX0+gXzF1MEqhDab310ZRG5KxmGG3/k5b6HUMXkNRX2QTCrXBKCZDc
a67oDnpNniHRBST1gHzPEAqa0qUBFtyQzya7lv5fSEBdOFICGEy3opcMDGMEAasNAHFAlJ69DmLA
XjtQHol4Bbx3SiFYesMa+U1Co8ovqLjDIsU4TytIcseUlXEDQeT6BtzlnqmWi0aSQQTpOsVHjBbF
LxARfuJz4xdU3FGRahmGrmmzMU3KWCqIbJrg3k5J4peABk56WxaGgSZHnM3nvxqKZitbpOfl6aKQ
NlAeLXORjGkfQaIxETXf99v4xe+wONdnIOYK4mNVC81GCP4JkydQylWeLuQijeJk3OD/ZZtmct5Z
Ux+CmPplzi7SqBT5WcOwaIGVCA+d+SdEdeu1JS7KyMimSaYJlke2qptGrd1B8cjTuOOckF+K+6lc
dbrKrHloqiUsIU1d59fIIC5EFhdrZKTJzbyFOg2ZzfpDGcajvQXH+eYH3KEuxriv1Swp3aZUb/WH
ZDPRIZeL3+5QF2NsKZmWOgy6lG5Zssec6ifoZv96/7O+3c6lLsSYLKWF3iSF7SQSH7IpApMFUrB2
Fy2t50XqYrE2MVKLkWadYnTp42zGVAvqM3fCAxeLhbeccU5YolOw2owFlF8zKDkFCWn9AgF1Qli4
qqgmSd+kM7TYoZkL7fnfAQTBPr+/+5fOpVMBBJvJQIu5tGlSz+1X0kHpeCZN6JcgubCsqOlHmQeq
SWUzPldJ/8vE/V8+C6cuJmvra97ZrjRpb//WI/0Zx9zrTqIuIGuDrjypK1ielmCfbBDOtNd4ON7e
bepOhuAd0WDatTDpTIcekrZ0X6rBr7CgLiALOqVqCXU2pZlJ9E80jLYXVEnPftvtZP9CgdoeCEqd
FgKc/CqyXyD07QXSoPK8W380udkkVCGyWKed7eWxGesVwuP0GrvmpT13btIO+tRVES9DGgwMAqUZ
lKe3U9GOyTX1lQs/4CKRsgZ0zOOwDalQJOl2HbbpaEkc/fLaeReLZCPAqBe1dOnG1KmeMfS4ghnK
qwFAXTRSa3IreLmNaVn0j+FKTkVWeuEaqXBuVAFGKFNuDXKvuXyW83CbJINXWKGuQlJStxteFyuE
8ZLwPQrH54aRH37b7RzGvJzmHgrxfTrHUMgst+h+HXu/5xwq3FrUQM2bRKoHL0u0fhIQtMcgbaeu
pF4c/vLf5jzkUl/7EU+2CRIUpEsnTWV7kO0s/m6h2ZzvmgmsG8lg6n3ZsNoz5XAhShvUubOib/qU
rEG8z2o8Vh0FgLHD4f1PcUFChrowpaGcBY2zcUg7sIbwf7agp/OjmDL9DW/Xwrw0DAyBFciiFde3
EH2DygnkNmj3daE8HD7EHGP5+yIgY/cBXe5S79CcM3Y3dVWJ7CKItv0kS/D5Qi6VPGd9pTC2O9Dn
dRzkcr9kljcfCzJF5nbWud2pQq3hricRb3fv/4EXIoeLksKIcGu7NezSnHe3wHR/G9Zr1f0FHlvq
YqQExmGjnHQ9xsLMxj6ssqXie0IKlD+inYazeJYdX9rWVst9Z3Rf3wzZWfZ+acfo6PXnuW+6o6rW
aAQuO62y4QZNyx/gTva7o90nXdXmYh4h2Zhu1XgQsr0J8uVKzXghH3XVqEqhl2wQW5/yYjDyOAmz
0sO0FWWPcoYIPxwQdZFgtG2DbqyiPhVbfJCB5oeKQdPOa+ddIFhPwsaIKuxTSzvzOah5f8yNGv2+
q4v+ClkACb5q6lMwBvTPummim4KYyi+xc7lnGV+2GhpgYxrZDGylWDUDX7vffeeKUi0CQ3iTwbnp
E7nuokx8qDnxO5Mu++w2g9MunEBwYOsM4zVyrnegTvcT7oOO9OvgTlli8l6vPTo8ybgLVXLPSXtl
yy8ceRfZZbKpmbM569Nsq5M9RVvqnhccUmwNZNHfP5H/dufeuJxcgFdY1zGFWBoui0Y2/1R6/D03
mb5DiAfT9abW79AZzT4SkrWHdaV2N1aNuTOSjjdBb/JPTTTnh6nu8PK5lny8z7NQfMhBIz/sAvzT
lY24EJBdgk8tuygYO/iNyqvfQ13P+yJb19v3t+CCcReExvjUVBTT9+kcFZ+2qM8PyQx4uZ9xJ9tq
wGhRLuBRBKFZ/b9c2fuu95O3wUF7ffKiaG623NZDGifyaFj1EeoDv/xWfd6qPzJ/TiAinIxtn4at
6B9w8OSdGZvp4GfdybbYFrToLSKSj+XySPlTlhCvop+6ELRqZW3WGtmnsg+eucnZifDSfvFbtlOS
Y9hzBY5XoYMWrahXrNB7SEo8+xl3wkhmctCGV2iiSd1We5ELkDIKONH71jm+2xtO7sLP8mSdBqLU
kFKDRi4YB+fH0lL9YUyS+kMTR+1XZFbmytTAhajlIq+UgrhQmwwojGqS7VvTVDtLWuB4ARX2uy5c
9tmei4APa9elcUA+oC69HYbNrzxKnMMZ5Y3uJEVyVPA5+Vqh5/BpZd3kF2tc7tk4afO8qvGZIVBL
9qCKAQqo9etlUhd/VQ9VsS4EXlvMpL2pF+j8ciV+vH+Ezq7/1hFyDijapHGRZ02Lcp3/itVS7tau
KfwyFxd4tbQqs7RC/cUGsh6ggFHsQCznWQ+5yCtM9ZA+rEybUlJ83DDZjrFPlOte++Iirzba1GYZ
8SDQbvm3Dsn0WM9+0Sx27o4MOZGswKmQsp5MH8ZW7vG8Pvidcxd1pbpsXTC/16Yiig/Qtv6r0vVX
vy05H6E/bo8tb/FqJGCaAS52KGr1s92k34sadVFX/TL1mak6FC8UmpwrU3+PW+iZn7tcvxEE4AkI
/ru0ncbqLozJk8ja5cZvW5z7YxyWTDYR1ekMpYKjBf7qUBTC83M67qnKoOuS6twHJNMPUD9+1D2/
Unhd8HwXc9Uk5Vyvq+1SmefR7WJUtAtFxz947YqLuirIAsW2FQ8wQYU7olDkXvfdlZvo0srP1+Ef
B9H2FbgR1aJT0h3qOE4wYB9dY8y/ZNtxzrgFXYxguCforH/W+XhfQCfiynV9ybaT2Y35AK0ZidZi
GYHtK8v2g/LMR124VV7MGwgMEcZBrf4VzO3bmH3z+5DOxVkBATkHesYxYSCC7/c8ZtJzP8LX3zHr
FqW7oqhTIWCzm7J6v8RXqsML2YpL3iumsAqVZjgjSiJT4aVZfw+mBG/dtC3PflvjOKdcOUSwBhAv
ositj0SUpzVZer+708VcoY8uFykhrqLRMSNxdm+y5S+vdbuIqyHftA0p7jYuqg+RjW8y3v963/SF
bXfRVsOkMOzY2TbtUG3eT7Hu9yXaOvcx3zwX7zho2VIDLu8MCcsyhscgEfFj2XV+NC3URV21dqAN
+sQtOJ/NTdwMOZAjdeEXcV3cVWBJgD6a6sBLldxW7KBzv7lbzB2+9iQzkEqRqshTwIDortbjl6kq
/KKti7oyEMuZMTHTpaS3Zid6fhoD4ne9uYirYprLOBgQEdHD+QZiosdiGPyyFRdvNVYh54mtu1TU
5qux4nMyFH45swu3imYRTe3Qnp+IpnknZYdOd3JlRwS+2Bv5uIu2iiD+UjVd00HzhHZ7FuXRZ7yC
l7eCTfIgkmyBKjsl+171154x/o0ob/2kc50m89YUIxdtWveT/WbHBbO9YP8sj0by4mNTBPj1ORh2
HZm2ejc0svosN4r0teXdX+Ug1s9MT2aPboI5VUHW3FZ1aZ9pE08HVfDPUTnU+7bqtv0oZfUwYZ59
V1WdOQxjJ26LDqTnw7KIm9Jmf7djQ26pXanyu2JcFtiZZklgJws9E8Y+1VL+DLLAa8iRuvgykRgV
E6o7sGRPzQ4zSGY36MEzV3ARZrIrQJvPcMamEcUk3fi2Kwc/rhzqIsxmCfg0hZR5ypSCfuZY7C3o
GQ/vXwEXshwXY1aXWoUZrzT4/oMjt2G5yyT3w9tTF2HWtjOXYQGq3aCBPCNJxJOMiv/5LdxJ5HkZ
LJifhLCOCvpvLJF3kHrxUtbC4Ld8HaBFPzSVEHAaXqqfijQ/wkX4JQouAsxi3lNmBltSBsl0U/Hj
itaDX23jYsAKPgVQBOIKTFNhex/Stn4IZnmNiv9CrPsP2xQn81LXkEkqw6C+tYut7zaABbqN5/uK
x+RAYp3sljnxI+6jLiqMtLrKZ7x3pMMczvnRGAzKJU2AWOR1glzck8l509FOa4SE8DYCq+KOdK0f
LJS6yCdrOZuyBqXgXBQvJF7GQ59v8tZv5U4qbjMQqEIOGMS1dIh2c0nzXZH4TfdQl4lq2/DUQCG3
k/ZoOe+yKqyhSc0/+a3cScJZHA1T3aAr0ZL+W7HGUK2atFdXgkkX9QSlXxIBT92meTlnKOsfNnDK
Xjks5+v1P9cubJ+94o8qdgRYIwxzpQGOy2x8oFB12GOaoN/3Awvv48aMH1ulvdIh/JpzyRe8MjbG
nAxg+cWXvLmPGf3L4wPAspOQV3juBnxzgjzeoqtdpNmyo7b5/L7xs5G3NulcZ/yxSUFHtG14CESb
lTe5lIekFLdU1t+D7Roq4N8r9a3fOF9kf/yGLpIimjbIktlJ0PW4sOKXTnTxRGoMXpI5D563RbGP
KhBTvKtmWj1AUBO3fWOi/inOOFbSBUth90GWrz/nMaiv4YYvLs3J60GdEBgKlFlaBNvY7+YOt2mt
su6h0OAc2TdR04LVPg6Luw51ym3Oh+gh5iT8pm0RfeB9Ze/IUuePLefsAOCXpxiRC1CVoQI9dE+a
dOM2OdS0xrDR6NV6xYFy7uGJbiwuY9zDBgT1N8kS1nsrgcV8/0S9mZ7AuhMvwPLJyNSOLXjU5hxz
TIs+ZKBt87PugtP6IWSR0R3aDgGmvKdNmd06etUdTLrQtBhtrgnIepS+dIH6E9QAwK8aXQlHF/bF
habpLDeWcSj/Rduyb2v6OwvJ5pOFY+FOiAhkiaZAg65APXIcFR2XO7C2XamY3mw5wLgTIujcDYS1
Gm8vqsz3Wx6ue20j8XGtGy/4C37CiRC1BvVeDL2ztJmEOAxT82G2xbUjc2n9jo+Di6tgeA5oMLkn
lnsB5tB9BVJmOHPPfUoVrN+53YsiQgrelk3as2R8qZfiKSKT/urlUC4srQJlU0NBVJziNTIA9E1+
VROQJH7GHW9d8BK+ar1g5efJCd4+1II8eZl20WD5Gs+DyBryiC4420GBOdtBGOTH+8YvXO7MiWHh
ppdwDKBhVU+rjveqq+gNC6Lya9uDJMRwZh9WE9XH93/tgu+6L2FZM/I8nMGAn1nT7Hs6PI8199sm
9yHMtnkpSkz1pcbm7R4Xn9xPyeQZGdy3MCAGNLMl9B2bmEZfFomOQhAu9ZVzf+EruKC8ukEPSA9w
Lbu1x6wePopR37WROBaYlQtZ7pOCQqraya1sN8iEZvCASmXfpJIPUkP+xOvTuri1JpPhskXibHv+
X0zzOyWT5/dNX8itXNTaPOPJOgESEY29Hq39HCIK9xQQoFtdGfmXikX15f0fOhe5byRYLoBNgzua
01WeNb7OIgU1a3s8eVp9O210udcWaqQ6XtthJzJaAQM0ztcGUf7tC7zx0+5zqEy0znHdN+iid/Pj
ulj6mU8xCIxmpW+miZgd4B9yX+gCPLCJIvtQl8Uz07x4aDZy7Ynw7RAv3KxgiRuhNnOWIZPi7zHH
pJbqNIEa6DpeeVN++1sKNzWYoWdMZJ4UwN40dk/xHInvqTS6kyKZq33edn55gnDzBLUG2bolEtqm
bHuY8aftijq68le8Hcfw6vMqE3//sF2y4aQDvGvZAJZPyFawBaqNSwmRosrc+hk//+gfpUJioIcu
DcpkcCexo+wTe+QVeXnf+NsYYiZcuHq5sWVFdlqmwRgse8zdAjKUzzMQmaAMQvFcj3eD7Otyt/HY
7kBZOTySCkNc7//8pY1zkoQQLBCN6QqoZiThP6WqbqHRcSUOXzLt3IY6smJiDHp2dWw+cQueR/AY
erFFY9ecFKHue8gy9fgmelyBM5+ml7W9qhv7b0//vwFE/CdLWGZrMwJFn9bSGvyUfca+jCsa47tS
bHrbLTppf9a8GrN9tkA59VBEZdbtq41Od0G3xbfJlJGvaq7gJ0OdHcIsCj9YRHS0QCaxA2dg/2PI
QuozqsHwbPr6gAI8tHBgm4oUgwE3YmprQIWUVyYgXEgp38Ch1NlNAVAZ8Z2MrdiR7ZvX4XPBmlHG
ki2PWI5tNvvati+xIZ6mXweV/+tQB0x1EeQp8KDbYZr68gFUxl4oCmy4E27EuPSE15BKy6WOnqY1
mX7UFa/84o2bwCxhFw7E2DJls3kWpcZA4lrHXqmFcNOWRkVJDpGnIu2LfbHigSdJwmut3Qse76Yt
3Mp4KSEUl5oltMc1DGfMw6grgfKScXfPg6Gr+hgPnEnT/LKQt87wsuNVcAg3V4HA0moE5jbSmHTB
jgl1mij1yhOFC7U3S7ytRQv1Jls29xkuKWjyejqni7RPQjls5VoXacY7tZdTsOf9snieFCd+czBA
rMrIIp3V+M8YlvMuUtF89HP981f+405FpZSM+JyowxL2RYnmqZX9Zz/T0WvTVaVDzeIVpmvd7WXU
isMYCc+44tyXArAGKLMy8ijLptuvzW23jpPfhrvlY9QlYYnhKfI449F9H5Cs2MVdZ/3OOHNuzJzT
akWOhJXXU/CQwIueSzNPfpe9C0rG2FuUJfOaQ9OzOubdQY5ecFIm3HGBaotwW+ZDnsaiv+3b5c7G
yw+vk+LOTsVNH4Ggcckxzm/5IWaTxWO7WP3yWnd8qm36raEBFl5tw7iLA8h6DUXshZrGtjjhMN4G
aHfW+JwmX+jDEpd0L0KW+aWFLia7HABEKOeSPA5Nkd2CE9ceDKoov213HFTxs2jDxLPHSnVPRJuP
c888T7mLyc43PNwA2ggfqjTuthoNO9INnofciYir2UKGd9Y8JSy8S4JW3XWrzO/8dsXxT9Ep3PRF
V6TcbvWxpIXYJ9peGw26cHu6oGwZNSDYW2B9XE5W/jNlv71W7TahQDhc5EOAdCJS0EJg5rEvrj19
XqqM3CZUN/MmYAFBeliN8acEA8O7KpTq0LeV+LjM7LeqtH7ss3xOiTHz3sy9F1aCCbdDNeGmy3Or
ckg8QPQis9t8VKsuD36b5viuZWdxt5GpNMGmjbmtdpVRflHHJckkAb4ytJwACqNFt4/I9mGNqJfC
FbbF8VymVb0oEqtUDMWhi80+9qNsh2nnYpVm4dA8DGA6YyXkBrbvUd5feSy4dPgdv6U9xohIBdvV
wB5k0f9uNdAvft/ScVuzsLzCmLSCnpgqdpqu5d2CrMyvFHDh2uXSkLWKB1iflnkHfaCjzoz1W7qL
1q4qVqvQaJU25Uh3eUnY3kxgbPXaGJckE/zboPdcsTHb0HwFv9qLnHKvIRAmIqe6U1CI6uO6RorX
BvNdnOmXPOa1XyCOHO8UgR6Whs44LWEENW3yYSkaH1Ql1u1kvS0SpLCjAtfqCmWujG7hbhF+aiaw
7nhnonTPQCGiUk5ssu+WCElkPiRXgtb5z3+jJ+KSZIKcpAKUSZLHkgTZDurY0HkU9XrYgOT03HnH
T4HnkEsVhORxAmPZbq4UxuUhVul3Hh1HFaSVbKprlbZzovdbVHwZg/6Hl20Xth2aAFLtdSgfcyQy
tpzvRCD9nNSFbVeR6soWSvOPHNMPqQ6kuZv4Evt1jlzkdlOIealyKx+hBlTvmyHghz6zL3674ngp
nwqol1gDQXnIjmbF+nHg+squnE28cRhdxHYTVsBsdwt5hFaXvonHdrkvs2i6n9mUfEOnqrzx+hNc
mB1m4ptMzYMElkIdyGotgGnMSwSHCRcZbovl/zk7kya5Ua4L/6FPEQIBkrZSZk2W7PLU3faG8OtB
QkISmodf/53slYuudEaw8cILikRwgctzzwmjA9e8HDJr81MFhb6HtavOTj234fCoiKPGMzhky73x
z1OPeoKl9W4ZbP07/V77ANZ2PR9hofSMpYoEb3Xyfb97qnc46q318m1bB4Qfn245yphUssr5OWTD
O9368rTHF5n6uPhQrkLcb7AuS+FA7sOS7/jYBVynfc/9+1mXf+tZFx+56h/INLwbKxB1Po+7hIdL
mRHSVCnkOP5yGysr7qzbXuAd5ZB5iR9Etx4q16L/5Na2FXYEpTSKiBflu6L9qZTls9j0rVLgKwcb
m0k/Kt2qbd5xk2JNFm3AhVtMzxtr7Frj0cs8StfCyKHygziXJswmFj337eEWGWwJ0Kn1Sq8RVZzr
IVjHRG++Z1LDxqZyC/Y2ph3HazWUlMQ5qt2mdJ3jr0CX3IK9DWkHZB7IHC4w2y38QpymRa0qJa0X
3jjBX9lobU4bHmd4LFwRk+u6GFIJTu1h5XN1JlNxuAUHm9am5UbVMIk4H4Sf675tkzFqHC8JNq29
c3Xsi55lDnZONAlYApBqW2wK5pacsDVBq9gA/ZFbnB+T6MHg6/au9dpbvsfXpr21YEMqZ81Q1pAX
8/Zh8Px/dsbdOm7z4OuxIEYeBiuK7qemPfumdNynLBgBjlG0C0yHBcXYHcdb9FvDya0H2msO8jay
HWgwnktV4Ysuc3Xa1BzdjfQY00Zu5ol2ZX3CHqm/4akIvut6EPJxDY137sNY31ca++UCWeUbU/d1
jRMR2Ti3FCSchQlkHhp/fDJR3T7FK5JtiTr84txEmsEGD4p/fw3rIJuUAG1eEr4uIBUpEeoJ73Xq
VAdhPyczqfanpjimu8sTrEr8UtX3pEY5/J9j/+srObQhWVySyVwOfZS3U9CeJZ2C7Gg38QmaUaHT
9hLaLq4NgwCBWIMoVwX7XlDzre+Fk7SHCG3JQFk1KPgZGmxdZcdgEjLwZNmE01k/tKVUx+0ATzDW
UV509DMfqUln33z587i/voRRG/Jy5wL/OaHKKArzaBjFudTHPWfDeHJpHNpoLxvfAAgHxRzFuc+8
N/E43xOuP7g1bV3gcGTzQhbitNkf9HM7TBDoWQYnI26sG2tQygYr4dBjnAcz+1Cb9bHBYnXrt3V+
WkRAB9ZNCJkyepYN/bbE9NGtaSsai4qOwUjQ9Ej3p0pGv7wqdGo6tDH/bSo5kFosnYC3dcrDCYUb
IIRd+h3anH+p+rFbdBTlsVjrk5znR7719Y0YeG1+W9GeBbLZOqTR8y0q2sSvmwOsYeg0CUMbxI4h
gxn4u4lycsj5XoLzPw2cffzzsLx+bwttDpvBDmvDE3SE+6ZY7tem8hMWyuOk1wMRpiLxjXvtZST+
ez0JbfYKBTmUjmyOcJqfkUpYoTpYQjCAmJMQfv3gx0ubBiVEOP78s658EBvEgu1Zf+y1CfPe+F/j
FrZQhDhlAPE08jLcREAZaekNYd7iwTHhYn538PrZrduXr/TbIyyYYRQxQn0nH/j20YzFNygIOx11
QpvPFmE5iaKi2JfGTsJ7r1SfofnrJPEpQhvNFpTFxwZbpTza5XICf/93z0PiFM1CG8g6qoUaKdF4
3R9RksUMMNmfx/tyc3ptVtKX470GrKQlJITzvgrYm6Bi1ZOqquU+gPppooNe3dVk9u5avzA31tuV
dWDDB7CIKLdo7cNctRx5zF4lqil+hVuQh3i5OVG9fPrzT7u2AqwtQKs4wj0U9lY7TEbfGm8kqfZC
N0ottGmv4FJ2W4olzOFPG5y2/lJQtnlu+4ANex11PwPhqgQybFqfCphQncflVinTlXGxWZ6qK4dB
hEbkACkyvdX37SB/OA25TfJwVS41ag9FHkQqPh1V/NxdhLTdGrdCQz2P/cFmwZFZQLTGDbH8CP6m
uPEgc+VpDzX5L1cC92dKp7rDdImZ3yUt7O3+LmMevI238UtH+v3c1cd0xmKZk35bpjc4bLnB1aEN
+8yRP26gq3nOtFecpjao7xjVzG1vtpGceelosR8hz8kuA2z6Pnt3+F1w60pxZQO19S81LQeo9YYi
j4eSZ9EuqhPKdXFjkYO/vT/wVOR2XgxtLczSlwfluH7lgrDxAxfjlm5cmxsb9JV1YSOLqiB+U1VM
5LyMo/OAEpLNd7sMw+ft5eQCXED25Zh4vrTDU2GCH8XMPjktC5tY1L4qejJRnvvjPp853YPHka/m
5Na6vegw5We/2i9Dvs1pxxp24hBJdmvcWnKLF4i+bhhGZV3rBJk97zFoQidvRhHaRsfF0JphIZgt
Iemgclxv5B4J6O9uXQ9eflC1KEa9KkYw8iAh3dEcr35OWhHouLUnz/Ghi7pEoBtF7SfmmO9gSugY
RW2iC1a4pVm6g+fF6PknqSVqACCm7ThdrLsR77duV2LDmK/qV7iINTXF7uRDLEIb6Opk7SN102Au
6rYaU38CJSok407aVWjfWqQwOokRHDXGfdk/+MjfJRNjjudDG+za22XoSN3yXPmefJwG8wMWbZNb
hLe5ruLgeHkCLp/H0z4+yiXq7tSAEiOnuW5zXSGt1UQlpbhLk68+I9nWj1/+3PRlpb9y/PwP1DVO
wpDooDmra/q+3fz20QxyeCi2unIL67bgJo4Iaw8bEYZ3OeOlTRUmUOIXbrcsm+1ifu0T3ngsDwjv
k4J3d7wKblVdX9mQbL3NYDiixl97NK7WKYl3+iTaw+2eZRseexR5F4+Xl7nuQ8BhRb4dssduKZLQ
RrvAX0mCAmGel1F43zU6BZHq1nGb7po5x5QRHc+hPvRzqKovNeU3biZXxtuGu2RZkGDQ6HVQR++O
rbpfyC1Z/mtNW9vodMiyNaWieaA7ftrW3iR957lxBKFdXKZluYYVMzSHdN0XorzT6LNff16g1zp+
+f/f7uOwCue8V9AqmmMIlUDOoU26gh0nt9atXXRZ6AECuGP5RNq/Y64xywG5ud0XbHzLzDXnC663
OZ4DtqSuiiJRwOrcVj6zbpc8mszKvYXlKAY2CZSI/3dszT9uw2LtokcfFsMYryzvmvAXHfxfUc8/
OzVt01uD6qJYLYLkZoA4a1L6TP/VsmhxyzH+hx/wh24p/J7mY9HxhHX+mzqe3JanzYYNNBIDzkUU
O6h/Em3tp7os3Zi50EbDumlVvizaIOdS/2B4ctHabQX9Bwxbxo4w6Mvn/sGeyTC9iQkcD92+pnWA
pstayaJfST6xYz2Hi0Zet4ik275vo2FtH6t4ZwPJa61Ttjefq8rceFC+ElZsLqwDcFAHpEfTjP+M
i/JD07E7tzGxTs8txUMf4HyaC2gjpIiGP83smPn8j5jnMCwqWHeak2ryz00X3S3wOXNLqwbWqoc/
QlHBiybIy7b9HBxNAfmj6W+nQbFpMBMMwlsm1FF246aTbRDPBmlot1Bo82B7t0Vw7dY0DzvR/i+o
/fJjQcqfbj23ks0Xv7e96maaD96+PQRr/b6bNsdXi//YJku41BcLIfnee/tdMPbeKVrd6k9CGwhj
AawHK1S055NpPy1hD8WjyUl+ToQ2SlUa1SDHMpF8KeohLSC6mRwEaIbbmFtLqDhkU00Gl1pdd7+2
YsUKgv+GW9vWvrlMcSOOivq5qhp+H3rNlAYRKtzcWrfWUDHCrKkkxs+bo4VtCM08Vv3PqWkbbCph
x2Zoq31EwyMvefTX0qxORRyhrbW5DrTvNy6PvN4gD5yiUpZ9nuZNfvpzz69csmy0qZkYpN5X38/n
dSqbU1gNHVKYMvC+FrCWuZHLuaJwENp8E0DZRbdH4edBo7hMWWD0B+030Ng8Op1Gx2ySjbX7muDi
TSgkFiDLuXkIo4dX7N+5Kcvzn3/u63sLXtZfHln9pjZxz5ojj6C7eh954ks/R8uNIH1tLC///9t5
uDtYGcyx3HNT9VufjsMc1jD/JBHUSGTUbm6bmA1cmS0Q4ejHR97u7Xa/96tIG+djt81atUZOZhwx
35p9/RWDQElZfctKR7x+o7dRq3aJ4z3cyJGHMTB+VlH9BRZU9Lz7DX+ah67ibkvdRq58jEehaHgg
S8b3L6HiQ0piSm49B1zi0SuZCVuw1RxLr6JKHXkcxMsZBSzVT9VH4rsHiu8RZlUlPrvfD+duOchJ
cKjRsJB4kEY7Kif3XUheWRO5oEM5LhrB7GA/QoTiZPCVY27BpogLsk0dHk/8nGwdTxtI4geqHm7M
3n+1jV8ZPFuuc/VIaFCse+T76BcPh4YAxsYVz6Zy706yitQ9NygMXLemTSU7SKLjqk1r0kGvDJ4U
iRhhBzWgCrxMosELzvuu8ZZaLpCkYuW+31fGD5qTbIfG6SKKV+aXy3pdmo6Out5yONfN5zHGu/bh
727HdAjzvGzdKCMuVehovS3KBC/zy13IotWx75eV+FtI8r2hkf6mtwtFg3rOXSdlVLht18KGuTQF
hjwe0ZqvNV6mWr0mZFOO2WIb4gNxC7+3HXHII9BjltVDh3/cwoPN5MX7MZUq7o58YfvXXisNnpS7
5aBs3qplIloL0h45BMa+Lc9HXX132bpCW1p1QrEJLAhHBOa26SEgChd7+DRB+tNpqoQ2cKX9Q6Oi
uzxyRpvoTbQak7JhviXg/frGG9ryqrNcWmOkOXLBJppAxK897zD4cvyg1tEOvoO063u0DrF8mYiy
95OF104nMGFzhR7qAPZSiz3v4Xf8qRrJ/izG0XPqurDBwg7eAA31oj1vy06f9Y561JhNbjVzwkYL
vUqzriX9ksPV43+UDNWpU8RNpVLY6FVRV8Do+g11E81SpeOq5T24xeLGRnEJr//dJ4TNXuFEE9C2
nLaciDq822Alq0+x8sNM17z6xi9mrltYgCSIp8nxF9kcloyC1SxMzflWItj0A2q9/d0pYwINoJeh
GMkM1bOxmHOwCvOjDAi54ygUdjvY2txVwFYtYLw75XQgUNxUYXhP8Ebt2Lq1jayG7MA3xJjXLXvQ
00fg8U7gFYQBXo7KGMR0Ojo25mMtf/jql4JCoNvKsqkr1mzhInEzy1t+3EFGbkim1f/lEoxRvPiy
295yoNqETiOo2jdhvZkE8JW60e/Lzv/KxLeFMPd2qDhK9MY8NsNwx80+nQF8BA8BdM6f2kXSb2Gx
3Kpafz0uC1sYUy8El+ISPwSW6CThTby838ax+uo2TFZc1vFktmMKBtTkzMcj+PYlmZbGDVYC8f3y
I+yiK1CH1Qw5BNN/rtLPOeqlnTpuc1BBW5OxC1mfo1rmL+5tX1XsuW1WwgahpnqJYVaEKd+OY5dX
VJjTJey4LVVb1KjjXiA9bxlyWH2nC/f9JN6Um1wFnsFfjnhblTOsD9F1xLLqTXgAJdGecdJ3F8Im
nYKx9rZiWiEYVx3VafdnFEJs03u3L2qtWMByMIKDhHxu6unOg3NeAh1Pt9oz5NxejkuIq74YF9Hn
8KH1HsYqbu53PTquURuiCjxSSAH7+bxt6UcUIaTNtn3786hcyczgIvmy5xvKnPAp+z4P6Cge5BY+
9OuCraNLZdA9e4Sfhzj8Ioq1fNJTUb1hLeCnfWtuvSNc2eVtsGovN6R81q3PI6J3g5IWze7HPqLf
27LcMgjUFiRZdbB+U31ZuU0FG7iCTjfbjyg2eUvGMeu6wZzblg2f/jykVyKqzVzNGLc6wlE3h6mk
Pi3e9LfRbncAIax92F/niox6MvnY/rUhwZF0Y7ve2Hau9dta22HH4dHRsi6HDuppIBMqI27lfa41
ffn/326hOxz8oGdRY0jW6OMdwT9uQ22t6cGE0V7pFe2i4Adi+3XCPOZWrCps0soEoxdzsZkcYa6/
C6FWeg4Ik6lb1y+ppd+GpOad/Pdwns+hJIkpmmRAjalj49airqGxNmuPdPma1q0fJuPeOm5eNmcF
VmHC+STo8qH020z0w5LRzq3OVtiQVUP7sYwUb/JRkcdjmT4323IjBX1lCtqIFYWDSwUXhDavRPQV
ZWhF0q/qg9O3tAmrWjQSNMje5SyinxZvyyqOM7hb29aqhFU19RXe5XKPiUonjamKDEICyi0U2oxV
vM3M11ToPNrmPlXwxEphtO64Ldp4VRl1u2xp3OYslt88JY9knka3tW/TVbSipSqjQGOujOR8BN54
qol6dht1a3V2cmIoeryM+uA/4Iry1wD30T83fflwr5zubbhKBUzBA2nXOSodxD9d5PETP/BOMEop
nB7QhU1YQd9nD6TsEMmZ92kIYccRxJ7bfc1GrLwwoNUmDp2zbYlOXjgUQERbN0lBYVNWfiNmUpCi
zaN22dOw6Z8O6NPfWEpXRt4WyeJTKbbW60wOKYfx/cToegpl1L/REtS+08e1YauLCD1qClWX0wPL
6RinKhV9V57V5h9OyKKwBbNMsRxrNFVYU6LLl316gLXNjYzLlRhpy2WVnX/ghlw3+UYble/dIs/V
Fmw3xuZa6/TljlfV0wbf59HkDcSIayNjOKOtf7mNu7VeIxVAQ8jrmrz0m+OxWHmUGbPJ09AMtx5F
rtzKmbWnrhAB8Rcum5x4xv/oratWSVCv4xtVReCNvUqc95KKG1HiymDZnpNjZcahh6Bcvrf7O6H+
B59pt43QtpyEKgP89GCfng8H/yv2uvdBHbg1bfNj/lBQsGlRl4/hqM/TkB09dVN0Fzbg5elY78hL
49zRdWHSVMsTgeub29S0Aa9J+Usfr0GTT10JBQhvqZOid7IPhYC4dWaPQh8SXZCCyTn5tUegDRcl
HJPHtvZXPSxmpKsyeb1LpLdiWj+O83LL5vPSw1e2KpvxmmgYjMrrdT4BgYmeGOVllYKaXFu4nPDi
p+bGTSND2MzXAFBt2U2rIYLr34fT8tEs8vOfY8OVpWQLga1jROugW9u8bupvyKb9YzxIAP257Stb
is18dSsAadPhEFLGpe5TLeApWo8FyiMrqGK6neZt9quZdS0JwRltG9cljfTxdgrkLWWkK6Njw184
iaAMZqc6JwGLUyLm5myiQdwYnytB06a/mPJ43Ewj9vO479+sq4RVYtg10eU1vlpSQkNzvzea3AhA
Vz6HLQ/Gx85fj35p8fZGOpgerBSYHIoYiXay38Sd0FrMrOBEo0YVW6RXJxGFdwXlhZsugbChsG6U
4zxLNL52jGUNme97Ud3Sibk2NpcJ8NuFs13HeJvg+5jXUHM5x2X/A9636qmmVN/42NemUvDyLzRx
GDTrSJpc0zUdJdwH2NZ8+vNCu9a2dXiY4nVXXjPqfBHFz9Izn0evv3GgujJHbXZr7r3xKPa1yXu+
Th8EMMu/e1R7FvD/5UPSqb5967PIjSUWNs61NIsc8HCOz8AVuRdbr06xZKVbqLBpriVqD4GEO0JF
Nf5UdHwgUIl22yRthmsRW2WO3WhkrMv2tJXBO1FP7dnp+5LLrP1tdm6tRtVcjY7rkEanWJjwXENt
xS2bbxNTs4IhCY1nnfOtehvgzpLEw/TNrefWrJ9LRkpALDrvNvHYjaJMirhwvA/ZwJRqDz/spKnz
lcErzl+fmml2u/nbiNS8zxWOJqTK276EpFnfbQkZpzu3QbEOyx6N2VyHa5XD0qdJQft4aUEOtyuo
jT4hHbdN80FUPrTyrxr3xENPN5q+Egts8smbpDIjyhNzMW0+stHKyEdmhulp9TvyXHge+dlIXX9x
GiWbhIqhwNTCDE3lXTTHDxSuJSnymfLGer0S8G2AphwLLXh9qHyG093XdZ+Gu4KS/WkqvfZG6LwS
lW2OhstqL9Q2qbxVEuU5cItNdU/YyW14Ln/1t5gwSR1B2bZA63x/XLqtPG+9GN0uWDZNAwP5zYyN
KFDTsbwzfH6Q4+Fm9iNskoaIbZJMB0VegXhMdSGCxFPMDcAWNklTo3K2XcK9yNd4/qcum7shLD+6
jbi1bMNZzyEF+Qe2m3+W4/C2Cdp/XJrmNngrWWGmSGk0vUYPs+7+ptr77ta0BVYM4oD9d9EXuZpH
6POwA1c44Ybn8f/gecHWG9l5Xhbq8bQ24+NCzN9u/bbOktRbfeTQ0LQk9DM9hEkqD5Zobo1bG2qP
vXoRlSpyDym78wYgGZILsP91a91amnhfnjtFYy/jfvus2JbL2ckpHgb21n5atKgOKzbqZZEy4btp
78J3xSydNj1u41B0XotmMmWRz12wvItKtp57OKk65V25zUPtXriSveMFeChyqT5X0In1yY1zxutb
E7dxqFJh/TQBuq5m5ZVJ7LH+HYeOcwu5fzrdz3jRPpHYu3Wzff1dltskFNDLJSLz6mV17ymebl6n
Tl0hpl+RnsQdkm3t3W56Lz0YL51CMlQfX8Z74sG2ToXKy/Zj7n55kTedcKGQTtWH3AakyLaQYhtn
/CBivo1l8RxC5MxpNViOgP9Xyo43kA7GXiJ+QV6/OynK6Y1N8Np3sNYxC0YcRVqvyNsIQkyNMObu
IFP9pDVeg3QQw+EbZf1PeKt1SzADP3z5GYSc4Qw6jV7WbpjFUTWiPta4FfVym5sqWbxg9iK3RjZz
hkTnsxmKG2e3S//+m63iNjYl4ymowCHG2bzsn5u1entUu9M5ByUoL4ekXFbltShZyJncw8Ss+9+T
5I6Tx9pz/XWHtFyLPZf5+1MQil9NPLjhjNwGpCiFrbeA+lQ2t+Oj3mWTUEJ8tx3GRqRmBi1kXqwy
q+vmUY/sy476VacFZRNSYxkG01IEXgZm8gcxq7mnZHJTCuE2IAU7uaYfji3OJr/5VRLwwgPyaW4b
ow1IMY25TeWALcBAliHSy9fQn93egvl/+KjY9GpY2zjbq/0LjGbeL2b9x23ErV2XTZOSm89lpg7I
hB7B8m0feHEj9P77JvvK0rTxKN1zJgpsJBnEdtp8J+F0t0zR/LaoZn9+UrhE3PcomU9kG8r7sODe
M0Jc+7jDmhLekMO8/kPiqXimBCZGCQSNWDptUxwlZqmnHwxlMJ/CLqi/V+JgRULLWryfqzYskrYR
yOMUcTD/UuAD/wl8BrbJ62sN0nGlZ11EOp0if/5WRua4wwMDioLXpnlXlgSuu1s1rTBmxUE4MV48
zUmJKZN3gh3p7lGaiiJqoaek/TVhZYnH+XUI3wC8qL5skVdCnjNa+B2ckeusaDx970FM91Gsq0GX
1tgNmoNs4MvYZFgJX4ggkBlch1RyVCOe8t2cHbkNh+18BKc/xDLjMHHpVtElM0UQ+fOUe/11gdvk
lwnbsp4vHTeoef814LL3CFvSnypsircF7aaHP/+ZK9uCDXuNmxl4z4TMSO/fy0h/XHGkv/ETrrV9
Oav9dkNVQkP+BgbtmfTxruPp/cxZ72Yaw23WSzeROIBMyEzMQaYk/wx9QreDqu0HKhfkZ3Q8Rpkm
kUwC76NHyK3Su9fTDtxW1oq6sPOxeOJM1iiBn4K9uG/GmaTteLgZHHNhBSvRLOPc9KXMJjG2iWB7
XsH/1vGb0pffdD0A59aeiDIkZR7JUZG0W0jltj3YAlt0AQcd1keUTXzZTxfrq7Svu/7sNtWto0TR
qckrodee9aP8oTryHU6vH/7c9JXbh4198WOCQJU/yaxcWHNSBV3OYQB/7SqCdU/cesfjAfH8G3/s
yrKyMTCNtMwGtXSZbaaiSMK1z7wJnVLB3ObAUFzOhlIh6uxTPKZ9vJ2LNXRDBrkNgi2cjVHLR3Rc
+vrO+OZtMUo3tT1uK22hNIXCiBlfd2kjBimCqDpz0USnP3/ga2N++f/fQhlvNgHVAJyKxlHI1CN9
lcQHNW6LygbBRhPC9hGibRkzePaDB8iSHKz67NZ1a8UWFVEX++s4E+0MGxb/h2LSLVDaKltzuQ31
3mBUoGb8EPUPXdi73VZsDMwUcI/zDhJnMHrKUWILQQ8+uGU5bP4r9IZ2Zuul1wIF1r6s0zDy3EoA
uA2ARTU52r464qyD70xpvC1h8DRwmyc2/4VpVwSyZXG2dfHbtpmHU+lXym2K2/yX2oMRmgJFmG2q
vW+rYEmrqHRc+jb5NUZVqWtViExt6k3QyMdoczz228TXVirRCV6KLFiLIWnJek+H+KvT2rGRL0NK
AmeDSmT1+NfE2nd1t7gFcVthq4GOth9WSmRaYbXHVDz6rH1267V15m0QmUi0G5gjTl7mLV+D+vjo
1rK1hW6SNK1PLmPtCT8jXuU9bAPSbU6t24CUbuBdNuyNyJDL4xAGWLe0jsiNg+6/D9av3LJsRGpu
9AarB6BvECvGct/b2U+3ShSPsHHB8Z3HP2IvLJM92vgbnzfiG9Zy87CPiD2l7AOVFLW/nkUwcTwz
eiguKLChvdsMLQneqLVM96onboHVBkMCyJiLNdY820hymdSj08MjtwkQUcwdrzTa9YVYoWPS+Ulb
3bjGXtkibUpM0hEXPBqEWIf1G9RaBgkNQzf3cm5TYqtpY16SXWRId3wXfvNlxmp0m3VWCrGFVbkg
NObZ3vrrSfnDehfw41aC8tqoWAeHuqy6kRQFz/qFfeS1qRJAP255IJsK22ICsx5wMplq4hTny+/x
drglPGwqzJthoc09xrMYl2fI0CzI1tSR4yZpc2FxXOBkNkLUAnJ6P5cImm4scPP65TYOdugaeuML
ID/FjAfBnL6DasRNyuNKQRi3gTBNg6HTC2bLBUJKlosRRShgW5QQ7G9pW0TBcyHp8MmXMExN5RQP
KoGvVXzf7tOakqnf3aatjVrJsV98L5b0YhT31jtMhsoqp4p+boNWSiG9MOwzy8YyyBrTZUQWjk1b
yyFS+yxaEwWZv4B182D4HEzVLZzuylqzlb0Q05Q/twHNjJpPgdD35FjcbqbUOkRPhpsRcCTN8JB6
Vrx8U278RtNXMgL/YZmZwoNCjJEWnWlhk7r/Ckben46aareLr80091S1emIezXCQfjzI+OS82mw6
rKvWyodIFs2mBmMi/PdGx25TxUbBCA4C8bbsJAsiOSehp96Qo3ALbzYI5nNljCFkR3jrq1NczmEC
BZvW7aXORsG8wFCUI5V+Zjb6Yx96vIuoGx2/MllsEIzOIdvD+TgyVcb7G9NcJvm0VMkSM8dTmE2D
cb0d5WzokXWib5JYyi+mim/do69kNW35rGEYWlVE/YHXM7N8allRvddrX37hmyoeWF8NjrcCGw07
kHxkMd83PAbEH1FfCVZ0cjvo2GiYpA14yJWvWbTo/cErui4N59CtDgSeVS8zDX6MRwzSofU4CE9T
NPZ3WvnMbWbabNgU7kddLCNGZW7WxJvidz3SeTeO71fmpk2HHXquhwOXyEwh2KQNafXDqKLifilr
eiNWXonwNhKG2v05jlpUPhcdWBYIe6VDR2/drq/13wJOPN/T1Oz+moV7CNdtYpoMqirq3SKZcTt/
20SYLOseJhzjmgVl3z+MHmSsK2SyT04nWVtbCeIyHSSyMToBcIREU/olCGe3s6YNhPW6q2D1pTcU
rVQQNYjDZIBt042Zc+2zWrtrRed+gG3Plvm8W+4COODc+w3qlt2Gxb4O+zGJTB0tmYja06CGd2s7
3gjH1zpuLdalD2JpmnnJWm9/jnQZpbSYR6fJzmwmDOm6cWLGHzI9eae5/Q5fGKdHdWZLtlHGxaKP
bcxYTOD22XbndandHpCZjYQtPZs2untDxryuSFkRvfeq0s3qltkenH3ImqjyuzEr48+138y49tSu
432JC7/leL148VHAgLZn1n1RxfgB1a1OK5PZGlm6NnWvy2oE1+GpBHKefTBpp8XDbCKsbAKkv3gx
4oYJOqKkfuqJPnLaMJhNhO1b2xTDcul4uRyp6eSTmAJ6dlmYmGsvB3yrO+iCwNUng8lYXvvhtz2u
Pro1bS3Mo4dc6oZyu0xC3iWpgulZxW77P7PZr7mfsY1GzZDNjf9TLuKTr1cn5JnZjBcyx0O9Tmha
jvqt3O/9aXS6LjKb75q5LE0Mm+isJHNx0kaRFJ4Ntx6rX4+DzEa8NEyVewMr1ez/OTuz5jpxLQr/
Iqo0geCVM/j4YDvOnPQLlc4AAiQxT7/+Lt+njjruU6WXfkgnGAsNW3t/e60BVbBHbmh0fknh+22E
rggWknS2CYugfdiS9QMz9LFs6w9e88SluQSpYLFhi/Yh2qL93GjyI9ilXzOLcGmufW+7ukIX4MNY
rH8zgCnTeDPYem3EnSNT5kli9k3Zh1Uuj1HfHrZl9Up6CxfnqsKyhu7+ah4mWBxmSZTM94RqPwFI
4Zr/teA9JgFm6QGhrTqg+/AoVhj1eX1Ol+jijVKUIVH/YKCMfGqFnU4y7uiz39Pj3/erfGng0LCy
7mHbkvswfOBzdCNE+XP9WLhEl5kFq1DDMA9JXgfjqZstyJ6BTPa7hLHtWzqX8UUuzd76rSgX8pJ1
AktPOmKcREROuZySQz303/yGyTlHWaih4xvJ5kH2wffOSJ3GXa79zgwX8srRN0r3INEPRW8/UhgU
q4R6BXPCddeMCrJ3arT6IZATv0xDeGzyPfGK/IXLeIWbSlg+jvphCMEkjwGahGOCjKHfkDsnKfbH
uLVTpR9CTdqjnXt0X0Ke3/PpzmE6r22poaltHvZCftN2e8gnqAX+95v/Pzn377KMcDkn8EdxgiZU
84DRmS5R3pYm7Uy/HSeh9ROUvdQ57Oj+3C9yehyrYTtpaul9aIIKe58c4QemGn182QyTdBFNPhwg
xdhleTXN9BT2oL5YpzeMNtSoD41AOGCrYn6E46wf7g8F29/3BTLBsKlTWL18kz9mQe+6afPKNQhX
Latkstoo3Nsehi5PbQtzzXASfml44SJUWuxrRyvkkRqWw4Gre5PXnv7kwmWoFI9njr1sy2arLw18
cH+Viy1//PekeeXwcyGqZK+XeaLVngVq/qGH5LiwxI/FEC49NYm8Q5a63rOScMhO0QGaVuhO8rOc
FG6N0651vMYqjzJACE/gKJe0stUnv2FxYgJiVwDYm94zCNR3hxVdl3eDFH6ycMKFs6IlD+IkH7dM
TivLcqGrFIoekxfwgVPHWUN6jONWh2G2Tma/p7xSh0btm19c4PJZVZKjaF3UMgvC+YNEUictkzzw
2x5dHkvCnKgtwyKC1AkP0wWRZFoVoZ/uHBwZfx+YUaMi2UXTloEn787LUNbnJffzbcW1//eH9yFE
1gZJebaE8mth1FkMrV9DtHCBrIpM2MrDmmcWMq1b8tHk1u8sdVW5UAaIo8jELOMJ1r4se35AWtnv
ouSyWDMfEGDAMDALqinLJ3hsE+nZFCBcVa7KRLnBdZ1l6JzdjkMixbHifik64dJYcSwTW3YDy/aO
9ofVIsOQQxT3xkH9yp7rElmxQR83nfM1s6JsvmgWL8Ol3ElJ/DINLp4RoB8MGhsNz2SJ3rZYpZrU
fiCycNGEUtoAd4Edwx61fUoXKCG+CGl67boumgADuCbaTLtmZJnX1JaDPPY4oPw2FxdWW2cGpwdY
cmU1LVQKycxrE9+iVl/5pC6rViywFNmbAJu5VW26tMOlI/NHr1FxUbVk3gSHLjTLOl6KswnQBDAn
SDr4Pd3Zt+KF19DOG9esGjd2qNl4nweDH4UsXFbNqD3ap0KyLDo0G2/TqOg9J6LLqumJy3DPE5YV
q7hALwt2mfpW+eW1r8l/38uTrZNx3UVR1kzJh2XMz2jpuyXc9tqznchi1q2sC7PIjJb8GR3F78NN
+h38rhlky03TVyZZsz4omuLQV+xF4j/c4MfhN1ecyCKiG6W9FFhBkOVEIf9zNTWfvR7t6kuRxhSR
ynEQIR0Dc5LRRnCzjJTfVdfVl4ISJ5A1OMRlIcMlqEDZ6Fmt63Txe3dnulQt49xYRHI26IdUtvEZ
4szv/J7tTJeigVp6MEwsm9Y5o+Ny2fbdc7d1brrdHkZbss0sg6Doeg7EhBJmvBDPRKZLDyXjCgiW
YszbDYCHzXn1IZY88BtzFx7q9gQi3pFZs2aU/Bwj5D3Vem38VpILDdJBacgLdVs2llSkqLMvqSHo
5fL6pi46CEnFCmawas10tFRAPVh/MSgO+OWMXJppFHJsltLyjJDyaVrm6zZL3zd38lFJTyzbomDJ
wpkk16Tc5ktEV+GXsmcvW+Y/qkZ6hkMR/OaWrNrh0jXWZfNRij48+o26s0ppIloUwSqOAyM+Rjk5
wRXMq9VDuEjTsEgl1KC3rGqjLg2Q1znA/MjPVl24VBNuLVE3bHjxpO/YfRJv+pRDKcJzITl7Ou/C
pCoEBp2EtbqnauqzXO+3JAlfJsYfUlIu1CTnpeQNbnDYBIrxTInkP5ok0u/5NvU3foGXQOVPPyL+
fdaQsW8CSIrTrJcmflPEqj82UR+dVh0HOEO4H9wqXNAp6WBW3i2SZtKWX4XsnvOc+0V4LuXUBHMw
dEZQoHA1ecNjbtJijCK/xJcLOs1M4FqnXp6+yLckCXQ69eRvr0XlEk69ClsIXC1rBtfS+qNuyuXN
Ijl0xv/78S/f8E/f1lmzcpuIBAu9ZDpot/cthalNCmPn9tTULDjuXPfPqi/Q/6DLUn/6758p//gz
+b/kL1YcVRDumjLb0PBuC3B1VUFwJoDcPsPRd3seaYdM6H//sFeiQZet2kZut7oX2FDD+R16AL7J
RPmdYS5b1UXlErYGp4xZ4sNkh7+Ldvc8B1yyqoIreAfXpBlpg6Y8zO2M2kHs5ysiXLIqlA2BjH83
Z6yOpntYv80n3DU7vxjWRauoEO0EDZk5G3uITrwUomDJ5rmQXaiKNxJpAvA2WRNansYU/ynWG/Py
laniqmyFLG/XoKN4cboEx/WFZOml9tN6Ei5OVREJGoxg1usCOjhLMKcTWda3XrPcpan6FbYbDeyT
M1xgq4uSQZ5OWxffqPi9cgC4PNU6NGhyaZslm6Gp9mFkUJtLmwp1XDqW0LIbK0+pI+HKbQVjsOXo
hFwytbOvYzim+Yy8tt8YOdH4AFquNiaas1kNYQpVlBocbffF7+HOId/asAH1u8w4AgoDA9zkcZ1W
rywfd9mqGWtJ10s3ZYlcmxPcTSxSlPKHz4tzF6/SkwVIME9L1hdiuBvaNYaGBqxi/J7+cgT8I+CE
IcESSd4tWVcU0YHss05JHPaeT3+Zr/94us1hnI5C3JztqpvSeoD2u07sLQn1P0dW3LXEnIYpsQ0U
8jMkcMWZYEd+KISNL1uU114nCHdRK7DR5TIXxZAtAX9CM8CvhUZ+jp7cRa0MLaqoqzHdWVuNp3Ai
W4ouZ78yK2wTfh/6USdjPub5mAVis0+sNfOlHkN5I+L8807MXdgqSUqCQ2pfsq1vbbqy5H2lwvde
U9Ilol4O7CgfqzlbBLmv9F9z4dflwl0gKhY1i0LClswumz1s487SnU/Wa/viLhQF0Uqu6YIx4aSZ
T2Qb1VGg98wrVcFdKIrWMwu6BBsvYVuVmamEGD6Mgzzf/WWJ/WOhLhOncphrPB3q42e1D/2hiwev
6zh3saikTuo1IGrOuph+hMjkk9yJ3zx0oShM8cnUFcbcMm1OlcmfDQm2s99EdJaQMArKVoSPmUIT
/aEgvTl05sazX9m7XCxKh1MNaiOZMlgbrgfd9s3dOg71US2VX06Ou2xUKESpilGNWYX/dx6Qdb1T
TegXtnMXjjKFIWu3x2MWg2t5CIL9M52NvYEUvzI6rtzVPnNcaSVZM2RE6/oCmb/mbU266n4oWHTr
h7yyh7mYlJysgR00HTNWjRdDxedNll7RHoTEfl9O06ZF82LwkVna83Tsgz6tyXbj4X++ESLH//vD
FcSbCbyDsT+qEP31/ZyclnWCayto5vd0ZObA2oIcuhztvl4LwcWk0JHFoEY9z1nf9uwwRaQ5kWL3
kwrgLinFlnCjkArps0oND2sYP/PK3EinvTaPnBWsRNMyMiJtHBkm7oOlA/o+sfbYQUjoRoTw2o9w
glYSo2OtkSjYxSVbf1qSVKdlwqpLe5PcCqNeuY+70lAx5LAsG3GPTbpq+j5VJTlNA7fHSm30vogG
fgk30ngFytwtbwYTvnGzF3W27faHqbrqFBFctLxmkstnJQQarHHfzpnm8eeiXVTaF+hp9Xv4y4L5
xyFWgmINyBoOqBKGP9E3fkXT0C+/Rzthsq0E0njjyxEGnsem3MzN393QUj9TFO7CU3WkStomcslY
w5o3RV7C9XO2Xt023KWnTNWqcMqHIYvXdNmN+tE3OfnuNzAvm+s/xlzCi2PWU9IjPWU/a6be9jbe
Pb+nk/risAoAGbDZbFLbkA5FeN/V7EZG8JVN1DUcLMeXZtMutFmR0/HAy4wRo9K5rWlah8sbJfP9
HDZ+FU/u0k65iZBahnhcBkpOHTgtwzSKG3Xx+wbO1TYhiYaG9DZlEy/sX0iIkMtMoYjt9XSXduJb
Mltq8BUGuIC/ybc6v6PzWt7YEF5OxH+nN7mLO61ETHOQ0CkbxcZtapeYHyQcZAqAFTjJtGSB32xy
0ScRDjHUBsmQzS9CgxbOUinLN3Mjp/bKMeCyT1Gkg7m2e5+RaMvfKwMLgaY19DzGkAC58TOSV8bK
OfgDG5hpj4slS9aGHjaJhqiNmeBxYVN1rJOyOFtkntN4oQzyjri1eo6cs8Zh/E7GOhroNVzz9rTD
M/sUrH58BHcJqX6eWbfuM70GRcnTfA/BM3t2knCXkFoagdJiiIc3ZWNSyPvZMPY7EVw+Kup51HKK
RycRdE/i0eh0BN7lt+acFW22fZ6tZHOW7AtCCQ6h5qyr5XqjWPfKZHUxoE2pqJACWHMzl1OedoMt
HwojeabXmN+IUl8mxx8WtosD1QFryaqRH18j9Qu1ooMaoW7x38Pz/wT+nx7uHMel7uHpXQx9BuS1
TDDwoJi3l9pBCbfRE7oE20te1P39slX6MBatPpNZ5ydutf7536/w2q/nRPiybvS04CtloYZKahx/
i/Lum9+jnWVes3UdzTbMWUBXeDm9q6SfajN3gaGq22GaKEZEMbp+htAHn/1oQe5KWy0hkEmToGAR
hsFb5D6/icLPjI7/S9vKlDl6qnqsBaJ+RRK9yENc/+031E7wbuYcns7b3r24q38b1rcsGD2XsGth
2DSLmca4pFedaAR064nr5Mbt+JW551LfOeVrY7YCW48G1iDb5SAW89lrRFxwsk6GvRQ5nl1MCvzh
YNAAEfkxJdyFG9HwUXFqVZ1NxnzlOswUJ37AGnfpKT6RoM1lQq7ltL1PRPBRTvWNWPGVGMVFp5SN
FmPGgFwL3k2XYEfkINo2ftITCY9QNNo/+I29G++OxNhd5uQK1cw0r/MnqFt/9Hs0+z1MH5B6r+BG
Sa95Yn5WgzpOsJa9sRu/Nh2dRVQF6xZGS0yu6IH5SaT8svX5LRWF157tHIRB3kaFKTAkhWmfOs3C
Izxxo5PXoLgAFZYn5iHDi3e6fVZxBxvNZPCTD+IuP9XDE7jq8pBck6V/U/DpMm1+KtTchacgD5fo
uMaj41UdYh5+KyJyq4PqlQF30Snbi7kVg8Brc5SGE/s9wDXJb6K4SlA1b+NCxZxco7j+YJr2U2zN
jYjmtdd++fN/XEPVwqAA1eO1+U7vZ5Xc9UPod/9xdaB6+GlJ1b2MSPnN9ts1NtGN1NFrL+0sSqIN
mxuK8WC2PsXjYdXq7DeznSXJ8yroEPm+7CT1J1Lv6db69ZBxV/6JbVAM7RWGo6+KN6apU8Ubv3us
S0oV21SGMADT2UDmNo31uh/3crhlsvLKaLsKULuQ0TLVFYMLY/GhDDbop+2b5+XSJaPKki2c9Ipd
kyn/Ws3J17he/U5kl4ya4m5Z+fyyarr8ySzqEBniN7VdLErbMhnmBdMkn3CfGwsFxbBcHr3moMtF
NUlRbwWajrNeteoC9X5+nCp+6y782td0zsoGyDsJNMWCT6avc9Of1nbyE03iLpEUx7uqbL3XoA15
nHIt/m6X1S92c5GkSrEoDwpNgaQG6ThPd/uiPR/tnJWmWnMVz0GVMfghiSpdh69eX9KlkSSzOslX
PBhNHdhg7UFPsV9c4qJIIXQm4Qo/7dc5nHlaRf2KTkmoj/i9uHNNXANW5yFNqmyeqkdaNd+7qPOD
qLjLIo1ir6XKK5NhAQGgIkBpeQp5sNHva7o0Enwu5qUmQ5PNdblfooLrYzT7pnRcHGkt6iEJh9pm
VdX+1fP2ey8XP1F/7sJITZDrRq9mv8KKJEo3NpOUKeEXs7n80d7ZmVVS71fN26PQ+UfOy1tphVf2
FNfsr4s16YF2myzg9dd8R9v7oEPPayxxVicZ4thaO7HrNK5rcwj7SkJuv5r9vKWZyyDls8JmRfsm
y4PwrwB6GxWp/CJ85iJIaxOQnhbSoJKcQ/OxHdYzV8mtdtrwj5ki5ko8LQMZIGSW2GxrW/ttqQV5
19tJvS/mhN/5bATMFXqKoREq4p2bbF+2v5pKPzJFvNgvKPv+Hnn2rCM5RZtxllitHkUryX0ddtON
6f5/fv7fmS5Yhfz+eDmG1boujcmg7K2PctXdmVuxnYtmowcWivlQdJbkKVXj+HGP4v1uwRz+tgTL
+AVlgeILw/meH+Frnt/Vcxl9W3ukOCLal+YOGpXjAQ46ND8xEvbHQg3ReR9C4xUBMBdw4uUETUCM
+xXFpyMM++q0X2vmdZlgLt+0cbWFYoF2ajztaaXbu3q81Q/4f13iPw26Ez5Xu4BhBbU2UwG24IMC
DX2EMuMkLxUwmfYwwh0mPJCqg/obXL8uQF6D9hAE+XqYk0KchlogKxiOVXBkTUyrFC0dwwfeUJLl
xazuymImxxqyJncSneRfpi6WT2hSRyO5SpL+mNMNH4a+RDWGC/ppmfLyDGHd/rFnKC9rNaz3UCu0
Wd51t+oXf977mAtd5YOqq27AcEb6R78kGZn8DGSYC5NLeKRMph0swhJB3nbzuKZsTKRXbRPT9Pf1
EY0gFqs2pNeBs317zqO1Wat0hLF74nUrgWXJ7z+hsXUy9c1GrkbN45T1SZEk17Yq2Cevvck9LmuO
whffQn6V4cn0bZegcNQt+Y3xeWVzdc9LKPIJDoGSHfm8ZRjveVDnEKBPEKuwFr2Rfiv9XydnM0EK
Piz4dY6F/RT1Zv2c87j322Ldo1PSno1DBMe+aR3G/hgEAJ1XAr+xG3W1P8996h6dbVVybQu7Xes+
mIZ0Gta4TPugrb1mEHWPT1gzcIg79ey6x/2ali+g+RkGFv3sddun7gEKO4GlEEvJrs1A5QF9b0am
wWaD2Gurpe7pWdZ9z42J1yvZA/W1Q0XqIZmL5MYR99roOys40LInw4BEOdcaBlC6k/1xVNXmd1Cg
x+339Us2mbei69frmLBGpQKWt0dVys0P+6TuKVfIYNw32pMr1dWAirUecNCVlfa7xFD3oIMpaZwv
HVZwQ0R4gtI9DGC2cl/e+mw/1CV5B4OLNNV2uSZ1TZ/ZUtv8aOEnH3suLifulc3clxObt2vY5NM3
A73Hy47c5Tuvt3ePLchGtHwayuU6FGTJSqvw3nGsRz9fOOoSwwwC/WBuMTrhPiQWTB0l70DXrT/9
Xt+5oDYdF/0Wb+u10UtzJLUsa7j+8d4P66UuNDyH0YhsLl+uObiB97hsTNuprutQ++377vCocZ7H
pEDUAOu2p2j5Unu2ETEXpk7gGobsHHqD86g4QnrgaxyEfq1bzB0VW8PKOQ+DOuvW/n1S5nC1zL02
M+aKS9YyYA1a+MusrZY6HeO+uoN3np9UDXNBas1WadqmbbI96PjjKu0K+TJPzzPmstSAhMMkLxOV
RZV8iggB6Nl4ZZDYv+yCycp1AynMDF0Jf+dB/3Gn4kaA8+fjg7kgdTvDfD1QSmUY+mcZoJ4o9epn
SI9S0O9nh66UFXARVFmBjGC6acApbVF5pf+ZS1CjD4zKQC/BVVTBX/WIegu6VP1OPeYS1MWog63Y
x+DKN/WZFTYTjR9XDtud3wdFNaWoC4tE+tgP1eNq1H2nefTssyMyl5wegq2Jyngu0XAzPCHGm9Nq
aP1AJuaS01O+hkKKtsgMK9fj1BoYFhW7V7KRuZA0N4Uo4B4K1oiq/AQFgg2xgPHK1DOXkTYcfrAB
aqGZboL1ZFkep+jFfu835k4dah/beF+xiq6oGY33YbzvR90zP8CLuZ65m42XZippfB130T1qYBEX
ohM/eJy5aLQuN/g8wOTz2ot1Ptgq5OlUzoFXZM1cXNnYntYL5JmvA03qw0D349qVflQ9c4Uet0Ii
XI+2+BpYG6eVkH+F7Th6hV3MlXoceqjpUcg8XFXAy6c84H8F0dj5zUaXVo5H2nQxAutrVFbvc8uX
UxPut3qfX+L+PyRfXFo5Lpsexg95dIWkgThLwcsr+OXuaFvud2FiruJj19KgXksSXcd1okfase1D
svbJjQv9/8U6/vQb8N83SL7vHSdlI6+9HJj8CzoK8v3SJCQtd0WvI0y8DhGHZOvc5fWzMD3MEQe6
vd9KMb8dYfP+Y4QdU3MWIbS186bh57AalneS5eSNQKroDMtN8pHqpL6boz05TPBnuEdDngE9CWd4
rz3BpWXDcqZi7urwGnLdPkEqlD8ONoKQmtfjXfwa7hgAV/MovIol/9IF9j1Fgsjv0U7yjgaYMi+x
zDVo6IYrd7ceiii5lSd7bXY6EYGJE8jEdmt4hTaWhuhCF+0HFvX0HVWz8QsMXOJ6ZCF8LdcpRKmg
2L7GU7ydZFPeuk++HNN/mJ0ucW0JnIUNXB2vCkTau7or1vsKm2dx6KZk4AfS9pD6iwS7pQ4dvfLz
Xv78H2gG0KNptnsXXpckTo5QlNjuSqShjhAUU2eDMOX7je/+8gn+9Iu9fLJ//CBC93qsFtAZrJno
/N6KuOoPbW/oMW56fbDwAEk3Htr3hQ6JOMKvmaHBnNoJX3Do4RWUvHS9sD4U91Fdic8qXIsPdb0l
bwFeDzYV3cyxHjUBN7kvgG8CeJcgqH0bk6Z8U41BcQf9y+VDAzmz+8n05ZCSwkQZkvYf90oUJ1va
+k6jnbVv0pjP9C7ZzHbX8cB8bLgNHmwTjUsaSl6ltlHD54IhH3JjcF4ZGycJYsbaNKrL96uZDHSM
qVlPUvEbpcrXvrC73/Vzj8pBHV0rrOo7yABV51ALe9J1374b1FbdyKP939fpT1/YCVTKbag6k7Q4
GuAOQO5bvXSw2wKtmC4wADyBMDafIRTUfUdrYniqWfmTslqkVG9NqoAh3A3lFt+AAl+5d/yLpRUd
rQt07VwHu/8YoAmX5hpD6/W5XJw26CyUdwUyhmKK/lp12gzjjX39lW/l0rQ8KOoqahC8k8Cs6WxU
fyBkCVO5i/jQk8QvccJcIb661pGiecfwqWp+CPLxzkjPbin2L/Z+KDoI/0t6xVqSv1oZ5+ceXhF/
//fgx6+sFWeLn6YN4pgTFchYJcknScb1yqtIP4hK2tNQFPa8tPF2lSJe/MqTLo/fk3mL5roT1wrF
z6vAVD3C0Tj3u1K5JD4tO6QLRy2uXSL6qzKGpr2iyfv/Hq3X1oFzG9xsxAmqF/xq9tWYtLeISIol
Zh//+/E8fq0E6lpJo9zcNgoF26slUVmIQ1lBnb0/WMIDwdIEMmPk3b7M0fBDoYqcmLTaqxU6P6xa
Akj5qZiFeZ/uNc6DNoWxrKmi5wJoz9wc+oFOc3kY4ygGNLPbYaP1IZC8EZ/G/y/BdFwBMf0qpi4p
1hRF/Gl/qqI6LL5DSqhGamotYNtE03bXlXliamlO/ZawuwIeJsFpIBaHxTpP6qIhsxGfSigpfBnz
rr8DRPfA6q2CEbDZcjSemZAchC7DI8STIctKSxzAyYgG9EsXxOFDA2Xft1SRXBzJrsolnfK6PMOu
4Fehgv1H/iJw10xjlXYkGT/ncs2fbNFEX3WyTm+60pBzKeFJsuy5rn5tw9bbtFmjJn/TQ7zqi45j
EtyV0Ehp3shpwPRIB0R/GpNcVUFac9q9SVTdHwdNqhTaaPjGWz3Hx34KNe66vHtQVJU/lO3atI6a
9229i4cEvwPsGspxPaAykR+joK4OdTXpt7JfYY7M+k6eW3zOZwKBt/kpafLVHvLQhG/g0JK/CXKp
Ls2kaZBOcOI41Dv0+JE9Xln7Hs1QkU1LnXwJKgiqxrKI2JFr9lEUinzPBfsVbbVFnU71n8IkLmyK
ZmCiDqC36yP6p8Kjbofh2ItxOldxMQDAVEGOUq6EnG8/D+2ndmgYHLiaEh7jfZmw6bKUOyNvkmBF
C1w5L91yqfp85R8723byFFiDfz9t4fpSBRamPswy0pdORfQeH8DiLU2F1rb7dikgy9YuyP6MqYIx
bvUpL+IFup9DnWzlCdumrcZDYJrYPNAY/zTlys6HvS/Is9IFEYcG/cznvLAaTvbTIqbgOA6LLe7H
ulHlG7NO/Vlhvj80G/yHJ94OMJiVrTyaQfE0xKXEHE2j+/atrOOGnMOhk+RsUBWMzlW4Jn1+bPWO
nECKErZt3xgZTPFj2OVd+cl0XUTe2JjuY5TmiBzJwZSm7mq8SdcEd0gest0clAHIcY2EmZoz24al
P0O+ouDf5nFW+3OQG7iyKTTNtV9QG6gX+HJazpYuZeAF5rRu59k8MEYa/rACC1Hf1V5Q9UDVgL+q
MSbhW3jIkSDd8DHCc6lCE5350CfxZTF5Hx8MyYF3py2Bh91hHrYkfsyNTIqvEp0p/Rl9ZlDFiy3+
wXHXNoAk0LKKMX8LByaIaaLVKlrOZdcK9RMSmwNIGlzO5uJNyzER7+JpnqOrtW0Fj9VWK+Qb2mIC
YzbC3n1+ruOpOFV9kAOp6opulumQLEv0ueGct1+7DcbNb2OhQ0QsJMbyFBNt+WU3Qq6/KlYGM7QO
FtXBTmUNinuuIYR0pGVVlfdjVLbjT570FX+MSVWPX+s+WeML2iFU8LHQokUAaQe5xuAhKy4OsVza
/BP+lZme2y7ciUwXHsTmSUkyTHcQPI6mk9ADMR8aKdbpUVLMa4jy60CeOhZt7WeoW04hbppNiXkM
k6rkrq2npHvceTGWl6SqdPeF7DHTj5toh4Ie5r4jU5HCIpNH9xICQOZHn1cv3ZwWPZ13FYUy2KVZ
9VZkLRoe6CUqE0Tu6KJam/1+TfS8FIc6DK06jmQVL7vrRIP5s9kjO57bqWv5A8NutIUnq2xeXWuF
hubPs4gi6O9FJolYasySiyJFIzug2QZ7hb5f8TtVb3t0/tpTnuRDeA+5kLD5avJtkNcSJs9n1Zdh
c9cs+PuwANltfoIWd9y9zRkMIpu0ojWzF4Qx26KPoZlJc0G7v1rNeU9iGJpsDT7MUxAJsDjwd590
dIeDCF17NFFqvF/stJifEh7b0YVZCBOkCrJRRTr0Ud8f26Fu6I+9n4PpTlNIx1Zp38t5S6MyDI7F
QFWgD0TbbvpmmVzJs2lMbaoUO40qoPJISVcgTRUhjTQ0SUX2dKcWB1QSapX/DR2NJXgnO0qnq4Eu
3nondCPjB1rTOf5eWUbpxxGCguZcRXzMv3DaL+xRS9GN70SFSfprZsEs70vAUx1J24BR8TfUwcb+
wncRkGww82rSEP123U85z/NWpnxGJeuzZGqgZ6vQtPRYjyRaH5aO43KUNnMR19+mccqTp5g2Q/l1
xUKYy1TI5X8cXcmSnbgW/CIimDSwZbhDzVOXhw1RtqskAUIIBEJ8/ct6u+52tO26F6Q8mXkyl/Y/
HlQbnbrWp/SUsrCLO4X1vaiyWUiIrHWaZwi+jXx07ufVklsPD5n6AHeUDha7w1vSLXWr0gI8S4zL
JP6LHtpY1fiDdN/X3y/HEqoWuffBl+mYzjFrUpqQ/k6lCXbkqwN5WNu/Q9ul/+hG0rkPd6iIYTwL
XfiPG97Lt8zAo/m5DioLpp55RFdyoioDn9Q4NyX8Dvmten5Ouyhe5EUjjZb7CkkOzl5WafdMXKai
VeFTY1kM14MiWd42iF0otCr5QCeyl/TQilDUEiDzIy9dOkXbXcqtasuxaHOG27ZtF8TQ09nNJGng
yqN8qWU2EpOf2QrHyq9FIcaOnD36iBCGHXL41H93K7EuVHTdYFXTocUadsnDKDZa0jGJ+IYlXLWf
24GbpT+3CCwQSa1owaPxBvT8mj2nG6J7fZXtBbUfnR7XaSqzPpHqxsjvSMcqV8mgj3LgnvXYHN6m
g9Z8cyOTVQFHUHzuxghNhsiKzTpyRcRz6C8sGpPti8QTZWefqmg6S1BPvCYHnX21MN0BMO1qkUSd
EsNaMUCU2ejY0G47wnmgvk9/Ra0cl2Zfef7VHWxMPpnesv4y7ahLc2meVoNT41Ma7SQuaZ90+XkA
3OC3hUjjHTWqhO/hQo4ku+HonAi4r73uT+0cbfF/Y9aLo6FF1JLuLNK9j+7CEm3JX67T+JLnSd6d
OVriuwb9FwvZqmJDR+69knGS3ps9IKmvAkuXwssLj8+T0GJEZoveNov1wyxco3UeG+FXhMVPK/KF
NyT4nAvAqPk3TFSwjeNHhiHgOveFt0Upx71gDc84fMflgVKi8eqBLHFqqE6tZYH86WcOB/RoS6Aq
n4/n0Ls0fUkOuovolLHY7jeaGtU9R8mCAFmUTKSAa3h1EyRksWws5B8RZXa+cMVuErh7rjJFvCNO
2ML88lOBbFC7HL2qOxZSfiXJMnP82jJGSxmBhVN/+tBi+/HYZCRvgKxp9tPNuLkeYbHX6Us7HXF/
3RzHA0jhDoSw4Tri9HmfI4u/Ce/zY73g+9v754MStI0vWv2D6ITLsGuPi0C58Rdji4Rxx2/jNj1l
aMVY79gkQ/eYYSmYPIYd5O5ryLAEc8GWgFay3AZJUA4xZCGcUIi0mM8iSSJyGoSL+a98Zat/JSvW
rF5boef2b4e/K/BOz9ghf7eORTTGus4h6eOhi84guGAYXIyfLKZjKeNBYbVxyQPe33nZ9qQCY6tC
aeKciSsHv33qdgO/MdITJ3VO+40tOCv2vnts6SoiIMohRsc0TIWq0DBsNhvn6fxGaIyG5SpWeo5e
V2PV5BsIEy2ZLsPQDeeCcVzVjrW8kNVcjFEGcHYQ9q9FAGpmK7pNPn6gmyfqmu4HMWWKlonzofPu
lXVaTID6DHPcyXQmV7z08Rrr+5zP4yTLvuPaPqRtP5ikXGlYKe7naE4XfHGR6I575IXL1VTdFEKJ
/x7B2jwQuT4vuCBw/GGNpYX9SSxqrLMw79M/0obomR45pneNkNvbETDdHTjR0vkAX5dH4g1PLdLH
GUKl/XXhANElFrlD/JA4yyHGtgUpxB1FFW8OyLAZvjb4jYdLjxih/U2yqfD7vS2SyT550wZWD+sw
xM8ACipGkEEfnDhFOqbsZS2AVk7jTFf+PBeT9OdlZe1dzh1COwoizoBcosfiZ9wX+owFqCx5PAAD
dTOleK5MMyPhY7HXjRgyWSDqb35PJlt0r9bObl+L7xz74xF09O5pyj8xnOIwOxVBI+Z/S9t9rScE
ff8LKEisFKTEk1uQ9NZWM29FPlY4fLItNJ3H+qw95ysYUXsVejK2wYBf9LzO10z7NzlJ4V0NRdZZ
UUf5wTP08Kxzuj6RYvHpE6rko1/Keg6zqsBkwKssjKrn75iMkea19hMafNH/iGZ4VnXRTCNkNoJa
zUkt89EhOtMV7l7uWfyxZNTKqdq7qEvbOt2mKGGl7rCH99MmeeTrKNvHtS/7w7fbvd19h7o01wLJ
rpC74iFtll2002+uJu6bHm8EeeH4IdabwjJPhgqSj6s7O4UVti1uhlJH9Ls4dkQmfYpxdxq2D5OR
JDkH/t2HV7E9mqN3HLKazphdoz40h0QpmS+LOd1zUtoJscZn2ksi78M+Z9nFowN8/dw4As1k6YSG
3LIcUCbIK7r1+vlOI5Q6LZDBu+ImbeOsZHNvcD2CI7ihw3dneI5c5Ib7ldRjJrK0nvt4/6U8j84s
TfPHcQ1RVEc7/h3ce/ZpkWkynVxnu3s8K/Q2530BEcqFqHLblF11Fra3bqfmdWWk30ukiRYY10Bk
ujKBWhTKOEuYKd5onu+QIcbpM+vg8QG1DssJjG5HuYuCPvMNIxYgCUJgE4yFZ4WTFkbwI8cCve+f
lmzGCb+3R3ajjJ5v8XYtSWVQZAeiuziuPYKtKthrHdC33y4kdgAo+0zgLOS6wg7TfO6mTdQJnFGX
JSPtmYnW33QKBxRPNlNN2pD7JAFhk8ipA2CDLZ3n7YzumSNu2DInJRJx+4qnma/QOGzO25ZPv5Zt
waGFXM+6a1nSIAmSAiLA0Zhx/2N2RY+xLAdwchi5j2GJG9nhzFhTdlS9o77kBkXiIQPh4Tr6nsnN
4ZHD2hkOiraJwJ+k+Ayi9uT6eMbEZNw1RPtfl08UqFFgYNMMfx9l+r1K9qXF5y/SZKl07+wtB0TA
FJCvX9bS5L9pwPGRq2j7NZjFVzaf6RPKU7v/uqxrr6g6bm86bkecJ3Yps8jSCgZH0QSVITstoVo0
2NkCbJKFjS5wVa51sB0gHeqo3O81dLycWiwvdfCJvGFnG2oTzcSJt6m+9BNAIGzv+5FXJNItInMx
Ngd4j85wWNNbuE3MVBIcDWdhNop2+yxzstnbnGuER5L9DyyRAMAYbvMn2xuF8Z/t0ydWF+LLkkfh
JUfswtkItvVYODzwoQlFatHZuBkyO/0dN89vV0qXV7FPKZ78VEFMoWCSJR6GkyUCrRfdlF9IJ3SD
qgo86LMeL4Oaw1GFwvmTjmwvy9i28lMMWj12RSZ+Gt/TMt0irZtMJuZ9GNs9nHpYK+mNik1/UtrR
tU7yYXwlQkzPUz6QjzaZ1BfaVCMUO1IAs4Lz/w4TRdk9aoPk4zaP7dWnsojKHblPNWJhgAFCv5qz
ggj04XAO2gs9QHPVnRTtuSMt+obzaYhldag2XNoiEbIxcRT5ksV9l9STMQTk1rKFGdRRt451j+ur
aY82JL8WveNeLhVs47dJzg73nhKHwpuCbJFqBswxS4NpPc/L5SjkQ3YwcZ8ltF9Rnc4GkEg6/I3j
oH9R+A3uaYSoVXx3GBExVm7gE3BPRo1jfH5FhikStucVRWNfrer6qYqBoR5El+4UCx0ulyXrj+VJ
JICY7ujWm7Cm6NscE27FA9SwqX84AH9F07tcPOZpMRb1Iez3ODIAX1QcV/0HpTu7wudnTimN5q/W
xfMBztO3N9iskawcgVVJhaejE9UQozu0SrHy9Zgxj9fIb981oiwhiOAZ5siTU7oTNpczKwrEsi9s
0khR6DJ7HRhuv0brzH5XgkwKCFKTZ5nahd5Hs+P/YqZGWVEUS2LG63b9K55yhqcYCkDcwBADmMLw
rZpm4MH9BsZbfqB0tf00ds5ImfBIpBX1OaCxXMcNu1g7pswqbMW24mVZ4p/K+PUBh0LyMVvpP2fI
ck+eY3W/jOMez2TkD3fvfUFvvBTyLx0c+QPIxn6MsWaYycS4RbcB3SNfsgV+g8k+D10tgJMetmOR
R5XvWXGbiCXFYe6W9KV3QG9ljOdflsc2iNsUCERWthvT5dTuyzGexJJv5koTo29s8k2BMPxhRYnf
YnTAnRqkxmDlUGXYQ2Q/FBf5UAuyYs0nxYofqVaPBuAHR+IeSd1swjr407IznGw8x/n3dBxrG/3c
gepuyLy7pke0LK2PeAfjiuTBvmhg8HCvCClGh02c75ygCK4VxfMBrfUCxgOzGQ7FuAUxxAdzZ10c
24qNIcJejMV5IY2l6Q8ppuLxSHfzZhJketYHc+1c5ejbg93btsux4jrYF/s60Pz46xxiUPeYL3kT
BT2+ZC6PfkdGs7OZuVO3q80A/4jN++USvFLv9FDZVseYZ589oqw/u6Mf+gssdsdazTuovRPVCE3A
OuKgfw1YRnrE6vP4MDHszDYtMXJuwFnQrRoxg4gbAVZ+veD/KG5SWIzGc8YS2tU5nQ2+p1hZUe08
nqeGUmz4VDJmEjMHPB+udnOePRc+4AvF7y1tyeR4PMYam0OlwWWBKq1sx5VlEFU93nrR+Q9FlmUu
bRigZ1Cb83Oczw4ESggA4fnisQO0qd4zkLNC1jIN0dGobBfmRh0D3tQeVo30is9N0IZkrruqAgqf
H10SX1N8dB/R6kG9DwAm90WGvcBTG09LuLK+N/l1LHL2c17N1j8xqtKxXPtjxAuBm43aK8gD2Tcz
A0F2OaJ9o1W+an7byj1grxMtYaC16bYlj8BewWFK2Jys+LbHCiNct/ka6wnf92/amqK4CCf6H7mK
5fRcuERGzywkaagA0M1+jpYJDSl9YMnTuo3dR+8ODNJEBdCZCFTroa0kefJ3kAwIJONkEU3iJqxA
xVhQWO9z+OMdZtot3mtlFXucumj7M7tVIR+zN0WDCQ/EChZrpwE1jHL4IFuX1exYuxSPethkPVIg
gxmDmTnxwsvzjLADVvaKRH+PjbF7MBKcnkNmw/W7Nrr7m01z/LLNQmMWmlt9N8Wrtk9MZvEVFOST
HHz2mKAK+ga5rPhkTTBINpjTloFsHLXMzuOyw7I6qlX8moohdGWcZNtVU9flVap2cT5S9Mf8dKgD
amK7zAD4xt9NeZdjSvf7aGuyExGfI5ZMP+y0pEUN1DsbbI6ZdTrbsPW4klcMZuXUp7wxICqLUpsE
9VxbLqf7NOGdKxcgS13mmXYvckTcEk4Xr88mGY5/MluhCg8S8eoPU7rNrikKhG3cEIujHywvB7og
aly+E/sigLU4tYj7Kh1Ruax3epitSfOi6C49jTmtwI5m+oQwRO3rMaaqqLxAjA5dPIXmESj2MqgC
Y1MmsceJmuVj8UB4tFdRztXfPev7DTOGirdTF8+GoZN5B+aJgzjRdCy6MirQRIbJARG4pZBGu+sx
TsHWowmSl8OwGV1rCwsbClSm/srWjD6CtyZ1N2Tigbc5npNUsXfqUvBVHGNuieCpVr+LyKGVoN+L
AVCvK/5fipl3fU0gN37/KDCBlL5YhS19krkzNmaOuNRLNjQ7IfpXu0p3Sv2KoV8uGjrLVswv62zC
bxKvBLk2GgJC5WdA7mZVCicB3OU8fpLodnkbjqNHAmY79S9RjzLEB8tR5oZh3SNmy0CaCA1pox3s
KCzK09nsYHErvHhsLJcJ3S0lpLTwYoQNaw1OH/dAuoL/K90UT+4ai4F9iEL249eRTb4rMV6CLYgn
gw9pREv9bTtnXVqNYz7Cj9vK6HiyVLT9eTbRZoGQXXEHr757aldElzZ0VJzXCqY1V++s6I9qbq14
2bFXuVUBCUdvUNbmzylhAZVlXdJdyJB0Z9zzuJmE1TcavBhWjDE1fisLm3xUHs8UomLDQG6l9XK5
CYrRCYIaeIbLKgq9N0MXhg8LsrsRplU/fU63XwhkD/8CBpsbEPB46rKwvyE7EdtvA1Zl+alvbf64
YrS54tVSvg5ZbodqnLEujOlmYBmCA7NoeUtM7uiZajNM12+LfKggDviHMYcv4BYC1lj8DvuRQI2b
gb5xYMz6c5rm8Hc+ZCpOPt6St05AHRPKJlc4F+jt6pMW9d4TWc770SogdIgxn47OeAoE3xPYZ7KJ
QRimFnNvi550QkH8bdjUfOPeP6YtyWtN8n67ACCYskuDBKaw7l9h9mW7R9f5mDYjFcdtn9P0ym02
3zmvyVnG/Jgq0HKSgPNFl2FtW71fDb5oEKRIsb9qtuCCA5pTS6n3fAbtALoUFcpYlDjDXp/+kxai
SrlFEGewq7V9bdi+VTjqt740QrXvYbA7w+O1MFOLaN5w8Hjr7km0qy+dFwDBBGtwBE1GOVQWJpS/
n9xozcU43r/ukYTIiZXt/3ZcbbiMl0OBwNxzCMGWjzetLpKXEGXIJ5ZR3GxTapokhlbW4YzBQZcB
GWZcsgbxNeLmmNbx5DP88Uns5GlRBpxfgWWnVUPkKUfG5Qm08CRKzzZla+wy2pe+LzCJIeQa0vsc
t/eTMoC8W7+7j63rbd3OhOBWiQZdTjw9Tq1Cvi40K9FWZivSi2fj9s72dR0qN+MMwcYJu/eaTZcs
tGMObUfRR0xg0LshmlXjQGaQAK3Ifi2D2k5OC/EM5wCvHWW+3ifif6zREuoUkvOLZdHwqFFWVoHm
NBfJ2ugdbzvsojEabEqwYcl5bee48QsIBNyF4jxk2OmC76PFWMJRR1pprfBe6mMEhAvY96BefiSJ
RfgB4Qajm1ofZg2/J2+Be6sE0tYlXcABxLNQ92s2piUo0R0jp0NU8T7nc4l+STQeFHlWB21fNrhC
6jTDIjPZGblo0+6XPIEYO44h3GHYCKcdb8TTRiJ1gSWJXIfB8JOL9HFG5tdw5wZSNKPt/o5YJK/w
v2IleppbVa6mR9F5MCrUptiLp74j8btXJq0hTMaPIHWHh0np5C8e9qw+cmmqLNvatt5NDJVDpKI0
mYzLdjzapu237iMT4AwzHYvLohJZM3EsOMWj6AN2sxaEpvpIAtVnlJbz08bhx8Jzkf9jWPxfZXOg
mETUHWXDs2TKncBIQxZt973OZraemQssKlW7/UHQLaiZbj2u1uT/ALg/rfD0BSEZoV4R6vOwd9Cs
PHj6t1jE7AzZN61VtBdXXszRw+LtB53M1PRWQl0RbYF+bUh7GEE63JYdy9/ALCxnkFb9TUywMg7T
ocVFHrrPNHfmAh6SPg+ze1vYoN6HmKIUdQUGwIbS0iIcte9vkVvOX5JBsfqYwUecIlrospdzkZbG
BF0Gx+K6HZO/2Ope8HlupD6KWcO/IgNlzYjMjLmCk2UsC082X0m4JyQue6wu1LaHrcnuTjzt2CJN
O2R4fkg/Zjtyulk80rwRaFauVnlInZ29W3ER9jSCHvNkQxeLO70uaRadAsVqFVgp58RB8AJosv3Y
jmIfL4BtYX8FldoZiFVhzov/5LLlf0kfjHyM5c5sYxIe5i8VssP15e57MtVykTa9PwqUGXxwZWNz
g48bYTEkhZMAMvc8yccURS3Z3THrvs7FptMfIUsOe5P2iYbcmDkv7UuBlbIZ196W4JaMB5v4/7A5
Lu0njzy1oRwnlcyw8+IXgDYQN+1LdD+sslrzToDTDUnxe3UDMHTOuHiA/NknzbyN7f+zALomZc69
Sb8qXfqFz1HTbrYLFUhdBmiZO1jHcSOi4h0e0smk8iPYPofm1UY5HR6UaO07BsoJGGnAcaMrNRzh
PUYzx/xcKO7lCbGSSVwVg53uQaqksDP0bT99bXDvjW9TR8L4kqBuZ64KhYt/R/eWn7tS4WXt7swy
WV0VCfKtMXdCxspLXMvj+Dg6d+CTFgfY2rIPIKyrwSczpIYsh2XmpiiyPNwhbaEVP11kAn8E2orV
e/DkmMpjzSf/rkaLhylNIT0lTRZ8+gvCK0+eepAs4ksifPdrZXBiI+AVRnVVbyTmmGYNGIarmdck
q8A0HdEToI8TzcJl9FZ4PCVIn897aWMYExTDYrywhNhSRKsa0afqFHhjRzb0KlRc8nV/dRLiTK0W
uJ6ikhkYfeGlNW7XkH3jNl6/Ej/BwddAzzM5udsHibK+hbawPuDed3NTtEm0/uxJNPrPApQSTxFb
O+/zCDyGJPW9srjWwSnjelIQ/5Z9Ej+yLoIijnSujEdXPcmF67qbYDe7GVJYjnqI8aj6uS8C0ckF
fp85XJc5WrSp2aL58LDs816cmez4ZK8obxSARai8P37n26pF5WMsv8OEtkJpqrVGBv1/EtRW9ryj
kGiy9b6wlbaIqiKI1CtpcpAH1GgVK0TrFA6NOMcntJWkhWFgKqNI7HdLgo4HfYuZFNNuOaaIKv1H
AiFkOWUbVQfsP9KAsrhFrIYw82lXGziwNRZ0uLfQw4a/ELDG48eCA4t8dYmLIUxSNXgVX2KsgeYa
WIHBKwdtq8fPXrtUK540R0LHEbOTdJFDfviRRGAbzhpfphiuOE8wwKFk1qTHz1hsbKqzxXHVv0As
CN488DhlOq6R/WWPPzQRdP8Y2Cp7KNyBDn92MAKrPaksE/I0cbXbqVpScth7cUDARtsDRabHDnpA
n4/v5JqX6UDTLwT4zdkKeqjAZIQw5xhLoR32E0rkFqdf4Pt71uDtG/hWcxfme7jSh/E+IRjNzAl3
KeND2a4E80nIcE7gk9bD9Acvc5ffxy5VtrQ+8/kp6ZzE29+jIL3akoUj/csVX0LG6mMD/tkddC5J
+FKht7rQ4jzl4hheWrrguj5iPT/hMKHdFeKWJq89V2v76ONhc/fRBHfqDWKi0F3aLrOu4VknTYfH
Ddhks/yfLLq+KPess3hFBWAFIKN10bvGmW0a/PzD2ihYowek1/CsSWh8rA9tDkLng4iDTr/h+Er/
2Ww/OKgFCKigtT3P7whEaswckDayc0tnGK4SUwwvfFIF+jt3GlNab0OczgjzyYefEiab9bHAeBEq
CKPM3mMbnKtTyPD+NlMBEbjM1v2Y0spKrAa+e+N81hRJvC8l5ofjMRjjD1NuWPA4qq4D//oUwfVC
TpCYUYvWIaQjAJDs9tamdt2rth1aeUFiq4QqKQPa6vDyYJvTpPuLFZHPf8SexvtHPPI0qcOKgRzk
6Bbe9zTZZoBjhCb/2pLCnJ2HYy0TlF2LzIH2I/CWVmk/oF6PpzFeJRAZHV50xcBgF+iwqgrcY0dt
DFwAJTkkQ4ENHoD0re0JWKJpiAbsqnfD05JzSx8XoF2AFunWHWphp2/6XrHjSpEwc4V9nf4lxR7L
BoaN+CdWybZXgW8Wwb/eBiSmawo3KIvnlxkeAfaPgpv/07Z4Wy57P/qxRgoRmEEWAwpeGdT3/Aam
hO05V3kAya9HjqpDEm8Pvo+6/rbrpQHayPT6kU9Ftj/EezH9hpa3/9Mt031VTK3MS7PmOVQ9gT2R
CO7Vyhftxqtu66TGxYEeM9CM+McVSBhSE74sUaojGu6ngdNmFHo7E872Dk0vHjRE/P0im7SAGhKm
+bf0iI2pFsjpuCu2STBQoWn/ni6b+RwgFP5D/4A5Xo+c2N8hwtrBc4ciwvZ2nvsICf8h2opTC4V8
bmCcPKa6GBcNYOIzOT6QoDweWwUS5YSdry56ofB3YNnr6Oc/kOS+fcbfdP1S7rtZwejvcoJk14t4
bqHEiC6rvFrhgCMhKwwKNHnW40IlcfsIAhe7XiX8rv3yhWZHkTQSVhaArbhYi74eSdDJOZrmKP0Z
m9bYd7xVzH/vP4Dg8hb13Y8FaOy5xBen2edSTP0flRib4Bk6VnlCCvZEb+Ehw1WtFux90aK3rDqi
JL3AoNQhG0WCWHCLmZ43mlqQmzOsCupJpCYXLyCq6Aso2F78owtminjttp8GycnPWDHdxyqhOB+w
MrUuOPujdYheBM6u57zdBasY2whv6C572E6ZjXJ164cpG370+TTiuBQyIhePAYxdCg7K6MQo6JET
HF5qrRH+AIuKDhy7O0RYeHzY0MXh1eJX97lE21uOc4nlIw9Lg+4fhF1lQtj0Te8gd/fzkOojq3ss
7j0Jhw6fJocrCc/Vob2uJCriQc/6tIBxpUQtCzOPMvSy/T2QoSN3IIS2lld0anlegkQ6bJNZysg9
F4DGj2iGnK/aqCyHCD1bnEtrVyw3jgf/Ni2HlWVE0kWWhdVQHQwkzrMOq7gyjZP+soV18ahChoEP
AgfOodspLEd6C/to3L8a3EowtY95wI8nJhCVP8mxmrzxBTJPmmzz21z7Q+GnoAr543Rtx9di9+wt
LmjxI7V4kiuUqcbRV9gniX8mY/uZumz+zeONmdMOBWtDYNC0i2Y4QB1XEWAZ/Zvi7ItkuRbI+Hrh
npKj2bRc7HuOzf7oNCBZrP03AmawH8dEtudZpMNtBKjzskzcwoOCTJmLHloSoDGsKyvjKO8WEMcs
IGejXIfRyqfcjkP8uCXwod4NrYvuJg1HC27OMTxMEWAV3Nld3z9YJ6GpwPmJhSsth6EhLEKQBhvc
QaCWJyJ7G+Gbu5rEUfE06llWHlNCOWGY3kpPaHGZR/g7tzGyP1HetxTlIFL5OCUIvnsiOBVlfXTO
/MJkImAAsDlQlwGJM973epjR+Ik+wQG+pb6TVczzHYfYmBYIZcv2FGcUl8cvGhJTwba8rN92+fRp
WJZYPOutm80rR512d53lYL+xP16V8ggZ6KWwZeRlp07Be53C4HeWQP/alawNB7wv4CpfMZEUprFz
uj3k6UjuxdTaawG8AKNFEaXZCxwte15j2FqW92NIYa9knurhTU1tPDZK7HDsJNBgwAj6dhEPMdqg
H/skHgkUhn7pT8K3ml/GaSPqDia+DgTxZl37BUmhc79sMUzmrc0OqEIAUg7fwKGX+xaEbH6CB95x
UI/bil9cnLFnxFvB9y8kNKZLYdzmrwOcvS/d/zg7s93GkabbPhEBTsnhVhQ1WZLHcpV9Q7gmzlMy
OSSf/iz1VcP4v9OALxuodrkkJjMi9to7Rru0d53dJdUWaVinD9aaIHVnBjDmtUYMI96ttujNN05r
m/PTaow89l2ZKoVLgptPXBC4+Uc0uQ2oWHCqcMqLwds0yar6i8PCmvrglmu2IrAoWE5m5Ot+aI16
V8H4HPuZV8WmwG8xRRSq6joYw3iSAYF4Tdumj6E/tCc12ey2Dw0PGsjQ0FMSrUXEgt3ilxT9K2pH
gz3WvUwc5wcVhfYi33Bb5+iuYv1bdJyil3mt8ku12P37gOUk3RQt+0Uj2vVZX5QKPfgKrg4VIcRC
/nXatIq7EXVojuveGI4zGcP8mn3rP4jkFkRvjM541VWX/5Sh1+39RZn4k5SzmAcQfiF34bz6ZPuu
FMlRc5vynJhlJsxxkmzdu6wTn/4EoRB+5E6z1URjrpojGIJ86lvDzag3tavDrWi5uiIwsDl7mMYV
CoGTqGjVfPMv6EQd1aq1y5i/vHeRG3rPuXN6owuPQ93LaosdjO2ySUkP/ounenxPV61iOC/sCK6X
tDLurJre3q1qe9rZ6dBREBrLveinYFekRamjaRwJ5FQWL6tt25tq369D+5sKq4wnUc5n4Vr1Dsfk
uF0o785jylyzxXPwPodtwQPZlcQQrl27dQdVP1hF0tX7KtflPdJIfcispb7vjdyJeZfZaI6LnnaS
WmhThGt4EF2hH/iU1RhTElYdNIlnqogOF7rU6dLdmKIXPHZcNpIvkBCqZ3NhQ58bduMWpIIo9SUd
gVVdGUJ0t6UvGQuuM/fFMLhoIq28uGJN30TnLva3QlrKcvczLiL7h5RFzsqfYq7O9mCKZzvzgu8J
5Fsa4TFKpk1gIBL7mFeHjawL+88CHbVuzHCaL5lo50PllEAw9YpA28jb2IDdJXesLwlSPnvp/HLa
0mt3iKt4B5C3qzqaGhbDHNMVfqK27LQ7mIkIHUoCm7xIM3XPfGOUAYtMAKtKq2ergOlekyBnROp1
rqF2AnfO/ZJpdeGH/ADbItiEIIL1Ge8hptYykKUVJdloHlYBbRSnVWm0kYSXW8lE5K4I1iE9prOx
bDrarwP4+PDcltJJmCl5k37yg4ZBw0oubrsppW/oK8AsXDhFn/HNmxzk8FlOt7t+bfeWLQK1R+jS
S9xwJZp/THO02ZEE6VRGDCZgDGfHqdatos/V98yFgdV4sfSii43Vqmd2PVjcFSvGnnZP9pxrbHvU
0ewJcYmthaMR0lhsEPd6CsvCDI3wlBRZIoF9KrqjEOJI3PlqRCHVXNAHXoOAWarpEhrMuZ0e6Ofd
j7AbPCxH7pQtm8pw01cPuO1k+kb/IMjSdGN3la11pdwck63Vgsh/N/PSYCxoGkHszwvVMg9tcOh5
JqjbKLCzSNA+IotZbOvcYuoa9ab2vVY+rM2cJQzzFqtn8j2kCUQHbO0zlco08v/mKZaMqm1eCAn3
jdPc0fHFQ2j131y3Xba8UNIXtjdR2hJrm1N+52vosSAVSSrbwGnzImCcyFvcRAS4kk1L0YUqP8V8
x9aHSWMSZ6MrxI6rElYhBRtC8yqppDdyLiFPZg1he5koWL2I23QZzqyC6YudBQSiH6yxHyxEE5bP
7W7vYbbOIUuawUZUUAwRXhIri9O18LyHecEbvum8bvHuw1r46z0gXzYf4SJue4NMTtWl4KjWp8kX
g3vQaZfT+5nL7O7DNrGyPzaWA9J6jZxRR4bgOm/MMgnewjZwvQd23A8uh9rIbJxGbZVuvcxkYey4
JKUXKV4KTSQ7hc1k08O+9Y9acffy6k8rIKyIrGSzicgvSxAjxkRBc0baAbY9h2MvBRAtw2zjG392
co8LtmPW0jvBuZZtm1ws6VRJPDdL+uqMTfaBPYxxt5uJ2d9KqQXj29B1g/EVNdZt7urZR/RhTAm2
Cc7aw2U7/bDrTDrozYRlymauCgOwLaHjGRYNwzcb0063qwc/N/dN4E9/0qwjvtBbh+6gHPqFDWvJ
9c6H+kxRZ8bx2rdqrHfrpAP51KxjaQC95ClrmpKsk1k8hU35y0DEH65NlgZD7Lqh3nu+MevN3FaZ
sSluLgPq5Trd6STPMY9gVo68xQt+w5m5T33S5ees9VFAg8ymsw3mHNhkXZXeSUqJJcIlY3Yv6LZ8
9Ebqm0zhWbZQbNJqcpLD2HZ1cnWM1by5PVXjAJSb0GIXl3jg5q2dh/y+aRpfb0btiRfRsfybHt0M
irMtcE1e5gFx4k9a+vi81ibzn+UN40KgQ0M+uUy0651diBU5yljWCw+SRSVdzuthGETyUK2glc81
DfuDy6ULQ4CvbpuIYVnPdpGX/i5A5n6n2CLR1m54i+YbOOf1u6lEKPECSsjrQDsTo/4xdzelvQoe
nLZ/G8K+2UqUnz9eampKFdJkD8Y0Z9+zeWheOM0IlyKxDyMq768+F+vzsgjvbDfD+lPnRbUjE6k4
+6bvsc8KpgH1AcAwl8Uvgi66JqpsoTFdi+VsAOYN0Sj7BdUvlT9qDA20pt3oX2ucodwQ3J2W0dQ4
E0tG5L6turcw9wzktGp9BWJc7lfUx2Nl+HgH6yTM44JFMnfG0uZXq5rojNfEYPrl90Tj0IrZPoR5
Ou56y572oCPqHa7MuJ+zHIUdEvMOY2kfxhjamt+gUWaEY4Zp/TAbL0E2y6dWd8sHOzGWs4VZ5WHx
l1PJg7SnVuqfzann7jJ9Oe6Bz9NTMEl5bA0butooqTGJ/zJjS0y/mEvgxhmy4gwVhgvMXixWp4Xi
DXC4I8VnCW8XYw2Uw+719rimwjzYc6MvPm9hgJO6/d6mQLUG38ivbMrbv03lYWZZlPGyQA09kWcw
n8tpGY8uEMjZcQr5u9SOcWTYNx/5UXQ2lNXZJfDK8JxON6JvSKwKktDC5impi6upk1veZAGDR6tJ
EcNMHaOZokICZAvGYwvMTVigTeKixwWTjl73RCbTMoGABUa/ofWsH20bwFHMRhPbKp9/1FPNyJXh
VhZuNaGOhyFbFG0xG2MiWdD0TY6bbzu/trlSTaBT1sIPZN4IJtxRWoXgEaqTIwyg36eXwehBEWTS
VpFZWh9D6RtH1kMlpyRY/LfFcB2GcoG4oIGon7owRqANs3idLR/VZZztMwLLfDSmdbzDCNNsk1AG
cUo88qkbjXxrFOnyiixKDHpgLhtF5XtzH1p7h+aVJPBlh0Hqw4evPag1nA40s85H0HfqblhF+8jQ
kOmrM1Brk1wXGZ0/VcgtpssrLzf2sLEl1gQz3C2YMInTTtZfq4XTrMAM/t1TjfyZ4qB5RBrH8Dwj
VHZGNe1Zkaq4IXmMoI/luGWAZQ+Rbvz1lecXaKVvg28J+la5tScz/avLxogRAuhZ0ayvFmcO8XZM
TEVVajaXQZfCioTjWs+pIfoFad6sTzotOxrpYrEvdGHmqUPw5LJhGQIQM6oNK4+sAa4gF6+Zlioq
+zHNNyz4xCIdzFQQ9jpsS3sEAmKqop+VMXbBzi119T3wXKawjOBi+iFYOX8aigeYMKY6DAqMo+7C
+tA6aIAsycU4xDu62VD5l1s8d+Mvr/HyH/gzBkQPfyZozC0vXZrVT+GgvfaxdnERZFlX/xgatsRv
Qk1ayyZTbkCDgy8aR10FUWSr8tqVDggXYNm+EkVxGuuEsXfiqAUNcNGnvHPNOxzacm+gvdQxtW/5
slAUwv/hcsOMYVQojKwBFXbnfK/b8r0JvB7fsRq5CEevYCcPISkIk55jR9YMXH0otATSJcsUBRrX
9paqYtp6zBTAh8Z67xZafNhAedcBL8nWDhpuWr5Wj1tkpgXK0CYiquIy4ilbXk0gs3GDNIb/zmMn
31GYCzB5P9ChZ0aT72ZoCHzt6A3+CT+k89jOnnxM11UfeqsuJ9TlbIRq6q2/ZbHWJyzqJjx/bcAd
hi4NGFBWH/7pmaymG32z/kWWwzJ42x3LCwk4yr9D3C0E1nxawwOIuoZugi0qNhQ7TbKZMaUdKAWD
S5/JJGYYDE4iOyeqWdHzE18bQjIkmIrNoVffEjyY1neiDMLHxdKAGmmfj1Wx8ZwZDyBmlHHn18o6
1hJUB8vnuNNTiucr6+tkjCZT+ae+Sknla8O2WU4W2QSUZspq9mpYLLLpzW59EB5Fexl207T1vWr9
nnhZEtUZqej7kjie97T1hj8UFeKgaal2q6jMGPtM+2KvgfWyOpP1p2txr4gxSLiXViS/2anS90xO
dgbeY7vnrG5UTBY7mDHzHFFuHJx7DOBmwtjD3LBOEBczc0hlvKsQMx4DZr/81s+1e6xVbnwwYnCb
g8YBfYe5jIj2ss6Ps9nLi0iNBsgzbPtzaUw8G2zwu2aaf1soqG05UYykyIjP8DANc7hh+rX8db18
iHEcCH4nU7zM7L3JN0je6HLQu89kgCUXE3jlmjpds2fc1uFH6vVOMT5wN0Y6dVlM/F77PLU9zVpR
MYrJCqe96rxpfza50TwYoWcchN+vLz30F/5PhlFrpMKxK/C6FEwqPS/c2WNZPa7r7OyseRUMH9rw
j4c/iQCD1bzB2GV5UKQYsZhchQ+ODPJzmej59YbEXG2U/W++704/qozqAz/V+ltaA7C4mugdNjSw
1YkRmo4cOQ4nA/7/8WYyxPZi8FBEfWhOl2WoMdMoe/2VmY7z5INaHwkZrx8Kex1/OtKZHcwbXtny
tkdqgPRlykrMWokIQFM3YIGweBG6/pjs3CWZrpB8hBwSq9YUkTsUDLOBIzzIqDRovwUTntmYm0bf
p2osmnhgm++zZ3JNlPhbfy6jC1q0hAjRVxMvVvGRJxY6k6WhxENmJ39NSMPYlWO1/smJItsNyh2D
+2Cy4IqUUY1nmeK7OLG30HwdBsZUcSbMHgRQdX5xzFIYk5ahcKrKbTIUMDh5QTTeHud1UD8TtRJa
8aCz9gIpbHyzO4bQu7Bx+2zX+ijYUQnvmO4wE4nfXZZ47V73OGU2WcD9TRiSXZuvpeV51l6yGdWO
dMWXQKDGNK3Sg/prcGUvo5GcBj0tYR91XAPk1mlhJTqi4Zv7M5SdZllvKLFTMU4qJoHnJxs1PSgm
6Z07Gk7BPADMZtlJpcTR8HVvv9cI8pGqEmt64hL01cs8B2l2XFt7dh+JVluXTdkbnFyaOefO1//g
5UOi70G/gupcJ0ZFmhuFdDFcxdAXi2IOZ607kjpAwheZu8HW6PrJaHeO8PotELrNCjvpm13HHyXn
fTS3OvPN+Q04/yYX0ukaWI66NiDWhJCYc0X+nvPaoCeFL2izZcubsSr19y5jAptfOm9wYBqafrZi
syZKUO+HVdPvIsuW4kJaij1HTHd62Egyx9vpaVElbVDpAb/Uiel2S1QId5AXZLQgwG1SC5nCkfnQ
dxuRNnK968bQaZ5WCXl3b3om8HeE3XCVD05A3w7lLET4YjYmUdHL5I7LmWmb/hBtCAyywScz7toM
nTPcyAScjYLaF97EUknMK4QWkKIPTNE+JgA42IbY1PvuLQH+DAaEixOhn+VPNTXKD3TC/sRXODyH
okwYIxguZg1fuD979O73FNPKaexdKH1rJsKhbWqmSiGK2U+OC4NxSVIN3aa8zyyVR62AMBSBBEGZ
lYebAgPfW+Oohj4xrC4664IXboVw73aKiykvuXvtYNivcKv0CMzAt3TM7ptXmU6Hr4F4tQ0kgxUV
8kbFMHasoyqg0drmzEzYnNQ2O68CZR+GohLMTZPK3UIg2Q9llYo7Jaf2BNnWPoHS/7S6MMe2Vwxv
lI3FbrC9ItYpRyN0a+vZDDr1QER69bKMU/I4EBwgIihi8+JJH/+9OQxT8lzexueRZ0zptO1Xg5sG
3bLdWaMm8GDt0/KHGyb9/Donud/tw4I5AUklvO2JZJMp155ruROUpkv6QzDDN2+5NSZWebVLk+0z
wZuYijyX3c4rFi7WKYFXJMEgYMz+z2S0nu3ZOqDCB498H0UVr0tghde2CByCORRY/7asgqz9nRH2
kexyklu8K8xQrSN248n64jdLXuzsbO37vUC45s2w+Malwr0Cm4V19d0bV7y+fZt/DDYYXAx64TyY
Sb9QX3okxyPeGE74RswSqrQNYNPt+nLkKC8hKT1HL/FXdUS7Y+4wy2b4mAHt8yPWqsrA4LawCtHC
TxsSd1PAKvogddWp8br5o5/9CdwCVMJlHtEH5saRJq43bMeyPEx1w2sBxGKwH1a28I0PXpAWai+F
rf0XH9rtbCvd5bHWBIEcGB5NiPfDWKoItEXVcSpSe40rbef1k81UgaYbwAkDBVBH+6OsVz2d+war
+XbKipE6WrSWtamBAGlyqAW6MwvsKZl8E1EsLpkiRMtcL9NDY/r8lmXRGc22S9pV7DpfTB0YTTms
GwxkNs1NMXp/narmSuGK8V9HuxsOasnL94BpjbiN6Sbe2l54NLlbRLKB+/VGDKilSC7+hLXirTdD
3DvmgnDxNAjTLs6Sbc/mRo94hNgKkU/Dg85Q+PM6t54HFwPbFhez3issVBJAtQm6jZ3AtDDcwncW
twu7GSJ7SRsbhJiJx44hDUslTL5YIJPURAqGHluKe1wo3bs3dAQ6Tp07UgqRcbhsZgIeUM5SyZtm
mFgfRTEwrS/NWqTvRTnMvB79hjkjBJBHCo6VdzjPcfYs56yo/B96zlwRlWxUyo8j62niwl4a4+x2
ZTns1S2BZA9hWXUbghzTZW8x+jT+EIw+FdGQp/LG54RF+qvisM1sxJtsDX1uEcz6YYiwg10ljqcp
n3SY1BylUZXEDYyJm7m/p7zo67+q9lH4GeyX1VETXECJkiyE42SyyqZtaMsG+C4IJI6ONavy9E5n
7JZ4x7ns+9wOfiO6p7AxMzeLXNqn6VS58+zvcfKOAwamdhB7J599eSBuoHlCSQmfZGdNL2ruFjuW
fCn1lvt4qS+Gqsf5jplJ8diwTvb7Onm6irwAJGrnePWc7CqCag5t53Z3eVMyf6XtR3AhgsI6LTx3
UVb2wWuuJI4Tl4L1V24nOjk5LdXFW0EgkIczgthROD2tPzRz254NZfPwAexNhNo0UmLeCRkm/p6B
s0jiHlT1kpZW/rFgRnp2DO1+V9Q+COTgLryURJa7p5FQBb2R3WgSgUSlGzyjHsz9c5G0ETAI46aa
e7QLwruEbIE4KEbcbQG2jCUmYw2aH7xEPbWMb3e2Ws2rJpTggpAoIEGMVJHnSKIRuWeMWr4BMBQA
qmWa7G5QFfxXAbpDfybyqB7FeCwSS4ybebbBjMyqeU+r2/BynYL5gzF08ZyNS/VnWdA8I04YxJyi
CNryAqsPjG6SHWu32byBuNe9jsSR7Sc/8+7qhAAJN7SNa5hy7Ywds+d9as0zaK2BElfzk6+hCnx7
X61quA7kUmHRHBL/vHhQM0VoD0WcJVSXUWmW5Us4GtaPJqwdUn7t0TrSyRY062mxxLOTtuaWOb1A
fwLp54pYjQJqhwHb3k0csQ0DCz29035LBAcmlM3a1RZmqFoZCfKszBnjFfg7yoFwAtn7JqrZqo8C
4yEhOL277hNajw25w9NH73czVvtShfNxDLW/k5SfOyGL5h4eiiAeMJfq1BZsmkPhm69VXd4qhSS7
Nm2RANQo55tfG1Z5Kqoab/eIRnENVB/unSI0tlKEj9p0rZNLBg/yXFKGJ3rh7rdCMTn4xTJ4D02f
hMMFsfJbSvsSF77dbnu9kC0VGhlvJgQzjnW/PvJbiIu2aQgY3A+Eys6KqDDABaJY6hO+VZf6tBHH
gUZP3VeEzGBaIyc4JZoggANO8qz+Y5DWfNcufXnCcDZHq5fg7iuH9BfoqPoR5I2E+8OkT5zAQKSI
F/DxCgL5NtbEUBqpQeJpZRtheeZ5V/uKNI+4qsaBfgG/6K0zuAk48yixe3pQztvEdQS/AVs/Yrwb
30mpEJHndL9ru7OuqiFYjzcMRuNsqvdNuIqXMTeHX/USSBQNFR5lXjrPLWwL+cY0lSlHwYKxCXww
jsDq9o7BUIzBDLo8O8N6Sg3cjt6GVAN95wzLTM1B5bbhjFku40LXVQCVjUwYCtYMl7q2ZPjqrdkF
ljQ41VO/8N9EJK4RXs7mdemtLk7IbzlnnRt8dOU8/GyJKTpr75ZJ42koKITkA3Y+C+ALeeQ0eESD
+LabXt258p64WadtbTFZJQpDPNOlGGevmsdzb2WV2rp8+80JANA6eS77bzn8RIq02FNvGMAYvjbw
9Va0cCfnZ7equo9eSuvQZQEfq4ApiFNXFYeagNi7Mhnnm5VbzYeJNbdH9OBxm6TK/kl5oF/MxEbq
Dpa+lYyq0j7G9urt5pklRF5RhAebZYr4oZKKkov47rdB9DD7PfahjYAk3jM15Tiy6KnTsUuzmh6C
tuxfAmnNr2yjSEHWGoMEvA5aYLF5MMEU+AJBZbrNNEyUPwNm4ZVS8ImkRHEOrH84idnuqbkMXqrI
tXa3qZXZXCnlFNyZYBCQrJDkVSb7g66G5iKyMImVm6i7pUBYh+5NTm5vmN8k80OJ0GVgXWhvWXCb
oTd/dz3t3VzhBbE8K3viUi/vPS/rt6ntda9mOVYHEAXvgpA67LS98A7omPPui16FW2Zp5YkXG3KN
l+XNmwNqM8WqXj1SK6k6Eui6mxzEWUV+fjMtLb7Pw2jsjMUtLnRNmKWtsYp9B/wybYOJsDZSkn6X
WL5/rrf3rfbt8p5ezdLbIK+XizW2eDHHVRUxQREW3peWPo0kLTI7Z3Yt5CSmusfKJoJK70JWJBSE
LORko/8sitbuzgWXWoYbaRb9wK4aEPtqQ2gYFfNGGr5IrmZG0cb0nOV04xOQZe4WFMVdzdyzIAmH
FEYnC4Ma1pO0MNgniKD6waNPF+S4JJnixVp73TpcGXvTX9C6qLq85x7G3bxpvQrG8oK8zm7u3UrE
SPpH1wRO74IV2u3JADFr//z/M1P/VyTrpyBslc5AOH5qnajmriFIZY+f/Ws/+lM2LjkOtT/rzj7x
4bz1w3JqpPkfKdL/47d2QuJ4/xXfnQ+u5VdVY52wSGIJ2w+V+uJWHueW9PuvH21Y0CklZfRpUZrW
bfU2gzl3X8tqdj4F4KZGwuxDlvYpHcZ72p3vXH3/EXj9vz6ST9HpOuElBpZnn4i5w6ydPhslwPeX
vknn00PizSasiI1Noq2Tn67S7z6P+hd/9u3f86/PG5UBzsXxxxMpNhXvauuYG1/cPeF8Dht3sGXa
TL1PGUz91slthwiaQH7xy/yUMA4+HxTCJAqBkhKTU7kDfvpaqr/zaS9B3XcEM+SiO5EKvGl/OIX+
j0/79o39H6nozqczKblAM3qy7uTBXhhRBQcHPgOEkxMg+8U9K/an0+n6AuNFK/lLrPKv09X3eIG3
X3oS7U+nc2E4wB3fdKcqDN5L2T4wyfj7tR/9+Wz2jiprv9QnLtR7043xuH5t24/96Wgu/SgRlHJ9
MgmiD5YHocuvBcvbnw4moXM5TulUn1I2Cm9d67Zdhebiaw/4PztL/nU0/c4ye3swFo594NxDS/RH
iMvxi1/lp8OZDbDFQzDOJ2+e7gYr3Ztt8aU9hfY/6eD/+sX5JteefPrp1NgqZn3T2+CrL37in05m
4BAAqKxhOiUsoo4BbUTs99r+4if+6XiSh4XbHXjnZOkiucqFFpfY+vxrt6b16VyWhDf0woFVHW4+
8W70/iSJ+Npvbn06mEUIxzBLEmNFhvIfGi3NQu2W//Ha+h+Xm/XpbEqj7pLaXhWpkr4CyGamlGTW
175S69PxDMIhK0ktrdn/4gPrp2fptl8rgaxP59NIh6CcUtmfwChA7Cts1b1FoNeX3ljW7dP612Pu
posggprkcl7ghEQY6bdiKeavXUH/7NX41w9nj/Vqi3LsToll3exoPsVsSZTS1371T3dnYIGSrH7b
ntJmDQjKmK4M5dvoaz/80xltyEAqrJxfHTNIuSEZZGdhcv3iD/90RMdqyOtx4nLLzeqFdBe0mGYs
/uNjEf9cxP/HBW1+OqNYuExHF4IPBo/si20U+9YdX1ERSUzr2LNILk17A5b9Y+evp6WVkR6a9SyC
sF535Emkrxgay2Mh2GfjJ0NIryPb6NboINMOv8UC4QLCNd4S52WE1P2YSLpdMhqgSQy8pVLDJI5Q
hkLb4tRr4t3n6Ze/EI2Ke3HDMCB4mJuwvK9M6EXIteWKGyM/+YRJbbLMOFaj+5zL8L5gQ9U4T98X
nS3xspYMyWjz1oa/tvMbY34JmqbcKc9MY7CacFfK8Kaqdo8l9pK4SkcLHjibjhaAoABRIDtd3y2L
n+7WVozDNxYAHJxKzu0GW5fxmwhgn8mBmCAgSOOdCEUB4nH2HRr7GSdqyxCqIEg2y+/DPknuycOM
zXSY3tgejMNReVuW/zoxPP+dFcgfK3Lt0R2re6OZEB+y3njxZbt8LCGVgWfe1U1JkkzS+QfLIJAH
TyWhBEF+S/r1rYlgh2UCwDSGZWM5DQAKXt0Gg467YcRwztMRYLO9s7rqSNPaPC9BkuyFQfi1B8Z+
JboMa5sG8ZtIBHTth0k4D1Mg5h1NYI1p1F9wc2EIj5rEULFTzGPkFWH1vcjBqnJl7C0QkYeSgCsy
2K6IVc22botva1UHEdVZo3drZxzIK3npDD0zFsFCSb25DVHE9JZ85QcXF04EFErYkVz0gdwAouzL
LDiTyjhDGeizgdcS75uIrDRJWKRLirvhCB/vvrfsE5JFD55jYTJo/B381fDKlBEcYUJRJvOfaaVf
eyFpNRUUY2QTvhURbGLuvNmwvQhnLV40z5Z3gUNCPWk2bk/CMrqdcgZx7Hqtzkmori0P4y2cNg5C
Yvr2gaTKIkdnFlE96cOovPOcNt9mpfdWGYxN3E6Ym9zQq54GlPqzFualIIkyHkgLjjI/xLJkEZ05
kTN7h7tJRao3v1kQITuTFGwetCKsIxHU5clfEWN9uHovwOnrpnsC89Eeh5uuG/CBduPfsAz0tvbx
Y/sMn44jlqht72KQTL2gZqPFSi7waP5Z3fVRKdZOPYSpPxBjPkiyhazlTPKdJs+ZNdG5dw1sKBqE
l+WiWYZGForuV/yR6EXYBdXknFL2VPxwxxEXpAzMZ2IpvLOYW4wEZNfW32fSXvgQ3Dli4VWonwmv
uQjmGva3pB1ZdNAeS8czzzmRrj+GfjB3ox0+9EbRHdYZdcjPtsQYHT0HXT9cpt1w05qxt1lxL+Rm
dJlfBjBY+yBPycchr4C8BJ7p6GbtwQOzPJYkAe3qOT+p0rkjx+ynn07B1Sps0puU5GTrtVt/rHlV
EYuQ52JP9L8dtTMz06nPTrXpoHnVgyZigohbtkyEAOSe8PN110+5cxa2X6Rbe1zMHXnNF5GHdrAl
exwwjTSuGKoiMbaN7m6V1XuWsdSClJMqEoXX/rGSxmBwXvaveY7kbQ2NjDP8nudpTV6r3Lv5w9ap
vncZ/ezsuj2hwXM2CN8Nx9sMq3WhBoHmN+Tm8JpJ3AMugw8MktZraNDEgayzERb1tN8aTDhhAMFn
+e/JvBcEXcTLrA10+O4GN/nSMOIAN8y3DLdUHAzS3wasf+dXSCXfRYa5Tudmcx50dQ9Yk1xY23Bv
8ArvGiaAjmMAZ8PQsEtkJmKM14FFhPib5XWHppQHHjDjPsWys0v8jNBjBIZggdNqZQ0dIHpStDD6
cZyTfv3dNYBR5eCUzwBcNjThnP6wjHB+LkzX+yGb0biYLeRjNI8qDN8Rx8dfBuG7klSdpn9J5PgH
cM24I/sOVlLzVUK4jqfUIJJO841ue+WvTxQV607VWbduQYBBAFDJfk2upJ+ePPaxGRhQzBoHkHar
dwbjmpWmU4l5rrPjcJX9NgtlQ2K7fFAzRrxSsWrPcVUKZyIXvhm39UKiwcN3RorpwVR9/h0kQLWn
yXAnHSkIvHMxT6EfOaF6kwMcqEOQ+GmqZ3C6cgg0Qo6nPkb4h6gJ1QqW4YqX0LnBJAoDYoJwsCXe
BEcZGcW4P4igsYgOiYauk4dw6oL9Wv4/6s5kuXEkzdav0pZ7RMMBx9TWWQsCnEWKmocNTApJmOcZ
T38/RGZVZobd7q7q1b1mtahISRRFgg7385/znSK4YnAC8lnUB3LAIdnqSl6wWGSezrhxrzgqIwet
XOsGMGl3yoILuiMFRbPshgGUjx4yUh2/GN+a1lGBGl69Wox33GSsg61RWuC8nPq+D1PxpPKW4uvL
SFuBoyhkaZQPsJvmzrOrutA9O9as57R3mLRVqmqfq2zewWOedtLA+zNS/7Ct4pmQqyKTtyAJzcxD
SM8xnOlfYDXs26JmYtqm0YeuMqrDVSeK527K1WPZO8Fzv0zIK/K9XsqCDGeiCK14xZ4mdcOoa4l9
RHAv4lT010pHnrrzM+hUVmvre6Du9yS0xD7ALUjM1AofrKqcrpU4k9tlzIEjWI5i7WiE0ADQMWUC
9ncdt/18kerMwUM3DixoAcjEFAL9pmxSK6bFAlOHazHHrdxMTWtuWYWOF9sRDD2yMm+OuAnBVVHM
1N0MhB7vi7hvrmyrzx8IS3Xr1tCDR2ypJRsE/PDthlagacf0fywOiaAFCBJfaNA21TCm68KcNShO
i9VQcnhWZkmAQ4aKh3F9HfkVLH1z0r2hkKcBUO6KyDSr2pA+yMYfqCrwbyo83ILwUp1uNe6k7Otg
1egdvyH5kS2JqgefjZiLlyy/TEHMO5dZyv+uE1P96STXFljaQIXJQ1vIKnFjrTJwtje4aP6Ho+Jy
rvq/bXF/OswRNW2BDEw6zBKcvysgCbzyGjgcYOIaAOdpGP53Jzv1p5NdHJJvD9nlHLjDsIvsGiKc
yK8ALn4cNP79+/gfwWdx+e1JN3/7T/79vSinmgRK+9M//3ZfZPzvP5ef+cf3/PUn/rb9LM5v2Wfz
8zf95Wd43N9/r/fWvv3lH+ucYfp0033W0+1n06Xtj8fnGS7f+c9+8d8+fzzK/VR+/vrL96LL2+XR
gqjIf/n9S/uPX39ZtIF///PD//615fn/+suqaJvhLecQ/NuD/f0nPt+a9tdfNOebbum27TiaDsrX
UlF2hs/lK8L5RoxEJfBoEcyTqsZX4PC34a+/KML6Zlm2BiNT4lFTDZs3qym6H1/TzG8sRqrq8EOY
1WzD+eXvz+0vb84fb9a/5V12KaK8bfitulwusT8uPYNAveNYQmqGbgqDp/nTyXmwWxAKbQb1up7H
3qt1KgHfyYHjxZApqVFXmknQYAc0dPtamVRuIcRqUKsuA7SziJimwrS1EEEMPpcXQT0Ru8LOhPaG
p6DXhWOsMexj3AzYkDkHtW1Sm5lh37QPFi0o6l6noesp6sCG70zyrTB5hiB9UyleIXrbAyiBX9/b
b7qeZfRJOd3Fx8T7ZnEbWCdIT8+RVeBYGEw+P0mYvEgom7ln+JitnYFCmjGyiTemNAwFTvTsjz7x
N9GqHjWF+pOSG+lr1KT5WlZdeqnTKHcZvLZrqY4Zr8DSOaozwr/AOfUjANyEo1aTqShsfU16DVSL
/UpHfvmeiUN1XTOgy7y0IvrcjXSjEA4xtrPJwdACCOk2xOHpQ4LdzD2v189iaJvetavR/FCr5sUh
hO3C9GpXPvoRTMcBR4I14IQr5JyvmWsQNpAdiYUZfbZnR+4TcwRZ3JPSK+zrBirvu8hVsfKt9N4o
83Cfs0m6d4ISMoVS2cFONwcbK1dkP0SYx3uSr/goDNv/qu3yJauTxJ26mTxrST6mgWixpAn7FQM8
bKimSLeUXSQPmNM3ylB4YSFxCOlUjG0KbGheaOZQX7C0H0nvZVveMMWbQXY8AIEX16EvTvDhHyLd
IJBMys3xNAJuj/NU+8csaJdTqt9nH3UfEkQh7bQTesa0VmnYxHIWwuaNk5F2lZjOvpDnRq8Te7lr
HITjoQGBwsx+nkGgkN7cE+YC+SI15c4xaSp0ALV6Auzousy5rzthyF6ZvLXbTSp3yRSsdGz300ZP
tHXaRw6/j2FnAGCk00M28Mlyli3FvtEpw2CcfsJrqngkiUBwVebZqHL9qIaEimPyHG7Y1Nq2TbXg
5GtDeY+jLzv7RRt/cL4xSbI2XbanTKffjvoUrbFOVY8myAZCsdCRKscOvzdNVnnNrMdbyEuGRywr
Plcmw9tJ0Y6QVqJLpNsNKXHNcsGKVod8SqJNnWVXmBDY3gY4NYgvMlAOBuDesZbQU5xoJW9CBmTW
1syGXchEhqLGiwxCq7mXhi1uK2VpGluwalo0PWhkaFaShYNpfhFO7GFyMiNQpRAjSqoVxOugy3jf
Znpw69MWMZFpTA23KEmuACEZr21SeGs91GNPxbrvwnXZzlCTrlvFYF9QxfoJsJdz3aB8nYFIBDRr
GM1xjti+oHE48qMIpO5OOD33TUWfYBWF1gYg9LOoKQQoqsReTdaUn6gHoMRCNx8DzTbHYxA4zJEH
AAf2ZuStPwSqouNLrKZyPwXyPvcrMvFOWFsbyKsjlOAFrRNNNDrho16FkZ++2qNG5VDMj7V1XnPt
EI4t5oDPFn1Inq8a13aILSDCpeLltRa4fpCDj1KIne/9muONScrhaTA7/YDfWR6TUUlcLEf6oRD+
msTcBzt3KDKldcGlG0L1x3DVEBaGIZwXzeOYxTQzWSHCygaJy0lUqjiznTLgUMM9nihD996IJOy3
puBCrTx8sEeLEj/hwY87Ox2OGVr0DLFr+7F4S+QEYr6VDgxeaZ78HgQU6F4Vz1sIY+3Wahz89SWv
YZ2sk94SV7NB+mCl6Y3EaJDxRt6MTTDaKxGk+DIGUXg5ZesYSk4jjtCmUEtcqyU0yuRamTlq+1x+
Oy2YxFZkMGKi6bEMekjskOT5HVdq1IN1s96lLA+xhA1myU3cqlCm5LSDCXwOtMx3+yK9a8knrSjc
WLZ4nopaz1e3jVA5Qvv8m048k+OmNX2X0Z3qs87ZxkuFuXkEdkP4fFv02snW6k1OPMPG06NjUcXY
C6sTSqtMj32mHynQ3BYZT3qut3PIbCemQqvJzzb5e8IcLpv5NQyTDViM60kHZ4XK5BAS76ZecxWy
TwK4z6qklQKTGkmMhYcndEj8ieLf6vHI4qDtEm5EXe5fDWnBcWK6QLdfja0q71ngHIETuSdXY2K6
QlCIQlDw1PG4UOSmG8pddHBmbLm1LLyphjyn2Si/rnT9qgjiu4SerZqMQ02nJxU2qrYz1FSeqecK
PxRNznSWJ4O4ETU321BJGg+2lPlQaUHtrBOREDGxwh3yIYsgYQ/OWeaEu5fFdFMPEYqjk9KagL3Q
rQMLJw6ANC2vsm2fYdqec0HhYvC9pNOCDMxirg596fbE9fdMtd79MW5Pfqji6u1qfQ+E07/GrZzj
htdhXurFYbQxII9AttaaYRobJ5YHlsVwZZKcWkVlM3gcmonth7ugdK4Lq8Zz3Xahh+UFXxsM0nXh
Q6gc7OWT3PYf/lycRDTuLTvp3udc9yiCuc6Q8Hf+4NR8mIo7qFB3hpI1LpuXtzY2g1VW46o1UhME
DfZc1tANWJnNECtnMarzKbXIO8TpcLPkRh0jx8GLgLJPx+Ap7mlzGXvr0E3NIfCbGzXQrypqSWel
xwnU6Zj6ahXVCZYR8eN+2LVVkp+qfLLeBukYjG+rfOu3QOIIHo84U8me4fPvxEtIqKwkVLdqdGTS
tZU5bIU4Q381otSuzIzIjFFFyXNIGOZlsOYTd5KUmJ0Nqhw9RH7i6mO6rWp7cmT5mjVwgDIKbtky
5avfgzUP1A4UI8S6ASRYmm+H0H4RI0KmYvl3Qwq/NI5Z/egqZn41wfzyihr6yiAXCw9Zx5XatZtY
58ZETc6T72SD69TpNUQo5E2DrNfcsAbqyGK1ftUPc3xIm3rfD8qLIKBuq1XnhnazCUfw0XGj3xhz
pp2zWAdaSkI704SyVeKZlUJTvppykFADodioyW2HFZldiuD6LY9tam6UroBg4iRfCDIUZ89UURJs
pPgjmrdx7xS7hAIQL2SbCu9gQhZBr1ghaU4PTUQCO0nZiJUTNSWt0F9skX0RlNE2VRbbO4pUjyTE
IK5n1ZMZRzR29LTE1LHVLwf2emOSq4SIJtWKvymsy1Ppj+lhTkcBJX+41zS2UGYm33ykTLDCDS1B
PbB9bPn0U4lb0JTXGPmgbfoVYnIdWs2lsax6k0AkoW6rJS3nKyZZvaT4wGxfpy527OlBqJhMXcLA
wZuBTrfq7VSfEV2Bp2PTBEE3ju0Nqelh5UQSWqcyqo80ZhGFsAcdpoQ20+FDSomgJaGLnQBiyAAh
kMkOFxrVuB3dtzQjZoO6SqueSGwKjhVtJQtJRoYVPcJxXug3Oaz2V0rH+IWow9c+IN1Ta8gSwiJt
ygAh50tbAsHaZahbg1tSwksEF5KPOg4h2m+wkL3VjrsRc4IqBOs/MSFYsTOwrxRkRrj/M9e2RSH6
NrMpCWPjbR1GK36Os7aHmipmsW2wti2Tc/ncENhiG5aaq6g1KjzyWbO2w+hCoVWxomT4fRw6sUvi
ccyBlrVUrAAisvtHQdNUvIU3YbFoK+ZwmOu6GbdqHxfneuqmY8e8iamNoMAB9FBT5BbQ4JEi1o9x
6XJSnCjEbUe0xWTAYN/6MsqGnROlxN0JGtUPob2Y4Yw2F2+9QyNwqvtAT5R0NK5KK1QGayX7dtji
QAvqD11JTBOfncKbT9VDSCaIiKl+UDsU8FNRFHl+ZK2ulS3LeERPFv51NLio4Hwx4aQiot63KnwQ
osw+aQ5TxupGg09uUKZhVs5TPlY2rsmQvJUbjvWo3I5NXJewph3KQVZjrsGHK2rTrNZj0CjWYe6i
UnuGMifkrjRpfXZrgz4G5LC8eR3H0iYpCMWy9iBDk0tDY5sZ1si5ZXGdGcxRjAFYlzPabMbdejaF
XfKBhbQJ38gw3qXqZ/eVptT93jRZae6qJV9HUg2TCywDMxmuqBZhxOhYU1L13Gbr/i3vihycmt/J
6IZO66w86ODuwAfUul3v+igVKP59BLGgT0oS7z7bbWw+/F26kPAEp4opHpA4r156FxH0o88p74O9
3orkPQ2p9Alnrb9hsGTsCUCblzCzod52c7Th/VHc2KIHjrkz3BmFLAnt80p4GbUeTlhge6lF3EOK
vW0os4cbGkKn0qgekf2HPFWu9QxkE1lC0pgNGnViefSRFdfcNlAsc06zJHSf49TGTt1VxEoyrp6E
ALDViOqWqoMWYEnhnBPgds9FYb/5TWPvpNk/5iMtBJli1V4nC3HRwGTc+ap5l2Y8z7rMHmAWgsln
pIMR9wDV1EGoGy5tJL2hLMVGT5WjSGqfp6vfNxoxMYnFTTTp42CW5WaKxoRmqopCxULeTIX+UmfO
gVMCUrlDO69SFlstaT/bwlyPxfRI7c95mOInv5uwTUMAbdEP4kfe6hecpZewMDjuKdVbivrUJnsj
b7/HarHLzOlqpr5j1xMtMxkp2iMT3Hb2JB723hyYHQHmjauSZShUHrVcvV1mNSGVKp1DSRrkEvhK
w6fqEFcoMQWdNaW5kykIODT0SyCH2wQMrai00W16WAtzSVjWb46+pV3aUYF2rrZfdIgyCkhAXozT
FUZWdqE9m/liZIwCkjKo+pu5SJ/pyX7ldD7s9MTfm3TtupbJCYmPoamW2+UmmNNlX33FfrYyTVgm
NrcyXV+nwMJZfHt3UM1XuHvHsEtHws69R9sp4yI/3s4cNwhvvbfg3zEL7+l9e5mccEWTWPRCdAag
6hDtp9l/Se34uyxIHQk1f0X/2E/gNAIWSY/O6HmtFdnjGGjqupP9lmjJG4WvqQfNJVxBRhk2vQpX
iyzWjq4pXrD2bJWyH91em99a2g9XUR7zvJkaDjlRpW7U+CyrptvR/+UVDU9Z45G0Jn8RKnCpiYPr
iuDpRx0pm6INSZ2xoDN9j49jqqInK9CYBcnIubSBHQiMzKp+O1jxQ54YN03cM0U06puo1zjx27zK
NqXYTrTX2N3aM6Al/ntCi9XWbtO7UiH1RekCw/QtFV53Klt3uADnOBnx2w/+Q9pl6zTyPTrWz7qT
POgwCMrWpr5a3Relso1m5kGzuQM0mXo11ZyjldIn2+RbVRuOfevvah83HIp92CQPqUZY0U7XQgZ7
0nN3mg2bwR/SgwDVLnoZXTmqOMBdIPUj93qjLIPF3C276HOUVDMlJMa3qmwP/kRrrebc0m3Q7EIS
Z0DHQeVZoVxXggIaPvguXfQXbIn2dW9W1+goeySbZ1wGHz4bw5lbNADkxD/D/emu6OgR8D+Klzqc
9CNhrXwHntmrQ1aMuM8h/IXT4MW14lyGIcdDHyPHl2pjrjlHPY4jxG9JKGMVLUgs3W+zG1DcTLs0
8lE1t9+6hS6QqOl1mql3ZrNEj8AOmc3Jjvx7IzE28+A4t10QolsoFM6QkHVHUaFzAOckhGCh8tAr
IQFEAGrtk7VMWmWHwKMyo9DWmjTuaOzZTxLMEsFOWGHVca6YXSQTehKyx42vdwfELU7hKJS7WUGb
8ZU18PidkWc5NgSLshjA+oSd3qkweG4giuHQXaM38UGJLCplk/xMa5qLKW5fUXbDeYjWcdM6LGVx
NgVhcV7uY9tZB3a6k6OqUKF2rgmKZAPAHfqpoF3QPi6F7SWO4+YSYCfuYhWKjV6OdC6HdG/6U/9Y
BxBuq+CpKXSu2GbbcMsuODNahrywXpODhjFqxB6MJYImlq6cMBndQqjbpLm5ntrbtLT2lCo9qNrs
9TPpSl5w6dT7TuO0Bo9GEWxJtYRZWNcx2sUeaxW6Q7iVhpO8n4cNR3AGL0n1BklzHUxwxwaO4lEa
mxtB1n0FeJ+0n1rt+kL7zEl3zmL+suuIuTh0lrg2Uz7T/vILCpgbY38fWRSkCJ56U7GDJooSMiFY
2TGAM+oXNgoTRcAG1Udf5YchGV4Be57IEW5a0lQLeKIu0xfY87DVlkh5aSLMUJraKcPFDvR1brTH
Ka9OUP/XVkdBSCEf6XgB7imip5hMQE95kOwovK3kOYoV62RkrB0GEJNVTSMjgM9gbU7GCxUG14lR
n3PSFyuhEX/AoNO6NRwNNhKPBNY3eJVHGjFe0NP2Ix0VfheB2adHZO/DEVIdyjQrxt4rTeFIOHba
Q+AXHu0iQLN4GPqvx1M8w1/FKXxnq9kLfcuOFzFxb4ZmWhGiyiCGGwe4sGIjtEAn/ZG9pQI8i9GD
A6bgxN6DlEZaFfJFgoJx8TkPQDWRuIkfkjoBRnQoM8nLEgLVQN5773gLPOD6dHybzY794EvSKNig
6GAz08r32JKWkNScmyxOH3K/c4Znh2MUW9kIO/bcbuY0HdKKR40K31wI9RVvJuiXAGzAXdaEWSrW
il2OU6e4ZDh13e16ks6b2SZb5WllQgHzoAj/tgnhaG0iu4gKINtzEm6JZ8iHOfsRtKYF1iKxZYr7
rExDAAwyVaBk+4b1NQur59bJCttw5Br8D8rIATAkSWt8McGwbou5H24r1U4SVEll5HPO7okUpE2n
JBgy2aFwlsrcrM2gLl+I9oEiK+sJCCIjgpw7XTYk58gsmS04vYZfJXSWQjAbRi5hsel5JGrEwTGA
hgBYpaMRJA5ZJ3iOdvSgjb6ZYLBpdFAT+mCZbjBSdrJLqoq30RnjnCuilEZdbfNwtpp97BR4WHjb
deAsSdMh6Of01Y5Tkb1qsWxvBruer8WYBED34bKL34x3vw+9/jLP+ccg7edh2yn6XhdN8dX+PEr7
y/TtuvzM79r687M9vZU/f+f/g0M3S6PAYpmW/deTt3tckLVyxTTt88/Dt3/85G8TOKFZ33QphLBs
w7YhuWCv/H0Cp8lvqhQGJicpGLQtjvG/T+Dsb7omHMuhtt1SDdWy8U3+fQLnfCMkiktRMDADpeHY
8l+ZwPF4fxnAmcz5DKnziJrQdZ6k+ZNFM2ZTTZxULY+qKolGB9rkbKagphVBYbcNGs5BXEFcK2M7
WfuWrGF+1OET3EMdl1/XOKB2bfV5HPzwY5Btc+9QxfjVK1NCA7gZxmtR5iAqyhAYgYu5JLy0lCEd
IvQ1blu1BrDNyecTZ6mOMwcO4EsByX8nc8v8brJhPXdKB6OALPZaala60boa2ErYYT+Q9Y2hp6Or
jlykQ9eNZGApCckdvXgzBp6FT2yO7y4xQbsYgjIEPTPgvzBMA/KZTfp8PUyz+REZdHv/eC5EfMEL
UTsa2muVIQINeup8Mxn8v3Hso5uC1Nc9CSp13zsQRtzK7nS59oMOYnSdBZAfkgixoLWKq9myEF5U
5kkfyFz8cQX3OZd65eBZX0YUKjMzr0nIGzMbayoqrebqBCofYgOTomkTY5GAB0rvUZ5G2i0gevMq
gIJ737IcvkRG4aOVibFw7Q7wLcnXOTc4bZXzyZZUvDoxWvcsA0Q82uW6dRAEqlcGvIkASB2Ar8VI
7XMHVr7P8+pJaIXvKo3m37cjyCdvUOntgJ3FuEb03VI9WSW3lAMl+gqjmHxkVBZehkSjSYvjbgf8
XY7NUwn87TUuVWvXQF25hIxZ78mRKk+9nwRscRsH7SnI176DxUR1Mv8APwkgeGfeQ7CcXw1qXj8i
XLcALCK9uR5RZAElOS+qro5nBJt5M3VyuLZy2BlGt2zAIHJhOCnCD/ySxl6o1MxICJGXEVLGy9Al
OkX3U6u5gZU25DLU6Rj4RD+F6DczfeJnwBn2iebM4nkMWvW5CpG2ELHMi9ojD9U234IFI3nsZ8hK
UNzwhFngpjum1rSjCWWtMF52cwUTomSzvMevA7CA+/baISj7APLnOoqpXUJUgNxdjPpbyK1iBVKJ
rtAeJM0OTrR/yB0zLJggwycWfla+mM4Syk+V6WSUAv5M0gWvuEGH7VADRNBaPpsaOBsMu3VywlyX
nHDgRjcpCG5a9igXFnMbgbxzAq819MSrzM44BmCit03W2KfUIQKqckdhUsbj9RSf3UF05nitdbQX
dlZ9CTVDIYHMoCaX9bMzOaisszOddG3KvoD5jGezncIT8VnrwzcjYKCYx92GCo5dlETJKQWEh1Kn
y8d0iiyov4qZbgbYajTlpTUqQxjUXeVl8FJ2YdCM5wpDNX98P4bQ9zogy30T6AxluRm3FMWfmqCx
zl0iGecRrznhBuwP3KNtoPxdcuf7sjhqhjExCOnG5J6RR/EcTFYIIiDUbmCEN8faDJIjLeMBOZqk
fChqyjZoRhzaQ1czMCjhz8ABUqlGi6LusQ9ScUX1VTWsmlrOFyY51aWbsRJg+M5vq6QXO7aq5o7N
WbiHECQ2GPg011Ar8w1+L6APWqkf9KkUboCPx8tLJLk/3XN+vwP/2UHxI/nzh3/ix/LNrYq+ExLi
0rF/zh2VAEhFHorkKJmMPdLnYFMzYsxmikmwqrat8I8moEgkC93YFbnon0vNwS87td2zAaJ6Gylt
v/XLVHtKZHUuB7V0a8XU7rIYiVNt6P7QOXJtOJbM+5FJMwIFCRCXY56z/e//Fmn+1QxikzA3QQfz
2cOrIg1V/mQGkRobrF5H7+7GfnqiEI9VMzIBqo3z3L2Gy2tYM4lFxPjx6i6v87S84vny2ofLu1DW
jblDG+GdmZX8VgMjdCXHsL4kY6xeRm5LJ/JfMTXilVC3TmBwbIcFx+FnwhiszEZ7kJSvkslZLpB5
uVSa5aLplssnWi6kcLmkxHJxoSUl9/qPK05ZLr5uuQyZONoHFrDFv9AOJy2ZY69dLtwyCpUTaiik
8Taisa61LsEwxqUXsbx8OBUcdg66LIhFQDH7KHCImEWH3j2dzLlV17SI0nRbuFAF93GTb+oi2IOU
6PhEBzGoFdXCTQ+Z5Ziz7juEBXIzPYbqaxId4/lNMSBUcV9BFo9vY/25XpoPyi+Gvsr4GnA3NVvd
jWegG6cspH7gLR8fKj1fj9leK67j8d2xS45cZ53OypJA0fQsWiqHHca97TF6ciAsM+0YuakSxS6v
8jjCOotH39zAS5tg8mxa694c6nUbXYMuNVUiJlXXv1NSTJV3bER76LvoQchHsHpug/fS2kVQRpJn
ffDsbNPPL0r6NKHiqpckN5BaPEaDvvPd1nbTu8UlM0QIbxt7Ok0iBbqWreDnrXxGIjqvcao761o7
2uFTqxYeCrHb0AdLV4tr58G0Yl65j+B7oShpDxAfz1k/MgY1Dn2lH1m71olluUGeuGYugF3fGqG/
Qvo6hCTwF0aZI6lxVjDmykRjcjEMYPztsH1ClCzX+KN46WxxpfRZBAFlUrZsTgTbAYB3KwNMoWbB
vZvlOeOAA8IAxOg0YaLJx2ea569A0XkNe602CBREQbGxI3lyQkGtNMNRhPAWtJbOQZhQ7dc8DM9q
rn2nAMRj1/OhzQ7ypk5jSrnu6vyhisrdWDXHoablFuftAH7dXpX+s6C4Oy/OqaxZ7SL1mpFbgPJi
3FWy21koOWN2R4HAnB+lfJ8Z283TcFCYoaZm7IoBBo/w9VU4Y+P0x5raU3rGD0MErwx0xFSv5wx/
ZQFsHj0TscvO6NTC3wD4IGzOqu1f6g7fkT2B5Ru3cRBcxbPznjQTlGyGcx215INIOyRvC0BEbt2l
HeN0/51WpNF6awCwadKd7HfdulehpGXl1mY4jaoYf4dsSr0wviqcKFM8rPP4pGmkX5ZGjnD9w/GQ
Bde0kGSTdEH8c4jzhgy7c7lNFXpQ2JiBjWhR0Ib4hnovrjK1RAmsXxwm9+mrkcsnozVQS1Fz4nOj
viDrVJXNZjY7Msc0dPh25JKohcyaQ+Rg6bDAFoE37K+7AJeEVN2SGioO/3FwjPSXcLrUzpbudZg3
QQ9rOag3wJQCkDLdxL0QfqjGJyXOaVN6mp31yMhYU9pVK67tMV7DUyPm8AG0S6Yn/WGicI9ESP0G
eAST/Yctt/NniZFJVG47lljcrhrN0+g20eZTWZ35BBpNuyucVyc5atF1j5CqD3cLApjtJkyNW0IX
V/SteB28lVivViaD8lADJzyckrBcz4bHRkRqy8eqc+Feb/RhZ1m4xkcmGzR1Mcuetc3kCBxDNXy1
BpzEU5mepZFtaePDDsMXlVVVAKojM4EQR7gFYvFAeziUu56BWntj0fPcc5kEHM+jmIJQUinBmY36
WovS9zC4N5YUx3SMxXMNxU0SP1CyLwaBmHnZ98Z7DdNdC1iNjuZHvZ7RA9eQrDxgtTfdVK0jkoIf
UKSoPTkWPS4wsaPSWuLdSO9zHO3YnIASsl0RwBnLJ7W6cxYybJRyTljUgN1gzivdurLGF9FQQ2bA
2VXtnSNggga7gbZHOXzJBDNgC8h9T4su8di3Kn5V2zXq4f9g8OVw+Jdj3o9bK+c8aUEmtJBBbM62
f04oGiIsA10U6XEsfC6kuB5ST9o2F1LELMVY4UpFmchBcENDIBLACqv2rxXxMfYzIycPPTu1qjId
yjZic1H4oAndQfDi+ctOQPmxKZiW/UGy7BQAh6dUCJjxUc0mPneLgmymorhuu6jetQQDD+GgDp7e
YUhv6ngCaImYS1Vcf0TomTwqtW5Yox9Ri7hGll0xuTk8Ihva1I5VRx9NOB0m9bZMj1ET7VGAOYLQ
sqMnn1bxTt9qoWMkqh6KhMI1K7e8jpvEISDMA4pb5XPl73w1Y9LY9Ds9mzagZHcp2FWrmdstpURB
v9KwIp7VpIaKX95bNIAE43WgnpSsO5kFSt+rrT/H9Y0y2LQX1isJsVfo1AHbpza7DaYMp1z9qcEV
1R8x4+3UhOiJUS6QOc+ApaiF913BtOYIJfKs1cFaB+oom97r4HMz1UCZTml7g1GywfwOBI9LhTlK
yyDAp5qr+ZgjbsfKZZJvlCfuC8O/ya0HTjyhawpapwC59OY2y+pdpjoexeHH2bbuBNN5puHYZPDL
xPeY2MhY+a9hUR718VZUX+b8SJuTmziau4TfIgdi33+/zxNLpPSPPSvX4o9QqaULy0H5EOpPwc1Z
NbALGVV/jK2BrcOsukaZXtV198peaD7hCaq2M0TD9dAEJXd8S3paUauboGQD+OO5/EsS1j/hF//n
VK7/j1zlC67hv9a2Vp959BcT+vLtvwla+jcbSKbEPK7bjintZY/+m6Cl4ho3WVrQrfCa49d0+KHf
FS2hfdNxLmFENzGOU8Dzh6Xc/KZRh7LoWKatEja27H9Fz9J/xNv/uLiQ3ywpLZWDHhfmoo/9dIbQ
poTKQUJkQxkCW9r2QJ4kty69EvlmnjRz04wYTtw+nBHjV2JgEVz3/lB8DsrMYAce1vgddChu0hAt
nak498rONWgFadCBmeK5qRLnKY3PFdOUaq40Y13bNit5DrVN8bTcFmgohnkO9RrhORmo7MR2YldY
Z8eaSSZKFQ6sZJC4hfnFBIbUgYfczaEPFcxAIwfhbKRDcSyMIiI21dVBt7caNlOXuAImsyqBXNP3
w8FEpauK+4/bWGr4pIVB0rmNk5n2oRkGrDUch5YZTFvj61TKfjOKEqj5iE5M08EopyPmCkoyCXvE
2EPx039VVhTfdphzzTUPISmLqLQOy5EY43BTkVW8l7nA/FTJ2n/wwybCiWSM+Aer1KBNXGvq5k5z
ZKm4U9ByyJBlQ0iS0PfwFgH60laYxmt9PaoqDYjVPKdMhGQjvpj71R22wi7QPWOO02obKpks1iNh
em7fiHs2BT99LF1h+JxFBv//sHcmy5Eb25b9lbKa4xlad2AagegYDPZNkhMYmQ0cfePov/4tSPe+
SmWppFLNyuwNJJkpmYwIBOB+/Jy914YVtte1bD5pOGJMLTNNydFmc5pD/u/rl65xINhNvcWJNncB
1O4g5lU3pWun1FWBpzxkkKTabOPRL9fowTmad3artX2w/VXP7Biwjei7R/I9bXoaDqndfx+orvMz
QL2mu0W5lSIstFsKU2l4+XwKmgF8aj8U6NKcZWQey9GU7RZoPlAy/EhyDq3ed8ShJBHgxxwZk32Y
uKJfEB11HvNmVbxXHrBYGMSMRynNzUZOz+MELXCj0UeSfGF3nF+w5XbZPkt0lOKwZaSx6dyhuCO1
PSp3qgrSN252PWxkRgeaAMhh9DZSd847gRryI4WT7x2mxWnuaF4P5sbuhIduKfCRa6H0ZNDUIPci
WjgZxLU/sD6Hph7ibpPbWU6J77sLesEmq+RWG79JcnvpRLde73Wox+P80Ywj8xEYfir53YN69nBG
P/YDMbb72c/wmtGBYciWT5P/DYeX+5qOqDe3douJYBPVs/o0rd64adioCbdGJg3THaomR1uCur8M
i+18yZqUDl3eGD6bcj05x85Koh+YN9TZHfL4G2W7/dB5vv2BK5fsP3Sr0WdnlM6PJK/bN7sfmiud
tO5zFImSDuOsm6OTDrHFY6PimQBZENS7lk7XlSm0gYIZgWiBst2M5zVFV5KN4fJA4tqOq+RNVmKG
FhcRG7OSupGo+zHHXM55A51pY4T6vpFmCqocMDh/1Tf8hZpCcAzGpJjUmBsDdL8yzqF4Op4jsfRb
+V3Sls4QjrgZVFhbQn1Wyh++OH7SPTPjjOluBQlwZ9XaPNL+3H+nLcZ33Vnw0mIwaXd8vSX3jtVR
pdTtZ5t6XYH1wW0/jbThQ7VJippFamcAOz0aBhZNLcnJmSE8h6qteMJVjY6dmIHEeu+cqjt3zIKz
UGUuc0rlx5HkDccScIBF+3s7MhB+SswOATVB8E50XU6t8je0uIcgtNJUtFvWrImLZ3TdfOt3kwMx
AWMMmYw9LgkVM0aUSXJXUtEiwKyyW22KpN/QwZ1RxeJv+DRdylwiOGvthkaF5g8/flxc4HC64hqh
OJ1bt27xj3BiTx+IVKisvTdbQ30AlG/0J6cBK7Apqtpydil8cwjufV5BMHV1OTS0TF1/3w42jo0o
tsRzYdVVwNtKLdE8+wsi51BIX52MZFXdNXoI1KFOfF8dQIu21mtNB2r+iizHfnPg39Q7m4N1fwzI
4LoLqhq1ZOYTzrStQHwu20zl/a2qgTaujE+jZlcwCKAoCbIhD4Kwhg9693bJyYqWDH8YrTOBpFQm
GhG6VJz7YXpHafRi54h7uNV5WCJYyD9GOasb9lxOJZirUNXDS/R+d/T9owrq/648+v9tCMhE7K+K
pMfke9t+/I/r71X5hwngb3/t92LJsMz/sKWNA94NLA5TbGL/rpYMy/kPx0QuFAhCW9fKh5LoX9XS
b968QAQuwzlyASSTwX9N/3DfEVpGZUXFJGn7ut4/KZb4PT/V4bRY1xLJ9IRD03V9f+uZ8SewTDt3
ZREt/qnPA+tjZrdFXdP13aflquofgY5+eymaupzPLUChguXrjy+lLSttmmY6tR4lxegTS2h6pIz+
dP3/pBm+lnb/q/T794tw8pccMTzzV5OpTYZGtyC9Z5lcQo/gpd26wv3Ni/zJRbOCwAOTzbCIfvUv
F23qnfX5H09c3O6bIKvkWNnOeD+5TfSPvLIe3B3+Qchj4yMzEb5STv/89YjSJOpvrCDI+N6qjM5x
UdVZpcN/dtV+fxlOZTbzZCrmXz5QJ0gdlnF9SqLOeeoJjdlSm/0dC3H9JT9/NVwvpFsm9b/n8lnk
L05j4jj7aR7do1eM86EfOwfpiRaoizPeFZzuuvlHsKT14jFYt20b4zhaXvEr+c7WAedJ6RyROxYk
Ns7oz2uypv760v3Zp+LRljKQHicO75eDLMEPbEaFg9TXhZziNdEGESOdHYOEcrIy/+6b+uuX4/D1
xxsipz88YFE/GkSxgEGxPWIKi+5WLb27Zx1p7v/6060e4F+/NI+LKARSg7Vr9Is0YBFa9EQYHPN5
LN9Jb00+a0JkiV3JrBT1bmIRJJMVPrNWwVkktCPCbDcGRptnM/bjJZxdb2g3cZnLN4jWMwlsFZ57
6BfByNQ4r8QzPkN6MLVW+thXmTl8ZLBvjPt2suk4E7LaWH/zjf369CKmYLFzHD6ULXiAf2mDdYyc
3aTpUTvCcZdQ2S8FmLcjwc3J3yAG//cvS7LQsbwHqD5wWa9//tPiGglsN/mMUIqpMt6XWG57Jrff
CezyiHRYGDb89bf1Z5+MlzFtWNGu5/x6w+fNbOkaMEmZSB0u4wABxp+IkTUZUv31K/26zK7XcB3V
kVZiS88Tv9yGU6qxLPUNbull2eIWNMK8TIbtP36RdQVn82PHYD/45YvihCwA71VHZ5Ikt0mDmpqm
/P6vX+RPrhnDRoaowiFUxv11VbJJhbN6WRyHriJACBMB6Z4xeUtwFv4G4fCnr8QLeGu7i/VovaY/
3Q1eTEeWjMRjir7xOrU6RMnI5Xb5qJzbv/5Mf/LteLaJ69IS3OgsuH98pWY27ckyiuNsGy7OyWzY
JqTW/s12/mcfB8qsRIck6eZ5v3ycxMtIR5bZEb1ZuSGKXR9UZ7GFIM2++3/4OJQmtodU2KXl9MeP
Q6Lc3ERzvvpbZiBXGJ1A+8u/udn+OHdeN4v1k9iOwCHA427+sjsJc6lcB+h4JYMPjrrzpZZ9fRmJ
rnko7WH+ZmGtfP/rz/WnL0nzkwLC8UzHX3ukP90Qyow9G1vCEROA2uJYKffmaBXH1RB9nGfkHYT2
MCP96xel1OLX/nEfphZ1BHujxY5l/bbk//SyUvZd7AIz0cKK6XvBE/6qceQoegtRNYZRNqxB5ehl
NkFfd2+O2aafYPuJaEKar1F6UlHe1FU53s5jxvGViKr2iozX9ovp+2lJjEHMZFHx/unAQVEBv2It
/k5lOpi3cOWSFqWp58t7CDvujce4rb9Lh2ogS5OYRP0gkpLwUIxxpgzzpWVcFER2ga7Xywb14aXg
BR7sxDXmLact+ADMnqJbu7XSH4kXNBpJO5d710ZG9WT8JmAbwHoXYZKNRxNyElFtkzLJXutNCY2d
iwFuoRivHDxeCJ184Os7XUTDDpnwlJyGXPs3Fanj64CVHCV8AvapnLLoR+MSOXyYsm7+AmVPornO
M3/g7aTxd3KISLbUvYn1yCO2Yx/H1pCFcNLna79aw6JsGQ35lsS8XoRxMYFDD2rkJJu6aQNSN3Hg
8YXIzEc3QnLCeGzSAeF8tvgeLnZyX1LmoOT9bitAdApR3uJ+GUxl8SN0834oEiZvYKvUOMidLnps
QAcy8WBCsp+JmURVhrzgmxsPzJNzLcC8x1a97IB0TBeNSRsJcFDO34y5xscSQWhg7qgI8EIvlMNW
mC0TTMNYrSa5puyQv+AcKEMS+tKSM6vHFH/Jy/mhd0X/FoxZ9xnxgOkQbYopaPm1w1NK1gXi7Wgk
XHScCs85NpMxJ2FHDJIaEGR4/vUgmdIdZ11k94tbVc5lUaOxE8qyqkO75kSjeJP+oa2bJ2FUeXTE
3Dof6qarzX3jjQITyaD7g4omOWwbnrUH37LidktXAwoNCt+X2fOX9zwurIs/4aSl6sdZ5Bpk3Oyo
8D2aiX1ZPDEDNDiFL438Usx+1YeSHT1hIt1xkqmBhBWkBsPl4Ibs9OccxXLAWGblCX4qkcCqSr1v
ukuAMxE8SAoDCT51cUZPziNOgJgmiWKc8h9xrVnWNHku9H2QSX4sNJWs01B7UfKMwYSrvXhi9mnm
dlkSunmbPnro6butQa8ekXrnSLTsLCnYgsyRIF1fxQY9Jeiel1jauOaRknA2ikvCf/vImqYwcDHw
UQ/FRojS2nhxZBFbYdRLROdEauT2Jm67edn7RlS/q2HtMyVmPx8Ua5reKWmR4kJH3LTuF+ySZqh8
0b4Kq6mqIx7rNgrnOfdf8gbxwaZUKBz2AegrtRNDFryQETDVodMkdrapYhPPhWfGWRcqJy+ea8nf
2nQBaYOYwnt3gmKliq9ktiWPebJ4ejePPOg3tZRFTqpk4f7I54qc1UWXNf8m7HLeOODAqhClBJ9d
FH6EHc7JVosAPMGvgrAhsZ1VmqDR7Ko83yNytZmN2TnaEYSrA1EWxOZ+XYMbpj3SMOSr7WzPTCGj
uKUBrmjRv0wDguwgrIuhWjO/hy6NrqMZiPpmjhUIpdayLPAhtu5+34H/u+3yP1fO/1+Mpnqeum/J
z5Lr9S/8azhlMp1ikhSshCJbypUm9PtwChISrQ4Ouez1lK6eYL/9t9qa2RT/jz+2bBu2ETl//9Vv
MVzU1gGQIA7hnFtNCt5/0nDxfxuz/7T/Us/yxlhJKTR4NetXUPCaeGeYTs3a45r32GF3RYDdLTMS
82rCP6nmnME4CdIbCBc4mN8c/1BU3daxpz2akZ3wHgfnEW4LvJgsZL4S4C5ATrFG84GC8I2Hbnms
52lvtgUax3PTRddVT5SemGLr1YnZ6B4s4yNn1bbJaXCg6YV9PxgvlfWtHqwQC2BjH0vpbD39aTTt
uV+K7FS2Lg+Z1TbbKjW7fZsVGwWjSPrpNhJRSFn1PWpZ+60R0aFOtpnvVClrDPmMLVbBJr4lYT2g
tdqfcnaXAGajSG9IxHnwloeEIhzMAI1swCLxMF41g3Hl+or6B+nBgLbEyioy5roubHqG16bF2KzF
fKYg2ESEqBhdfyAYM5Q6J2vPPDdkkEfD+yAHOGajXlggVzZQ/A12Op7I9IKPv4L0UbYnJ6JPTGt1
Q841IxXMXRoS2lb3uxTCG2lcoRrZR9KVcmPsxxWgoUm+tlEldT+MSqFM+9ErZ+cu8DvaZz/4pqDV
LGJ1ai3BA+7bG/rwABSAax00jlei3y8MZJ6XSYijY+G2mUw/3mNIxXOLRA99CXC574o4J9fCyO2N
dIpl+pKOzb5BqliWKfsc4y9rZpkzbNlczIQGfZLGV0ZxbbsfQDu+CAKQiLA03pbiExx4iFVphKG7
ird3Tt0xv7Hsz6hfykNuJv2ZTpe+6RdkPqX30lvkTQo0pIIvGaBo45FCF3vmUzNyfo+jF4vZp4Vg
fqe8VwHdoNIjoEXO/2S06qvZW+4AM6pD4p/LCjCDEaBfMqBdxd4ZBiTIzSZ3Ls7g7mBR7N2RZEcL
hO7SnCurxy7af28iEmXxGFxNotzB4jw53KTMN36QVrshyeXgQn7FMLVno1n9MLiyDIz1m3ihuov8
i8hT3F/sfDWGyyhzc+pOA4FKj4lAptvAjA8WtEljps1f+kfZm6Qko2Qy6p2Vj8SgThvVG+Hop+GS
3QP2F3iB5s20FFvfnw9G7eMUTG4jme5kNuyLwbq3YT6Y/qOLqsdsR7TmwKUMbIkuIndQlYjIQdFg
d5DGVTK4iKbC3Ej2pab2fgLGpcyXCG+07U6nOcp3FRFKdxYpSie6wPi4lu08G+fatwivwfHXv0+Q
XUR533v1yVYoY0pz3Q5rLN0t5Es1HydzfOgn72AtFTHXhI2bZFy5CGmMsocHYj6M1WuUGFcW1Bgi
NvE0k4wHqWCPyD7tsNSZuPN4lDT5ZXL8YSyvifmF2gxpZ9Tcj0UW1pXqoG+Me9tgvHPqvAcyt9S2
KNx+3/X3Foos06Qy6q4md3zsm/S06PuKhz8Z2i4UKQnvU3FMFCcIeWsP8S7Bv93DMQKdk5IH99nB
P1UjaeXRtGYM1bsW1lCUihPz+E2dGXdV9iaU/SOK8Qu65PoMT1MEX83jafCXkrvqs1x5vyO3iFOF
LRCfefqkX4ZYONsViifNs/xtgwwmsp+JHkMYK7c1gKW5YaC3fI+MHyWpxANEqdp7GARIrfQ+Jepe
DzcDUNvz4lhfmKxwa5fbwYo/rTnDlKKfK+EBhpHmDn/jdeGRN5ZerRaBqVF4RGZ15bvjXdtm+EFH
lrWVmq1Kies2PQ6uu6fZNoQ+dgcEzSyAS4RdD9HfatHL7rvlNfA/AsyT48gV5tRYWeaO+w6/qIln
uaki3jx+o61BzNVWFsMP2S5XGAeul+nRVCfVIbFz/XvXqZ+oSkM0+OTpygO14jFDe89YthSnHFlQ
sYFjtVz7Vov6xlU3rZd0Nx11MOHfKOy0p+4Mm3OhDJo70DDvA08tHrp7E1vyxhHmm2avaYEIvUPx
geYMdPo6prRuhviAQYeSzGVi2VXqtii8e7sVm9Lz3JkPlpzblANMVMzvQWpuTUzHnEIu4yLC2mvF
HgXacFNV9bCxqjG9IvR+36CQPjau1e8gEVL/xfqhgYW6nVtUyZ0p81Mzmg6gAT14106tplfRJvoA
qKt9dkoLlSKbrMm08vswBvarZers2E64ngah3a1X2RmQXVBlLoyHCD0cgEyiyMml3Q2EQB/0iPaP
D7h3q+HoNv7XAs/G2dAtwak+8oN0DBJ4BjgC8kH2z5Hnd/SHlyTbQH3bVomHsbLruOEH/1Ux4ksU
OA5wgS/YObec4qd9IMd7iIE8kerSTNZzZEQ7hhTgZKoY7rRvvcB8RiPpPmgsTgesknfD4o+nfLFD
kDSvDAsj9BZQAvdTB6Gs/gFh0Mexa5afVlNLYpAic9n4gmg2HQWwqrixlk1WmSiwfGU9214ExqI/
z646TsHy2rUtkIDpa9JlfsgnoAOdTARNixMkr5PV+UmowSBvcNKGYGZ3LpvS1vGMbkvXP9kjOQ/B
L7ya5fil8uzXGt5uDIGZLOLhpIrmjgp+b1T6lTDXg0LBGQp7QtjLCGPPCeZYxbcTY2wABgctGfZQ
4tfmGizoNQCYXcM44lwhMx2ReoLD4bhwGB+W/txNwv9R+EF7zoHNhmbVlS91ZPicjKMpbDzt7Kze
0OC18mBmX+0Spzu4Qnf3nALrsMA/fwuNKVqQXijIEWYX9U/AmdXOTZP4XbgcC1hl29bagrvHiwLP
HC4VVUONDRdbwcyizWFiDL16llvR1/ZdCcR4C4haXxCEywPyS/ee6UGCBXlS/UtUC1edROfW95Hn
MKPTKNpXHJKTHDN8BJhlygNtpKzdcMqTOUuor4BaJxHncRohONANBEN8E2OQb3qdFUQ28hwB+DDk
mada32Zk/L65s4HoRBfdNfKnqWcJ0947QagVnRgo8OAsfVhDjdF/qbgZdkMPvSZUyHnifR/UaEha
9tcrf+jya8JkmW2nWXdiTfR2iG/mfbYohyMdxEDEUvOhMLLl3DlxfG+PbBykkJYEpi7Y292vbfCU
yfHsUV689GU2nzp3pHeRgY6qlHCunSkaHw1NmozLu78Rig1pTCMnDNI1w1BrcV8ts38J9FTd81ai
U5JODzKPBhJ7PVaptH3JZivAQAsL1Ct6GHO8geVrD/nskFskOkReHgacGe/YjHFVK0eH6eRE1IPm
Oasd46a3qvKzBP/9ogjPgO/eCR691Eai7fN65UJ4Q6XrvtjCCXUQNTwjaRivk7o5BBaGhAB5qpED
wXUQ/zvkKl8hiGpDw8uecUe9zpYRHWgYCB5JIyYpe6dpfr3LeiGPIrcTQia9+cmAZv1R2IH3goYq
IieJNpc2qZRzS2kO8nO0t2dfPMsyUCsy0z4GIrK2TTOiN29RP5xm31D7IIvvsQvSYUCUdHHbpj9X
5PE+uLn4ilf7qi2715EWXeLfo9Z+Q1zdVMu4M6MhWxXfpzFNKko4Sx4jbzxFcaRuuyiglzIOT4kf
0XlAhrYCTxVeHPcJ1QdBnWZzMaKRAxCegFXTBVEkSb43MM8IwJ3hdWTy2m6mR6Ietu5akFAbHumJ
RYx3W01wAwV7nnyNE5xkdSowMMiXdDDBwQMVHlLvLoIOeiUG9zrNsKtR+895AidSd3dmyk5M0GCJ
UN3Idmm8vHqG/Vp6E6VtGqfnTjUYYcEXxUPwkPvxlmXwjIcd2x6jXuGZr+XQ3XWwRa+6lREO92wT
W6V9oAX5PA/uG4nS9sbmkBLL7MqyG8wZgDmFGLPLQGR7SIONA1Pg0oRRkhtFBFeIboANZj5FcWst
EE0L8hOm3tu3hv0SJxOTKrJlT12ngvROBroOGfvp76lH9KOjougErl7uMCT6YGTmEkSQVzXYUtZ8
4BYSzZ6HXl+yvO9vsiRJD4jU0COTCJ7xZBQrPaApw7iVPZ26vIBZ0MTgAuiD0D1Dc7UrugTmqMKL
fz0vHU7WytTtt2Gc0D/BxzdDcpfHcGwr9am7hqvtqCuIZlpfdwNUuAVKX7+pxha+eRv1+zozveQs
SOVwl6PnkDhgmNgZGwOi5Gx9T+HW4A6UgIuqbsNA/41D8YprmT7iKgdYA033vzsqMKp/A0J7TB/+
zy2Vy0f+h36Ktf747w0V9z8YlNKy8E1GiswMbEbAvzdUDCS9NtxolCucQoREPvJfHRXbW5stDO+Y
M3BM+Nm+jiDGcqWPEIAQev5l/iMBC/2bP8wzkCugjIAgjRqD/9Lv+WU85FtGF4M+2LtYsvE3km9N
nMRkJt0XZ+Sd8dwZrY/vtggWHy07ytfQICm2OQcU0cHBE009PDhTbctLkXYyPaFb7IYfqrErDc+U
SUBQyLo/aXSP+mSnvVPu40bk08n1YwxFFvwioqs5A/QvMjN0s53QfVpH2twVVoCpV8EXJLUVjQbo
X+X46GO2yL754ySAiTHcVCI0y6LQ31KVJXAiNbBJVRER/m3SCD23rWhbNqqZk/KtSoioWFRmldve
TF15n6gFpRuQiDwNKcit6MmUQCYPeOnJj56Np24MvlbBeBkkXGinze4j17gmmsWJtsRTpJR2ntvR
Yuo7UBVbdo6aU2sV+C+m2b6zq1sx0TmRY25tATttMeWzm6hXt+mCq6XhhLqrvWnhkqYwOg591BO1
sNQOq0UZS825Bkn4i1tpTI8R408ON3XdxecxIHRa+onSL7TbjeUgEACgaJ2G8QWb+0Ixxydoy1M2
Vc5tBQzyuvel1PuKjEoOJ0ZMhodVFydti5y0mKa1nrR2CeFRasClxy7GNrFURlBtI04FDw7apmAL
lbOiZQXKc/pM/Skhtj6KJvMwzbiD7hajiejgxoH+tLUV3ThRusj7dlxUXHCgz/NNkc32m93080dG
ssb9mCCsRch5QYosMPKTx75J/EY8BMbwjL3MPs2J5XwnGVjBgFTLSC+7noRS+3KyHfery+KOJROi
U3rg4DP1l5rQsAJ7aDB8SYRPl8dk/HFAHdjm7ynr83yA0Bgxa+ramv5JNzbRgwIRSSlsmTQVoFhl
8nvSe7n1PVukmB6zuWtGQFyoYW7yqUC7vBnq3OGcjUW+K7qDs0gHkWGlcfI4Ry2rtF4w7KWZearB
KthfhYRuGtMtMcd0Z/ZMJl5rToHyTYL2S+6KFqPz98Qw0o5SxYHntxnagSL+oP0gqirBLM93q9DO
nfjSL3YEV9Jk1213c2kHKV4YravPIBp73KzD1MjHeura5NmJNWGv9LWSHJ6iv9BlonZsOn2nTaCG
N6T0MCIIlUl69hHlqG/tpON7DGogubNdbR1CaHwDmT/Rt/YJMmx1zlLhHzIkKQd7hNDlN/SRGu1c
lDews2d9OoN/iuV7nTXxOUotew9vdnhHiaCh7crsE+3SCtBc7XSd2ddba4FeyDsL9jBoyqORZcUh
DaKSFiHKMU0bg8HY2liygaRNy9kGkTltIEZnTz5pqHKTzj23b9b3TEP69swalx5Ftwjisysoz8H4
I02J3Z7q6ClvLdI+siW+MnPJda9iEo6yPhB8oyPPQ0uE022BCvrJZ4QEGZqm7cFkJbwafS/Dqhul
4x7e5rxHyi+eseAs9wRb6auccuy6nVugBbplHBlAkOlyR03g9Jzh1S3cetjhgw2Ivw5YTPfj0poH
Bmr4GLXjn02/x6U9NHN5SBmBHpd6rt5spjCg2xJ35w9uvZfKd/E2JTadXlp0odURdcWgjiA7WxtY
8RLj0g/6zuoU16uHoxeXY7VdGlJVIEeAosQ4Ab2NDtmTxEJFod/1Zzp1AQqKbNwsVgESbZgv82RM
n95gjEcQyO1Dp6fkiBjL37pogXDlcZK2XRojhmtYZ5eJ3dWsRgUmIJNboxolZG3R7iXoiFNSNI+M
p6O9wBuxGX1O1Ys3IWfK+/QmKbzqOoW2/ZAYeEGHRMzg60FdboRjAAhR9aftYXpOoH1+iX3Z3zcd
fcU+XsEMzQz8R41QCl11NsvUhvtlBtvIKIBPpvlHvAxJtbH44fWWt4DOFvyIby8bhBZJCNjC3he1
nrduW2U7A5nokVHTCBNP2pdJGe4XO7XF2fWH+jS0SX1Fo+I84GwIwb9365bl7SqmLEdXB5oz7zBe
ehE7V9PgRZe4UtHBMTz7ONVV+zFHQ0vkiEMlWacwnuwCFfPSfUq+wp2X2PZDA0CpKHJ1jWOvPFrk
qZzdJfLfchMu7cYsArl3mW8UWxLOSayyAvMOIEz6NArbfbOThHh6vDHxoWMsd6pk59xZChuMQXgX
Ea2x09ORi8fyBbT7fWWk7IiGaT8Yrk8ojlbNXpj1HBp2kd8P0nwcWk8enSIV761pkYeTjICi6OZA
sHL8q9EtnddgBhua2gwIY2/6auQ9S0vitCQSGx0i6q0IDJr4+exC5MWh/GhmAn+EP82crzmHPHQ8
uXSM23bD0uVvWwLRd00UM1YH5XfpYr/nvGNisYvbqrtR1rqLM1mComWkUQ4IfHHkfYPu/9oGSvBj
XGJHX/cmk0iPnqDh9AkteJBn0JPb/QxkGDY1ZGRGKBjvhc+2E3/p/biFCpK0Y8/xh0ydSBg7enhp
k0vwlknWjikI7TbK6Yn4ioZFjxvVT9UafMYKqMxH07aQRkynsQemsB0yU/U3nDV18R35pog+bIHZ
2Nz4sde9d9qqTlidTG7eMthPOd2yrOjeGdKCmgzG9JhqL7nztYH3UKj8KfPK3D8YCUFre1M6Kwxl
aON9WY5pse39onroQOuGZUYoQxqIbte23srJLKZ573V6QRbTY7Fy6HqOILO2s8T+4jLPp1PgO+2J
TMnhZCAZuIbhUryU/ZqWAbCu+gr2h8LKq5TaTklVhVFJ6h1M6+fSIzkE5Yi8otlXbFsvSy+GjNMP
0h2dZ6OvURd0ndcz3oIHko9LFmzremHgTpzaq9YwnIsKSME0Lt73dMYrLuzEOMQLHG1aNKFJ2uC9
P+Sc5ArRPcie/seGX8htk/YSGnkKAIJUBBiRfQXkUGfisdY+xL40xXnhzYb/FcQgg5tulM+MXb5E
0dw94pQlBSFRKZIZe3CYArFomTgDmEv1Ub7PuxFuXY02JwinuLUfRzcqGjadvATeSeDhpW8W9T5N
waNVKP+upvrdC0wjjJBUetekBmYRMD0RzS0oIA1DoD4NRSuK92lwC0xPwj4ulVdfnDnG5gTx+5Ar
mR8rNdgrnd7vn/xETBzIyYMlDML2NpbhDSc/BYldeI1gw1g+jYC+WDdY9ga7fPmlk8zREcEEkBGg
mdJ5sKtppGdleSQc6oTxX0OL5F4soKV6pyFwD+h4D/A6HsTr6Dfu16Uw9TM741BiY19yLmCf3cCq
Yw2fHOuUitR6UrNvXzxjjF+KKko/8RXHtG7RtD4PNtxBORXrVl6goSkh8V3mONcXJSbzUligiTJ+
RUAvsTavl2IRT6XVNWd3dmgsBjpzSfRYqGNqb1bQ3qz44upkWvYYd7vHwSLIovNW2122YHHiCF1E
+j0WQ9IgeSa45PtUlP4D7/S1NSKmMDTuM6iQdcJozm+azru0jW7nW6Q7aFOajPPYbcpwDu4RLcxl
2gSmM/ZPFlj3+mIYVQR8Avm9pqPf65IVjROMG2zwtKQDkN2G/Zzsa8O7YAeCXxcXDiqegpQM68qN
of/s5UBK4gYqO6Am3xvynYj0QipAjqNdJxBIreLkOw0bMucCGunNK5+Lpu04aN42T5Qy2AA31Gv1
qXDG5toYjfk89t5nhiHlMi9ewMDbTc9FhrqpKLAMAsqoN6L35KaAHrXNEc3QhzNieqPpWXnzyFAk
r4+dSoqTkLE4eV7xBpzlvrfx6AArxP04D2/YYYptzVMdTlmOWBSx5UlAqfzGA+o8xizdW5dAujek
RurZaoLsKhit6AApUgARihl0Gh4dF8Mxkw9NHvN5igbnw2Qs0t2M4Ci+TlqsRLLWmPH3QD1AljNz
HIQVINr0hipevCMzNZcr+KfFSu/Ku+bW6vo0fyUpdfoeWy5bH5w+kJ6FJYbmpPKId1bW0j42wyjf
+zgpStqEURDt3SLpzZMJ2EyFc+B6p7GOuR5GUnGEXXAitTtznId0m2epYVLYiao5ojAknsGXVdJz
9lLcwrKgMjv1ZK+4V+RXjvp29skX+YAIFjG87fvoayJap9tMTYXZFZ8WMie/loV/3RMOoD4Ag7oG
2Qm+LO4NOXDp/JickyDrHZZzD+r0FWGxjObh1IFsquok+k/2zmy3buzc1q8S1PVmgeRsSALnnIvV
qrf6xjeEJVns28n+6c9HufaOXTtJIfdBgAqqLHlJqyHn/48xvuHtJAQkzHqCNrmbPAxBsaQjtuQb
R+Ueq8WhrdXODCEg42JJ2P5Z/FLfB61Aj/gr4Yx6QCA8h35YDOBD8NNyt1gWr7YFlfYirnj6Ng4B
EIZVw1rtpHGSudsU/dyfWGn/CM4nPwulDPZi7sNDkgb2lzquEgQiuiDdMG3fsAHGX/sBaKe35PrJ
6tJlXy8OHQi4nI5pCbOKwzkmxMb1KP2Liyl/hReH0lIKAZLVzuHITGWwhz78TIwdInFse8VZ3Brr
LBrdaa+yAuXEgqgN3zbF/95Ur4NbkBzMORa8rZHKZuO6eQCBrqCbLqvy9sRSbfc+56x37VGFrzUb
FK6BqhbBLrNxTs1g9CAA0Fkwb0sEdoiqkiEwxUxyZHM2H7BkZ1j0MI0dXXaXN0UI+ml2ouHoWYF7
Pdvlsh/BxR+g4D561TwfvBxOAIDV9nyoDJ+8pXQvCL66l1EG+2ljyEs8r6rwfnHt7lVUVk/9Yxsf
Jtfj0pH57ju6QnuO68sGd4DrZWM3rC/D2UN4cLjbbHrV5ynlGuW0RSJnfucDf1CF5klZbJ9nOLwB
XMNkzWr9fET32DFeZ6ce63ZaJmGaXhAQTHehCtVdhXXxAQYOdhTDE8K6MexPVUi+p+pd53Sem3SX
91N4HhMkhWfiZCedA+hJRV29r4eku7Rz34f6EDb1S4pslSFKDmUffLHp3+rOOovaFA6SKqIokIWk
96Vu6J06ZgigATNxjsHxh1X7Px6u3yR7wn++cNzG395/NnCtX/1j3+iKtZYu8H1FIs3GdIXt/8e+
kbic9DQGLQezFmYsvuUP/xbfAyuMjB19Wviptf13+5b3+zrXMfmuMTtWhL7+d9xbfOsv20Y+9fxY
EpoTYSz+53/++du326SM1nK7/6oW3cvG0We9lTXENH1IfSN79zioT7EXOly83IJLcu53RXYvgiq+
SUIkrcWn8YsLNR2O8ZQtwT2nBSVPtDa1PiSFmLPzpS8n+7wq0+bW9da1go4wlR5S2aCMUIVjdTOl
70VSH0xbuu1D7FCWuo0sjgs4X4Y0EbuojhTDAG0kczajLALHVWBejDlVYwYQOKXoztpN2kaiphpZ
utu8YQeEg4ZRPvar8jpO6vZYFmtPxCTto0mEiI+0QNNFHjES9fBBKR3DmMmpw2Yt0VqlDbXHc8Jx
w09lX5Tayp4J2QfFSZZ3jn72yzz+xgeQQtmJZlAuEKV7zeBn9sHcBlWLgVMtuzYPH3p8KzXMJBZE
BgV1UY71JPgrdvQVzOJ27IulvcKVUFnwfHQI8igKotu0oPWq3fKD1lPGdbFv8gu78goVU4hViC8l
weP4FmwNxwFAf05Zv080g39vGstGCfSHTE478tEyuoviABeLslpZvmBir+bDjGLJuWIa31GdHUGJ
Qlu9xo03f3RMhwA7856IzB6qtP4iZ4KAHKK54GgRFsnBGNVf+kW5pF9InkwsQ43rfmk4ScG51rFF
i3NUOvODX9nj95SrVc39UscUg0Wc/7EYodHfN0mA+kZTMUQwX5/YckhuymUkd0GUeaNg8lPInRqQ
xqEbi7t5LIzNTcKTxXRIEi+i/DmvSSgBTcAaFFzS+xFgYy/Joht7LdkwIXYOFoPUduA6tyW6X8BI
SatLAtyIGACpItZ6fovZIljqAJeSbYlu6XBBhzXPb1QoNGUlc28/YZf1z7tojJ2dkGKaTyNCrGYP
+kFb532ii/wI4Zia8LDT/dkypWl8BiCN1FwTdv2wM3Hf0YbMtiQ/8dqsKU9NNapHPbJ/TFB+dlU1
mePQoQagW9XesLdrXV/MNMJcWazQD52StMJQvwA0VkTYNajtWk8wdFGQQxDz3dzOKKkVM9kJKf3h
JgIg/iXVTKJuxuroyicScDNCSfQ487pltitAGzw6llWeuBRF8FxxBoj3Zi44Zg498zgd7PmdWwG6
JvRAc1fduPKGG2T9LSoj/RLy1mq3tA0s6UqcoyxitheWWnm5erOJwIn6VIkS/dqnyg0hWAScPxKT
ZdZF2mfdkw5VfD/NEMf9jGe6BUEZ4iWeXXKHzUPXI71O77E7pSGwvBCYmldAzgJyAGkfONXYdMMb
VwUpevhbTeMFmykV3F4jLMsTgzjpHTsLcpTLtpx85yjspptYbzhQS76uGwKapGIj7e4uoBTBoWo4
iClLr1k1uMse0ttSFacZSkBffdQtAzuagpXRaI0gQYkSLPOpTFHToan7Q1vuaW0eOWvQwSCgo4V+
3zgdEjdMxwbL69TJA3V3NhP8JEY6g4OxDJg/PJ78DRaf7D6MsK04l2I0ahwfC06nMPyk33rrZAlj
2D4mpWEbRDuHZCWjBxcqnfHo8XyoopyY16ZkVRZ/Y6g25WMA1U2/LLms2Mi6+YjJ1umr9jLIuqS9
XAegZB9kcesAvBr7sr9uY+AxwLPSqoV3OBZ07zlYdcJW6W89MzstElnjnRRBQkmyoLugquzia8yL
S45/sjYAH8UO4zhNMUNu3VHqMm3LOKcSThcppHsKXHYzrqps4/IXXRL4b8/8TPu3cdlEIGQXvW/Z
VeVwyaH+HoPeLpliR/MiBLbDonUDPH6CeulhxFvAkiTwN7RROMepCPLHeFbel6ibGQ/tyg72aFz2
TnTAOIrYk6f0hVhfel2P27F1aWHSpT7OEINP7XpMEPHnSX0dZuTuboRFUfTjsoNUX5zgzKsuAi7n
FrPEMt9nrWLaDHLV7bFbiF04FBR8UUPlHt3SoMnBQgkOUrTpEaSN88B5mVKtjqLoqOjP6t7+AKbo
3Hu18AQ+Z8x9+GnEaRDXJSjZVBfnNPGoYyi8V4pymvZrzE5WnPXpMDTvYS5MdVkD2qWcK/V4wQlN
0mfoDnG6hWgi5pcEPg5laDSErCA3VcjwcmpzGb1DU0m/KZKj1rOe+iy6wL5W+ocwTa1wxwfE3YmR
t8zGRC6ZkiBKRhbLiSlvJm+uj8ma9+QwqssrzdBv72Qp6cF02fjMh0SGBA0ccrGX5BcQKelOnDas
z7pj6rLKbVqw/lMU4H5gVTBfI7HIZc8uBnQX7JeUibahVIrmm9kXB5JhDK0OHuUlGJojm0H/KzRk
dnsjdBuGACu9KUzjXdCGpW+7doHVZrIA2KCQ5fSaWwInisjqb6j30Ld6TsOH0BrnFd43Z/jL/bVZ
JYy7b4O2ee1PypjbzAY+aLa8mVjF8RU859E7zESz/GOYJPO5yLV7UdSKaT6NEpBvgIk+yHxE89Es
ZcuHnj0mVcGfB8f/HKF/kxx9//kR+vZ73b9ib/lb9fG3Lv7+N8JiUfXLmZpv/3GmdvzfNZE/51OS
d2yhOB//caZ2VjHec0B5CVcAzkI9/+NQLX73Vm2dbCd0etelBuLvmQjUfYR/+PQ+wHjMRf9WBTQJ
5V8O1Uj4a/iCszUjGYd0Ujv8+U+HapdiX522NTrLPO1ExJx3Gbgz3ZJcTJryYmDfj09yAYC0H4OF
rcOEE/A5ln1itlq4VQMeyPLlFiAps+IIGTjdRQtgBhxFla526HpzAM+uKu7mgrFjM81pU+0zMycA
UzDFIfqyd95X7hgjkmdx+FGqzGb37vTyHrAWQh3gpv4S9E2IKGULyuR6H9rF0QOZMezpZvVITXpL
hHs8iKZHgMJBcYqg5QAx9tpmPnNm2jZ3g1VFetckDqsIUIzwZNSkk22dWg4X/KUNv0pMNvVupIYp
2qR1QcxowUhA52hSASScVIFxKS5VchlYM95b7fa4oResa9ZmYCh5Rev0vtrc9Si+EQoDY9r6weOC
jPrcoPgg/k1Bd5X5ZY0NPMidjwrbKQKL11ZUJ8pKn47TSGUazRo51ViOX+1F7aJyiDrCdLZIq5pZ
+dFfDTAyCSf8yX59j7uubfmVEgZ4LeAxbWSXLXdjknBUKEsVHpZRVdV+bPlldo6TW3ovpqT3j3bd
t9yxRffVJAMo+UCX3jWne8pTerZ3O8oKrQJ6asuiODcjdDPJXs4CCp2n38hKtreVjhK2V0mnq22b
E3un89ATFzCTlv5oL2C/INMmXLqd2O+nrSiDFu6o7VEg6jaa63Pj6zS9ndoBA99SNGNyQjX1YE7n
HqblqenTBiiydLN4HwVOD9SgzLFcFwEpsI1bD5iHTW2yliMzK5ztgMRYYytJJPJY1C0EDxQopIss
D/ruItEpccFY6xU0qlubZnBXlFCoMm45SDdW+urP3A/2MT9Hs+utgBgtgX8wCBQy0XMbpYI1RzGB
+d6WjVgqKrw4QW0LIez+Yk5jqI2MbU2waaacy3lTtxO7pWJknPGGFEjdwCqECp2layLrvuJorhCE
6yxfMwYmPUP8sJ6QPom8xYmnSNporubYFgG73CZ9Y/oHlbtpvJtqNNyXAtByDVF16JJ7WlbG9DIr
Q3M2jd5QnNMR5w5X0ZQH4xfqLrsREzYhp0O9lKtiDJo/fO7cIJMf/NwWtdj0gjugjhtLHQwE5ARe
hFvVN2qkoWAb2bObHGJOIckelIjqd3Ucdcmpk/rUw2E747WhtK3Jr1RbeP6XnI5sypTLyRJndIRX
JDJwbjtHshzqw6PmbdzJDLP43laFjWKfUQDK4YqF3KGhUo/TA/FKvM6is1MM63lM0cJSYMOLQgbG
bQ4lrbhykVzqA4iozn2v0nIi0mmHfXcdkJDhvkrJY3xQjZ1G+461GOlXO8cRENM4BbDT6nRMIfj6
p66osuRESNkUl5xDTXoy2q2hM47eCG+dVfL41Bj6KE7yrqQB1OV9xGSIOc8/lks9UpJnVCOp63WI
XULmoPpciZhJrDIS0Tqv8kTeSUYKmjgSObGEnWasOUHGj8OrzzfRJ+mfhdNKv2IZkL4A1Ws/SA6r
jzkDG7grzVw9kWbh0Qsj+A9WPKChTnZoU9TDfCm3vgzJ3DQEQusdgQkuNzEnC14J2bAuDX1ClpI9
wBdXdYyvzJPeVQz9872WWBVPijmrqaQKU1iqSPHJd3yT3lU287ySyuyrp5is+UdH01R4YqRsP5jY
1AejM3WzGaA5hSfISD6scV49+Y7xIfHTXPMeVi5vn1yBleViZDOK92FNuYJYVMJcssyElG3Qq3Gl
7RnTwjRh65miFDKuwsywsUXv+6ckxkcqCRLVJqfgHmEPLmU4PY62jJsLp0iy+5osQ3YcFQy1VXaH
AswNwyLiGkrxrGyFQegkcomJehRlOhbYPoami1VkdTcdUXCiwSlvNrbJxQBwzBffk1FmgMaCfr4d
PIOJFLdSNG7pr7Dv41ipUx26dIxGlRUGJ9Ix4eXAmvW97elZ2sxI8Sn5087Q1x2m07wLZV+BoxN5
d+ESUim3TjAX5SE2fnXVjyxRN7DsxT1zEh1cg3BpqC1dyZ5IlkXL0S5MCBjDyr1pYSgw3yQBKqLX
hBnXonmCV+dMQpTnTRjEiLGT7d5jzCJ/oYtSxYeln93zMMLjtSl1QMquj4C9sE4olvvaScwN3hj9
lFqMBBsRtCQSwgSebyiG+DkrabPeN+0UfXW5lvN6c2DHTTU2etWfm4VGANHl94vdZheaLXR6sNqU
gkfhR0TfRtCfIg+zq2ZuSuxLxfhEA6aL43Riw88mrLjudWOira4Ch9tN04ceTNBoaIBJt8UDul8q
NsLJBPcYv4CvkoVWfNqmadWwCJgt25JbOaTEoUnkAVMYaneOUBUoq9+hIrqaALrw3t2wrGwEZD3g
VSjNfZ0qdvocgCh003Gdgon2R/8Lh4CuPbENAivQ+YbbW402AunQdsjxO25PC8ZUMRYVU4LHxQ2r
1wymJLA+rMXcmIVg0chcgF+2XnVP3lfeNG06J3Ge5Fi2b3m5vpSylck1eAorO0ZdZeCJAhu99YS0
X+lNTx5yUOVMSX7SsAWbElxAfgB28UgZRXVVrX6u0TTYzGs3g+ETNqr96id2ABxe5fduVKlzJ57E
I0jnPkMXyqt35bkF2Pk8iSGT0oTCcMRfjBwd4OnboKXIp4brcLMDyr++yNpxTuD+thaWAdcALVxv
HNvUGcxbwlBHp9ZU0Upil3UwbfIUHsQJwNpm3ndaoqt4djfdWbAe3S2Z8nQA95kO141LymrP+yn6
rlQfzWf0n8QvZcSGcWOB18H1wUmKg+A8k2FRHZabTW/78RtoBfKGcWvJa5REm7d+BAdjE5C0oqNM
TH5KU44EjGQjI6d7Fr1EKhduRmf4QiyWUSNugp1j49lxyCbKkzDHyV3VQA8OecNHdmuvt9ONXap6
rfMpx5eESvBzJDzBfjWwyNe0y5zCPBgb4vIWZr3pkFFVEJJ7jBrvAFbZpTgRgsmlFZVVdnBkNd7K
oKRNcs6y8Lpge8PqtVwiufErbRpOIQmhPO610bNlReKjteOp2IEsnQremCk/zhRZVLZKa/xSciwY
8C108yXOsVZuOrRwviwU7BlpZBbY6XDS5QeDFKhQzmYAEyyFym9J3jfFqeyRhXcrU2MEdeljtANB
+5hWKWlL7C9AKlOe0X43sXDcB3FZ5ev+LRu3pjPsMVqqj7/j+yJuSpIKDC+dM7eVys2boI2m28zV
NDx7leH2IQNB4I7GGo9OClVwTk20OzWbqe7TiqCwLq5R65I3XxbqxfFTrAfQF9AaMy6wnLNB7df7
idWb2fD2l+55xVnzJiqKbNnQws0KFQqcLbe5aPRNZGLvxaXeh0OXrSl7ipEQdiA7lgeH9MzDYiJS
rqyI2A3bsbHVhhKQmmUDe849hyhuQsFQ4W+Z8shn4TH3wNESMjJf04JSdFbz5Iu4t5GQ3CtqJm8x
MJDbjGx7wEXi2dnVFAgktcaOsUoCGM7Jcc0FB/owiuRbPSnqEyNVDc8dbseQDgSnfhu7FlMulZLk
dlscTcu+5QZHX7HVjx2oTlCW23mqi3IbtjNXNHB71lMlu5CUizLxaxsUw9d5GaNrv5uz5QZnWjHQ
YDWOpGWpG4UoYQc9x3UKp2/moKO+ME9Koqix3cLKULYML6iLLmmT6rV9ZhSr+CONF63FU7u0/c5X
bnRDjFAp6vIqVERnHNM3CP3299idc2wywQRzDH/TdNFZPdcVk40TcdKZaqAOnlB+0CIzd6mek7ek
JBaxIVs7Puq67Z8maISv7jBZ1Idyd36s+tZttjYJ+zsDSmTZBrBjscI0Q/aUYuUFnpzy1tn2HFRv
ZBm4VzNu05ci05PZCqL+6uh2/vDiIeWMm6lq8gjZOgLiOzQcXJpmQZ1gnxW/BhUzw8bCo4uAMa+5
7wEH9rfCJMmrFYv0FaNR90wSDtkotxw/2/aeSi9oI2Ui5D+Xt/DW6q+MN4QgSn/sv6hWmucgTWmF
JVbCR+O5H5Ko4zbA+LYJVYFRzZJF9pBNAb5PcF2vdkDJDpTXRD0vrh9ZDMAub/t58pf0EMm4v8VY
iChE75i6RFQoPpZxmp6oiVxevcnkRA8923zvY8J2B95YxZlXlvQqN/mQss1NQwoXIrOGrUdjD885
9NWvtu0qD/sQmuwmceLeP/hOQWtMq/KcU/PE7Xa/YLV96FzRjldB6gHKTes88M96oif0Z2Gz/hgt
Orv3Ntiud+hzAG4WEcn0Jl4Sy9u61aDWCxjF1jG6i9oUieY/lKMfMXq6uXOFEj0XHBi66kmqntN6
7YQBxB9bRG8mG5z2KE2cfeFQ7LpXPbZJ4sd9Ygu06K5a7uTINLUJoo5Gklx3Le8Qd17LM7hsk/LG
7cYpUtchRLvKcwhRmULvwzWOt0nWNvud33BQ3BfuUoWXpImgGaDASf8WqdGsXwSb6GXCL8hZigyi
5QzbqMuprBhbv4LWsCyR+5RANb+Oap81MU8eAt4Pbt1/Nmq/ScIj/3yjtv1WfG+Brv2yROM7/lii
6d9JuJByoZTR8wAiEpH5sUTzf4c4otGYOVq7vqZF8X+WaGjW8DRB8bn4vaX8hFD+AXJ1ftcKjKuN
CTWQbOYAw/6//0NlZvSdmvF85j73o2jz7//+cwvYrzg2j6ZKl0pI4TmI5oEtnT+t0KqMwIIA0T3Y
uHpX2eK8EeOwJ1oxH356Tv545J8f6Vd+2H8/Eg/EswFbU65Ys5+WdZ0zpj4Gd4h/PoGRuFGcEKSd
ZIfCs191YAPz+dcPuMIE/w5M+fGA6/qSFJLHFcJe//ynB1x6IFEySHcx8ZgjKX6WHWk3zR8zRlhW
QglaiGbqYSHBCenxXz/2P3paNQw9QLmB4On909Majk5C3pQzMF2I+c7Usp2PjFlgsTnERflfPLX/
6NFYufIGkmsjQsCa9uffdKIQsAQOtasdcPRPFkSVBH6Jjyg+1n0z/AVX7x89r77P23LlewKb4V37
86Nx9cQnkwNG8NLiKF2ifV3mPcuMpvsQAR2QWyquM5d//OvndH2D/On1JOrtkQvT7HV5fX99XKxe
WZ35dHABoMPgD+o86/Q21eINJdVQnIhh+V8/4j/4TXGO2K6rA6VckJy/PqJb+qb122LniNJfuPd4
AY26YX2ZUUe5y1XmXGDdW3YuE8Dlv35kLX/dbfPbScYlx2O7zj9Zsv/pHeQJVckpcw9DZzGGz8il
7B2ky3jer5P66FFrGH+O797nKE8AQp/G63xvfY764+fY3wD+usWgulYxrnsBp1sGgPrrsqBO2rVW
9XOJQAatuiCTGmXbzOnL17H1sDxz4pDXVqDb6TgRbCoeZM4cS3P0uELmDJSxPeljtgEa26O3m9kS
f5FjOtzGXdVNO1YdkEZ4W+A0bHNy33lEj47lVjhO8OexPLYTj/kkl0hH+wmemQs2xaOyFcNibbZD
41TVuR+hHKUHisG6FQqiVMxyDyA+VLRqxv+Mzig1A6wo7IECpXTIME2XGh/8MBbvEGsmmnasRB8T
J8mgBkki3piH1WGULbHVOtaZJJu9rJ6WMiAQK1bmAGO8a+gJSgZSp24O7gJcZf7oM7GxIMi95SvU
roRKdMllfTOmtSC4a9IK8oaVK6q2qwzLruZC00reYNSpl84DhnxZHgNjtI/JTzPupH7eiD3ubOJc
cAa6KzVPtJEx58hTm8gFOJ+BtETnB+k7hzIOlmj4uA5diZVIq5QqorSSg3wUIJAYLaYoK09xaBAv
XKzRzC9plUASwPOpnOdAxIZNDQO7V8BPjKj7ZuHkzNU+nUwZPzKL481BbVVhuJs6rKM3IJxs6xx/
XK5IyPUmpaA+G2TWPBOFRMTrPgU9ymkxQK6EmCYbrzjOyeZLhmrabgjPyfQQdzS4cYj3EQydatJw
nOWnPDnb0PRuSfMm8VmBM1VeksKrMGxTB4NMSarB8iTTSVpELMpqZT1zQkOE3tiT1TWrw/JTjvVn
vN8vbpTkUBI9jmsXYyPMCHVllXVB/bASX+1TdrQw5HQDmAy/5XW5cpBWoze7tyrnTvpTKA4w6di/
b+pmzRigmUzj82Kz8trUgd02O5cjc/jC54uTcdbbLsK612G8oQ/P++hzCbUixR4YbGdnGfk4BpSS
kI0E9rONNJH2wgMzjsgqDAdAjtpQ+7WcnwHkjffzNCmsHnUBh4WwPrUHSVhad5FPLx8W5QYqIndq
kmMmdpjph5oJM8/Cy9xr9Quht/BYLAREmUXo6djMFvGvDdq9vLJrgJLscac4JTHdUvdW6ErHF5E/
VXz60tm5i7WzPBQin98sZ3K+BW2WA/CMxrfGDSZCKfxMVNaypbqOwIG8tiT03rM5RAV2QzVs7byl
tWTym4HwN+gA9LNCWze6ibFQVJ4SbxF8W5d5v5R3LGLqhnE24Plc0nR8DKf1usOahjE+xL/yIdyY
espc+gonMWMaFajwPFiT2XNBrxjqlGAcAA1Zng6yTF8c/AT8jZiX3lkmQh1pdLpQn1OFCQw/Cfs8
K5nWl6CpqN2h5Yr6BpWG1hapvX6sbeVgeuv4v01s4rDcjUldPGYUcxiMJbnF4qFxaeiKS02rShQt
YI4sGS509oma3JbvZrxwQeE6sAVDQTMiOwVeHMdJ7i1VsrkJJaBtTvmDeq79zLE3AdF9vYM1GvJm
bwLvtksobKcQowl5v0tZfDW0OQd7O3PoqpRpRQAe57LV7ZVYWJwUpiwqgoYzS39Wa2GxGa0YPhPJ
nvkyZHZg9+x60a3JevYOBb/Wqe/Vdfwl8TVs+8IEMSlBvi8n2MK2fb5mtmU9LRxUwbOp6EmMLXLy
xjO5+qaPxh0DfSA9UIW7aqipIwEtIOTGbfLkUnRZGN4HY2AtB0h4ecHVnSnzDugAW9qyQa3iy+ec
991oRLST6dgC0Wr0lO8hochuP+aWb9gdsBGPvgMEiYKHCLB8dBHbTMWULS9BfvS8SkFhSfOFxWc9
5fG7I83QXrQNK4uNl/hyPnWapsb1IOaxuc7qrpbnXHO9hA9iVfvcp0FynWCQMvUbiJbswuK6Zu1D
zoMjw5kFvB5ITV3IS36vZXk2vT/ZlGcC3+R2IuGd3GZp2LtfBk9FVAkmhrGPk0o7QCNw7fmMwu80
PzQAhwlnRqNoolcNBdjZcyGQpt6YfoZyMYx02ezQeItkVydjckcJOrpwzaUPr8/gPkTo0x8xLdi3
EI2S885rwT31lWW9YzIzJ47PzMvirYrTYzqxMtoCSF8/eRhK8g1hKVoS1wiWOmSKBAvgs6g9h/fK
ogNrdcXmZ0GgIh3Z4IljvVK1OyeR3tvgNzUhdGLMRyfpLEWDq+pekI7kI026MDAthsk3MwNnQ4Yw
zeuIPR4WSWAasZGRExUnke3jwxqnMnzUlCINBmMOTq0DiJXpWWjBpO+wNT4Xae+vr/e45ISF45qE
wZIDm8q8pGatrkN/gvTV9hcBC6vlckxLx7mDv+s/UtCCu52wgb/s2Z75ZsvmaHDh6KWw3kaVjNXd
wI7IP10khV878BfQcZvMwWc/ePQcXeLRwyaKDagrnpI2WvQzF++evliL4NzGqUNcoeMUeO+R46tn
8FCAnTttXaFdl7ySnXauRCnzZzy5ej5RdlKj7Lei1GDtdCUOXVSxB5s07c+bBcZ9S5ETZS/bihvT
Qna+Q4jPbEfVJ5KrPO5JPj7kUIGQ8rRa/lqErWkP2kbVEH3FIjsTpKJfbDMMHH7gvcTWV7fWLrxd
UPqbRsWSBX3F4oFVrl7e5VKYiyoDG3bZlNjotkRFPeugVTcVW6uI/PZptHoo4iYxQr9O/hyU+PzZ
cJ0QEdckePtlCTYWK97uzPgUwpxNls+FkwNGEx7ibDbRwcIumGwMvkB1DqFFV/cJtff9RUuPN8HU
ZOIys5E4NMW+6Gm/3RBiL7JtBMjDbLuKdH+ycUe6d3ZOk8hnybUqZJPTAakTmTT5brZROfYjC6OY
g5qJzliMgpbscHK9es4C/yjy3JkDaTBfLvPgt4CbuRVx0imy4EAF24zNrMu4DKdTkjgtRgAxW7sa
5pJ+H3XiNGt4QraUd3kiCj9SUQ3t0dUTn0k7iZP0qQgEtckbNObYfwuQ3/N9zlvsUStKIi3Wb/w6
rG5b7HZeBZ+KSf4bMNp5OStN5yU7Cqbcj2HKk6sOd+KLaVi/kjgMxHibUExJrt0KigAIfsL81I20
wKL4zsfFI0l54qUmviqTLP2K66V8Uo7XetsEK6be9cnAXdsfouTrPEzE8UOZx+DabVHDxfR9Whir
/CawUOYP2KTbl8adqT5jK2eTt5GdLC4WN52/xO3AAZDrL5v2ec6ibJeRn38BhsBSzXVIZe8TFMbu
OLRsHECUNZgn8sq43/CELE85aPySbL+XvPssrJFFSjIZaNhqvIybZi0oyhr/Wx8HzV0g0eU3vPQ2
uYoqrfYdi9JrYku4cUPT2ieLXbEMSIJo7ECIOdZrPKoGgHEJl2EaIXiAafTsCKNBln/rTR9cy9FV
KGdIigM6Gvfy+FSYzDdgvlapzf6U3ZxVgVvKZGz2ASdGb68ZLgBJfQp2RAKKaxJyyHhpaMRztWp7
9aryyVXv40SG9MdBNLoMVz1w9vogPYjEyS7UqhfqT+nQkaOat3hYkBTdOkB5SsDLfOVyhehIBj5+
HkMHKRJzpXeWfAqUxg31E5BDc2NIN953n1Im1ifA0BiAkDjnVe1Un8Jn/SmCxmRv7+tPabTG1F+e
p/EkvZ3+lE/Np5TafMqqITfyGziLq0JHXuqi+JRg+x9y7Kc0K1eVtvsUbJEr6yv7U8Z1PiXd8lPd
1T6lvTTDIfp+TrT/WQ7+hsXtp+F+96379rfvJULrfMVe8P/+do+/7tvPq8HPr/+xG7QY8H/3BAsq
Bc9GswVga/bflBwvoPmSDWHAYudXSo7lqN/Xr15RwBjf2E2wK/ljPWi58ncHKxy1mKiWzJ/2v2Wy
W916P21dFNIVqwaHszYrCH4+8ae1nZclcKKSST1MfhVckEY05JHxiJQ0edyqfBpO3Mwu72WCM3xT
4ZU7kaULjbS14PXbgHT7bnE4PDvtsv/pafzLhSI/mRYOzQssSVldOorf85c9FGhwO4og9D2EdgxR
sINV3OB3um6AhIO+kn+1Zftfz8T6eLwctHTR+UFe7tfHiwegZLDZhgf83z30CNSYIjXOX+yc/pQU
+vFrOS4HQn4jLI7en57wOKyhaZbx8FB7WbYvIdGITRuD1gjjYLz1e6Kccep3fLq12HWeGThKt/1f
7Np+hSPxQ9DQsZab2D53JMHb89fflTsPVLjArx4tZc0n5E+s5xn4BNRiv3+aW5qmK7/or92msm8Y
icWPi8UvW+qfd8X/+0nAvcYN3fc0tBoZwHr65bW16EhYnMqZHssuQI2sCrL/7v9n78yW60ayLPsr
ZfmOMDgcgANmXW1WdyIvZ1LSJaUXmEhJmOcZf9Tf0T/Wy68iMkhKKZaqX/MlMyMVFAjA4cM5e689
eTfS7MRV6QDK753EOpd1C3Z2sh/6FFnOr4fXD6/bIzhEEFBiKlybptR//qx8XHTYSdsMx2NjWYE+
3rWbjrLYG1fRN/J3UVM/aK7C96ssvjPLeV3mo2A11ogdukPtAiewYpqA4BSckyYxojcuJXRh9uW1
fF+wEeErpk5seUxbz+9oqQbQ4PY8H2Z2wJuQZPkdvHPxzkw9/2yw0GavyiqiUNShYh8b9yQrjO40
Nor4HjKflWOWytw3wrZeFnX1/WO+k4w2oF8E/Dqvism2yusk7xu6q9IAGwUcugmK02RybqfMANRd
yfWvX+uPDxyToE9GKTHDrg2Q4uVDsLzFHlyCWg7llHRbKDj+JrQwYkR5rN4YxT9cytdNGoavhSuR
nserEdTVDlFRWTkcsj6nUckZa4PoPsLu1Fpv3NXLSjWPkUtJAt8k13MIS9PNl+eDtaqTisS3/tAb
BaAJ5Rtn7HQbWvCOc1fOrrnVW8iVgYth+5vPU18ZqLCLG0Ewjl91WVBVRGRrN9OB+od9inXd2Lh0
wndsNaI3LqVv4sX45VKEsxH0zE6Knsqr5zkRdROjI5oOARIA1aYPUKvQPqhYUriRj7++rx8GJhdj
/XT5Tlhqeagvn6iC65YNQ9AfSEPxIT4rVaxxhbSn1ZxXF3SN8/O+oBvx21elQQYvj7mXNcZ69R7R
naZzoaB6c3IMHsGzPknIbScS/tGpAcN+o2ZDfvv1NfVje/VYBRlGRJ4Ibla+bszxW9jD4NfmYQhD
vCljkEJiK7PT376KBWWJZiY7CkXQ98vnWQwjwYtdsBwgtvkclan3eNBYd7++ivjJGOG5ORiASdTl
Eb6a44jBlkPlDO4hqbzLvEfHFsKB7qqbLO4xBKDe+tgpZDPJaZQdKORigwd6jkUWEzzK58Ovf52f
zAB6p0DLk/2YTQ/45U3XMqqMrMzdg9fgJcPKtZST1qL9T+6alhxLJWJAIcxXdw2DalyGuXMPUYSk
YE+TSJ7Hlx5El6285SFY+/qJyKXwixYt+m/MPT+7yecXf/WllELBSKUIcCj8S7u/UOoqjH4zA41N
l0UjhQHqYI6wrVeXoGJfmGSnd/dyMrMT0p3yXZ6qQRPo098epwxSPnz2lULp//XylRljbttw1fwD
qQXjFinztHJrMt5+PTD0EeHVR2cpS4DAZGSwg9eWnecTtlBJE+vEj4Pn6bIfwuPuazgir1wHEBSA
D5VW24B/XuqzMcvykwp667e6QP0NLnaCN19SJv5o9pjzVgL3b7opDbv4kiMLpebaiQVMLfricD15
adydYByEig/pORvXpNLM53ZFX7jBcTbjoewgPjag9kY6IeYp4iPGSotiC5TuEPnfsLzlb010P046
3D/K/6P2gWXy1WN2cN+FixzVoWizckvTQxNs2vGNFeOHbSxRLszdet/OQYak2pdPuSC5DcVx6x9m
jvhIbwVibVhiyjqz/HjcR7U9dxf9aC43SZCmNbiyLH8jivXHCYmmNXF6WmYhbAgEL3+FxfAUKDkj
PDij5e8hsFGjMNP0FKZysU2j9LdPKb7L5Mre3WQ5NrEtv7xeaRNAJWDXH8yGmo5abPB2eZpufj1+
f3ywXIW/HpEvEC7EGS+vQk5gMOE2SQ8RKzXyMklDlW4E4JVxcG6KcGjOQzLTCcueLCBsYfXGhPDT
6+tjKUYyHdP66i6b2bGzRRXpAcpNfFV1w0cDPsB5XLLJcXPD36A6U6jB8fzXEXKBX9+9+PHr5fYd
DxEhAT/Aal/d/pSNwK8jNzno0huFtROW1+ZchWa9pflQvSeIHF8uuW8X+Pzpj9dLdoof3n5jbP34
EZEBYElELljgbCpWr95CgP2BgK/0gIJgOZkgmq9wO7Qnv77bn15F0v5ij8N85b8awVDm/LpWjKiy
7vJtm03TWUWE7Buhpz+9CvMt+B/ps26/2h9kY64KR2eruZ0hiHKIqg0i1vaNN4c46vW8q/dyxGgi
nNI7vFcrch8MXTAMZnKYjdSjiVu2l5ivBMbc1sHNmt8sUTUSYTjb/n051tElgOv8g5uTdohjmSo+
3FfMtcE3pSYSMugdow0eFSYzYynmbyI1rBMbkC+dnK6Zt1mcOp/aIBXrYEC6vfr1m/nJV8DNOBBK
uBt9XH/1/unVeDLok0O+1NlJr/jWJ6D6q9YQJL7MKAkAhD3mhXVb4b7e/PriQo+ul/tGHiV6aKDM
BHSjdnp59TJvsxhnTHIo0N9veXbJqjMqsW9M0e3SSiQnM5Ti07Huj7F6zlU5BPPdFJhkOKRB9D/4
FuDw+QjsSPy0Xz8Ll8qPP+ZFcvAzU+1bbI875F/FG9/Cj7M598ze4HgdSmyvTo+Dr6YGGkl8ICED
5GI6RTvK1jnIz3wBG+xMb1zvJw+Z9viRe40iiG/81WeBDKphuDbtwR+HjyBPMDhFyDdHLDr7ZZLA
67vhYaBDsqEtkOxFb0LnwIR4LjXh8403ri/2/I1Th8EETGER1qBUdGVevnFgagq5QNEdQsLna8To
XXvGQSnH39hGJ4z69p4HVwCUsuEZYLI7RHFtvjHof6hI6t+CtdyhgMFZiU/55W9Be3XMU6loxcBN
XvdZ3d2zPQ33ANf67Wj29SqHkXFiNziUZifNHjt6P+8Dw/qKyPmmnLu72Wn8m18/G6VH+7Nnw1qg
axk2HwIFFvYbr74GUY5eQeoDPgJW+4uwr5IHt227ER01vupVozxU7m3TCsRc4+xchkh/Htx6tmmJ
JmBdVnMmsytadsGnSHRmy4kzcy5p+kuiZCDl2ag2MhdXbziI97k9wS4DKldedy4sEBhTvvlghX4/
4c8ci/fopoXWJzjZTTu24pZyW55Qv4nt91ZbyYk+Ym2SsQYL+BO6meipZEV9n+UlbqUayADpYhzT
UBFUC01GFEH13TAaxSfsXOIwez7cRacv6QHaBKGhsHeT6DOoL1glXpT654h8isumbMKnIZd0j5jD
yke5zOX7UkTyS6cMiV0hza1HOXgEu9J4sx+FH9a3NjgHUpoKJzRXVWWymV0YSxdxJ6Onylc5KVUj
m3MJs4C2ru837422hGWTJ5W/rJ1ogSNaYoj6CBo9+H40+HcL4x96HvvX+uaTz48vxc36X/9T3Gz/
wfJjwgGAzsBGUE+7f4mbcTwxYaGb9BH3YO36p7iZ1ERYvWiXWbZsXUv/u3kBxIs9Jb1cDz4ASwo1
yv8fcbPtIt+U7Ig5bLAHf7XY25mnatw5OK/q5JYkWBxnsYs9h7TON1afl2dgxLAUyXkKugvBsZEF
+eWc1FVqJnQKCqKooJPWRQAYdbG21OSaNybhlxuYP69EbRwlLA8KefHLK4G+JxQVWrlFfs7GSpg+
mgn6wbP3e/N92npef//J7ZA3yTuj8u2KH1ad0PGauoH4QwZxfRr6RCa15GHtEG6Xb5XZ2TW/mDm1
kNjVpV/2EtRI6Xe8WlUQtUV96KRbGVCdQufS1VgcjnYHnOheBcMvQfIRLq2LgnSQ/blvexgl6qNp
AoYlBoplmDprUwFbq8EOa5OF/G64OJovQCxpI8Ys82GdHA0aIej863SUVnPSaQcHbHzMHJj6MHYY
pSrvfSfA7hGiZBFXRj3yh6Twud8I58Ec0h6NIigGnG8xhUC15q/ASjLnNRcW2mGCVzkOt6j+Odob
40j2cnr0o3C2x5vSH30qpras9N3A3y3JL6lWdGS1q6Xp1BP4SNKYIBBheZmALAGhSNX8cdKeGJhK
OovwaJVpvttmjhaaTkkkLkdjTaA9NgWQITS35jQ/Dmxa7yftxsFB6VwS3IIw1ZC4dQCxIq5NjyYe
A2OosWaT6zyAWcYmuGjHT0uUyodAu4ACqLSkYtgB5iCrFxiF2Bon/YP33UEkorx7yLWvaPFKnnSh
3Ua2soo762hBsroxuciPxqTRVpiUsOZ1D5h40sdCe5j4avrP0dHYlCwlPX9KILTYMDC0n5VoFxw7
gjdjHs1RcDfykKw7bZqyunr8iJMCK1XuzTNxENphFQIwvrJk6982DZQ7Hia4IgRr+LImC5wp9ODp
Gv875vxFu7eKo5GrSHP7II72LtHP9WNMQPL9pN1fdWoESDK1J8zR7rD2aBSz5m68hHyAfWyaXMAh
YPanC9ZHDGYCLAUaYu07M7UDbTia0ei5IeOhMRreAtus+w1svNbAj/PdxpaIs/pobvM7thFECuPb
hTWA/Q38Bla4kQrPbXc0yFEGI1aqb2ZLEWcXUtrwFmjDt8RqhDcFgeOf0lFFjyHeZ3XngWV76N2Y
Q3ENKh/PUX006h1Ne+zQMfDVRzPfcDT2DUeT36T9fm2trX8jnsMHgjMwBFpqlE8p8WfjGscylkE3
IKBw1akS9KeZGOkVZCAMhiUG2BI395LfFdKLLqByRhZxCA6eROm1AMRIop0/QSCE8J/VNDdAd7Ff
W1VBxleWccVsK7ThUUTa+2gcfZBFb+CJjNq+/NBoo2TKtO9vGm2f7O1s9LWGU33Mtb3SathZr0sq
X2TddZCVoEH5za3ZB451Dp4Aj2aXgs/b4jjHxAYSzrc3FX5cNHPa3tkejZ7a8jkf3Z9ziT4EgHNo
4ApNTByiNE9xi0o3QOtMaXd4WOBldKuR7+9pYgDdycR6KH3AMutU209bbUT1hpiR1CPfoLN59Kr6
aeBtEZziYPUqExlsenS21trk2jBlfkIpivPVObpgmXCafE8aF+bYo0+2BRvIiArnBgte2ULfk0df
bXT0hQdHv20Lw+6yPLpwTW3IxV+bf5BHly75Hzh2mdNw74ZhJL8t2tI7+ZMkWfbo9J0gD0osfdoB
jMY6u7Vg5GSI0LEI05PBLQwDfsH34Q7gv7WR2D6ailvXHoNVCBJi2kmICRVmfy/1TgYCyab1cDQn
uyBtz0EQjR/F0bwsjkZmx/MwNVdHg3MAiPrGQRUE+kY7oP24gn5iZ9gPVqaDRxqfm1kClRHk36Ak
73HhT2mHw5b5WSFlH4ggmHsq8NtBKGzX7dGCjZjeuWmOxuxgaeIn+2jXVlbvx5ss8lCxkrgrh3WJ
uQNyTu9HH7MKYMzZxN70KyYYx96GKPBvELxiEAf6gFnc077x/mghdzxtJydiBWt5WmA5Xcmj5TyW
cxfhssCJHtBewgllQkbYyKxi8m2NTpzC8TsKiQo4LpVqSGC0C/pcraLrHZEB/bUPKP4iALVJwRiU
eyq9OXLRB2uLvL108hSUer1P7cLz10j6IvoeEYpHaBLgz3DYmyBliGjGdS+8CT+sbVD9IH+rCy+d
3GuvOmlWkqw5FIi0+bWJn9Ywhv68yeIPoG3Mx1H7/W0xNlgijxiAkkTQm/w7HGC2mqcqHcV9GA3s
zLvRACQQHKECKMVIL+1dVT8CQ0ZR12v4QK85BMWYjbdY9uXG5oxxw7KgruAIm+PamKydZSj1NPL3
zytxpBuMbtc3p2Seedfz6KIeI1kdn2t95CIAJW/fI4OO7giMJheg0QiFFHi1uxYgN8UGk8DCsquY
v1a2QPJsxPRx0OgfVWZHxVmDLXdadyJq9nCOjMeapwHC2gWoshokUG9lxagY87DBG+K3zvUkCp1l
p1VuTiH4Iimd1+/CQanP8VEQFyzDeFnZbhMgH8fJspVdAgExtNoTfAyo6UwtrAMPID6XR7XdMgkW
kOSowpNHRR6HGtR5GKy6j8tRszfPMfo9nDxo+Qrfnq7VUeHHaQ6uU3NU/lW1X390GHzpTmlp4KxF
gpGWC/YsFIwjvr4Q6AOCQqvT30dy1BkCnENzSH+0uKf+E39ytSTRWAbHQLcaOrtYgqXfGI0cbeIS
vArSFF500mU93/0QjrQPoCuoHvAJR1wwgc3Uk+YCTRVURTJzXyO7SR90dNhczI0cCJQzdLwCsZem
4Jl2HavydugWH7tDOJrDbZE5ZXorajsbzluU3qnc18BwbwFnELVtWi0KQckc1bKRC4mUZYavHwcA
GZmxUFL0vEawSi/ZUG4AIoFEGE2Q9efFILFqNBHzFhN3KeS2G+PhJgktqzzpvVYa59OsuSSU+cgg
JXBkGVdCqeZ9FbPvhL9P42qFN60D7pAX0RaNDKYhRFApCmpqAKuZnIZi1fQ2b94W6fRYGKPlbkgY
MM8So65JYI8A9K7tlETwa5nwxbGQGNat1VpduCuHhCSIdlKJddNZLnuitp5Zu0wc2BdNZaphB8Mq
ccHC0tG+ihTqhs08tWzs+km42VWO1P4z4Mka0CXrYrZJDamgyCbe8KWxCFch56Mj0tXuZGetIjtP
BIu8/p37OfRqBhZUozW+h+HMnsr2C0fvmY64WxYUUEND5GsB+pbIQ8ob4xqT/gBionXJPoLc63wz
y9mkJZmBMctHRWymgb2jviXcoG0vu0Em/tZvA+kjVwcwnA1kTUSryKiGdJMNSNJQrbvyUY2CvGtQ
Z6m9BX9hkTDQOG0ir+Mus3a9b1jLHjVoyoeBpWtjL3FXnEk/mQhawKqDeSwOglgw5UDxgFAZduRW
tKFfkEwhycnZlOwp3M+C0NJyFQQcQojxNMPCfWwrJYmaQWzOckBOlm9fEkxl8HsFWfUggiQU29ls
E6K4x3KqPhOR6GM/sKEo3lT4S1mmoALj64hLN/16PKj9uyTxD4fi478uSazLvGzK9rmsUv/A96KE
TVFC4qA8FiRov+ui6veihC3/sJALWgq5CmXMowTqT2whJfE/KB0LSsiACalL+ByK/9JUklhoo6qh
90GrCwIxerjfKEvYuu7wd62QLjZFalRf9JfpCtLy0HXWZ2od4jksjM+uRJzQNy4gIx1dIrzlrl9i
845zirNDy+OILRTQ4cksoBgGaZW/g4EKGTUhImhfFsXHLCvYudlhA4vUt/sIE3fBcSaimsiUwtbm
BnV1Hq19J1KXLEkaQUizd1o5bdi/51QaHDIxxkCHUDR/qpoiv+CTLvtNgdQbMEazbEJlT5fs2P1l
A4u3uszY6D3MIF/f9VlqkzTdlps4jz7UoVneG6MsG8xglUPAOBuPExMdMQmoI5tbbwzgD5TF0+Q3
rrF+9u5/Uq6w9AN7+UBpsKJCQqijS68/FKb9XMxZPjtYBjPxfgHKcUa1AfQHhkTvtpxb8QXmLsEk
oFHb9dixA1zjpKzvOHOn93NKXBodlOV0CbpKQBLPXQK7l/hdY+XTuCkLezhLosyRtDexo/36l3/Z
UtCDASkafVTHQrlBD0/XYp4NBhanMCMCDWsHELjtSOXhpLDmaesasbetk9h8o7ZzVLi9elgvLviq
ViWRy0ZqxKXKrgM6iUmKesCuikNZb9/ONtpZ5VQre/LO2JnuSJi/yJbsKsussyaY7y2CLTU4fSIw
+NcP4lVl6/ggOPzSXaC8ReNK14mePQiraaeRAe9g2QjQKgR5eWakU/CGs/qnV0GoRpuRp0DR8uVV
aJdiTlAVQ8VwSK9rRLOtJdzyX9/LURb96iFTodNIBZe2G/Kql5eRMl3AI/nuSiUeHMq4tI1hBTMk
PAfSFxyinnQvrHf1fE/n2Dw0jgvnCZ4NbEq51OzP8EvHXEGu4ZoS45QQ3EGsdJ7CtsugfxCUJrZL
P8EB7CMsiljnCJA3fUinAcFNftjfCDnlyTbBdf0OclLxUON1PpuhuhAMH2TbMLZAUVN0GdvVgvkS
J5XI9vSOLBQlybTsKaCwPT4+l3+vV//QVex/vV6twK5+buLPzxcs/RPfFywLzq7JsoLUWmjJhg7E
/b5gWdTKHUUFVtBUgnygIRZ/LliscpZwqTZD7cAuRtPzn+uVLf6AA+HyU0jCPLwDv2UBoLHGYP17
MKP/w06gfzlK6aaFUPCVjIaUB5ajYIDuHYbJ9SBTa+MYjs2RvynNE0VCFOgz0O0e0Sq2+zXN8Imu
U9nnYkOCXnLvkm0qtujy0ivIcQGsBrtPik1MJFGwTqxueRA2J7C1w5KPBS8drBY/cLeodTrROVp3
FoiOfZXRhSKXzPc3fhza3SbwKpDVoCq92x6DkLESkwWUKmjKuYc/mIUz54FQfKkFLyfhJHhIojm4
QITIZYdwSjHMVpUy9wp11LxKg6+4h0C2peRhrFRaRzsIZPdDnhNE51zTQbuOnO7BWCjujx6yAYIL
E9K0cs7OOA6CoV87tUGheNoilt5S+DsNNI69FcQRTTGuWDlQanLMfe2FCxA2R3Y3k2/KR8eizFM6
lKAi6zLRjkHYdBWtA/Txp+QyfK47dQVlGwhBcs557oOZTpzjSCxAE7fF9U26mRpXRlhttYlakBpm
TpR425KMG/5jW4eK0m3kmeOwov4AjXfZEG6wrhpYdL18CFW5m4t839RAvneUiRB+YUvzltNJ2+Gz
yPlk1ZP/EXe8PmyQLbIqW/zq5CrYoPINL7wHDB4+YKubAN3JzPg6WrPNsgLY93JocmIU7SmB8m5a
mPGkbBbanpzB6BJXeUXw4GCmH+Kmaa6YLmHlxaG0L+YoUycdUVfncCcAJKZJfzamQzOsLDeK7zq3
iz7EdJnnTTpreljV1jpEIxmqHWz9JloXOTqcDT7H+C6EO0diXCvi84zBfBJwPNmmqstvTbefd+ZM
3OAIx3ZlNtO7cagzb6PMYPxmxj5ERBfQAtnJVGEyA8CjY9nFNygo+TkjfzrtQjNep07ggx4rhj2F
0Pa0biFAMalGTzNsFkFOWAnSy8rT6zAZSWAKqqfQ7kfQC0H/raCGu+LIr3ZtwKladwJm70xNJSRQ
TPpzusbDFhcr1Y0DaZ+wpL90k9s9RGNX3VuNAt0zAhVeVmKU/q3MEqq5GHV0Nd8VzZfGl81hwkN9
b1Yd9YNgcJybaahtJn4sGJ/KKG/vGwjXj3PBpVdUDGeKGklb4HVLTCrGaWeFePtq5zrAdO6sK8ip
T5JQW8YYCrAPM0w3IjORByyrIIvaxzZcenwqxG/GWzoVFoWROvTjXUajeFjHpDNc2GmXjNtpMtOv
dDTGdo2pu7loR5uKd9aCqVzj98fZTV1tiC5KMtu+ongbn1BEmNEVdcKyeUzhEgMRHtvipCZleOGN
GlV/Enl2Vu8gUwfeqapDYW8KnIww+jpCN86ndpYPDB7ukdnJQhVJoQDCio0uOHbTYtoovXm+yJAP
x3vMTW67L2E4eJcCjMC6cJZU3GY9yINNAPe/pHsNRJzzIYXF1dyls3EqjTAUF0tCvOHJOHVUO6hj
R/M66nwzuFrarnSppsH+3EKLjYJNEMaEM5O9ivvZDhc4pr0YSBAsspHwWsTtjbUib4qZJo8g9q2K
aQyjKyzXqtnwqGq1GttWnoJ4JsSMgpb5cbBLM9vSoY3NbWX7Pe5g19PE7FR5zYlNpPa460eXsrcR
9NLd5W0oqm1kmxV7UNuhXxRF7XgN88bmzDzntBiZYd1y69vU6E69BSzZRozdVJ9P1BmfBFQEclgg
G1NRg4JgcfbHCLsZM7FMQHpMG1Miw6u+IPzb6/YkUHaCpIciiXYlbusHv/T95ZSKoYw3zUiDb0c3
bRB7i/QxE3JEVNNK86kRrxzPMfIzOS/SPzPMoBgv8rAvsm3g9MUJLlOvv6GqKa9m9v3meq6oa26z
mlSaU3ccTSB7Qglj19RdMm09EVTW1hpkQIAJ361YxQCbLKLSw1HAQXad6mLquvjrUrsNSTxpS+yL
cpF0X6jBEtF2oRi3NweG8VoMOdAQFVYequvBB4/tFJMPEVjHgu7HySkAa2TDRUDu7YIlNOvPgFRy
CmQJSOwVPziI3TwQKbZaKJycVxXwFFLIXT7JFn8o1cgmr5294Zt9tjaI6daakGkmh9JI7U9NAfFj
m4QDwCnTnAn11MfDjUwosNPXNMDAGKl7MWJJSTZmACpoxaJO68UQPfpQSlkYyUOLDHUOAkbdrR3m
VuKrWXf4f5BxVJt6UtC9pTdaaj1GDb1ZG3AdflFftp+I9xjClV8F47gTcUKkJzg/kuwKOxGUbOx5
ASHuAnCFz0AaH10jABCk1daq2Yak130hdmJ47OXkxEA6UCYzWwfOBf7W6mtb087jp31/XscFZfMN
ES2bVljvakhjWwLj6LeZSWS+ox3Uz8ips/y0z9CSbxqoJhfw9cd7GyEJnUvIRIsA1bNpk9F6dCpi
VlZhAAJiU0HtOqNg2J5nQ9tyWizglZ3kZR7HJ6iLjdvZInpwRx8v/OioAz1rqve53X+B7T1nV95g
Tx9YnqTcWGGGNsZzQ//JDlRM+O7Szddw0jsi//rROiTMy6RzJcoBHZv12v0OQeCdqmz5JMuujNfW
6HScxM2xevI0hwoaYFPKkzygMo7kNJDGCr+BiYaZSt86J4jpYTaNCps49XDYTZ1wn4BeyG9OMMov
tgpVtzHqSX6yRukk2w5VX7/BGUSjzk7xW69iRNr5Bl+3+BaO1WivZDVY8853dEuupiM7AcHpFMVC
By87aINS3WlEuADHndLuwhTJaYeyRbzusGB2FEZNXpJ0LVYjk9jtLchDkEmeIJxaZdmdbOqaNN0s
AydaIliq15FaCDRtlY+Zr57pv6wt+mnw04qpblfNIuyzoZIz1daCOIR17QEHmSvlxaT1BMZE6m9Z
30YBnlDc5kn0iW/W/7K0y0hU7uJyqHRmrxnXCY0JNiHuOCS7yoqmu8y0aarGUnxG9VvyQS4F6xb5
CTpZxfSCebuwXJ4RtsjeA5u+MKhPVYCRgzKBIqfyQRdoZbvYW6zs9Gb8drEePUisjx3/SdpaoJAJ
ZHlDsYUGaGx/P27++1j1D+FzGPnX56q7//t/etoqxfNz1fFHvh+sHOcPZERoSmjE4jMUOvvv+8GK
P+HoROafFgFLdMdUQf6qBFrmH3jZ8NRRScKdiXzpnycrw6JKSAcDHaQ2MmFBlr9TCXxdJtCHOpY+
F/0UuSgYQHW14nnNw1uo3LcBO35FiNeVIpJeb/lQBGyGiZPYDmoFgl47z4kXtwefzyqwZmM8p+Ku
+U6Fu9QIZ/xkOTEGis+rYKEZtecgZEB4YYnLzljsKhKfnci0V17NFMcI9DJFWoKJnNBpIuumaJRB
Gy7yOTzY4P3YruSq+YKoxZfrvO7lXZcmEPbtpnIy0sj81t3EIyga8n8lCeCygpXjlk+ECqpHmxLi
l9+vGlxXX4t3XfP1a3f5ufpf+stg+ppRLUTd/375j+Av//xwtBf/xT9sj7782/5rM999bfuMH/3u
Sdb/5n/3D/9097+fK9z9T2VfIOS++xq+GoWczX81cN+V+efsZT3g+BN/jlvxh43XCc6ng2CWiuY/
CwK2+QdlaNpLCtelowvI/xy3FLB1TVsxlpDOUU57NmyBhrqc3PH/0gZGyY+C769b/7O++ito6Msa
Glo3vhxQBXiJYXl60ElfjlpY92PrCY8M72huHuMRiWrSm+z8nj2Rn5R1X1ZG/7yMZIFAQUiN+QeT
ScyXEYDxWRHZ0l6AiAr3zdgJytwcdCM1q3e/vh5G6BeFDvTEZIEqqh2C3CIOca8Fg7B6lzFocF6z
HCUm+/t2XkBA0XaVHGtz1m9WXbPuQyLn8gpKvgdqrz6LXRXAW7Y7FjF96nS7WxpiucdWfLLJK7OH
ufROUo+MFQuGTZEuxL10RmBwFIoT2C+b2IMNHIOZj6QJfA81YSHXgEIbBC1jZfTAabpYJDbhDEtv
Q/dtZK9UvKKQGavxvBk4AT8JUeFYZcUiiZFgFxOdJQ0rU06Dtcn8clbggD0/d+VHSv0zGx7yNuyQ
wELTNICHOXzYbg3oit6mWGOQ8nL/dCqycKLIkhZErpCr3S0HRT2lkcQckrd62jUx/9666ei+npg2
LnZcAMNCitGqgMQSxKthJOLB1KcHQr/XtARcdjtlqdJpWTnOpGmJ5qjSfbZAvNiYjQSZtY2mTI2E
h8ZUbRz2yjHpNJ6B2BiEXUQndYNby/KQH3u0FW8RN5kQBPvB8FdZyo2zneJ4mJ+TopDd23lWu3tC
UVPOouQ1l+TVU3MLP7Whmbd79O4zZSRENVb5bU66hmT0rrD2RuLGMZbQxWo2M05OsSocQeRTUeee
9d4WbcV2uQhBQSDqi5MvZZhguHZNkgBOeOZ0nCf8S82OtokfPY0p4savRbnYVDcYZoJcYyhp+XlX
S2FsFigXki0XnQbvMSVXK91VxFNHOyg1c0oKi6WTP9fDIkV+FdsjR9VGgV07Z9M+5HcVSdflmasK
Q8MI6b8WyLnC2sgu5FT0/Tv6j6Z7mVV9Ud/NAP8MWsC0cq4yzkPyvKQvka5bJ0a1SDS4RdLLshia
3eS10l1WszUOtoSZp00VcesH7rnbhbV7jSO76kkxyouqPDeS0qd0HDtO1+0FWNGGwHcU5Zxxx94l
etwO4yHv2fRaFf0pcgsoOiFOa5eP/iAtQnFp7fbmHSHvbspRx7PTyzrntd2wq7P8qybsKtpSpZfm
7ygWxv0VBn8p3ttYT2FLWV5h7OHp5ae43dkhupW/RkifhttiILS2XLljkBVX8eDl8eUQz/D3Fjk7
1Z5DTR7Wl0Noj326zhrTr5u1GjkGnnjeUs37OucceAb7aZmvSKUDzNirChHJ2PYEeZISvYDx2gCk
HRNBlF8bq9NKVG7z0a/bdrzlQEayIM7/phjeAcgC10THj9SZHlVRln4qASF358aQpt6HJKSay+xD
gbJD2ifNGl3FTAwIW+Got/N6uRuHCTYG2EBgn+XwziZpvanewcmXsX/FnFU2wboZOYD0twHn5ak/
rxEnN97j0tVEA+4LC03y+56zpTG/o1xnV6shlhLeWtlULuqPQYXJtnYXsGybEkhju1WJmyCbUskw
VkgV3MhdD6IaZb4qmUr9awd9yIDNj8HnJysj97FttdA2UeVDSAx3S1MHzYkCi2Ve+yoxkrPFKAxj
S1S3F2wazyHYdurogm2gXqDwMQ2zr/YuE4f4YKQIlU7AySvAt54K7LO0q5rzgn4jxCqb17FShmBz
lBE3M3ubOVg6LADLAjzKPi0l52F/JWktEVW5lKHdJB9Dg+26fz7MaF4gZRUcCYLLcCAR1AhXY6ai
/o1m0Mt17M9VRdmsK/SPWbh1ef3ZJk8lsVerQEQrA++KuycK6rw2633bOM2FHdmDtfv1OvayXM/1
NBwc2oKLKp90PL2Dfn49IMzhtLg6DGcB3rnEBQK2hRQ1Npmi3YR5aK7AgJif06Aa37hV3az8u1Nw
vDSLKJ8d9mlHJ2q/vHRpzoOrdZ6rTreYkhF7awcjZmeazbj59V2+3IR8vxS9eLoTuHtwHsiXl2J1
c/LB4VICrer1HFnpRdB7b3Vnf3yW+kaA0eDex+Hj6Bt+9u76mcAIJReKWuOCuLwGOrQzg9x5sO2u
WHsl1sGC8LTTgZyYN17jjzco4c4AujDBlbggNl5emhC7viMrhNfYO2GzzXPArqvMXeL7332QXMcT
GDXYYmGde3WL3L7ZZTbDs0yrmoJ8Vg3vSKn1/936g/G1//Kf/9CD4l8fUdfAwJrP2X/81zdUpJ+L
//grf/P5kVX/DX+2Agme11t1Dqu6ucd//3ViFTZnAs6c0GQEmBeMeM93/joIgHh5Nv7sz8y/d/4W
ghe071pVTV8PRMRv5dhzPuWvevaFM1BwfFrATtHIkEPguK96gTCgYRg32QlSvTwcUHc6KOROuwpc
o2GgdaU8/MltZUVAo99/ws7VbiApdNcVSOd7oYbpugl1XhVo52IXBsI/pP+Po/PajhTZgugXsRYu
Ma8FlDfypl9YUquFJ3GJ+/rZNa9zb0uoCsjMOBE77Ozbalm3wrUZ+9AZEc1dhpAh1OGsDijHFf9c
K1+OAhQtiiM/cW6zOdRU+b0UphEu/YD/moQdRW/oYNlhsevmwBoyo9E1w7nFsP9kT504O+xL2LRL
ShQ11iEo8l1+k83qvMZpurzNI2CFQfU/9oLvc9MLk+48kbOeY1O7TA6l7pnBv9WXuY58thOXsu7D
Pi6HG9nI4pYJ9ZPnzOrcsmJBLS3zkDe6vrfK/qdKYuoR62q4QRp0qaJyMczMih47kdQ7Zvgj9rWM
fq6h6X9BBX6P1R1qyL/UJn6iXljiBbP+T4sJ4wSCt4TfzCVPE798vtfZtRy+9xn6PuJ8/o3eZ4QE
IYpbRyrAYnfHn5HWzBMbOvre/79Kb5mKm25SlUd/78+U8a8KwPZJYzG37QEVyFk4+xpDaphog/i1
c0w+PjbGNUjNabhR3YfX9V57Ivw4PSCHz+Hg8hNmV/zyrc7txuAwddA1rb83AxnGDjNo8WrpfMx5
lepbZxinLThMkCH3Cx9MrneJuzhS7VLcJpujAIPG3L2ynPGXaFy+wH98Urhsi2BxyoJ9MNXd+5Eq
+qhmSaw3RutONOel5k+l+JkTXZHWxhEakYL/v7x2GeARc/7Y3T/cPPWc/TqzUWHsRU1M7pbfYDb4
jdb0U3X5N21PZmC2Qh7uHyt9o+7eBxByqxc+YKutvteETsdR45e6TeL8et7S/Qr2ugdL8oWUmKWY
y/Q/sG6cqy0K9pBaZ/8xpcmn6I3XYhDTQ73gcx5B7W74v77Ri/hglLHk8NZK84C+ycZETW35zNDC
jfJ0cm9a1hYnY4izHZx74lGeMrw3cNEdlItOv4lh8aIGfOW5QgCLEseX1CZak9yyemuhxmN7bStd
RXozx6e73EX9pl+F+N+7z6yYp8Cx5+zg02kbEKzDeI7yzwCmd5OfterEvnbrOQ4Zzsd7FxP3j6WT
HqLWSzZkXdUgowr0VGjJFYtn0lAZJL3hXz4hH7kknvINGF9aCzsN9dTz+tvEDe/d8yOLPxuwslZL
7Fy7cB4Z61nvjfKmp9x2ZdQl5N42hBnSr4Q0+Wld4S54pTBADy/T05K4+ZW7Xr13qWZE9Wy3Y1BQ
gRHKVk+uvWM0R3ed9C3jw2lDPAUnTWI4bUSDr3nVAFg8+dJNubUG/0Hh0aOMqxAc6lrzUiz+ek2Y
UW6m2MSlXmAH59zJhInXRhogDcsgGfxxn+r61G7iOvF2mbXmkTvlznVwlHXT63h61iVM29ZTerAK
NzmWTQU8FO6vc+H8YX1X/NrtwrH4oCr5V7lO/2TwqoQLysb/WFZC0MLmX53MgsGY3Fv92v6Fcaw1
RVNRd2TJYgtFsGm5wrrbWuN9kMIOAy6QaR80dv+BqqvpOGo2QAdfPqTKMK65I7PXgnaxo1lr9ndP
Y0myKUxoM5qjc/TFElAcqx73ceRTNXYwGuO1153s3S9d8a4ah6JUYd+zx+mLm9US99rgccPhTFoZ
Zu+zlYblzVSnw5G4U/wmTDbpWTEse3Asw4NyUrXvKo92CfZWNKVZBDhoVShOlD5pF6dz4ye9WH3k
g2Zsg07HVy6ciQx6Dxt52+CbxDDhZeVP08T/uoGyylSb9xzaqaVgx/Ss4KTuldYs+t2zwhCj0PJ4
q88D2eS0c977nBO/MdRVMHVzse/m1I2g5ndXPn+1USCJ6Xqu8huNEPXWa70Wi3tL8mk2xDFlzvGQ
JLMW0MPihZ2w5086LbNTusYcgcHVRn3BnlvMZOGp9Cij1GwBeiPabHRpdrgo3eRrVSZ/U5fiFTPb
IdRX7aNY45VMVCc1HhX8+8fVW6sL2ZskNIESHlQ9A5HPBjps67pnKmSMlKVWsx8JReGv3fB4g8X8
O9rq0uXeTAiKv9fTxAmGhx36WBQOurP4ewJXM+M6KeSprCDEdWrpLhSj8nWQBUIAa0bLwOvgd6fF
TO8c8c7khjJE+5TqTbpnUzKhN8147v14AgAxOu/dqFeRNnnTXw0TOXuA5qUf6+zQyaZ67Qlrv7Gp
904LjXn3R8K6umli8hK2F/M4ABMWELmcAYrKpInHLOtBba+aOMw0Mp+hfK17zj5jBJqxDAG0oF7f
jRnmapTXuAY+4KV9u0MJcSLN93i3MpYJbWpWDt3oHvu1tY6MjPybKfwhmik03jT3lYr1Lj+YKWFO
BvhPpVLLNRGTf8qGtfhR0BM3MhZswmX9Ajuf9zOGhKCxzOpfYiz1xamI+fRLw12c23LbqVVSnNg/
V5Ri+hvpxC7Yqnj6Z3VJ5W882sT7gBd+v/fjyjx5NZ0JeuXk8YY71T06/EIMtmN785tC/yFJ5J56
20vfTGf+1JbePnHaEliDbVUzpsuqxxIS93lJeKk5sr13hawTt2Mmn+Ag2UnQGRR/mzQs3gbmZDP1
MzukmAuhgfYxcwGItzHdYZtuMPdQP/stY/YHpc0YtUaki3qiR7PItQkQaXVrUvFWLO78wAR+DGFi
0N3Qgo9LfXcDDxR/olVdeFaXIGm5iXvPPk4uzsMKv8/N7dqH3mIByCrzhfrG0KnWb3awFM3OGX4A
X/zxY4PbdPCsiAyQxkNL16FR0sbeuOWzlbk0cXckZ6WY9SO6LDiC3NUC3R96XPipe+JNU0fYYYyt
VDZErKYYvxlxyz9FTnhpE0MduK3CmA9aFdu3vtaolLBn/wlrir/r5aSYkqTrb+d3x47wybMh+vjW
mpl2FbVHcXtrJgyCrSWsWtY5Z/KsXd7SeS6yttubktDBqJVWlE7Wss0Xx9o2k7L/WplXRyXSdRvB
RiHjOPSvDovbpcpn6DAxytzBNhVOJaK3JgLtZIrAq5w2XJZaf/XIk/xdjLnc4meho5gi06j3nQbV
Q/U7tQztFqgYE3o5E9YePZLJSlbhWMzH1BcDCgqP9NESwyVdJysYVelExG3EkaxHtZOyupT0Om9a
SlJ2/tjXV03jPUHPgfNqQcvPO3PCbWa20eDa2sGpBvrKBYCnLF2qyCsdO8hLqws4lscbR5seZ1Su
rUUXLPKDPQfYVQpm0LziqHhd97LWli10ByMAXUcFNOHMU5aO2WlEbaUFY1J7zxi8XbPk2U6zW/1n
SQtnRy8GElFvLbQqiBjAv1pPArT+w8ymoC7a9m/igIvVs+4PvgQkYnvJH1f2KzvLn+2zXGx2w6N3
ZSJ2I6hKl/GcInv1tf686AY8DTCoNWnvQKrF27EwwKNYXHOMRl/r//rzan+WrG5/Y7LKh7pBXNxI
fTUONW2BBtoAfUSkgTTrAtdfw83IlMcMrVFNJ3i63cG1S+uBJ7Y5GKstLl5DgmpDEXv2oYO0PAt6
P68EA4cY2rmYXxgTtF8Z+m7YmDLd+zTDPqjeMCjSGfNLVU7ryfMqLIkdaAPwBj3NsWo02idhd/Vj
5Wvap2GlHQxE4cQ7JjWjjFhVXKYV9H48jIjET4wzwMWl0oq/SVjFe/aE/ZuI9Xu3cL8uBy3r7VfG
X+KW+c6wjXPR7oTj5uWG+SJxAlCL3sPkN/re1fSSwtl6aB9HpokuQ3Y4YZu+HhWyl9t8W07l/rBQ
rAeRjYwlBidJH5zRXHeD5M7Dyql2ZTu5bxNg3IjY4UR6ZpTGJfHL6lAz6HzIcKJQHTv2Oilcz8ov
aSEuhtaloeP26zGt2jTluONaWK/Ne9u8Xz5pxhACVcm2jrI9ItnVF/PMJKz6fjwxbc0iNx2wtDv+
tElI50IsEx9zny3BpBmvDEyoqXbJSvGfoqTS2TPKhZc06/RZoXZFs8bppFqbPmpd72toMKK13aj2
CTXrZzvRy/OYDF+FqlDlDaVt55HdeKKxWY+5aX/GwaZMoBqf3LXZeQXFRlzr27K4gFGm4pgoQIQj
pD/YKq229dGBoEuIy5z32YX+tem7cLriWqaL/Wv4jfGISzc7+2aeharGI7SSEQRLplegS/VHt17+
LEaO/yEbk8vM80oLD0ZESjIdZsUiOdbtoEUFQ8YwU+15rmjLAKDZh11iy12jpeu16VSxX9zReIuF
BqXQXehh0+p6I8zhzCjqh3cnrMs69fYYgreyS4tI96ttqflvcVe9FPPyXA2i2pK5LYI8W15qSTNe
11McNE6vc+V6QZ/l9ifx/PUkq9x9sJiIvWpzG5NMs95WNX7G1Vo/KOHSNuvg58VWv16ahvbkVv1k
jZBRURnfc0Vcc1Y+vGgPL67eOSqYKkpacqpiX3V4uOecv+0g2e9u2zV/RmI4oAAXmGKm4qPMAAfg
hb+hIFjhnHXfS6Z/1/e9VKZZL5A3+q0fI0Szsz3mVUF9iij+aEWdB4MhnuNJ+8UuEs6rvEl9/pST
HLfOPD1Ugpar2u2Xcxw72tFBB9+u4LxLy2io5Un58+t4wQSovRsjRl52gOdJefmmGAuX102bE5kr
zIuVN2PUMlM6Fgm7yUFvBJkJD8HCbhhfJPmVbamxyfG3kLqc40hP9SVqnKQ5rGZJKdagzpYY5d9Z
ugsVKEqHqSmMNUQVH8PBn+cXLXG9k7eO/h/E7T4cPZFEY5kcW93ktO9bf3VWLhiVOKuETn+WvBSi
EjcKz8Zdzl44QAb6XQZXHabFarGq5TTtytXcxrHPfayoM3D8P5SYPa8dMBPoSpcsQ53Pxt9JqL9W
4mzrtjgS6Bg3BnuKbBA+MaUY1h/rJkrONfXjXYkMpFn5KSf6HZCLroC8eAyrhgU6mXbS/Py1z5rp
YjeL9tTEuUcZuvx1KHMD+/AjtPUASi0NC4OT3IBNXalmClPVdMFC3DgaDOO91f33jP0tbvR2P9bi
1GD55dxNOEN6/bHET9czfLw3QDjPI4tkwQ3BFE77LDyMGR1NIruEPrFJr8M7BmMzcixM4Gxj4k44
Wiu5i233JjUBpsJLyQPllQrLgSS6Z04zbqds4Ei//nKDr/ybhS4w3PdxNb+Rx60ekbDVjonPEbW8
QQAoX3Uj2VVgUyPQ0yHL9ps2+OdGlfPR1NU/9DnMps3yWdY2AApMpi/UuL1XlrY+Nrn+KXu07Xbq
PwytfZTC+FfZ1Xvr+9/TkvzmtnfG7gj4kYGe5f8mpXHwGvbdZmmam6QaymC20yfIGl+pbKcTVRfc
bY2ltk7ZH5LB6T4aDZsWkajiBoLFYq+oA3UGQBUJ0qlhmaS0OqdUwRSlY8J+aP09Kx6UlL6iPq4k
DEPqllH8GNDhtBub6jj31q6T9hH6F6c6zdmT1P2piZkGXE6/Kdr1lMftJx/m81CnexKG19pL5ygt
x62ySpZVdciSzgkqAjWRLLpyX65puy1r6dzATtB17BLEmYxnMEgJOtO4pfyHWamuN1uZ+VTSNE/0
On8mwEvQPDk2le4DXSc76VdHbyRknDGG5FSxgWCGEcyhaivN3u6FVqC8+g1VOV9ObrGI6Ba7vmmH
2BS/YvouKcO+RwLJTo+j2+zZxz+Sab7wPOz4KU/Omt9MJo9Y1sTVjvPDMGNzW7zyPU/6p5FO+CyW
J8GYP/Ahjsh8fW3WZKF5nfKZpEDN6O30EUMDJZfF8mbO6VEv4xuRQorALX1XFpi2/cI/pID7Ai9T
e8dpkheiGIS8HfVJb+yJ8zAG97qyAwfG177hVUZrJKP+pne5e9MUSVg2OsGutXS/OuL1m6Kg72dw
MXbgZjWbp74ZXxEJjV1Pf/UxTUo9GDzd3hV132LvxZD+xuAQkrJKJQKGX2scfrzc39CUAORJG9aL
JPN5UFIftmOmcEXXrRuaqMjQF5CGIp9hx9EpBv9faY7eIabHC0d1P38PsiaLDub2aPv9eGGnWv8s
hV2+r37SHXpjzY5YHxXOKoz3Jcilqn52uzT9C2XA+ERis/d0aJoPmNH6165ntpt3q4bZNNc5lg/x
sXSL5ZhIO1R+//8lyTd2JgTsJccfgxHtsWejGi5ggFdDK088tmI7ujUf8JIs29hz5gdPufX9PdE/
9Vp6F40Gh6MczRpbCsTGO+F9vRVrE18gP9qRCa/jIW05KduN4X8UWGqDTHcYh45p++aOaf3Sp2Xx
lSxFu6PcY9gCIV431jSYR6Z12uOYEQ7kY1XZzjQUvjGryfvPvMOvTojUowPO9CRbafrSIQ/opAWH
aVd27njmtI7g0Hc08fHAYfpGdWhGRU01/qwQEkj87FKXE/pTawRuNbf7XrTldkxdsacOwH70lvXf
kuTxhT8pPuSyH7d0QLDT0DHdbgzyFgdqfYYjK0p/qkuv3VHhRX7fhfjywbB6vHDoqHGR1OmWGEoZ
TpqJTGIlxRNUu+U5lTI5uG5b/ig1uE+p6D9wY9Hw4CrtUnEYDOuMbTwUk/VIkv8RZgO+HrXIEFYC
D3eLotFxQV9x5i3Pjej1bTPApkPqmndsY9Tnim5wcqS3BLVZdXu77bRADR4bV2awpy7RylegEJyH
Dd7YTQ2kI5Wlflasf+fe0ezQph7jmBTLISfDvpFK9AevbtSh6DovEL6t3VI9/zPdmQKLkz2vFseW
qmlvQ6kn50bHCDx49UtmD+bT6OcmWnMtiRUMFWHhkgMDI1mBwcmcko2w8/oA55Q6umItzp0DtQpX
Url3q9YIcT5jQK9Ski38WPl3LUZ1ojUOl7VUWqSS+xeL+bw7Jp0amavwOXBnEnFxjMvUN2vg29Nz
Ulm0LeR6y2o+xxsIEOJQu1UeZj6FUElPt4giyLzxPWPaZJWqQ4wtyTHLS+MLDIbBqtvl+MR5q5iD
01wAKadcOEK14SVuRCtlvo1rNexwCnVHj5bEIJmFuJXLiNlhWZ7wRzDhTPT5IJd6ZLcs88At48dh
Ed5WLGBJMNqsx5ZsRpj7sorybOIUSpfmzruLq5TKzkGTEqdec8JH3LnDT10S4oQ8CmIiZ2bCwMYN
M7Mztm6pnmPFHJWgR4EnuLCCMiVLhj9CRY4zu0eV820gWcOicOHWdC4WElww7Q6thbGJo4mrQf4h
6OK8fcQE4VziWcRbruci6chER3Ssy91AdIZh8cfupnQ7LHZ5IKbX7mBCIKBw5qruZvGGueGR59d8
GA3oXGNRU3jf0E6XiqnYQzgptyJRn3h0iEYXjnempbPeZ1RH7rJl/h47HGlyKbsaZXJNTgP9wtdh
LMafJO/tfAP51DgumDV2pEe6o6Qn9cIoKt+yQd2icUUjPtStaSuD/XZNW3JZGyEWK2+rJZQM1hP9
eXiz9d2MCgGXXNFVkdrZNhfFvzGrLCof0/lgzc0UJXpufOvkTaIOoEmYJr1NHMfogs5Bn2301Nt6
aztjEq+LwJlo3hx4N2znZgW/obW811PlXdBg3NfRsssLKSwznFKIIQ2zIPAv/VPXlEXQkpF9KSYs
6/7QakHttDyB5PKOywJRgsdHlYdclF8MG8tdW+rTZeT/HVh6qdGc7pp73C/iJVsp4AZOFG+lI85p
ZbO1X+FWBklBlgW/Ef5xp+JJd7WePxLUxcbvyJGwPjmPuMUcbF9Nn7CDJqr0PBZlv5OVmDal62e7
1KkM4luyqR9d/GKhhY/y1RiZmhk9ORpt9Ye/+qCaayvW6Z+mmGQa2uj6mxmwzj5mYnhZmrXd9TO+
hQFN5QGfCGqF62oovxnPgFFbB/jz1oex3uXVvqzePDFW6K52+UbshAZsHf2Zy/Qf8PW7+9kay2Pl
Mi2k5WR8HdvxJ8uq5Fr17GXQ9Z3prRm1+dqAuQn0tf/xCQAyxeWHkPbQQlO5ehZKEgkfuKKbB31x
Y153RvdBjyguMM2GtRXrAqtizFuGrblV6O/tlJjMg53xkzja1AaNvOP2lD0l3BBY0jam4tqS1Pud
2RSht2ZcuVeR8uqNZjiOsPPecuyLYc6G8A8dudp7Mw7DvoYjeFSON37SEVc9GrRGMLWybedqNd7v
VAtqJTVm8Z+VZ/QXnJb2zW0M/WgUKslQk/kwTV/n/UZOiEBTYV0wsMn3kYLUN4Zzv37HxLdblpjj
JgNOe+YToBCYlu9FY6qzTjMYQbLCjGZmUo0iyb9bz58eW6ueDhS9IX9ptr5rIdDdpKX34d1H/FDg
ZTokFBiym8w69Yt7us9DuCgO4R2f7RU8PkKMNXbvckXRSLl1TI+puwC2FgeNwcG6W/gPwTLyEc3p
Qlaowu7d5nWyL9KhfUiFTwOqb8cHg4TiH8U7+WDpnf3Rml0R8eTxya4W5sj2/vf6I3Pu1VDdRx0z
FCUnfb82WWJwn72ZCfGEIHxZTcA5IdCi6l5gWn6PsAJDZkLwcty0Cppy/BEgpwjAl3c62iibA2P2
5ignTQ9yWyX7xK2sGy9V/6EWXIvuxiAIza6T33j8rOFHOVXbaI/8muFkio53eZLp3pthcfcR7lvV
xrJWd6BbYvyp+VtBZ/DuCpuK/z0bLZTdoVzWB3vymMlZ3+1aYBCQRAjUDqsj7HCM9fYerQ+fpEXS
Plxnz4homORWt8pvU8fUsYYtbLmfGGk3wGpfE66pfKP+ZMzeiacMSsx86crabdiu279LNSr4XZhA
23NBBG0KSVbyS2NjmbqrPzf5v7Ueqnkr8r4pb6XotHDypGuc8iW7J1E4SaZPZumatybWrR7Wg24Y
EMQqsF7EhAUJO7mWnJd5L9jrdoUm8AbpcI2fO0rcVUiq9wnrmokhkempI6H3aKxI5tL9mFiNmcjy
BM0c4au1uxK3KaAG9X33oVdwDe/Kd/m2cuphNe1X7b1K1sl9rx07r7YFvoSJve5YnEp5Z2RSqYOh
0vQJQ7Bc5f7HJAqzuzCmeVUASsMVhljzVSV9vV7tEXv7bpaeOnqZHFjfKKow3rJZakawFDXOOhN2
2UL0MO8CwdfyutIcTDhWrSJyIfl96KIXX6MYh6s2jZq1r7LEBHcpCqI7ZpyU7oaSzRQdoq0fvYQC
GWZNBiWtUPOUuXe5o04JNp0QLiGzOFyiwxTeNb2tXw77vtVOq+6ATCz1tduminMRI0jM4imV0rul
rLwHxG3eEdRDVZxlpoF5M/sM7OI2vcbvUx/Pxc6eCr2CxpnmeTQx/ijVDumjZiAKIPVstm2HWJk7
BBsJydMVwuTOsMswBadohR6uhWkjq7SigL5WI73q6h7qTuw6BippEEkSqeP8iwFDIN9PkoPcna5F
Wbnrl9+lqO0lkKbZ/qTwa6ybWcCXDLAUNr9iTYyb1t491i6/7MlfHM7IANFWJmFUxD7pbJT0U17B
5jwxPW0clJ4muzXkVexITZo/HmuumuMWDbpBrQ9sXPMYHqjty/QRN6Qbpja3O+UNbuIFVWJpZdSb
vJh1+Nm+Hozu6mLvSQDGHarWr3AO46jHu1s3mu9v+5lRxy+svTyoO+bVrpiykOePJGO8hBp9nAdr
XYYtfc/ODUWk32mwLM+GpA6NPvskQBzY0QIwvLBLtvjQhvwfxxMo1nMfq8h3l4itnZOytyjf2KNd
VnSDziqQjaGDHrD8d6FGsiOQqwM+sJ3rRz7NOx1r+dAkFlU3Xh5dOepBViKhswUZAk1Zf5lHsv2V
w3vLSowvVO3TJbW3uUMvmlwFs3XjcUDA+OkUL4uGV+cApXJnTD3GBeKMRJ2mE0wtKxwnJz43jvVc
dQD6MrqQberbwkJwQhI06WwaaW7gyUIKQvVIZThLl2JznR0Vsc8FKa0rOGQnPdTdot2ujfLpP62p
ZDd0P6BRZNjy/Vkvq2CRBSLzsiZQAMYWRV2SsMRGfumYT0XuPA4RCC3vHdgLyNHW4ESYz7oR5Aqf
oVzMqO+KZeVG5Y1Y40KGGb7i0c667J1mdT4Ps+nLc9PW7YsYRXUhUP5atWwO3aV581FoJ5r5xES2
jpZ3EHhNDt/k6sWuh8naxAOOQnRn6DKvbjZF7ycBsUUR2TQLPiAajMdVMopk+5PtBoB8aRLPGyID
J1dNj6KqwiYXD/ba7FGMD9SDy6i16dLtde0BcYyaaMn+oqq6xzim19wrXKKk/kBynebcCSu5/1SX
THN7b9oOdw8pA9Oz7sF20FLjpnT0XL92mi025oQaaxO5zS6+17x3t/U818/6WLSbppnNYIoXc8e4
Tw9Qgknz6sWuzjHRwdgGg+4MbB3bnkSkl67syDkC6WGCI5bvMMkfWh/JM+2GXaI3+WNVOqeEysF7
e/EhMcpIQx08yCx/Jx8bTkOb7JEBUbTipiyPfu6h8BlKvjErnb7MTCKiYcBGoczetSYFn2cVfyxQ
fk9zaX7O8KOCoadU3Z+AyyyT3u+cDtKiP26bdjUPiyecjUkmYNXjJyANc6SDaNr39rjumtxS/3w3
/jGKFEWKiErYVgwGS6t5KxggH4gue1dciYhwOO7PZV1o94FjE1I9eig1a95SP2+GFBnyNRjm+sOb
KUMIxl3htNI4V6LTt9h5ww6RZ5O0mRM56fwRs1CpOZVnWytROpIvzlEfcT/kgTKwoQh7ehXCIJ06
AJikbFojje16Nztj4DzYy5c3c2gmvcsBILf/WWYFK8GS9c0zVgbXXiq3fK1OFPcYSwiKG5vVy7/c
Ss/v41hmXuY9nC/g+WPlngJ6jJ4ZG/2Qa2FTAZ8ZkTEfQndZL6lZe4dmcV81251Z8LER4sFhFKHD
O5ZUVe1siynGIvaoH0RUZ/tPPlLMkHUax4ffojbPHdwGT2FVccx7hoC3NATLunvJFUMlw8j2vqFF
RpdsFRWfg6Edl8p5MH2+9d70ygPtauZ1SePHyhy/8/xZOvmtoB08aiHnIrOddD2/2tYwhkuuPZhJ
o+2rARiLsqpvt6PWu0kufS/jj2aU7wVtMkvWsVGcGLe3OpHELo7/jrnaZmO5vHSCeLZcnjrPQ9by
3KMBHiQ1VxnV9/y7W/zhIBx6TfqrDzkpZBfZBl56NHXIb16hAfybjrQqCDZblr8DB8UO3ZE3yiXz
Le6U5WhUwHK9LImjPvc+iEJ85J0xUJNQ2DYkY7va6PZ8njudaxz9rQPKIehdM6FD2hQXwaGkUvN0
M53s5ojy1Uu8Q5rbxLia6rAiSHEMGTlrjd8+7YyAYii+k1p+JYCPQO12r3JIj0NXgJFoviw2f0Wr
gSTu67+9MHaEE4YN4auReU+d3uLBDEozf0vcdmclDS7C4dHXJSTM+uZm036Fgoxasrey4ZrLxjn1
el9A98wBJRojZOHcKMOkzo52hVFPEi8b78Rfol6gJaR8Tb1hR/wofuyo4onkom3X3j4OqviXj+a1
kO2JI46xKbw6D3PNgVVTc9eX4HZLD/wujN9vYy7YNSBnR7ElxR+rwDk0Qo6lotzEVpJ7ZZDn0uV4
DYiVeZ257cBQIOe505OvEuswTgbauDFgdzRIWYXt6Io6bE377KjBuPY265bJHRAHiYjVtATGICgn
Dqduge/o4iG9My9bQ8oT4DZuidTGC6Mvvh15WX0w0vjWYbK5TWXBiQeDiF9wYUCjKQZgiQFu+kSh
3JvHdj9I8eruPU4gWg1DmhbxjcPb017bc9faAZYqrrEzSy0w0hxTYx2joabqwPxyvNmdZQcWR+kH
pWAn9PXEZK9oAleJ9kwu0DuXedsHaTE9glPfrYzCOUsUXagXyt4h4XhH1dfFburn02B118wQbyxt
J70W7gZCA3wcIuuYWA1nD4ibm2Cyq8fBmqyHdgRRwsc/Bl4Rn+9oylZlew4njCZRhoh87NK2A4LR
fCNOM2vIwXDo0gvs1dPCTEC7daezNnSoQMlFXy3QJ+UbKxF+tTm0KvnalBMOX0VOmRwo2eQljr0f
22tFHShnMFWEVUb8m+z/2DuT5biRLIv+SlvvkQbAAQewjTmCwXmUNjBSIjFPjhlf3wdSlpUYUpGW
va5FbbIkeWDy4b17zxXReezl8ZHupHce0A49hIBNYygONUx/nBvfpWAfF1XZW+KxXKI8yVZZHrFz
d2r32mB3vOzHxF+hy/VWLDruBYZ9eczcIvvpWvmvff5/beT7H1gTnsvX/3l4Vd9f35kR+Ds/zQga
+DEpXQdLsSOwoBCm9i83gmbafwkqChYLtilNU+cv/e2fN5y/CEXjoGDaFoEYP5I//gZp4mGg+2ga
s5/XNB0QmP/Ihjx7Df7tNrL5++RTeC4/gMSQ2Qz93iETZLAlbLKPsLwiDUwsIDYLH0HUF6geFiSP
SXyl9BswcSoxh3GwuwXnJMQGbW72XBjxAQoK6l/Mk3I1xPNZKEv19FKWjfVsuYV51ro60b1u1NPu
8KFqw22BYf7ks0xexi0xCqCniuwR1WN71BBED9DmWStMQ+yU4WmPbVUwl8TFuA1by36hEa89WwSF
0BYz+rWFpnVpS/RxadqNe5xj/SrB93P/y0P9g4969oS/v0+zS5uIHyLigDlbp1HWxRinFQbeN9ux
TdT3FEfrtBr6rd1iFrQCuBSLHIbKLrDzCp+zbL/Zo8fxMsUUBWMMbSuOy5hAoRgd1IMuk2xcqG5Q
iD7C8yItSqxemt7pi4asBaBfbRutc3a1n0TE/fE6IENaNhg6Mt9nZsOvZizR1QGnueKN+kp4k/n+
ayiScZuWrPdIsljng+K7KgeL6TgQ26ALJQBwVKnNSIN7dEpoOk1gvPip3x18u6HemunHDgzM3g1C
dZbgFL0SeRizLy6iT4Ku35sAeVdJh8K+Q1mAz4aWyYkpT1EcFhxA3oglyo657lpHKguctprOPBo4
pT9xx/3Iy3v3bTCcNLDp8GHMaNGTnJipTxErmM4rne0nLbHvCWow1jbk8B29zvQMSo/O/hN/DfV3
3v3hM/ea+O3j5AeQvkPHE7qGZbonDyuL60FxFnqNplSHfxbbFIFxD1XfCz833yZgfvrSr7s9Wjo7
WlfAvl4yiwrDcors8bk3KnQXGZrwYzqYl3bu6NqindLqa0fRYk1MMgRrTqLYDUBloxmEA5KvyaLV
HopIW3dST+xNIJoQFIwSNxNCuHaXpSp4zPM8uCHLA81Fm7qfBVOesBJ5zsSTEfdt29IjFQ+T1Pt3
1MJjEYRh803AqasWhSnHw4g55EkNFf2kabZQFyLSIXwOZodUdqCQUhp+fZEioLwNUR+GlNRqbhko
kBE7EGqjhSKA4lFqenMRSmuaNoPtXtNpth+GcOgv+E+KBjvFK6ahAk1iqM4N6qV3g+teO9So9x/P
J7+9yjONEnoxHyHMCmvGK//6GfJxFAR82i9lhboMn+e0ThOYCUZAtlkZ+9ZP4+BP8MYfpi/xp/EY
Ehcm6wmv84nlrIp1xxSEsbQIkp5sP7DXY4I1I0+bLMYl4ZnPIvGcXcfROITqPS4Tv74xu3w+pnbM
R6YTdMcCgTfbXQ7cO7bMScAh0NK2dD0dTvYuGQcAYZp22SYcz6fRrK8x7XZ3pmOa2qJqgv7OGErc
TbI5M3zdOdMLOHToHdiVK010gigQdUBu2r7x9RuXtuzEUosVANiP7/17P+r8epHJZOHUhOWBMHtO
4vr13mdWZA1DNn3r6e+tkkDpq5E7thhoy5+Vizm2l7n54yFZ49+vHvOQEsQoU5jU0eK8H5LkB6ex
y+Gbnip378EuoIXnBCs7YVv28UjGb3MG3wyTJI95hnDb86bi16tjqaYSpOpvWLOfpCpmN2pTp0SD
gAmdvIKmXtBPuwRjIk1i10m/RipOzkeLk9knP+UHeefd/Mm7zQun26b+A/Rz8lMSDxFiaHovBdKG
LxSpsmbRwr67MmOFGWfoEJQvw4HDeOz3KEI1K9Cewrzun8wYfAHgvupyEC3wKkNvJ97SIX+1Xd92
FynKV4RPQMx2lMyAyjlK5WemH4kSKVUY0zdCFMiQIHg+eZI/rLzvL0qANpntoPCQHN7d9/dXjya3
SjX5DOShQNybDvK7XtOiUHzql6iwm2KRuzm7nBkDti75el4H5XpEl0NDAm1nQtRWRoLiJkr6CxJv
mrVBswm8Vm7kzz179zeIYswKpjbNINDJvMU6U18kwUhTjwbhQ1X45iVzMbyAGC6qX0XXdJUKsCp0
nWZOsssN0BvciwvlF/nOHFsUaqVmWutS025TqHcH4k1sGsVFezRSZ1ZdINGEeGZjYsLNhXnDkIKG
HkxK/A4fv6Hm728o3nY8/EB6DbznOvbcX99Q0TXkKQbmszJD/YsFvR39eGiBUCYTbCJ5NR+VszK8
IUP8IQd6e9RaOJWmqENVEK/Qguv0vGi1pVn66JiNfVMh3LqpE8rgBN6ARFgMgSTjbAg4YWpNXVz/
uIL/nnX+12WL85/POlvE/8+/HnPmP/7zmGNwXiE3Fgf1/K1jbOaz+EkJ08gLYDWHKGbge5Y8dt6H
fx1z+GsOBDCc16CQsGPzt/4+5lh/OXwPJu00zjk6XOd/FhfwAwH/62crwULzP1Zcm1/q2Cd7R7JF
ujT0nsOSr2MRlro1YvCRJiZiEWn3qjK1Y1Z7OstAOJT+Mq91AJOjV1EpHXFk7rNQ2P2qqZx4JGVd
F19M7G/xDrOZVR2MScXUUUOZ4xwYq6RZ4SotxJUPa7I71CgJCOEk5416imgiJBp1PAwJNqORswLS
3KQ789GAIR6iSLOKkFZ5y9Yr+dcENWp9n3J46w4isIkD4b80d5rjGNekZ4tmVTf6K57CMjhqYwNJ
xq9owG+9oakeoSW3xBmxx6RhGxZlspvikrYdXdhRv5goJpc71+somKFmzsrVYDDbApM2ujdX6U61
9uKo0/dFDP531/rcmJVTCAQQaGJksochFKLLRPvJnkBZ29Lpunbt0gIuFlWaq3pH3k1OJmAKf5YN
WhtVCzPo5HH4gbuyO99+Zc7Tzmw7n/WpWFIltOkYY5+jT/a9W7OZXUx0SA+FrNAoIoDzih0txkFH
zB9WXycZZc/kaHcpReJKbvGHey19/jG78aZ+ImkPAR/HlnB2TMdG/GpB7ihWWlFG5yRgZezsypYG
x4SigBKwHarjMAVatQny0X8lXgzlCoYw7V7zmzDgX3N1aJ69rnhvWMDtLcLcyMYyBZtFk0ZibLBX
+NVaNlbzQpsDEUJZxM6tDgw+WOiR6WtwaodcLr3C7LL15GSOv4Oi4pjgQd1mxUk8ByYJY+WlyYTZ
LCaeSwNISku+jFORfS0dLSS0VTRs5atopAKpDdT/cvIIyBLELMHqQ9bMJteMfo9vpB9XIretdhUl
uYZVD0UlUUNRiP+QN+usT0DYEzsURuE+Ka0I11sHFGcRazV3zwg1zVxUbYEzTTY1rYIpyQnZCdw2
vJomL34RHbbCfQAC4bWj9DEtR+wLL9If8yclZAvPwNNCWiJ66JPkE6JiRn1NnDaSTTKCoBJe65GL
k10b7egV9RTKEJekw3ViZEO5NDNrmFZj54LFtfD7fdcaaGlYnRyz5mFk9N2F6J17kDbJMJ//a8S2
iUsxzy4a4zG1nfSisAR2nsZAHLJUkKYS7IdtcsumATF8FMqi3IoW+3Zn1y+cO/BqB6RcPelx0MuV
20haa0NcRsGyb5R400Gx58C2QqclppCN5IJOKeSrRMZtuO0xTH2PvC7h13kc7vExAuZcdkgPnGXn
10GJKq0N3pQOOmoZdGbMhmjKeKBAlCt8DPakbwNMfeG+jxKfEgNLPY8k8LpxRZ3Vs7eF6tTtVBTt
HDhEPwFkuqWD2GokSU8WblcY7F70PY1ziaXV4vyzUZT90mWirH6tgBWRGgXo82BYff42M5M7hMO5
+d0HD5HcokHq34Ci9W9hpdcIghOt6FdIJf1o2eau8eQmlvNktz1GbZVgl1fkZtnrXmcfadlxcQUB
aeCI1hvxWxTGZrSh4uM9j5KGMIzPnFK3RyDrOfyy4FXU9OpvaN5yX4Da6jQkhJ0dskqfJjSRg4ZG
iceyh9zEZJOpkv5Ob3vaV0ys2nXpmt74EGSW+wQ5Vu+g786689wiS7mefLkE3xDg0GsaNFLbFB9G
tsvRSChkjJwov6Sdn1SoHEk6Z9YAsmYXTieXMH4QxRdT4Tw6hKmmF8JpdWejpb77ltQNF4dCEv9q
2UziHNS91mE3irwXXKwuMA5JwxkJWq8ujdJDq6O8ON/4YYmpgd8nFryO9BSnnMEW0TT7/Wei7ZU7
IRJfOvaEBTkAPNDguB9G/Dw2xoddrTqsFPXgyDu7GIig6WgxXkad37tLmAjqJtfSETaTQqi2jisc
OcspTS0sCMCTQVNRR6TzNlUuxpQ6R1/p6ghkkAGZfC8o4rNlnKvmLnadBIMUfiJ6HrURXKRwb388
9wJRrVtHvEpZ9Z3FwMHPis0p427FyciEqxLY40w008Y2rLHFHsOktmhKJ2gWxahCufK0wueLFhGS
uxR2sPNkuhCSXyxskM35mCV9uA94P/t9XRb0cnssS+D7KoesrTqvrAeMtWaJ/LU3k7PeGjt2fhwO
liGsZneTGEgwFynN2W+SLXRhgPjkczt2Poi9hyHJUO/iY8IA26ShwJyBJlRfFSww1SrlLPE4xSPF
vIwuHWJe6dnaABOr98HdE2t5pIXPtCxEEH6FuUGbLzVK8zpo+vENETcyOgvLHHKVbqqyr8QYmjuD
/LX2Ijc0I3ka+FniLjW0CWVhqQNUzu2hHdc0+sVrVQ42yF9bbiNEatdyciYYo9h2UNgl1jF7zBsB
X8zJjfaudgAYLASvRHRUzLnlykurMF9gmffxRkMJfwOTxk+34OOH3GwfOnTLNsvbu3XsE6yb++Ej
Vvv0BU3MQk9D7avjjvmVahSWiCpO1S2Q8FI7aiWmdVrmLpEnQY/3Ci1bQIl7RZWl7d9icxq/eKKy
QbJkRb7tK0seAwCyOrnxHpT9Fk218d8Ow9/wo5ky+p933etgLJtfd93zH/+56xbyr7kaSkQJoABw
YTp1hZ+7btP6i7fUotP9dyIKFYm/N90CkCkmRGR0Logz/hR/6e9Ntwn+1IOaOqN75U/86T9AnL6v
swAV49+gvGJR4YYK8FtMkKuNhaEsyXsE2t8d0IgV6aEk5jbGp22laOeiu19uzB/KXPPJ8d+b/L9H
9NjlMypnTDmfPH8hjZVz7J2anGAJof8MnAqo7+jnW/gfK2k/ir6/jyGprLgEndE7eT8GTf8G6gGQ
tHIV76eWhvJKvvmHaBctLofFK1e6aOU3tTiUS++TouFJQfrH9VG5cnhmRJ9ykOHJ/Xp9I9MOGnI/
WPrqW1hfpmwOQlmelYh0gkCjlnsBgBMR/tvHt/X3cV04EsTqUC2DGsV88X7cCIhDCNkEhU0jgOMU
W00ZF0xfZ1KsbYEzNi6vzdTeuvLrxyPPFaJ3NxsyLoxcR1jS4XGe3uyGIJNgHM1kWVgFVNYOAT0N
z3XadXcFW78VkkL7kwf821vLkDMDmFuMiA9618m1drZLFgJDElPwQkBLdyB+qlmErXbV6c698izv
ps7i5JOqyB+GpdkH3ZC6N9yyH0WTX15dnc6yg4IopE8eoMToDfMlgUiwRse4R6O1IqgBZKn27eP7
+9sHM7PQ2L4h3JjRZ6cPtjJYgxNcQstUo82PWKdJH8fURRH78Tjvy8+8uIxDhiBdRmHYPMqTSqAk
o0HVFZZevwaEXxibAR0dmowzjJCf3Mj3pdZ5KFs3SG5CP0Q+GczX98+POA7h2BVVthxETTRdDMjW
rOmTQX6/b/MgHnUJNojzNPB+kJLtVWFo0M+Q2eGQdfxl3Q/d+uOb9scroTVsCgrVxEedDEIeQYwb
SMRLTnX+RutwwA4TKpdYD1f/fKS52jLX42zLNU5GAhAbm3zjvAYhcB+Nbl+RLvn4PrmgP901C52X
jfGd92BeeH6dvjj0uZbJgRjdXHjn2Oq2SstPhjD+OAZfEdw/Ho04vWka8pdSH3gyXY26MPGFeUWb
rNh1qriddOK5895LViMi/ZXQPDBF3ggiIG/1G1N1xhy5QjzkAB3nkx/2h9/FR8btdZlXKHye3OIh
4uCrI9SjkpljgW0A822ywvVv/vGTnBmUFnxBBKF0HN7fYkzRIqgDFyyfTREcn1oNHsxSn1XBf18F
XZsFluBt0KieJALp/TiNXhpNHaG6Ro3/ojyAKUET3+leaiPAQbto6gU6xAIZAWBgXG4yopFUtfUh
svXkCFc52lmIyPaVVS5bpxVvTUsvqKd4v5r0Vv/+8V2Zb+77ZcQWJgpK2OCCnvdp+0U6gZVCJ+Wu
jLfp8N3xL9KleT2K+4+H+bH+/jYObT0aeg7gZHky9xgeHv9kEMnS7uQB71q/6atsuCDKjfIgBbGZ
u1UbjgMOeiBsSwxq1yKfWiv0AdtRSwq51kld+vhX/b6ysDXEMjRv+nAanK4sWUlS6tgCiSi0YOmq
MbjCxfKcNLvW3jf4EXZ5RRjHx2Paf7jhpEXwDursMWmWvH89pJblrCoGNjDLWRe9S/RvlB/8ovlE
EXD6VQHWYY1mimTlRDh9uiGKDcIm2owHW+IruPRCAfG5N+tPRjldvU5HmX/FL2szemdfULvg24Wi
vQqxQS+x+cozsxPVGuVH+8kTO717p+PN//8v44U62Xxdx1XZ6twyzqbqwfin88SPIQQfAwl5dCat
0wdU6K1qPIYAginzaZEBgi8Qa378Gpw0Ix2TYSz6rHwPcFWBp55ME2ZC6SYme3dp20F/hHIqt6lf
Dl86fA8Xuq7q57rG+BtN1WLIhqvaYNYienaqP/khpxPAj99h6MQZ8x2I3y53SEcjr11C4BDkbwFP
qIXrt8xLur1uTL1b41b95J35MaH/Ohf8HFKwSXeR2uinE75r98LW8w6UhtMOW6vMUPy2A4d1SQ4f
csX4FpmVvUKdZ+Fp6lZSaOZmSMKrxAhg/MNgzKudcK4NQ1Z3RGlffPxo/vCOYbRD0jRTmREDnbxj
9mRxNsIgs7T8vv6muSKBGVazFPr+8FnD/bOx5u/rl/e5gklIkZRpkXbHctTFdzl6myEqPrmk+Z39
7Y7/ckknS6wusz7sJ3buPSCSY5CXBwwly15al6MX3UDdM0n0a5/JtEtXH9/MP0xDFrJoTs7s1di7
n4w8QWGEuIH/2ZZaC21QJmfKdD+b7H7/mlhWEG2BYHXmy3RO7iOLI11dzNHLJAuRrGdw+jn2UbjU
lzYeIRUH90UfQMLLD7RHqHmGn0xMvx0E2brzTaNIQn3oQBU9mQkDLVPD5FpwnoLgu9NYF6lIQQ9S
gW6z8NKgiKi35qqmj2Aqf//xTf7tLToZ++SNbYrO05O6w6ksvvV0JEzIYKhzPpkpfihv3r1FJ8Oc
3GRMecBWKCOAHxnXjtMC5IqeG7qLC2mWB5kF6wSdYZW2e+FoFvIVXJdG3W0/vtjfJqz5VxC77hKh
4gK9P3mjEqeq9ajmUZMadIWM6xAB+wfSfytSfw3H4R9PkIw3zwMu2yOdqs3JzSUVYEyg6aGBkglB
6M4W8wx2qI0igg9b3v/nJiOd4Oo8alccpN7PCJCau7pGAMVN9nZhGR1Cu7uuveiQw1E0Yu+cOj3N
ksk5glqkdzi6ZCOoz+bo053R/DaTLI2a1kHCZZ7ujBJiX9q+wZYyhbnV3jU17OTlBKD3UksqSz3k
ou3L29QSBQb4tCvtm48f8m/TBgdhl1obxTvOx5Zzch7K60GbmoZNYTL1R+5ygLA7/IcVlPmwzQJk
I/pC6Yss6P2dpnebFeagqyW2yC+23S6DMrxyG+9G6sVT44+fbPz+eEm/DGe+H67HdkTuI6ZRUijI
TaDDMnTt7ce3bf4CT77Qd5d0ctsG1wopNqDXY2UFcdqrVZ87a5pas2bm03ofS/XpeByMkSYw31KH
YkNz8m3AZ3PDFKDRQkn0lkSf4u6z4Yqpt3aSI1nBqYbunzZx4gM78ItbMjAVnQbZ2sBYJ9R0iIHq
2MZb5sblpRv4bfgYBq6dXqAIzp1DOXaYOhYN5u1bc3IGMmUM7QlapXMmJn3CpFNXPmy+xioue8TQ
uCRLH/bFGMe4Hw3SOneJqtSV62ACfs3dyLz09U4l956B05RpowV9BpjTiWN3XTsaHVM02de9Gfbu
MTLr3t2NvQfl0COKdYs4p7hWeoGcz6hpasipGx703uzYkkzueGmBBtsPUtj4zkz/LWJhfQpISD83
kY5exI4Niilpyp2VJG82OSvWvk4GlNBlZxigTMOJRMOhkEDCFOLt9ZgGgdyOJkdE0tM18B3kNnFC
AvaFxorwnwhd4yGn2gzBD7QjxU9wYk+gt2iP1z4kW0hShNW45aQOHQmEV4TiblKzCc962/cPFVnY
mzSxsAtVUIp1Qj/Vzh4N/agbuXWNzEjgtJpuJS6QCxKCiRmd6KyuEuVu6jbc+Nj28enXgIZ88JHr
fiYw7+hmFf0LOaBjBu2+6DddS5o2EVfOpeoa86rBj9SuMzsTm5YnujJGbWpvA2S793Yz1D0lqai0
8e/bXrbv3Hw6M5JSB7BlZty4bI2cq41mZBf9nloPr3qsVr0VN8spx+fl6oB5y8R5klAAaCc3Yj12
CFZRVS2dclqF+lhd0UGHIuNy/h/S4c2V+JiLMIGnpoe55i+qbIt7GoxZry2m1JLfy2ykdSpzoNXx
lK60qJfr2SZMZ88KBKhzM7lCG6xf87zg5UeRbpx71fRi065dkCErEEgEKffZyhGRJeyohZe/iQ7x
uB67V8VcVyo0ghxjvIV9YWFXxQL9mNTTiyMi+QUbIhbiusf6lM8/MErKfVdI7C2FMxnIFrW9WZpv
pbBw9dEurBYZaVQY/skS8lCPJPeILBAqlGDmOw20Tmvd+OGrN9ZuvtCDUXsa7OJyRLEBbwyjfTVi
vxWqWPbTCNK8BHbAH8Jt54z9AQiSviCm3AVRZyDQLVsTcif2WHrv43LC8bvGom1sYqO7JC7OXNZy
NHZ9xtk+7WFDV2sk23epqDpy3WK6BcAnKHt1s3ZjiL7mNZuX2s7a5eBX34QOl6eK0vLcM4zpwNYp
uURXKL73Q6tPSyFD6+Crr1Man1GYM/ql1+SB9+QMIxz17DJtpnvSVEp/3bdGf1/weuTAT8KhWLs9
XGOSfzBC154J+SrJk9teo2Gz0I3KvG31NwuK4UonyFQSK4vn98tkms+Bxms2GLqiC1rrKx59c5dQ
2kK4VKf3tY9Bz6hiuaZGHiaHhqmt6mADkXm7aTVpfqsjTW6iqvb26G0MZx0M+AAT41yVFgCiBkUO
nP7AI5QCVm2d2oc8DDb9WK6npuYDggdKpsCQQUm0G4Qz5tQthUFbG23HQ9Cl5UqiPF0YCAKMPlbr
KKvx+aNEX6P62VphuLPcep1P0NYy5DS699VuzQ0WjlXDApHOAbQWgQNx+ziA09XjiOHiVWqkQC4g
JNDt1FE4y3VjlWs5tLuyJX9ggENLALBOjFPnr1gIFl1R9M2uwyYOQsUYVhDEn5jHwIigRzgAHYNo
WJIZr09vElyAFZXlzLN7aMqhg0nCtBBIiCiAMIZygx/IeDH0vmcTgLyT9+JgKWs6B3wkYRLHojcX
7sTBqQva+hsmgG9uYF9Pepru3FjOfkrUZiACGn/dabGhiN51b0XAk65tK8RpMxFf7AIRBNfoVzcD
ImSetyAcCxO5fmUaKYg8oiVepglmTDf6390a2zcBJfJBJ7Z9Bx7rfGYfNKH2gKToKcYgV7rxuAhA
10qRD2sHmVgwTtUVYJfqptLgx3rewPSaa+gIgmqoeJ+C1jP2Nj727KAIDL/OPAqEBiqGcBGS347H
hPUBa8Njkxewatw2TtdZXvXDAWlVviVwausPfN7+pLVvVjazjoB1jOFd3gDjFXoybDUt046BTH25
nerMOWtygkFXozu5y4iWP4TmGc8WB0fXLbQVfpslFvllEwIJ62e+2GQY3+p2eNS7QZYHGgpAF7re
/wa3YCCVYNCn7WTbV6nISk7sWbLqk/IiEjiU2NauEGStOC/Qvh8P+HAWqSqROuVLMwLs143hsi3r
YRchjG1QipC4DSseg5Nk7/EYA0q0AAfmyrqpAyFelTFT3Mu+XbOHXcNePRd6eE6JZFv7sAphxqOY
9Ssy2S6impJe6YGRBcy1R/8BKhyOT4BKWFY3alTtIQ0VKcW6iBD89m78hGVnTA81GmxjYdlIxcNs
iHFKeEPKB80navsQafbK3seBUA/ekNgH9PWADfTcrMBN56l3NgT2tKyoUJAQEutQW8kVIdCJSg51
UrkIQyLJ+2C6c7uW0JS0rJr7Sc3x3ThTBrQ6kOfXXuBMOz9ogVb2xrdAF/h3iwmETmGUT8xUzxSh
S4rmjYUmefDG64Bw1t0EkOYi1UicIUBGJ3iv9kdxoQkS83BSDAQKB17Sp6uZpICKyy1Q9xvkzS8G
rTgfnBEFiC1i8tFU0S8yFNC71GudZUEhATqYbqtoR7JLWyMc84KLGAHN10qV/RbN1+SxpNgDKQKQ
CZBUGegzVl2EXnSGgDx6wHHiWD7VuKVXIsW8go1iODamtrfL6hauTfE1cmxYOdZUbUqpGQ53r+/X
QDv6i0xm41UI2g1dmPco4qY6R/e3G/KiB4Qb2tnWKWGX86eCS2MoSLp2mKk1oUFp6GD6QgeYyg2J
m/dE1tDtqPoSj0PlxecNmY6LOAiCp8As2KDM7D10gxXpPHi2wD1MX6xxvMghv8Y7GYhdSN6kJoIo
pYHfFVdN7zZHPxnibxjwkCflHhIk0x+ufTy4TlecGXZT3RRhEK1GDuurBuXlLmvD8Ji7/b4JdUEO
hhsA2cy+YDHf93mqwnWVXGe+e5eXeX3p+c4jZqSAXEixmeySwLBhwI6rKE5qBIZkT8HEXTlL6y7Z
oumF7Q5u5wLNkrOzpu4Sh/itm9iQdkY0cvwhLHWwAbMbYXQdsZF8S4uCLbC28FLrJq5QP2q4gg7W
WJCCYob1UzoON7BYr1HPPGqj2PZO2gS7NGXKSZu1LXLY92UeyOekJ7l97StBil+CxPNKoAdk/t2r
yequoqaogfTZGtIcHN/qpQ/z6rHxXXVTsvG9rGrAlH09lXftVJ6NWpepVdGXNxECwpXZ4CRPGmdV
oNp9m0IdR7MansrSge7kRBRrq9R6CO14WCHFfnba6BWG3HAMzSEgXgQ65EE57XkUm/3WGLiIIjf1
TZhED0IQYqeSFlHmMLM/4RCTi5OeBXZhXwYES24JK28XFjHzy3qMLgJdPzbKXHsTwVGkEva3FUDX
VRwhYF4QsQDzK3qWKlzKrnTelCMpFjRlcJm17kFGwKxcueFwupzFoFZbaFs4A846rURx7A2R77oC
tapEy7iTBmD/0HUVWjEnJkaQaQAMwDR/j8silFfjLGZLzOrcSWVKKyepYgJBMjj7BGUu+zJl4TZp
/XZnAh5zuByUv5UDGu/UAGYTFxR89VEB0iwGPdsmohkDknSY69vAATVk9+bSqsL+K6BKD8Jm8CLN
oVu0fgCdOKxvPK/4mldjuCY7d8qOlcICzhyCVs/0w1kNbbTnVckmK2ya4ZKoSnAmeH6KTewBmJAt
BnBUuHpAg4x64YK4p25dGhKyBW0gK2I+dQal8JhPfv5milDbK/Cm6y6uYotlE7z6OhbMqpmnKEzB
l1ubSUYaytTEOEjql3yk4YnuHEKiD4K6Z0c1RhWTOOTZcpOq1trh4sLzxWuAVz4ZHvI5qcAqNAjX
yVthtuqahM483YjeSy+jiGVy1zCNkjLT9uxDDZhriF36qghWfDj589R7XkVkqvCDsw4xeX4cchOZ
Mht7gfM/ge5wQwgFEg2OmMGwag0XpXbkN1my8/pWDRj84dI4C481szlPsgZ8/9IfvGZFXAe/bSRU
Vd4oqjdiQ8elI1Nr1L39MIjUPJQlAYxXliFxNmmzbWjXWZlLmFXcaGQtSWPdpqMYHyNlmRa0A/xN
baxBLaF/M5uiXIcQWQKbFoHUhf9oFlkXbXUr7KutEf6gu7dO+YysD6RmnCT5TBDW0/ux7px03Q/j
eE99PxHbqhy918Aky2jVWQ6aw1iEV06dNreenJmQpu3n62Aaw+FYxl1/4E8a2tc+cINsG4fKfcD1
0hH7UqSDeIkIz7ji2FEwK6MaFJdsSJz+IWzNfI1a1zMXfqSN7kOnBbl/GRL2BnWoHJzoGLe1DC4K
Meo2JAYktbCv5lxSrzmWRWjsIPfd9ITn7jWCYbgW9aqaBKiwnTf1osw4aC3ofStxyJK88h4L8gba
M8rRab4kx9bbJontbSP2Y81umKIGgAXnKLO0g2TN4u1L3kbvYrSa/pwePN7T+AwNOnTUvEKsbWhz
BMQsjf7Wq0DdR0YfHkt0uxy5DPyzNVYC6tiNNdxDirP7blv6d5p3G0WKZOiCgziRyEwFpcSaAQqI
ha/swoti5l5Zr1FQ3SpSMvyDdE3zyNE8OLCadqvA4hSrbw39Gv/HtCInh4izTAkn24XTCsZhEPUc
2LTaWBF2BhvXbvVVbUbwO0dsXpu8MdYdINR8xY2+SCP/TET2utTHM6EeLefrOMFyUgYqZzEW5K8p
kV4rZUp/F5OC1BKhynt3ARGruC5ze+VMVwxYPPWmUW4AMcxBKqQlTHPM8fnkPyp3pcmSnKKzsW79
VRjbVOhiVW3C2Hqh4KEt+26ck1hUfizr6IhGuzlvONVJd1Fq3CXZN5CGfAUdaWj6RRLp226Y9Nea
rkG7iOzJd1DMu+ou5SxgJ3x4Iw2pTp1BIhA3QAeqh96s7suzmZx5dLDesVqW/OsqXsact7XGOpqi
KaFKF6T2keOwJjzwAnNGkDOdS08jqrkPjU2qJ/5lJOVI/HSLyVhxzGnZ7IXaiynDhcwHMPUNXD8m
2XyC9AwZC+4cOn1j3Xf4I6YxBeHXRUu9Z3fIHXJEasC7srK97U2grCMlM422WuQxwQUkxoAYDa9H
Hfb6xlL/x9yZLTeuXOn6VRx9jx2Yh4jT5wIESYnURIml6QahEfM84+n7g7w7LEI6Yst9c8IO2+Vd
VSkkEpkr1/rX92d+fZ5owsaX5UdrHPoXw4sjJ5OFHH11p5j+ggXJ5cZIdfxOBJIuaUZSpiQfn56h
567LldDH/hKSXeC0lgycRYyH6gIhsEtCR3ER/PgiPzCBW7xsaOLd10O/hVuJtTGYr4c+Ek+N0u0I
4VT4Nmh9WfFAxqTBLhp/XyAyy5edob5VqrJOjOquLriFnSRJ7RukrBBMI8yNLqQ0VeyUs3kZ8Z3s
iUm969rKV/TfqN7S9V3tVJZIQeHHplyaA+jAVSx4hWnjqtf2e1XPVJvUV4HnoukiITcqYGL1vtfT
XH9uJHDxIVYHZEDoYlE4mRfyqNHRaScV+1268mGyCKeNBs80qrAB8ssN9gsXbUmTrJtaGzyW8otG
VJdpJuIh2ZhVBBNmbKGYNYIm0R6edQqa/0TQojMDOiSNUR5UPWCy2nlelMi3CRue4AKG/WIg0t4Y
aYJ3Fap3OiOEYvIDa+P+sk0jdkUzoC0AFuZ7HIPu3qXmKN5YeJ+1C6kaK1oeY+Eui0L/rBcMMb0E
YzgQ5dW9e9qYRSnj7yI3BV2SLqZSmxbgNM7eCRlR182qlGjBZ5XF3uhgENGHq4jsRWZbdLzs/cjq
Tkf6yu8yXwnTs8qXM7BUUVzI2ALKUYfhYuuF61EeDIhIYN0JnwYAXkI31jbNxuq7SC9qh4cZ98NW
kEOnIWF6aqUyHjh03u4rDv3XWCwjMPymkOzgu2M1JLSu5ER5REOUXGH+w1aTIJqlhYd0Sby2tMF7
ibpa3FpS6J24Y2vU9L/UmaJjdi4rpyAtpOVgSpQfVhDR+iJdkbvOE+06p5HGBT7RjRbnHWjsnNvo
QxcoKjcvQe3R4JNXxmeaWW08VEDSyndH/grqthGtp+tRd6lq+7SdxSdaGvhXxFDqH3LiV0o1pidR
oijbQay0yz7hYiQ1OO1xhnbhxgP5tw/BlKfkJaQMerfYmir3syTUlnIxkIU/6RHydy5eGqU8FsJT
16GeEaAlxrD7e/wP8UUp4uHkd1UFlt+HogmjRhXdlDErSdGuP/ow8ctFVZcOfs9k15OFbu3d/kjV
Z151mgaiqKdLWNSaiC5nBUa5L4AOtpQvqCrUCwx28kUihXeRr99xae0cilEQ01o1+2Vp5mNcDb04
ZWpRgbBwWJrxEYSDTEft1iZJvBZLL7pI6Gw8onuYFy6nUTT0bToyJo3/mE2jVwt04cZMo6/SzJdK
mPLI8A8Nc5Umentat+KxfuJ5XfhjxKl2adA5hMRuVuGq/XZQso5aYppcCsPWqrBP8LUjFct5zWka
hMIoKBDq7ogLZ5NHZJmiqJukgsEpaWduXUurxR6JM+33y5CWMcgE5IYUDEcO31IeyyCaJyGGSg7Z
E9x1mEblRdSkxXWAK8WvB9MQLFADlWjOpRfgcLCwF4COxNg2qS23Q0IP4uwqw31MUY7M3xftAhMI
zwPJCY0AKuKB2QSK9M16SMxZfffWZequ9PKPm8ATaohmyJcHK1M71aVja/6b18YmxyMidaIrYP6A
Af52nuhyL4rpRHXwMxTvenj9izSKM8fNQuHIhM7LnzwlgkiaHXSNSwXSn8MJ9UnSlvHAMrEiDFo5
oCq7UaXlz2/t+0FgkeK0wXSKs7emicQLXcAnBlkosOsiwiTWp5/551G+mTranZF6IOKjQduYKRAa
KqxVpzB1qXmJr1bavWJGU8a3P4/y8eF8LuYyYwzDLkg3CliieXEVyG8S5Tj3AbOjVBZGt1XQPXH6
oduJN0oYXiHqWQH+oecKkJxRmicRADPZaOjDNf/IKdMsVJB2LbDVBmzyn3+8byfBRDA6MVOQGs72
Fr9OqqIhaiD/JOH9lZKyb4c8PYWhKy0UdEYnP483vbrD2VBFeDB0b0sI5nm3h+tH6gwlk3O+Evq1
1pY3LGLTvAjxkVea4aSDuDv4dAZH8f3Pw359TBW1tMntSJX44rXZigo4/YsIhgbWksmak8PpazyL
K/2azrIji/fboVTYPhNGy6L14PAJe7rd5XbKVCSkhemKFNGbSCXX7CPn0PSlHc4kBwLKUA46C87O
BHH7rDlLKXdZVc4+qhQgI+LBAeRPfXkEbQklvaYRvziqdpyEBwdjEjjA15k0OxrSHWv29ZudrpSC
wcneABCzh15a4ywTTVcgSuXin0qKHrBLPvGoaxR4bcA7fsPS4zoMqWX+/EK/PL06mdhPDWE0QOhf
TpFWkKoBdCTs7oCnVXZZJ9LNh3tLyTUtPkmPNc18WbfTeJgfTZgsMHfKbN1q1LnEMpOpGizjq3o7
2oWD2u+uXv/8WF+CC4aZdtdJeD7RV2afY6qTQNC5N+BgKqQ2bR6Y/7jDda4Je4LQYGHKrfO/G1E+
XEZQT81Epoi30OPXMqarIBaon1CEEOrVRH79ebS5vg75oDpJgpDkEiCyv89WEFIlOElYXIINaDaS
7l4oGMbm3FEn3ihU4dFaAYRd+fnfgKhfIU32WcK//8/0Z16yfCgDnA0+2v/+9av1W3bxlLxV8990
8Geq//vxj723zHmqnw5+scScqB52zVs5XL9VTfzPv//v3/k//Yf/ePv4W/ZD/vaf//GSNaSO+Ns8
3DMPuiRZoz80VRbNU52VwVP8j3UTpG9P8z/6N9ZE+otmrEl/x+swDTaT/26w1P4iH03EBAcaJiAS
LtbifzdY/vXxu/lHpMfgPk2Cor8bLAX+Pt2cwFMSamQaFWGf/aLDUpnFvsTx9ORNu5xBywttgfON
u7fUHF4OGbo0MpfckFp9Tb4qp+yWBOm90AjhI9rmDE8PUiPATZoi7ddJKtXleZx7RufgzGloFH66
kVSyoeHZ7bZ6dJ+SKggWWidOHcSW0LwEmSg8aQUZ0K0q+lVuj/RXVg4YIWHqX1DNvQgzA7CF2Kl8
GoFfXkJlIF+JsKrhzk2WZynQv4igRsWLRs0VOT1r4A0XVBHUsjn99Dav/rnp/iNtkivwenX1n/8x
2wAV7nC8NnpfRU5vpH2zDclTx17LIUUZYCU3AOOae4lGgdMeNzrAsYK0puVJ83FUyby7n0eeRWcf
I1uiops6xzhveDoAP4mdfalRFZ4LowNg4iAt6gsOgvz850HM+YuXxGnRaaxMRPUmnZmHo+DSQj0X
SBaJUcmb0ugkEoMx0naiIKHkPMXQIm23QMeorQmt2O5CIfUDabIia6Jl1Y16GUCgzaMsQWqF5tWu
Rq8E343JO/qfAYGpEHsUthpc3vJVQmLXABliNKrtd5WKmIHN949ktVlj12VdIGknh69ya9FabKjq
rtZWtac0jkHG8iYicfc65HGROaJPm3h3DYMqvm4QTTyUheFfRL4vv5dZr4PA8cRh3NC2KD7BZoBX
5stom2zSXK5TZJScISYU+bM1VvFbnrYkhUWRVvRNgjND6AgDvV/LMh7F8BwFjTU6apbA2QWhAImm
UMXigaSrijynMss3E0xBveghY8tL2BnwaTLyJFTYvNitF9nQ6OKJWsTVsHNZ7VeWh0EsDb+YKC7V
XJbuZZQg7sIVGglfNq/N3pJGHvuTtiv6G4xFRBWVlkVhByNWBAhaKAWWA0HejbaRqwc96Ze4zcj0
laQFczWjVD+Knt27WvGsal48AH6ZnJV+XjsfTTH/ClNgO8B7ZVfT8fu0DMBLsxUqjFmAEdJrBlZ9
o2GqtmtJ/Oe2byJh6eKW5EpegBsXs4fOn7gqpnKRpLHodEUEXk3yvZOPH+hXZ8958FJmVfZez0+W
g8PoEvXiTV2+vdXnT/n8d/5/eAbJU1/N//sQun1L38bmLT44fD7+zN/sYM2C9avTsMLNWOEmprDZ
/E3VMpS/FNgYnD208KC8mgLpv88fibMJyRnudhbiZrY/Nse/zx/xL3J1xE6kF/hDuqzKxm/OnzlV
i2suyRB96qsDNCjR7n+4DYlp3CQYcrjO7SV6Dvv1MbCv6IP37Avfvrh6W//ZvN+/bm4+TdI3e7s6
bW7/WsCkEWajzmL7EWytliDIcR4L+3aX2XvPLux7fvH8dsbnM/36bb18uHu62N5enD39eb/5s33d
dfaxn+PIjzEP1hIZ/XbEw2fZrSQ+l/7u5+e0Du9KX59zdrrLPc6D2vScmX1/u0vszH68vb/dPr+h
5LTv+fcjWiV7/3x5fXr5uD/17NNr++r0+vr07OL6+mxxsTxbX5+ur6830/9abjbL7ePNxdlic7NZ
PNxcLG5utpe7xeZ9e3Ox2Tnb7fuRn3+it/30nvTZIQX3DaVFw89//nh+v9ucnD9ePm7v79fr/fb8
3rOXZ9dny/XmbHl9fXl9ubqcfsTN7ma3vVlebP65x7A7EDx+s2asaa5+WDPzhtUsyKK8Uj7m8nla
Nszl8/P+7cqz9xR3mMbrt33AXMKF539m03+u3/ZvTO++n1bzHb/zLrevHnz7/enh4v314Wnn25un
Havr4eqd1bW7eb99fwWfyL9ud++31Mvs+93Z2cPT6/b9xrd3r0fm96OX+adnml1O1KiW4VTwTM7q
3Dk5d6b/Xtn28nS1Wi/shb1c8Av7xDk5cimac4nnH6A+XYQ/xTi5l/UUQ2F184Qsw93r+/b5EoNL
+5k43b6+YK5S++xhc/t09XRx5E1OX9VPDz3FX5/GrjvVi0yc1imVnhT6XSA+etFVAAWnzhuqdLc/
f4OzRud/foM04uj0SU75PGU2x1okUqqJQtcZ8+I86M4aNI4J6NRWfS+MZNlh3TL2TziZL9P2Wm3v
cIDhn8HXfBqiP12/95q9pwRHOt2+3Xf1iRRhYGhCfCMdTkIUjzQHdLjIsvk9Q9uzrwP7+fnq6ezq
6eHq4vVGtG9fj33Os8vp31PxadDZVIx+WRAwMWgFfK7W7gwD2Ji0xYjetDy7rF0nNbdSffnzGziM
dBmVCwgOxfT2UoLhHjbbBAdBbjyhKUYHlC3mslIw0ryZdB5JnHZ8+d1YtLRRP0CwwhlJiUaara2y
BfKWcQF3/NFozyvc1p9atZOvS7porv6NoQDJcz6LxPEf+9WnZZwFAKytNjSduKjHGxzB8MqBBIZ+
PR6TPz+PNf3Ynz+Z6bGQgTGRH2CTj8vEp7EMrtAAmQzDUWtEXlaluUsuk/GRRfndKNx5SPLTVqVy
LT5ck20J+Q3VvOFYOMWt3c4w1qmBxvjnZ/myCqeHofsROihVOvJt03r59DC5hrWMMeBwJle9vvJV
RbkjjIaehrEHGJ5ksqnK3Dp0isjUHFAM1kuYakgjf/45vn1a4mh6ICf+wXwLNMBPqlE2oH8TRt3x
rVa2EfPVi1+OwtUObAHhnSzS9DlvA6wgUlKCbxSnqcpgHZmjTEU994+k1b48C3l3kYskOXhKTnBa
DqfUw6qw8yc5el+I4qKkLI1q1/KOvLn5h0zzGZxzPmakV8hJ5iU0vdLpgWp1ZPKdZG38QoJxWsN7
kPDaPPJy5i4HxIeHY802DcuKrUSig8AZytBW/Og6QeWAL/FJ0+CFjQoiFpK7DJEB9jgLD3cy1tlS
KPSVhNpf0rsTA6GQ1o9P9JI7QNxXIX0sNgXkP334y40AiIylED+DOCJaJ2V0OPm+hBLOq+sGxYRX
5Qszy/pdqFLSPBEz2P7LnxfUty9BweDL4hCn3XM2MaLkKhD0mBgwstmqNpV7xDCCHUDkPvK6v1tU
ksrC4sG4gKuzID1CSB8rGRbDsBP080hTxTNBU4wjH8g8RJ5eNJ/GVAXDKBTi2eHsZai5cQVQe5iG
rbHUMZxexR1mS3A7Wzs3fe305/n7srIQmk9KfOqJ3HhI9M92uaDGAZSq2OBIZ+WVdtncpuflvfWq
XsDqru/KbXg7XI0X/tP4HlxZG3dJc+KRAOijLfXzdj7/EWbP3PXwx6mwD052q9yI18alepG9A7/d
KLsutLsr8m3CH/GKzozitDpRLpW9emSrn8/6/CeY7cGtr+CtKBSD4yHBNev0pPTUFTnETVYYq58n
fL6MJsaSAt4Yqj0FQhgfhy8Yz4tcrCvMQaU2EWzJHMsbMK7i/ZFRvhkG9SZbgsJK5VyZzamXK66U
G+PgQHI8NQtwm0ML7bSH7YrIkhq1BCZ14+d/FAn9P7YnjfXHSDC0y2lPFszRNsytZhX3Y7dqps4H
fxuX3UlCu0Ii0BipLyRxtE1LsJXwyfIH+JrPdfcgSQ+9luBfeSoNw3oUX2VeoCjcIXZDqV4vja5f
RMFrVuePnNcrrUQnc+TBmb7Pa4npBbxNHwbRFcIGc4q2P52mWahaMR2q5IGz0XruI099zJL4yKbz
zeQSwan00CoGDdfzqkYI9LaW5aFz1CERV23Z7ow4648U/L4fhOjAZMOZchuHT9LrA4atagWtlj4g
20Jyb8e1Gf4bj8J8gRCnwktuZhZ44w+quYYc4jEUV8oZNbiBpqnGPLLLTHvj7K2gykKJRHaFCt6H
m8ent6J0DOwXLY64AFTsuoutG0sJ6/O+GJt15gWAUYdePpZT/m5QA3Qi2xvfgDH7qF1IngD1WQpo
irMN1eCnIoXXCkpWmGxjC/TY0uhHTuw20u9XIUQsYnxMsojAPzbdT8+rKYmQIjtmVjUlcupScJ2h
0+UjG+d3K4S9RJUgaOAkJM7SEYo5BOKIZbgTJZ6xwnyeEhtn/PbnL+ojwT9/edBA0LhQSYevMptH
Ic5gjVVJ54RQ0Ow0zrUF2k7vqu0GcxO5gwlVGaugSk9lfosikY3Pqgdark7UFl6xOiBJDuNkn3fG
MlClIwZQH8Hc/MfT9YnEx30AVMm0t3+aa09u+qjhtHQkZWoXdusyfdaoUFyWQTbtRZF7rettejJy
G+YaL3nVruqx/VyIegxbBeOI9OXnGZsmZPYTUYyfZHfE0vxUsy2+VEM9N6WGWkFHjwKNRYZNoOCv
4qY79vlOf9XhUOwMdLeCIyIJir3Q4cNruenlkooxdxuYWG27cm/XwYCnqJ6nCzdPgzPKWid+L1/n
otgfiVW+PCclPxMAHHkvSoks9MPB69ItzUYMC1w1UgjHhhpzLpRGG8vrzo/LYzKh+SHNYSnJIgKI
CQPHoLMjTZRiSEODmNPdXlzGQn2fK11vu8bwGKODOvIFT+fEwcTirCDh8wIDh10euczhs9FxmeJy
QjOtGxoYFtPOdJ42Y3Oq11V7XRlBywHTxWs39MwjAcKXvfJj5CkiYXrxnpiNHEP8b8uKLjd9MHIA
EPlZ2eSYFOf+Y2nl6LpT78h7/LKPMCIhtCFBwZkuf7OJDZSqJ6+us1EVJYD/wYvtejzKFJq9PoRX
fKEcynwUiALUjyjw03eaQJiIa2PMHTz2NAXLxiCurvVE7xXgO0T268zvo2N1xdkSndReH+rQaUzT
JLF0+BpTLcdqui4xecrz6iWI62idcObgaqH5ytPPn/1sGqexYOhOtQvOGgBhs7FargWuAujfqetA
2rkhHR/BmOS/e1kfo0C1RAuDaRTCw1mA42JTThNhlzgK/uLrEafRp1Khk/nnZ/kyb6wHS5zUoZNK
TJ3v+UFfeHo2Mm9a3iTmKlGq9A7qXh7TbF1UR6Lv+QWApAfCPIuDjFWGdm5OYRpGuYmLNkycAO2e
eWrkKpkQ7Pqw3TJLDfC7OAQaRhh0q436Zd6V6cOYmwLsAQ3I5zKW0oymtcAw/MekjMtnwYvS8M1M
hRInQj/tln4a1Dit0ZRGSbV3Tb2a+rsq0/HCyNr9PHVflgFht0Iik6ibHJU0Gcd8Po+EqmnK0nfN
xeRivzJHUhyuBPD251FmuwTSXUYhcYRqiNWgzENQz8uKTLAUc0FtNr1GkhA8FoLZPkiBirTGm/pg
qJbp+59H/fJsvCj4PmTEENdy1s52fOBGgTDmvChlDC1sfdE+J2HmHolrvuwUYPw4ONlzUGkC2Z0d
ajouNe0gYA1NN56s24law27quC6Zi1oshEeJxIL2u2ibJUjXACeogdQBLcv8yWrmrh61NHHQMBXL
LrRwAQhwbf95/malau1jGIQcRIQ8Hymd2R4RSR1OvpaXOAXYMXy1fO+CvvVoIbbFuJE6MwchO8pA
ZQKPHrHeX9ZmBadBKvq1gZv7yWgN0t3PP9PXdzpF5lwxkDJz3JizKBKXFjVIQJjA3idkC0KtW4VC
qRx58m9HIUZFKDgFDLJy+FX0/QDerWCUsNSCGxNHwyu6II7JBL8bha1xSp2gOyUkOhxFqEwhVUo1
dvJAHrdBQ2OHHEjpv7FWiHbga01SJRI2h6NEfqYJcW5hXU7P28rsO9nRDAgOv38v7IUWaS0G0j7y
xp/Oy1Foh4KYNWa/kuL3TBFpt/EK/xin+8tGwsI3mSvezMTXn+uViQkqoZ6GodtY2Akhkog0GAtH
wiZzTc4xOjWC6NjN5evxMunzCY3Jmko82mwGabf0soB4wDHBVjoSyk4gQQJ2PGGZ7H87jWwgxMfE
cjwlq3z2sjStojuh9x0yxVzDpLRIz8ABRbnz8zhfH4m1QD8AMGgmkUPzcJyuGlSxykgyp16k3+cd
V47CrqpA1peWVsvK28/DfX1t4PSITLlLoy8i3jgcLpZKvSIUYbisNTYlu4S2GrrBwm0zddV1NHTR
icirXf922EkBhtiGOg+J/LmTaTikoSIMOJzrIgiTpS5VQrHWcGi5rJty0LD5xayLPsqkPJJVnr7c
T/E4G+e0TlmNSOA4+j5K85++hr6U2roXfYGdsnO3fmYkp5ExtajRt7zA3apYA0wSLgpJCR0xSbsj
z/31SCKfJEqERCRkcHybHeooVso+jgUXMEVAs7mMpVGySmhzau0hUUg/57JJN/fPkz29w/kzk0iH
k4MaZnLOPXzHZitmiapPgiwNdLnQRLgEhhASfh7l68Ll0Zhf/KdJzbCkDkexwjqsyAu6NAy2YPtK
9ImqXfvIYJwoZGEdOQi+DEdEiTM4oThjUZqcHTde06taY9Lyp6LQXDdJeBsjQYRLUgdHNtAvI7FO
OAU+rqasmvlIVCQtpWxkE2h6n25SPYYc1ErRrgOQc+TONrstTtEYkkxKbxK3NuRos69RD/i/RjUz
0PYZ5S0u6H2705tYCAY67XHcOZ8a9FRQEbWX0PvQjmn/24CdS8eUnyHVy98Ea+fwLcaVWlKrgh6i
dBxHNLinvW2JSX0LPUv97UVnGksDUT3d46beoMOxBqEJIb0n2sIPm3zTYKl1LqvBMQbtN68PuDG6
caaG55rH0eHQpolAZm+RZGKEH7sqWAmsLVgXi0Ly8AL95WegTV8Boi+akCb96Szo7NWSmjUnyCJs
9HYbRnK1cNNeujQSNVn+G0NNyRqq/yTU5phML1JSPx5qnkwoxMFptUJ9GApBy1dFIwtHgukvm8j0
XJ8Gmy1NKcgBMtcDwIgOfDs4j86uU1h5v38kUuGc6RTm+eyml/lpe2ajGuRBbtVFAzEuXoR1aVx7
vmGeKaWJ/8C/MRibFkaaQPDJWBwONmKC2MoN8wceXVupdSwuxUAVzuRBH48815d9H9z1VD3RUSaT
eZon4bGfq0Jc7dSFRDP3zh8V0xnNSNw0AR04ZZYmRz7jb97W1MtK3kme3IbmFOvGakslyOj4zDDh
2LeJCP3YSI4ZwX87CkxcNixyd19SppVk5VkXRuoiCNTwMsXf6zRpwvDXF2Hmjvw7pXiy1FzvD19T
79dyZhkxy9zIejuqUn8tdeNwZDF884YwLSHLw+arTEy5w1H4q8dKTUWctTEIfuUN4qmmewh5iooK
ppxWxzpopqV8cCrj+MYap1ZCoZts+GzA3PUwDeeasUiFlDZ7kS5yFalEIb6R6KZU+fNan874+WgI
JUSVmWSvmOf4gxZXzgJ01ELrFWuhhz6Uh7TtrHOvy0On1LFo7kTvSEKGq+/0FAfjmprB5ZszBZgv
go1Z7FG34SiPdLZRvy/qPWb0RXdSK0F9hpyHdiE4KQXOnHIlPMCPis8nVjm59yE3l4kwhsYqstLS
sI2sDq69UME7r1KlHrFZiKdmU+LVvWgUL0FI7xYYQobYOC5qHdwIxoSwVhdtofo3Lp+CZms4UG/N
XIhLfDo9yNy5rsMtbIRe/iMXWvWQ1OEYLIDM5+2iqTN59YFvWfm1qr6o/OHzKFdH04kUAyZtTAc7
/A4vj6hINkbdwgHIhn3SttJpOTEaQah52UYMRePNEiD7pYni1mswGeEZ/dIe+UPFtbyFD4nsEilL
ksIB7OKTUsB6dFkXoo47OMksu2lIFduYjGZnVV4WsPmDQjBWWEHLBQTN0HsoXDFvHM0DjG1XYghf
QBeh13VuY5IJa1tIZfkQZjTSty4efqHb7LkQRg9NW7sxeDcqTLYnSNJ1k+Xh4EQ0xNSgJaXgnhaV
arTJIGbDChO96tWThAy2VFdFe8vElvY0TWvzrhTGdIeiSY3sJBDUfatkwV0P6CfYNrlu4JzbGnQq
FBXaDTgSWHxPsIURPFQNR0rMC+EKHG5470mkm8ANZmazLPQKOKgRagBRBFpugT4kQnc+VqDt1kbt
4UCox0o32l3vAa5Tx7w7wQex7LH/VJUO/IQfPAyS7j8oQiHodln1snYqRCbfcYP+4a1C+3VGLMyk
DVWZnYta0Ze2K47emeB1dbJUQsN8CjHAleGoeAY4W+6fCg3TgRHZtRrXz0be0SqTBJF6B/mjfOqG
SjunQUJ/LKhsG9uszf3OhsxRXEVy04FysPRWskWzrq5x5O08ALJuES7kasj75agbrmRneTGGDn6G
iblsq5yGlWCkRaImgqaWLiogXr2IwRa4HSqnVZMnz5Hcx1cWzqOvjR9bd37cAA0ZSfBuvbxMHqVc
re6opAl/gkJSX/D5gcXqjpkJ05akX7E0DLyM/UAlENODVh2WapOqlNuVRukXKT6SlzWmwfqiwvlm
b9ZDq9lZatVXVRvk9BmySGB1Qazgyujr8VZhAb37eEC7cIWECjx85wIY1CPFu2nZ4fftYA33ggk/
w7aqZmhswHIdDRSqWXcL34AdIg+hlqy4PXrhKqM6mjOJ/ngfk2oGcQSIfG3JA7iUVo2MlEi1wQq4
U9XxNonbYutxmwyWgpLTWgN6L6QdHJrpCT2SxbJUes1dlMRuKslNd4A/5pXWteBbY7MRSSfdkU0a
tVXaKsJ5kcX6o5CGfQ3qJUi3ohvk8Pswl94Fphmrq8qtvdNoLMLQoRQIyRRARxOtBNQ97WknE1Gs
xmqMzyuj1d6wve+v9SIdddsM21K2S6YAKHBSl6Ijy2O8FwrTvxVaVb2UuwofMOyaWw8ZSVLrizoO
zMdR6osLLDvBCA9x4llLapaZtkrowd60St8bi7wSBmsZKDIblWL0BnQoOF0QprI2DR2JZAJiR+IQ
5k5rted29Do4rOHY33II6ca6qYZ2AtwKab+COa2BTJSTPl3h5hleyYNv0u3SaNq+kdpqdHJl8Cvo
WGVzUY1JAvgVm+ZokYNTUxdRJGDaqvLRSzDoRmqmXVJIomMWdbk14FW/BjW0H9Ayfv3QVFV1NSq5
t8tgHD/KXMTfRz2Ei1r0cUMGTkpih4UTRRgBVeWwCFQ3fQuCgn7iMhtj/7IQUcNSbxqGmzBJ0IPU
eei95F2QvOcsrcHpCcrbE2nw09bufd3iuev2Vq6B63iaAO4wrPpwrxaV/kQAXwQrpUm6C6r/0rvb
J+mlEFpavzQxPX/qCj5qu4kq5dlKsrw/abh1AhbrovjRj4sOMLBgGWuv59rtBEqRJZs6CJoXxVXx
x8vpCHtGq9SLK4v5Psce2MIiVU1YtTpq6pWeUKrH4K7k75Q8QWltU7C6aC0nQbvzQ1fYUZUVngZx
7C6m4sBjl7nglDHGlm7T1kwaCqlBQyVDH30FP5Ge/Kiv9VRBgGpSa4wjuMmA6JoXgql6D0yZxaab
aXsjBqH64vsKJ0LfASSDBQlj1NPbga0xdDlJNCmROZpBJ7Mtw45YtGKjSQvux+5tMYpWKm7HNOAc
Xtd1lOwUEfruMhsqoJiA9vNwEQHevCrVqn5tFfjh8O2qF7+MMGFtUl4c643Fa+elXO852PRnvIu0
hu1b6gEcK+FDHut5uYLfK6Q4GWvJu9CX+qMVR3G78qK8bEECQL+iUi60j/gQK+OiF0R9yXc1okDH
4+QsgqII0tXoJIDLkG2YHQgJJneOKPpDzxv7jQUPOaQmrKquLRbsfAvZV5vb2O8hy+YuP6kNNCzy
AU5NvMe8BN6+6fyhgCLb5ynm3ASz8mrUPXD0Jta1dI/hX8OEBq3sr1Q9T7oF+7t265qjNpxgj9Lc
yAJiPtgmPr4lLgq7ESl/5gHW7TBBpi+/ah8Vs+ApSjrUsnUxwLuAUNJbGZuuat5VlWuyDDzfKp0m
bXkAsMQA4oagTabGRC8TKX1ZzR8a+4zXirpw6QjARxSmpbL6hRV25kvcpfJdUfTGVm2H8JHMVHkp
VN740ndZ/iL4klcuKHJAs0Tx7kprzv3wvIBL3izyMI8wAxh8/wIQNiGQLDfBsHIjYHsrOdBxFh7z
PNpHVGhFpy2FnAZbqYsgVQBbfG7qWH7OaylrnCoqw4qJ7002nVi9E1EVt3ZVx+6w1qO2Yx1WHkZx
cRxNrtoucaUJQ5JPnqftgN2/yBbgU9vqi0hYRfCosweL+1fgCJwvNFuiuL0JcOi07FHzALwOvqTh
2RYw9+s6bb23zsTMfhWOpjCuhCZJ7gk76WjighCP66qO+GKkkdLWmeFmgXvSt6POZwcFE7BJ1vjD
slfUXGA1m+VL2Gpis6LGGI8wY/MG068kHGilCRIh3LRkYFWn7xDBEZ2xjRokJib0N4nEioeOYQdv
G0h1cOrTsgv9ZhEI8IyvzTyThKXa1alx3xeJtzciWIYL0qdl5DlZXureKTUOYbw14eXrlzU1t/E0
T4sxBicWowONgoboYhFA3Ii3QqxnwrJpstpf9604RDtfwV/FC4WhdjxFFMRNS6wtb7REi2qgJwSZ
rS2VQhTDaaL/edlkSTMssAEPh3XXmJNBCUUyy10KYgDeE9pmG2xwPzCHB28cc7c/odBSwP5WFXew
NshvkuqMlk8CP7YTtbmJiW+abd/6g7pTas5J0Q4Q25RL/m4lXA2Z11l/xiRGbNZprWmddBOTGqJt
rk7+RoYV3mS5VyZ/TMyxcXGEyhR5d0Zj9qJdQ4sV7zECr0KR76SJAw5PjSsDv1MzTyu1aAs7Tfxa
5EqAYsiOchh05NxSaHCwzTCyIEiDMxpxGGirwOC4XJcJ+/ReKnhxZ5OBvb4xAjps12FWuxNpODDa
P5IUjeOV6pMBzE+9uP8v7s5kOW5ky7a/UvbmSEPfDN4kEA3JYKNkI0qawNQ6+s4BOICvrwXlrVcK
kI9hvLOq2bWbqXQB4e5wP2fvtWsEeThI/cQD7Uv8108/iqBspUmtyn1jaYWOMHxhi3umTPK7BlJJ
sfNa0Tvz1q2dSL/iMmyBP++FTL50Nf3vgjMR1xYj9Ox+AZZMov1YKbuYdqJHfPDoC0sjoLeMLO0Q
txDZbpIhqG2IwmLQ2A1EVX2SvcHSGhxAHQAk55aTHhhrLmSyY0uzapiRV2yaTXJZ173GcSrwosbY
GJwu5G1NwBebKwYPUvsGAKLzsSMb2P0V6MGU76wxtcyvblm2/g0Q2264r/3csQ5dm+TLqVE2w8cl
omb5/Ksin54noxvKbuN50H7virmkZL9ptBQeRAm6mytfkFTdDz3zM45qHa1+KhIOGMwU5V5YVlZ+
WQ3JMF+aqeaYfLMMWUzbWGtguiZxnKXXgYwTibEl9YYPhj5WLecmu//sDVgZ7ixg5JAD21bvf2Dk
cMqd7wzD85iabNG+p8hKt/0WZ7jI5+CeJpFR7qwJPGcYTwiCdzBNVHnom9gwBRxkjxsFvK5W389j
OxLGaiSjH+9S6PNgbc1mHrxfUUWC7+0oNY53wzRbT9E4JOCZONVP+77LEnFfmIVnbTt81doRdQAW
CxiPegEzlgBJZInpYD52/IjlXnGQBOQZETj3zQiItLjwCC+3OqxJnVcd5mas8r9JgzDazeTIrrjJ
Uj9KbuYmWhJBdbisuw5iX/1ALX9sPvea5WRHZ6jT7knZVZm6kHS5v23yuGmNQ4BGP7kUfcY+l1gK
7GSn2vpX5Izyk+HNc7WJtLb3Lt3JAc6vC9NJLwahBBzhWAKdtWnehY1uLexlQnirMKkFLraemvcV
LVmrC4Oi5xpFJU0zPsiSxs3GMMEdI2tPRracUkXutnc5HfH/8IiXOcALcPMTNExQ+qnLIYPYtaQN
q3Eavo3wNQPC5SwZfUtmo4yvUm6W/lEOk589jxlFjWOS6lN5HVvSdG4H/uLzLYAwpW6KSjrcPgMg
wuWOM60NPzZGtXlR6yPzX6radj/EheOlLZz10fI4282i+Oj0sVZ/mdNm/JkA7nPKizJinHtf79i5
YJH7xa4wCv0KC/zMxsUZyJ+e+pjApV8T+OdMXCRdII0Prp4XH2GbV96OSIzog12X3NWTvox2fZ3i
2+CFpb8ESyrYpcTMWvu4HGvSBuKuh3MwZf4xJ4SkOwatzvU9h5hzFY1pCutgdPpr12kdloIsIVA3
TkxsKlIN81enDGRdFBj4Msisbr47g/C5iElv/JB6KOlYPfkET9zNIoeKXSXiPf89VHamJgjkaOaK
pIB+zJ8IjovnXTH5NhkWTQMY3HZgqU6pqKxdNVSmPMjF70SgWZbD9tdYPIhGPDPekYbh/Zrb9DCQ
kVMfIEoM11VvEKlZB3H/hW9zoUgsUMQBTFRStM2YpdnRK0km3vYJ/PtdYtbNzmgG/Zslk9K8qNJl
nbd6Q+SCn3pBsqdDOW0TLFuP/CJUETg2RPddnFOvix2QZsBfp+G7C+H1x+gJSMiEEc/3dVdM1Nh0
o7nxWgtkVwAN5LmD6+5wXUb81wB/nMMuMZOvTUSZFnblMPoH7pRlfdtqeu0SGaOPOgkGeTL98ECO
sJlbSeSmoeY62VdnLpxrE4THHAZjH+g7R0+HByokjbGzU6N9gE0w29vCnBeYglH3H2fo/4hugUT2
W0hH3efWD8iDd5XdmuGUZJKsCavWfzVjOdm70aBnEU5K7+YLoCCUXbU2rX/yw+UkEE0aaFGsZuIL
UU0ahQGb2AKIInb6yUgKsI2e2fHxFEFdfiHyKbP29aBN0cZ0B+2zKudUi0kMzQzjonN6ExKnJTiF
pFwS+1DK0jCgWQ7Qj+NR2lSwy6omCCetim2kRfEu6EdAPGYClhbIxifwsUQTAEfW+AtD+i9Y4rH1
hI+PrAKSOhx7K0ubmRsA0XjUEyDmm64jLDsEn/ErLinwhFOdzfUhSIX9o7VEGQNGL9QdnHsUjC4n
Y6qXfpfB3QzK/jjZjvFDc9KeUIzA6x8NhbBszCbyqIl+0b2LvNeDOXT6ojauzBy6/TZQovpRdplX
cVltk09gfLyM+w6H/q2W6nPJKR7O/i5ug+Fz5GdGk3FT4LwB0zjK/AFXRW56R0J5LGDUkUiTjbAM
amdsLB0X4CKoPo+mQWSPHQGNCekqCO5nVjdwKS0Kd962SmOzNUZOtRvWsW+yzyp4ZpSS4OVhSUrc
MJnJNgGEw34+RDb87yxONa5CkKc+cBjiNJv70TiTNq/Ln00yMjIMEVGEic93G1EcUEE0i9BtLzNb
af7GLRKicNo6Sn5pAECc0PEhN48ZaVrbqOgJxrCzXmnbvjIoEDfN0Ma3wxABx4/Y0tRN4uc5u0/h
5yrM2trk3JXVNQjqoInDuBh8I0x1OT/bVkMn1gP8MoQJmx6XzK5v+q3A1OUv1SXvp+jBL4c02gvz
InDopR7ttsXalohKfp1mOVJrHGojCTu7I+Kw7CzZbTKaawqDihrnMKbSQkXGsfOHGuJxcatpsZ/t
zDhIvjAZQZL4fHKNrcul6GDFddpfDo3baTufQj9IV77uDvpUQ5hbr6oLcVBBVc8gdv2o3ffSTrju
6B4sbNGNNdFIVlPGfOK8ga2oDChZ9CPwZk6wlXEbtIWpbxpBThikdjOH304rrdxpWgt/3As61wJj
b8fthRaBsr8kXcD52Sedxs09plC1DXwh7lVnjg9BUVxRhmrqLf95NI1NEklsokELVNruncnc6oNR
tLvaDIZpa/ZVG23Nxibnx89mV98NzpT8KobGT8JxnK34MsdgJ9wtt5VhfCCvSfbhgBSOspG0vNuI
vAcVIgvUf/pFlHPP57h4rAt9lAdr7iKASNy+DGJizOG+6z3rieXRdmFLl/iaNBLDAZmc97fYWqlj
aEU20ODS9F3lpKCVDZWwfKh6PaVmZZrMBV//HOFXSnZBtUSdACnO6lAGaZ4fEmPkT49p6dETmVMq
4UblOeOmjRNdI+8porRLtUQDoF4kgo97pX83ogTmt0ZlJr6cVZePh4Tuh78xh7K+G0uqADc0ffWe
G0M/gTswh+CYzni0j4XiQB5y+dVLIkXI/g6nsmKvEr70n3wI5nz+OE8lQG4T0Yl7Ghtx8aHltnGb
eJz+t56tUSkifv17rXm2CAvQQr+CppkfHbpU86Yv5RKtQ1jWdQJHH93VaC9Weyf+REUPY3PWt+WF
F/lOwgeNl0xNaZJ3Yw+0e8OezwFJH2PiWbu8CXaF73LsdUbvip1z/gSVG5r6LGqs0pzxoNBTUtUu
utHqwa+NQUvhSoMf+I8+7l38mzfJNqcMnAEwf9/+/A8QOPI/9n3542sH+ux/AA0HxdwfzbyFDfcv
ktuClPu//+fm64+v4qv8/rX9k8X2+w/9g8Nx9L/sRd+KVBhpEVV4879oOLb1F5w1nHsojbAIWosc
9V8wHBo6f/Hv2mByXtBwKOz+hRYFYTCzF2DXIuZ5B43ttE1M/QiX4qKfx1Nuoo1YS83ZAYGmcs0K
hzgfL2ecvBtbdOd8tacdTpgECwYBmwWMAvwHPDOdyD+kA/5yTOQyz+3OaY6x3jwN/fDcU7Ktgrze
UHF8X6TnMiDdaEbkfRsI9daGodEqJmwbEFq7wNXv4qmODoGntDON2/XLw+AA34j2OlZe3dD9VZs4
zUShppSGTwNdjtuYNA/U1O0zsrhT4RHPgggbJhzXCKTLDpLw05eX0hhDClhKEpSBlc10DLpC7DM7
uU58+ciF4Dun9fbMo5223JdBkTORrsvcMMGervWv0yxEp6RGDdNt2L1pdO69Gjw81fjputK990kr
l/EWbjQjLcIIn0LH6UN606Qj2W86inDeJ+p2Hm6OiTOTyLrtHwv0wz/97T8pey9/tCUQ1UFUYiyQ
YG/553/MxYhIXhOFXQd7IR6vptnOQpO6378xCp0q2JggMRdZ4+koA9h4NyF3JIybuMmu0qmJNCYj
goUzA71YWiaqlYXo6C6yJswVpwPhhR04oQddmOc9tTmVZcTNVSRMRQlne60yf8muK84Ijk71Eb9/
Ldw6UFpRArEZrXkWuhe5xLnlfdiZnG1cm45Ua9vavqRKcmYirn8umOKL9wwJMQBz9FSr2Y9/xe1V
Y1ncQZCCVhWdVWru5zC4q7fI5GOHYq7r7ICLQGy1klsHwbc/zBke1eje4Zp7iMRwTYdqN5b6ZZCd
BUus1tcyIMHoeLE8HFM+WNjTn82Z9bIexzoP9Z5gljhw+NUC7yqvzeqyyeL8zA/22nBwlRA58bN5
SJhPh2uksv0GMTZ9J9chTwMkYUKToMmPQw54N+ztnHCDdy00HhFVNtPDMEE0W946M8AqXUSnxEaF
nnK1y9oOHjKkHO9+sMVyhgKJlwgZcP3D0fKgAyQhLnqjkpdCL+xLCK7pLqbguRuV1Z5Zbqvp+Puh
lu3JhQHOZFn/bjZGDpTPGsIAiwid3qvzXR6Ic4K+lz8X3+NlEJLNYZusEamlRWmhNlABjFmVb6JS
y7dVaxJFC9sbz1F2znb5ylPxHWMq8ns5y7HjdHpwgO1JQ2L6z1GRhmydGYar+pyX9OUoC/qTr+Wi
qkLtvBolIC2KOwkA0KZO3G03yHab9bLavz3tVnsTvxBzjQMHtEAD9eWaAd+5gUzIHM2xlcViY/I/
8VRQAe0sK3qXznmxuXNqQ0SBzwdVMJig09fWmWhUZ6L2iD/LXa6h9viA7k5tUECkX9//VLw5D3k8
4+IKPB2qn4c+r+cgDyNXPNZ9NB6HJR6pnkjZfHukV34lD/uSTuiGztxbn9Ui3egSIoGozTsCNc3g
9lo4Emf8bzwQe/tCCsJNwWOdPhDlUu5OkhaAm2ryZtb02bg1qTuIWwIazwV8vPZMuLSRpDM1EKcv
6+2Pb75Ky8ZvvawIESjoG1bXcKNX4hwB4ZVRloSUxb3gQuRaG1ELTVfOxBINqam3u1TOn+0pfx9b
5PecW4AfDqdoph/1rNNHSQYjjSODQbS+JFGK0NU70TXqjEb1lUV0Msrq1zFrhFslWacE36n4wq+p
T85d0+9yU3kPb8+3l0MhtXRptmJMY8bZK1W7o7RxagYrA9yMGpEKoZNtMxoPz7nfn4u6eGUsjBYL
hxdbF3jSlXcMiUpmKgLcQ99J7WPmeeV1pwRZkGxXZ/aGl5MBNtLybULny9FlLW1XkQljFFU7SZBz
tnNaYp2IHTvntHj5oVhky+zbSPS5yVmr2VCmnsr9koJlLGox3FAEqj6B/qNpMNBIrMPM1PJz5vWX
Y3IJweXNcQL3ETvF6QxUXK5MVYk8rHGbUAPVUSpkjoO5zOTAbrXnVPsrnOEy5Z1lJ8JIEizEjbXv
oVrI5HHVkLvXB5EMPasOxMENaik2XUCuoKbcIDtg0Ohpkg2dnHZTWuufTVnLTx3xjW4YpT3YiLo0
I7lx6UDc2X2wkHncbMwPKFKktu9tzT3OtiW+vHd6o/DmsLxcfRcW0OptoZUQwrD4HCl84uBdZpQl
XArm6JuWR3g53j8anAw8Fcvdhld2+tvINq/HtuacR7e0m/ZF5phPrY2qizJd4MRnRntlJqCrBAyB
rRBE8/rYYEZJmmAGoLFmZWjN6JunECXzTFBwLKdhM9RV+/fbD7h8Uv9bs/x7LtDFxbzBZuEx563T
B9QFuiktI0pVBjq9NPfnNOtFmOnxNmnIybNt9fD2gK89I6t3YRNDxecudzpgr9sS/xufw4Ts2U0v
rOdgTG4aUKJhlkNNenu0lxsUdnwctLhGoLGwG56OZuWD5WktDTeSyVC/ap2sH7WpyS5TO7HeBan8
/SpJnyK9huUDYWY9ll87rZoUUZkOzsJdjMLkiKYxvcoLOe/efqxXfrWFuczbw77EYX2175Yx0cN+
RGduDup625Db8oR8mdowPMsdV0j8/dMkznzDXv5yPlU1XG/LAlzW3um7rHyzn5NEZy24Ev0ABGZa
ccq4DJLU2OC4t/fvfUg/WM4WPClGCH+9L2r0T5vY54jWq1Ed/KFC5NUnbX+dx0q/Skmg/qAhZt++
PerLGUMzEHkkXi1Qi/oaYiLtCU9az6gtREn0AnzImqwpwhxV6pnJudQsTtce+xfJRzZHHNM01i/U
SnF6UE0vwtQse0Rzk118aGhOlxurnMuP+ZzlDzQrZ7jyE1qlM5vNyzlEuYH5ulh8lyrR6rCdJ5yG
MDqhLGzbDuYDkmgMBHilEUCnt5qTp48QtlEQv/1+X3zHsRfi+sMJzkZHDW61f2dDMy3tAL52QUGK
ry/y68AiMPP9o7CHIvlyCcAhg+F0rs6QKiZ0rdzPC6feehmxRoHw+zMz9MVcofDFQljeIJ4WvqWn
oxDx3A6Gw9nRQAi4Ww5kG2NCOJXEav53hqKmwl3RDTAkLIvzjxN3PvdtBw6m4IGUe2G63bi19anY
6ak2Ht797jhgOXyFwCouqN/ToQoj8b0EkUk40n7ZFDq7zTZq8+qdNWVKebw9kyIR05+a1/oYokxy
K4AgcTFCOyI2ehTnX1xf66czK/rFRP89zpLUsuzKnLJOn0cgmpWOcIoQMgYqY+lHA8GdddCGGeLv
y7HSTLnvzOl91BlGW8Zl31tAdKRQrXPnMit1UrckmLUFCnjVRlr61cksM3n/gmIYn6szl0sYIMsk
/WNmiBYNkecqmmqu1ZMvXCdDRVJmWZ+ZFr9LPyfbFc+DsY/FBF/PAz5zOlDmZVXVz/xedksvb9q5
sXhEkVZtCgfNmW5d1AnFmxLvh9/4/cEDIXtmEbyyd/z5N1i7k4FtSK93jSVWWXMRKvRu+dzbs3P/
/gXwx4N6qw+dK5NxkiyucPEZ3BSB/2QV1XCm0Pb6syzbhwcDgdP/6ds0h2HWVLSctTBItXtfF3WI
qCXQz/xsr83+JQDH5mxHnXL9kSnbZMj6xixCB7XARtmjcS/Rc1GV4sRnbyqvia6NuDx3yXj18VDt
sily2qPifPp4U+9UgV4xrD2ToxrGczo/56K3zhxfX9uBMUpyMaJUDyfFPB0Gsb5GxZLzXUQEHNHQ
k72fvI4yi63Q2b77o8Jixq0OQJtTEPzX08GIcLMH5fBMWq26zVzFdYJQqa3ev6IZh0Mkl3iLKvqL
G7xVkx8Ehy+08M2mGznY4uDgkDhznnv57ri5Q7GEDcc0pON2+ji4QO3atMXATMCYlM4SW3XsBRvf
qIoze9QymU+3Do5UJrOPDiJVxDUwF1nKoLlcJcNYFdE+rQBg1O1U3MWkfV5kZSHP0GZ+g15OBvS4
vdsLWIDLDSW+1V4FMBY9h9aPYZqaWXpX57lTfc25GRNzagVt93cMUva59LqAVO0aod1HskkRanJm
0OqHt7eTF+8Z+gXndBqalEpohqzec1uaaVxXAxRXr9EQT+vEK1LMQHLunTtRMk1WbxrSFOBOesLg
TWAUrw/NUVOWURclXphXpcZOOZXaENx5k23LTyWitzTfZj6eHncz25odIfnxENTetUPsdwebT0dK
tpEhHptszJKvKXbBcpsUKIfIhqqc25yb1r1DZ9G5AkAzyk1bK2Pc4dC0PuH36dwj6nwis5sWwEdo
gmUWyFrgly/dkUR11D9njnvWzuzsoUMhPFbY1TeFi9mAI9qIdfA2qSj33UcBySdp2PVjFH0s9Dy4
kEVs4z8BP5ZE30DW9i7acBYrfjp9RuEeb8wKZVq6SQyvtr5FJp6RKZxcDhl/T3GGGyKs8H7mEoJw
C5d6E7SeLI5VJpgEfWe4CFcVahvrhqimSCMPxJUx7kxr0rzrYsgike8C9EhYpFNkrNAbfQQv6Y/R
QSVz5TnoaMK0tAiaB5pZJFT44kY5xNojZzY2QqoxwVMxF+mzNZLVigI9ISztHtteEFzChSydD1Wv
Am/fYLuTl90Cnwq7qQqMnVvbk86j2yWsdFUFaXOAOOsGt9mcI79UchjRimVNM92puc21JxRwpjxG
Q9cOj/5UWc7WSAxMDaiLnY02znP5szGj6Wda9Zp5bfUKT64fJy6583CH5xvXhmNyabal6i/hpkXt
DreU7X0KIpJmUfAp18eRFIkfNocqP0Evk9n6Jm3sUhwhTIpEbCkGxsmzZsdYIwSbMiYa226n7+Vk
0dPfWEYUp19YbVm0jRqnjB6iKPddaKy17+0lRk/zczEaSbqz0M67X9Eh6XlJCSQpFg9LZzZil5US
U10Wt6MOOaEjG9bWWunelZkJaKeYG53nUWXwqyW96Cd2KHSUUPUKcWH1epxzIKy9eKcyL7L3GIa0
O8mFFIcTybrjo9W3kYEF1nYAnGEEbdEBRvpnuIHS2+Quf7fNbNYdH4ImKZt9C7r2Wp9c7GSU8/QZ
p/DQIONvE1xJOrLaLjQKDi8bo82ST2ZrEmRuyMqxN0Qx9M22p8jYh2MsKrHLMeczt+cM0Xusj9Z3
uNdFuXGCGSNYQHss3pTBmPrMwyq9k11qfNdNSSJ1tejnDyrTxscgKv32EjOOkrsYatwYxrassCrK
0nG3MH4bnJ+1bv7Eak5Qgi9MbzjMXMSdjcT/rPaRyrrPHvmW9o2YYISFcARddIXMWShsQkPD2WaV
AaLWjodtZVeBuvJIZuDmHJNXf+VHkz7tbVWK76rimrIzC9MqiV91uy/enDrdE9bNpA9boSluvJnL
KYgCcPMgy0qfbrxMmF3YqHiMqb3OXeBs2qHxstu60iO5L53MmTZ54ce4q7ShiG6gcPtWKEirlVdp
0+PKFElqPc6ZNsfPc+Iungo85BMm5pL+etoZ9hMbf/xcB2N0z95tZjt8oW76pJV1yXbjN/p8oRah
MHrx7rMzFO14pGiQfg4GmRTHSVd9tolkg/uLM3ikbTHEFj91MzKe4oFG9YYOVqc2Dto47UARvRGh
GqPK/TLg0ND/HqvCkM8FoYz3eqt1d8ZsUDxSGlicI/tQeTfM2KguNeLjqgsnajOEtp7RPNTdgA2p
Au33a5iioLqcOpSsSHp7M7muY0P/rMW6Iw4Y4XPtgDJI/LSUsRiLfRmoyyLAnbXtyhSRa8yJ0d8b
Ca7ea8zSgXFlK915dmNduhutt81PKZQ9aMWCgICGxT76yRWifCJepqmYr+s+LsutdKoM8acSVhW6
UayGELdx7KqNqqT1oYgw0m2zRhb437PZhnbgK9V/i2jnNzeyqLwOG2M8WDv2Ek9hRCymMZRaOv+d
z5TUvrS61L/4biSyJyRPhM3kUnPti8mO2fIb4VgyDHqjM0MDrE52YC8ZzH3hyxoHyhTNrrEVQIWc
UFpjIT7laCG/1UNjPrt55Ud729AKxBBWbrA34NtrW9wFasCCN1uiuY+0XBaPeWa1wTOWy0QcPNjX
7N0VV5FNUVnmPR5OiDtmiuH1aESB1WAOaQtYybqKsLc3DmHDrZ/1OOraKi3vBIGF+bNb5pZ5yILc
n689gWzsKe7qKtqouuYrCb8gL7YZbUKfiZgiCw3iFhonjAlNP7QTs/wz4tDYBRsz9Fe2JkZ1ac/8
eLvAT3S5Q5aTRZtg0YJelMU4V79auv0od/uh+Kpiz/vZBC5+vTFTWGGYUQ0CYQ2h+mLZbTgk1IXr
fGTbyK1200e5HvzNbiXlRUXG4niF9QJ8SDJ1aURRbux07A4ib6Nns3Gb5EHzUeky2ZFWbhH3++1h
6fMP95lh1/FDUUedfWlUBlL0sPB7PF4EN5TFo6/PVRBvZOz3zJI5TaqbNlYqu4IGEeQXQtgBwrrZ
txHYJ9xn2udSgw+VhUE3FwEev9kyhi9dQFf/q9MJKe6ToS7kd2v0R5ZQEsXOLeZB/6eNiZiPvR50
zlWCbAO3YWpM8+WEaj/ZRRXb8iFykcGjGHB93jDGqjFpPnIyapjGtVYO3sXo5ob9aIMAMO6QpXv6
s4tNWjyMvOn+MA0gLu5aXMjGnvZijDFOTFYc+lafP8M1t6f7CVcwinC7SJtvdFs7EQbZZPdgEMxG
v9RJFFA4AnoPmOXkWVeOTCb5qY5nanKmkRao2+nGH9HUK/+iBB+RbEYjKJswleiYN2wS+nDRToNp
bQ0/Ae4tpxYOg6oVvzlGho6FuYl1pPlfMJFr6gBuXqi9pjPCtW0myttzr8yNm8xIcEiM3Vi4ZKXo
qblHhpKCMRWzOX4QUsvMj4NrQZJr+8q7Hmjndt/rAOrcrS2mimqLl9mGfIhN9CObQiqz23eaVxsf
vDJN/YPe2cFXrdN1+dGLlMIh4NYBJvURFqWz4/NERVTDAWdrYMncSa82gGl9/WstJqV9amDh8ymd
iunp97n9XZLc/52RlL/7WP//SMrL9mt5Ir9dqo3/yG9dEiep1NEbZW75yA24f/wTRmnbf+nWosql
f8oZylgybP4rCzkgDJmKOvQ6Lpv8cS7O/8qiRHzLxZwGG3Xof/7Ye8S3p7UOiL50Cyg2GIvylhiB
NeQKt403pY2J9D/r6+hqwKxwjFNp4Fn2Byv44lRV7V2Ypej0c9LV00veP0NTewNlCRgFBtvqkofR
OIGNEukARRISaMt0elT2IMN+0DH0vX2hXD/mwoVCWESNlioBbeNV0WMocPpkMVsrt2m1l9L6kah2
3BOA5T4bTVffxiJVZyIDXh0TpCo1VKoStCxOiwWOlo2cV7xpy+ZrbTxrbH5qXSyeOb9rt1lT37ut
b58Z87RqQLmK56Sqg5aV3BA6V6tLvNN3ni7tgDwWXJGctLrUusN7ZBK2Uo75Q9GK6kw56bURbWq2
xDagJqR8dfqUQG24PcXVtHVwKR8tvUmPrjebe72x1EcdTPXh7V/ylfGoiBAfRicUAu+6NIDfXfqz
QYYOVqxjPKCjGAAKYGZPLunYqDNVmFd+Q9oUtMxRIINb1Zd+1B+V4lai5MI1Om1hA4rFEHpnaPlN
UvTaxi2dC0KgzlQ+TouAv39A5KTo1G2UfTzkqpA6TaPw8ynjDGC6T3JIgytnns5h9F4bBCUShVQk
DUsky+lTmRr5564kCWmOjFJsCdKgmgXy55wa6eXbQ9bPBseLW+rs+uphyD1udIQj5B2pdu4OblsM
yZ3lVqbY9xBQgl2dVnF+nFNZjOeakuux2VaJ7AUtxu6JumvdWjYLahhN3M7bgYJnOIi6ezLiQd9H
0sB7mJTz1Vzyos/sM+s3u4xKnDx7M80Tfr7VfJlJw/bwwc7bZATatQWr6rYhCdHiXHPrxUDsZOzd
NEkQ8fKgq1fbaS5+L9yi2w5ayUbFcfm3WejNmf78a6OgjUPYioyI2b/awjxfU7nmcF8sfGP6ApsF
lj1ADMN95zIDOoeSYqnps6KXgU4nJFa4WgB4n7cO4ew/aA+ZO6SVxR28t/5Y8hELUx/f05kfa1Xy
pOCHaIk6LiIHPss6suPTYX0O6UKm2bB1zUPt4gfNdp4cD65pXUjNuQDPvovq/oCh+szILyYnWuHf
0iWXcvKyRk4HtvtJalpG9ZjSkbhWsK+2nV8RZg5lx94JuyL4o4Nq8OHtvXP9xUXXsfTM4cKjBkLB
txrWK4NBmex228hvJ3dnt9aMpy6NpmYE91Bp58rlL6YP4znIAqiuotFhqzl9zKJqlY7pQN+KtjG2
AESqC5gB6f7tp1p/ESjbgqQlnYbTEKX5tVrUGwzWtJ/70Ngn5zgm3vShncr5oOkampIxmc988V68
RcZbmifsLou0fJ39hTamwvIZQ9CKA7mb22AUGOZVAkYL0/3Z+jTv6L/L8r+L0svRcOk4cFBD0nn6
DhH0Fh2IYW8roZNctp0fUSQd2zPpS689E+IwXiR8cvIJOG7++Z2rkzR2tNnH8hLV3vdSr6rvdipL
uclNTdu+/Xu9PhYNbNYcndG1iqIbvbF2ctfbDnqU7xolkxvHNZOreRinMxP+xQTkp3LxR9GWXyTs
a+UU4uE5dWdeninS+uhntgxnr5Dv3SWXUVhUBmcvvnL+6nBpSidQfZr524LC9CPylPSqEGl55id6
bZr/OcrqJ3ILq5GWw7QrXFM7ipSXNVEEwhIqrG2mxfnT2z/Tb1vLi5mHeon1ywaJuOF0TrT0Ogb2
Lw/8Z6ee6jpNHjCqW8eM5Ke9kbr2hn+6XGylftVCjNlmAIC2hKwQ4ZU5e10M2Zke1Yttc3nRnMPQ
dCxT53e7/Y/TGDVSspMLZo4nh2KvGUZ7XVQGpW+FKX/Br+iqNT++/RqWT8+Lt4DXcblx+Qhxltn8
x5g9cosKHoO3HS3T2iCvng8BKaiHHL7IR8p3oBp7dYPZ17t4e+BXlwkaQw7ni/LPXX0T4zaaPA02
yNZCmnxh1Pm8S/phDvNE987cGk47YP/aY/4YarVP++WcJ2rmGftYjddxbNxD5kIHTa4R2IfiAp3c
/ECbz9xXVlWd+VFfXaNo8HF/4sGEi3r6gquAIqPS+FHbVCUHFVCNn2Rwzv75+tv8f6OsNVSNmFyq
rBiUZ2sYj3ZPQ6QMFmBdbbdnDjOvPtCyZbMjQO5dK7zzWWkNJyd+OFzxZDl71ReipM9dFF6dl+R1
8F1FYmitLwpanwhHpLy20XHLqwDoyRVQBPE8Yvj6ihO+vOI+7xz8xjbP7N+vj4yIksY+315/tRHF
fqmrArvxNleZMW3ipjIuXD3R9k5fxVekyrZb103mvQLB8v3tNfHaq+XIyyGRJbEIfk/nypzotaa0
gaGtxHuYS7u6QnYlzux8r82VP0dZna0nTyrdkrMH395I97Q10TMast0nY9CfQSCfe6DVp6MrgsLz
Y1Ze6Q3yMm3SaC+73j5z3Hzt00H0GgZX6gMYtpd//sce5pVEhtQmDzQ1ZbBFMjegXeZEZngLBRDH
tTwzRV59g38MuPp00JjWHfg13rZx8/x76ZhUx2HVfJSqf1/izz971yJXoBKAX414idNna3xh92PA
Z3GA2PHda4fpslVjd+YT/9oDUU3xqMbxlUdiuxpF2hR6HdZ0RkMn5LobHU3UmHuaDfHu7Tn+6lBY
99ClLarFtT6Hnq1A+0DCfVP69QYGYPXD653ioo/i7sxJ9rXZB898ERpzln0xL3I7ndEZ8IXvLABC
et3UsDvxvrz9QK+PgkMXyxgq77UNxQ8yBKet8LduVDv7/2TvTJbkNrJt+y81hwyOHlMAgciG2ZNM
JicwUiTROBoHHK1//VtRkl0rUfUkq3unZaYZlRkJBODu55y918agr94dA0Py/9un/LQqHVJTx1h8
Q0SXs8pDqoNzO3T/q0+JwB5QdVMS//wcFJFd7ytr3zCaMNHH7iRCNvXfPAL/7o6h70QFSesQW/BP
W6JcCwONlGuhUoac55Twe2HV/M21/JsHjaYruy5eJJ9o058+RTv+skBVElkM0AsEwi6WnSGYP+V+
UZTx3+yKf/60SxMI8xslN6Xnz0YN4wPzAfcl6Ik4dp0HlhuMnCI327q2B1/3f3Ok+fMtRKlF0x6p
MfQFvqo/vrDCqaPDtisySqZO5BylGMmVkfs3C+u/uSgfzdlFocUtZCf+46foaMGYSdsxG+CtkBuO
iIYR01SuTTJGOL3+4+cC26pLn4JmGhyPn5v1azdypMDClQ217X+jwUXextHvwLf/+l36ye50WVQv
FkJ68njiPPpYP509FUiLQ5FAmZn1kNvXomdEGZ5EaNnHtYyP+RhhZ+G4efUO7OVne3XBRK2dM3VJ
46ArhBy18i/PNL2dOh8ozsc8FtKOk6GI4ibl30Tf5YUdVs6p0Ktp03UVk3v+6+v489eDRxpXEAcF
Nr4/1c7l1MhhBrGWhQvvbE7azAqfwPWgN++yH57/+tN+3mUvRlVUyzQhKDd5fX/a9PjGDHWPz8wa
HEgHztoCoj9WoPBKfi7Ohmgvmr/5pn6+wot+2cETAGUE7TnuhD8+gBfu69ACccpibQARqg3TP60k
QGf4mnsEMH99iT+/VUhTLzQJ3H50c+ghOX/8OD8msRM0XkFDpwppRNiB9zYFq/M3K9Of7+RF+gf/
I+I+okj86WMsMFAgUasis9pwbLKgVeH3A7A5gK1CffblIv4u5/LPF0ZGyeU/9nh6Ej+HqtIJ3ugV
OwUv8jZdKd031wp86d/cvsvrwx3613KSco5fD5serxs91Z8jyvW0aQbw1XDanLaXX1o7sMarMOLw
8kyWoN7ycrQRvKDCWD5VTbtlFfTth3bqogfgtfuSWKTD1ElIBJuVQY+eX8ZGFl/gAlt1iiQG8LTv
DZ+MLG/jUrzvy8G7grBSRInXFHglty4u7gXSvF8DsjQeOeiC7JvpvHyszDifVG2aF4SZ+tly4hGo
k6im8jIvV+p28+UEiHifq6tj2RnUgeg77vtwIv56DuruvT8v29ktau/abln+TjUD9te1jKdzW4zH
Pc6j78qx8BNEi7ETSHviG3P8I9mEhiR9xPpW6bB93CzBtmoNU4WgrO7y0O2XrOAvAWxdqMzzj69y
7yHYLd4xv+xxC3AW/Bix4OC6BKh0AjD2BKBtA42fLA91LuUWlCd0hJFGq7H6F1Sd2mjXeeYKG0B0
O84WbPHWxUdYge5MRn82950emlPoLwCtMUw6yTGBHQW3htLKXZchRyCK9mOWRUcIhtfZzcnThH/V
VqHvjrID+BfL3n4Li3X/2Hh0RKQD5E762L8JVYmX3AKl/t1zVuh2O7w40IRLvYEAVEO2ouS6airO
ux9nFVplagn/cqd6oibuqwZcGF5lC2MBgoIqyougQ8QZ1ZUfvrpui4RyiEf74zagP9yqze+TwRJx
lymEyl9arOh8ebovf7Sz6G81X/HyHpXnMMcJmSnRwKRrYMQIbzrSyO/WalHb986ElXjUJT+YuZMT
oJAVcXHDr9U0J42ED1rt5OLkzK8YjzUA0MTd6C7OejraSV2hBfWm09jOCj7wQHSO0xUiuIWX0aw3
YgD//DCy6PjnsPNr+9u6dLXKe/RNr9KtrJvJmU19WpCJvjp78yyqY8iOYdGfCIQKu0Rb2z/FRY1y
T+VsoDbuiER/NWKWj4daTA68oBKIQEp5t1lOsaNsm7zUs9v5eJo0aBtWMxVs0CD1CD24r8uSeIut
G3ZInDgDr5wm2Hz8vk0w+sN6ITpXiHald6hrT11y+vo6bu/LwUigzwTNbOk2anU/az4M/99Q+8k4
kEadNYGD/gbfYXTcNaqWbvdMelpJr2Uvceh9cJdd8B5tatBp0yKsB0wIOfyZDXJpcsfZjH+CXa2a
5wDQJ2/2BuKgrLPSa9fhIR4bq7svZ20hFBwahSJwJ/xlycyM3TKJ8aTAi+wn/XHcMJ2koQYs/rm3
Ze9ewSiVMGib0rJuhmjWDyjQYysTrEs6Bsp12BUjT9UVaY3uyzmvoTZrFg/hAPaOkBt+MQrZIg8j
3YSnICoPK8OdBY6iliNiI5DaTg4t6AAyavfNkPdHpB6jlTcpr/bWPJaxiXBOkUPBnGk/KLVcEqK/
dcWkSV5CuVxlPcuYyAFv74x+x61AWlQeNURlZJsqi2zLiU6VluajVVrk91hufLinsG5KgVJ5rx5q
1fQmiaZeffGk7Tz4e7FBfCXw9yAyXHtkwWCMfVcJU7sZqjuCSZ0ytG6QA5XfyondL5v0JT8D8C6y
5oHHOkaw3GxxFk6F+UrgFTIv1ROSjKNOhmeAqwxZrEGXXxBHb2BXh9Jm3Fqhc0jGBgrhCYh29RpM
xLSB8d82dJ/gwsHLut5+3vwQHiqEdATA8w4OO5mMjUq2dMfj9pjN2iMHZUqVIHCHxKxs7QapKjHI
7yfSd/YmA7XfhNfhJrbgjr2dHi3PQCdu7EFEMre7OnwnjxpNNKkGy3ZaYjg2meftzmtVjnF9Jo9p
N6c9KCB/mn49fhDO0VTXBAfJPV+rMngXIy9Hq+yjjT250S4enVEdZCVNRuPsm6vwxyJkfM/RyfWu
qnrx34JgNvaNO4MvTtTexM2VpzQmrGXoWUeGxhPfIR+t5kTsjHpruz7gorbjgoY7yjDM91DMryae
0VFHtZHqambreEJs6LBBDGaJ08mQ/5P4RRgX6TwW0buCuc03Sw6ITDuxbR7S61m7SQliV50FMnid
tksY/MpDNpeIe0dbnNCXcgXKPdYpNSgPMP8Q7dOcq3Vyn6qhafy8GkGwI7od9m/D0LAGRcGhq2xp
w2nOPa8np7RHaUj2Shd6LZE2dXykSI83xo1ew3lU8zR8BqUPaHfYC1imbri7M7BXQq/syXM/by0Y
yQw5s/up8bDTc0c1iC3BgPlK+yCEEzHulyeq27Ci2LA43wm/KdusVlPxfbQuDoDQ3wbyDibPH9Mx
qGadSxodRA4F9fIQiTYYCdGy6GXQudPDCUdvG6UFndmIiJ9ydzOCY+SHuTatnU2dKyW7MpaI3Pe2
/aspWKzvA6daPhSG0IA8ltX22UOM/U6SmufAflU8H3Nfdt+JVGJFRQNexU9DsJkmjWqrLxGj6a5N
lm7eBsw1O+7WAVEdfjJr5AvE97q52QHS2ToPR9GtKNybsT8fg6mHfOFm+6mSB5e4EdCFqp6kHZNM
zNB/9aPddW/HcCDsRvW98pLejUx8U9lHhbQbdsWQ8orVddru1hKRw8E6m2KCr3BqhCU5r44Uwz3h
WBBCJR0GPFOmLmOqiZhkjgnARj5M6JLTMN6m5ZND4IN/vSopmuzQeJ++wMFuxMl4yM3vh94wsE+G
qlIH5JR167OqbN3xyYy+kcvJ1UPVfA2duh6+zbsVFLQfw3qBELEFq9EfqClbM9wjjV8smfcLeVSG
iIHSa/onvZnNKfLVn1HhX/Jh0MUmkyUmOi/Saf0Jnm5oDcvJVmYMbKggVqDbbDaYLb7VbeXIT6Ho
nZbwA+1vLEUc2DzeNPIHc6StkOVb6NhF5s9SL0lddrN6KJy2uXH5A4LLEt8YtN1e+531eoaJOk6K
1I8KbWSyd7ShkjUeB4KN6q36rpsSpurg7OMLwCzPzT3f+OeeSUObVww462QmwcDPeIGdu46xDpvq
yheauCx8ZdorDkJ3k+c0cX505fTm8bsRVFfKOrvjvG5nqyOTLYsmDqVJt/gyOhXdvj21pBvhuEHv
/2kV7JK5V4ZiyFrTm+20dXIScT42WMeYJ5Xzy+B2zXJCNNYcKerxZc1b05Q3djmKHnCu2s2HCSOQ
ztgzVPTaDuTJ46kL6y8rWkCTCjmz+5l4NXFOfgV559tCdxQSxxG97C0RmSl30AfHseyyyMu9WqrU
dQoC/ty6F80pAhL7XI7HeO+ooPFvrdoiNnSoAvDSS1O9HdJ135qmH6r3jeolJhd8gw+gsVmxprGe
byA4b3BzccN6JytuG46MDLvewnbHlefQryjzSQhi2+Yl8vrc9qbosT90+0PI7gjTTuvFTtbQ+Byd
XYfQV68J9+c2VP1XVkTnfdfj3059p5jKs8FKRBqfKwIGriYgkKCfqx8XlYV3JnNp+XZYmpAZ0Mi0
Nwt1qKujmVVxQgcHrXZg309o1NhNMsl5fdw9qJOJP4jiO5lW4KQ3FXB0Hw8jv+8R29lpgDb7zl4N
sXB4ctiZh7nV1HCFmG76vuJYuGo3VHnLjpBbkn5R5orGbSB1E/91kpQ8W6IB4n4ajP9KeIKCzlR+
8dHcnnR3uXAvmHWcYRz6MV/YHlux8ZuLdn0Q4V4/TNHyTREukdFsau72sucCaj1FpWTjGfRjxbuO
2WOvfxS17yzXVbD0WRQulwynappYjyI45myF+nzQ/88Zqlg5qm+HEzJBPl8X8speG8t72SmEqmSb
OR0lCiknlPVeeud1HfvswrjO7KkeI7wJDklMSxmQpCM5AlcrkDNBJNRzR2DNwb46indRYV2bJsIU
dezivWeX+zsDPjud5iO6iwhYy50jjj8ini9u8aMiew4JUUgWe7Peq7q33jpP9i8bqR557Uze+8nZ
1idipRwCkaBd9xXMJtKPrA3FP2k0zuVrmzISvsxNxfn+XBddhS2rCV+hG28vXewb4ozMeo9rqE37
ceJQRSJMEvjde7P3V4IQOwQrs3nnrDiYN2Ix56Qyh0kJrl5Sjj4wpKPGe60holxhxGw+ER25n6xZ
xqQ/j8BFij26CyxaJTybDpEDVsFlDfJ40SH7YTUu3s121PN1RQebvDL73WxaogBIUgYKmqBRnRPS
zge2Qlp9cdAuZHmJNkG54LzalNhXGEMlYMjdeTM4LOkAts3Hvpcg2IPSDh9MZdZ82qNbMoL6D4cV
XHKx8B7JI5huYanfWExjfhyrHq+3tf4Ud15179pAn5Vn6xSP+JbsrW+9VrY7voPF3L8n8Hd+Pqz5
CPLVK0gMGTeHcHuI5CebR9E1q5u7MnxbKTehZNjXjJmG12mhrWtaWCfODIAdvb2+pQityeMheeUN
T0tI+NRe1OROxgHZc1N0ZcqmzI5tqK8R7AUYSTrzI4os90qOQMA36dQZ7psrs9mfAxVYz20siyun
nK3bpq7qq1rRjkgq4rJSsZePw+zrR68V9fu6DvSYrou8q/bduqYvsV8doWItW4/vC0qNvCvwi8ED
WD7Rj+pOapFzQoKV/LWQpbkZGDu+u1hUCYgnKylyw6RRHjT/9ahv8ebVXzD0De+R/To3PRa301hc
2P5HEHCPI7tFITuuOTlLA0A7z8Lb6NN1yrHsSdwUTXGNFOvJxFNM0BWyVwT2/ZRgAuQB7uXmAKtZ
g0zRSr2xiaS7UYG4WdutuPaCQd4u0v/oEZ/zSFrYnvTaU7e+Xdk8j2Yf8Aqp8B7dyjMLRvi9g5+a
y6B0H0NZ/Jg9/bpwDV8oP8ivgRMwfN7buAKgH0HL92WjXxzTzTetqacr194e235xeW9YVBMIr9jS
aIY/Isfg2OXN21u91pgcDBXwvhT1kboulQj7kiswpimU0AmFPiYa6XXFJ+EesqKIok+WHosm6dRx
5iBOek+YK/xvbNn1LjHbDPW0T2dsRnh0Ob8tz1U/YJErIvFMPJBNXGXt+rhTe7oK2VIs8kg8aOkW
69aon/fN59QaTa1zGww0bhMMce4n5XeDSawycL6iyO7yyot1AWR4CK3ULEFzv5cELCS0h9oCXgKZ
MNnIt9WkeL8V8SLtCFbE21T0q2CJJbKuDPzzES9Oe25XYhGSUErOW4WWNgvI0oPBr0lAa1LY6+a+
ArIeJzXP0Jjg7LC93OtwueT+1Aj8ie3UKKJm3EVcyz7altT43LzEOnaLnbgCdZZAgFqHLFBt+Ghd
SPDpaKyQfJPIPd6sxjnIsGgCnJ2tBcFpsEpB3EMngpoi0METGdn+djd4IwbcRnTxt2mw9NdgnufH
du02TSyOV5bZyqr9a2/VkczY2zo3n6eYHCSD1u5irg0dfSJZyPvQK4ulDU1lLTPCFsi9qzlbqruF
NspBAMImVb5SEsWZPtqxARUY6JceYFCQxOgxQlBaEq58xNwOE/jReEwip9DFRjLvBfrZ2achtvWS
PpQoI/+J6O/ibtaQAZOeoVOBU7fZ7mNfCYs1vVxoOAWj+hDOB33j3uji1fPlzn47HRhfPY5iP5ZJ
+g0mvVV9GWDedNc7DD103nDswjvLvRTNeGIjg7GoGFATe5KNhihIjpQLR/8lO4pxfFNrxDWQEy4f
4pXOUcJKy91zSuWRlQBe4UidXakxG4WM7ta+jZ7NuMZT3oFHCujuTMeehWQi2kD1CQ+4HknBNAgO
pi1vSMYjDmSamyYXy8oSWffI+jPEHnt4jvsomIj0mHCrD7a2ro7Cf3P9jjAav8WCfdpow87okdtj
TI9jWs3V0pXzjHe1PT4Go1tgLGXnwX899s9RXevqncOhrskoYoVDz6eNvilGk+upDGdiBExZFc/Y
sqIwtUgINTT9UOucrJpArtSj3PrQrmQRXvMANpR9EaG3J5RepK1aNIrHZCvlupM4hcWYReBwZR4V
8XpnhomC7GLY5PQedeFI2EyPlNKhgRSlWtkR1WMXLg6pN9ZS/mgaKefT0mKfvhY03e76o1TLC8Y0
T50tEFSXMmQE5HfqPW5GjtmOhD7scCtRE77NBmK7K/C+2igysfY+rqPULTbrNqRa+dYwwNnS0BxO
jw+YjKrsQB5yP8q++SL2GKD7WFfHg7MfLIDEOhE5UJi+H0+F58/3S4WPPqvc1uKJrDrxfl3CMjzP
y7F6GZI+gmxbhUIXyndRHck6UZLdjL3gi8/GalNzkAii5th9ZrV7H2YmQPJpGnU/3jUIewLC4Z2W
yL8jbJkCR+5W/BiPluLHkPxJOkun7CApu0uoHw3t5fgQza3VnnrWOvq1QUg6FNVUg4u9Jb0OF+Hu
JmPsbGM2l4u3neJga4u78fBDATOmxr9bFdBlz72SGvE6UnoHZRbua/yV42Zm0oqbJR4ew5l1NPFW
30RpZzqpHg8pJnFHThWZdPE6D1Ql3bTY9MZduZwDxNeUotvIfSpIzA6v9zXuFaIKTgqvB+1BcpE3
Toe5P6BC64n7HB37405Wj+/n+85A4DY+wma/oZG5zo9aI8Y9seQ764uP41xOp8VxLb7J7pL6ciYU
cRrfN62PkXFprW17Kg7XLn9Mg91ZNxWiMHUT7T7aPhaWcXrZ4tVBmaaaKv46VK7CVd3jbQHuJGrP
8s/Aior+WnPKjVsWIAJQE968eryv6fkNpJ6pahUDEWhMkUiLUstGiOZsBnWItGNg/WPW3v5V+lRq
KeXYTpvOPnTQejcYT/f2mvbMHH9oXQZeFwi+ZSyV9nER4HmlFrRolbda6OBDvEt3fzAEUcXPNU5p
QnXrGg7C1eJVxOwlDPKoAw4Ao/5pp5DuPtE/b7eThdPc6pJRNBFn7UvGsLwPOlRV6sy40jVn4WOC
vxocukVpaY0WJaS/rTEYgfjYA855PdOmhOa1hjBBUAy4A1UN4XGyw8kKSfsuLMJ63MNVRZxxBCy7
j924bzCHxn29YP7Yyq3nzalBG2LGHaz9A8Ljphozu+nmzkqnIx62sy6A1Dx2zXwct8UQ1+VtQJFP
3tBC2HLmMimos1GtU9NeYoc2eUWe+qyemU4VTu730l/v28CBoJ7EpMpEN7JAUEs8ySVC7EHNoHW+
9IJh18vR2mPns93tlvody/Rfl+I/LtC2/79J8TRX9aDqL/9qVLz8xG8+RS/8hYHuJYxDQPUFusLo
8jefouv8ghcJoxDSjIiB7EUD+7tPUXi/oHAEig+lxXbQ9zBY/d2niO0RqSEiJjg2zL4BDv0nPsXf
5Mb/OjlFaIhX4uKiZL6OcYM//F9FbA1EHHsOCJ0s6cchduwm/9FRPv3NpHLK6WYiAZDuKz4GeuT0
4Cubpqk01puepoleXuM50yccQeg9+zigxk7DdXGm25ql+81lgaluKiAjNZv/RNlstxjQT6JSQXQ9
j01b3+DU5RBJNqvwzo0Ji7fQV8WjZuBDI0VKoTLLByMM4kJ032aaMZ9lJ0WYaqnpjTStMC/16OBc
q0kqjVPZS4XzJFJgLtp9q5/c0Z0fGSdUVkJoj7+fbZQkA6sNKT0JnQolM7ol060Tz6VPnIMJ26Qt
7ck/jwh1xQcQLJu6ZvxTQ3k44nbk8pkXXk/M9Yps9aayzPfOLuUNLr3Yfui9w5rOKIxHojyKvtpB
koDETINw6uMmEShnVqp32qfxA+N446JpQP5EoBvTXAgyQRM0AAsIXtUnFRi7UqgYw6o5+dBoQBmE
vfD2bNxZTzmgLRRtL2EzlPr9Su/ZN9f14Fc6+ooaaN9x+ezYmZcnRkoVUJhxtaomvl82O9Dbs2Oh
wh7pRVXDwrFw3X3NaQe2VDeaZ3LAHUkLgItSLWmC/bQiJnHrLU71MjD2sXvc5bkcaOicgCdJAH0c
ttSt8lnZyA5v5WdhjUNDsHlYjdHjdlQU92avMMXZMSeCFzq0NjZVuvtD4pOk1jOwG11552o68dAN
1o2ufdtMVhb0kakyMXLMpr5hg0iwfg1+5iKGdK4ZwQ2EtRdyU2E6bAxXro5LX0j3y66zhQxUwyjp
Yv6ZGt/ZTl457czjjvKSD12utntDFWEPd8Ox1cFpr+v+fQwJig2NPuNjuRJimgmXZ44udkgpjHxC
n+fSRI8V+4LINGWWQ4gwuRJ8Q81D7cteXcVLNItEMuX5FIYIsqju6K7x3AbFilDLJpnyetVDQWJW
sAiOLUSZ0SulTnfO7GF+yZ2pOWjvbeT3GaXd7nx2rHmUWVRDm0kGpuXjLaAiVFEHfSLSC0VRqulJ
QBN6jgWDHgKSbc181BQFCLJ1sifxgUhBDtIOCCTic3nWVS5butdk4haVc13E7UofBsK539z5F8ku
EKO68IJPtiiHvkzdoGqcE93eqPq0yjWcH442mNsz8IPW+zyT4X5JAaerQhtrjmmyp0wUh+KBbvjm
3vm8/Ot9BfmggCcw+8OvgrHhno5lFTza49rHqVsZUjRXgtRSJ+imewFL6J6Exc1LxSqip9GMS3tF
gO9qEYSnrdsqDg39q8FlI65xW6Mq3msOJb4v7Sen9Ftxsq3q8Jk9STi/2H06muimiF6W6PCvYoK0
lmQRKPUZqPvVE2MZpkCAVolzjS/yCM4YnMy8sSOcLgC8VjHcW+rr0BsHkuBkFNAs3IifPiMGVF9R
jx/xCbg6mX3GjhuZWo0V30SLwI0Gqml9Co4ifK5o4wQnVlOqqpVpGDQwqjM/KUNfeqfOBzbP6Cgq
PzQDXQtNfSFPUYcsIdlqLfZ89AreBQA+7feyjruJ4vqIvu5YeL1ssEe6RrNlC6qxIromHJWR7+YK
eVMUNqFxo7A4KqyH7/bJfOwj7T5IFw6ZTYWzJi1R3yZxQK/cmHJSPDi22/0ISZ+/nQi/+0BxN1bX
yD6KaniV8bi9BDCoqL1EvH7H9hJCsnA11X3ZFOo9VYR3rwSp4qdgxbaaQoBZTLaL5rgP9uiS5rfY
3cDjH+joXLHQ6aReg+nJTF1HQ6KagymZ3EnXOTtZZRiqLvKRgTpHPdf0vFAlBMM+89pYvAXWvLNO
YAR8mnxVWicUBsBQ0lI5S/RwWLzJMFHagnh3x7ZLxlKBjucBAqy9+9SnkoqJE5YO1ImIV4+dLgq2
+FUROKVwfbN4JSE2X0qmmTD4hICokpjKceOwmZD8V5FsbwXBU93E9czsJWhlxZ5JtcA5trEBMbXW
fBMc4EQS1ApOlG4xlSD9HE98c0Dv9Cc/rHR/w+GYit9GxKqytp/G9uTN1Klphe33W49tZDo7U7wQ
j72reYGNzqR4zl3ColA1WH1xC8+kpxIFaQLpS0r3bnT6im6RVt6wnqwxKCiI6sldPmwxkd+FwZZA
6Hk7PvIKcK1kax0zg01rve7qgssGUD+8GodnI2GaMrDW6G6Rp8Yp4+U2WIykjvTr0Zc/YG2F0TXP
hjJMhH1Mnmpv18sfCQgGpUQMqCcVYdB+DCm2dLIu1VK+p+Cx1L2Ndmj82mi74e46w9ANCNz9xvZO
s5lklDZLNA41zCjT2LlioOycdKQAxGoYQnamG5ZpCjNcVEm7hY3F2JaZGQONGeCMsdvjEVcVUQQd
psySfvUsitRf40qe4PW0X/j/jo/hOsfPB7UCz0i7H+83ew3vNyRIFHjbOH7yBWkGSb/vgFCYDEbQ
2aYt/mHpxpSZRB54H9tb/RIf3vxIWKy6IKpi8xrPhfeZP3V9a6zJ3NWyHEhvnWr11AbV9N5dlSG7
0CWOPe88tkcA09ABL48YCZi9Q7WTdBRwQQL4aHMJU9BUKZrKiaOMi3My9eMLG6/d6XIzcdvNu0Ij
KksRhAIZIylqS02wyjyox7I7g1uab3ouBei+lNOz5VO0pDVdDFQHzkQoauQPH3W0TfdrWTg6WQzC
mKhR+tumtf8skWd5mbCVKE9H1BRjEhQjZz8S04tzC4BjTtee+G2G51t4jYjdX/hGlKC1s/sd8zC3
HT741GE31lROU8bgXn2bDSnOSYAN8xMntMXhQFm5v7LA0rDePR/wwkiX9Ejog00PFaOyKo3NismW
5+TCMIuJYU15mraruS9q2KxCy3eUZuC0RKTsX4MR9l5Covd0EWShz0kiwsmapBuD/r2xS7e/hcvE
qK3pyMVI+n5gOrYEU6DPOCGIeaimNXizBdHKyeEOwSWbWtCFOeKJEa2xFhKMu1l46mRsKQigBZAW
YTCdUbK1nl7fFhojnxpXjPzaDqVVEplAytTmAEOMebx0CwQxenbpEhrr27TQ0knQJuAZuzj4qP3A
9M1Z1+sSkyBzpQ+Xz99OegdYXKOzG2c7Je2pmMMEk1IUs2OMCwM+MG0xa5w7iquh3PYul8oED3vh
IuSend1VSUUPbkoo6a27JRzIEydS2a/PQWw4m9P/D3RWVot9hf3e6GzQXXQagCxFOSXo9rwVni7P
h89h0WLF9rhjCRHpl/55s/jfBy7Jftl21FKqJer440DfG3lP4Xl1fF67hjoijB1jPwtak+H7CdRG
ndHw1+8KgoUsYjdn9WTN1PRc3ja9xmMLs+pck6iq88NYEytyjdAC8GqwqXq/Y2yj2gFdX8EB8JC8
8jPT6togFozG+GlC1PtQTj3PSM2E+LkItBo4UKnLVOESB5TYHCNFZjkwpljZmd7Sv4F6fRVDeF0z
r9PoDMtVHR+hhtfqtpeWqE5dtfVEF3eBptcwqPJL3c8Hj8fR0huso6I9O0zIg0z2YmkyBTVk/k0J
+98S/B8k4P1VDX7zpSeB9Pj+R1rQ5Wd+q8ItqnAI4g5qrYsAP4ouCuLfynAr/uVieqXWxupO3BPe
hv+pw0Pxi7hwfHxcQ+EFaIAN6vc6PLR/ichbc2FhkOf1n9Tgl97Av4iXfWp81N8gQ8QlA5KT3E8K
99orlR4ty2BBNj114HCU180qvFzTybyibiPstlxrNu7JmpZ7HFNLfWsb8BEJqQ5le2WhszmSssDO
mMyj71JOzxuLjsWZpEgo/utX1LlEawx1uH1uBTt0Xs3/TJVubEKkd8F8HotByWjepc+YLANKYuUo
95Fe2f5D3I4mYawNsNTlRYkXHdZn6nHkTb2n+i+NmU2Y2mSxvMz+kTHeRTUta21/2Dyf3WblhHq7
EQQ1Ye63jlwbCnbQOXJzT92kq5st8JtfUWBeg3fQlxSCvbyhMczZ6gjU8hFXqOhQ9IzjWRPWkfss
E+25j2fqtLpr88gxFMRjdeUVAfIdotPrUyPCIidRRHxxEJ/AWlwiySRPO192In8/IyRUV4iZxwRq
/u8hiv99Df8BsuevXsPzUvff/9AI++cP/M87SOQdAB7YKpAHeAl5EX5/BwX0rUugx/9j70yW48a2
LPsraTmpEcLQN2aVOXDAOzqdYieJ1AQmUiT67qK5AL6r/qB+rBZckflEF02sqHG9mDwqQrzuaG5z
zt5rs40EtETN679fQU3/Czss5iX1RLvg+PCvV/Avimf8Kf/zUDDrvFj/IC/3ZH/4VyXslM6iqlil
F2cYDjH1zPSRdiNU8CI+KkKK72xZOe0mrju80DyqKVwlhXltaSQhEd+uhj1KFrAEhwRu3JPl9gUO
ng7DfPDL5bv+OfqvkaZvfQ0/PxPmPvNkVnc4QL6tzsFabVR9zI/zNNV3BdCYR+SauRfYZph9Y3sh
P3sy9x7YXmma/+eh37pF/h6aoiXXQgUmxhz3pjCYS10JByc9wl1QNrSIrUuI2VS09US9BqISP/3z
4ZbVnTooeSeImd4OZxQjMYZ5ekSzxA4shlv5nIKz/Ra6FRU3p3B+/Hm85eOf3+1fx+OJ+7XuaaSg
fnrG0/SZwIxMrfd206rQIfnxzyO9NcH8vJB8p8UuBSGGIMa3I8WJgAY/Z0clL7sjmb/FPo2n4QMn
7XsPir4A4T2H5Qr09ttBOH14vQ3yo3L7CuJjqr0iUxOXU9rmez3smqe+QYUv6BJ88O0WL95v15GA
SWhU4IZYWN8OjCQcoUYUHyPo2YtAG82hkcno1p0t97Yc++GAzmLwiwwRS5hWjbP6f7i6GC55RAkZ
RqT1dnzPEcStq4yfVeq6RgS5jWTzEXvgnXeB6jhTDEu9SYjGcvV/cXpnlkt9q4qPiZtYz706KVtN
ndObMcvio16L7vrP3+lE3Di7qLjecIPhSWTQ84xhfXQzS7eiYzqK6iDGWnmoEj25rlQjvHEpQDx6
U4G4zUZzB+lXbbEGEPPqq7KcNn/+KO+8JryOyz88wvDhzm7vUA7Mv2F07Ppc87s6N4OQrtKKZujw
wXzzzkh0PBw6IQa5esw5b69xLxTw+yHQTr2LHgx0DnvhzfZGQgTe/fk7nV6Gs8uLF40eOMymk9Pv
7VBFw0zmpMYldgvtvuNSfnPqzH2qvWzuL6QT2dA/Y4QpfVxk30Olp3o2pbX8ID/unTfHZL3hm7p0
XrxzRzrnK6tE33Sp1/2EILNFoVLDaT7WCO/XhTrPx0mjn0jgabEvOD/+I/DNaVrCN6xiA3Rs/Pfm
cj9+eaaLOU6dwTAuK0IFd2gTOwrBsQNjZhKbhV/3gfnwvYtu4nMk6Jmml8oy+3a83jNjFl790mTb
CGefWlDBOddbaqiN0z9IbHiXAt7u10RxtZ0SlsZXek/9B9PFexf9109x9pQx0YdOX+uXYkRmrVMe
vPJwvlCj1e0bFQ/ZDbzMAQG8V287yo0fPHnvLAWcMvA0E7PFLHJOdbQR9ixEmEsAtvNF1unWTsOS
9hHb6p03iShFjhOYLllQzbOlFKtlqNa1dqmEarcOrUHfdjFmilYruw8gM9p7QxknFCc7NIvt2Nub
6kTzoFiDdulBPLX9IZ4cAbQr7jaKgX5mFcaROE5qK/cJfrKgNCnIWOliyCkLq7l3ZFVdWTTir8Zc
UvDU6Q9MH9zwdxZGyhNUSskKMugnnT12btliPbTGS60W06WktLDWSi+/Bipsb6coHm9nR0QvxNLX
Hz3wy29+O8uARsVXvvDTWBtp1L55wfC7KHgm7YMyJdknMB1pECUmvbKBepJq4UiJCcOg8oIOLy2T
6YbPUOxL2vgbxxZluEIRJD/YJbzzEqISW+CUBHIYwF7OFjKcrhIepXUYiCDAvp/1R/IhvLukqPXA
BrF4Kxyn33naNASzJjVyGK3hywez7/L4nV0XTtrQ69jPAnc6HYd/mXgQP8xeVToHxUjaY6XNzqUe
heGV1dLoE5ZT3ipmbW5H8lIuRhO9fVEa5bVNQcb/4IP8/vCergR0cS6GZZ+n26T9aAzk2xzCok1/
hDbxbLSH91pW2kE/THntT8XYbaNONDujUZPX2giNB5O6u6/FxryPVTTJgAXFlSsn86M3652nR2eB
Wk5KOtvG8zdLS/SCC2gcLD2JFLDysRX002Tu9X7sj03xPVTnfM0mi87HOITriRmXFNWwQj/Sxc3S
HZw4qP23quH65x369SzyzgGJ+ptBaZ5Fk36Ac7bHjEysMzDGD6jmCbgwnKK+ntHlB3XH3iOq6/wW
s7Hw+779Huvj0tKpvH04VNNNLKLY+GBn8t6zzMfhrM9UR9XmHAyAkZwemmMcoimLtsIJEbyKUcMs
OVLyn6uuvjfNqbol8EegSi6vFIO15s+X5PfJhSuyROUu5GiAFWevU08yCi1S/aAOnbNJkpzutNar
WdDRxn7skaHvqUE/0jQ2d38e+DR5nL1EhBdC91oIz8t59e3kkpRmr+aOdkjx1e5MpUu2CIRhMVi5
epMLT/umwbp/8YqYCTlTk3CPoXvvpHBPdC5PUBTeRyyf36+FxSbCsz0LVQo78bNrkaNlDEmAOyRV
NX+n08yjOk8Rja4sQtxldPZE84wt3s4ORR/8+XL8vq5CCiGfm5Sqhb17Dv5U8H9mhpceXI0uBUj2
aVvmevb050EW0c3ZxMUo5pJXjFLbgRXy9ppbSVfrZGAeZmeqria7HfYCGIU/iIH0rc4xN+juHBQp
YRJgODZRFtYGTI7YGIO8N+ZHTI4II0s01us/f7J3Lj1LjQrYyLNY9L2zhyEP69wWfDCujr4bK624
ooWUbMJRR7xc4tqfqrD0eWk/mMqXwuTbh3AJfuVUy+AAwM/Bp1kHqLlEWOjaWIqCsXJJh6jlUJbr
GBNXAskspFOhy2j86NR3OtadD+0uOxz28Cyw51+5AzqB6D8+CMeqLo1GUVeFTDBMpdqXlka639la
Q3DDeBMNjX2QUlgbS5najcJxYlUrIrsWTYE50Qq7Ozr5nzytnG9mzRLHohlo6Q7Rs1D7+16mxsVE
tMS6rBvcr7hH1zY/frBXsH+7kAt2Gw/Lsltgw7Y8eb8sibQBc+ZU50JvlvcjF3gL5zg0tsJqSIQy
9Dm6+fMT8/ujvAyIbJOJk1OXfVZy5nEpdDw1F6PjReuIruomy7D0/HmQd74Vb6Wqw6kG8/0bm0hF
ojwrqXVRKFp4PTg4IQAARGBqNA2qj6Q4e/fnAX9f0B02enBUeEGX+fjsBaWeLNh1iAtAOthn2nFY
AyewN4pV6h98NbYqZ7eMGhVbXsqF3De+4Llurinzfkxze02yvdltqMkTkY6KtMS5ZGOcc5MBfZYN
xOKrTtuTCC4eOsTm0hjKvd2G9lGXi6rfUlpjp8ps1nftpIvYn6lj9+sekcAnurNJEaTo38FiEg20
L9qp+kFtHr/vqLbN3WTq5JaYEAlrv21y44sUeUbqRec9t007xQEwhRo5t+l09OPAja6R7ViIjEI3
fxZ1j5OvDumX4sfT0qua29Vz5sWat9F7vch8MRbWGhsSoIwKccAz/fb5stAa2Qalawi0YlWrhiy4
8JHxo+XZtaMSFLiyMXQ88/KL1yafxwPm8AGjRCVpMfZ5n7+2dTl2yMcn+wX/cHrLCVV9bctRv0Ff
RiciroUj0XVo2lPZaXlECv0813TLc/t7WtloVAZFDb+ZhTZBJCnz3AhCqaa04czsps9z1FGOYyr3
FAH0eBvmOU3aFNHUCBMdyrAvQEzSPNfHQtI18VCoKWHKxavoonZ1X+3T3ivJ0WmUF8Hh53NXkR22
YDg8nmC0zcPaKWF8bNE5p/aGjJ2vet+XIBu0TjabdGlUrBHoxKhoiFbGfdmlCKF0W+A2LPrQekX3
Iy7UIbcfRIlpJDBYKN1VV5T8lQrkkAmZYJosZCYIulaIdeShUsivRCyee63fqflCLB3CJnAUGiQc
nMpYAhadlsyakqUwaA1X7tq2QF3YNXGsBJWRFIiiGiv8VAhs2EBIkAJAuE30azMslHgrUkT6XYqB
Atv4hBsYejABWxmJN2iq1DaP1iECysqPs6ymCROmgI0Tw27J3WnjcovE2X22Uj0xF4PqAg9B+zas
vLwcvvAyEGM3qtaUrjxLtN3aEOa0N/DaPLKt0muEVE341FvxcmPI9MJdDA933+uO+MLUOI5+NI3G
YouNH+K2GcU6a0fjB9lF1KStuDFvBSlGThB2COmDYp7Qe/Nwzku9ioQuntHJusN+pDy6MWqIdZ/F
DRYnO5cHKFq5RY+KU/NKdEOT7aJBeMlFEnt4DeIsxVlO4ALSSBrr5BCrTjY91xj68QYUeQmqLqq0
bSLR0a1qZy4QrQs0WWCE5lr1NWUJumt5hPoDgr4q2aIwYIPu6RVOe/gGBmICYUnscoJ0Q5YxDzNx
jR8l9/Oi6Pugmbqw5DZUiwYfb8mTnQ4OLWrTiYkvs4yO22Xk6sYTQ3RpEvi29UZ7kRtaXfgYekVG
97CM8k90t93YT/DU452gS39p5AhaAllaUUMGkmXsRvDl1SpEl+Gu52lh96hjKQ4VaiISC7nJwxrW
CJGHNtzntZGp2KUiQXRcIJtC6XZ6VXePoeum3Seni+Qtok499yFB0FI0uJARZQE3/ILLIpFkmVcN
7A2p1m6QmwnTTYjdIgsEjh22DrM7Av2pXbUIugQ/I3sttUK0Rk+UQDqReM/ElWnmOkfJ56y92ilc
pGG1YtDkqyQN+Fxjyz+nzDwmIpwnslmR4k6Uxp9nB/MiVH/33gAg5CEcsYS6qrIM/rAWzrpYi8Ze
QExYhh0fF1x7B7/BEUEuKBOsOs1NDYplJfN03vQl29p62WYnid5/TvrMynxNVmVKzZuILKSF5XQ1
4234bLgtk0806MUOLD8WEq+XyquTgF7ypWkTzWhbo3KThlgKVyBiLMtHS2hCItDb4dhPChqrpq6q
G9tosfM6oye/qtogHy1C/I5cKQsVKibwz9yA4TYKHfVOT3LF8N0CvghMIwDka7QyJv53O/UaLCkj
AJrRI3V3o0eJc+dxpkXlWtFL8Fsj1S9hNc6PXs8GbNV5xI2tjMEDwpZZGg1iV9RqBDRPEuc7kIxX
BLjV3NyXMjR+WK5MjgYEF8uf+Ib1DhB6fKebRv21TWb9CZfx+Dw6BBES36wUn50+ZCJKhfeFSDV5
FRlk6GHxKRWbLDzVRpNqRnOCXW7oQh+rl1VvukSqN2psodXpco87A2LFsn1Ro58CpEB44IptuXJd
uYsRsOtyuUs8I/2qm4P2QkE2vM5ppk0rtLg2hi8mNLyFM0g59rrqZZ5y5wJTzAnGJgcMwQpZJGsl
EQRhFMyq2rxKlT3ijrl3QGuiI+pY125u98FCEqE3z0NZBTX+u+qitSz54MnWttZoEJ0clFeSPjSp
txiAyPbs9hNERHGYSLe7J+XTQqPXG/E2l1jZVvnspR6evDL/nGkDoaZxE9qfVHxNud8XdQQeEBG/
5tvYkXu/cEE/rdBAapdsXSjbE8xeY2yZAPegio2FteoUQvxW5iirl5HGDV7uinWXXEVT9L6DNmrY
16D8LiDvXQ4aE96nRNJaebHsod9hA+r7VamqZX8xdoae+TGm2sY3tcr9BA0GQYFqREzpRlYb30yl
yJqALdFc+Q2ZpFmQpfbwmAk72Uu9LYdVY5CrCVdKU27LvIASNel69gPHQTeRQgkcGPQVkSArYWoi
9Euj6G85c89pwOC54te9VTy39kBQpAmntj3KyZoM9MyevSsb/EOrJY3aYELLrWfExdFVN9v1M8EC
WbMayj67MQtHeaoMLxooqGCmQ+FdgxHoeo8akGbmZudPcdMw4XjpHelo4xXeL9KKC3btLAp9h+5L
hKSPreYmVy9UziQzSltHKl+LysLCTqC81+9DWaPJJEI0bFfSwnd61Jh/2BlOHCuuMYEMqm8oOSmw
6OMJL0Qj26cghVO0TkQDdxBf9IpHE0V4WmlYbamer2NvRh+BHxVHZpPUlNJoSq1z2xIPLbYnkIKO
E6Ubctnjr4kq7B82XCayL/F9FatxTPQfZu/IG4tmIaADPddIwrWEfTOEjrZYskgaXJGPrLoro+QK
+qHLbhoOgWQ5dyE7LBCLCDpc4xrWA370+HKKbPdunqPpbqLweo8h2rT2BFnifeDw5WETUMMaU183
DpYfxUN96NRU4A8xqPibZPS8ELXY1UE3GNb92MbjPTIv2HwUM5n/gAk66CbRdX5CO63JjVcg8L9t
8HRIpiXwyOyzrLBB7jwTGhEhDx18Iuk8bbNsr4/ErjS1D9FuWXsqMdw4+BK+FUrTBZ03m0dXt7Bd
aHkXb9nRM6dISerhinhj/Urx5DBvwsbLVD/jT76hUBVjEI+qO65R1VtHqx+G+9lSi2aPaLWtd42c
ihvs9M6WSSYpt+lUm/M6Cm0KAaEem+jKKzN8CWO1uMXhHK9rs2z6VRe5YDdUObNOGkyf0m8TpbB9
M51Q4qQk1nmbuegUsAK51LS1rmbZzEa39161FgOYP4ZtkYHEGrh9k4co8ehlGNI3tWdGtl+60FoC
tZ9LJDFzaN2VqP4/1zF/C4DRWJr+oLTd4xAjVV2ZrdMUBzeMQEMImG0aSWITmNSpSr93yVig1HO4
J4Gtue0T211P9b1WRiUWQ1z3/lAb3JN8cqs+8DB6PizSW3Ol2HNxv3jR2KYN7NjX1kA5eq0Srvm1
TqR2pH08fyMtMfuC5da4cImYFH6ty+kWtbs7+NVABpY9ZuR0aoB32P5Mw7S1KZuGO2PADVOl3tbA
bKP5ScZmawtcT1mXbL2M48jFuekdIGG7OrHcS9ZbNP74cR222HELIsfYpUOB7JnmRnVbz2K4L80I
zynHafSPLoG0TwVK6scpL6db4M5xHiBHIolQGWFtBTAeO3vH9AoVo500NfPnNG8OtGFCZQXZjxpE
ONVCY942xx8i73gcsCqOxzniy6yxwA+PRjRE8P60SP8xTlHGE41Qc1M3U8gFNrrwTpksIAsRhtUr
OtL5K1G2qgxwQ5gPlW4NMY5lLdV9DPElivx0BD+m1NMod8LJXI3jVQOEq2qEJ3y3bhB2K/nYUEz0
xs4OjHqE40fqIa6vGKjTJSLInidqCK1sE6ICjVZzThST1aTRCyUtB9giNOQuyDtlfLBF2ptbR6rh
a67BMbWMiXROwDu4u3iPr9BZT8meuyDXzO9lRC6wPn7BtzIgQm+LT6gq+wjWmBnLS8NV8jv8W463
cxoXeb/hDfYRHKDn+uz9WukPzYRhOOujJ+heauSbdaXbgRcj6Fi1ZmSRyqrlve9K1Kjo7gvlGiHu
3JHYyqkm4JAjX0G1KP1GTMSQ+QhC5EilwnMeS/7kOAEcvG2HXLvOQy4NYuysMFdI6L2HtmeS2NRt
h/BuIJUOSJEd4+qco155QK8E0DfGE2ZspKEWr5lTKvdN6pIsNfcOyMIJmx+/ycqTZRMKNs73sI9A
5yP4OvdxdRXVGgE1eCQSK8oLS9Ch3QirZ8eMDRrtPJA5sez5TLbZbRlbw1Fgv5Jruxpnz+/62PuG
Pa9s4b2FcHZUT6nQvZIy7osGGfkqVUV9RWJ2rRBxCRfOr0ZlesQa3hh+3o1utZEg0+9FB1Zno+EH
/Hwq2Px/ody/05L4pXYVfO++/9tL2SXddPW9ePmPf/f/9//qXv7tx//Yg34QL786R09/8W/BnP4X
RGoqzSjmVPqXp8yLvwVz7l9wsU1We8+wEGmdMsT+yzyq/uWYKm0RCrOObp70rH+LVs2/FvI5+jrN
JNIJlZX7TxRzkInPimCU2JCnmJS/SNdzEIi8rVumuQFar5nYhIZRdw8MxGOu7+fK7u95J2Agribg
NeLRVulwfoM6m+m3bdSDU9ovrK+iC6QXdan7Y2yULAw3cV1b1Q9ZGF7fH8fQLR/mUKSk0bJoK5dk
v4q7phNOvStDr7yG8Mq5jjfzSS3D+Cs2+hDgtWm63h7i66KpSCky+iHHcXCI2jy+QjYM0Z3jXyqZ
GTQHqmHmjskllBZeeRddNiSDOW2wBGg9mG58FIDiZZXdYHwV+xrU+QsWt2FaxzQ4jICLomWfJrVO
jftKU7TsQddE0oMr9bQdUqLimxXjLgg5fLBq+ahyp9e41Khz5TOmx9nt429mo5QmGnPcg+TChRQN
MaJOqzDLKJwTv2xbwyVAP6sJNBv5QjC2iTXfTEwA7OPhxuo+9I5e+0K2DPs/WCrL5jCvdSNeY+gt
3I2Nwr/3zTySX0kENbMDMBo8CirpBF/yBl9BgEA/Mzg3VTOhvJFVyz1sAxnvEZEo3ZEJuGG5gybs
PBhGokEsa2KcFvUkYjuwyGBhKrWHCfG9BtJrzXbemjd2JLLW12oD11GqoQKmm6pCIR2wP/wInahP
NgB26svCYkPqz62GEsNugagaOXUJwLxGd69IvSh8Y7abDLahWs1XCjugeweWEuyqcVTNZwepsIlp
cKB+5rF7JbwSxJbtwweZs6AXaQKCUW/idpuiW8pWs4nAY+V0PegV09L4xWoX95+46bJYV5kKhDUb
ZylWjdp31FtM/ABoifvyUbi5XkLMqF175bQ658FWzTx4VCF4CE0Lw73E56OsIsVhf9PL3sVvi0aa
gwvre7bVNR4KH28uvhPbUdwflPJ46HIvF46fUEyAycJeHB8H0mznAIKnjDjRzB7mZTl/B57Qtv6k
hh6l1opNCrCgZDms1+b4zVX08VYTqvO9rTH8gsCIwBMNmR5GG9mr7Ngnw8gs8hqH8HuqebPAyRh7
X5KmMxrf1cfSAtXB7wAy0D6k+IJvOKRG4EqqNnuBSYHruaLB8hSNiXk3SQCuKzmIcZcPLUZx0Xop
rw8UBvTZaEJ2XJ36Vaai5JtZhvcZ13Hxhf/Sua7VRMRrZ+i7O7QwxmUBaoR1SMOKQsG1xNNIIbvg
OGiaEXYRqqePKZ7TCWS2qEcua96zJ49r/VVr9Oq2NHi5fVQdOpnpVKlsrHCy+xpNdkpGfdtZ6SbX
spz7MTX5lYKcrlr1adc+Z7OjfsrbiMyJqaGM7g/5bF/JMSV3WjSZqrI7adkI9wo9rZDu8neaSamy
ZmMD1qUxu/SAH53zoTK24JsmTsfcC4TKJGLjAL2wnXJ6VGXbPRmjw0HEQGhwNZvdIGgAzggU1YxK
POdPtfiMX602V60FNGcfRaK7zBRFfcq9cjBYlh0HWIRaFTcMipUxFyVHL/B9ziedI8VXoIYWD53W
NYe2duynamrYhvYNfw8GSjx9aXsvvmqbsL7j4LIoAyan/Izrubt1QtM4jBU0EVS9mUbqSoLeyini
/iGBbIfJLYIrRcJ60oANw/b1CObRSfchOBPqsUpY3PRAO0a+cYGZyWjcBtVKozZHkGbQtks1J4nb
cLIqiDim3RXUg2WgsyLe9WW9nDfR3h/43pUIEgDsLvJRYM8r2tcKANO0EcXRcgo66cItvwCEFVBF
2kGqgSdtVa6HKMcxbWlpclkTu575dsZc5Ed2hWnHAHnSUojQoyfFoFbHOSYmp8oJFfEM4SidLp3e
USQexzR/GYvYGnFwI0OhLshcOifTQMO0l9dGRKkXQwSfGk9shdFrjOP4WXdGiiwyGzpsU/VU9r7d
N1qNn7y39UCn9OMAUw3drd7iQITplDbUdoWeveq13T8iP45yKq0Avv0oUj3Kq6RZ3xM+jA+TNGOs
nUo96EcK+M3gA1Od9FXKVuAzXHTjlieFqjdVBeOHF1ZScP4r44cIP/19Map4AaHqtV/ypYCeOS1V
Oz0bgZGkS4m9kA2lGX0pvMsch/dWMyuK8v3PAj1W9C/iVLYHxcDWH64UONdoqex3pxr/qdxvnkr/
0akNUHDIr3xWBVzV6alVwP+33BUkihoK76mdULaFvKgmxYu3YBT0axS2tB7Aw9GGMJeORHlqTrSn
RoU4NS0yRV1sfEsrwyMQEhc2iAUJd7qk3WHVrIajJfrZ704NEQn0m6b70iepbY71lCbA3ECIW1op
7amt0sGuJVqmg45L/AadF6cV4iJfujEU3iifwFQLOQ+e2jaGGVbN2j21cwpVYvnKwEmOW/fU9ulc
x2yP/akpVHq18VlbOkUtErh7aRuwh2Yv55vhrKO/xNRES4NfWEpf66hxHGhoOZz7T72psmyV+6IY
eBnGqbB45U7dLFnHdLb6pcml6AX9rpI03u/hqQvGYZ6OWDVl+hPNIfpkSNnomXHN9ZvQBHhItQOQ
e5c4L+LUZyvaMHuNT9239NSJI/NuPEB3E6/O0qgDqErPDpxkej2cOnlsamZSKOaUDh/o4KHlTNzO
l1GrZ8903ekGDkZrrbVTjzBMC+FtcCJMPXAA2ohd1XeSq+ny+AxLo9F0ABTBKVr6j/qpF+kubckW
eyq0zKVZKa0+uyTqxfjC2uekB57/kM5cMXfHOAIRtc0rCwcRRAWz34qsHG+k680/PE1wzicvClJo
mdufDL1mx1QBYS992hL0dxyrNV9q+Mzgx414/IQ3sx2J2h2oZ2HNo3BqpyXczFibaBkAw1Pv4LVa
1UUfa7W3rZQOkgVGcYC5wPbJixD4+RKeIYO5JtKuUupoR8IdbGbcwqEhVNjarONfh/28muA+gcGc
ne5RD3X3IKp0+JzUjnRhrpfptixmPLfw8jI2o4NTX4uMDUTAtIcJjJ/loe31/pFapNswa0byoLOz
cNhrldS3bazjFZgmFs1thEzjayEB8iPM7pXLdNQV+sLTVH0XHl/qQpRavR+ht3x3OiIxonIM9WDo
TEzQrdq6d401EfwQw0ESq8pUYpv3SkwzVu/a3EhHsawD/WD5WYNs9+pNJfZkL0FQtzZGNIRb0+wh
bpdUgb5ZaU85fu6UhKUg7PQL7HPyMcL7DWJWrcv7htnmzupIHQjc0sQBb2CyXuMNTne5oq7BDAD7
nmzF3qudnr8YJBjfk3CkqLvMgJk10o/9itXYO6C/oard5RrcB1b0nuNtZEsoyyQFXkD5gitZ9VFx
0MbUYT8ZucpLWtvsEGrco16QwTDGGxfncbyJzERgiQZDDSetjaONJwFcssg6/W0RxQ4GbOpVl7ih
ozEY5rBVgzgd9Awn3KwCTLDDsNi0RSM2Rtx09sYCCWitagAq14JOOmZ5WQ7OCikfm36vScYO6nJk
Y2xtXFaOf36m/lS/lHedeHnpjt/r/7kcx5/pRYskirv/fPtj+/Pn6KVazqhvfoBjz3n1pn8R0+1L
2+f8VX7R3//l/+2//PvUez/VnHqfq77slt8GE/bMqfnH0/LhpVzEij8P0Psf/4EblP/+5yHZ1P5a
TrL4Mzl+cmTzkLL8zVcy+Dco44jdVTUdXRqn07+PyLjN0C1xnjV/83Uq5nJ6tpc/VzXbRObl/ZMz
8plQz1nEIYQWuRbaKzKNsee8PSKH1MQnutZPFtZpTX+AezGynzBiDPkP3pjX1q0XdlLZK0OfvnjT
BHC19KD2YH1WQhn0pjsr3pYwpn6K/CzUuunxl8LDO7LOt6KZnx/QxQGA9wI3AOKjtx+QFIaqDrP+
xxhD8VkbSmgWnJ5o2kOW7Wtn++fR3gqPkM6hpAGZhhdocdxiKHk72jCPglNOBlUm0gBUtnP+hU5T
/Y/kTT9HoSaiEuRGUhjq67ejxDH87lgv01W06BiyIm33OVGQH6RMvq1+/D3K4h/RUeJCR9TfjuKq
lRdxtkRPphXpZqileuVBGt+VthUdsljx1sCbXrDGTx98vbe37O+BYSag3FrKPO6ZXKwh9APmEHDx
SUb5dmLx2iNMIz2YLJ0PhE5vZU5/D4XlyUTSqaG1PbuSc0modDOLdMU2Gxx4R9kUvPd3QnJeocJo
H+hpf/tiBG/xbi9SOHcBpp09HazkuZaqMHeyKfoKCkRdu2b7MrGofvC1lo/9L/kgXwtPFUOYJJs7
Gly25YP8IrhL6ZcIs4lBSWqaEuhpUkDRlOaatVX6Fj6qg0dQ8Afq+9+efWBv6k+5ML4AHsy3g4Ym
saBjzsEcnRoihlnW/SstPrgW//AdW8ZBEI3pAJ22tlh2f/1yA2osVn3GoX5ePVghCpOIfJaP5LC/
PRoMg3Lt9M9iKjgbxkrTSe90ly38YtPhSJ5zRBnMbRJl97Uwj3lEAEBqblu6tk0DVbnQdpk97GdQ
W/CDAXaI6sqw5w/Mc+9dZc01dUvXkTbSGD779riqKqjD8SpFHL8nsgPUOMmPHzxA7zypSF9R2/Ik
4ZE9N3fg/ivcweQaE6Ig3ZWqVVQKrRaOhJ/T5P7ItvTetcYGgEB0yUq1ztWGphdmCpgVGlKkCG2k
6X7TBvfQutYFgqzogzn6/cEWPTHcdoJMz64g2x4NSSyDSbMod8WsdjdaUrGHzhSDXEG9aT56lH5/
HRcZL74sFkoNb8jZiKE1pkKCJUAzIZurNHYfWs29gIwpgdvYKyRNSvdAwstqbPVgDus5oKwIaJD9
Nf2mlgylhUFepl9icLD/+G1CVY7NgPM39U7yY98+T8jkcFm5nOd6Ctfkn0nV1w3s3n9+Z39/nhiF
oyB2GFYtWkJvR9Fo4EPAcuIVJmR7Oow18TDBgJYcP2sIT+qDL3XmMF0mQMYjA5Dby2zAhX87HkRd
Fbwhm/5a5cB9MQz2goeY4+zVFJVJwo8RRQ8p3ajUV0QbueuGMvBXNU5NNxChrI5//vq/v7S6YegE
i5qOaqDHWB7JX+bjjh6gCwgbeWQGXWJHn70fd+OEjOSDL/7RQGfrGThCym5QxlYl8MldxTZhTd79
R7PD8ry+XV74OoTZolzEpGGYZ8+M3kn6MgNXtyyHWAtEaajjqgsN+wsVxj7ZdZzZpz1FRDGuwqaK
P5ou3nuaEDAZuAApr2rnd7fScofgBeZAkmlm8txib1MAtw48qHm7P985hA7nX3ZZBbhnGuItWlTa
2b0jGUspU2NJfo8kZhQavlScsEm1BZNjGalBn7jevW6Ohb0ivoNOsT7ibGV1wlD4Qws193NShCXJ
CQbHJJiJ5DSj31xVyuBWT+zvm/JZLCWxKw/N8knuiaVixX4rqv0snZvwsaunXrtQ8pbWRw2YPPRR
CI3ZjUKeBC5TkU/qLeE3LDwlzVz45mTZheWW7idGFsSQ5NYE2mTNXRBWKtD6emkq9CmfyVdmGMUb
T++JcRxGuxsCKUZjW7iesmiP0uRHpND2CijkRPbBqDwoYC6drZiP0JEn1VIgQnxWwE9FDTwZA9Le
KhRBp45dsRWeK5oL3nPrGxsio7jMRC70bWGTTkRBFYooDHFjkDncL+QhPdkjYPfoIMRRosvwKP4P
e2fSnLWSbdH/UnPdkFJNStOvd29jAzYTBaZR36aUan79WxJUFTY8COY1uhVlQFaXOnnO3mvT843y
u9jQUxtcmFXktOkTcHMrIrMpjzMdEDNY6MA5TYE1knjGINeffNDqUdufySrsPmK/7G7rIk/u5ApN
RTRc6V3a0suGAe7U0y5bGKtZQBzR0UxrU27JBcg+aLgpn9uWNiVCrwXTqgBVkyw1hMEt3fXwKVmR
rsBCQUj1K+pVrNhXa0XA+isONlnRsM6KiYVJlzxpwzPbC/Ig6BFtp24i1EdTB7aPJqwWtYF2A3nW
zv1Z7nwu29JjClwmHl3sNOchshPGEfR4HTLvklKeNytkKV+BSz2JaN4uXThMKJlAMqUrngnnaPSx
ydDWA6QKGeFXK8wpWMFOyJOmd44LRw/dz4J+6sfQOUWopaD12ysdylpRUS3RbyBz7AUh1fseYwZC
WsY38QqZMqzJv0l9yFPFIlE8IF5YiFSDE4GnaoeVVSVXcFX6jWI1zyvTKl0BV+E32lUhIV9F/QLB
Klce1orGmmyvvVQrMIt6CHhWac+j+YZkJaBahc2Q51h/o20xVdTlu3GlcK1ALiafXksSErwcFMO5
J6Nzx6mM0r8osagayVnKpyo5Y0dTeqcCbijKzhge/XFMffNWGmb6jIWhi6+qEVTdrtQ5yr/MyJF3
WIpsFfRvC9IOq2e6ZelvkChEc1lv3GlABYN8If5CVy1ETRqrMdjnJXssJGmYsHepSGmgEbk6B9D3
tQ19iw5MSPxxzaQqEJ3ZkxA3y3njlSWhVl5E/M4msZYxUFql4MBoxnchLxz6ml3NGDc7eX4nnJ1Q
/nyJIBKEWwMiIAbgi/qXHJ1A3bCXq4J9LRvGoGnVkkLawB3KaZFF+aUHK5c5bhk5NRlLOdRgVdq0
2rMigS0Yor0XW29MfANRRjd/ZMbmvs8nC9j8GOv8LIlsQcsNmEq2s0yjfoqHYQieGFnN6j399Dze
dSLMPjW5b/EWzK0njl7klMEFKWgu+iem3ktUtCzaQ8uclDCnvLA/6JAG2KGBHUhPIWCKTsqjmX6K
fTiux2KKzRNiV2Ic67SNCM+WmYepwBFjsFFt2jRERTMA3sY0Vhhq8kIjRIZGQKJDShceeTyod2VV
zmMe9OlXILshDTuk8P0WiwOxFaD/i8csgAUKa1LURJ/YpFIcbST28b4fNGhaxvpEShpdVXTHKs7c
N1FPr3ab0/Z0tx5UQYegj7Sytxo3dn5Bg72Z7nFvkceNbrlrnKMQcVkzaEOEYh0U8B2g9xoJJNI8
wqKMWVoR7d6SvMJ3gwdxLztR9FPE7pukbwmMI2/O7rvui0xDt30q4trtmo2lW4upogvBUx16avn+
dsSKf2aoufowRCnixzF0CYkgyijLQOe7DhlTeulVlkkFuHDbeoFk9tXaBfQq4mHkQBxXICYza77V
hv9TyfyLR+2HauMnlcxl8vylfQlWX//Gf3hSNrW3S6eOBgW9vKVd8G+elIV0BuIMQhfB2hIsjrrv
vT//H3LeF06OuXiZ7ZUE9195DFYuhDXLLp1+B6brf/c8vzfSaJd+64H+orHGbO5FZYRFGl08/16A
+w2IE5HtL6taf8qd3uqQTRKXhqvfIGJim+U+jd9wbQJ3wqQhLNbmsCFDGsVk1mS3gRvQPnbWVjIj
LTJU1gZzuDabWYFAqg5rEzqb0WzuCIQ0L0Hw0Kb2lo51LAoPXee3RnYfzcYWp3171CQoxgcCJJCj
5AR2BsBtdUtJtnTGR+TKICKXfnkVt+yh+qWLbg79CBGukUQTwX+h0S7XpnshjIDcajrx+dKT5y2N
rZOzdOr5uBZfvLKSZ/7ayC9o6RdLb39c2/yAbn2C2Zbm/1SH6X27TASGpEY6TcNmeOqyXJyjWWV4
4K2DhGqZKURgE1D1raOGcB07hOsIolZV8JU0Tf12XEcUVTM4h34dXFSzB1E9WQca7Trc6JY5h1QV
I494HX8Yhd2+gQ1pfyyp0c5I5mJQ4i4zk2wdnxT4eS7LdagSL/OVEYtmeUwAwVY4Giy/xQG/jGP6
1NYXUbMMabplXgNGb7jI1iEOUEh/RsjMbIdmT05c9DrymWWfHtN1EFQrsvNSd3gTwgC9iJZZUWPZ
NRFD6whJEVcjSOfqfLxG65jJrl1x5S6zJzDn0t66U8BIylmmU54NP3WHYbW7AFZO6qQo23zn5p2s
zvU62nKKEe1CB+QMPcQy/bLi3PI3Yp2K6UGNNzn/hIeSg7GZNwYfy8lOLZIB0g7li+cyXUOM7t0M
68yNOED1MC6DOG1O4124TucQvDOpS9apncC8sMQVN1sbMJNF8FmS229CF4ZcuTgZY6Mj2UvjLT7W
IWXqrltcj4ZXRf2+Xc2Qiq+DOOVZbp/CMscuyTTbI4at7sszvD4YKvs8wlw5De70Plgtlz4JKeXW
tIry/eRHmDIFOSLdQSziRbXqGCOIOA/Fqm6sSaTkM7eIHq25YpwMxh8tZMbG4NpGqDBwxyrut1la
1Y27aiijEhD43kWt8AGwCTUyzzkyVqTnnr7CGrhAT1dVZp8Rvooov28ICl2Vm3IeyvNy1XP6q7ZT
NgE6T4piNJ/L+CDbJkLHwWZK59DZmKtGtMnUYggoZPgwLiJSy0wFiK1VW2ouMtNFWmYgDl7Upw2q
OxCQ/aJKnYwhQAi8aFVj9Al0UQB68BwiZq0WWStpBPIJiDhZRWUQoJwzVw1sGNbj13ZVxhZzTrvX
XQSzCv5FT7MUGW23KmrJfKUcr4yKUMputqiYrM4wPqaUEgRTsQHmn1sVum7uXRGIzag3DJEynmps
ViV+CrJlkdH0J8S2GIeY0Fb1wRjm6iEAa+XuJ0fV6txurfSrRwOR6pntNvMyQPbbgGrVfBOIKP7o
h4LVBz8CI7dNzCRbokO3SHCoNfzJN7rL0Jl1lV/3t10snOuGelne4VdPSFFrJ58mEuuKv9cOmWjk
m9NTz2TbmGTVkee+bXzVPkJdb889NUy8O1U53Ex9Y14nbdlSPIOtxpMQ+Mlz2Nco5sdA8b72iHK5
a9WAbGAkZaJnLvnJ1/h69gPx282bBIdLu0tjc36X59p8LNKcxZV9c1DdE6BFwCgvWlanN8PQ2dMN
3rqcmNiBJMYdljQwwRhKrfmg8rlA64/56aYl0BarFQnwtdrTTCmTO9uo8BMGk0ri3awk5XuuNLqX
2UVpTyetra9qVRKoFvGSfVAV12pndFRO59T29bt6iolRjTBa6QMRQ7g8MewhWNza7NEx6cytRUCH
axTGrlCSfAFLjdI8k9HQO0T35gry8dRlZ1C1qqcWZ9ldmE+JeVEmY2mhKACLt/FDXzxMqfaKU8q6
dTVNbBFuy5lJ6xHCWHaMSP/0N2xo+eaZRbakqlbZ+MYb2cdgQcLFsizn+Jkv6C2JEdthF5pnpmRH
orcI/uobd56JGIvz0qER4Wfq1uBG5ltPs6RNdYpDJk5U3x+BhupvrZH/1W3UbZRa/2HH/KpuezWv
Xf78t6pNuP+gW15a5osQV/I//120BSTb4CXDICI8fiRc/s73ms224fB64AqY51G1Lcb+7yWbFVDo
Uc75FGzffvo3JdvLzjfwAFh7dLIgSjDwYrDxqm+nJpswlBZA/KgJcgs6NfZ7n1jAW/YY7b1svfEP
w4qXjTopqDUByDB75RRs9JGv2rCuwpvs6dhBaZGnOzTFxk4J41ljEjv8cAd+UY1C7XtRjULUxKLB
ENyk5kU4bstX1SgYujz1O8Sqcz2JyNqT0Ibv6B4uuGFPyGyJ3yhhUi319D4KRhMS5s4v+Cqwwyxa
D9EU9su4yxJrG1ppdJo8+B9baQ3qs03MFxR29vsnij9TXrK9q68l6VTb0BiiZIdHOLvvO6SKh5zk
8G5n9F5uXwZjkjdnMUJYPoNW3Qf7yiis6tNotSUO82qQ0dGTs8cdQexYNacyUW50KNme5bsCCD1+
E8dHeQSQvHCuQbsV6rbCrCv2HV6X7Cqto/FTXyfqoiUHT34s0rHC5DVH8jZyk/CqnmTyiSQyCC7Q
8JFruULhkVmiAcFj0F2M0JCywGd5dZOnZnhVzUSREWhJdgH6RSpZ+mMAbdwlxceaKv/SLSQlBVSH
fCAj2PDw5c+j13BheLw/RZG28idSRTv01oNRpA3htT3q2pFoDIqVIJwK68KPm5HcDReiiiIsObNm
4O+R8BRwZTMNnRk3o4V6ZkQYhckYSzLBlfDFmr6uhscmTofmyo2MkkDbgVAbLCuV69IKTBtTm+/k
MBK8gJcK9y8ukyQEk7D3yT2b6XOaLlnbG280ykW1GKLQsw+KwjrAgmgqHDnnKayAWt50XeMV6g5b
WiPzXc2+ihrdHMLCB8XiOFPdbavYlfOt7Aj1zvDEphCjbjC+9OabkKS/4n2UBums9lNNbUYHxhjU
RyhCVRPw5kHmv+MEqIoQAWOzKWm0OIrxtkv+GlVIg+8XK6SwyIZ6w/5eFbdFYjg3YQdR46CshBTE
0Znb90008RA1Wk3FoW5FZTCTNIlssZM+cKFCtDHWNerSbDd3XlqcdEZZsB2hRyOdptvyaSb0YN6D
hUj1cTZrO3rXt8SCou9phamBO+iuj24AciTo4kRY4AHjWlc75AeoThscuejQq4C8R2bLXbVxkCIF
xzBwk5M9KGofs8HpBRDPt29kphV3E9t0tiu9pLc/I0Qa6vNBkQhzbXm5b18SutrkF+hTY1vT7Kao
2JoO0e73fECVOhHWufxREg/TjeCtENeekZlYjsaYPgUAEBfpV0bsgHnCjIhxOYmkV38xq9zJToj5
p+hC0QrEcSis9pkvo0tTz03GM+hHjnleG4nGo5AjFSAtuCWLpwOFjNQfMxveihmvEiYpwysOlbuY
sbtMF/qIkkFGuy6Ma+uoFGmJ1KhoE5HBEFYuSAR0kHzVGaL+hM0aPtSYvIi+NspqY7qNyg6F7k0y
qlO3PC2TffMQdSUGVpyCASK0JZP6NgvqQJ3qvhgeMkxz0VXIi+wf3Ub01n1E7qqp9kaeO+m7qgpH
72R3Yz1SzTglHransTQIZyEkwdLdleeTX7sxx9kgSUqlroEMB6/nxvQS09vaKe6HS7jPZnxmCD9v
jmSpxp9LRA0zcj+cBxuCXxqMqEEcXRNPCJ5kZKxwn1g54UGuVyM7RvjVXGQzBkf28oOr97roXU17
snSLXWZBvLjnqRxQp8du7LwdEPhjFrC6PCINwhkDFusnQcO+yI4tps50fpoC4Vhvwtia/R2Di3Gq
PsTY/oV4sgwSSHgu2RrSmIt2BXnjVKgO6J7K2xNB5vfD56hBi9r4dNtDhjTPGlluYpP3NGnDGT6P
Ikbf9nb9JP2vPvoXU7cfvs4/1UckFVQ0HF8o2pa/8V3R5v6DBMa12VBTF/DV5kP+ra3loFtbBrcL
hGwdF9M9+14hGQsnHe4afxNeIHIzl599r5GWn1FfoMdc9F38FLT5qz7W7/paL+uIdW5MioIwAblC
3uP3fNnVIotLCzuDzoFlHkG3a9mXvRdnBzezP4Wd/x2m//+20V5NbJeajNG7ZJ5KH883vVclkjOS
VMbmCgCFopwg250kJpft2w834Bfl0Sua4HJWHAbaMgpCkE6e8+owcU7gj5F3GDGbwMOg0kSkaJp4
MTmtiymNsmOoyAHd0HRINkg+9DWKD7H7/W+xHuWHwfH6WyxKK6i87FOD10jKdsR2NNZDsCnqtnpO
czO6m7PjDHHsa1VV7mfVa7zTVa7OC29xw1sxYet8q9t92Wb1LXkR4oNLQNjGgvwjjinolS+tLvK7
3sXD3LtDuoWMmF0mygC0wKJvXVjkhHlbqTKSWwISXcAnOmeR1iMVilGBxIjNkKAnE1NOY6fdJz4I
bryHh8LxB08dqkj0rDTl8GFup1snqMNrwrpp3hN3eiDeaniQgEvg4LQp9mG/mLcWk6z42/3731ry
L/atPzxEv1hL+jbpPpav2uTLX/reJidLFIWbCJZeuW9JX/5nx2VY8h+TulMyW3YIH4EX/J8FRch/
2DEwz3d4H3CfLoi4f++5kMjy+rNFw1/Kz4X4m+Xk5fvtsi9hM+iwgUOny2MvluXmB+kHtgB2+n3y
IfEHstkkMejQnsw/vN7L2/vf9+r7QdAG+/ayCLqvQZ1OUcjIHKMPg5/Fp3LiNVeJYZybNcXxD1f/
FwvJL08HCiblOvNKFq2XpxORdZwHU/BkTTnsBYvJ9ptuKqvsTyvFTyckMJi6yzYVZRJr8cvDzEiE
U69xH9m1kcWEi6x/qKZYh3+4bmy5X103DhOgbkX8uegJX98cgPe+39iPM/msmxQp4fsIGRodLmFh
sDe6Qyhx42blVPxBEPSrA6OZRurGasw6+Go5zngA+9YxH23y43e2VbBtNVVSbeesAaGcFWJX4/G7
Jmim+YNKEyX5T6fM55MOxKLs4nV5eWWrpDJEa82PjcCZTFqzg5qEdY7sqKoX2BDw8LDue2Moc2pc
0ck97cWh/sNj9PMDizWUCQpqWMnH6fVH1psSXDq1eEQe6uzZPj5ggEbJjMrgrw8U8N2z4YeiuvKo
UV+e7mCQjQmi9JEamnFw7zZ7jfh2G4xE3P7+zQC4/frSEtTj83/j/UIG7r8GCJeeYQxmE1/PCLvy
7eTQTaArjPx741d1cZ+0wzKtjTNMW2LS4bkMIlIITa/wgcJN3mxvQAcJEHcgXsddWYXpcyiByWz6
1rM/FsMC4Iisri23pB+W4c5js17tNe/IvNHTLBh1tInvbg0G+mh1mhJHmB/qAMTNXOBiHkJlfWJg
6IBz0TONeAbztsC7mQFhMpxIF8jGbGkcDQRR6iK0rfnKd+f+MpkRLB0KN/OTw8Au/CPdCNu5UkYQ
lncoheL3tocmBmnoaFYnkUZBg2o2ZUueWba+qRvMgweHqoKwYC/AQQYC37n3dFkwGBBOV+/rKQy7
bTHMWbAlmrL6jOg9dfe5meb6LATy8DBhjMSCXRMySYRnYUjYJpE6gw0Zm9uZqQoxq61bezTLq+QU
RcvsaujDadxrd5z0A8Gos43yhhkMKrxEf4iNMv7cmkhxNmGbiMxEAy698KPV+mb03Hte+GbWaG+u
de+F/XYcW5/8eIveARf2aBqAvs+bDh+6ee/4DAbMHd0w27irek95BCGHeG1I5g3pt8/ZLTVd1lKe
FOzRglxu7LDrLAI867rVDLjqAYEVPDfXaNunuq6S1L4Ts1NTbpqDW6g3oCysnvxDOumhdz9UQdWN
x6Bt2mnb2X3WJRcFUe9wYiwH6w7CFOKfa9dHvGREFUHAxSQZwT0UeUQYbYfsywwttpky4ebjRicV
s91h8K9y29l5mCaa9yFxyL2zSRwCBWD+NYivmGbVyM7p+ANO6B5QC8wZu1yzaL/OhG02ZGyZHhxZ
PXZtHULqjMp+usUXlHoghezabtOjl07uUGzcwqT/8ZZ2JKEpOxfbt+1Ca0FhtHPo8jsoj5myNWdB
o9BX9F1jFtdxwNDlQms0IEfgi+3XYaqIcnXt1r8ChxLVZ7CB/fc2oMCaOY6Xf0nzSkRfYb3gTlYT
079Ni1MYa3GkjZvOz5PwOLLqxe8Ak4lmS9PJFEfZEl9wG1auvuOz4EY3I1GrQCObkn10xWjiqFvT
x93cObPFxRAMp97Hgv7eMZ49WhjoSGLvxN69xULr0qZh2hFZ6YVVxs2jlwkTI92symRP48sytp0V
lOJoDKOsn6M4GzvgAvZIhqzvWfxRZzTHcRPoqI8ehzDV7aELytB4Ow2dth+sWYfhDcZmi5ywCUXT
Y0pgjP0weYUZfwaN1HifVNLYmozWAjKt2rh9Iar3TWUFRroZed2Dq9RsvIxReZcG3ZUOuiJHr2Iy
vfQZubU6fZvNSUtXim6SHB7IhlyQk1UVIZShuhbupcFcg3sZIyuEguPdTgRMllD4jN7flIPO75Tr
ZZCMEpNVR7uiYZxiaAx2SUoY7WZaIiuGvIZmUVttfmcRknkL3CDtNiPq3GDX5cQe7hw3ZNqUuon1
tW+4oAeyy2N/Wyrt5MxgpUf7kDkJwrBBx1cFKwtEAavPkiMdUr6wSTHSTxCjF95FzOvfqbGZzC1w
AF6XxKjgY+aFx2dIRQnhDqUD7CqMpPu2Yu8EKi8qnGgXVMu8RafM3w8kSDFNFiWD8y3aG0J6sJg/
qWmwDZb5dLy1iCa2t0FlZOTFKVrFgBAwZ0LicIubwXZY2q0pcd+Vg4g++B1yno2bGeGTKdLqU5+b
+mF0IdRg4xPpl9iZB2vLYEl98AzTvKoB6yC26oha3fR9ZxKLavrTU8Xta3eNm8oa4ZMy3I2EzPDB
JUqOppvTlhdgy4kTj8pBvVeDip8m3y2eYzHUA9+PsnnuiI8dt14yVFDyyBXHOiiG63K05uIsMxy0
af6IomiX2nPyjIHdvYNQlL+1jN7+SPd0xN3pTyXIga5J7qETqA/xaDlve9MYPrFCpem+IvyV5NBu
sJJtCuIH/AVJxIdhMud+A0dRfh2jEYM+4z8NvbYZ7HCHkHuJcAUbYACcpck6C6ccOUgLK7KmVjRh
Mcw527whtIwDJ41mvqC13R1zXg6aabKbkM9hS+X168Xk7JD1NuDzomy4Bns1XMzUotPthGb2a59k
3aUy9HCfcwcGJtyJX27KrBf5Fa9OeI1TXsD9c3ysF2UAO4GFtpHFzvdb5M6MoXukfak/fsLRLbOt
o8ld34xzFn2aUglUtSP7FQ0hU+wC3z1S6W0L7+o6VyhCMAQM9XM7uOhGYgsh8AbXYfHRQ0tr7Wj/
Ez5uT6WrN6KRwI+Ids3IdpjrITzyp1tmDb7SZP4WVX+JJE0TmpyoMj3ANcgeeWVK6ziEJXG2Aowa
gdB5N2RbKfDq2SoZ58NaF/1v68rWlQrw/x8TMiz5WDwnTf/lRSds+UvfO2FkbJJSQogxJTDGiEVA
9d3baf4jLCrkAMMA/1ldn//phJn/4CJgmkIbhwp6lYX9uxMmvH98ojZRwuIxo4aiAfMXnbCXRTr/
DEM0lGKEBbINpuNmv6ydTSowI3JZt0fTWsAvlXtJzGR613iKl+GHS/OLfeVSh/93B/vtWBYDQ5fN
EB0869W2JNMS01/Oo+4HOtQgSXyNMgf59CdVhfrC9rPoT3uQl1vZ9ZAMJZeuGzBD7sBSzv+wM6ea
LQhhaaAueEO30/YEP6+Nkz9sC35xYj4bWMFuDyKaeG0jy6WN1whNMJL2oIzPJBzUrUf5gMJXlL5L
gVAyl/z9xfzFjaOpQVoC3VA8gK9zmGKI4NLtQAeGPdiiyJnA/uQxsOBNJ/u/tVPxlHAwdnGetUgS
X6sAiZdqLJH5wF7QI1zbZeB+BkLenBpD1+d90jLG+v3ZvdxmMcHGlgbSX6A9RODIf1/ft8HUVVZh
kRjiC1NNz2Mc1hdMct4xywgui9K7iBu1//1BXz8sy0HZ0XFEguvoJb16F5Y42cobwQCNqUVEd+GN
W5VX+R8elp+P4mN4laTiLGwz3EsvT003NUNmMwfPZ9X6OpF1ctUo+fz7U3n9dNBWIYeOzbCgNbZ0
018eZJwg9NQtA9jatVoCNrPpNgP9cqas/k/N7V8cCt86L3QgpPvz+UAnTJnWAsGkwWyCdC+qwd0k
9jQ82kPcz3+4R8sa8eMawoktTW6fSAYiZ1ghX57YkFRNUcEpwUXoh6c0mML3ca379y0Qxytg+jHw
MUjCf3jZXr/g61Fh0wTsnGkyvO4wUEs1Te1Dts8tr7tLQuAjqR+UlzZbu+00lab7h+f/Fw8JDU0M
oCyTJkv88vMf1i3sCQ0w7Ip4grDx90FihydfTuPx90/Jr4+ydC1ZH+kJvFqQE9cxRnKzYEyLmnIF
UOduhCn99xdv6b7S62Omw7dOvDyXMJ9lPJtq3gytaI5V5hrXaIdJCklk8xVnRvMHQcrPa8fiCIQ4
uHQwkRy+unZTq7yiqoHMuvZ84iprUDo0K6quf6wLCxke4UFda/0h7eoXrwHTSWzYzBxp+b32fzK5
EgWKj3njAxzat71bAaPyglNozP3bv7xtyxqFOMZzpY+YSC6/yg8PR8P0tcehi0vIt9XVMEeAWPAC
/u0j6DtYsDGwLwl8WNReXcaZiLvUYQaDkR38wwaRHDYUGhr3f3kyyyqFIIqnnC80Q8OXJ5MC8Qz8
LkMAC29rRcLwhRbqb08moPCQuMaXD7QHJOLlUYgy7GTm8JAHTYpZXod423D17H5/Lj89A7yxJvxc
d1kJba7ey6PAPxfap2+2kY5vnLewjm7hLI3b1FPp4feH+unVXQ+1DB0oqBY908tDMQhIAHJBXWxd
gtw2U9GbDnpiRlr73x9oWVBfLLjkMVGw0ExmtmJTir48UKv9vurEjEgcrZXFmj518pQ4hTK2Qk4D
+CoB8HrrIaFZGowjvnF/YFP01+fLxow3yyK/ilsoX11a3lc7Be8vwQ1rktWnsA7MIybmuvrD+f58
Dz0BUoHVY7FLy9c5uaSooJXFsLHJx6o8xEEDEw+30Cmya/Hw+0v78z3EC8+YFpALgl6iPV5eWo+s
JvhwTKGVnusbaTglbl7yLf76KCBY2WQsYyrW+uWEf1gtpjLyABRNSFB9KMXYhVGd9sOfEqJJK3/1
oPjsYUz2EFhG+JjI11MjN0nTWeMg2qY0H8d9zvdL7c0hbj5LvwvbJ4NOjpNtZEN9Sh5GHXpwoNrQ
iY6RyuLy3muVLA4CfjPLp2FACGzFaFg79EiYQ5KsmD9LV9t1uaH71X4Jw5zJrhM6eHSnRJntfWQr
LUmELHFXAUAdS8wBkZWRUjOGixhdxTbq43MVaImvbrJAgNM+xtDlBHRl+2jyzxqRBsldGo+OPgBN
R5e/43vW6Dt3DCdN6zMNnP1clr11JyENZhvC2npY7nUW4DRNFxYddoM2vuhTVb9z48o82miAi23D
2dU3oRMY8iluAbtemYSvzxhjAwnTUnsQsU0UF8EpS8jxup0Dt5rORkXz9Q6cTdIcLGWM4yX19kSm
CYCphQ03pBC+dIk3EBibBVb+XGSLa6wbReK+qdQYxodYdb4DgNQ1nLuscKHUg9Rs7lKLvubGQVEo
YNEpWqyZorja9Jlfu4feVaJ8JNMyMs+rDvnAW2SgMQp52qxJ/jGPHQ/Ou1/aoP8jO443lknLcddB
0e5OraNlQXVbVXLTekP0IUsHnyD6dhTQt0creWvGiTGf+UFtiJ0zpU68bUVbIVGdYu8tXdp8OpEt
kg9nupX211np0dzlNgZHetSyarlreIXbHdFSMSD8sI/voj6T1baQuPl2XkWwCXUo//riKqYnA3d+
oHlTuDnqptwbScDoi7y7zmKcT+cl2I9baJO29zA5vprO8KKWgLUMiLpBsafTTG7HbjLzqOt3Azh/
49lP6Tbb29k2R3Xdpk7RXgyJ4dr72qB5+zkppvmstSfwqXadKxis3ppnwVoNMRdaN/YH2mtde193
TZ88E55T2zaRQ6bfBnvXrjtbwRkJDESFCjs3MoWSVAmp91GD0FTuRBOZ+nNgV2Z36ZD9o770TQoq
b0srDPf2wZls69os/DI+V3UUMx9pCZM78UuADQVh6yLek8kt0tjmq6E8xBbkBHXGRTRg7u1JHSqL
6raBBtw5bPlsWyMhDFPuKhHXgXEWjLOnn038koDbiJjooEU2GQhOApEXpWZKHlSQInXbtOYc+Vto
cMZ41uqEkM05TprobsxtSWO0C3RwNXZxrY5xxETI56XSR9DqpfmpUDbcRsC95UUHsHi6zMfQyA8D
aQj+GVE8lrmfeHmGXQ40/LoboD1cjL3f5W/8vPKcA4BMIfax0TRiD5sVFsW8DCI2IQoRWtNhpus9
OR5OABciK/xjnIZFvWUl5QsGNYrLYEzBTElSEVQyZoP1Dse1qY+Sf9LZO8rgsVcEBWd7hm26WoAI
iM06Gz/c1lF1E4L/1FG2CZXMvsydTCiA45zRX018jXVy+6EcntwMS/hZzI4nOCWQ/u2LGgqlc9tD
I/TeV1XfJ2+YiZX1mefjGD+KaujBDogodw9B2QXvG+Iirsw6MKK9wFD6xWSCFF3FMPZ5NTuHAUQW
1lW9x9np5/cNBGC2TmZlLTeoHz46TAKIs8iq+KEaUqDFZSuDlEa2KK+zsRyIQrX8ZDrJqLLTraVg
1jDAZMN/GrLYckEG4ObHoNG2j5UkYYprlhd3qm9LhkEj7NRsypp7Fn4pmBxi2T/aQrNqINRbqKNF
DWcna2oL/qo/tngl4IkeZt9P65spFPS7GdAj0FFJS9R2Yhu+v4cOXydbtJOtf3CsGg5tBXolfIyo
ati6Vxj5Lu2gM9prlAvJGfkW0jlV+GlJ7ZMiKZ+6qI8JQ+zn4MnL+XBuhe8P3temwWuMh4+I6QvJ
zEqTbxAPAkWyXxiXHu6hFtxfnnvn9OiVu4kGsw+w/1oTQVYdkRd7R/TddEBQa827mKAtva0BSyBk
CiaUl5GJTPE85m2xDq2Rmmrr92TInZPTSHd79Gq32PsTkUVnDXH18B3yPBVvO3rf8W6UThScm3zK
4ccM2Lg3I00hahQPK87BLmnc7DNRy2eWtca8wkMZHfqIWOql6V6bB9yIRDrFsnLkB5ADOtiOBrL4
86mPIggbsVXR78AYP27qaeZMhgha7K52piTdEh/hznsAlNHjFFq00shfID0ktPSw6PAlbjFjGPBb
RiOt9e1s1RSFdeC1X5Bhh+3eSSaConmgFpNbYA+nUS/4Cj0xjYNFkyGG7/gGfEimdrhPrYSomgLx
bb3N89a4qQ1SXDaiTvWwyXMZ1ZCudJCe55kw2t0UGAlzswpkxEHGusGe3oyZg8lepl9FIdpi2wXW
ILeqL6Znv26U3qaOPfj7DN0vazuue2MzmJbyAYtYqgdDm4v8ZBb1MhYVmv2qxmG07cWQk0Nh6iBk
Rdbee78r4/IsIdwJ7XBsFZAa8fAgQiPU4I6uHwY+T9UmJGBh1P6h8tL8ostdaByep5x3ctYMCApl
sTFVESPwna17BlVFFg7zTtZVdxfPcyb5fWLXYmLERGyDz73IFldVgOcL3xSKggHSN/pir3oUfPp4
5cvZLje6aaWg69jYn0n1KvkADjZtLaXLRSLHl0BsskI3BvEUC8+89bFEbjGflx8nwo8iGBCV9aD9
IOJTkIvmvDXblLG4kQ753itTuZeRVvLaJp7KP9BbGH0KpLwBkVWTRbjBu2eKfY1VPz0ITLLN7f+x
dx7bcSNbFv2XN27UAgJ+ikQaJsmklyhNsERKgrcRsF/fG6pnRIotLvX4zWpVqZSZMBE37j1nnxiT
fnyFY64h0gFMjjIDovqG8Zx5K04ATBd6unF1qFeXeV5MglH0mE13YikJ2Kmh92cnK7OWYU9QZTYd
FiSiDHgSqGrnEcLp/LyhllD3VeaLciWFWVF6dMw+bmAQJxLAVlDb0aQvu1JLPeusblEQxheCXBr7
uRspFdhfRYu+2+/YSIkCQ/thMbHSmN99pmwRddgtEjhq1o5RFBII1R9SNkS5H5zYsQ/kWyM5aIoS
gQPuNmIz+6oHme3U1TBtLE6Cj602x/2xKzxEGlXZGXSFa3e+8fq09UOE/MAiEFmk+a6LHDjqiweA
MqTx0zUhRRc6+QRjNZe/5RJsuTP2UUlTyn1vqeJG12r0IU5nLx9xLMQ1NTimTYLtOkIFmZQebZmb
qLlZoS7iyITBHc+dozYmBE92qFqivhxV5A+PfSzMx5mzLY+b8Htjp0eqcgMf55raDems4i1/boHY
bxGI18bOV3r9jhPUeEBWtrvZXieW7kbrxB7iQUOCaR1ofaWd9E53HR75KuLr1TMt8oGeQrzF6JA9
RnrCCqLB44Zha1IkBoypEE2URtZ/6djUx02PCTYLBsySpHoClfpIDAlj93jEfB40RuPcy2wpim1l
GD1RS0WunABvSaojaI+7YTsLrxsOeFOKjDSytrq3NcEQF3G4rXaUfe61A30Vr3hRTIjG0yR7FCLt
oHjbCElJAi8qnEEN5s2uYDgTtP3k3RojpPnQwvzYkqcWozBLknb4VijhwA2ZG17DrM0IGO+z3uXf
mK76IKFTPNd5R8t0WTF4IWe28Xvlzc1HBxXFAfU6tZSeG5yWOAvUcoVXy4vZBSEe2h02DfYbNXVB
mdEEDYbebYAAcxz6MmrKRf4CpmgLwZ1k1wmd6/XEStc8+GnXOoSRYX8Pkn7O3bBFMYfgx9W1HSkI
ubNDPYNC1q3skai6GpA9ZhAwMWGOmfemrzIUROTbWBeuNsTxMYEt9NA6sas/NJ4Adtx1+XC1tJZ5
DaBFJ7IvsbRbuF8JecP64Ox84r4usO9YhENheYGvTSDkk1XF9fUA9HyixIYsEEjhtGsibIIfszQI
Dlu3gyjaC6vPprPM4aBxQ89j/LbK/b8XzWDbYalJds/UzkVHgulUfZkstORsuVY3Sai+w2wQihDb
imOwS46bzRrXVSzTPD51Js9dVhv/kzYvZXeT6xqiB2g8eT/vXMIi8wezKivFdFnMMTJg3+yEukoq
reCt1BpdgnCjAFqTFfTI/VB20/IwYrRT26JggrvrGxMn6ahs+zGW2XBvcRQkr4hTqBkaS0XqQ9tn
M14j/NwenmdjOJ8WinaCGvC5BrytKQ+djkAdoZOwVPKtazVpBU3tLV+mVvZfs1YlxEn57Do8pyuS
vNFalEQm2WcyYMmozm30KsmuxIVIFkAFjWFbdIAQtkspzA91auofhozVm8W20Mu97xb9IauwrG7b
YtJPlWUCoSo1ooEQKsTlV+jWtb93vSR/bGxI4aFSVbHLGysFKy0W/9Geeq25FrmDnIX0OtNunvqU
g9x9UTIk+8y1nY1tro0tOSQTpXeQT73zkEBfz8N60IRD0pqrAKKb5TBAN14W67x0e/veckQ/7SdK
wapgnW6Vf6PRziA5l0AKrNMu8oWtGCTyLVG2zyCxLNY2J6NYITKDMCvLyElVptlEQU6cOTKirm04
KQxysg84yOBUtdSbyOSNabkHY9R/jqFemECVdOPRm23nspr5SyBLKbaKdHSGDyTx6ZKXQ2/tLU8c
tQPtU/QzHqIX/MsYqGBklF2jwpYsmGLfSgQDWGyG6rn0IeUEGlNa6P2kvZBNplxs41XdT9s5IRNy
QwGKZnLs6/6LNiZdejGSnYC9evbcbs/4M4oCSo3+Fgoe8lID48ypAmbvb0XdaiR+L+10uyhUYPul
GkgMHAdNS/e0/Ux+au8RIWMso3NwXUw89CJoPAc2mp/2RDwHqKaUQEj3YiiN+LHqvDoKU6dpVODi
ErrXaqBCq38MRYOc0DhsyiLrztMSATRUDy37QMk3U4Am7KGbLrJ5+dvRRY/WWRVuf1sZpR7knt+7
m6G3umcXSLgMkFsP9HlIpin2E3t1E/JcshzWk4/rU4tLPw6LOCOUDHN88bkdV7ygnC3K7EVfiget
9ZarKIunb13ZLrzlU9qp49gMw1eey9jcmkg70+/LnFct0YYIco6RkcJtgw6L2xGoiFEcvK5X1Z5s
I3bO1vB6c8epV9c/l6WFmbMyySLYdrpanqY2Zd3py2SN11olNbm2dJ/QqWIRMIa0WzkbC2Tu6FKb
vUmUd8ncgw3I2n7O9iN2NK8/6Y03Y2prF1TJ9cJJ9ZnGQVZ+1pGLEnTWGVLtZUy69QpY4ax+n1PG
tWx8o3C0x8LS0+SOoaK7hvI1S857mth6IW9JorH9jQ3WCZJYDqfk0osIC8M/qc2bucIJumHx5rTs
5pxXUtchSWjxom82ouzvFLf9p2bwE/ERxxyp19lE9b0DE4OuxXBqYZzNssnqO1RhTbsXhaeSe0cx
rKYL0GYfVaxuq3z2Og4RCiSuzaOBVoZiF8MHxyLYVVFjiwPX+bMsjYu26q6q2vrOeTcPcWh+rQox
fQIhJrelF/v4aMejXEtODROeV05qkxtgCp9jz5qT8/9peJWiHPR0kHQawacDAvlrzalMYBcig9bq
NNARyBKV6hNtCdR9s0sLlnyL0b76H6+eoq7j+McBvYonqF+ZPjAoyvorvzeNO05mpCBAD6A8JT5G
Xjf+Ckyl0Mofft+x/aWTimSbiQi2KcPQTfs1sLjyB5sn04EGxtUmUrhONlMTEYito9n6/Ue9bkFz
MGTuwgyJ8T5a/9cafHsyJ7WKigJDS/PLmG0wtNQ8/eHIm09hJALiaBWzoKh51byXuBlUTRJj0BNv
euQQVF0gbDHf+ZTX/idsZasHnVY6kzETEOmr2bCMVWcJhaDKH7Ui2nU5u04QDcRRbvEGzadUWd5p
dHXOFHncag8eG953TMuUPr+/qm/dQNToNNzXgScA9pct98GOLEPTuIEUyv1mVCu8X8cGXbXaP8cV
/1Ve/YOJyE9X/RfT0CmNv3UvRFfrn/9bdGXYmAUd5r8uVCPMQqtK4G/RlQ6EwcPaQp3jCfDVrs7g
7J+qK2H+hfob8xxShlWAsoK9/mUXMv4CNwBOGCEMUw58FX+iuXLtlw8IzwXGDB0dAzQIy+YNX//7
TzMZSvE5jdt6SyakGM7LbAEeR6s0B0+IwP0rEhy6VbKPdPcAA2AgWke2Sj+aZR1pe2iPwMQBY85I
zjV/KI4R9ZX1NSFApr0ePZOzVpbguYuAjiyhNbbRx6Khx0WTaaqebfqtTxKFwaWviDjhtF5AvXNk
ax57vavjpxGZc3yhCWM5kjpd71nNo11BEe2ezzqBSLuIPZsUJOLg3MXeItjO/DMaB013OatukAfc
e+oBuIxDrgQdIMSPZNUu20UmTELsuEqW7zPQAffCoS4n2Af7/8HLHHfNnvbdeDs5GRidEKCgpe9n
ZC5EmWH+17+RhQxJdUfHebAQHfe157LhjxVsULTvytwqgscjVLaCLCeSgUzz5NSs3ZuIZAIiC0o8
nk6wDB0dSHBb0deemupjm6/JKYSSEm08ow7fkYBLdProeMMtxnt0k3o7MwHQKTOv856wp9CkuL2o
azI3wkkABg+aPqUvoHS9bzYcp+HlZo24bZB07hQ2hXPk7BFNy7l4nA2NfIRa84mZmTWPvGRk3M/1
YOXjRk1VcufLxgygPfr6KpgYwpLux+eSDKcMHKrfp6FRw5oN9Kbr1hirttyQDctpIZlhAgRIYq0T
GZuyCVPoukZoZf0nAwYPMbbURFIkgJ5mfAWAxUzOfcK5TRurebaET2+oo5IyMHRUjzP79YH8JL9i
ZOMuH5aitL8iCSf/rcKFX285GNGNN63Y6DeEotIFNxJxB65z0FHb1fUSHVA8c604Aag8RDgR1/fF
oBD/24zqKarbbsovShBD3kVlKW+iaWI7sxntl9iR5hem26VvBMgg5XJCNp7Puw5oKJVj6nBjNbEY
4J5lm9c7XVr1/TLb2bnVdn4Ij+RiqEmi9dX3vmZg6DfU3zMQ0iApUoyhxbypNCi8XWr3sAt8tZ28
/qKQo46mu6ieMhsvSrfCkQi2CvtGZ/A0ud7z2DVtaE5A7pAR1AAYB/uQjxQknT3tY9HQ0U6K4UDd
SQc00T6oQv+QW5G5ry1FW3vM86CYm2Kvt/3F1PihMdLvgRhmHuaioQxxP0S6ua2r9CA9VwuEsHHX
zAap03o3bfNF/yon8iRn56l14CfgfIfLwbRntLxvS2F91WjuI4u65iAr7ir6LRtrXGSQ1qu+Myq3
Eeec0CQCfDNnxP3izf9K440TIo1diAVjjCdMD3ObWs7rDc7yU7ZJIk3SYZdMHdSYPg3c7/MpohYr
4wtfAjagzyg+VnX8UdXx0fdj0iDdu3Ed6o2U5r6tohDsrBcOWn9q3Cz+1CTljRDeGVpFMoqNrNsU
fXdcXJLoVKNdxQm6rqj4mMR4F0pwqyE9krWBrEdEx5fOrWyaB7sZP2mlusJMxLBCnUOHKFb0A4mb
dfnAqk4kYK/q706GTrwe65iIKZvFYnKnmXOAc0usZh8Uw1BvmQwRrRTT2C6KfqC5Y4ktjUfU3mll
Qz/Tl1V7TrBsNA1i0zVFugOOy2Yu+uaQFeqzmXY4mG3nK1PB/LJF23ci3eg6rgbwKQMtJiNy/As8
FlwRl4SB2ZbeSa8csqB7m0Ob8bEY9R38UD3wEyu/Ub4CJSVor9X2GXi2bTZFnxLHeqp8ALTkCTIM
taaPaooU6wSUnXjR7a0Dr/QS/f+mzVW0tUGoHnBAN5A8TDIkW8quRjLqSM1LE9QttD+RHUmPYyCf
iAY74nAOWerO7alrtYwlpAG51bvLM+7G25Iq+egMRbcf3fGxKOLyrqvNaVOMUxuOOr2vVAlxMCJ1
EMYwnbyVF4HviC6Lroep2V6oydoqerNbmWvZp3Q098wTnko4W/fDaF0VpQzRZ3F8Y9q/zVrDP5RJ
6oWJGhrO5N2DnPqvpVPTHU7Pq4Zeazv3H8ra/CQ9WuosNtppQncV8MgVG7g5N0VKGl4qpgcg1dNO
twxIkMtlvS70Y7F3e3z4BgQZTkouaSAzrUI32qeWtc97oz44iQS5NgwbfEp7cIBhMWs8na1Gp2r4
SizfcY7bEzGgZ3LRtbOhsm5Y38oT4dtxoDx8KFlKC8O2m6+csR5svfou5Hx0rGQ7U3TC0qgvaKb6
+w6P7W6ptBuMIHHgkuRH/LZ2VrbWsRmkekqGcdtEWOhQVcKnEzaSB8YgtDTb57qer8sV5Qip8BmO
4xx6SVqdW10KinIkq09JQRZ6fLv0PjoG6eBd979q03KlVGHd1Jl9dEb3EgxPRgcCjhlJCWztedqS
616w3CFrVO13Xen5vap5GEmbZgJqBRmwxIwi27R2Zk0qeFDTQ6whHk2Kg2TimqRVJxD1PlhJOe+w
1yi6FQkC4iYFxKPa6dk1aacTE6qE0VWAgH5oEGMYOE3oL1667mMj8073HvJMPl6oss3O4OiQUg44
urdT50Z4Zc3oSweB2dffhdG7dXnWsmSIBaAiTjEmVDTbSE5PONWEGV9WUjlx1BPnqTHGy2dLb9Xk
biNEe56xn/TcL8TerLTRzvbkjRAoupe0WTUm07I6MP8axAM3T9QDQBRNP+o0Z66nuZ1upEz1J2g+
glY9e4WghzJgtrvrXDuv7YNLGBmznnIwdy0+wdj+mI8rPxhTysShuCJBSL8pBO+htq3JmdPVmZXV
8RrFNrk2zVOCOrIm1HTwpOVjNGM2CL26fgAQORbaVap30BLOAMPpIGCKcVAkeymCxdn4bFEtqg5p
N1jtdJGhwwCSFaVtYt1iSaCTk9rlFIAzjNts3xTM4hK8MqPcC7BGOWSZNXU8LCKzm/Fa6X2LMM8o
7LINmZm4yPcRllS2GUDFcY2tV9MopatbmvZGeoXLupAvbDSnhIO1vJaR3rHIdlTXZP/Os7sxZQuK
W9Gq3sQc8tNPldF9VmwE6YMRy9q9I2pKxWeeIA79KbV4ULeUUNfknGfsJwuCl25HNCXzbqmZdVhi
xmPWN6bLmKyDsqSBHrOXeJTQ0QrkG3QlSEzrv2EzndPrEXq4elQ1jrGzaEAkFCa0yzJcoFx0i2CU
PARTQQ/QY5Lq7AapjdnV4q1aqm0Kg97dKazxQQVNKNnn4MrXjtWQTR+ZJcnbqLRjN4ilY3QMbRoC
StPBb61TMkyIQFI4guO+AgIJK8kn++1oFppziHzSjPdJpGc6r7cFY5CSudxqpc8GimCHXtsQ+TkQ
cyqakDe9LMPG9DE+Y3AQfizJfJeqZQxBhzCZr7o5rpBEMbwpzoymEtaHZKQJinIIBmHY4FD0t5Ob
1DUXbSBBMTYxTo01EPR2XpSCnuF0jySHME+hSRtILy+OpRLgpu1Z7bupWQhvNZtPfZExwWLDKjo/
3U7SFvsxz6IqiLRYMr8C90h2oTrzM2lvOB1oF5Pv1meOk1sX+dCPh8WaRsDVbntbF6x29qz1diDl
GCou99FZFvcC0JA4uAw0jrrHssWv1LZ+wuCWVjvZl3Uk84PT4iMBjZafe0VfbgjTljszdep7WWhq
I3Wv2GDTti6RURVfcHn2R0BI2YcM6uOF1sfd92puqRJdavxvRaQ737sG/3WAxB7NT89wPRC85afJ
KbKtUaKFaNJ8Cemvc2owaq+n7knFLnHJ0kJnpz/NdlpAU2cZgVTFSK1s1cmPkm7dV54abD4BoXXR
BmCYh9zGyZ84syKs6kgDaOsc5PBUo4GR7JVnXaqDk0vmJyw641mXl/PB7vws3SClwt3bT9k2jVkY
tTh3zmiI6bu5HTwG19Uj205BlOLUPFrzEG992u6bsomSD41eTqFXKGIppQpNxtDk7TYcT9zeMXY+
nmCkZoM5fPRJgA27OXXDhCPUxpsd6zC16pv02ngnUTXdjGN7XVZDeRED4+JMZrqb3GMvz5cC3UhJ
gC7GS59Y2bG1Hqa0f4hGKznLdEvbeqWzs8gTDet4cLZxoxtHIyYoJ2vT9LkEZbiP3LK+JIEOvV1v
ZGGeSaQs9EQDMa7odWtoPvJLKFHJZBr2dUm4ecOB8syNjOU0lrI566PO5YcPE/oT2Hj8EpX/3fT5
byfmH0Rt/a4Ts8f7+u0L3Ugpv/QvOjLr//d3R4as85XtZNKS0Zn+c2ij5fEv0LnzF10XBIQ0WPgH
xg7/bsmsRChQCwYBcb4BZGVV1f+rJaP/9W94i+Ghgf8DE9xLUwloFQAygswmVEio0dlOXrZjphZx
pxFlV7GuoWBxpKJoZ56n74njRcgwad2DXnT44366TG/44V41LP/+XA+PgqAliq75h6T2pzYQ70vd
Dk16lcRby6gvB44bSamqoBsvnLT8ZhViKyMWY9/MH//8o+kiIR3Hk4hk/RdVcOS2wHi7qwGFAQ2o
ph22mV8tO1YUQ204wiUxjMm03pEGrWsB6A2CrPizIn6nV/ojZuw/AvMfFwE2is+XsVfGz3r3f+6F
oaWKHdr3V9imExFQlogilAw0yO5aOGwGniQ3PSwcAihRGUkU4CCU8fH7wGk2sekl5yLTlArQ1TTt
O3fojQeDPrLF80pUIWbMV43ciqXSmRb/lGS9MQZW4VVdaA1d+TBPihgFGnF6fT4IVTXh7+/P+he/
viggtFzu0WrR/CW/bPasMqnjK51n4Km2+/ppqn0njMSUHgujND4ODO6vNb+tP+hOFm9+/+kv25N/
3xI8hbRJTVqkOOFe3pJSt2jZS/+UxV3yIXUm9QT1i4xZJd4zFr6cP/zzk+jFYs2gPgEU8/KTkA5P
7aJFJ3LA9QfPIHvJKHtj/+c/xwb1BmpoHay8NlOhX4trVC+nOCL4pCCx5mGKdX2rWqUefv9Jb/0c
HFs2vq3VmLN2kH9+lotBIMc086vecPr7VjrtFWrKf2Zp/J80ubfuDrmPLFeGyyz2NQS3z5E5yCK9
qtAVwtS3k/JMt1rrNqvVfP7nv8dndEM3fDXnvH436xGffZTmV1a39NuBUPduU8Z9/2dTqL+fAnr1
gIpsVIu28+o1U/5I9zZPuVj5cp+VdJ9lWr3nPn6VF/fjUzDeCsjIhgkV7PUUamwAi8MAuapTXWhh
68Kf3FWR9DcGU6nHyizV3SgWWw9RZaIHkJkHmbxrhOHucb4gAfrja2vjF3PBQLH9WK9/NDqD2ub4
fpKq6s5yejiHQcun7e8/hA339TrC0sq4wRPYJcn+e/lAkolldlFrnISgFZT1pJr1dfUxKfKnye/e
ccC98fA7gs3TxgHC9ER/5Tl1lV1i75pOY5THZ3RYIHWYsf3edvHS3ffjLjLY4TGxkJXhBnq1YgCk
ZahSiJM/D+JYSloF6CoSdB80QloLVW0bCQQgkMSAx0aZ/Wg7i7btrMy8WHotOhNpEd23rcruYBgN
wGJorW5Mjbx5u/erd1ae9cu8WsZZw3mgsZ4zXxWvLr/Vi6YVAn6tQMq6ICV9cmIbVNNs+dB6Yh3w
j27f/v6Wv7F1vPjMV2uQSvSpz5R1Qv1uwstgpLtJpqk8bzwkgomJiysgoYhhv2EX8wUcI+3m91/g
refANfHn6qtvEBvVy2eub6Sfsqic3Agb0ED04uWUJOk7D9tbZQOvDaYjw8EQhhzz5afI2mhRausn
6grT3PZTLfpQJIZFC3FBxwhPKSF3Xsq73p+paJDFAkrqwOJurQyFV1iaBQPaHgnie9m1xlsXgJfO
Y3FmyvdL+OhiCHw5HPV5jr0w6urkFoJL8cQEXGyXvEs/tKQEhoaUpNqyj0+P4GmMbZIOKf/k+9dp
NBnfi5IAit/fmB/15OvH0f8Bmef9wYP46tEYFtsfpa+f+jQzjhz7RbYp8mE4ykEikben9K7vZP3J
qab6vOvG9KNJGAfcnFbOBtZnvIVO3Imziey8Y4Ua7P733+/N6wbo0eeZ8VZZwstb6jS9hKuvn7TO
pvdGDz3Icq9/h8r3xoqIZQsOB9xB7tHr3TMmthGaznAqG2PIw1ZZyUOJyCZIl4juZZXRDPr9r3pr
38EOir2agg4Ghbfu5z9V+c0yjERGy9Ok9+rcULnYkH1mfcYaJa5Huo9+QBuQueSsj8allRrTAcvg
cBctDHqD33+XN64wr6TgtYFCS1Drq8Iur5kyJF53KmKN2VHaf9fFVLxTM7z5e1fiIeN10Bu/GA5V
JcyIPLxT2Ql7M3o095JOdvu+TszbVeTP1pvIlkKCNCdCfLBqbJZZJdh+O/2da//GZoGyhfMdmQEE
0r7e/jrVuXTDu9OYcFYohfEJAdW30dOfUC9i3Vj20jXf26DeusYsbyYbINN98ePy/HS7c9o60q6h
ZIxosbSmo5ueWfbGMnwV0NI7syoIKP0sLqZi+ait66TZ39BO2yqj/ow23nvnrX/z+6wLEY88mr7X
xvTF9FpMPtUJX1h3xuNdhT7Gx3d+9a8fsoZhsO/8qAAAsb58xqFzd7QU21MJZfshZaZ4byS188e/
BKQ0yByf1cFD9G++/JCaWUnZ2uOpXIWC5ujkxwUJ8Tu/5Nfqmg+BFsMbC1GWBeLlh1QaKC/bGU9K
HwX2vEWdRctS4WodbIyXv38df7BHXy7IHEpMF44LP4e16FV9MDOlow3WndwirUhJ9az4Jpns9IMp
p2khaMeDndhk5gN+oP5s4uTyZTZEcvRNcRnLwmYo4OJIIUB6YlowqjnPt9KUzRi+8z3XdeHn78nl
tld379ofgQj7y7phk7djRgIi1hSZgRp7HE66P6Tntu0ARvOknTJY8H1oAc5ILz5w1DwfaOHbxR8+
A+s34ZxAKB0gbUGWw8vbk5sTDop2Pjm5S9SV7ZJ5oKf6O/fl9TPAhyAj022S91jH+N0vP2T2vFjD
JXYaIVKTcZGNlw7qXIt07tM7F3bd0l5dWCT+nHupYAgJew2D6XH8jSR68d6o7gbCJflHtG7dI2BB
c5fimA702XH33ZjcdOQwX6PN174pv/WPDRmf9+98m/UF+s238V9tD6kbx46o1Sm1pLxkE6muWzH2
17o+Xraa5WwJokgeCidlYD8vxyauhx2CVuPgOrFAiyE0QAC//0qvi9kfd+I/1+e1PhH4ZIq3rzst
owYmkcX2Ky39gm4zBMAod+lXG5a9zXNEu1gB/3RVWz9dAH9fMdEkqvnr3ftpKe8rlLmpLU9uaYwb
rM2C2YVdvrPgvD4j/PgQlhqUamuq42toRDRobVfkPAKNErdrPin41flSdNOexxuL21hNF7+/qL/s
0OtHosNkuXbXJoL36j4XhF2jjSEXVXo6+MVRiAuyg5c7zwf4yFUmy3wjSGKmPPDS2wzPtxFyaLZs
OLIwJd9524y3XgIIE7zSHIVdypKXl5moEGUbheTEEvvny8C4hFmZ5aCkyrRH1jcjgLrqnpG8CMnR
d8o1jVvfcTCoruuyab+8c3WcN94C6hbTt6mSQEa/WmLUUHq1Y6qTIu0MVkidyE9GKl0mqlSV2aav
/PGybmfZbidaQSn018b51oD5bY9ak/oAni1vsAMtIpIrS2dzCrRCN4ajVbb5t3e+67pBvH5jWZhZ
ElkMKXNerVTsGnpNbN5pcKt42Zo5vvwNEXIe92t0fQyiuUIfQUBs0m58qavrnqnkN3MBnhlwJ0vn
nZ3idR2wPlnrsQwUuq17LNQvbyUA0Sl2huZkaO2Som/Rx73DCHn4/zwyPrQug22JssNZ7+FPbyYh
MlUm0vV3Y5QIiMQyMC37ZkFRlVfeJoKLeFa1NWSUwemXFtc50qGwac3ilEYxmrmowkj9zmL1xrbh
WzonP4HnbT2TvvxS+PljsXj+pfRm/yKurOJmMJLkM4yF8e739/2Ny+xbHN9tmqacll4v1G4SWXlU
aJf17E5nkOFxeuWt9s4y8cZ7QJfRJEiC1Y+W2bpb/HSNXYpyIOneZQPr4ADjug8r2sU3ed50Caza
qjj8/kf9Mg5ZeeUEoa2BHLSrgEW9/EDCqYeyG4dLmQr5qOOWsYBgj8Rtj15vVfA7iAXfycVHEOdn
Q1GwGo3z14oA6fSdO8m6w2e9eLGoyZg3rQB1vhYzkpffhdNTMvV9cwmDAGJtPhKmscW1oB6nbnU3
mWp8IDSXaUSSU309Wxaago1GX0leY8KwzADVZ2JfZmUUwar1XbSlS5T4/RnWFSaawqgX7aPOxHs5
zm2hHwGrrsL1XnFt+87uQY0tZTxshKOmk7E0+R14kfaZeQAeG6B5+KNxQnRd4OL3w4E4acmwJbhL
e8J5mt/gOslbNDdN+6ykHp9qQhufbUfG1rYGF4GbCBbDYZrRyJ7FZT7JS+UM07hre7t8nhm6gyym
GZqFtVn2t9IyumjjF6uR1uhF1O90N+5RT5EB+RXSKTkc42Bot+0y1BWmQVnBN6V4OcuzevzUVOZM
eJbQlnpTY+9tQxcEwGfDRDEZ4L5kwBUvi3eVpmaNk06ZsGJrXa/645T5fR/4k9kfVMW0CpFilriE
i5LbRaNnQhqq78lMMuAbeHjsU+wa4P6fVa6DjQXxO1hh0lnsJ4LExGpn5h6ul9rvvHJfwhckTmwY
oKciBPXcggArTs3axtXM3oNi4gj7MoIHDl2JkLcJsrzmT9d+NXh7M5L8cd/qVH+QZmR8r7JUX8UK
I2GOA0bqJVBRTBiEvi7PAXD9MiYDt1tOpYlaYCMAyuWBqg3hhZ1TTNxA4tls0kl5SB8UPus+zCwr
vxeD3fUh2MwUi21UV0XI3FzHMbg4YO5NFSPEGiR3JwSO0t2ghmLbFE4hbhwM68bJkoh30YwQT7kp
bWkUqLD7vjtgm1k+MUcHzqHIReKgmpRVtEF1yPhRK/pEIkZLjW9So5cbLdr0meSAYjlWej1reyjh
3XPt5AhzW6Jqy41B6m+BqULVd8Q71TKcwaVbgcIyY0AZNuzrWYn8Nl5aniB9LloZ9C38GGAcE+aI
uvPrOGQUylPtR41EFC2JfUNZim19V88VYZ0lHmgREDQrOtjjM0F+PWl1PjF/Udltk1KzzAtRYLMN
mzqLv1gqUbDPzcq9q515ujdnQaCXBRl32DHwmhIgj1N+D7/FY3/U8zTZcGodrodoHG6MmsFc0LP1
YyqdfPHVyacGasPgi225pMO5C6Nlbxbw+dBbyUMNA8c8i2z+mk3rR04wkhf94LizUa5Jqsl92lbG
BZRQ7RzDbFIhMDHglJdkujpntVape9X76dWkIlmRT5i2hGvRLPqgcOebG6Q3frHtl9FiDYlb0q8a
UMP931vqf+UL/2CwTln5ew3D9RetSLXnJP2iSdm/EDH8+//+W8ng+n+t7UnfBxK2TtA9SrK/hQz8
F/4sM3WOjvDy6Pf9W8dA+Ce9MIxAtKIQMaDT/LeOwRR/MWDDdcKQlyqWSu5PlAzGj773fzYuXBlM
eX5ExLzcsHxAC9g9tOyw2hL2KI4HNO7puJnF0n324yEKJrRFGDtH4gbq1NgLQuC20RpnO4tCwNXv
BRAoz0u/uENXw3yY4g+2VdvHeCkes1F+nvpWnprR1c7tqrx3OsgGtoe7Y8JuEDCFnJm3YPlfPKSy
RpIV+yL3jwji3dvEXEFetT/Z+1p6V1TG40Xhq/yDnefWY1dWVh0OM+nMA1/+sq2Kz1HcextvMWUg
oybaWUKzQow0d4b9RRQlK4AxdxtSb6MwauHRi1Gu/fTs0jP1+rKKEgBSTTRtjI4JaV3+L3tntls3
lm3ZX0nkczHBZrMDKgsokqfVUS+r8Qthdez7ZpP8+hq0I5GWIq5d+XCBeihEIBBGhMRDHnJz7bXm
HLPkU87833to2/KF8O7wNk5XPceoRdFJzpb1NVIt/RgRcLFhG9kEZN3RkCVw8dTnVRlR+ZBbbGRh
9WakotqnlhHtK8Vuz+q5LF9QImI3W6zoLsSddo/elSUAYMzqbWmPChXPvowS47qpZmPT4Y/e5nk2
HGMNAqFmkyQCX4F/zUIEfCb3l2/ZpXtrtc4C3ndVL+olfm9QRdGFjKCul5ogMcMMMaLIengBMgNE
LuXewuDgrPtktZVwZarqWBWqtTFxL++EKPs06MloPR/rsj6fMUZeZahf9wQWwilhp6BuwQAMO6Ot
ynPRW/q+TtX0AiT5+DAAY/ArWCw3Vhq7lzNonxPG/fHLXOX5sUWh4AM+aIOiKPLLpa6yC3dqDD+0
RHUSoY4LhHY79IcerzIAEKwsVRyfD7WLKQYbAM4cpQ8odHmpm0jkhbNoG1VFGrDJYpRzHvAIpPhJ
75O8+qVQwMp0rjPfy9FIyVMgBtpMxmsH5BfviYptups4l3YLHb5L+3AX9nxdhp7UQTh3b4SgZxeD
iPHr43n4UcT+Nyyjd1XB3/9z/c0vVT23SRT3/+vjH4m0++PAq/3twx82ZZ/08/Xw1s43b4gE+dEf
AoL1//y//Y9/e/v+W+7m+u2ff3+phhLG/M0bYJHy5xWQYclPhfyfjHg38lv5yh77x+86vP7z799/
4MdqaYA/p6dB/pL5Q8FFTf9jtdQdMOYsoGvAxafVUtH+AU5YrKHIjDhYNwXb2j9kX4oOT53fxkR1
7Zix//vPkru+ezH/vV6a+LwhMDIPoWaG2gHC9eO6WY1wJnrXvu2zGPlV4kKgUIHYHJpatve63gvu
NAsJs+VU1+UyO+dSM6dnlZaFP8LFDkDOZUFE9X7R9uP0pE+hvJ3h39yZlVFvBwlPzoTkdL/M2p2i
EaGB+Bw/b9xFhIkPy5noMW/EszIR4zJG8xbQlLkp06w/GIOwfXvs8xMwEgfdLSJlr8+hjJGX1w5q
UOtmuGnwSDxmDg41BM/IsIOktM2vZqGxXwOboFs+QcbdJXw95yxtzJYIEBIBjtYgXeBEjQX+a6pr
PEwFsMqcYB43az1BEzdA5Z7sVaHWYEhMA0KU2Yv6ujBKKz706jDco21OAP2JWVwXMrN3fJTuvAgZ
djRVqF0JLH5+L0CNVbMJwGyCkOdlZa9h51OnxAMoEvS1duyQJKC4Ty5oXqhnMGeDQq2nK2k/usZw
1dMDnVMFOELTvDfGVzNW5HUk5XHsnOc2m08G8QhhcUYi0FGO/Re7UH0zG2A+TDbld3urxuGrAtrm
2LTysa7C4jDUo37ZCscXdoYAwOgA6qXWs65Ozgn1NMuZcwm85JaI0nojRijujZw3cxhHz2lq5jjT
nRcM5byATHv6phb9K9ozaEHY1Z4ms3uC6HOQunIsWvBvcRTmN1Sq6c5spuq1VK1bq2zfiZVB7yRu
KRr3iA/hUbXbLnRY20kH2qKzF3S5DDGCaORXL2HVbtPaqeHXhPqmVcSNVRd3baE1p1SX30xjnpnT
hvtmnLmmA5xCmEO7kQgn/cwYUtLAqwQ+joRRz+Q+svBXgGgKZau+g+v2G13xaLOkma9A41jDX6FI
4azbmdBtknE4NEaf3ksRzsfJJlM6bvFOPbIFt4ZXJRlu28gOovIJGN1g+j3TZK8rZjpMs9Ppm6Ym
wGVSBBwzpM9sR0yzDaG/KAZee9Amw7GEdAh0z2iK8aSBy/mmqHZ51Y2RtXGgOB3MWEf729bazKZp
gmeVpGWQxF1xj3GB1x3aFuoPNNP07EE68SfbvbJTUpjl3O2l6B50NCGtUdwYcg6KSL9NebM2Ofkg
vV5fDxGeLnPCoG26WXc2GORG5iJ5wuWyZROIBJGNgIe+49jlnM9QDye4dzFBvcmJXKYC5PMy+4Vw
ThnjMa8bJUlYKMLjjt5xkbXqcWHn6Wd6VAUoIMlAGhUVK9rCP8Rik45d2zs8A5eNBnjPQ456KtUJ
3XeRnxQmUN5awPidUowbWyndIC4G1NFVdLt6pA7lPMHhwG1wjcoy9OuMS4ngdd66tqQwc/vhNU+i
hyJpD0r+zoxIu4Mk2GyKxlLuS0t0B61x9xADH2pS4bbE47A8Gdo+K+xgsJxhJyeuB4MqE0lUTRqL
xQg37JzFA4FY+EuvMnvqnMFCYyH2YiJ/UyultjPgbj1ruH+2Qyzx1dWL/jRP7k2UUXIoKuaUOt3H
5fRM/+G6iiUFjmphXQnSuOpvu3F2/bnICKdWnYgoqTAFdRUxakpfQi5dAD4VZ0FovsRjdpibDAxk
fB/V3YuYh+w5K7t92rJhaqXuT83gh4VI6JJkPtf/MhEDhBTzRlG62leVkT2WGPaTo9J14nFU3Wqf
QIGsdL6DRE7g5MIK60i+L8vQvEgxqFxxOq0/VUtyUZjGsMHGGO4VMUiS9Ixj1M/Rxgol2ETN3os4
QaS5YHDT9Sc30SXfOB28u75coiPYC7A8iY4IwAK/OtI2+JLjfkwbsSPvxwgM6wkK+BrN7sAHrjHw
hRsWW/EQ8/68Moza+FLLgVXdiZ61ROfZxXmJvQZHW5NS/C72uBNJZAJmGcULfayApcch0YqU8UPt
0sYwplg5M9RRHb5RBBZnQhv652qyCGuedNN8KXWlFIEdCgmvKKEK97AaNQEZO/YuIaUcTEybOeek
S2tfwLA2/iRSRdkVqnmRA5m8KEYiN4CThcbV1CLF6dsWf3Q2u1uoae1Btvh2bS0kRqox8B9Vbpdf
tKWMtxJsqq9kMufB7NQgVSI4iaNrenTdk/2SmfNuYur9UEfop4viQuA/bMm+qIt9NY35Hh1OuTeW
nHyhkSWQ7td4GCu5R/nzzpi3OTMm7InRlGNU73AAb5NGKHunl+m2UrNwa3Mu0IKXMyAy2hX8XR+U
MpeAcxgn676fJFChKalvls5U4Xx+G5c02YZjbX9RhjncTja2xl7te5wNndynogs3odNY95GaVd8U
I1/uIjA0m4m+5zl9ofSeDVt8AEqj7ISRREeZVvEx011S4/J2vgYUUz8lsxURGUQpwtsTwuwhE6R1
C9lbN32rlCeAZ+U9UoLyOdYsArsncpVUa+rIhQrVLfKC8IrJah5YpRoSBzEvL9+Lv/+GAviyfitv
+/btrT//Vn8sfP8frYORl/zXUUC3b/NL/Jbnb93HWpgf+lELmxah2BS8aD11giqpcP9VCwv+i0pf
AIkKUk0ofEzI/oBSKAbmCF4tqqojdqQVvcrp/lULa0QIMXNC2SwMZJf89H/SO/g4vnCI7qAG1lDU
IRJhxvxdrPBTv7+ch1YPXZ3w2lwo27kCWxSFPPPwYNzf9NfXovrfRfcfh7ItXsPrVNX6rqD7+VBC
AlHSnRDX6RwHxNPVXm2TmPjT9b/68fv+Vg7FVZWUfffPv//5KLah2rAK12gSgOSfevgNQ7oxaTBg
pY5REO/ViU2pRM7uPz4KmSQwRlDWreLXTyO4QeUcwrwF/TtPy74IwU10fZdsf32U74r/j5ds1Qgw
5yM9CR6/8elkiJdY2WQl4z17foUfACvJm+D/0/GkbQuHaLGPNV3mas5P5hCCo1IDdO90MlpPbUZv
qa70Wj23l/j215/s4/x6/S6RyawZ74JuNaM47t2fx0Q9VU7BdBKFTAFkr+mL2wrQnuc6sQy4k2Zq
BRDcvz7mJ4nlj4OimkDUb4D70f8k6Y9LcJVpSMhrmTqHqVIqtiQ6AMoJJqdJIyCQViM3Dujxw+iO
qt9q1kUZW9POMkhoii1ejZEZOZtff661j/fpxnaRKLM91TGM8Lx++paoNtCzEfvo56Uyz7S85q1o
NeTmdjpUljdoKzQ30mbtZsmnW2uCDrcwMn5wUgYTqjDkiWzidkdiyjovsKM3JYmorXMjSnRvQMH+
dVhM5cwR+nIz6uNUBgrvGy9VErEJO0Uv/NZI9N/plP78IHFWVBnf55p4Wj6dlbTsXnaTSl1hL4il
jQSCXSR+pzL6OHL7/p3S/SQ9m8kbwJrP+KYlg4RiJkbsK6a6bGB4Q+yOmFDXldH4epbav1mE/uq7
4sbEdIDFjG/s042Lw7ep7cnkiaJH6ctmxOZE3RTMs/wPY8jWZwSdFwY3hqmrtsj4+Iy0+ZypdaPF
vm1Bo4P7NfLc6uXv7r6PapnvV5CcB5wUOrAtAlU+LUXaUPdxqnIFF+GWF4lUp0uyF9pNBvR219e2
ulW1xNgOA2mFOfZ6EHmaDtVO4rU6H8NNPNrywKgRRVLtxXNfXMWFOyF6Ucw9vIivdGYSahllALwd
LhvMAB294End5KkxemPUMHvKHQuyf5j/Zv3jrfn5wbKs9bWESZAbZO2t/7zKqCNhYKDXYr/PjQxO
ndP5OrykwMa17w+YPQKqb/AQ3e9GwX9x76PTXh1yKnszYax37U+vKr01qBtRrMLXMeK925CUgP28
Cn69cPzFIspr18QqIEyEuZ8lMPQq8rbUSaUZkbPzviLqaVkrt3J0Ld+Rc7wNWdB+c9C/uqYr+E3F
E8XM4rOVojZ7deT1GPtFLNjITWl2Ulwnu8XG1OzR/CQPgwGewrHL5PDr0/2Li8p7mRIDySOPg7l+
sp8uKlMGWttzkvjzMJMvW9Le6Wy4478+yl884C6vRQR2vCQooj494E4v8pUAxmIMY4/ttz7t7Uad
g5qdxG9uz09KTlYtiq+V58UQj3uEpuLHM9LnmAKkr4WXtdrXOqFJNEyBpSgAHnGSAoLubuFgdFvF
qZOruS3v4iInGxQz6g6VWb5DmoLCU4fAXzll+h9e7h8fDsW7CbABR8YnVY4bigY9GB9uGcz4Wi5L
cR520MZ/fbm/t0p/LlE+H+bTt0pqqWPRDhBeGbuYI+eBKNuxJqt8mZfnTA3jQ2eG3Umtxvmuydet
HmoD2NfxcJ0gRWB4H75M9IS9JAEO2LrasFXm4omL72xsR0bXgN/Jr7XTYmPILNkWKWwEbXDffnMe
63f18TwEdbC+rtU8+liWP36XLMxzDqiD+TVxA46bNK8Y/t17HtwEmo09PPdhmVDvkCdewT5BsynZ
SKmIuqmz6i7On+peiTQCYV2LgEsNpBmp9zbomQqOZE4KuOrNlak1/uD2xENliST2lpkO8JiIkAwR
kGoMQXuIxsgnWPx3yV6fvDPrzYqwVcf2y5viezf94wk2S1hIu5sBugya7lUJIg1OK99MSeweqToA
jxvO6NPYbzeYCeRNgswtcUuLRqviF50pfrMS/cUVxyaFhA1Pl0719On92KEgcTMBvyd0quk+N413
8LmwuaGlbCyRz7853CcB5PcLsE5JUWshhCR/7NPTCkJcdCUPM4P6yZ9GjcadNfgDUFQfykO7yygo
vaWD5986TUZoEplehjv95rHU17rp443GI8GiT/3K6ouN6eP3MDtZu+4oHHqyBRIWNYsQAoBlp9we
TgN7/IBAZvNcz7vqTFlQWEiXuAuym0nBmMg9ggmnfav1guWjLrIjWMHeyxXh3o0ZfZ7eFG8onH6j
Cvu8qLINReJG6KimWTzwkBA/LN3aOtbAKqPQ0JlhepfKSx7hjc5KgCK/fg7/8kjkjrGxVUEkup+q
mZ40gXZspAIWvnxnsNjsarOUoIVU5TdH+vz25ZysdauIkA4GgPhe1f/0OpprMWvANMgoajRz//WA
yNTcVoWUwZTQo/71af3pXgdx8N3BAH2PV+8KQvj53YfwY2jclenad4u+EzFYMJRVOzJaIHH8bqP0
5zNjwGZrJkYGvi+s5B8P5tbN5ED9jZjELij3nbFqNyACG0/NzfY6Iw3mDO9R+ps3wSclH88XKwyN
CfbDsC6pez/dJHS16XopTKqnsgscdbgbi+kcxqGXtu5ZmsgjDcxdGssTdd1vHqo/3TU8Tjj+LGpu
GhpYUT+ecT6bWIokmj0jHuE8ox7wU7g1VN7EBPz6m/zTxeVQDCFNU3BIWierOPen2yYN674hUYb6
IipJHgFd7sVTbW/KmukZiR2gSeqm3/76oJ/U0uu1JTsWNxM7foobsepafj7qqLcFDCNCEBI2ZbsG
9E6QamV0bKSMSNfU0Uy6vp0a9WUd9eJExFp/qUWDe2Aa9eU3n+Wj/PiPz4LnR1fpF62ez4+fxUnG
Bk3myPcMKCvQ7W6Cgt4Mqsd4kQAXlNG7mqnlZW1tSUpBYlVOHqPD31j6/vw+A3LushwJtOPc5p9h
FqoUGH8hUvkK1fUVS0l9bul1BdSatrvhRq8ZE6ddjKORQd+kXVpozHY9QzlAbIr5MhXG7vuF+f9N
0L9TNfx0j/xJDHBbDX38t//93iYvnyQB/NgfkgDnH2w42OKAwNVWRgJl+Q9JgGb9Q6DaZ7fFw7ta
yP7VA9X1f2C/WJ8xlMEqe3Xx7x4ovVNCm+lPsJZyB66/7l9SiKsf71pUFP8lW4GX2bor+PdLmQ3Y
ygZedVw8ZEisP5t/mLfSLRgZpCQWiKcgUpFxoknp7JqxTT8w4RekMI1K2dknqBVL1vhGA0TLCyOz
w/anLZY4WcXQFEFbt1Pls2OYldQ3SOe+EOBYnWvZcFO6nrn0UXiTCdGOpzIFo7gx1Npt90thpbvM
FIRs6LLW+tzTyiEmJcYScry1FhVIoofuCM6eDQaVOX+PHeFbjvZIEp1T6JHmBISlRdeE0CxTYLq8
qr+qXdYTv+Ny1tEuSyfHNL0F8s10iap7InsVIXE4bmRL0ssXiafBZiws2P5Pzrzkl0VVwH+El++k
t/ATzOxGR9hePHdomK+B+lrqtTlQUR+tqummwJgqiE66NhXjthjrptrnI1mid8NsV2bHTNmhXnBH
QHjPRdQzCewdVm0q3x6AJykfwNLOx6pv4ZWOi23P5wZ3TLoEfcGL3PTwTsroQnOIL0h8Tq+an8ze
VZYjRMq+foMKAyvT68eqS0grrLIGrmCxMhEZfqEw9cy57PR9FjNxva4Rq7VfmeUn3UViKQRCIaKV
QBhrI3XeHdBYw14bqqV7IzVFwyAzGVki1HXOaxBgmGOUyokjsPqSPlXcUkRPQW8t1QIIlq/kfVJz
y0SWsYAiDSut4mtrCnaRLIVa7UaXpSQ52fIJjrRYrvoxVFCnrgDHhAsBrYBcnaZo8+4SH0VlXIxu
6S6PClsHsjYmUFpTeBhzS+u+iknrwsdFh6ly3/Syqq7sptwADW520BbvMLyIs0waGWNS5CWRdCW4
LxsomFW/alWGXk4Zx0fGreikUK9/v3Gv4ywjz86aoiAGB7KAMIsUomeiCKXzNE35VRpVtvFgoAke
nho9y+WZqbe9RzuFBhQZjSoYV3IwxACpbRhLcw1Vd4u7NV419VJIh9t0XJbrUOlrELmRQqYKCAN1
BTRzGxtunHsdMXkMpTWM275LRM5TQ5c9PbgmQXSlX7gyUUmrY9B+JRU3jEI/cizSwVQrSaw1o5OR
8Cmh3aDuEkWflmeL9tUKSZ0y7LfQq6vlEgVkpj/YoTM8ZfmMaEGgayCSZebdUMGb3vKEhUQRVPou
rQcDap/QG2CrEX+du3ncWkd6a7iKkZyM/Y3yRwZDT5glHj4AvCMKo0ooj8k4d+PzDCpDvjoCFdtB
teBawvnOJUnwc13p763KgHCrKUClQXQ2abqJ1RklPC0hlGCXbUc+2H5RuuKGuRCijX5uQvbabUOa
wzJ3MEKHrlU36mizuxT2WGT+MCvVkzLGTRykmQFLOh5YOi5q4qmPdNgTegMuFxWrBfEhgZtlzt4m
J8feMo2AhlihFvBdu68QXDuV6RMNRd5XOyjpKZvVlYWcdZlxFi59seyZPoqY2VFVxp5aRw48XVkV
j2OBGsqbKZPOFKMdr6q5UHKiIFJrQAsg8s7LDbN8HPRieQsrYZ1pVrKQCpLI10p3yL6spHVTxM7j
EprzTcgu1DgknDTAaiDFW6l32a4A2LQJ1QVS79SwfvJBFMdbbLU62A2iVxgccpPgWUV9jRL4aXIn
i7R6YsFemHUpD6UYo8ue3xlkVpds8tmYb8xy7c+QE7BrwmE+lQhQ76K0kNddmRn6MbS7d3qWxBmG
SSm2jbLU2Mzd6ktqY0rwVeIw3kddy8F+mETgEQFCLOqS2JJMi167A7m4IIYpR9x2vWE/2jnyfX8a
sHkk82Rt2p5wqeNgtbYfJo55L5jLL7sl1LB3FPkE5KTSsxOmNTsORpJdL2MyZjdAt51so6ltSPho
Z0xvQzt+6SGyk98jx/IReUpzxwqgt54mVjllAQcDhqgjXh3iAS+SDuC5Y6J8NUp9PicrKPwq43jR
TnnVy8045C2x6jpATLtJ7Wsu83SwCjf72tUDTNOVhbgdHU7KKyNVtIiDaGz4E0NQv2w0rUbIYLUP
kpc9avZJt5qdPQpxkyuOxapox4+lao/n0egoxLNo4g4gb/vUqnLYavRstvRLk5taEOyxxhPtR1s5
QvZJVrzJnZpNzYUUrgwvZ+wL+zadwZTWpKD5SA3ms54uFX/u94ne69JTw7bZDwSOHiGvml9aLXkW
TV0etSk6ZTEeQST+Zn+v1TX0ZKryc1sMl2Sa5Hf1siwBMcJkZLYLGY1VhS4gCU99hejOHDD0DvlQ
nbnLWgqQHl08JWSBHhmAKDeywxLTl1V1qcJKCHQIrEhDxnbXFKS8IgFU3vMFQZoPaHzIvVqpxPWk
Vk12qOdq8rBXWJZPtlq0VdQ0OeXL8B4l6SWhrtjemvAp1PQrW2bdrWgaZZMmrXhoFJzaRlJjNu/P
W60ZDgBSQQUraITfSUMtPJImoQfjvtAaEd8riqqj1e0CgpTFAQU55ULXHRuX7lWhrrF2hlBh7kwt
mabuIsO7ya3MLW++VwAQyYiIGc1gXQw7FxvQWS2hLZVt2gTj6lw/1HqbgRmtVUYhSX+JwHk6o8hx
9iyo7qlYUhQkRWQiQYdV8bWpiOGlDTfjPlXzsrnJcuYcJO41CyF5CrAopoH9Q5pUhnFs+2q6M52q
K4COh0NdB3bUQl9wTIq1fRFRlNxoiyrtp9zVxucYAGUddDOi8SQdygAphRqQMPNeR0MCdB5GzFvG
K/8CjdNDXsGvLtqY5ZkUQQYRauEPIROCM6Mek33Yu1owqmQpImTGOAqKRyetWW3O80nJyOFJ6q3t
Ykia5gn4PTyqR54MZd6kioE43jAG+nFxHm0rSs37KR8T5UA8A6v2oEUo7wYtGfqt3c7zC6odIm0w
4Vf9pRBhs4ta3F7mVOobBDlrEKfMv47EmQPEVq0xCK3R5TtWdHebdna3SWdRQ4SvL/U0dRDQOHbo
C5hzgYIwbvZaTRQnnHV8niglnEwuJzOU4D6LuixPc8ju1iVvbFfpY1X7lmJrW0WT4ybMFEX3qJzz
xqPJhoKRCGi5nUhC2XQjA04DH5RfJxPtaHak8tVNs/K2zJLyyYFs9jgro3gkuLq/mcjApn1qL812
VGfnwWm7fj+OWbmdhup1KWx1T+hxHpADhUlRK4vzCvjA1naW/LWQurEbMqHu40yScuUOLQulUVy2
oxoHpoVNqIu65GaUovRJdNaYrxTFF4YJy5F2nfYQ2/WXPEEXvzSOuqvSZXzTTeZbU26/kaGe7UY3
B3NtuopXxzBy6LjdUCZ0vEwThilN45qAJMG66rgRDuliR+ctwwMKuyniXauG51nVvSW5mdJyTHpC
C0A03xCRXBnHrsPjjE2reBBGoQQVmRu7scrjZ1Dr1j6eHR64DkXkFzC1+U50RYm/bxBfJf4wRJ4F
TFR2IlO+osTtXT/VlKd2CWJRyBbovZYCYw3BdSE27TOycNjzldRm0yh9M9Xfy8QcDvlCfYEqSrU3
0i7wXGWJjQvLzNA960iySEqtpcWwEEoN0riSmkHRBaHXRUu2bgHKDzVmGypHJj0pTm7kVbuuD/Uv
RRpnLjcnWWiVQ4wcwQS6eFT01nwn/SF/1ptBniduT7W4iPbrrNNaWQpSsP02BXUI1Lysv6GlKY5a
uSZsLuEw+fMi1E1EsydolLYZr4ucYGYkAEtESddd5boUF7Sg2p0G5ntTwFa6sTHpAPkAMO13Ja1w
0OZEjhEcCpxFH/Bc5Nj/j3g10E/k5KJontHamDSmPh2g/KcE+wx10fnaRJyZ3ypMjx2k4GYg9ByX
nh0vJ1q7tnpecW/nQTnrLacEvsNAjmGwE+SOlRfknmV30yLVMFDmOKzPJjO19zHjmptGUec9FGCR
Hsc2sUkXMUX3RdY0hjygXpo/d2I2/cEmdwNvbKZND0M3nzNtqtY4J0w5FNpqvJ/j0thQwphXBqyB
HYN7C/WyVA0sH9Vw5bAMH8ScpaepWKJnuyuc7hCpkW5vMrKTN1KYKHmz2WLRyggNwVuBcc6r0rxd
zszKhBa/RnWiNh2yJ/IoKQJzq72Lpo5HsaJu9GL8du/C6QskkWF6UFjlHiIg7s8jgVqbCv/HY1t1
5eUgWJ80C2AOoxlYK20fK5cDiWeXsh9VlK16ld+HRtp6Iy8YYjibOb4QmTtsYrwvmxQMsUPxYKgX
IBjtC1KB5TeNkhLkviVecMMQjlemphp6ORqLy5xF8QAcT5wgRZV3peOWKC0jyula0GJHFd/XN3Xt
qlsMSfnZrPbqVyuLOsT5oXVQEdvVSCyX8FXQBgy0At2/Y7Tyeinx8nnz3EnCg2NA5arZa7vMSl7c
1VKVjUSQzWQ0nvd0IiqvRdkazI3R3WiiXPYYdwcE76WdnprEcY59V8ldraDul2ppHhvLWebAVJF/
alp4wHIw386hkr5ZPZylGcH8WYO62BvUPnxB5915vdnFFxZ5MjcaiyIvnmSQnstu6TrW3ZwbbOq+
VW7tXiehGm71ye02luYcCJAgEYWQD8TZZqZ5gCJUAurz5tYRRfi1B799rtctG26JCjpGdbju2wjZ
MrmLFd3c5yFsRa9LcHD6CRrZr8QUFmcWittTahDi1xjVbbdQtGDj1aqta6SJtWX9JqGzSedkJ4nS
gwM95D5xriYMddnm92LppOFHCy9ou8yrADAHiRcd0cfXbqR3D2Vjd5ZvVbOkgB+iTPgIkBd+Qlru
NXATmuwpWzPbQwTE5pruCUU1fhgP7a+176maSq9fm66B3U7jt6atxOMwdfJLrS2F6YsJCdgmajTn
XisXgcOO2NADmvfaPSM3O0mfl8p2XZL9qPGlW2TGARNvQ/4Ee7xuR6n8mnejHYRqJ68IjTClNzbO
u0pQ/FOX5GpH8KczpJeVZtJPcij0V8PHnNM2z547s52mu3TMeHAncsy9rJHRgxvO1r6bRHdL4yPc
NcmEg5ngHdU8GGaT2b7aRvNeTq0pULeYCeM7hjpFoEcz4vqUSfRRweVX4ldz5akcSjXdLHTgsl27
GMbWRegdJFVjvlqR2uxCCGJyg9K6a32basqXdkirG77Fm7UKUomH0Deg3QvyWsCrZeQDobTfcI9r
4lBbkmyCydHnE42dnmgSQAx3Fa/L3CcnVQHfrWrCG1HKfJlakZDw1KN2T9yo8uwiKV6GXjOPXTz2
3mBbt0k4jEE7SOVF7QokL7NBK2AxJqx9iWCwMBkB/SnbnwguuFDSJL3W8qXc6ZLwJ6ct7fNBEdOt
3ZfZBWfKRkwpMgLh1RZZOenIPmmahAjQcs4uZkeJN5DI6w3v1TTyHMeNNos5z+dN31Q2Kb2sKn6V
JtgIqja9sSqUHElX5i7OHqGrPluu/MoiYq/zCagx1XPNDukMwqSYyexWJ8M+Dku8qDdt7o703Rpi
Ds7odkROkCV6nPrJNOBDoIBQjNu27qroSiGQkX0bd5YkCFzPYmG9iWIZyueBGGJzS8u76fOgd9qa
oCOLxOv7BO2xsx+g5aR4GsJsCh97c3BalbvQIlhML8Z4cNFblXG0y1M7M686NuPiEOIM6SFgSTYy
wFrd8CzWx3nZOGrCUePetE/mVDvvMu1T9+vkdKGZe0yA4LBXnWG1pzEs7Ct2DiL9krnS6mEppUl3
EJWTOtt4qELnnFTKKbw2QyOstjm7BnkAUlKl26XPOGoSrfFTazwBydhpCruEN7OXGGVBQqJms7Ml
uj4VkRvMph5qmxCNK753gy7UdQzeOt+nGgFEG47dby0bhsQmGsb+TMi4T7ay4DVzQy7puGyTTC/C
ncrTZJ5jMepRf2fZLPZmFqL/oT9U2Gc5HDd8ktNCRxJNxaKFN4pjcnAm+4oTOJxotKNTOI+HyO2K
/mpWeuyxhpPF8y51bBKXs1gtiz0JLYpylSa1W5B6ZTChs+ZOr/aumKzwlKurwLNlG6V+oZduseyW
6WBQbqWCiStYGOXKXSaOu/QLjdr/0dmzg7WK9G28g/OJELWS6lh8c2OtPnYqud0+oSXREjhhV53Q
3JNTVcTj7Gwtnb2Vr0hUNOgiC+uqmwp5CgeLFnOo0/treDzZneQkNYQ7SyotBVJv5R4MgGIHblf3
yWGn7oBF8kzAQ7QZW/KaaGOQ/qa29mGge3goMl07s+aF4LL/w9657NaNbFv2VxK3T4PPINmoDrkf
2ltvy7IsdQjZkvkmg8E3f+e2qlFfcX6sBm2fTEmZaSMLuEBd4CYOTke2qc1NRqxYa84x+yiHZs0p
Ph9I20hM9UV0ZkpoU/8prv0eIoPZnNN/dT+gLgVTXlBewDFwBxJEOLrhla+emgiSs1d2XMv7RNTa
FIA1OqayPYIxiIJBgMBwfCKeqLrICk4qH+MZ0dpLDvgy6ehoJUVypxYqjiEjKj4jVjkcO03tOnsp
cdbFyT6ZWu0EQzRHYZsSrOpI5MrHfUtO4LbzAMlIZxl3UanPAYC/fktj3Lhy2iYKBzO2wAcMMokO
Tgs/hAwSPaepwgI+o93bepWRPrbwGFfvES96joiEyR1jS/18UQvmmMI91YY2PsmsutzaWjJjDCve
t57zmIrChXzLEn8de5GxH/Q4PwicTodkluaHLhfy6wy74qLlUKYCFsLiqlg89q6G7GtP1v250ffN
PbqELtRbszhQ4xP/ILncA4QJzk1OZW1K3qnTOG2mr16FN5c8LF5skebDPpKG+Jxkw9mwTMVHct3i
u0FqAoOxdL9YUeZ+1suUliU39pPbUncMbZLe4FJLA2MyhgvDKOatYkSEOkhW2xLvI53+wQ89LVY7
vfbsnS6TO4GCNtt3xmqmVs1I5UTKyXutF/KkFemznVfikDbzpUVDMcgH99aoEuKMc42luiH63e6H
AYBI9BU+S3YwktKDpu5lxCnVsM3Kp1lagh4zXPBlce56YWWB4drkroxU61rXRKeDq+SVW06PlPRa
WBUDLQ9evKB28vgq9WZvI4B2dBvX7a+pwT4TjUiCbETiEoK6q4LxTUCRMu6Y+xPdRux7tS1so9vK
VDY3eZcylU6zqXi/1PO10S8Rh7Ze3y7aKA9lH2sbu2BmWke6sYF5Qfield9k0C6CqPGV2kS8sntg
m/JxyPX3S2e9n7v5Fg4gUfUG046u/oRLvT7NSnGSGnp8gsvkJMms8b4i3fo87ecjsWbLVlh2FNiJ
tPcRVN3TYVJr4IY3HQ2Hds9IXXvAI8i5RyZTgAnI2PtAEZGYdru48Yznxgf9ASPLXFvAGAdEI/qD
a6kvqWJ81dDkOroNdhpvqk/qYtXzdn6x0xvqrcwmBssq7U2bx/NmEPEYmq34xBo63PdyPNrFEB3S
XA0hRkYxbPvGdpkOZO1J59fHuUBc7SSksrHRW2jiI8MhSNEcrEsogjn8F6tzSk5QdnXk5FYlG4P3
ZdwXkUhPrSgSF5bgsZVLOp34VjlvlqG4k3rGnqoig9gHEB70Z8oN46UKZi4K+7lUKKec6lbF4lOs
eDLzlPR6LJMs365xV5qLHfJlrSe2jIH4mvVDtHLrpVtOsHdGYcBOSchGWp12rS3KPbVAuR2Imzuz
q1578qOJ0DizBqA1uuDEkvpW5nylABigIpDUizcTIyKJbJlHj6WJ71DCUvtNfbtLXaDCSMYagq9E
eT8wP8QuSuRJDNaM8DiGbRwcM+faattx3wFHXUh8kutGMMdPHESpNczCAOrA2sg6KHmO4aYfR3q/
qLOqsz6Pmo+GkkboxjSuCdzkpfSa6sQ1kKoHlqtNWz12xEkf93tOM0QmJ11nbxgQzuO2GtOzvhT9
keYga3jSoxAp2usZX+0p32H1bC9ZRIOh4pBCpPWt3fft2ZgV+YekptgATTNVfLSsZL5Ac/ir1lFO
1ziIb03ydTa9nXs0TRgdbcoiGSG2WT2f19BG+1xJHtkD2oqHiR7yAc9JbUMMT1rSH11Igj56KwrD
3rwRDA83GKg/J6bmL5teU1G2jVDuk6SXayQ2mZUtarLwTAtEkeruIjqpp/XMZpl6ibxmul2FuZa6
lOi00gDLjH5gJan2SAODIlrL9xx5jHPT6orbJcrmHSlaPLRN+uTNTryhKXVtVP51p+XwlqgURUji
OIGoyOE2eA5oZOcAxO0M63egxryiBmnMjY4tOc1QZpWMI6ItyKAmplpSucSjjUI7NKXsAiKhaAgL
ZO8OkzSq2tK8HJi90gCy292Q9nSFJtTcHXJOpsxKjjvSJFmDMqJqd3Ke512iF/pJZQMnbckHe+6X
6pi5U0HnXZ9PySLTLlmvxX6e2ZopVrWN8iL9g7AtQuNn+F4vBAY/RvgvXT6vBT+OgJ4CzR93MiIP
G/rJG4lTU8ajZlX4HXNzwH5K5YvwlAEvasKfXwiRwQthAGoiC0wrJDQDAxf0tbcS32h08F1GZYbF
orKbYylSczqdncXQfyFHW9VRfygQ4HuigkDIglrX0B1MP2/UU5E3j5ksqxSeHxGd23pwuyxguhLd
D2vS3sbnpi6UaX7ywYiFM3wXr/y9BmK9Y2+uD1bOMgljWXVxb9HqY4N+vxYEeaWVZhdBRBvWDpwU
4YKdwNvbeZrry0/oJ7LhXO8L40pfJJ0Gu3GI+mTvTc5iX+r+ORxJ4r7+ubIGbAb/e+sY5PP9wdE4
T7/QM6q/dj/9U/vn+uKxfG7f/qFV5/P7v/X/CYRjDWH5e/Mh9XCXtslvH1MVp9Vvh7YAytG+MiKu
/8B3BY4m7HffHCKeQJvnYl3jUf8RxsSPYBqhqIGz7JBhgqXw3zIcw3vHm+aQoAKjHbHNSj764UTk
R8gnjVU644IyRtb8T0Q4rxWSzmrHgedvkyIBbFjHmsDz+UJXx/lAIW8VHKdsJYmwndqwagVctX1f
zF9f3KZfrx7fruWhBQY/aq+uulXj9+JayMbwB7fZWtpzwF7iONtC4JBbkuU+/vxK3/xEf7xW3z8W
0iL4+99e8bd2hAldnh+lfKxlTKjj/NPB+1iVBGkbs53vSsVWOQ3DQeS0VKJRfoLtuFki/SpJ45oA
6K8Dha9hZ1tHw9oXzZCRZrYVC8XfwJyAJugvlqHX8sbvv6+PFMIxTHQ7ILdf35oMtpMzjoa/6WcC
AJe2Acs21pIBMg00aZDvoeEY2/78Ln2LyHl1l4DC8ISxmNMdX60wr69aENwKXbikDZF5wJCb+jpu
hq8FvcprManzMQKfVmpjfc5+ijbJMrboV9AKwQOsCFvfNDIj1tK7TmwkkjzLoOSGOkCkIYePjODG
XWoYZHyxrwTz4qaQBSgovNh/mB0s87msb0YlrqehnbadDcl6Tqjm4CAkWwRCqLIYH9HM4KQr1xa0
8lt4EnLb1rK4a5UWWtOQ/kJx/UbxyReBshGe/PqIAljnv9e3RAEVJCiaGVHiYSpRLp1IiIpPVUGR
mrIjbvo2/lR2nQjR/5xxzD8W9M4DKWPxz7aGH78K7wmSMH4l4r9f/ypzjXAXOZcP/XulFZCtt5nl
BI2iJFl0aTL05wWJxam5yRM2DaMlRHK2VTg6zd0IOeIXWQN/WinWO/PHr/OWS+7bfe3SUPcZPkGp
iS0KnsFSPieFj2pcfiVrfl0AfP/wPJeYidCJ+2LFIr1cK9IphqcykOnBhJ1QNqYSpBVyIvn5G8Ba
+XL7/X6ZVeBruYgdiYxYC54XS1IJN6cAq+BvtCKC7jh1DxY6q9BN+/NyxQTFyODmCcyETMip47xz
nF3JwYXDR+JwLC70MKmxwQrG3NIyqzAjk7yq3CcLOWCAro4tOzqn1Cc20up3UWUOW1mne83WBK6/
FUM6XFhgDsMm8W+VY1wy4LZPpYDcubRrNRmTreOnst7KkVmFKLsLpLQeo2kSeEkkjZIaEhijx4qJ
2Nae1mZxET2iVHjKq/GeTPXmzCvKQPvWipoYsDk+S0qe3jL+pAYXSHowTC0h10m28HwZtA5V/Yv7
/EY1/OM+A7jFh4bclNv9+j4nU9GQIVDQ6y/oRcwTDdyYw1Dl1Cedo31AmF+fGnrCVGJOtMAlHN0z
OeY5XkhnqfhFcfm65vvxy7hr+JXngAhct92XXzoFVd95UcSIUAHnsFqG1qVOyrj+BZWebBFOSYCW
34upv630/vKiGANAj1toyd9eVF/GkkWCi1bx1dB1ADkEzXVbNedLqlwwH/SJ4+z+58/3Xy5nWLbp
7dh4D23nzXJWjYiChyZje2fO3OLd22J3ZKDOPWV05Yda2z+44HGhAboPM0zN03JwTjxoM7/4+Mb6
Jr3Za2yOHUxM0Y9zjnizmkWds9Syp38aq5EjO6qWMFplJYk7lqHeJMAMMRAi8pvUMVLZtGnaztua
rnYhqUqOq+m07hkeTSo7+flNcv60+bKy8VzihcKmJHTrzVrDyDiOHfDEG7+8t8hqvCzmizlHVjmK
HbwDg5dHl/saCZyF5k9E87ndYxQbKNO3Wel0mzxmjzKYyjF4VkEt/fuWdmFYMCwLM+t9aqo2BPzq
7yefk72GKzt0K4RRXh9EQ3beeCMmo1K7n9J5E3PiCET+KPTBR8DG0zEVZ/mYnSCyigJLi6uwr5nk
dVoDrFkkj+Sw6WusOnHfxnLmxpeNC5BXKyGVVHF7CssfQlWJKLrgRiMlzTZibkCXkdyL+Ki4TnP7
8uc39K92Cixm9Pu/OVLeum6cBE1XH7neZsz8YWP1GhrRbmt26W1qmur70vJfIf8fnlXXq+ffQKC0
v+16SHod+L3/DgeS1Z//9weSm/7p8TVFcP3zvzsAMOVC/wCWDtICh+W/jx+m8W6txPmWgNkTCLga
g3+YAPAAmMjN8by4+Mo5a/CjH6cP/91qqvf4d4jbQSrt/iMLwFsHACYCWOfAScBacEHiWd9YiGws
f1C3xKdWLb34kDQD1OIwRoarqzOvKgHox/qosoQzw9JK9WB3o2bO2ziqCGWmVjbATSx1tBP65OdI
UkrkMAlEMT9Z/H1rL/QqI2lZnXlhTc1cmTuEnX0Cvs/J7CIsQR620Leafglr4ttWxEMnYJv2tR2L
TRtNlnmRTSibJa2ptBpzzKQ6ddCuEcCk9igvPPE5juBm5jsPeHLb7UYMNLl74ubKGljECiyHUAET
sWUE68NPnRZkHCkqAL3ee7WoR3hfRI3Ga853QejjEk9jTsY4EIZjLjSm8tuOIHoyoRkotOmmWL/L
I2+/4zxlFUfI89pRTr+jW5Qaknh4u0p3rtmWsJvoSOlB00+ogupKrf7TrJLwSey+rEO3hhC1kTwh
HS+o7M6bOl4alHvj3FD3t1kuv1qoSgCpLQ4JqQERg27zOWN62lyIOK4VXDHHqSrmwQqwd4OEDukX
sC8rR7ruySVAE+15h454x/zrXNsVLeiU4In+lDFyn2+1EQ0ciybBaAGm6fouMrpVj4/C55BEFTQ2
wkMnxLxF0Vz1zYBgdaIOveHrcvrb1k0765SwFGaGQVb11vlUkiFCRPgCAd5spug062M0Ck1fad2O
2MdxVaYVy+AGdasval9UlfnkdHANQukpVWw5cpjElvYJrEImql11LPU2rrfQY80nYk0rNqiotrzQ
ZabKISi34v7oiFG/82B60SDGp5wEtOxlR6QMsjlga8jraBz65JlXYLynAZWyx82soMRXEOMWPrDR
EBgeuEO1+LSsS04ZWtu5mBRzCyVosaDxmKgbDKa3qLuaxAvKgmQFPM407BH9SLP3LoXMUycLTU+z
oKiVdfo0MkUd966oaDEcBlCa1mM85o31SQduwih9aDQZZ6GPusI8VBSBVkZlMEZYMTtVw0DB+FGH
U0xhu+lh6l5WgGajrVq8Og6NLOaXIrVYkkZjO8z7zBQ0Dzu7L+c98HcHuh415VVvOO2T3SvoZwuw
hS6IfS9CP2NJvQ/gAaddYGC+vuKNnT7y1HIbR72tGOHNmYOh3RtR4UP+V6GZYJAGIx8pn0bd3PrE
plvy3rfGpt3WsPL3ozYw3IjpEz9UdGZv3GixH1b16UfZqBIx02RVZ/CDauPEA0I/YvxNejdopYkC
ArAYrdmkFxOiQTvjYStkwfDXUfQnA7/sLOLnqQfSowssnF77KOqD7RRohDt9Gt57pa8+IbeF5y7n
ZDRC6eJtD6sIKVfgJmK4b2yWmMDV52I8QVs212dq0ZadOzqF9zAlelfjv7CtaLoEsON1NJHjBIqk
OZZNghDFa5mriFQATxuz2dpktel0NzX2+uK8ijsUwPm41KUfxrJy8HaYAstHH+R1CVI6pCR1lzsm
x1ryXuv8bkrJUBgZKfACzguMczWRbHseW7ymBppH5FobcqiaNBwW6cR7028T1+ApzXV92NijbqjD
xO0oN2gHLBqYADLFqRZrdnfIa6dpz+c+8bRT3tvEPY7oXrxmg6l6UqHm1roINYbV3hJ23lBRBwKG
q+Mv9CuS4WHySXKk/EJPTNu7NvAKeEMG92FTSJUOIjC1aaZMT2xXGp+BXnlLfqgyLTZLRuoWw1Wq
pUzEt4veQiCMS4U2K3bt2xGbRnEWE81g7U0xKLWXpKggGPpkklBbcfTRCFAow8RY5kS/ETH7hGef
mphDljDvc1TPbZ5rZ0Nvyv59hWtNHhDo0CASvDAJkEiOxGxIRVVuJiud0OsxYE/59oHO74qYZGfq
II6j7+OyhZNB87e7Rr/ppKEiMLYITAq1ae/PMqK9m43lRTQ05BaQxmM+QpJL1K5Eg1kx50/KC1wZ
oubGrdSCGDJXyhjHQTXou20DTW8UVXHuMMgFygULoAu0xspLgKJFfjFgnWMzbYlQ7gPCNczLri2i
ed9oRcnEHXnkFYmBSRTgwhnnQ20r5OcYL5rnVgj5SVQLBafvZ+75gI3mPGZvWh8NXT+WqEcKIi90
PwMbGC0qSMZ20Q+paNk9a/Zdc0PCb4w2W6tFjCKlEAWABzkAXiEGZXhEJC+fYh8z9bmmzEbsGCXK
NdnPZ+iDGdowkBuMcHSKuEXFYUa2fhznOlOIp9gA6iBHwgom08IUHTRN7aNUJH0HFtToOekG5oJx
mlrNnKLxccYHjwIa+qLC/MT5XCq8grnbsaoORczpHoZIziScoartxqh952VpysDhcT2hTdSOuziT
jLlkEuO9KnJXNlsavh3q5Zp53wlNz255L5o2wdODU3OPx0bURx4omMENjpiFxtYobjy9kcwsAT89
iahovFDru/loouzzNlKZXr2zpBzURV9F6oh65T1ySEL//HIsLnx/8OaAuI3qsexb+WHUWuFtp0FE
BF8I5GvWOUoEnrE0rgwm1iLRko1s00g7iVrTvOTcxui0bQBrXhZJvtSHrJtZ+Sk+kmtWEuveqvs8
PbFtJ312+Ja5oWVmmZ+GDpbnLWpOv9+Tp0YeidL8xDx6gz3o+8odmuak6tyFNcgvWRZdxhbGthNl
I7XryZFW95RWqIvGEDQyOpFR95fzCDnK56SZ4pvGsmlRaImhf4mmJCrDtOjRKNZ1U/bbmXv9ntEz
vSjQumRFmV6iPghUNU+KSSbDuiR2+V51a/lS0LpkmSVUMANqWqCQSJAXP+YTmQMoBhJcNBwNrVMd
nTbfcDuTqaJRxYycP3Xz4JTciEBUNgRm9G7DeRIbbcL3JvVbBWMZtkyNlIzje0ediMbCSJH4xXBJ
K8JEWI67gl8+M5bmM5hitwsiPekefaPujkJZyZ1Gw+W9kQiscO6MBplVrh7O0xofLsqjjjILGr2o
tilK0A51c+kf2kwvvw6Ok5y1bhd9xZ2if+op/eR+Roi1py/FbFGlC35alN/kyHbaoD+P/QAkZXKa
6CNz0vZr4vh1dNeozCKdVZfltPWHPDHvpwJ52geGkrlb0RjqK3dvporZm1ZwVrB+0Rp4fVxcjwA0
3wzgL5DUBKyU1ST8ogfnDw1SST5UkDRmjcvCk0WxrQ29vU7dvCt5MAdl/NNrAkzg1MHYjTA4HQPo
62uanJgGr2Vq7Bo5FFZLevslZ5o+I9Pa5kwpftEAW7sbf3Q/Vq80iQDr0IOkS845b6/naFPGpkBU
QT3H14L9FnMDJg0DEdWW/EPibBDqbEzyzhhETsMvDuSvm6nfrk4bVdB48Zgn0Yl4/Wlx4pD5ahB7
O9VC3/qCRvFkVk8vzpy/nO6sF0ESiXUcwRJ9NQ6dry+SdbIixqkQAaYSEcpZNJCpaYVtY7rGj/8v
1xKYJaHr0FR809aKDNJ0VLpC/ii6Nh1y0rtm9PWzXmW0XX9+rTe4qe8fjAEZNi+fqFJmJa8/mGbA
ISsmSZMQAEQoZreibi315UShHQ3Lrhi3kqp700xZc3RLy/uswazaJlZDwSlj1oXRs+8mVI6Psqjm
46JJNf/il/zzN+y7NjMcBtire/9tf3WIYwvfKzc/q7162wM2OrG1LNp9uxX/Fb2W/268WYtV5+87
LB84D70a8K5//HuDxXhHU4XGBXhMwmag5/zeYNH0d2RNk3Ow/udh9RcO78SPFothvDPW1EMwCwya
6H7wo3YFOvyv/xDvDJwpQuc/YdAt5YF8Q1X4GWXBFOta9mLtAd3JwmMipaMLTGm5/oIv11epL7Pj
Zl9dGn1iX42kibhZZc/nPZTMNlSur5ZHifD1AoWvb5wl7YS9YUz95IIEnPIrwR14UOA4R1dxOUUf
M2r0h2TM5S2o2ETfmmZPqIruNGDsk1iHtEgeTvdYa2aDA3fUADjoZsJp1UepgrvFGfpLmF0U1K2f
dC4VlrtKyWy7vrIKW/UnZqMYCs9Uq/fGiO/mSxXNyrgz+ixK9qodfPouGcb/c+Hl6cGnHNPpNBqi
ua1QB0IWggcmbsEFkNArDc3b4bgZsUIWdT5t0XeIJgurWhrW1h0lY123xt13wO44yD0c+9rYTQj6
svetLZUddjEHdOLIbHGmx3F5DgcqJx/ArdFZ5ch5WVRR6H+mbMc752ENoY2f1/lljWV6P9KjSK8G
JslJHM6RQYuBg5dVLrsxVcN8qXARkedDhwzUVLMwh1p6OPPAuHInOptTSU6Y3bj9h8JwyLvyTWqt
3dLMnI+x2JVD+0TGgsZhXBPy1mkn5yKtMJ04OwSgggQry4z7axfF/ZMfpxGtB3usvtpdFZ/iYabm
y5Q9boE4eAXqrHysd5I2AYz9Mn6yo8jnWOM6bU5VYKO808vC8GAV8xQHY5WpGy83fWePFpsgBEUM
hUVqTB6Ra2D6S3LwI2fR96jNmrNu4WCEiAwUwqoK1orQmaP46+rllAGnKp4CNReRYlSsDaRPZH7W
Blg+m6eWXTrZjxxQsqDtKL44PScu4gG95STdNq1/izkK2WA9Y6/1snJGJJ7Fo9jEsok+tQVGUTiZ
6LLpf56m/lTJPW8kTskq6vMbcnv4YG2OcSQcYYRzdiDY58JHiHlHzQ0KbK0FIEU6bTFhlRrdW2H1
I16MmQ4beUFuMoeWissnRJgtG/jC1r5pERVC5/RUTOtOSHFBxy99XlIPrCq82vqaNM3UQq6/1J8L
Lx5P4yTx823EyRzzMgOFFhtVUX0inqf7nOGsoTmZlO6zOaQI+efFJ4fHp7MCvLykqHc54YXgCNbj
Y7IaQgcpZsIKB/JBg0zaqYVpX8SHIQdsi1egyrLTMU0TPQDEtWhhAgP90qwcm/C7KSO0IbO6ERsl
EjT6kbSqSj2hh9Vr08R4jJDVkMJd1wIUR3yrDcr0B8vXMKR1Ha7sCVF/h8zRVp9x9MNys7HebzKa
pmYwu0zzTzxsrOXWjydGIB40fm2zGBm/asdg5IbIp0gnLl52n+kz+c2W+VVm7AAmqL0/DYmzSiZd
Z++NujIxYelGG0ZRlwDIgIJ1i4q4wZODNfy50F2/2UH6iNXZsuiIqyrDwgnjV1N5vfRacm4XUqs2
FGbZ85TY+W1S+Awf0RNz9zpZlu9jekw93aFZ7JfMHIoQoX3x2PdJ87BajaA+wG6oTypWFNQhcSSP
WPpsM7AIZr01/awZQUF7q6TQqcR60qi0U3uInOcxHa12bXuJsxrLFe7dopBQcNqkircUCao9cRcI
EBAPh6FnQVX2vuKAyjRlmJJ9wfETCXpN2vn3OuJ/dvj/gFP2sx3+5l//Wf+G0u1f//s31Fy/Xal/
/Z/qSyqfX+/6/BPfd30XehJbKjs/TxGzwzUs+7uq6xtXyYKrBP0Twh3qhT/2/HdrBUk9gMIb85q+
/ujHnk+toBsGe/NaKlAd2ive/J9s+98Izi92fXQ9PrIuZGWIKRFuvB2sFLZJf7khWCO1Q+QT8qAz
QJnC0bZO9CJV53lkaikOjGyh81z00cEtycwOrCWxjkOiDcWmzN3yFhtlc+VE9EzYCeflAeymxozS
qz/YIu7M74/f3w7JbW7by1qF8TD6AIwvVET8P6jA17VKboNUV+794ECIYTZqGKsia84wvLTZdWzR
6EpoF17TI2XKU6oovoSB3HyFnmadW4VlH63WnD5quqKTMQmXwQaK+dOJvihNOG0Y7wcs9R94VnR7
Swk/bzs9FWcGN5HdIy20LypyxmcdJ8l7ssCnndNbw+cMWui5Fkfudkg42wRKVdnZXJPfMtAWCZgk
aOSbLdhzAi9e2q/Yl5B/c34/I9sV1zCy3Dp88XD+xWHr9cjaA5/4jekLDY/mnMd56/V96phWF+56
n9xuY+n+BZzDNMyxUNKx6LDHGJho/qf27+ZvEWrrwP8ntT/ec8hVrxcC/saP8t94t760q0ZLgF/k
DPbvhcAla9JYc7PhnuouPY7f1wGLH60VPxxSvj+dA8Dv6wAZbnQIOETwVzkCWM4/Gq++6TowoIXU
hXxUp0uF4uLtGpDBhpz0uWRMZ+jlQ5GNyXGxU7Rt2DlvRg3v/KyW6cqt9PHU0FS7f3Gf/uIhXR/C
F0sQl18PHA5OFNopUEVXScyLxo49W8jsC5sSrxHGRV0tPXa1aLqhalLfT6Z/u3D86VL0Htf5Nm5s
QRtVX9eVF5cipZAW5ohNi6zy4gPcABHWLGpIpAv/F5/qTzfVJpFUZ1pirOpcQutfX8qCv6DURKCb
7sBE6LCIaLQ3B8atyeLUVOdG8UEMXmns5jjxn5ETkfv88xv7JpLBNQ0+5Tq3R3BI/ui3c+XLj9um
fUz9k5fkXA9ZfQJdLGHAUxW9s/GWFL+C0Ui1U7Ncji1DqHsnxhmLRTOXHzljddlOa9zlSTA3M7GJ
KPnPQgzW3w9DJN21VcPMOFp/c+RMQfaA5qM1W7lLey61bDhqZVMef34bzD9/63TVEC0jKjJZB98+
YE2fSR/Sfx7kWpVGgfAgWwcw7GpuhjL1e3eK08uy10h1s6tyXPb6AAQuALJhP41lpJLrFKDOddNU
YDUbDgPa1otTMCd9mek3WVu7Y9jzT7NP1oW7W5aYjDHIXBa6XKyLe4KVTGs3J9aQYaSX9peff751
s3v5/pg00oi2YBsky8am0fX6SWNbL2deMlyd+Ih3Ite9HXY43O5zOW7bLhmvfn69t50ukwuSLogO
CsklAH79zQU5VPSjVy+QIRJ9z2Qz58gjNkPUb5h/PHiRuqk9hzMy4NHavh91OGwe3Hyv21eigiDF
TWwZ3f/8t2IxfHsXfO6BQG/CiumR2fvq1XY5i3EqnMsgUU56I1nJtmU0P6OO9E4nJtchCddF+PNr
vmmngYVCk4ISm1vA8s0h4vU1F/yroGN8lJfU9wfGzvkO69Sv3DR/dRUk/FzIR01DZfj6KqAWSFgz
0Z02hQQXNXZriGsrfnH//uoq7AI4XGiz03J60/ydJ1tEQ7VehYHWwXA6sal9Drn/+I6xx1EhGgQA
rdERrz9L41foZVXNq5g2j0h3xwejUfbTLy6ydsVePwwubWzcEDTGWOv1bwvji3V+MgQqt8H5ooC5
VIGejA7uy3Tx5bMwClJCpR7ftaSM6Sexba/ASFKGnW1sDLg7mxHs30XfWbV5QaiZnUHuyN364tuJ
Gy1vNsfhtHR1c+hscnPDbFIdzYOppSGTtm7hXJfD1BSnMOM86yw2Y/6u3TP+PCaRI9l6QCrA0Guj
rCeoPqvyDVlsHDjdpLIvlwaNQ7AUUkez2yfZSZwr3983VcrAElW12+B1dIYclU82fe4cI882qhuB
bS1QfmJeLDnGl3KIrZNpVlNxx3xqjfysXa09K0gpXN73VrPot1GdxCZTRtUt29E31Bd/0ohgUKpc
PKQnIitP3JRcD2AHKhmYJumjHYBWLoGY16bEQDa0c7lDXuTF+9le1J0uUVVsej2KO6bP0rmsGpXr
21l5Xn+MFjksmxwhr7HpCibh57ZsQWiN5lQDT0ltkgNtivUPxBXAKu6cxAdeNTMMCgx7jsYQuo/X
7M2OIdOG5E27R2bUaGzfTMWN7WgUfRy2g8GpxWh1tSMgu7YOnmFzf/LWWQ5e7mr8nTbWH4Ac1rT8
UhvSkcwdrdkZ2B5LWkHrHXSKsui2syC8sZsmtryUPftiZrA1BTAovvVKOg/Rdj1rOU2kZbifZpk/
q9FiHOQCq0F1wm9/qwbFQ1DY9nujw+54yT+mkjCPDFFuFWy3aW/KSc5bemHLXW6ms34+1fgHt8YE
B3/nz1O1m+2yig5myyJ8NBHFjIiecKBdaUPbqJ2Rm3m6caA3NRQYvfbJUH49bzXZgPiR9LvuPWso
P0cpM+qAmjRNz2cGpqhMMjFlF0a9NPcoUgpvU3rUtuSLeEzdW71sngarwdzvm+mARxn65iZuwKeG
Y1u0hxrbdMaNJ2YGzO4yg3awNc5Zg0ffJiS+BMzYYJWqo2x0kMJWBN59duraAyqAopmEzVJLSHB1
J6M4lUYOP8DNxuw4aqRENlgUx7BeYkzaUkArI5SzwTYSg/9n3ataNum0duPH2UUmdyIaesHbctbM
z96U40pq9RqhjSoJN4UTjAy+bKbKPUgrrtQxi4gfu3IK3+FN0cfKxNZqRianP4VzUs8Kg/DgwXej
HSoDkW7jSjJ0dpwcQZq5SK27cLDJTHty2Rb3qh9a816gsJNXRHfE0a3RodA4aqgyDnEJDIwjHWFn
hDMMZIS1OUzFkDBBIYOY4MJ7xDawDfJhGuoN8ZnGsGv9tnqY/XS8tnD6mjGaBbKCtnBnnY7uY+Rk
O7vthNjKAas/ib4zgbJJLjFzpDlZBHszyZ0aMIfRkrKJhsU68aoeeZw/e/KQxm1encEPnSiBWDPx
9XtJa5P4EVt0pxdoUVvc2t5pI9vBRABXAnJdwMNe/F/2zqQ5biRNon9lbO5oAwL7YS5YcuO+iuQF
RlFF7EtgB379PEg9PUWqRpq697XbVGBmAoEI/9yfFx283qA1oOB581Qa67VwBif3HCGNb2rGIXtv
zEua7KxsTnCm1bXqN1HefEv13qaEUk/rEBsX7+FhdrOQHG1HbD9zmjMLL9A9f1J0EUGEx+1W07jj
gb/q9IAsgDykQC15bLO2ghaBOnaX6q1xVJwWC5alFsYFPa0VvbERfBtG700eB2kBvJaAb+OeRFLU
7QV0a3ZDWaK3+lGoTXRn2CufeCz1GL170C4VGl/lscSYOfmGU9BriWAzrHuCCGsT6GYzyesx6lcL
BFND4WllTlQAWaDRIoK9nXxtTWc5U0sNmdUgjqP545gUjzANXfIYrFb7Ff+C4VEVp8td6jrdANWt
xGatR7A17VW7Wuc0RdJTzG7yiXVvHSWCIpZkMLQTz2apn1uuopxVctoYKtDUb4oSsu+uqVoE/Jhe
hMJfbUF/jci0OA0yJ+tRIGahvPMsdE+LoVmvdYPXxJtWSV+oXSZE3Umy9Oi7CUY/z3YiulIINi05
Wq/CcbCxsAv5qotbBPQWFdaukWuCVnnUdmiIIxFYSFZ9xSSlVK6XUalzX52AVPor13wzqqmLdtKo
U8zsK0EpmltLGLgkaScR9roeP2W8nKqTEYtE800FppHX1pZyFUeweINyWOo7mACg9aCSJdw4xZDe
5/3sPLhzE72XA/o/5jQp1HNOUzOdHfmSVvs1aeL3zhkT4wjYo3xc2MFhO4zJNgTJXC0Ed9NItz34
KY5D9XbbMuOiBEfhocZyizfnGjWektoiGgXNr0mP1Vgtnee1l82NqRTVQ513hgalLxGg91TRSN8E
CTgGZmQtS0iaWHdu7CYrZijVs5Hvl2lpKRDlC2F6ZtfTKekknveEbDsESsxXb+UI/9XDoy/JHUZK
g7ksl4MLQcdcddqGRy+yegu/7ViODtd0WUaENqjKgbrjnNfUwO2re5Fi5wOshe2xIg7GrzpWkhrW
VavSwIIxVuHXBD06e0W7gFicG9WOr5Hhq/luSzJiRKQhqrdPNf8bjrRFixe8lJW98JSJwoqXIpjt
eXCOsqspUQ9quG+sskunvw+JoeFnkzGG7LDLU8LqwfeN3b9lZ2Rnzr6/EJdeq/W1+qwu8U9+qEuG
+g+EDchJFgd+mwEyR8QfMrNw/6ELrGlUmG4tDGD8/yUvoSW7DgemTZZybAgqnGD+JTApDJ6JerLO
meD7KckTzt+RmT8eLhxCMxYlQsjdBJuJNn8+XDDvE3GvgN0e4iibwww4zyGVHJ5+I7p8POlv1yEk
zXLu2ir2GdP+dFRiv7hInI8Z/Bbmrx5QleHNWNf6C9bc33Uj/vyZbJAA2xGQ9YPD8KejTC7YbMma
tJ06J5sUAEwd8GXxm6Tpx8P9j0+ELMfR3jZRaL8nt/50kkk6yHB4BvhE7HFuzE7iKmFbllzlDuuc
57Bb+/GQ/T81Mq64iYrcMNvNQsB1mz78WTTKKbpyZIsokxks7l6RpjPElszYKt7j+fCn2/j6h0rx
f5Mifr7Ypy9Rqss6LXqHAVPbCvYKNgsPeazDDWGjKn+j/v30i2EaQzVFAVLd78fpj5+MsJ5aDRye
PL2Ryg14KVBck/n3NMbvHwm/2KZAbFl+0uwfrwI/DmxWwu7ZaZbsLGcPhABkY2NglvO39Id/Xmq7
FiW0SMT250txQBsWYiAe50ftaPJhfB7o6TcP1V99bZzXVRYLnRXmc6K3KAcTZMqSe21jQDYacAFo
7EV/o9J9T5H/r4z148MwpsCFjRq+ZZA+fm9C4fQAZB9+WYybNmg7Gt4cvkRClnuOvLgJ7LUfkQlH
U77GrZIt5/kAuXw/y4bwa8kBuL2nSoBjStW5stphnY04ksP5u1gqzRk9rY8GTME4HWkGnnsLAyRJ
iwGgdw1vLIJIr3jtpMXvE4xM8AP6WmNBGDP3FbSXXGjj0KHfV2bZ3bqZKuUxTQHFBxWJ5+cYc83w
mzHX9ok/fyPcqCo/MBo51XAfvxFWgxgOssE5bMnZqZiLpeJFroubuu3zW2u0FYBvg7YDCQwowVRS
928ZAr//JJQxIh8TdtxmSJ/+gL4b8ZGhnWCPBdkvJo7Aqj4pv7mLf1q0NwUYS5TGw4kz8PMSF4M1
Hm3VztH/h8UXozDPMA6MAVsh6+3Xy81Pq+kmOlGpjQaFdvmTvxLGTp/ihi08A+jXN3secZpUps5s
E4dteleZEQTiX1/yL54eKu14OyPNMmj5nir90wKuNHNagyCiMAbIszcY87iDhbD85jXx+SqCgC7S
L+Yt+iRdhLWPtwrUxTbVtWh7RhUtD0D5dpyC7Wl0gr/3cYjO8BMxpeGFhOzJ9PnD26GlgwEfVIbD
WbOSk7aa+PmNbr77+1f5sWFwMIyST/h4lRqiVJIoGOgdd9a9YQAgoTtYdP72VQSGO34YrgLY55Pk
WU4aHicBsX2ZrPKsJmbggRpTfiOXb1/9n59iBnhU8m2EchPSiPZ5EJS56SDjFBnS7dbmJgXHGCiD
WL5p5TexHayqRIS//lym9dPtwJ7NUdlsfb8sjZIfv79qtmJz4mSKAbVFJOtUMP90U1TgNh1s59XR
GVzrizGO5EcoqCiRQL4f5FC7KaYpmwFOhFqI4pDw+hrCEVENxIIVO2REWjnAUES6dcIOuuhIJKVc
voKdmmxfA1lIdKRu8/dVTrRmjpRwiMAhGJLtLH3NINTrfddydq/i4mTSIcMBuwFj6mn66mA6zwQm
I6CwjV+tNoUbi65Pd6Y7Gy9xt+VAhiURkkhHhJtrJtJ1AK5NhQf0WmSjCixYGxbMq/5YtGZaoWcK
GJrRNNWttzS2XviuBjSMePiUq3Bf8exi5CmSpwIO6xpqbpPR1OLIpg4KqbXg8cElzGgHGqmpRUz4
+91W1/ITCOzJpVGc99hLgdyc+/XoNCq9Stjm8SUlyY7sRqteOKthfwUfocgHVx1gEGf9ZMQc1GrO
gQDUtYqAKV0c1rCeVBfXHBg7TFBfRLKdz+doZs211yptqB7RzGafIAHATinmCd2k7ErfKK0p9a1x
mQBgdBNkBvzhDj7jqCHghIY/zvYhhmlJbKmp9Dedm6AAEzNaXxE9k+mRHE30atcjOlGv8Gh7OmrG
rVtYyrc518hGDPQ83o9DZihfG0td7+E3gAXtO+mUh9rSpruYcq742GQ0ymwEtHIFb+dK5UE61WwS
OEm1J9KyyQvKGPGgxhXNs4yZxI1e19tdHGQTvPadIfIm8WVld2CIRUn6X5L/gYOaIYYlvpCD1E9Y
KUdUsEEZAa+CJX6x87I3QrzkUbLLCo4G+2Ft9GWnWAWFN5J6A2WndDECXtmtBLAUlEZBxaNE4nJV
xX5RUJAHr7IQcrFoxtznbq7rt2DaUwuRypL9NyMlS3zWlZGuHB0YlrjZ1AJoH3n/vtjlBEmv+d61
7AteHkIobREV/cMCDKs7DAgTZE4wkAGLjBb7CTtbhOtwbLK7UllS/VhRdal8rdxCjsdyiXIKGcsx
VnemOlEdJJccrl7WpY39bpVqSQK2A+D8xpxhVi6xJWY2gUoUthMmuB5A+TBgwTFIETZbDVgJGblq
h1W6ZKGS9WDyxDffyHDAK2S72NKsPqzzGnv06DY3lDQmVUhkWiGYQszERGlKEE1yDeq4Vw1GqxG+
gEkXyKWUD5qIDRmYkIGrMzx3Dmo6zJA4NPXUcDzKQdgD10aTlhfMakQHHSjNyyqEqDPFxr7Ty4kO
ro4DLdAgQPAodgTrihlFHFNsBZVV5vnJhUCfBTFHvY6AzFq/LGMsjiVwu+GaJSfpdoLYR7JQcNyY
xLGcLDLb587Wh77/o00HDjKaJ8zMrO1wttzYyQ9JW1EG8kjYWGOSM83p1TgWW18SZNUVvodNZjV2
w5U8xAQNXLSJ1p+tcNeJCYGmeo34Wh3PbtphDptGuPdwzsk6xdR+bUPXXj7OzsaWnco5pqCl1otq
V0/FSJOTYbXkbUpDaX0QST3AQEWnzdSgC9GBdtjaqwerT518h6GFOJC/NNtgKApr+DateF99fZRD
d9ZvBGpKhFId5yyNM9GFEbNPDYn2Uj/Q4J8Gz7xuaVDykKpxAECupqEKVOtSmWk5xko8mVOY9bGJ
Lux0xHdk7aA5iUl3rwsjRvaUvcZfn7FrAeNMg8VdP5vUDqtWzDEGF6+c95YZMeMdhLERhRqcjr7V
NOoN6PE1OjXVRKkbt1p8nVlFecWJHPuTOUbpHf8NonQTiUpGQm3a5Wc1ozJOFUtHTwLtwJPjT5mT
aMe1A926w67t3PFNidLTlal8IhxDMYpWW8UfvZQAo6pJoJAXa+SmPosOJRF67URbvmIZiMV17CH0
zIbC3oxK81URgw0Yg7HJPZVl/bCb6cxUj72mUUYXMUS+UCYIPPu+S2MItsB8t4elBI5qs6o89nav
NgGStLifGS1UQaPh9/JakCQonCX0rpBybeu14dXZYIoVMG8TRcALq2nhwmytyaMrAbh7ouMkhN9s
YLXGPLg+KpRT6DvRJ3AyU6ufzng4TOllatVcGBnzG68d1A1FKyIofokqY5JCjaNT9tmWHR+yN+OH
IevIQ5f4NaSvztRA/UFFxNjCyx/N+tiWRFu5gZTMfFoTaubO+lK1BxiRPWWdpQbXJBzagZDrUIkk
ejH4Z0PAQMFujlqnTTF5NmedAtcaDAapSY/VNpOqiO8QOs0k1EvkP99uqRfzzajI1YsuVxjuEccl
D88MaOy4QXNRn5yiqmHhNwyawlpIZdi7KCrqbk1I0R6XjLjieZXXenbmsPCk4SwglIc1tlvzxRSk
FEi9jWYOwrrlnbzDxbukj4NqED2XCKBRCBrdjC6Jq8GT9/W8atVzt7MlPn28vZ1DQyLul6+QkawW
THo0YE/Qc7NkJEys0KtZmNPD2mnon6QYhPAU1hbt4LoyeWhBuVAsqFgTpT6dE9VhkWYKREbM2QX5
yYXacGtKSLETVR1iTxoWwX4lbc3ulGHhJd2NNw+pf0hhwjDXqHihsnfS71PwqGBBGQHygBec/aF6
GpRXEMxbdb8U5iCO2aQ6fLuQ0yBHJNMEH0JnDU0lp8GwsnLeYRySa/YwKMDjifQey306symDmmSu
PtTtCQ4D+t9lm5qAVNGU55YREO+t/UCfQMpQ267fF5ZZB+91Ej/Y+L64J1kpojNHt1trx7OPzRL0
Kqgv3nQuvg5LMFZDKMIkT/eGAUTPyh4SVZsA1uqdSbi6yMs0bJZh+34LqTyW5coz4hQF0crMLL6H
3OO19YtUMfdG28tzPVYiXOAJecWwnijbw2SvL49DNypXxJfh/Qi3td4dfjTVMyVjX7z0VqSGYyQi
zD4RosH8TnjUfI4U1Rrv52SetwYz9p++kjjUKo2x2VKqwtbvi86Q7S011aY6z5uBVX5VIS77lq7P
y0mfqkHgEIIVS6tRPXh0N1Rb4ZBGl7FZJECO8XCSNGgLgHiYxHF8dXOqPmWDDUMJEhi5MHduRblT
qoFRQwQj4s4oS709xuBPsJC3WmkHOFs51NtlQV6mG1fT9PoO/6BXKwNPukk2+r4gRfvVsKMpozwG
vPMe7vGs+jVTQAMyh2LZIdbPmSFEha6zs+Kxsy/NKuMdqOVzEepDmgM8LIQ8AQ5KsP/qtXZv9XUT
Y0/Lq9exp8zDV/qZGiJexFD0cvI2lNpQa8Ehs21zmNOdU6VsEaT+bZAtvv0KF1/FNKnUdA/+b/ME
CHeGgVasGxWvyt0FGG9L2lqzVtrrAXnxKuL4n9PPbDvdzaBzkwdiHBbVd6pEI+HaaS7DZO5J4ZlW
Zzw2gxq7Pru14gzSXQunvWtohOqNca4oGUmXm18fpb7Xzn84vXEwxOeLy3jzcINJ+XiSUk02pxoV
ih7k8aU8GTwcdCb3UURjBmVK1i5NesXdM/M11sBOJ5mSVFmX6xVECXt5vLb5bgEvtARJVawEEubS
iD3Davr6usCzVt0aY8dEh+SFue4c0uHiGAMxeO5rpRpDsB9pdMNRO06hQVdAMHTyts+W6iT2vbba
+tHsK8sOaPOMHw2RzY/Zqkfu1QYmV/dEkOANKlGkkJolmgRvpSXc+/zr7+izqCJQpx1SsryskFUA
BX38imhCa6K4MisPer72oFD/dIhcCCeeiT3uoaDp8/7XF/wsGH2/IAFV26YCRuif3d/jktkq7UdY
Awq1eFuVlkEp8l/i1Wv/uwTwX1wLzxX+LnKTXND4rIZb+tgXBmQOs8ULjgXQ2dHDFR9XK69+c2z/
+dBO8BYLOonjzTQqPmk4bhXRcwy5EqZ38+Sm+XKxOGn7m+/u54tYxA2+z4m2qY+9/f9/kqMIrpXS
GsHIlMmQvZeZSK7bspmOv/6F/uoqeM8ZSPHMgIH+pN9QD8HRhkOOl1DAdqAQKPU1yjX2v77KJ1gc
QhQINHuTVGzcZKZqf7oMpuncNTtAaNuPVIcdAvLMFlGzgBJ0ran4zqB28jpKtVU85BicxruMo9wa
cmQnNSMWmmDOeTNJ6wigerGPiRbTz4OZYHaDX/+tf/WN4Edz0AAZqeEA//i9626jGBym+d7t/lYn
b3jE7W//ZprylxcRG/RXZ66HJvjxItrojqJvFtTMjmMI+9qGyoSlacA+/PrT/PRU6OjR3KUM2Ri4
kWj9eKF8Yza0fSw9hZD4Dj5Tn3updBR/NShJ/o1M9/PFGG5uo7ZtBKEyTv94sWQdEK5MCCEISG24
FrhmisF5bEX9O8r3T1Id65cBkg6nMOlUBO+PVxJGa6eMpAZabOLBA7wzbf0U2VUKf4o2nNT1+sFV
/+5jvy2aWGpR2bcRzmd3crzx7TuH4UFaNlEAPKLeCYO7+fsv9u/R+X+yOv/p5g1e+9f/+KPqadPZ
OOL/9Z8PMUGt1w+xjO0f/Bic6ybF96y0CPRMz5nVMYL51+DcxA0Lug5dnUkLd/g/I9mAumlRZcOl
21tWghT9n6bmYO/YMLg8GzisDQDBf2dqzkPLDffn3QcjecR8zeTvQKLWvvtc/7RaT8WSdcy7bznl
UpQAcBwBlvszmYhQz8rFErd30poQS5WaXCx4YVNcmDUxS28p6uRZmehMw6JEhQTloVRv73sx4H9N
Fs0m/2y7UKOKjEOd15U0uAEzIcsaJNk6PalFbS7HiToyoKPf9Y3eTaP7se/HORQ0zmPMRGZ4BTWL
LhLHxirPpaHKJNrridojnOTaOkY37rqyhIDKnapO2wE2qprGzy1BUpFWukZoBDDYWd1NpCCKs9js
0LxGq9z6MqeFP3VCP7J8e8jSuxbWXrsnz4lBaZxGzPQTxUxJOOcULu3jtJfszEZEMp4krXyaBsXW
SRNX6uDHgoC3n2CiflfRK56klUrqycuKHjoRka0eYd4saJqDgBq1Ehbz8RG2csdCMbtULliwqVkL
Y7qdVeBcYcm28+CSmaF2x8ryN/SoFk9sQ3ueN0V9oe3GSdVf9EzIhwYWNPF1QHg7Z40k7QGxAJ01
GU22L1SD70M6HXV1WarZYt8WUHufoZTlbxzNClhWq1y7L+k0Te6zUJXmmWqaPA+yWBciWLB2Ihtq
5LPnvjS/sENcX+055T5REgoufYDUsLUJdM/APpuiyYPJzGCZiz4L7LKi3CYv9fy8tTUOqJtwr3Ew
pNTCdwRIpFCubnc1MVSGK8hdn1AsN3dEfY0FhqjTCwO7NEWGBw5IxhyMkhErShwOVl5BnY6xE/VE
8Sxbn8EoaZWzetxd2rDLS9hfvlIpVhQ07qhjSTSNlXQsofXCW2YTE15ZwaL38rmeXDyD2Iy8bOmS
PzTeBsxpY2YEHukbCYQgGi2IPZOCkOnGSALo4JNz2QqRgphyFbcNZoSe5KLSs/yr1lTaNWeeotyj
odLv0fUTYWi3StJw7DghpqUtbqee05UeQMJqRROit6kgj50h0vHaQsaiz3nJY7d4j0tZUD0kKDYd
jnEac3eQPZxzOmIGwMIoHq4LoKrInbfYGSYbMzlHqH3C7db7jka4v9BxI4YxcETzAsHP2FDRw/jU
ooNduHWpNXu6HKZ4V2HhMkO7VMber2xIW7spXdKTKJ35GwdtCm/l0JviMbbTjC4gu0mKA65DzTzS
P7/smbL0X0lA2/fJmk49skVZ3OiuzegFVavHtOwQgDnrkaPScCHFfRANnYUoTi4Y2dWcL50NcLkr
8yY7GEXeTvuSGOP9BHvBZrgi3He0vvzSjbAEX9iKI7ug1Ylq0yE2Patj0rJ0UfpLxRSzjccJT30U
JIKMjW8bMhw6WeM9S7IeyKKaNOd1lUl5W086JjbdYnIbZk7VPJtmLGoS/aP+nHAM/CJLIq4+res6
wcacChta9FTrerIE9x0HV47TM1g6wvZm/hC7kRFdYg0CXIloVJxaRrPNnp5Cfd4Vjg3HoaARcPG1
ht7Yvdb3y3tT66hF5+ZgD6O1s/UcSduLqqm8hTBAJHto8ukV3099hfXfwlFCzSyGe7Q1GGL9UF5k
g8HYaIb+YOz1imKsuM85T0aDOsmd6Va6gVBGmbsf0YKl8p9O2dBWRpJ1NwaoayVsU45Q3kpBHPxK
rAJdoExI0Ad2Mfx3yp4ephfKJGmz5yA5s9RvjblfXScz6NXrk/lNss4/ESqmAKwqtVurot9Mp4gW
ysTcrt11bTZG1fodhIIDNuuIk3SRum9MICozqEmsTien3wSPJe4K6B1FhhmQ5tqG5mJprgfNHSM3
NKOGr2OmfSf2+JOwKWf5sL70OHMzz4b3tfoDjb5VICwqQz3cRxiO5wVU8U50RhIHUTFIJpamC/Oj
0hQ09yHXNL+r1emxgYfhbFE656RvXwFE0RboF4azTvuxt/33TomdElvr/9tk6A0tld6v/7F77T5S
bLZ/9mO/JP6BlwGor2Nv/ZlgeNmw/NgvKeY/NmwVxqotzMqWdrNx/A/Ehl0WkaIt0E4oh3/E//XP
QDucYG5TfD2kXwnquLb9dzZMBGM/JX/YtSNbAkIhF8sEHA7Txy18kaM+DVKw38C7o/WjXAnuuPof
vWLzliec5RlrtVHaXGtfjrl4ruJsB3ryoID89gUHP+FJIg1J1IeuTQnJRFYB2BjhEa1x7bM1YtYU
Fzmr2GLsLNz6hwZ9awN2GV7PxDcAY4sDyXho2/60TPSTF4I3C6uLPAyda53VXXaXKOt+mruxCaI4
ukprYJe9C0UcAGUL8oQopIAPyAj7yhmNwa/xfnskSHn4hra/bck/BM0S3eDK+hJVY5AprDjS3pVJ
NO0s+nW/sFerfM2uzheAcUT0V9g3qyWe8GUn+4YJP/NUI6U7QJ8Jk+H7pv/2oRwzk2JnoR8LnV2U
bZXvtHa7YSSn7pqerPUdj9ELOZQCgolWBF2dZ0eR6l1YctGrzB2Ms8qZ8hvyvtqxxHDvY/UfH1K7
rKnwjmbtZEaxypwdHvCtgWkcjrt506QTh1TrheGf9g2oEOS7LqPrMoDTo94Qg6GHUHZGdO6IudG4
qrFS8rrqF7hAqSCY4szaxWXkvMtEM8MkwRAdQuul8s5tyvi5djqiFPosuus4F/aXQka6gwkaka6W
RXmp81QkHiLIwpQHQa1jzCWvu3WuLiDuv7t9AU4m4iscYXICuVxYSPdAEyzIkF2Pyru3YjumAzmr
2DYiTKeZr1cT3PYhA9Y2MTl6EhnVXF+7LqZTvJPqVVPqHcygsRDavVRj9XJs7ZvKUqANrBr6uVUU
OJOUDG4nYCG6oxHbz+uU42+d6RWg4GIuTzN+7KvR5ddI8rQJ4z5dr6K2uSSuiBYGZ2m+ZKwGXEmW
0MRi+5E9uMhPqTCqPfVRh7FuoNMyFN/FlXihnC0A+6b6PeTpL+nWMLrW4HpphvYa1dzL1dS3etAj
MNL1ih1xcqKEjIjMhjS52TC1XjlUl9FknBu5ep7lgIOZlGf98kTJ8kVMe2fspGdI6BQqOGx4kjgc
mGczLUGzqZQDhxKOHo3XODb9eq0JFc2UFxQGXumjvS/KkaFoFMxld29vMS1VFPtZFS1DoPmSAK/f
W8devx3rO2nCax0XdvZvub7yiqFbplCfkHK72yEfrqKRhntD7lmOhh1gRU+NxFnRUsa8RHBtq2Cu
ofg00F2aTIR9VY6huzqHNM2iQ6Gm/toCqI0V98wBvHTkp9oxtT4rmtnHp0mmLjc1f5gXzZ8s/Yhc
3J1Gw1yvzYTrJhnCuQKvPJR20dzx2Jxr2fUSC89RX9LcYVxCxBOdGOnPx/9/BALlbSV5S59dgRry
G/Qp0vhnnFqDJH03WFXIUSXHDozsw9SSa9FK6i3ptDNqm60VfpgosR8o+2B/1JUm61z3EmE5PAdG
Pvpznr7XBUWkWdMRZmPcM6jyqZHTNyVyGaTxNB6FMZzNM9G+ubisZPeKI3ivKfN66HXt61Llc3zB
6FUPprQbADlVEQbFXI04KtSYhtUtNubKPThjCEOOaC6xXtLrUafxsatWJndZQ7sSJdoJFotkoSuv
YAvBXm0kP624lFnmfp/kgaLSCNIVd3HORFNRvxJJZIlLnPymXKkVHIn0RdRmVpaBSckelFtyg903
JKNbVVGjWwqvU0GqRrnMEkDEYUStM6MF1R0vzGjJAzwa7WFqahjO9lAc47jRHrFjA5gqOxo762r0
0YeiUIG+fQsbiVA/J9zXvGX0ZejpLo5E7zPVw/zSsCdxaoveUtO4sIR6l0Qto+/UeSoUuhzmIpuP
k0uuqRjV8zbN0lOik1ZyOCD4aPjNeSQWh22WG2aN43dNea8V0zUGkQCfL/4Bol7nMqqyq6gCmaQk
D+BAo6BWe3bD9c7IXzGE+GYS39npIuCWqX84qXWIrehUdTV19tvONuWtolvzWTzKJlRy+QZs7sLJ
h7dyTkEldQZV2HV+02ram1RaONzxwMtHSw/lrEFOskXYWBC/qPj1ImxC3roagMhtzP0RBxAma9Qk
u0vleIVulSyF5OhAtZNkWZu3SCMoXUBNn6H/fhunwtkTn/nmtvVpyjnX2FROlKbhN+U4+AxCt7zA
5VKmV3Ijw2UtgVYSdWFuY+2STdBgiqkM4laP6/rcmQgI0FbAoz21bFO3m66z6y/uOEH05q3WU9fV
D/PBVJ5TpdrrOQcniqu/2E6+z5RnC6bSIKcLkPTUj9PTW7WyCrhLKHRkaGna+0Gtbtpi3Bn1fFxj
i8eBXJ9hj9dx31yhG56lRF3xyldfbRvbJ/aKCwHYeOja41QZwYId2ZXGQySTJ3KTJ8BNp5ybuIag
FffZGYdeRu8a1apEVWEPXFplc+S47Zf2xWoPX8gBnISi3yt0JXh2q1zabvXHOt7Jzk522ogFFMkk
9sbFeLciM9Qzcx+JV5pIAidTNA84HWx48w497Gnp3ku7OIxlfGH1LDMgKzxdzS7rQjs0UYsS4qTX
HF88MSTXOGsNHx/r5kPeeG0cmW1qDMgQXiT62US/cFgWb5QCH+PGDEXXBBnKxrBoK1/5tHPnl9Rx
fJ2f3UtmUw9BFly40biXpYKrSu2OBYlChfx5pkECzAov6b4kc3ymL1+WKdnDmtvNM33YQiswREzN
SSU67OHQuB2le6Dy+AYXBoFFtwqHyP3GQxsQnthHRQd10I6WI3NKlfyl8g2TyjFx3R1fmM+tQS9s
cqzpAndWZ1+1S5iBLlKte1NpX1sAB3oGeYxlI1ZTyQPYXkYA6dWqvxVYHTdLYaXII6403wapHuGI
0iRn0VrVfJHlF5u5hjx3+Zx3fziFdTlX3ZPQlh2B8IORmzuzWYM1Ib2HGyJQiz2kpWNsY9ulUhtz
X9LSxFvo/LyqhTFtCHAvs1QZ50yqzhfVJdyuxTecTR84KStBOT2v5RCUVlEfiP7aZ1RlZ3xQdzn1
5Td+ymMu+E5qYlqcTDePwdxlwZgbJ4uCeEqm8stWqlvrgH1jjSUlUcOUMS02LxobSPSa2mGXiNu4
iVCTRHcr2WiM/XitJLwWZ43W3+nYrkziXRUb4tTttdkMrAkQqt7dzbrgOElYnWeibIIO7FRg4IfG
ZGE84fao7sfKqELd7NwzV+H2s0ZV9epZMe9p8HjS6nt3nS/7Rr8j4huYo9gNSn+TOPLMEuLcJhyN
HsiO03ADo+1OhK49K5Y3RituHXLMs0hfME5ccybfKe65mJQggTxIHYE38N0XRndeTg7uRmPcrWpP
j4MgyI69khV0hKXmln7bP8hKHNUVYgl70x3hU9dTeWu7CX0HjoFrrgzIRe7s5QtGSCCERrFDtRn2
nFs5+nqOTA8jZQKhaqdauJgmt3rjEOEuQ8UVb3H7tUI32LNVT7iVDD0sxfBY6eUzLpQXUczRCe5g
yDCMJQAvUSywLFQQn13rSASL343weca6MFJs6MML4c2R5rBO7Oi1N0d/GItLess9die+jeVEL7sw
0qddlxMALi9KPbo04ssofamYtzvGVZF3+7FSjsSOnrdMcFlg/RKozY36osdYHxEb+ijxphgaslqH
Zu14zVop2L7aHZD1oI8YA7PGvEpL32dY+5yUH4QmLwoLj5uptbHSPcfWA8aOIBYuN8+EC6kR+6pS
on1K60mSMXZFWQnz2o72PeKLNKJbW77Qb7f4lVMBXDFudafUQ1OSUphyZxch/Mp48cfU1I6Z6oy+
bZ9zwNtFNK2nAPp9p8gf5dgH6WIf0tm9NJeNpV58RU/wDe21s43rBeOuFr8VqoXTLZHootlp0L6A
hXg185V7BrNOmye7ErkHZz4MfMjqbCxxXdeV1F+SSIuenZhxGHVp/83eeexYjmRb9lcaPbcEtQAa
PbhaupYxIcJFUCujkUby63sxKutVZQGv0DV/yElmRri6zkse22fvtbNWrLQ17WGAseixFpuvlI9y
9KOXpIYEwf+Lp2uHVLVTacMMgRfjiHOIB2aHYcJymK9sHAKL5fhsO/kHXIc3zf0Z6T3CRCGWS5Le
uy5O76zJ/ihHP92Maftojv6urvV8CnX3arXJg3Yd+ZoZ+Ve2PEuj/CIE5Bjqt+Wc3ruTgtTapDeo
U19dK04yLe21V3kL7H6TRfKrdfR64hKCu38F030D32DbFblYh2BwVgZlNTz5t3A0Loj13V0WctxD
fM+vFf1iNw0Wr8OEtZHptJDU2WK87ENzlWWlvOGkK3ZDFdpH0JnuY6GsbhfiA8E87Oc/IiLEJKhn
7FWO1V28pcVZNWL+IWKF4WgYxJawSnAdZhEe8ONjrjatZgBYH9HPpWhHuRByLPTGFr1BINln0bYx
y9n5NTRJM4AgqPRNntn9LXYggc9mDoIlkI4vnLx+z64zNmWSbsw+0qyaU6sxLzVzrm73VS76Ojxk
NbnYTaTy2H1hCwGrdfFFy73A/c32ME73XGnlKq4Wp3G6CLYzI/hdowcITeRrfexgUXoTprbm8C3U
UUkSuLhDoHvkRUIQ3JII86qIE+L9Mw3nK/qyzQ0vlgmIfvBpoBmQP5A4GCxee+6jdGnmSNNrpxDe
YSZC0THIRXpcFzO9PasIIxy1MrEzYU8pHG+nc4YN2Pgd6ftMHbwsbZwbv20KSloyL8WPiWVq1cGs
P0zSl+ewL0JoiTwJOtsTFSMZWKA1vkSu6Lx0YK9WY+3fRIrAf0qCnd8gf3jomX5Xg0yqax/P/PDA
BJp7JKRiCra6Ezq7BbTnejsJK29+ch2Mw9QruoITZBgmqyk002PJopZ1qYiml7aqE3vnObyXQC0t
Y2cMkjYzmu4c0+qSbX0/8tt4jYNFmJ8Bj2Xcnn6d0TxU+67M7UM25wYYYtdszeYqBpsSnU0a8EId
oyqsikumRwPqvWSlBSZixvDJlmT05U3Bnl0fi9n3xseMnJz5zQEu8b/TCrPToLvKOSWEwse3Esj+
RSmHqgcAID0z2KhxbQbpwaKgwXxoqb5BAs568xxhIeDORC3ItK9URo28qwKaaLVTIFS03E24nzVV
cM28IGDXz07P3QwIr5reJi9gJAjjEqSr4/G78Oasu3odTB8gRQJr3ZDn7kft2gvHgHoX0Cwj3p0d
kMPoCK4jidZ2Ow7uvowjZr1JuZkJIsLwb5sxcBsy5KZ48LrC/q6asP8gh2LdT+bYfdeKCaUIc3ej
ZJPsydl3p8YY6vfGZHFBeb1rzUdtTIa17sMI025ZUGRQQcTBd2nN7UOCQ/g0ZFF8n0VRlGyCdqaM
wxtjufPSkeahqYDX1SbpG4SH7jyMxXTfd4Ykbq/9iYWoQsbCfMT5IY/Nb+VF4ZGwZ/jYKDd4aNOg
vlqqd+8NViKc3SptnmTX9HLrlW74qnTm3rcYiZdjd5brdeF2Uq1o5MAhWE7ZdPLKsll++xpPfZO6
4R3nJ3c9iiw7dmZcrtrErxcHKHWsu5GN8+voJuqXIQOudR0ZeN/IYDxWYJZvkfjFroUKdsYMxnnB
vKRUPXBOyZkh2PiURw8LccH1YdgwForYeqTYKHwj5d2cMrOOHyMlmUcc3bEh6wfUNpdh/KYEk/vW
gU3gUZ1ShELkYGQ9XhXJHovnvM26zvzM/QLIrRrM8iXLJxeZMaZTN2uS+gZvsvw24+qW6whijGqy
XyIjAYhLfh7qvaVYj6Ez0bXiBekNlfOIpBX3F4b2uOkfsrY0WQx0sUMTSMc+uvBgUl7gRnuv5tgw
zcR+x6rIHkykH5Pj2+zgV+HyIjpO7mXEV1zBK3tGc9UTOzUD71C4rBNqhyHZubU9arNM+J37xrAj
f2XT87HrR3IWyHBY4fDb30kzIFgy2/XRnn8k8kFDSlpHlG1eUD4n3x8f/YG4RMu78GR7M/1bAHRd
guk147Mw028znxlxRsqU6VWR8V0cB86jps6eiWjuVhYYyCf6Vzj4IkF3u7h3xyv0IYdja/Mw5850
Y9KcwZvLDs4uZusDr7e6t7nDMHbIaqvHJztHIbCQGA5F2ForB68f/RkYZKkHajneNMZ4zonzbdtA
Qle2s2jd2iVXt64M/K8Riqq66XVyNQoep262521VbCD9vbWT+ygNJuF6L8bwPELorpxi3xXOSjDa
+B3b4nA69JA8oMswdszR1ojm/qKDLgICm1FH5YAs5S6DL9dHcDZrOVydWkcnR04uh5/c/qJeVryy
gE7KnVFr7yUvuDtRGjpYd1Gr0jeq8c4TIfKPEVfetZxG+5dmcKBCyjEG+DJW/lbU0/RdOHbxTgjP
OUWT2ARjIreSHiy6tIjKyMNADjg8Kgw/GTNhXo17rs8yOQ54n94Kv8q+MLyThM9nm5Q/dGVuyiLd
+rlTPMMHM9+9Omxu7M6wY/IEnSA13Pr9hrwJbUx5j3+S9BX5pHC4nax4vtd0pCC7G8r7yKSTn3Du
A1mazX3vauPA3tb7aszCvyRMSDCnrHz4KZWDPKFVe2vT/XwIWtfYp7PwOXP5874SxkrY1f04og/1
0Rm/2UxkN6EePBmTt0mW5l4npO+IhlXrsr6NeQQS3CJ5RFQlXkVxGh6NyN513Exbg/U2D3LW4OHy
lhxTtUvm9jrQ+Iz23JJAGeIzsharcDv2tk7B8myI0Xhnwn4veh63Y2UfGkskX8p3WRPWJEngcG+j
vleHOvIg1c+usxmFf/FDFPvYDQkpdRxmVTccuolnkMkqM0cQ9V3HWhV19AyiN9tjN8wgVJegnRrl
bb16mu/8rqaoVH5nw7jJyo6zSouf16mqU48UT8x3rAkWxadBlS+iEFs7au2f5DUQlpJM7DximeSB
96QJomMTZAgx2ns2YZPcyCHyb/sqQ2kRpdyhabGvVox0gWjXCLySjjv3cdAxDANW52yL/ejDCqoz
ywjcDwq+Yy3e2wYFsx5HwONcxiGlSWvBdkj1tr8Nhq8MNzcUfevQVITs6Ju6j2IPAHfF6zIUpb/t
g+F1hM7G+9i9QbTJXhg/cYa7w7Dl9r7HzEluGuYSn2Z6COxsw15oF0NS2g0DXCCHSOGhtgf3uATv
SYT0vJUrObzTc1gyWkvECszvd4X75gb1vuvpc0LapXqGw43tTfdmHqrdEGdnuuDjg5pHG65wPs8r
QwLKH0tQSHkBqKxzrFtbesjEqbkyASTjScBh71YbD6Eu0J/EOVwED2PH8ZqQhwX1fkI3JJNnPhTw
yJThl1srxvdDxwldRfGPCdYMKlvDxNSrVydHOm+BqOMqYZfmuPoOQBOXB3PYWgmykQZgaDIB47Eb
1QE3bb/OklTea+pRmGxxFtBvxr3Oy3bABopLKfPmMYyMaxh25rEX5RMpjIsVj1/j6J/apj0Hs39h
jf8S/pb6tHpkgjdWZY2locFl+UW0DRBSIm/YiIsfGUyfW7yiIJJGiiO47/Zb2DXFOSirjOGDH0b3
9XzvWfmH+m3M552WsF3cLO4sGBt5zF4nvill8gyXHXWqLtHvLSb7/khiBy9Ffs+K8FAG/iFJqMVg
D8/TiSJdzy4PeSe3nehvK1dtmzF7U8Ps309tv7blVN1nXev+rInPPUBKLWY2TVy2Y24U51BRJLEi
9gKoVvbrYqkb0rOzkl5d7YibI7ixZdljfVUX7dsnCxFvPRj6pou6/gXbSXIbiW5HO0D6YFYzkpsi
y9A3I+HegQKEJAx+ti1rReJck3XF546q0w3R0agdBLEF1Gf8mOaWCIoZr4I0tBAC9V7bsbmre/up
51ayGZci5r4q1ce4WMU8qq24KKoHO43XoMQveGIfRGd+WHa8L7glUhq75jd6shXFg+FjXrG1iVO9
woNznCJxjnPnaFXM52H9o5mInFTDWYtSMYgDlHMayH3djJzYNAXSOjf2sBhzNHLj0x6IYmHfWFMl
8UUS/6GRBMvslK4yuaGHk2KGRnh7TkvTwUuMZDdYxcuE+Dgklv3cl+GpR8irqMch8fpbFuSNMCZW
9zLiwnsFWrfNW7YuQdI1a6kna2dC8j37sn3P4uRMMoBlARvued2qsd/5gJC2PJfTtWHoN7/zX7uy
fuQ4Wzzz41BX5ep23QRHaJOr3EExputu02fxxXZPOmnOdDImd7o3UiLP7m2WfgH3ylKioOgyUOx2
PhGtkQPhezpY44eUo3s74Ov5SmPde9suo91zHPtFSU/bMFoL3oKw3sQSVcO5GN4DFlSMwcEYvsQc
QcSZDbm4taegeq9j1/1pLJpbwXfp8ZeW9xPxZmIgzG2yI1xitRuqqItyY2FkYoSBe9qzTTH3rqVR
naNuuIX0EWyCJjGuJpyNeSN9FlIO4cBPP2HEQI8pvxlGY/aI2bBWftFzAyvMOD7HNstLxOBvY8Ka
yByUqlrvLQazdQKa8t3u9aSvkWNPiJtdhrOIv2+ui1pNf/Me/48Z5H9bizXivzeDYJ5NP/4FOLV8
xJ8+EPcPy4OiASVwMcfSbfB3H8jCjaIn2sLQ4Zo4Zx3csX/aQPDd/wFzwzAN4ARwZBwP88afPhBh
BfwZtQdUgsGr8nB8/ydGEAwqf/HNwsLiH0gyYGZptPxXlkyDT8WcLMVmh3DwPU+dH53p1lsvD6zd
P70qd3/z4v4zwIh13b9+LQ8fMM1JWOIx/xKt+KvjBBCnOckY65NRyGAlelxd2uBLZ0U5irWq2LZw
hKNZlSO+d2MMRcLqbNSPfhlVPxtlVzcYnBbzXlIegxJQ7eDAQsksNhJAIL9D4TmHphlf0zq0T13f
ibu0t7gVMgTf5UXEWWuKg0f6vG4Sk5yPO7rhtnOH70kO9UpXsf2ZQvtaB1H8FoWUmKy8hpW+5zAg
rFQaTQw1gv3gGhPlcNuV6m6wWvUd2RGzjen6H4GbdPs0dDrotqJbOWN2KgbaXaIaEjbQQbYespcO
uXGq1KcAvRwsEpa8QTb2hrLp9pGpe8o2DTnGZNszv3DOKVX8TbP8PG4oQUl33GWZBm1XGbSbwGUU
UjF50hZjYniMCRQ/hgnl2GZwqMuUSXXDSsIpWogJwpqZgsZ68vXJHwOh35ifJB5MjunDKuS56N5K
uPx3Q272n8UY+z2/o9JJ14VR2T+7EcjANjbYjBgBd1z4jWoiVNsp8R5Gk3c/l1H91ZMsezD7KaSv
IUoHsBZmhwsz00RR1dx64ZEQvBuS4LZ4zU1Nu9TJTWz/bcJBIaicWeAClTZGHjESiIUpvegAk717
7mptsrGT1PWeOF22OdsjI5tWLH6A0kyhCnDDmkb6amEbUiccmpOB/Qis6CpuSz881Tgv2FAEIV3g
kt5LKMZlzto95AvXkIVdLHWqtCHON22cnPweyXQtpizCoD3L6sVlWFfQ6D31lBmuJpEeTp2xSo2e
UOXInLeZiwGga6zI8q3NIKG+K3JKTS0Nole0cozOog5kMmiuAn1pv3bZkNRgNlIf2htW3e8h6mB1
yLSwvoIGCQpraofeYvuCg70VEpW0syQU64EJaqD5VYanWadsFUrf4YRqI+IT+BDLlVvbVv2ZlWZx
6xhRKzc8DMd25wNqRxDVVOQsQaD2a8498qSDH+U163q/9ZBIi15uMJ23w26Q4aTi+w4vD/cFbkpT
033nMnCSjYH48M4Ri3zuwqk+NVSOz1vbS0LAAp1nVUR+i2UGFn2VnFoXxsPBV6r86VGNyXEugQlf
2NCEd7SE8eJgPDM4UOZdHGJLRSvGapuO0UbyML633Sz45JpInWPTRQYvbjFgLjb8LIi5YYzTh6SA
1dkqGLXFLsOhmW6Bb3E34fJhnzgb4tHKkIw22mEmmE0HQ1La2UWwdmgZs/ZhzTUDkCDWEKlTz1+l
qUcQU7EGX07itnrJ6r5/7mg394+qzhUd4jJAheh8MTH6aDels0jX5OpGo/uuPJOz5JSmZIwrfLwH
VQ6ciDB5uO3WNgYruzOGUX/5didHPMwLWympOc4TPRTiLjbb9M0Yoz5+s7PQ/hpNt/80C1U8yCgp
7U2tnZkdqhjSGb+Rz1IjZzHt7Fo0STzn4LGL2SqzbTt53V0E3MVbod4lLWYytNUDFFv5sHTvZavG
BFxP1wIUUPCfMXW5pXCaE7adZtz0EU6TrVSFzRKuHOv+FucSrS8hMXEcS8A5ALfZaZ/sEPtlvbV0
m+DIjgbfOoX1DC+hhf8yI7TDWzqEyq1Z+GaZ9dYXgWWvtRUO+3h0SLCKtlreSMRX4stENp1tfagn
bztXhhpXs2W04snCcvupcg5OK4YlpHVvDAeYcaWKSAnY+o19mVUcTPy0wWrEqwX82BIoA7osu+C1
Y5ZFbkdlw59ccx8gi2lI3rzF8FJRKwbWxzAndQV4XMY/auQx9R2AnCl/UWM9jx91ZGXlhmRv63Jc
M00tAZuNTnAP21PMoE3pikD+TIbAdmnSbQz9GAodpzckUc0lf0FxOoCRsrMyhWaTVEODB8r2WSeC
BxX2vpdTpm95ncm7lYGgKnpFBrvhbMTnj6ALibyn1mxy+JFGyq0Gf4XxLLJ/ZQKmKQYjBkdi0WoQ
7GLQ6ieWWS0MiIooAJiHdSl6c243sCUj7kiG33bPOjQmJAvktjJ48SdGd27OcdY+NChQ9iaYLGs+
VJNbO/uos9mmarsduJWwquTm1xJQP8Wp2XgHt7Ac/04gwIOl1VbNM5QHbf9GEXBe743KorgP1GRu
ruNoocRPLQUXZJCpoUbcrhC8HnIyfs6hymXvH5mVqfJFSs5NdCtttuHr1Hms2yoZAkrYNMRNss95
UJZ6anpvsK4T3Xvl1XUbs8X25kySiL6u/eTSdPxC9/ivy+jZyK152NBdOyR7C8pJyXffSdaxotS3
GrYiDaMBe4Mr91+tvxWugmXhH5fuPQgk+zIm3F/PMIFhCXR5YgNrmryxesjDUKhTkkTeZ2M68bQR
NbUP2xQDuL9Rc5f0d+gO1odLeqj/Jac2Sn4CQCv7q9MXbXzB/uRbxxzDOZ722ghVstbcRg2iAtXU
UjA5cBQeto1cVMV1AnLEObGD+BpduuBApQO9y9LyxhPAI1ZMKaW1kVND1UIZzu6hL5oEEaFE19xQ
6QdhBz87RqSMiYMd78HFvZNZXvWu8xYSS1S6zTadC4jeUVLQVzmPv9wa/zu6DmhNrs5uB3535p1M
VLKUY3VLa0qys3ASs6OmQBn3bcNac9Dt0fG8xXlog5yJWndDj1JzHIZ6fqlyOFF4pHA5BEsWyepI
RU4Q56oVdEBxrcwx2EvQDiuShBA0AveGSqBV1fj+wW5sfTFNesKHzv9qpnw4JEoRfOIEuQY20ezA
H8W7TI1fM66HvWexkusjStqRevvXNhuru5D+qnXmJ+ZBek72Vukkeh/JrxDErgkSbIaggjlMr3VI
j+ZsLUzziSFTFC5Sn++3kJbcg8OyYYvHWk2bruwtLmik9iUFEnubyIGBYviz+Awj74PLpLsbHdxg
tgJmgGLaXyUnM06lWEO4WxVym9j9fDfVBamjyWtOrde69Coq8UntwiVIRrVpRV5uytkWt5FnJaBB
2vyU+ZN8HLy+jmkt7MFJxxR17Wl4/NVXS/ugDXgVBw4N2HGYuvgJOZcSmXzJIS+t9LiYADptPGAr
HDZg8/xjK4HeZ0lVPmJcma6RGbRXpTJ5rAqX4adkc0Wrg7FLDJgcIDB5SNa09OE2THmyOdKGYWCk
F1NZj6MK461ZL9gyFPs1pOZq23bgI0Erx2+8eeXGj3v1TsEpAp4YrSvRjOZXVWPXjqbOXzU2yilW
+rskrJ6tBugzcqc4FNRzOxP0ER2mdGByXOYzp5y6Zd3v/dSYXgo6p9tdEjo/XEZcoAjeeKwqm8W0
YxRUQwczb+qNEoH3c1mw3dkjj3U/7Nyrx4Nz35j6hZBa+T4NmCB03tunYvRxypVt/dWGFoazTtUn
wm/FEZHikcacaZ1ovnFcHImkX0JX2wwvPeWUqSP0mnD2c5gi968cdkffZk0cB7sZMBWrs9Jj7Viw
5XoXPAjygUELZx4uN3k73ZCFVv0moC4F6leVqe+5DPpNVXVi2w6Mp+ihbxkNm5xxCncjWFhCOaBz
cqVsjT1BTf2vrE2G+H/O+qRgf1eXef82Irvt9E/uQulfQrLLh/wZkrXoIHZCeJngWTnhLs3rfwt9
UENGEITTPPhZPzQIhPzjsG+5f/hmYNFT6Lk+14JLVOS/Dvv+H7bpE3omfuYRbyUQ8h9UFxPv4Ij9
t6P58tPBS1iSI7Ql8s2YFoDf5Yj+TzFZSAO21YwEvmIj3rdN8+SMAgN4hXdp2ksXTTxwA58uUUyp
fZ9Vtw39qmedteyhQAj8GMk0fIpELhxiWMv40/PWOmKPvx164a2mGktsXil8r1nyGngpeJ30I0B+
3LmZc6ooByQOFWw58jJHuE98LXdPfu1oTXLXe/QiUdh+zqz+rZft3VK3sJ6CJNk4o0WWdiif7J4y
U3uUzkspvHabcAKECcjBwthGjOL9nqFeJU9ZaUVfMmXbjgcG4MHjCFMEScxkWoBoWqAC4OJH2p6B
UgsXA1SpjfYmrvySvlWp7oRL5IW7/lhae9wNmGPY9Lfxi0XGjXWY6PAhpi3shq3SiTl8OW3bdyvW
IjilZBqDELQ5lIvVADkRKiyb/aTb0EpiXuvEbC+s3AU/K6Wjw2uPOBduGQK8PfBv+keaJjaqrUUl
AZ6lpo/vExYF14SZo2D2xTuEXKC5Y6BAlhQhRPHTDPulv7HHqt9ThME9vjaCeFlFji9WNBBYREC8
6sLc87XvudHMGPVw88eTYa+0IboDDKr4wqWz1Tk9CxOxP04rMjwKgxwn9K3o0OKy15rIapZu4j45
OCmhnsRfUrKt75wJvMJUK7CzZWcl8yeSsQueQzIFq2aXDvN875s5+w2Rvs5umFxJNmZ7mTI7MZxw
XtwoNp7ke6dEmq8BVMQSg39J5S9ncpgCPCpCHrSicmxM7r+Fqf9Iubz9d/XqAME/a1IM/N7U/72m
n/AI61/q/yxf4B///6//SaH4n19/idn/5T+2vyP39/23nB6+u75Qf39DL3/z//cP/9f378/yNDUE
9z/rvlLLZ4vB4/zzrclcNMX/Xrl8LOrhZ/5X6fL3h/wpXVp/cMNYeMPodkvvKp/sb3cz5EniMCiX
jgvrBQY6St6f0qUT/kGqjGgbyBFwyNB8/+tm5vgInoDnA4tALh9DJO7vP/qf8uG/q2HnAxe98B83
M59viLss3wIWHC9w+R7/ejPruok5psBqAuLUSt7hk/ksP0NjMMBcmnO+bixJADIOyfOvpe0WX3DJ
8JL1JtbTnpY/AqySyuOIfb8orGBPNiP7MQ1QXzlntu+1VgtrwgzfCE2NL2VG5F6C9XQbl+OJCzEP
G2L5BFbH3eshHEGw+vl3gRnkPDh58qb9YX7IZEah2xBfymAWB0jN49aXQ/VpIUJsqEQdXpqhg/3Z
uuI+apS4NJnP4z/wOzKvvi4PljElaw4C8gSD90MaLwM/Qx7/KBJ/l2bOJyH7uzC/S0A+RVF5X89D
C1iyHLDcd2uv185XE9vlo9Ol4602+rTfyNpSN35juh/xNFgPPVa0ez9LvDeCIjnLzoAhyIoxP5SZ
9u6zIvaO4eCpU2bIgjhpoE4NhDrfDTWmNQJ1BvyvQ1RjlMD/hhctNrxt2NftQWs3egsHy7nB7c2K
HStzOer94ATwXyeOO4YVzDfVnD33fgNKU7QIdlvPSMaL3Tb6XFp63i3yyGZJBl/w6UVABAqQNe6n
mcPb5IY63lU+vpLBLqtLlENJwNFXQNNM7wLgMaDJjXFHlU3GIS58wcIMKlZSsNOjCqxZpHBLjbvu
VEdy3DRm99u7hD/E+RIBPzYYumEVeNWTcIV7DZNGrvpajXtQPtVltLDtu9Rhv+qZ0h0YnXLdep33
nKXuO1k1lyNxxD6p9W0IWEnDopvVmg6mEMNI1Tl76oQ/o4yiM/oH7UPuzuQVkjLa2tKuf/bli9c1
NKi5mbz3RM/a0VYa7U/9ggtL+KdoevN24aBuKq9W15Hvayt4Cm28ajbO8+iyKat5+D0EcdWvx2Gg
pyyPq/0w9yB+J+CnA/miF1P7+mUceOEGFNNXu5ufXVSRM6tsSu2rroVP2Q87yxV6Qyh53TTs1mjU
ATzGwX3VuJJVkjVa+oTb0wJdnDg/eD61+y6ZKEaVjXGdoQRubUJ3+6FuOTNNHhHImpNFQ/Qalm6b
ldVGZON7RcXywaW85hbmL9arYcIpP6jp1eBDWEmncXws7WUlyFnjEE3KP0DvitdD6/po1yM0I5WH
9UvlzBPlvTijqqCctpTIJ5uYIf/UsyPAkz03RMXT6LlsYq7orJvOFlL+Lod/8KkwLqxUY84bzkLm
MwRieYyiFCOs7wbVSRb0B5gGYSz6y97xwXAsVZR8lUVrbIs4exjZgAx41XX4xdXzM0SfWRGR7E+J
hjNodwFJvwkYnqEJDnV4wPeJM/JvRk1sY/Z+zEGCemBMItxOeomhsJ3flUPbnkuegUcY89D7/Jbo
GryQfAM0mTtQLhBekrm7rXQjH8s0HU6GX9OMQ+50SzXZcGYFVZ4jLCjkxs3wyct0e7bjhTTA/MnL
JPAxeDRY4yi2gDTUjXWodO/8TKo5WTP0EHrBX7guzK7ZgYXHWGA11qNILYKNhXNhL3qlVjl9t7zg
gbTruyDitmUHbd34jmguSRInR5HHj7j1JrY63i1nTDwVvoT/x1saCxvo0VFD0Cw6fK5uS8c98SWC
LshofD81v8Fa5wS+DFr3YhznTj5Nz+OCDQSy4T8ufWfzShoYeyLSPBRv6lXLg+giy9DhPaFwCOiJ
u2+NAeJIQQA6a/aRWgfHEd128lmz9qCzxcHzymTj1eBNSDztxqb9cOCe1USG9WWireKQtCU8x4qa
2gdL5fOtHcCR0o19zIXeun7YbMNBEnxRsdrkFF9vGWnoSWu0PMqC837Y6VeRu9nWILeSuhnBrQjd
pJiDNQ68O6Z3Tr2+2NjYps6xaVXH3nOTVQ+B/RDO3aMTpLeT6WE2Itmx7ey8vOlzMbACT+NXjIbN
trfEj66dFZtyN7ije9XeSY/wwxC9VS6HfEurg5ys8ASv5MCu7mRgfXj054xFfd7vgeEcfahYKhbG
2Q/5t2iKp2ZrxAz08dRiztHiNNrhLzvL7lwrRyZuRQSMJP6Jo5aUnKnNmyxtm5PjEQXyS7dfSRnM
n6TMsw37gXqdeY1aWdizY8/FWZ+zUMBmBzuGvC+//an5Ja38PaGfceuI0noSqLQ7o7DXtFrp79Qh
CkuNfMIKMCoOsyXc99RLg0vXJP5WeLhcndY5D00cwEGlaA+HFGJZOrgnGN7jMQsQcTBUt5eg6a/0
P06n39s527znTbaDIqjzNeRUginzDdDK7LanuzUEcW1CYB3sI2UshA2i2Ox2wRCgcmHJN3Zeg6yV
whP6BedheEa7wLfogB2lRs24gWz8o+5IFXH28o9ep+2jl8hfFKAVuyAJYVmMIfjeHEAiTijXWHdt
Gp9F0Il9p3z65yigyjeRiNwHIsbOTRz2zV3gsK6IVTWRg03KB1flxl6XoXfqZxVdS5pXdhxNmuMM
5uicYNU8ihQ07ag7sq8yE8/wRixQmVrvUIB52qk57dXKSJ35OYxTYM84p7tvJ/gt/U8t4mKrycTw
nPgAAeov9nvnFFb1wngXLErmvr/LhpQFi5r0V9XYVJjOAvNuBgn8ig8n2HqCGnk9XGhhs3fEhg5u
bxi7AsP70UAj3PkWcacseXQx7X/l2uGF5ZF9LAy7vAy2GrZ955CeNCpzhdpf+Cuwz97WsEV0i7XG
PaCMUcTDIv1AY2P8oxMzo15wtAJsnuDJPX/ER4JxrjV2hu2v7QYQPTHcU572xzarDjLEKgZ+cN3O
3Ly1sJMdVqUr7XZEsCf7VA8NJlFEvY1d2BtSMsWlDkoWMF1F6ct4msOouZ8Gz7/vI6/cEdCvAYty
bjbEMWrYaNDVaIzT3aTOKetvs04X5syGsDYqZEc6Z6yvRlrdBPFIGY6YzsoVeNG4kPFXyleWKteB
rJxTl+7KW0gIk5brWao1/WI/Q8zSa5EPYm919A7XLcpocWCvcyymGUSpb2zaMPxMgFMQIuci5j2y
S0vmPiH7cA99advn+qMVP1QD6If3qDleAx5lG3tetpPh9DBN7gPdxTtv5JUcO9PeFZlzyfr8mRDH
TIS8fmJDwwbBZ+qK6zMYhGafVrchhzsKK909sQi2ADWpuaxDFVP/j7vzWJJdOZP0q/QLgAYEIiC2
qWVlabWB1VHQQECLp+8P7GbPvZfs09azGpstycOsFAjxu/vnE9VMRdj/qC1B6mRoNffEhVmEmjrZ
HqAYzuAYV/KjIYLvZe+jxZ4m0V1zjt6rAjT11jBz1DGH99CfbeytfcvnDKTX5qFhoYlc9kcMM8wU
I7HSCzdlkvFehtZzargHK8GvP3OfuFFh9yMaxvMYtf0mnXJnO7jRa0u+LDW7T7son8o2+9HX4a8g
rbbQwg5RgRSJJ5LLLCeWKZ2IH6n4IQiGbj3rPL/A0tU7u+fw2/XdZZpaf0Pl8okqv13UOVTFgjZm
7sT5mhAZ89NUedyasaZW5NC0Y6e7sH8j9mwsU4TqdZ7CHZLaXahCNkxM+G4JTAF0+gsJHNIxuoJr
JE4JjKmRNZVBafswhoCsrJCYlCxPFiPwGwCo4U0sS6fR03bwzWjtZ6JwWGYjK76gYFB5WZygmbOo
d4e6rp61isXWaglN5DFm/iRL7khD1CfDKtRhikKZrPnl+e+6okCjyQ3xi+GKovIBhACmbVzgJ078
fKklBkYaKnBmwtwa9V3KT5H7xRgByGeeXEShE7EDuPXP3vZn3MBwq5a+Q/yzcmeDd9tOJnpIHRfG
3VDHetM61jfe3SkzjGve08bskuK4mT1pw9ZzqAHIR/POrVXAwWj2tpVB3ijl/3ZTe7XCo9s1b1ZC
m6SLuxkkioVXOCsxC1bG2YBlunZnP79Wfui8eEhlKw4vei9KF3yyfpwwj9GSymJHNtGCDETaNxZI
8kkLGTiDbYzozFc4m8508QbAQ8CsHCnuyiA+QQEiBki/w6nx4j3B2I+pbssbgzGxKtP+lBbL6jT1
6S4dQgZN3l2MYHtuZM90u66sK+cS8mbYEXkIxh3P3XVyu8/UBL8kx/naAHGikEjaxz7J2gNuwOTY
Vd492wCM7jk4t0MLj7usxjcahblbVMPPooNi7zngrGQbnPphUehqA5t82Pcc++txT4KIgoLmsa2y
ZMdN0uFxRvEZXExwqJLtnJMjJtMV3Hqzdd4xZJOjZknFTS6bbWS038AiOIvzmveV2e7Ox+fRjOWz
zPLXAtgVH5rzq7f8J1Gmj+yIG/ri5Yrn9EjlcbmqhQMrl985pgnJc4zuSm9JzsYr/WA1k2/jAUeI
GNr5gbbPdAWf+UuEuC0FzIRNmjgcIrwWyn88i+94rJaS2k0bY0aF4oRcSfg/LSn+sPoFxKHDbah0
/mY5/hYMonVqlNqotANIA7lr7Sbuq6BHdI3QeEpLb11lPrb3gfOab49HDZGfMwQL6xwZj/3kRNtZ
qSuMG2LdXbAhJca8LVPMEQP3I+DXx37jZFfKPadtH4vvreheORzdutwM7l3GaELFZ1XID5FUckNP
KqF0hRTpBejgApxZZJn4jF1wArLgbO4JshH1UHAdKl9LfwaqEOEztB2S7xx6sz3HTg31APBJY9Px
Estu4lKXEdhWqvsBmAVfDY8pbc6Nn3nHqTCS99Lz2is5GvSWKkOQ7mcivIme3K8ix06BqEa+PM/S
7IRqHrwbc2+/LWi1lXJi4xwnybCEOAbIfHR1l3Y476co9481Tp4X0fGMBTD6O36GI84rbB4JlalW
xHY1xWuCgeoNP+Ugd/DW3sGgMRiYWaXJEAvKN9ABpzunotgE2dJ51nn3ndxLfgyxIp+qkhrSVHti
g62XQisDLzvMxnAtiCRdjFjKY9G1LlJl6T4IMyjJLJdYbMF3PxdqcV1XpnHnzxM7r7toeSqQzV1r
iyUdYRpfQ5C2D11LHXArW/XLyLn3wbgmv5/443PVhMXBDDO1EkrNxariIV31Kqne4n40Dy1p6SMP
I96yUFMdgeaIzUFbOZQ+mQdPlgqIH2mGk1tHFxV5nTL57BrH5PZVq4OKRMKvrDEeS7+azx7XAYRV
7vW1LvCZLqBIJw28XWgG5t4j5EE9eUxTgwW7iZnzHD34IuPwWGND90erPJMmweVsN843Bs7u2eoa
/8SniIYcufRgyKbnReeGB7G3bboQKEsnLV/IBVzvTcyNDQ8bSRKKcTf4dr2rusE7p+nomVjecPk1
JEvxVo8uNawqtW5epKtt73qMzQtcsecsVvC7p9y81kz416hx2YZsfXUCJwhBMrca/M+4x3N6wXce
OJAXR4ZfOH7jh9GdvvBN0DUkXWNf+VF9hKdkk7pbAi4Ry1VaoXDwFcqt8tGNzXLjhN2G7NA154Sy
iQkxYtk4lmXBmGQGd8UV35l3JDr4Y6Nn6fktGYJoo8fO+qE6l9S6HPyN4UJ5i43KOyitlw6izjxC
g7Q/iPATPQkyrN5EPIzQ5mTJPM24L6iT8tdyzKOTYS7V4ob0v5dmqQ9+V9Mj1E3xri1Ft3fqSEdb
sIfihX5zRT5u/pkYPquV24+rAvvi42wyTOqZ0KyHkTyWETBiYLc3SO969YEcZn8/WgO5cqHdN1aX
DNiHip/DKHDvTMo596Vo7EeMR6wBmWUwvBS+PM6xlb0WlXMnZGjwF4zFMMNPCAaidrjvYDNK3JRD
hl4PuiXJ75YE25utIus6egv3IA4lNzDC2+ZRFpV1G205uFusEuklLbvaXSfSSPauO5X3IT0cj5Kp
DWMBlXUfQylJGMexCt/RWRh8SpaEpwj9ndyxZ+CibiIbHd52wvZM/Mv5v0Dc/f+pDQjnt9rA51f+
V1Pz8g/+U+e0/0YsEyWQnzmuYSi//1AGhFgwwTboO4w0rqcstMx/mJq9vwlkBJv/nv8BE4yF3/wP
ndPy/ma6jkBrEFw8/q6B/m+0AZ7RP2kD8EJttQgD+KvB5jHC+ovQ2ZIk7wxYLlSkB5y4ozznmOUL
7I+MYGLGtVbkKSxZOASpwK6t8a1q6dIGTMFAEeBFzFj0x2gnU7uHphlWJ8plTZzzbR97PxUNTzGl
4XmYR3dZlNOQxsyhLF9jP/CabMMCBfEmSRzrU+A1ye5zZbQE5BIai2gJmcwH/Gl2ePSNAiJPEMxR
cQ1jw6432Krmbpt3w7vURTHtZqObPMoO6DCfV1Oe5tO6ZpevMcm2o009lvbN+kwOikgavoVmBHMZ
UqH2wA5asHnGGArzrbkU0m27suwIN0Vuke6d2cSpY1d43WZkRqZd/jVu+wgxw+rPkTKBkNReu6aU
anyvmgyLh1+g23ZN91TTzreLg/JD6gWghZc5c/GtiMkazgMfLvc5ycTecKsvd0niAb+fj4GfZ4e4
Guo9t9vkaprdje2Wp1yw1rgEhteWHzXbNBqxgfVDd2acV7AM2x9TG6PwaGb2rJzuveAgBLkDqpWT
dZvArLoDmwCmu8h+I1LC9U85/SmSZvELek57gntk73EFmmvt42qrGg5kJRo+DkC3fVf5UsbVTvQ3
lcFQVWsSqKRuOVQzOr+1CLRYWZNWVwydDQ/v6svoQEzbpS7TRoZa2izrB4Psvf8xANhqzn7a8E9Y
jhOBeQQ7mw8VmTdfS3ctsLAnS5gp7G+MSChvS8IzMpkYDpioqgy2RnlfVGYQbj2n08HSUEMMveyI
jSmorGJFyEDNBGsrHCVCc83AsP+cciFZAURl6uyh/Y6GnDgM4WxLcgZYQY0LF4BXS/KY6jfyJxIA
BGlZz3+M2QJIKBt+d20SLEBjIIaHmeQh5LTeq+ynKKoFsWnV9R89xVvyYGuM8CeOe3ZybSB2xCe+
8NS9EPb8RlLIlEfDDrr0pBYy7Wqw68+GuMtT6TB33IXTOJBt4kyqDwF4q0PmFQ+cXbAkRxpvi2rV
MVWOfE0l8WHOk9Y9laNAZ6bi4NsOaotfWPkZe+TS617TlQTBu6g2GXjfXRdS6E6aGWzQ94YQM0aD
NCLCxwV0j8aR4OXu3ZnpdzbVCyMhxYvuBdB4751Ie+0qtgSeaoirF9mHj7gk7qpuzvYS043daHKo
UBeYQ1f2G9NNt3xvvLkqz7pJE5ergpmejGkKim9hRZhu1WVSDxt3kpmzGdNCVeeMS2m9id3MYC7R
qiH53sOm9tHO3DujLNnk6qFXAHu7jsO6LPoItqGSn8zkQGlg2v9ON9Ux7Rt9YYFiZJ/jgWewQRuj
v9ZhFTdHOKTqjYPESfI+CwgVnfmtnwrbASrU17HBc2mPP1gLcJXWs5sROUJVXuIXkilhCM4M5EYv
Bgg7s903pxjPUsJvopk3uJui+luf0Um2CkAQck7rg0RsfM5Y3MylqcoNO0bgHwwIocm2rg1OhRog
FuKrurTUnTzw8I5bXLjl1XXcbq8ZLu6pFpo/JomPYt861OW6PTRrQsg/ZJIB9yK1zhBUmseIIALX
jGF+Ib59w5qA09HWDUEna95NXQZiwZ3OaPjGDpqxe0ZWsqnriuRJVrHx3etixcIZlnAoFWO/o8Ut
p9oBqZDUYVWNohOr+5mGKaMZiuE+q7Z4a4xeMRdzp1NWlSWzPZCmFqONaS5536kCLW2rH3jo4isX
ffqPhqJaBt/ybSBWuiqmeD45MTnt4e+VUT2eYvz7sk8vNGHOGxV0zSErzJ9+XEaPrLfBxfdmDBCw
P8EVTaDgag+YpOvkzlFRiIYm5cyfFNGVOwNn4Sdz3zgDNBMklyQrsqNUTvrg1bJg9JPfIBr9GtEp
qIL2Au/kULx1ydtqPg1j1+7KQInHdMaiWznExVhpvWOc9uHJ63XwYo9ZCBZU2xWzKUmxw9QMt5gt
pt7qwSLPUgj1RaGYT56m8Lc+1Op75vrJwwQqUnpBzp2isg9jFheHFO/2RWNMW+lo4V8ODh8ibIiG
v8R1LmPPCDTO3Dt3aJ6LIDeYMlZ+I7dyVr9wPT4qrrrHRJv9vk6CC91W2NJ7PouyPCBRfWmrW1u4
3I28YxDCfplXhfkkYAcA/XvIx+ocevbadZtxN4N2PoNgnaEo6nId2e0hqTs0diIO9IdBWjRjkEIC
iHbH17ar5fRIAQoo59TZEIfoaJFzj9KaG4aNrnz1Jdo0eXa9nlBR9lHshtcxQNhm119S61lwcsac
Qbc0wm/S6rrTPHM3VhNE+qh3y6sFOw6NjgI6n57VTE3fSaUPDx68pzqOnutmklxQxU1pEDK6HJ67
mBwmO/pSpRZG8z6wu19lXz6kGqdNA2qttT+but6ESXRqSr1KIzh8yehtxjl6C6th03fmLa6tkyuQ
cFsHtHUch9eEHAaMpeQxcquLnwynyJvRphA/oUaUr4QUDxGCjWoMIvkKtJPjpucEUvZxTJeyt7hB
fBDljOytF5rjlONbMO+dweO9jDu/tM0NhdzsvHX94dgMpZOxdzYKeYCi8AnjUOxEKeuSNB+jNPCf
U79SUCrj6T3DEPDqVUWMc1Y207yzdIj3vOgTmjU1VBmbeGvcRlxReoMrRhYBmasbh3mPPd+49uqt
QyvtxnZqptF9Azu4m3kMi6SOvtNRmx0RdKBBXq2UcQONoBpWn51l6wjz+S7GQ8dinZrnaA7yNw/l
Hvs4PQBTDTpuNVduHjt7niC9sxDwj9zKkAWSLr81cxeBw5S6OwmiEB91IagprSc/wxzWuAARfePB
KFhdVo01zBazNkxQe1pdxq9+wta1ILAMDpJzYolqjV6MNRuMkQ10VfRc3QjYQ/pve/oV4r4J703R
tre5Ec6BiLB962rFQAauFxPvYaIcfIWQlhwHH1UFMIJbAkG15ns/meSdRpzH5m6nNGilFRgEYgRj
x5culqE7dbvYm4OMcM0QQ+MNWxPrlrRXWZ7UxGn67pXKvOwBZfWhJuV8S6EW44Phtztz2t/3Qk+w
PVR9nVT3iMv3o1IePwyO4ATI0htHwPEiGUpS2BlCxBmhHu6IiD2FTcIPurWISST1q+mM9QZu9kWY
M8QcGeVb4MbmBhRUeOPUYgJuK+6GxhxgUjFhLUsoFDFBbyb9P0PH+MrQCk+Ri5oIiv4w1ZQKIYF/
wZGnlxW/LaP8uT2OZQVUQrBxYo4eime+1v6D+qfmYoT+91HiKgYCmh7KRr1po6nvuALZxwFHHXJQ
8UT6jC1scieIm5oouyxZXbEbwEVezTJmmhjN0YWSOIhbvaIcIBt7+76usvlpUHN6siMbV77wrpk1
qb0C6HPsbfYSFU/Tc46F8c0KdLAfHFyKMrH0ptexv1skLxRng83Vb38Mnf0Ql6N+z5cUv5uDn2st
b+0MZo4mYeitRdfqd5+LPZrVbL6rqKVioeTs51TlezzPeMiL0HsE6vyEBpW/wz/9YYwm0Ekyf36d
TB9m0+/ooY4PWZjLb2XalCdFvv+x7ayajEYQftOt634rbdXd6kjKFx/0KyUogZtwUgmYXAw8YiGm
lafOnLOzAaADxkbvd7/UZEw7ZeT9PrXMZm+0LnuaQAB1ROV+TiLubllFpiV0TLqdy7iChiGz50nx
Z3tZOT6ZPYwpUp97U0sLIh0AKOEJg6jaWHw2aRVty8mztunYJbdek0Ihk5ffMm8yP+I8FzvTyUi/
ecVbb4/WfkS24dhf7sshIvKE+LelObk+dtLv1prp6ToO5mAN+H8+ZRgu9nNjxfuqj+nwMDvhLvP/
OjjjAe33Gprig9+1G68GXkvyMqemqTTn+5RcISGzLj7hKEhf5jRaSM8OrY6Z+xjptDlNJlEzevMe
IgybmzJqrc2YAMZj6KnOIwf5TQmyqGfsdDTdFOtDot/j2rQe2rp8hk9enUc7vIa026xSp6Pqlrvm
wW699EbySJEsAchs2KH/pZqI583rPjw5Rve5FTpnPVviyaIU+yLZOtapJPfC7Bi8djC9BKV/ggIw
AHSL7MeEI9IOywAkbGvMsFwsinZWw5APlR+Dcw2mZ7poCOqlHalQuIBYSC3JhW9io/mRFBALONrG
9yV9vI9c07ldBtjy7xygu9CgwWElNk0KyovCc1VCpiwoqjzFVcNAzYeC4kPWZb0zNCuInO9jGrBR
cIb40lnVY2/D08Ivxt0nVIwBjFzdpUyvr16CHzbkksX+aC0wyapEdYz9QzWBL/CgIm1i0Ta7JNXq
sVjOP/EAT5UZ2nfCdzyhFQS01IejGJjUOcLQc4/DwJ4qNAKzXTevCXyyFcWE3EPbQXP31uVhQuti
I4pHf61G+ZOW73cwg+JljrCOFJWECmdN4ze+L3VCYV8uyvF7w6X/nZ/zMShRHNw5o8k7l/QWoi5W
vH0nP1KVk21zBgUYrP0pHLkOBtBkah+8gm0iu6mIVks/GO2TTBPFMTqkLQIoTdh73j5QFCQL81EI
wOEJZt27LvJeyrhHsiz9I36tK3oUbrIKouSQpnxShf/gBwqGZtcH27mKv5iTQImhq2jvTKk8Q4A7
gKCZV0k1Hxl+f/b5wjeq2qZBIPIh2sRiPVuRSxNjkZ1haWtaRWb4g9n3SBThIVJtt8BhnYNgWPBJ
TSkyfEZkd8znvTH5Z8hk+smAwPetX3bn1h63naHTJ1TmS+a4QKKhKu6wDOXYktNnBkfNa9P5w61j
H9hMXU8rZ6y+PG3clVbxnYFs8UXlQH3JJnQgMrcgjcpQO2uK+RR+pBTdX8zeydU4XUD1vZEkjPfY
Xp2vxHLU+4hjYU8twSWDXbRmkUEXFjODZ3D6gLPhiR24hH/SI9qtOtm+O3L8wU8k4LGwSwz3wtiP
wWBe4qIEXmuHWypHk51qM/kLXOHwjIZikPmiCrPzEdzoUyBz0gUYXeN0PLSG/b3HjYaKlzfxRlSm
oh6gz19GfJSs21F9nzS6PXJlczZsvMaG+talEAtlRFohc2ymKFvDn4gmq4xelBxIu1maxkZJVNiZ
amH0Nat6oRe+WAM3l7AmB3QpKbOTTgU3YPPXPIJY9i0zRIThedjoxGie9DT/SAJBUmfy5KopzPqK
4MxeyZAYjVgU29pQ48q17WZfmoSWvakfz2L2zX1IOYUFIG2Y3DeORxzKZd7c6RL+GyFdeYHeX65L
Ipj0KCGkfRYxF2BfR7/Gib18aZTYND2WzTYZNXN9372UvLm1p6ct1aqvWRSgJoLjXemcRIDf+S6b
rp3v06YYv7LWGu8o3ckOCnLTpsrnd3ri5509de4lnpOclxbypxEGxtrEaPFAO8vI02MHGytscxz/
DTF8rr/kH2LxFBdmuWuE2TJSWO519gxlsvO4E1baqPfg9yT3atZ4l3vGVnruA1ZYGgdqorqu8PLD
FMzVsSIwfrRaH3knFr+YQCH4qeSpAf2xyiCXwhkSAVHgAtpzWluUlAe/RJ/456K3nUMu3PYgLBy4
FW3c29yv7x0S0kxa8HUOTqzYA5v8NHB+uvMpr4IOvijbucO4Aw6LNWwkE008jABFeX7UuiF78ADA
qNwR3iwY19U+49Gs2WSjx+koGPyAZuPJ3fTNCJNRgR2DnrY2DComwau4gDg1BcEOUTCy3J/seMZW
6ME8e7A6j6EY7F1O5caEB0RHXnK2wlHv65KGkSBwOTuyPiwdE16ymSTpKy8FF5mMTJZoabH2dtWM
hHe1hcpaNdtcNS9lOL5OIZNFxoviM8zqb1np3EQe1GTs1PDatn6z/LbQmKyYwm1T3MaZzpLUkT9N
dtl1W0bpdhHLdtqgh6PLpnFdO0N1EtBiLgHEw62mRhjwRMLkNexRyccBTzZAYRytTBBl9DX2QWCf
uLO3wVngoRhXfdVE5T51qHu4IK2PT1VUKLUDxNvN90HIJJ7GApxPGNgF/g/kPTXdGntOLjFG537t
BDb8xDSpmoC5md9Hr7iPk1UKJhK910+S4n2EYcwN2hxtqhuc3Hsf5gaXkGaI+5ZZg37Gsoh8XRUa
+hvtajw7dajLDpjayJ3QQ2AmZI4u2LNZZkbIvdIbFsxOrlnyGjx613CYkidtNsAljZZx3YPrDDgG
k7oUBpuevVQ18PKteGh7fK9sDaQfN5YfdPpqD7UQp4rUL9dGv7Wis56U3W9xV6T4ZwkXzyfqPsTS
FzJlmOIHnqXVHDn5eMkds7NxmwXi1hKN/EW1Eh1pQ28Cph+bhb8cM1q+Z/LvH9wmhm5UhM/53CU7
lHmOafk16NyXzMIe1GQM4MIhqx+LUJ0qicVEADZMM6vd9nlKhHp0f/StNb/yQxhemN8Cd8PUhYuW
CMOb1UzAihJGHcA5xl0DZUBuRYpsDI5UIwc3Zlis6SkplmO5V7UbI+uT1xFWQ/sgmq7g9wDz+ODD
3RJQwfriMWaAlGzDHnreU1EP+mwyEKKpgrFlU4f5G8SDcFjlA4bGQc/IEsRbYV9X6yZKe6p1ZmPL
1lni9e7fsjJ/zitY17WXyseODvFHbU0FMviErZ0jolMRCaYAgLMFUiPAJa4FLJIRixLhAAyFxX3e
RvqY+gaZi46R+evcBO7R1p7aVUlcvwt6vX7ZQUGfhYjhdNjaQR4sg3dwuRNoTHC6dh9alMRECpAu
fYN+3RkEKVkxPDSDsrGu3lhTtqHGgbYb4ZCSnGetpq8cUVgc8phSmC1H8Uod7I5arD0/ej95jeMG
djAcpLE5xhEQJpsUVVXbeP8SfBaOsiikp3q95gJBPgRjw0AU3d0UUvDnrno/2foxCwLZhr4pd8C0
c3gaHRmc51SqemSmlsbsqnRs4B0aCX1W0zxXhzDKi4ZjUegOw8WrqDoDFAkwmu9m185+tIYgOW/n
bn4bo/Ke0fSJ/BXsTugnK6TP+mDNTGpzM/FIleawIDQWuHmYzBMaRSxXEVzWlVTFsIcyrXaYt1Pm
KnJYiSFdCsO8q99TSYDesRq4rnyEdX3LoA/SEjmS5xhkiN2mcQ5mORq3GgoC2bxyXPeJB96a1d1S
a8fqKxyK2mtWusnFmaC3/gRM6b6HkAQvlSXjrTXbw2dUedFpZEQKnTtiKqvQJS5tPuMM7nzv4FVj
eOoiO+92gwZyy/cTN4DABbu9jsLU2GT8ZLCkSDvfuhEW9zUhYAs3RfoIoOVzhtT9hDBwyS3rOEyR
7nZqjIZfM/CuvVVzLDeDLF1zBC+2vSAakDVt48LvwvrI/qlvBHeBk82eQUCBSdUO0rzNPJ7IDTN8
Rj5vMy13Ghg4Y9yR4+2HUzU/m5IZc1a3zkXblIfwa4JEWHCGSbQor5T9tN967d3wYfmbpIvbHSd0
/5iY43jy4gg4WZiLh6i07xwfqmHdTnuvj++qtDnU2vHPFvHGmv0oqW4+eaCrRB1Yg6Ud1nXq19Yq
CzUVn32D7NPCJzHYop8NN7hD7WBT5DL9QBFOvTIZAj6CtLs6Vbyj8/5EXfy+tmx+81ZUfFQGie8C
Jw7mWUFpACpT5CfhozVFzoEpQPSQuUm59Xsp9s4omN5G/NE+mEXMe+k3PcPo9fuvQmPrgR59cG3H
HlZMAwJIMLk2x++st/lbX7sDT2MV7BxzuuGgV7g0Wy9fG0wIaDNMmSLBxBoOna7VEzkuSZIhyAl6
DpZ9sJORIqs5Fc9MZX8OTviSkzm545YYXhQQ1AMtUfNm8rDo+Ll/5wCBuQ813yF8A84KmepqWHS5
d6xGtKYagO4mo+dqFfSk9MvWNu46ix5Oy9L5eTSqYRtJ1mceaM94yryyeur79JFgV8UNlg4DEjlU
bViptTE06GUMOvCcaOLCC+S+FQmhfnPyYPkPA+4QQ3AJDOo9zIvmW1i33Fm78M5dPtTaqt0tF7hk
Y+b2tIk5zenceK+Jvx76oOP4lpSvUQqENPWspb5j+BoSixS3wcmdglKaYh2WkHOB1fUattrZ0OP6
nXgTIg2EsWfg+GJtp/2VOAB3LZDsRzsMdrxBxtFO8vdR2R0OOmbHxbSFnGV8upKOAc2idSK/mm+s
biZqU6VR9NyDtWrOKXa5+m5qOCaB0mkC55wz7Q8+a9ChattmgPHOVZBNq763JPuuTePNMIQjzFz7
TLcIVw9fc9qFGOKcnCAX8QvCR4QX1OcifEinoWw33Aij6lvgms4Zjy4B06oTjT7971Oc/202809J
zd/6Of4U6vx/I8UpFDHy/z7F+fL0b68x2LTi345NRoNz88cE6N//7X+YNqCfkefEE0GXhmfbJCf/
y7VhOIreQUUqfHmchQd4479sGzgzJKsHyrLE8SHUklz/T9eG5f7NoT3F9Fne/+7Z+F+F0/+c5iQ2
SD7I9BfbBuYN/pq/VLIbGO6HsGCT91PiZvESaAi2f/hg/gWC7s+wu39+ib+UsTtCUYY48BJjJK9C
j/tY04XQ+0+/fxk8Ln/Ipf7jZRwsMAsHQIilefEPIfvWgBrTmvR6BdmwK2VO+8G0SRWzjrI7/v6l
Fj/NP70W1lNLOhaqE40tf34tXwHDWYj0yBv4Nqz2XOLQZni6qYJpXxV4p+z+zIhgLyMK7fLprp2Y
t4X2Yfl0/WHam4bzP7z95VP8P7Hc/3j7luuYFvokBiAf29Af376VSCsrZ+BdJZZXbWeHCPdyaoEv
Wr7Y2nsJAdn+/mP4n17yL0lgKRBMgYcGLDXhWzHxsi1OUWKP2JnXuCw4Q/qX37/kv/q5/vFdLr+1
P37JXuqouuJd6izhso+6INPD71/C+nNF5398kgtIggcDIQF71J9fgytMX3phy5cblPezWXwWnjwY
vJYS9tXJ5bV3MMq0ydpvy3tTyv/p9Vln/umbdLFqKQ/rrGn/9ZGspeoId9XBxuk/taxvc5tvQL0c
0sK/cCY9cYE+Jcp/HPzsUOVU8jXt7fcfgVh+LH/9McG/tD3SXMJ03eVP/MPHDFnQC+0+DzYTtVZU
NHyIOr9oF+OW6b0UVELRjsesfdjaIRNNi3idJ+IT7VubDhrq4roMSdiBb2MzTy6Z351TNvveBB6p
hxWn4Pvf/8HL8/bPfy/fGRY0xWP5l6+swmzrSIpqGF45VwpO4fGRYBO4fgb/yWgwCElFnVTz7fcv
+69WNo/xsqOETxp+QZL88WPKmYoyMyz4NRYUGtf5vS6JSDjR4+9fZjH2/dPbQ4YU9uKrY1v4yyLN
sJizT0vZa2o+l6m+LyR3BaBEW92WOzNRp6SXpyokqpcal2WJQRnY+pNxEZN/GRAKdTHv55kxajxv
Rth+Tjpsc3h6rcGt055Yj6YRd3K4M5i3cbRAcpw3zjxtBn57zCxOptWTxUHyifa/f2/C/Ve/NfJP
4CtdvOLmXx+3OfK8FMnJZ17qP0dufi9GApjKv1L5tSGlisUF5p2wab2KEQsdDRY0/YJ3vfXz5JQw
m4Hb9kFdCd77YKu5WwzjreLnhyVrrRmRyECtewN3VpAMUADyA9bdXVbbrJCUzszJI9akQ8/FlEAv
cH7MLxbSOsUIo+i3UMs3YRPuC4YIygMIxidpYsYOBCsrkQurGb65De323IdrPtGQ/zzyhztVVbcg
/6zc8S6ymyPukMskjF03Ro84F7he+/OGnjMEB5rZwJ1dfLffBo1a+1XyMRIHW15Q5uU9T/mlI5Du
NmQPEXhaJ/uoyLDlrvdjsI1d04xMLyG2RMlpHsXJ4DYdzDN+HrLEE1c4s/4SMj5R+HePlsZdIapv
yqJMMZz2vRPt1ZDT+Zvt3TB4mv3qy9C2vebweifwA6bSe82t+NFN21tMzdVGz+lzjzFiVRcZ7Uny
4Mtwa4SAU8P25nkkmVMq63F6shnt0Uu2kCK28b9Td2ZLchvZlv2V+wOQYXbHYwdiysiInAcyX2BM
Do55Hhz4+rtAqbolXhbVemizLlnJVFVUZkRGOtyPn7P32sJ+TVJ+o758SddzgU5pAH4FDrw/pDum
rs4lA047snmsG0nlf4v5bNd9d/2sa9yJTrlzmzeJ6C5MMH7XqIC0QrTYcNnn2DsKv36w0uLcgqoj
8eqRawNSdmPflsZ5/V7M6g4KqzbU8ZOgju/IqNRobwrMOPQ95gO61SdQJLsRCmnXMLMjkLQwlufI
AVDlsfAM6v5kvPRqCA03P9eBPpTMc9PSPzZGcL/uOkZC09xyLpJAE9tXxJN6R4Ue1B3ItSq5thOj
WSI50+9zYexTyUQXY3qNJiHU3XCF+urR8/xnumA73bf0JU0WyGQV57QxD/WATVfw3KLA7xqfyzhp
8IhOjH7ag3Y7+Z7awb64dqoxpBG2raP+Kh+9Tculji7cTgrICmp4iPCMkX1xK/nFVe68dVaWT4MV
cOJrFItQTASFBtbnrqQfwiRhk9gMXzv8pnxFnPO/USdk0ngxxv5qcqed1WQYLOh2NeoAVnGPTRiz
HGaYDhZZOQ5X/aQeKI5P2bxsgyX6vgZ6n5PMVd/mbDnQNN/l8bIVtnr0SZ8D8rZZD1bffpIWQaBW
eoLjh+U9PrTrrwZquNUmH9foQlCvm4J1MhbFkR7Tc2Hrv9mhfrbJB/4KfTZBQwY/HscIJX3oRnaw
dWR7K1DnKoI+Bs/+m2Pf/kE7/b0SDySQKNxkRDH4P5Q2aeTmdYPCezsF2TeySDdopEHpViQsIAbh
HpjMBTM9MofmasBPV95lEN3WM9X0otd4ZCUhRH7wZf8qdH6OTC9M6ZP9eru2frZbg8wKKI0khbbz
Q5nZw8ItybLGc4FaAm8knd45WD4z+zimtnPS/NMIrJPlD++LY19cD2zH6ndVVRr+zVv5WZ1EJBYt
MgolC/veX09fG2h17uQ+KUJT/JD08sktl/chmw99UZAd0e9sp7+Gc/mJNJoQXNKxdI3dr9/DT9fG
n97CD5+GHguDCRNvwXM0OWQKrnNVf0o78fTr1/nZ4hDQyJzA8wWwM2Lo/1JpQDhODITMwXaZ8o+1
SWyvMHZc68jVCL4/IyVzYCHm7cA21DhrdsutGxh7HBqMnVuQUuO+RclTtcmpGHhs4+H612/xZ2Uz
57dl+8JfAbbfV86fakas1m0uWivYMnfZQAUDwMDGYxg70qrgE457i3TiwQieseEAT+Z4+/Ub+Mmd
TOA58HDIoXzFfPDXj8hIhRM3JPZuC+uNFPmdjGzUu/EuL//u+veTew+yWqBK4Dsoy5wfX6l2RZXl
TbC106ticKCI2UhC5ba2ZyzlNGz6t1//aPZ63f+xAuQlgdXBaOUn/F5E/enDRf6ii56gBCjlFGIc
HIPnkdak9muhi4Eb6TmqnPUP11tnsqj94EgEilN2XFfEzKWMOfJpdqbdTO8Nv+DRm3OoG/l5wULZ
Le1V16sPS6L3dWUeBiJ0IK7uUvJCNV9TaCJ1qIJahXLDL85FYrzQZHvUGelCTXdrzSmZIsE5yTj8
Yu/Ut6uaBmtmh8uWYAq3RRdK/pvAvNb40J64Vc1avJh5c2550+vX93rczylOp9o59pw2siIYVA67
yeWMI41orcYGXq/shmsPSVGd91djifwzTZFB9LfEae/gOyMVdk+WSZIH1+z1KRkC/rxrbzG33wW5
e1yLpQmb+JCpD8hEAceuvV/mAnH2bZTZ0eGu7A76oQmWu6HUJMCk495HfzYmqL2pg9dKS3DY9iTp
lGN+jGJjF5vGg8zUwbPUgdPu5M76s2v310web9b9e27JkLLfkiZ6WGoSUjPjugsyzmgM82spEo3y
DNPoKtcXPy7faG4eou/BJ9GL2VGCM4WnDbG68cK1Go2WHooNqyBI7hXVZ0PVKypFVROcZ4E2oI1P
gIvC9TMcCX8yC/UQMCq17OCwfl2yUBhyopraO47auRgBf0/G49Qk39AWnIAEI/h/aseZmx4KBYLo
gQiGCQe+nYFcj7L71awLnPxhEQG4auqnPN9O5nxYCxk3DV6kW6xsG+fSGXobKPFMhNY5CvpbUc43
YzJeuzBEBZbyda2pABtFVpxR3914xe0iUgheFN3dm8+ApJmKu7VnJCPKKm86WLVzQt99Vc/xyeEU
6l208kl2v2BUBVdzXXI5rbzsvuTCmgathE/Ax8YXx2NKkVzHj2svZF0jvp4PwBO248T2xBpcj9iC
ETQInPPcLQfXLFiv0y5w+yvwJluGmbseGYXdLocWvOr6u2mNgYg+ULix8SgqPiCDa2eCbEFnRxI5
d3p64pF+/vWOYP2Pw883PZ9+osNkBvLlj04rVB7pwM8e8NEaj+t9wHaH64Wqcl0GZeoeExx7a8ZX
4s6HNTu5dYKHX7+H/7Hh8hZoWvp0DR2bjXC9tf5pT0IsYramowOQvWo3lj3TTncTeflxRoD965fi
pvvjBrg2Y3wB/g54imQb/OuLWcQFlKWhJBKI9GQwwNjEcw9KvIsfsDtByaCM79zs3kDZ3LAPp431
0sT6rUHUVs/NQOiDfYpq4zzG056LzMbQ0zsk3VBqRf5oxZWTvcFKOZpmaMkoS41zmiWncclRxMq1
zFk/XC5pgCIPKJeOgMuvdAKpxSZzyB8QlAXnxacK0wuBvPV8mCY32lRFdoyi4ZosvlMlnEuVOSfP
oX8kkgfuHw8dj07RTjeBz4qaQT3GPYMfRnmbcXYvVa6wY2FW7wpye4ZYvaYSvYzvw2+z5pupX2+g
OXuUY8Ns1yW74FKc3da/TH38oXSSeyOr7voWY6fUREAzSN3U7JcECLHHslZLLo529AAq6dFEsFxO
Bk5T1Jf89CjF0RgZjwaHLU7c+GGwlb3BCQK7qX832vjrrH2H8B2HgT5IHH+4Gnl8DVoRnTIeshQF
vzFGuJC8EM/bQCCEcSbUg2gFboTcHMGf1ruoGXfsBFDBi8OUpKdIlne9x6XO47iKuazZJXfgatwr
Bqphp9RD06P2H/dMZHZVL8/GmtLEa9Iyu7eifo+29dyYqwjZRL/m0QkKdutz0TmoVkv3qK15yzI7
zVz2yWs8WtwzBm/c93V8qtNpn7XqYd1mRS2eLUSvoh/CsYVt7tbErq/fPEiPiQZMlGP1FtgYvCY/
9jaH4tIeSR7NNgOhapC0Hu2aaWc0peDqgi8gq9V2kN4VTFJMQTFeDdf2JAm+WajktyEXYCrwg6PJ
iYFqZMes0zdArpDsI/Qxy09ZJh+TFuBont9j0T/ilkcgzfnLprxwkarN/p2AByJeCvgsBFnMp3rO
7/tevHh2/NDZ8qFhc4YRWLBhyeJOddHzesWGspOF5DEzRRz2FjuarRXOymxXY4nzc07KyguHadrJ
mrt1Zeyw/VyZ3JORbL35Cdd46u3cIszXZ88k0i66riznRMv/hP/qqeuoTppF32RCe0DyMbGjPEHh
J9OPAY6rvQPjf2BEcr2e9C3akF/vHT/ZOaQJI0IE1ITI/n7o1fe0t5iumWIrg4nqiA+Tg9dfH0G3
PGd0J/7py4H/oEXNA03jk5vSXzcqE1uFdvqSC1I+QPJTF9jxO1mWn9aVXuvpb17uJweBS/dRSotb
mcvfP7Q+Z8n/5+Ps3lZs+sCG8DqIkewU80DPJkys7A2S5eMkszOyjGPSISMN0vvvP/M/Yrn+300B
CVvmP3+ltn63HP8fpOu//Ub/Pw4JBYfivx8SPlZDH//X4/Dl018Asfb6VX94ur3fgtXOzRCJewu9
aw7R32mvtvPbOvvjqOPcg1G99uj/8HRb9m9AWJ3ApBfM0M7z+XZ/DAf5Im59jBmtdRDEL976J7TX
vz46SD4Dm6XsMho00bhZP150VIwZTLT5Ry+1zCcvU86u1Hl+qohU2xL5Tn8iGRv3b856Lm1/OevX
lyWoaiVzM//mSfqxE+IFhUtTanypWiDV1PwQuQ48uBHu7KRGBYLdYJVGEqaIEpdmFV4R8WTXaf9O
YC5A7QwTxJWHLyQ/kmcDnaUegPu8aGjPQA39Tn/B5pSciAfqkIqnLt8ihc/k7bqh12pfD4NdH3Cz
+hcE6uMHnOwuVvN5br1L5iwO6XUym2+V4mMI7dT3sEyIYSIaJM/kZ0I5g+xCHSNkmEidVWHR8l7o
Yhl17Rkbf/SM/Fuf4D38KOA8w7FKE6oewm/5tO16hxddE+xCfIgg0JxfcZdfIcky/A9xkBG4bimi
JzHv6hi/0baW9hB8DioCRraYymusvUllvkMnSj9WcVKXBw0/1XuQSeVc3ElO6oU/0nSRtAwW+qNN
4mjiJS3NCQeR6xF9tH4xZE7YwcR2TtBFPDr1PoipKjo0BKMw4ZgXihtKEbf6oc6xKCM47iSqFkEy
exwP5rFhUXVbQbOPHtakveQwaKO2DklVGJck1RnyNVs7NRWGp+wtEnn/tpraqSDPtq2to4Z5AQ2r
MlAWWiM4hF0hvitWvdUnFHbd4E73dSKhjjMyeLdR5k2kaXly2pJd0W2mAqhnnVWES9BwJrdJMXTi
kuwNcR/G6xG4tZaeKUpmcJSDcFvmakOkMSHrdl1kH2LXHz/2AnEV6lxrllsziHDGl73lQmQ0hpYy
0XYAqfQaYyMwFFJzrk0CKfd+M9XPSTv6kJElwNjR53ODto5AZmMM4JtAcuRUdG3QFc1R8z2uAgWo
D4k3rx2L9CtHbfG1GLJFbAI00iqMOy/+2pkzwV4Kt0IoVImcBJExgaErMrQG5oOUtKhyGD7gQqhF
gSS0oR0V03mVzq1OFy+mYoHtg78wiZIvZN5g7WicqEVWHXtEtnZT/YW7JVZG30zqU1nMzbNb2w3u
q4W5FAU0aKKNCdwJp0U5lYfCRSka6tmJDiJqWC8LoOeGurw21S7PosLduoPyHoK07r4UQZA8TCpi
VGjqor1JECi/uDCzmt0C1/28Kpi4rzL3fKi4mZKolU39SSSNKoCC1dk+jU1oYRX+Q7RoQD5JkNXL
OSiyBSg7JOBxkzug14GbdoRjBguvtwkiZ8IbgoXN3yCSgS0PehoyYpF9BzECmEeB5OhsgBS2YinQ
27ZPErrZfZqpasT12S6XRmNH017nvVUqWF4drBJkHdnpcOdZMnlMs6G8ocBcFJf8Kfg2LlUAp1pr
Ek8tla+htxAOPjCEIktlwhlxQ8E+P82z5iH2xz54wK4+v6A0zj/hxkLeHEW9hbiuMrjGypEAgLXo
nu+QNNhzKAOjI6bV0Bks4sVKfQp77j04qkplbZH8ELgU4P6wdxG0FhMNs4QXsCWoIpNhHnmp6e4a
007qby4Py2PmKZBviTPj0Vdi6S+BP1s9ym4QY1vHK0rQw2lZkxCfKduGrMByD7FhtMTOYhXiGhW7
ZbJfyNGzaghWrTfscd5L86La2vO+FMIXtJdU0+CKAOUIbCNfFkJOwJpqrCzcpMnBakOTYU6i9hKp
6RTi1RsFI4ShM174JZMlt7SjdMMMzLG/I12I0QLP0ypGTj0rExh6Yfv2e6MWfC57Y+qk/+4PBqZF
sLKJyPZEVmcwydpalmxFJCJjeV7iZerSS9UuSbntWsBloV2NVgdbEK9ljg++ZTjq4iIqodQyFOvt
G8ZhGbOaefTnAJVZIbEuIfH1M+JW7BhZnl2ZSPkDkc3HyOh11YZBXPnuaT2irLDL0OSJY5MOFTlb
sgjY42I83GZ7FoCap8vcBZT3GzPtOv9JFbQfHXoJLcISdtVSHGrfz6if59wuxqdozGL7Y2vWhcb6
DyVja/VNG71aydR9m8l4f5lAvpD4Y4zm18rWtX2FrnJqNiI3hyyc08k7jFHsctZ5sfmB3S76tnRT
jF/DLL6lUKuu0r5HJK0Mwy13XYonGGAHNmNitCPcQRiN0m3cOggaFUEsD1Bn41ckjOQAmnEPS7tH
8g4fApYv/MWCyAHNDzzikFW7aKktghbSKa3B/q6OGpz/zJoY5cOZy6IW+jphhTfsWDCbWLzIZWcj
7q5aYa1jXBOrD/K4JkIbz2jpurRiMvVy7Ui80aIUnxCJpGhbRe3y7GuMt3voIsvnLuLsp1MwDDze
WWF+cWTcPg0lZqzQ4aADZpFn4kHpKueWREZnHtpM7YpwCXLzc+u42NaCOlePAQ4Q8uNZ05vZhyPJ
OVFr7CUNdDMOXZ8k3X2NHBx9b5nNEFviVN97k5QvAHD7HjpMThxOTX6w2FEszO1BVw6cq7YD3rTN
UzV1tK678ePk0G3eVOlM/FreuWCu86YpohCRviCq10PeExSdD/+YOMp+GySIbjdjJeDbKlkRRjtP
9IqdQNlfyEu0Ya4sQ/xJ+Tw/IJzLwA6JCacNaZLOmJIonVawOgmjyjFMp+IG9FOZbU1Q0/DaZKZh
GxrcvTdswUm/aZzKvA5iTYLv0CbUIGzI0KTLIKl9sJBtzilUp0O0sQ22L0qcxadeM9bXbn2k9Fco
F4zXbHKAn3gLVtPt0kqfxiHBTc0OrAY8e6niKtigk11vmO2c94Sn2fEKKqV9t6XN28wHGtdpvZ8r
6h89LwKkDySb/Kqjc+Du0OSBvpgXb1jC3iHOUxSl8E+JmTRHcEYgWEY7CsjCiwaAtkqy47aTPyZh
DOjhXPIvB5usJ6R0E83R6IS+EbNSR09EjHc9QsBDUOPp6zTVCZuvnRT0gJjSfhl6Q1h7bS1jCWQ7
hphYlDl9qqbQ7l1qjfJ+HLWBAt0kLyHQHvuHasjTMn3Du8H8Wb4F4K8vbu+zd3NJx17AHfoN5VBs
7109ThoLe26cEKGJW1P7JqZlxEFf637Rd9OCVwiQdma88pP7AlaNGp8Mw0Qj3M2ChrHVxarnzi7d
T3A1S46owPkKQQr2YgSZEv2O7qGF67hQt7pMjTeZyvbz3KYKFl01kNIFdFR90FQLd4BX48tENMQr
v63hqh49UqKEbDDbkbJDvhQe53RrQy5/apvFcshZ1lhcdK7b6VB19CmxCA3edvAwbgDfoTcwDTn4
n3woLH0YJ6kgABjGuNDIxWe+ySGNFhBKS/S1JvKRxzytegUm049Kkgo04ap9pvNXSakC5Ttji9nE
KkVJspb67GCEzrIDmMwzMSToNAoVFkvEwoTPMneg+5RtcHT752lQy4OXx/iwI8sdC5xjgd1htUyy
u0R2xjfPVsZpGSkYifWyxIeSBX/Xwea9D/peXo1wuJFHpZlrhfDYga6jEO66qyYQkxfi23bkijbw
zdB1ovjGy/rga1ko561grxmxkdCL25uly6bgUYID1jRmF5sd6CILMIaTnVOt16NH9rjviorEv00A
cXUMUV/zQ/RjaRIxaVgFSHBjpgptCA8j9ROyyIMFYIQYsEhBFJl6b/3XcZkkYUBB1x8GaxggIxmg
BalkWINJULW3nZ+lXVj7ibNPF7pXkD698lbAt/9Q1P3ohkuyOLg/wCdcVf2UuvtUwR7fN4VlfC1F
hARFokNA1BBlXbzteL2FLmKeTluev9h/lCawm52kTNRkjxXLLYN5eHbkOFDkMY5XJsaJsfPOCXA+
XG9pQ0p5mzZ3OQwuYPkO2j3SvPzMDzM7o4XnLF7wxYry5EPBQ/CsgZ2sjuUORlQtAHiHxPkU70oK
/RGuAx+3tCrnXS6ASDYo9vtuy/NtvpXQwm+S2hbRhh3AfW5ti6AJyODVHSjOEX05vHyQn2mSvmeu
yZuwxyh4sKqM5KcureVT3lhCbCfmpIeV41hTC00GywLSCiWINTQYJu2l9Y8Cxq8fkkNaAvimsQfg
tTGWs6JGLhj7DistiG0VV5fRBT6Zm4OD68ghxLAABZRsJicearxD+KqqqfHJdtbrNoW3ldMwdg0T
o8jAcbwJgtkuthzGAbwykow/DIWc79OIKmTHE0WPtSfqlA95qmF9UlORxUeJmM77NCd9LiwLBz1W
SpQfzBtASgfHWhV+WlhahIrSBUSPOcKVEkasP3RcRcrfx77/D3pP/2kKdM/5ZXNpk7T/9fRpSvI/
K8+/f80frSUXuB/NP2aDwv7eW/pXa8lxfrN8/qIjiqbw98C0P1pLv5METQb4dEyJQrWZff/RWrKt
3/g+JhhBie4Z0YP4J62lH+QCwkbX6tkuwQwoXPmOPyoaXAlZTS7cefNg7PD58e9wb18w5XyL4IU3
oMh43oQKrTRbgSSecjXumGVMfdhbmKAyLEK0Vrzfp1r/aD39p60UYeMecOhtkyQP5wgRLl3nf9+W
/F/v89fkz6vmp1//+yqy+U5/NCQF8VN2IAI0mjRyPJOl8a+GpPn7gqJjx0KzEKD/71UT/Oa4DuM6
y2dK6TDB+0duhR+E97QGyWi1TNujW0pr3f1xDEiyRjSBdnmbS137O3fM/Qb8N9lH3LN1JrhjgX8p
66t4deK2ztyeAEW4bFRZUbdkpHDfJYPTace8bomFoMNIImeStWLLpmzOatuYsSs+//P2+H/akvLI
CfvVEir7T6TyJJ8//Xkdff+i39cN3ed/LRzj+3//Y6kYvvmbt05h6HWjE7Lc9XX+2GEMiSHGIyKR
bcEWdLH5s3/CIwVw+ldRHeIA1HTuanCBU8/YOPhhbFwTrUU5Jlen2TDnXWsXpyxjVCUtgoidNrLJ
vO2wK05FAcT+W40/uTfvItezDOKfmjQTDSPclgltGJG97Nq7ijZ4Z1ycWNWYynMZDGlzEnO6uNGN
mWhXU4SjNcDM1s30/A5tPi6ufuxcz00Nel3NoMcTeMASiClXDdLPgUO2s9y0AJlixKFwR25JlbL0
hfwsC6JTYMbWEb7h3H4xux48+ly4wfy5d0cJQkX1c8EMkK4pSgrV2oda50tRnUqaZPRq+qgzIjJT
auR8x9lzqaZpBkZBhoYWFlNTU987vbkd58LK0JN4yzlXY5Pd1P2wineSnJ4J82Cg+Z877RT961Lp
6IFfHvybKR9EvMVRZ8eXqKuC6TXrcOhaUqmtG6Nc3oxqDgiMFPS+adZ79TOvUH4Kgqa+0UYs2w19
i7gIcRn71dGL4P51WF2R/qLIjA+I3scv0KOb/nouYv+uWyISpGn9QzU+u4uRHGioyPFDH+TNFU16
a7d0vvsp61t40wnYd+bVDnIfo4CjcqCnbALvsKyXEfvdjCrZNWeBDxRLOwSvtA8z3Tt1WJr5FIfZ
SExTNI1ud+rjtnqdihj9xzAbhMEshbjWwaC90FjE0u2nDqsE3eZyH1VdZFIte9F8TL2uXw7clnFz
Pbb4uLMXkKVG+q0buCQB/zEMxqBaJeLWyGO97j3QWzGdsl1fMbdAGQ3gTAXXrbSb7N0c3OIge4tu
OdAkUDYeSWG2i19e+8EjlDkCEdJ4xq4cMzrYNn5m3EIUSygpcYhy5eMKSL4VxtQpu1sIL5mQ3MTF
m2yYwQICSd3QUjGmfhfsSmgaHh0XndnwPkn+BG9BoQuAdXaudD60rzZojjJcfLITNhGb5nMhu+mO
IwDInVcvydPSapA1Rt32+ltp1XW/8+jPjvcgSbNwsaupu21mh1/nzrAJNyJ/rZxQ15RxNx+7WdmS
EDldEH3l9NbZahGRxUvRgn0sciiNPlWAeU0IyOxcJ61ofZBzhlopn/EKzKetj2a33hXJwLtsk7F6
8auiHD8VFuE3EFOXYzRhZjgNRowVtLSnyP7KEwwsrNTRCehFh2wcm2p3dGfudqyJLvre9W1fClH4
8Z2OSbuh2+bsOuF0+y7viTdranf8OoFHfQ2WhAxBrzc+jMOQRbTiF04ahCX5pSfC+DEAlRRGuNut
bRQM8b5azI7FOeBbX6cm3S2tPZfffFy6JBkPESgiNdRoPMi1Y+qDtMSDATlM5GmIqFRLuMCIB0+c
EGQzDIs8LnQjkMMlXBijwcnkxa0tZd5DAAZ72Hu5UJ+RF7Wv0Lvz+hp3rtRH5iRdtp8NYWS7IU4c
2P80SY8TEgwrJL7Wjs7aTfLLKGXyYIFjem1GVT33sz29EsESbOG0eybQlV6FDkFSflgqgleRH1Yu
oall5bU7a438WUbtHshRU3djjr73oIbOh3wkFeAfo4ZIOqSGPNPrTy8Ij+gYgVBpL90YjNznK/7a
YHAnn1DEY4aYo3CIv0lneJauimgsRb7eM7gTly7uZLN1C1mSLGKvGpRhFlE4DtwiN3JoZQgbXt3Q
8CnAR1eujQrEKO231l3Ib/XmZiW3QYWnadkZ+NvHpXfDDgT8joyBxUeIPsEl8DgWabuNqbhMzei9
RJLtG1zwMnbEds+2tdGN3UHdsehBaB1pDztVld4tNVlS2yjzCbL2Km3Rdsj7MTobkS5QzczdOW0j
/ViJINvnqOicrZl71kMMHvQWKVT0ArqzMb4tBUwxEgAqepBzUygix2IB4CW25zyCeJpFdsh4C5IR
J1miB7XFiYAIvyucBCTDHJjNXUP6JNzRtAW9ME12P90Lj9nC0S4nECqA4N+WSkAp4zUm+lOqyIK9
X6TNsYx1vbVKxa/PoQW7ld5IrxhgmeEQz2KPrSYN0EPr5PfauF6cusyYiwEF58bdMqaJKrHCmqLq
3vfqdXThALEeTVjdpF34TCwGjz4Kl0d7AzZIfeRiPD1DdLIBz5Qg/L52neV9iNmXGrAsekUf5vnB
XB8muLKywB4jgCymMrblxutZJJsUp8YtWRs14cU6jS9qcOkFG/44BWANRF9vwQKWzjFocniGXSUQ
ZMmkZXzGV/bVO9fp9SV6kkU3dpaqo52tE8tuNOHPVc4ALTTgz2prY5QePdsG4g/He+cxyLXAQQP8
DZ6CZnAhB8Ae3bStcPMKQAIBOfjQwTvx1toIOZRjVstJCG+6ZXorS4yt5DPtNQNn3tHAHk+l28dg
mUqmcux8DpnNVtw7e+qkZc/MO9hBGLdod7pNMZBIlVbW3s2s8SRxDdl8VoavrtRgxmQv2qQ5v08V
TOVmWxYc0GBm4mjec8Zbd7owifckU0ZMt9RMM9tfmh+mpefTUnlCzZN6jvdpLGpXHugNEs23WEVg
VGjSUuvolOQGhWOQ8dlkHIQlnQht5M8B2CKNlcEcOiBxUQpf0a6DPfLn7MaYipyhONo9nx+qJLWq
jZKsRD6V0gCifOymA0fudGXQgy5Cy3DdHWcSv6aAcJRoxT3LigZQ3LWnxkd4elV7UPU2DeC3zyVT
ZnVUImiB0tJUGR+GrJjyi2kG2V0ZsO2hqCtrfSxNBwltxTj8npZz7YXeELBzW6Wbvto858x0XE7a
5yibzSezXnhrQ+oGzyYdvTXpNC8fYhAib9OYGx9T+Hb1JRoBc96iCmLG5/YoGeoihUHQL6BGd7Zt
j3fNtBQcxnTFBePMTCSvmYrVe5FErh9G/VASn5tFyj0Phg2zRi6G1W/QqHmcU40JzgRNqPOF7xRs
Fk8n5QMy4EYfMP5Rldh0wz8wajchlxNxA2u6NrEI7jwgnxo2tTNf9Uj+QJx2y5yFjIYdf8NMvV7A
/S0pg2JOubd6EFARWuhKxn4yDXwno9MrYl0LqafHhXn8lyWBJTtbJTtkSSgWc0GrWbn0cMFMJnGB
fw89lhFUF1u1fp7TPqp3nbcELF94GME+cmiW7tOpDc78inuMUEbmE9RRevcLxIhPOAGBtUPntUgS
GSqC2BjOMb93jCHLt95EuibzSkjULHzBFk7MzOjviEgjFh1NuKhPLajgcpcVMqiuW7NxjObggAv2
0SYEU1Qd8tqeEDGk/vQ0D272pRNdB2pU58a267rRIHsPam9ICEpNCT718nG0GROcSu1mCV5Ns6z2
Y5lCNbFs23Ru5iWiNMm7uGE03cl2lXei1YITH3UXlAXEz7ZAqHaKH5/xl2Wrdyhiqr/zyjiOTj14
9wPjD+SarB4S3L1C1J8aevTMnotBlju4eGbzoH1Aaff54i9skuBl6TCOtmyYgRN/4D03jD0Z5Xht
fN0x/ZXh6OdzcXACjY40agvGrXi3pveoNDzrpAPbKUPixYCjDNUYPPcx6eH70Srts0fJBfgpRY6w
8RejSnfWNJK4bqSN34QTOnjQGhxJYACV52Y7Rt5QYMc80CdooRMoZa9GrC4icvDoUBLb3OtOryGf
C5CREuLVhqIejCvWrMTcN8SYkEWTjt45ylPLY1kA4dnT76y/JTlJVfR0fe+pWk9UGpu1ukmHwUk+
+gYDh41NMJPeSa+O7busXoTLdGxqMAOWtnwvSKtvNkxgopOAsUs8XNszBuFUJvDTNdKYEDq0sdcc
u2hWMtWK7k4yPPjackUsGSCkAzoB7glXounFcG0uhvqkqzq+XsbWx/pgGMme5mtMrrGckgvXTgQb
fPd+UxFOyWMxQypPrvIFYezZnmRpXc9pUTvbAUPdl9qOB+ckB2Vm7y5sz/GLqaICNljdOitQKZmo
OCe/eGemOx/iZsyvx9ZJTj7zRwo1pd5FhiF10zOxf3W07N0dmMn4xRALU4u0rop7xl3ihZ/ZhI9a
sx9sUFrBz6yLbgTnVmQCWnVU9c+j2dvRJff6QOzYlRKc3kZbOBcrMLx5LxDGNi+T43fJE1zFMd5i
rLOyB23ORXsqTD+ptnWluPOF5SIZ0Gk1meZlglo+II7sFCimCFAv3E48TE5a4XVwfXderV2muast
Y2Ji1cp0vLG1H72hIaooc5E79CmZGKT0MQm0PY2pQ6T662T2tUd2RGZ3h2Ih1TjtvfGQzI16GBZh
vlhS2s8Fdv6rgliy+sWlyb4FHNN/dDif5H3alsuwGSWhWcDPpLlluLJQUFuywUNJkFMLoxZ645US
TkN+kqxd5n+gbbWvEOi2pTwkjBcZp8UCNFEWXSyNrdSMMuuF7MSCVYk0v2aC0vw3R+e1IzeuRdEv
IiBRVHqtXNXZ7bbbfhE8DqJyIiVRX39X3ZcBxrDRoSTyhL3Xnjh07MzQc6aEO4RxkyJZp317jbbI
h9HIToXoo1AFuCWLotqOVbQiSodzhNgGYVv6RK1rf1CGgpyzhNIReu7coyGZGbEEZuKUTGvguCeq
58JHnjxG8T5DvjiAF+55o1ugFvV3zbPQPvXYWDYsqbS8sNA2igsEiuXXhngTd4LyKmmEWZDumdaV
56yd1msjkup3R81/yFjwvK/kuXnPyMymY1yk0QssseFJ+Yb4bna6MQ258whdjL0m+5XArZgpl/Pp
pYsWtiE2Kdpb2Kn1efG71f7oApffQtQHN1m7WD8kCTFVtp62P1tQx/HROL95rnM1n1dicPH+lzML
qqRl7nPY4mr7gk2XFSkor9Tto3Q17xXLYjbKZQ9dcW6JFtgbrac/W6hH/L7xHN0mKIe4xytvABRV
xOkHKc35+x2udUcBsQTfNuXluwzJNG4A1d6Dr5yP61j53won8j2uErGR8gfouUskKxkWwAul7SAp
ymS5PcNu5BPdEnK8wUdOGdVlBKwuAu/MJxItLE6HtZzPotXLC/Tk5Ey+cZEe4sLgsG3dlFwNSuNj
Co92fbTShtm+AGpIgBsaOZaVrKD3RTmyr7as+fZeP00sznQmqs+wFHxwXsJIlKxkav83f6CKfaWp
TrK/gN5xRuHoZGvNU3pLI9V9KWVmF1ryoW+BURB9+9L56DigytepPErjebetCbzxTC3Q/8atqeJP
kCxRBLQriRRK9bq/t6ryqaJrXb9wo4U/h4BwKnijQcEiu2g+W3IH3Q2gExlqRZi+JVKNLUatsXpn
GzdEx8qtHTv3iaxk1owLRjAHYhFiIBqbaxa33eem4pBkULQIr/lmySkr6omOJ+UioULmxr9s6Zx8
rCkv13FalKsfKh2b+Qq9S8SHUor5V7jiRw8iQYQJySPPqljm35tSfY0KlSjB3KT5OS7m/HveZ8Tm
WblAQAuAY4Lz9bFkjl23kYDiwvdmkff4kXxlv2+LfnqmJCZ6kbWgf+6ifEOJFgOqK7IGneQQqnV8
8/piGQ6kxYuCnXbLk+MbsbB2czDfuJuHKLSMt7F6aMs0wUZVoN8LPyXKh0cs+JVrMz4U5CXJXViG
cXzzW5e8Byjtjrwt5ZmAnOqq8jh7C0WSvHoB1K/D2lkCgdEGVAcDreeWhoi+GBzI7rS6rvpASoUx
qrG93m05Te8JuWtwDxaMh5+4gWv/m4niRT70E2NgDgtF5kceLOZqOaqI22bPufQoycjlRBOVZmfu
yvRdlxtOBa+sOzzdtt7eMqPLnyQtc97exw1PmPlp/lMF1vgkTFrylyMxXwR0T35dSyJ+UFIBJ2Uj
1P7pucyIZrTsI2c50q0LMYKHkatA/sgUksoh7bIbURWx3DNO9J+Qd8wh3rmuB1sHPqcdP2JT9/al
2iDs/uuQE74m3Eruudwc07CoZTy3NAF6v0zo+TvCLajJvV7UwSFIGo5jWBdVedhgfo/YXzmjnuMy
MPUB9Vv91Bv0dB+BLhTCv2C1hHxySEUEMdWTS/Y9GRPMfGU0/u1bCPJsvxIkRCNKzZNW053dTXaN
TN+2CW7jTmSsR167XhlQXw7jS17R5O4UYs5vrkBmGGCcDnZjOHv9Dnhx2+4TN7WPUdOz8fYXm+0D
ppR/SqYsFaHB9L+nxW4e1MUSozBFfo//Ho3zqWBK/cKr7D4aZB5fTJYzCRiLRSt68ngmLkq7mpCI
Tp1dmwAaJ1iiQIkq4P6XbaA+1ziqHol5vp+C0WSxIToekOOC2DG59D0KC4jl0OmusuBVw++01J9D
LqEPzCIxr4F05gPugEdC4pao6poErk+Bn2XF10bP47SDNzynh3GD3X0Yxyaa8Tq0ZtfPnveTYPuC
HAWioezFTW5ePpyf2J9znzSfS4dgq9EBLioFtZ7KInBo19aQedKw2A8sZpyZ1hs8dwyGJLkUkUIF
3GVTiqkOU073llUihQHtNMx8VaeM3wgt4PBe0yH5VWrGLbsOpRQ087juX2TVL+eGHMmfZAXljyJq
3KEkZueY4npF36jxeE5zhGiVGUh4KTSgzL1jFn7XLsbVHztAy2eYps91OYhzEhjxSHTmeplbG16j
0Q9f5i71flYjQd/8XP2LDqS4zHoLH8qulfG51b4g1dCJ8G+bdDWEc7i4F+ui/oyQN/9bTIn6qIat
1U/t2q0wBRaXfS+bun3LCSG9ZMa0NNfpON38KcjwLklBKICXbgoQx7TAJW1FwUAhqBFO3FXqye+g
3tR/QyWmKwoXlC+Etg07FPglJi4HOnRQWyv36TKb8uQTNvtTMoznNYo7/23MSGJCrLB1ABCCJISq
Cx9wPaZt4SeHxpTTxSSzPxxS5IjeXup0C05G9pKMVTV3E3MAORFBiWCDyx8kGLW9r3T6kLkg+t5G
GZAYIiYWRn+yFI+w7of4L4NGcIEZCnlMUQSSYphGef/E/QvnWXdLel5Wat5AEKScYyZUO8axOb5C
FxnmCSLYWB2oCBOfEwOvnI3yt7m0RuacIfNyROUaFbQRRjJuT2T92jlrPzMn869IKAFjaKVZRITj
khDZ4jtpX5VGnJdgsPPW/darhularYvidSYW6y3U3BfPCkEqPs/Jae8f5172ieAt6giOKZOnuRzk
KxN2PoKgEZcx79RwwMNP6HOXKXkLi77sf8S6Tn7ZMK6fsrqLj2FVDZ9pTxgC6seECnUTc3Lxg2Yp
DyOFZ3NCgsbYEmH20l44aIAPVRNeQ7/O0JxPRlcvEUz5t3rVrr2Rz9ko4CF98osIPOkfa2LGuGXA
Wx6KPqtOoWLqz6IJLXJP7k28n4sWZdxmhojsePxv3C2tIu23c8tUIeKUyfpu4rw6NzIJb26op1/b
5nh5VRXgN5SRSA6pFsElTEU6H5JIFA8kk3WY2ms7/dTER3dwKgl/Id17kgC7KzJhrhgj7kThZXSn
PgnEX4y2jFPQUTHVKkaGMrTZFt5nY5puR73v/ksoch4LbxLMekW/vvhzrX6DAuou2yDsF86V9bCQ
tJydsllkj6EU5AXELG/0eSoHSPUbZkhAOEDh9xUpy+UXgq3K+DgHcD9Pw+gxJtjqFaYRTtSPEez8
gaze9J9XGu9L3oXd9zrfiCUo57T/Xhgf7AtGi6bC4N2Eb1MiiDhjSOn9G1XknhidB90tmJE78zw6
s3Ia1qq7DGmOpo5GZyPzzTF5e2M0gi+EWJv8Ne415MrapdP6oKFQa3IUO/MSpEImX1sZBAN6+B7R
U84fRa9Ym9Iz444gObsiHmjtu3B5MCpE+ZknoEXPCVBlMkjR2JN8E7bhYWTtYmmr0MSdDcSVnEM4
Y91FNnt48mabBD90ug7xEfUz2uFyk6S7d74IiKmuSXk8MPE0lqAsrr+HsfAatIIEWdTIgpEnUWK6
PlRPCzXy72xLhuK5HuelI7shJiuJfjghTa3lQeTIq/T3VA0TCxgx2/egL2fCvmsRHWgo6boKJUgP
4TJR+2iuynd8qguwd/S31LxlMmMvHAEmsLecCVVnJrcdkqYLmUmLoAzlbrJ1pgrCX1yZ7lA8Lnci
es10dx/pATcxb//75iXoOTVff8aR3I4jXlOR8yQD+0+DApLpqIf4k39rCXAK+uuaMHtlt2R/bdLI
7146ua9JeV9TKdwZ4JPRxRGB0geYRXfzuhJZFg1b/a1e0kU8JnGrh7dQ5Ww9CXyREYu6qPsqqj56
i8Zubm9VqaCYbtsUPzpcXzT+cdb1b22aiPjSY+wQ56zp57ueoo/tj2zKZPdT5dPW/N0gcTsOopj2
X/mQqE5D1Vf1W5AuybLfdOoX3PqVWf6MbdrP+y2zKjkSmlZG+5UNHttMwkPE3pFT8Zs5FeMyCpbl
Vw8RJb50/Dp3voqXpwz1pH52SyT2C1cNUymrLTd8MLX+MQFYU/+IQCf9ksbRnBG3TKiQyMb/SM8y
yU6Vtp96Us4qcLwjY/L8Sh8e3GwpcfqGkWTJ0Uo4szhq4qc6alfkds6GqOuSuXth30AwLgryXH/l
oolHpjwRlHy+yYIShamG/UB5kG03b+6ac+jmNXrOTZ+ypiS20r8rS00/P0lZEJLoM2GcTmRb3mfr
zD0+ikrylG75bP+h5N/kbZrbDv5BbtQDywbErEMDiuCAxm4jyqAOG//rGsGavi3dMNxvZdf9yNjM
Myf9/8D9/p1uiAAk0XQrQIzlve0aeUSz4T6xQNEYwW2e8CJzWszXdSgW/wp8U1+jQbiIbR1ziiBp
luo/hut3zEYvAT3gR1LnyHbV0xYGxUpzRCRjZSF98SnQy48MbR9EnfpfXFQLDD+atzqJw5mckUEd
reetUKpa3FgTZoH3rB/i6StKa5ccbU0k2dNI2l999SOx7sN19o9L7XsPbGT7785UMW/vOrvUkSg4
+E/+MvpfKuy686GjfaAOdi7Ela7X6eCNaqn23trWH2b1hLft2NCGh5rtEDYhdEKfa1cND5TiLM5W
ACag5ZM+qj9k4rZfntUb7w+KhW/ceyDuUzYUTfG4ko+1+ReKG2/xdpFiFv1JjKwuTk0dDNHLRndF
Zx9PHQrKbrTFO51qjOA+pvS7ZDkznWYXpc28/ZymLYAcwrqoLx5zu+Lapo4oU+yHmaaLe2ysTJby
qMZ+FtNpIyYxSs9lF6UYC+N5aQ8hoSlG/YebUAQo0nG3PRmmnfObp7kn4NrZqcnJk+sKHTOtNP12
U6OvAH3jSAvh2M21Sbpjl/tKtlfNm7l8VmGRy9eum+PiMyoy0mP2G7YWNBy8GbDm8SB64llKOuvD
FA2zObsuzB0OubLyzpvvDQy82dOkP+Dtp53ZI3Sg5cXs4fXLUdh0QsFCWhtBFhmD6dOibI8Eh1SJ
6X1gAYPzgFdTl19RPudovMApM7O/dboX1brvwlAZR0LX0uXeHnZDIfRBjtR7wzllKI2H5O4ug30j
qPCeoUzH3X8tTw1Vvlu3jlA8URiK4lgyS+JxUeHyWGdUCyyYWJbRIjDDHl6bNdTrK/6bshn2w1Bn
OWGdyHLiw6o8NVvcdHVelvhkGLNdBL1rt/NxcdnqnBe1T5G8Mpz390njjL0AruR7t6RUFg+V7Ab9
wslhqKdZ7bIObExF7BgKtqlDMc6vcQIzKPwBn4ZclnrCnNmapatuWb32nSC328zx307FIwSDhKih
RxrZoTkuLWlIh6qMYwWcZ4w3GNNQWzSI8MQnmKRmvvytE2VjjskU1O2RZT+HWxsiHbn2Q+5XzwzS
AsIFzbgQqqETk527OkvTv2R6ErWC3Y9murtgt+uCg3KhS8M9ccB3OVCXa9r6I8urJb5FK9J03BSL
YCbImjgHCxNoOOGOVq4uS9CMcaGnBwRkhuSaiKaY0hn9SPFnLNmN3Yv1diJWaSP3UoZnCBg6XFD3
9bm/vZPNHIRnpDTs4qmUjPLOxBs4gjccEpORcNQhCAE7bKhd9l3cloTLJ8rYO7ScFFUcl5mO78w6
013ilOgQUlI7LziOVT0DdhjzinFUZ2qXnIkgisbszNmweADnPV4ikFcD6+C6cmL5ywqmBtIExkjk
J36+cLxqnKLT27IUq/evTDLBbJu3ov9vyAWLlX9hQQwqi8G2VSyxKJa3FB01nt6ywZvg5dxEHnHv
7T1xWIzi77gOU4cJJoBHX6MvGU+CvLKFkTCjYJZyzPV2fe7qOzci5DvWctTrbYaTKp5L/Brdft38
Kn1Ng7TlGiX5TIT9fuqXsnsfIKenpNxEZHbokdDlx7poqFDDDIMJG+NCy19lROQd/kKmWT6o4QlQ
u63CMf4HscThXCy8tjlKhstTdag2KQl8rDFcPs2dar96kmZ5P3Z+Wv9Xrh4wU2ccwuBpx9y9Zpa0
Q2aT+90VsGW7fLWBaTJDWrUIS6x4g5CneWBRcLRkQhL+1HV9SkJhZvPPrqYIuiotVvHzviOIoHgz
vvnB8dhjM13qvvpGZK0bn6cB1yD53ZMPwTCpAZ8+pM06YRuQrSRk0hacddwWlvzMezORSFyKedF3
x0wmejulU+6pQz3WTnBVbnr9lURTLn8YhqHhI4Moiudd6nEFvNcqEvW5pXkQBCr4/bRhDtumcqs5
seB7EiY2pSlbVNCOLdgZnM59xDC/aUggEK2XkNIYb1gxhqOl7E1vzHIADhEGHG6fvaKvvQ0is8JD
SzXeWWGAOtcrOh05PM1Whck//utotDy1dOY5QaQ/EOVE4nl7W4EswvmSjieS1idLSBwqSTsCFSXW
7IQ4saq/EEiV74kep0vgTBQR8Bvu4ZmuIqgXlP5txq/muWV9lX6P2m5wpAlHs5tInc2D5jYhXcjO
0uesfl0j/ucCFpZQhV3pTa6cdmTAJdRYqUZB8IpTOhj2mxrzkaGOk2N2jZa8a0714pPFQkxHG3zh
/EBUcWbPvjVfyqoBQOzmwnCcT3XTuMdcJLNH7T3D4N77WMjtN1Ub0f2dG+3lf6N+sNUXTuSOTVSv
4M2OnDXycRRmUCcGlZX5RguW5JctZ8L0K8bqHpMLJJlNvfCQL8PHtvYpRjuYrnjhrdZGPRLng7+P
EpP9mYs2EBw7KAuu+XRFxxbVYeXLt9uG7yU8KSMr/5+K1x6PmGeSN9IAOO/YsbzE+SzBqcgy5Jt8
KV2TKbKaVn9Y22sTz3Y9RcZ4hO4yDhzmX3Pv4+uhmw8tCNTZ+n3F4tQBK3tgDKLnAQVXFKYvbkv4
nHYbSpNC/yaxaZvnl9l2a/2b1CGaQsZQRWeifY1zvQse/aQKV6oXplb7Yhgshr7KA+Xm2zgSR+KL
LbsoSYyDwDDSKPNF6XrrJUgkKr13WXVJf9GWmxQtDvAIWDBtOrblj2jeyDw5JsWCWnOHTmPe1lPl
sedZoQ2xyH/KQ9+qZ7ooctXQyiDceO3Q9YFzqJBuVRfkJ31NMBMT7M9MSrdArDGNy1npz1NEsYot
LiEFSFm+KNxX+VbOFud9DG6BHQvQFBL1huYjVL7zd+M2BX/0oscfcN7UWyN0tOwCLcyjHfpIYb6K
pnbfjl6ZPgsyQxHsgqlILKoIszXnLAmT7TgmTUCrTbawNcfIG72OpK5q1l8yGYz+Kc1M1fw1M2O/
F7Rccvkh7SJT7p8hV7ApAJoCGgKaEDVnJJOWh3arfB+bjfOUe4TRoJ6xRBanMRugM5X4C1lwVAjm
PD+b6SvJsmQy7KvxtSWV50LEETv00Qz6srXb+LyiC2t2rW8AXhBZcjC4uglfKZftiyKn/gVQLkpP
hSjkx1iRQlTMQQStKiowfaZjQNa5ED+iSPHPcTdzToB3+NaT23YoIu39otxUxFqH/oPPp7H35p78
b6gb6cl2LP2iNlS30Qvrg9hwju3RFwev7dzML1oLIbGzW1IsRZXhfKJ4gHY8tgcJcOOJSEWPxTEz
6GuXzM27d2cXRGsbf5FSg1jYCD7cM6qVA023Q+DHCfGtpTM+kkBvP2NkxKQ+Fe2ZtKz8AGW12C/Z
Mt0gleKD9PKxf6dpImaQ5kKzlE3bjBAcqL77XvYxOPu4/iTEi7Vy3K7/vDiP3AurnZwKbYQaRn6y
/jNNC87UkGf8flpq+btW2+j2kFqISIpglZ34+4g7cx3zVoTFc2KD8iccDZQthOuEHwhm0WUoF1Ed
zDa4jlGb7JtMZ48S9AKU6xxhilwKIlXEiJmQ87VHbNlZJDTExIyIJkfoG33ZHG1Yy0v5f20uY3U4
Gm6t5Y5LwXsOVtpO3PxZ/KqJEI/3XbWMXz0TotvlG9ZPQbUuEgchD2I+1s0TRAYCZEhJQuhCUhNo
6Cre+p3shMSpPwLPS0GjPEcGvyy7NzKPYFQc/dYgxeFSkTwawxrsANqCYewZUlxAskbnCsI82zai
uLn0mCeyFWbUXdbs5UkJrwo69RU5fKhnhe6WockZrrr6wSirOgVTuZ6DZEtObMkYFlrlMydYygIe
mxe8uLhtby7VVOvlHEE9J714M49y4zWluWvea8HSnolBsoWHeAjrB5J/6HaHNtlpTcu4X1juMqjU
DRqvqLKwW7aK5SxA0xUhQSLa7ZRJ5kaYkuR0ZFMY3mOQq+BhkYotReUGmIOyJ+WRZp48abLXrkVA
JBG0XoztA8PZa8bZc7WGmKZ4q8xVD0wl67axDwV/+Il4tn0vLM1psqngMBumwvQMib4UTbC8DEtF
2l2i0ydoWwuyL5gzz/68MIP2oogA2yZFUhaEQl3IKhe3LF7Vfx4THrgrwAR7dXWyK+85qe320WWi
/upVpvsgay29yXWUx3ryWYz6bssvVK1sNbJZh5ABbPItrheKTAIbVU4Q22PP6OTRLuXUsb7x/ceF
UKanAjnLZzIMsTyOTQU2qIF4vL8bHJKLMilUFg2Q4oZ9gLfQt03zMtYGQVHCJQN6JYB0vfr6cUTO
UpxM7U+HdU6svSkUL3sKvwKe3bia54qNHpg7xPxrHHYXGuP2NLqtY4GayoFAeNP+4HmuHoqMXFIC
IwJ1HAV8nr7OYrFjfRA9Gy4ntJ3sObkl2EldogSvBoNRk31lFL09Wjr0T+MRtMlWmwhexKT5LuiY
DuZ4Qfc6q+fXtE82TPsBdDHGtKcwuDvnKVEf03ozB7XVG3BJn8L5dSK9ccRCMJTvXZwsrzGfw55b
W+YnnzPnr0PL2h/lRm81IJX7Rf2VuktLUheEL7h6LcaOC9QomttdE8F23Ya1+F5yz/4oaldo7hvR
Uzd5bNswc4FtE/jkCxCXZmaVH4W/+zHL3nU/QidcKVyYtExDKi8BW4967/ppXo+MQhRph+y2Xmmc
FvqBsPmY0Ao/BH2QfrWJNOF1YpZ1tvd0u5cNmYu/I+l8/ciz1nvOsbmwoOjTN58Z0tXD5X3tWCT0
Oyb3iX9ymaeIF03zvwgww/B1XSfzzgRyEqe8GCwMYWrXhXc0Z3y5uVLlh2yq58NIACcW9W2+6igU
N+7/cvw6lg1g5Lnwhu5aTgh1j32M2TZGhyl3Xb36tBEFuXwnsH4wTFjnRc+gKqcA3ZY//Ter1P+4
KyISjDGbvnYZOedFXrXN2RtS7c65zLztszF9XDKTXPn3F37xdXBgfqbsn3zVkrVaXbAHZLOP2sdb
SXWFR+wVV+PQSh+FSmsorTWiFopBnU5l+2KycoaLjBKxess8dg/3Dt/PMOqH1tFGZl6eBuTKzAus
/IJIcTaqzgK4kQK9yoS4uy4OHoAeZMjNhqFa7rsU+TsV42qYmQEHLR4hZ2mkCOwJFxbG/O3vCMkb
qpXKDtDpNuapu95GwWu4ZrZ7E/BxvZOIkzG5doy4FA0kZ+GNW5BI49CiAMlibASHIQemRwe6rOiX
YfyAx8rDsf6mhZ9phHXI508kwq4Yu42FWQVWfUKLiAf5hypiGsWkC8KTKIve/JlpCvd12g7mxtkl
fnmUGsPBhZafXnQUPxPCT16ugUNkVw1zZRFx5i4+qVLF+pKtywbKoSne8uZuGNlKz6gfvRmG4XsC
FbYCmS3gd+hRSIajImEhyz1FCRwzpC0eLPrMkmgIdVcerjIbhocC9kb8VSt+DedQkonwryG6TCAd
4PdPrTpw7F9SMxGOzqwWZGQTInpt4jjVXCV9XX2bHFHA53RhS3sweRuecjS+w288Nb3htnaR/6Uf
GRI+snyxLVOGdYr9Q7PCYbg6ozE1HT1rIETvQ6hj4ZUp5PiVplQS62Gr9uanUaXRpgOOeNVgP1N/
12dLh6Rq4P7/ZsomDg69w6nwO/RHxpVVTBxitrFBd0zQcmX63ShJ26YGET0V1MQJdfAWst1H4m4z
Er0FwPSsxV8BoWDqyW4PluyF7ag4hWasIKHkNXJ1z2t+5dtMz7oVzFB2ugqzER9V+yWe25WY17KG
tly1U3rRftGdrPWq9VEwfMWeqau6IFpzmJbfaRhCs8rKrHnoV1XGbxnym78IkJfyGplmWNnYcUHf
7XGYL7o8/91MauKH2yrGeKsXXVQYlX9LUFI3lmtRdDGp5x5R//71pjjhoCrjImh/gFbDQ3dnUzfL
KUKniktebTHfM2iSnoNvgO3xjMSq09jyXZv/HjYF4M2KeArsYSnZzKIidM10CZzOono/dKFAf05L
l3oXq2hliYNtRu/UNAqEM1vIeaUPxkKFNKtK0rp4Jbh5kecm3UzzKQwRJXxsY7pVpxkKp/tZeJ6K
dxVle79vGjnj1oLCxXMXd+bvFqdYo2XTqhXX34Igh9n5hmBHwxpLZyIfDxGwqolubxzb373n6/UB
XXSMvyPNTSg+8HqksqGYWeb0T8/ycXvqK4PcZ1wKNCwOCVj1pFsNFQnIJxhXcjPM1J09xRTmiNuc
KDmRT3XKHhrl/XopRuBeZu+msP1v2AzDvNuyosnMDkskm+kWiia9Z7uWXhd7CAO2SjXhO7AG69wD
hO6RKQpll90k8VlMvhGnLHVLbsqEW6vbsyBUQ4yExyiFgYc5ODDz0EcNzKTTI/G+2Nz3aJr66T2w
Obm/ERZlHmOql4gcxlZAoblWlVG/N35TNV/Kgz11DIdEjD/aEdnBLiQDlOI6YIvpdmOcOIRLOg76
8QQUrTVHPQsSXneiUa598Tu18GWthIr4ZGy/ijev02WkPhhWlQBkklGnYJcZrtMhKTOijnb3wLB9
ojGUPRLTGxEuVeMgbf6ZSvvytw8kiv65HRD8eqRoHgL07G8AgkhXovEFgS1jBjtvEkCs5dYKvOVh
Lfj1vI8Mw9ejQvlqyWSu1DWskEDtvO4+nxqW1Tv5IwNS1PFrw8Ky7rurwHP1wJmU75OZ3dQNnT4q
QpI/fldsFQ8VWqTgICmY8DQt5Y2wlMUjO6BVp2CI/UcAV/joxt5wBh2noMzGU6jt4qenVamJSxRX
WngffDi9XPteh2Iv+f6g4pYi+rOVHXacLRzLn7EwBrAL0O6zDJoYxGzEIIOH1LFbB2Ae3Z2qQHcA
sySQWsrFnkC+E0Ua13wAx1BZ8zTW2B45FLr2DQlsdpN92L07pLEZ3SQRNlBah08zsRo4dLJTu9nm
OHlZ1PbLSyBGVLJujHzkTyhg7RW9xfZQBQGmErS4tcYoxjXJiJgJwbybm7Qrz4M3jvxRtZnrCBTm
pUonmjCzyuKV6X7UPagum3nyvaV4C8MUTFGIr/xJDmhSaKJZmwasROc9w7/Je2kti9T76hPFOvGQ
4ksPFQizaz0GoP1sIwkAScqWF3uqvGugO5kcG4wxw6mFMD3s40z3h56o3++BX5JrmtrEp4ep2KTV
iM3Fc7TV07m2qNiOqsg67wBmiDNjYOK6L+D5QJ9Pprw/tcrX9mmbFF0cVrdpQ65QsYrCSLTy41K7
pT9WLfqvMQGg+d7izuEcHLJpuzZBOPtnLpPll+vwGuDBQaXT17P+kKnzur1nRIuqDA/S+DCj4MII
uqXEYQKBP/T1qq4MewN9yiaikAOhWbeVrMG/RUvhJZiLrfurQxy7D0Oczl8AIoXTNQ63+au/RDFD
FmHLc9hnujt5Kf3kqYmNukxFKVfaZ79RLxOTlNeW9ODboJYhfB5iM97KGqdgqKmqTTOuV8DO6RWc
dnQNQeX9JrJxYT6hGY8rReAW3TEfF6Ac24zHCGfH79jm5QXYSnzhVQHy7uuFAmxi6EZOC73d1ccW
glGzGrf0qR8RCV4GyH365AWO+q3Rgj2pQNmKXCZbWKwDgwvP8aDHo1dQp3JpzsNfk6+0tvTwEZO/
jSAffyj6h5K5PG9zb8SPVLO2efcbtE6HbIbuHCssbfg3NGtj7mlJ09Cac2/iYjnAO2TVa/Keqmmu
ZHmUIRICpgWpvXbWD6tDSjnwPpJc+60Phoz5VxNbysu+GajcpZfC6CQpt2eDhISgCKI35xMvvl9X
1wIrywlW7qywr5koyxNpWs3NzdlIgsOM7sga99ZgftwLcA2YPObRPDtIbzfDazfQcdaE2/pzOR5A
190jvIN4OLlQNi8Dzxxwtt4/JNIriJ6tCZP00fXewxsE2s2IoblmYWyCD8vBBGLSxOqsE4G8qShm
uKXrkFsmwEGNqohBT+ddx8SU4hCJIUVWYLP+vLH+ugmkOdTeFgPwCTUMAuctLnl9C9g++wZLItal
UiIK1J5hnyxtFLpLgUAcv/ViE6oMqdKDzwbhYrzFP1VBxZxM+9n/SDqP5daRbYl+ESIKtoApPSlS
EuWlCUKmD7wpmCoAX38X35te002RMLV3Zq60/giKp/uoDNIvv8OTu1pi4R6d8dYkXoOslCuHbSI7
Fjf+8sgVvYFvGq11h2vqRMKs2aX+qLYCYFv+OdBJ9+w7frbgEECleFOWPVEK5dnurkYtYjLMnIga
X9SedutnaflnjWPwqOLFKg8VEWCxrl0LM3BbmN9KkRv0CD1e67ktNhVu5hrm6ISvobWqlm5nXNoK
MfcxB5/5OAxuGT9lqKIP7Yj+gp0hYJYqMByxyK8B6Du6T/xtzfjXrDKqqO570TAAGmBBv4Gp5/i7
rpv4jJrAXVbXrnQZQpKAMDYrrsOQ41qrVgO204exaoac0DtWCGuekAx5GuQvqRJ1fhhjEWxtNCEO
P6OzQUyeWJdhjs6FjJ8932YAHohmYQSrpuyf6fpBgKtk1w8pNOGhSnjF2oQjIUNg7LPYUZY3P88g
3vIVCzWx7/qOHjYPZC1DDkGL39BaiIMJHa6VTemJyO0s2FI4MfBN5VbNFoQjx4WEcdtt2GDG90DG
ujejYO2sgsFP+YJiM2CXZsPl1Jw3uqH01yYo9BNDbxpe5DAkx6rp3HPodFN+ishSRDvVoN2DCm1J
JwkoeuodmYSGv5tK1x0nt5vqHcGhChsv8moIkhEVreTa9MUl5vpQB5wH4zc+gpLagfnGnKeUi2x3
5MuNE2vg+rRaS/YEuXeP14PyrdSjTf6YTE1/MENefzcuyNQVa/P5yH/t3rtNjWeWX9FyTpIFtH1p
iavdm8imq8XtqwNEtvaD2bUezrOKpvloWu2z4W55i5ImkQDLV0aqhC05fIfTcBtWYf2R9Wp6oWnD
nqC/+q4o/mV9zXTRTn73D1pQ7K1wyihCrzC1eT9ZpabWweZY8WLkIDgoeFECXLNq44xcQIGyVWmF
FwLrZH4ow654tLzGS/ZVdUtbGtsQo7JJ1qnXPp2XTKwgbAW4y6rZ9ts/QlPqDsJHP6+JYWKZ7HsR
wELAslpu8XBzGhEOBSt7EmytXIEcKDgMVmN/QL+LyNQAC9nw1jYPHF677oPMCMlzDGpucww5O4WH
xaOEbpmt6SvoWRfPrahwCUXxByh3d7jelsjmQ8kAZCa8VrdZj7FTfOYz+wtY+tnyauOo4YpG48W9
GDOP3TtpBTC0IM6ASS5ws0NXSSeE5jjoO/5E6AtMCN0/0OPxq7PYPftkheMvLzPHQ+ixYRJgwqTd
3iucQe4lmkhcghZoE3IaWGcSYoj4i/QNtMe+dPnk4UhV8oqp3E2QJkjPIrijeB6SicT0PoLZk27c
WmO+CxcBbaIvPbf3NsCk42i/OFn34wRjex3wJCyrufRYOnIpoPyXmEyvRWgHT3XZw1rDhrsZ6tmG
fqbbLc+XfDM7IV7dASfZ9OJr7Bj+kg97vHSRegrhnaZ3qUzTdu/yAsjZutJBdzQ+CI9tMpP53SAv
Oee+QqWyyMYcGzeFy0vB08zS16DeRKx/3Z4/DLrE+BBjtTslLMZ/LRAyH10KiICXlo4JKoe4bCqy
RjtBbx+PzRSWAwOH16D40EQY9H4fHKacuiPSUjx1jOV0NLvOC3ESEDDkY3qRjfh+R767hrgERSSI
gdrnj26QFzZjMoZVuYrDSVasKmDsWGTnOTHt8WvM3zLuzaFTGqgAx1n4Nt4tBwUa1/zHjVinpPeT
4Z6x0nFXY+iVTze69J+xJ5/riUXrrdJR75dGDxccLYi7VJIvWxIB7QNYWOvoA2Tdq2kpMeaODQu+
xEG83PK9WM/D4JOZThfcqnmI4s9qZ2i2egj4Xksmga0gnfAhEu7Nf7Noe/FlzVgmnWHB6G3PGady
csnVRkutHggdhcfeFiyRCgDJTFGJ8BG6EhB2RblM7Gxqsx7wcj93zDSHXqWaaSat833GRhgzvz9j
Cm27zrIOpbQ5VyifvP4OWmo0bBbFTpx4dcAv6/ehz/GpWLjK+I9Jt/SGr6+MqvtO1/0l5gc/4xsi
YFbGts91BzB9DWSZcJpKiJpQCFidGDe9LZGQ8A+GJYnUrvfcNS4cCs9ML1BJAW5EpAB7g4GTpMGL
X/lu+5a3qYekFEpDx5RLi4gvW4K4RdqXPBdCgvKIxXXQ5SvpAkdubQ+AAGMNJGOJAFC+2N3ghwiq
/HpI8agMB+1KQOy2rG0AxoObRoeKVXKzLcGzYH2RqOpkYXUQKRs7t0nJBzmQVBCb/TLZt5YS9iM5
01FfRvIkD1VaMPeGhiX/o5A9Dn5Mkh6uBnS1vW0lGcs+fnlrFRJfVfA/hmmd5/nyANy55x8REOQh
UP0+IZa9cM7EzOh5aVDdYWvOzFmMc4FBz4xOvq/aIYQjH/pWf4YlHdnnbhGBh1rpYLqPB0CwPsub
d8yq+dcUFbrFWxhijuVd1L52FnOU4N0NS3LBl9fvTW2lkA9sf09GluUj5ZCa7Gs7YUx08rtijIvP
zJTyzw294Fomke9cFrsy2R3zAEZG3u5TtUnZJbB4Zfd8X8Oa+Q3dMnvo+TmvWNgHQt6yzEM0MQcm
9DoYPTs+gn5x3KvEi+xuXWfo4DOwE4cuXRNiWAcGzwviBW1Zi2AiA2LM0duRK+QGjcMw4Wg6dbHF
YT2adjH/wP/KCn4NqrlFm6ZMspFZoLOJMubpEIW7OePER+oFi8mbnLCr78MYw8uWKpToOI95uHe9
tH1oRpWNfDXARTZ8moFIEea8Y0/rZ7c28zK+m2Jp/wU0DzWbcg6IMtcBJ7QVhbh0HTSYCtaTWMAl
NDigzjest76fksXw7bgNjlPZdCjKYSpZZMcxFvbLEibl1ZJtKS/W4uJk8blo5d4yaX9yFmumjMUO
TqUbxr/gv/XtKRz08s5vsKxdYF5Vy2YWQskN9t2yOaXlIB7KrO42SJbxtWmm/qXAUkyXLvDe7g4w
dRJCTFo8JLoCq1+wdOSl1lFlAcpcioq9WcJO23yNI19QeQtyxljcfUXJFyq8eUjA/Y4kgapmO4NE
PvhjDR98csQB6tLsfCDWh/iqC04OwJxHUso3PPaTxUTvrZn6w/A45/5yQNWaScEp7T3P3hhHD5gj
mOjahpjvJSJ/sbDqt9xNpckjQCFFC3eod3FPxhLQUi0HU9XaikMn+Cztyc1furqv4WlC/Hdy4liR
w/m44e9FLbehxq5dldovpHl4MGBxcJw7e4zC+yLW06an8aViRx+gghDLC56x+EfjFXe+ZEgHms0H
ZYuHUgH/TF0jz1/UHXlRKpWYcQgH8Kt0xT/B0c57davWAvuLiGSi1aBFeGdMAt+nSRscFUTyQaUq
P4wZETMADH+2p/udDEvhXyw14FIhC9X7ZATGakHGWrEjolxsBUnKwW4VuSJbKTnOF24UtfX9HkZR
Sb9Y6UTY3zMxjvvFYqO4qpQHRah2oyLe4dag/3rmPO7QZnKuCHYQqpjd5Eput8VfYHNICJg7L2Xs
BN8mzFXtcV4gp/LoWIRKDgCjSAyAPiAI3KxGbP0lYUraFPSlkFHtbCU5qG6j2bODfLBnk51HJoh0
X7kDK+9cs/5a0euV6b3bWOSB80HJc9FRnftFTMZ3XxX5q2/l80HTrqpzGkZ4CBKC7iGsKWPfXjgy
2OJ2H+WOPa5Yjh77otVsD+VwsgNB2tHApDuPboK9EtCOh85RT7P/NU4msA/JIBm48TqhcKR9wHtD
5PU4/81h0T53CFxQV9E0MBOu67JgcT/XRSH/lUPd5O8IECI54GzIq/8TvvGKqGCiu8H2824Xti7T
buG3nrfpgTGHyOtSHT1OFCjSTttXy67D0MWt75FsCYWpojuG4EXzt4bLd8Aoe27GrHuPUaWyR6DH
8p7l0FJsOt2FHTwe1K92TR7D+q8yXWfjz5HdCRGTJxnaoHUuaVnfYvEsCYxKHM52Phw6+L60rhcN
7A8M7Dku0sZzXq2xwvulvUp+Ayi4DW6G+o/8s4/sCVFyxts20hT+oQJuDUDS6DjwZXiEOA455jc8
tTi/wHTxaN7BfcIlqljfym0kzDIephvgVpcslt/domatwmKxYEHkmxiLU7WcCzY/YL0ULqoNf3xD
DjeO2MuMOeJ313HzEbl4KqI82/c6qVoAbIa1RGsbqzlqKNgTZWKJjuDgEEl9GOvZGa6WLWNMkkGQ
4Rrt+Z8EmX0zvgz9lVt5usJisimAr8pH3xi5rBoR+79s+MMLXvFhU05QVkmhcLIE3Ya9+4by6oMP
R423jUh200HThcjaib1w9um2kaRRcbbd+5ayCJfVyVQV/g8CPyapGG2NCgCveHCrRhJacbzpCwpJ
dEkK/JPbhbiJIKUp5v3kcWrYT5UVe0BaWuVvyzkXb5RKk0JpPA9iX4IPeDhwo9HVy1Yyq/AmYZqo
Totv+rPKS/3ShdiHSZQkptzDwDHFxs+rqltBbqqfFubltW/S8r5D+J5WkR36a0CyC7gIvGkS0+B+
wKyztRj1/+P2JxVl9Q6nL5s0KMCqMYyP7TRO4WEsFCo7wa/ltV20ocCv8izvqehytLsE82q5DiIY
LivcXAHr+BCMwifx8oUbtk+C6NrnbLHWDObte8gHn4BdCJ5wFUeKUxCkMdnY1GIB6k29rdc67JdP
TPXDN0NCsRJqmKHDxRMEKemzQkywq+0WBsBnOy0W9gUIC2I3EDDLtxUy6o1shJ083rkUMFMgRD0i
HYBLimecF6e/G3hAtdc2kRnOM6oNdnVYq8tk8/q7EmHSziWyS+/kVV5FkYdEKztide/cO8sO4C3d
uMFf4Lnt0CavXbdEEiy/anepVGF6X+KTzj8itwmOysf4CcFq7CUEhsw2T3qwq9ew4cxXRsm4Rdcp
2ruibqC/ywCOzQxcyhPvJm2mn5gyucPUN7fqGDPPT6XlywGxuW/++Tfb7dqUXec8Eixwyx2HUgtP
YCkhPHlpls7bJLbac8lZ5gI5Ac0gcr1esSfEInkMq5E+5JiFVbljBuXINYSmavfdwDCJIX/x2NZa
kbiW9nJL585u2eKjMhMdkEQ9TxUu+w38sjZj+JiWo46DwN3FOBKxSVVc63h0o7E5JvUUHdwmyh59
H+8RWC67fmmwZP9GbhyuHbxP56ztu/8mv3BtvLYaxkYixIUXqUa+VNG7IGoJ6FxhR+Lq8sxFY1w/
NWws1yBHegKcDRvnR7QaEoK2QZM7RSn7yRcw8BnuJgfuSfU1L5bYxROJSI7oseBfLUAqbVOnRd5g
HsLQyaG9ac9TIuCWZoZ8j2LH4WzDgFabshirv2I21knUAoFDKc/HYQYndxVZCZRm3OzRc4Y4cW6b
tnjN9IiBmC8fypnPDaGDWHSbChaTfMl7CxG0NYFLXtHHynjLX2AcGAZ5rFGj1VXhlscnK7vyDzYC
cYnUm1iGukLeHpQz6hi0uvZnibrmumTz8pNq6b1akWXJM6zG2rqwNsm4WVADXdYetWu2vsBj82oy
L+TlxG7lhkXT0x3CvaTUo+CleKQKRh8TNoDBbs7VYm1KEhl7XqxpwhM+Hx94FdPPtCRRtQvLyp5X
RWvnezmWY77LaQ04+7rg/WBxDgLpyBVlgViM6h9WxBBHI4IXGCH62w4sHfrDskSsEgXdsr/kLcsj
N+aAb8xVxw63JyW90RxT01NjSAJd1fEqhG9GVCahIyLY9JA2UnQZN/8VwlA7u0zyzsUHwDnai/D2
dk6CH64bgk1TKcJxXAzgj5M4ItQdAko9tXUkwdkAO6oJ3BKq4eCGloZMZJOU2pEWmda1F7K9NFOm
n/NapaTYWtI51zIdOJrH85zvxEjKPRjF6DyAYVgc2peqPj0uNuEMOFpB+tKyjQaNY3cqvXDWSC46
JdQCjpRDBI/7Ray8NopqOhGipXuAr4jzCiJeH54nylwwMs6VohwVVZ1rF/QiFi4rUfPWG3Sj7qgW
on8gS6yabJsbEZiP0brmdRK4JKkHBfiWPBXOwg3e4cFdg8zAIRmJxKn/qSWs7wNeX19u3odPk+Xp
g2cZnktFipHZFs5UI/7StLTyMPbf502p2h1mmfBh8O36bfHpLt+2Wpln9okyfYrIslCUWdWZ0J/J
YkcNcLEwQnsIbMVmYxiJrGuPvcM/Og4q78tj1PhnyplYapdP8lM2Dh3FGEhCIukdRVVeObpXt/Y7
n7/aTMsL52Qa5qyUjU25SYJ+kQeKrZb2NdBx0/2VOkyyHyaMjHhDvyTFKVw6QucIQ7x5JXrfglG2
DL1dGSY1uBBZhf9a40dvfpIC0EDp5rWP24LrApW11y8sA7kztwMpiHvf0nb8gOUQI+KqEjOi8UxT
13sQlt51suyiOWhVzkfXqzFAOHPz7GUaY5XwIuKLvYEepejHGlYi6+ZT3vrhV6sAUP3WJDF+6o7H
KGJmUHe/xq+i9j7GZ+EeYRn6Nc6ykFmgJwzKlqPGY95+Mdap+Y8IVVNsiCU7/ynb8atHeaN8CLQA
unsOtMLV+w63EBHxkIFy5co4POU8eS8+HQ8BHBDpfGtHBwc3cjGZyLYOt24ccJXTPVGvhZTGxrnh
dlsAAwxgzRQRmgGCsRxzXFHThxq9QH3C23Byzjlzor96RxnDWzkL3vEamP6JK8Xu3oAIKtgRU0Tx
x3piC0iAuykeeUYAgOlMivWjZ2Wvgo6qbhlFd4pzOMUJsQ0Qi7jb6B2qYqrSY5o7yT8s7ZL2X+SY
Rw6u4ylqFnnbe0fDT6Gq9qPNJ0IXeZKoAwmP4akHFLBvw6791kCf7hW+iZ4yjYTuPezV0SUYnEmt
+BQCsRk/JLAqTj35D7t4Y8e7MceoQpDWDWv+Mdnsb1FHfbrRGyx//Gpu5Zu/eMlcoMUNNsFxE+Xg
tT95cvOvXDgwxex+Yu9epUxO1MT4zqnzEFUwPy0C1cUIOxMbH970WwHjo2D5loOuIGwi5Zqv0f7k
sCchsaSlomBCEinmip6sMd1IkMKGHhF8Kh+EGHJMgJb29FVUHVf/yiFZ054p+GvbTd3PMGn8Ie33
US41C7MGz9CG+GGWQevqCWJ5oa7tRz/TJQfygY1g0/mMDUtWhhYZ277zAbf2rdMcwcrXPt7Xdvob
ao7j5zwNWQBrOnDOEzmI7yxCa0+2CdIdHjXhoKG64Ewn4BMx4LS+XNIrczpOqL4rUMP6abrGLvBs
sybXJA4sUFFQaqIA303YJctzRtML3Fd8HXtXIT2h4fHggeQWi41x1KyoJ8N261NZpKvhqy7q4JIT
RakRDalq/0+rvBK8UOlWEStMpVwzNyikiq+EsJrytcqgOG47Tmn5bnYKivoc+MS7JG7nfFt3NI6A
oKC771cQ3rPfKdS0sTB4EApfR3ILxXuIBwFZFM8sPcUwK51nRD9KdAiD4hITkmqVhkfX1vNidAm7
TZt97fKwbZnpq7M0ExHrDKfrlYYkSemlsfxHtt9xti1sGLa/g5OOXCCQRINhz9GGvAnERYZe7Rxj
DjbOBtkJx144dam1caORmAJuI4KXfiZXgpTnvi5pAOBUaS2HxQkt66UewHjvQ/qzs5tmbyfnxbVA
7LkUMam73rDfvwxcPWpf9H3EOdBjPbtJkmw4c/0ub4C2+pJ3UIsZWQ04TppA2EgidqZ+0qkbi5Vy
67wgxpHm3Bah5+q98IFXbefRpseL8wHhCpdJHXJRPR+bSeQTnDKn3EYYv1meEeo42q4PMV2GI1pK
5RChXJV23Gw7t0nOiCL5c+W3OEJy16veohKICRNOk36jZiU/UD0FFBKjsWbj4eS3hUWyxhXpApmy
/KSq8LAtftl/Fe0c6EM+Me0XFDZ4WwluZ5egWZCBpQOBA58P3u/thjnLOTtzN287zjrRynXRQrmm
GqfbYgvVGzJfUMjIWcBdYsF0E+MhRgL5auqF1k4q0B5YxBPwz8qadXSI8wtfkC8ytigO6ayaXYFP
8BO25sotFkXGoddsVOJgFv12cdhbcl11sx1vwnwx4WfLAwlsa8su4xmioJU9BRnLi2eERE4EkQ2e
/cCpY05fF56DydZJUoJRDE3HCj0R+kys937aoKUX3nzCig/4DcroYSbz266UlyNqlLaWBGdud7IQ
0Or3vAwzX6wS/AeKxXsHkwXjyGR+Qr7D+cwSdgHZZtsk2nDb1z0q68DV8Lxw2RbHAT8CKbiBtCx+
2SB8DcvMfMNHcdt3i0AFYYaaj5Gw1DnVgZTnnA3NPybLGJdiR5s4jJvafctjJ3YPbLfzc8qozHxa
uF3yiDnFwSkxG8TpxCQX9kXoZXmCsOuTA1uxvvZY8GnPuw61BSrStyfSRh578S1PLP8Dx4z11BQO
zlCv9yDtgh25TCPkkxScKxq5aZvvBkTXXV93/Y6xi7SSJyrnoPE3vKQpaPxLSL55AzrCEtDJvMxb
43EpH1LVOQsZbPLD68I2SP9oX+4WlXdutvyB+nlmuH3BCB+IfUDkka/JUKS4iKkA/e/L4tT7Slq7
po3lQ6AHiag5J3gQsRc4w1saVc2vsdlAkzHuGux5IojvMjmDU0F+cF5dhPT6OFWL6W4Unz47QDyI
L0nPy4803G1/thoiUkS3u623PxoJ2fCbU6gXPQxYRrvnKRkLeRfCq1xeQgr/+s8OZOiubiOgtBHF
Th7Vo5yrHhY2vpvQ7uYPxyHbeRO//sE4xJgkFGDaOsBiFY9d++VVM+eMth5pps/avDhDSQ7Gqzu5
bEwo56tAXvkCT6XwuwPB2sQ5dh1HjTH00c1Vw/9wVVpz99Vay/RhWQTPQVop0kiD3gMV8QOuBlUf
teXUrPN8PiIq3Byqexlq/DaLKvOLHUKheYKE4cQ4wQLnwDtjqeiZbfGwbFk4BJ8CpMWVvGYB7KSJ
WCUtvcO8iMV6U3FegJtjZeMeXAFzPbjn4r80siYkZVp57s1QV9O3ykNMdlMQzBLSzdjvPXss9U6X
IIHXI6Z8d815t/pUgQNjtW1IjJvSD90VuzrvgTeEfC6ZXjGeuCmZjzosfgDUqgtA74naVuy4j1CM
802V8ZymnHJYnj1Js/vcSaveu6T5t7UXEyqN7bkgYwKJhQeT2AsO26+pIa6+SgLtfQ4z+W8GYX6m
ibl+Y9PlDOoaiNUbHZPzM8mG9pE0zDeeVPMDzT49TNBmWN4X5anEKnNwgQmygvfanOWx8Y9SSkA/
2S3CvArFIDr67BZzZ/dZ5G4Hq6A/TFeJuHpeGHz3ioc1zp+0O5QUDQK/GJ13h2UCS6JROTwehjg4
BI6PsO3dMD7YFPiUrIrTf0vmFS+kVOcfMJMWdAs/dtH4CK84Ajs1nsksepiMqJ97PvYn7NrukRMq
RzEPXBCpNJFdS2387zx3KO2ypI4ukdDBfJdQtCr3BG2JrUzWFOypoRpIFrhwsiSpnHvPrhm+OCls
vRQv/Voo8LswV3GO6nm5OFjuOWlCfEZKx2Kmo7RCthLJsvGEq4MNnqLsvUlV+lYy9fOQ76P7tC37
57bNwGZxnineRzl8ZF3p83UVGBr63q0vNK55n3SBl6+pO5GAlEOeHQIqH4+LN/+1aWj2ebL4V+p9
8uIQcuNtXd56w6rzHflAXyG2m4DQ3XkUDOJbMwQjya1AHWfl8q3Kdvjg/DFvO5IxO4fC3+nH7yoR
UADrLLsGZkC+SlSGPIrtG5cstduQ3f2MIpNIxwdrok9zYw3iOYw8cy9uQxa+Ea7f1IChxGAc3TlV
Hj8JNgkrXlLlxkP1QtugweTUt252ZEu/nb3C7KpUcs4iYt7RxJi24UlrNYI08a56SgHAeXNzssYs
eZt18EzUyto58PkuAtfzoa7t8FESJt8vZTPro03V0YZnEc3FOVbpemO7rnPK+H0gGKEe2CvPNR5K
zGhzzPDK+m3mMXwCd8dvi9KUovF0WfjeoGMuBw+bxtXjZXXI01i8Y3+gugLTM6KqBPsRdMtYbIzr
hR7T4/CNNbN/oVYUK1AZ5O8YMZ1j7cMgLkdHu7jwQUNi8U5/UYrSbVYPHcXL+OGCns9VT7Cs8tHG
N81QtWlcFwpWIQ11raFhHUxjWfFAsGHc6DSMnlLEJkZ6nSXYwqwAxT73ypSeHuhdGCoqccCTZf70
1E7fbm5XHGeHL/yG09YpzYRXtYqjNyuMcasl1nW5/aWYIJuZKgzukRsBhtgFpcYICyC4AfUywY74
AYZOHwoqdtbg6pw77BQMoqGcxpvmSdtkOTXZSRK04aMu0HKrDBuHcDjqgD1d95qNtgeYemXToPGI
QAUsmr1PPnFg6pzC5XGYdDQi9O0R9EFPz8s49I9Rshz4rqNtqxbsgNJC/iNS++1gDdh0trZOU2ZO
RKrZVrbBkP8L7bRfWYPDy6/nW12gKxfPyxyF4WYMDL0nEA96okxqzfhZ8kIDyPWRMO/eDmwjxeBI
QhwPcUk90qMRflq9f0l9pe/ABSTOKUpsHqo2COt7MWLjH6A+rUnHQzDFVXPhsFRe/OkWPg+wWvzE
rc337VPH1UZFGOxoCuls6Btc0RZNkbkCD+ZkM6BFcgY79i40et6CJqVyqUAGIMqLOJTVc9HIAs5l
UTrHkG3zZyhVczfJkQg6x+EfTu71b1U1D+UtYcmtG0v+z5QdrYRt2V+mLR+aXiUfIRzz1YAi+hCH
QbWDjE6fsEnAuq5zP9KCgE3DSz3zfmrLLq+8sKaTz0mLJkmwPKuxo9vnoFzOzxxuIcm5ElwItTu3
V2jJG+vNTQQAXXa5fIPRcGBLIVhA8jEXxe5Czdl8wtmD2zrNSS9gClGbtJRsDzjbrjjSR+9qSogS
jI08YAMCwJGXRGzzUr30Zc+wSSFQj/nIvyFTF5Ntm8DPeMj8/x1R6fIPcSqqt96c2PdKL4lDoIGd
EUW+0OaVC5vLZPUPxBU6Qrn8boZXNaSvRRw79/S45E8esvmm7KcQ8jjn/2mtcIfIrdsvab4pqzFl
ZE1a5FmYDSsU/u52skh/p9gZnpn1P9uYqvg+B3tMop4TAhIpFQSV+kKINzT/ilbd6T6n6TtFxYYN
wILua4ayk64Dv631negZ+dXY/bEdjjd96BpgVtPYPmWBCKFORdnNeF7hAJL5DS06gnwnHe68+K6h
ZMfv2vJL5Xa6X3Dfr/POY7EN26zZz5DMHpNOt09MKTxLAt3qPxo99KodF6wEuq5YtbS+n655Lkjq
dgD8bPslSIfdza6wZqo0a20BC2pmFW+sysLfQa/ytnUKZh+8rDVqRiBOTsxutyOstcFM3G8bnSkC
DVQja5Hrbh1MI40QeROqYZstLUfZBncVjVztZgRYyeNkfgM2h//RNdaw7k1EtNW8tymltaB5iJ7j
doJ9k3xoQ64Uil5EyBencjpNGp45OnvA44xMhW29ODOyjevq4iyk63ywo0k/tRTtMRqiQO/tsthD
iLzZjwp+H+LhTvoY1yzDdtKBv9gpkjtr2sawxsQdPTyGAHaeqSNYN+uYITw2e2tgPehpGTyXpLKf
peunm4j8G71cEQw02TvvperFhwWuzdqXmch/Ru1hueGtVf0Wfm8uGW6sCLg7NV1rh33/LS/OYZ8G
joonx5jd10NQ3nkm7NZKh6z64T4Q6AC+Ew80SYM9HTHu6967+dghlWZje8jykKBAhtRVycTD6Tf9
l0wYo0hLnnJBsLzhdIyjKv9g8cK/bIyu1YBySuvuiZAAvbGh6d9zaPRkVKaZ1fpSJP2rLuaXJL6d
EXLutL3By40R2PM3M0yhbTCE5ZHgWfKokBw+byWrtG5UkrX2TWtwppTHJxknjlxA1/eIDGw1QlHR
ryPa+y6E/JnPhXox8CnWRaHdbo0xwb75FNOXm9fvjcjDXJ1ilh6cpmjNphAIxOt5AaO+pQil/yGA
HWnErKTmARdlOMF86c7MbpTHbtthmn4blaNdjvwVv77JuLIyqsYtutohYJHV+Wp1Ye4qtjPuniNQ
CJ4bJZwsGhc4htusstjo4iuBy/0LfWJ6Z38i9mEZ+Yqiq969jmHTpcfCRs7e9YvnEeQhCKdXNjGt
f47t8SqaMJNuxlQMf1y+dr2vUOxfnTwz9ZfQun5YuqV9lDAfHg22E2Y7Fdkk+0NT3DD9IGyOuNk8
WqUiAaw3h8VpKPAFFDDSM9cF1RODo9ex7Wh5g2NyzZ2DdOsbRS+uzJ2ezBR9jcx5EqNUT3oD15L1
vGC7nf9Uxi2wSAlplm0TNpFxSQEbUkpa32VzyJuXHzDPq6s0owbCsbTFKXNkCjOvyX5mJ7V5q+Kt
9ncAafzykQyAY7YGnNg7bXSctTQBuF0a1PWB6RCPNB2/8sE2oPfCwcsZbMslfE6TwgcopzH7PQtW
vxmPDXg2nCZGV49bbA/1Nh5sKzrjgHGC9UDT/DbLfbE1irkbvyD8wiKj8m/H4JqyqsMi40YtlE0/
oELN43WIC7+Jzkta12I/6Mn7D920ORXukDEBUuxh46B2zJm78IY8poRgB7Wk/82waz6wxaHLp4o8
D79w7OLNhOiAABkSLKJrvdNsgASsAtY6xPzXo8dSfeeHcvnEc+PTG+4twavuy7neJKIO1IMZCI9S
Utfhxh1W5eCDC/S7LL+R4RwmvXRD1FXRVjiTQb24gPHqF4Qs2q65ERlFvgRDbPPxP47OY7l5HI2i
T8QqggEkt8rJSc7esGz3b+YEgmB4+jmabddMtyyRwBfuPTf1UBcgMWhZpuCroO/nf9462E79yaoo
uUhw6tdOz1SqQ8mb9PORXoGPiTkqf4Zmwjxqza5D8OnYh+LySr1CwpECtbrG71PHT25SkDK+QVyV
Th2lLQPo7MDRYCWCCambuNcITQWWYfSR6SscxTx+i6vBRJ8jJnl9MiNyfvwrjWUQahtodM3IbURO
obNHHaDHQ8q7mlfseFJjAedoYju7c+LYtYFTw3WC5haSAVEciyQLJhKtlsXWZCx1aqqIzNJZSQnH
P8pRnUuBnZ1yI4mxgdGGmOyPbaQt/40lHJQR0EKWey16jlKO3TUt4y5GX0F/XPjg8GC/qB2jZTDg
XDzLFVlIdPOvkIR5jXLb6g9dDDqIEBWukxVNmMBy19rRppIdqUgJOocVRlnmYumUMEBGJN1/Fsl0
20uVjrmjw41BqkO+oALDYeKttPK74jBU46J3JvKqT8I07OpoFSQVCPxAw8bJ7SI/0E2TnSjnccnv
4dzlwX7uAjc8TnDWYiSdNTUnQBnnZNyBHgVKD4snn+71GTQP5MeV5bVanysdM8FBm9/UMLbCbLri
a0I5XBtJC+1wsw/3hZ4C/1CpOhp3oZUtHQa7xnw6zgCfd0XBNHkXupfx0OOORI5fqkA9qxutoxG3
qEY0r4LG+aYEJniRiHNsQbwla3weid4JWF5fTTYgDvHAW3PXVL7zGKT+fGNmaeRNvSQ55Yg4LJyP
qnVluhPOWFYX/pOyI1K0Q5DLcSCJNLX0m7Lm4AkBlBlfyCjqH2RgPP4oYmgAlbhut6/7ygVqFzGR
EU5Hw+8jL6OgLe2Rsz1tXikW6uF3gPnzS0AdbiiH5XiInQwD/x0SBfXelmkL2pZh+1NtDfov8vCH
HPC8ImktkZTeM0d08wevcyh83HDa8til37grgv5oMV1dyTbJH3KOg3JvxjItdjXRdz9SkpOzyfAg
EnPB6DI5FHDdUmygGZ8T/nB1BhgmiaqynMzbLEXrzH/M44erSrpm2EezCn8gxtl4qklQZMzoampo
CVzD3qSJbI6Nlzf/9cBFmCvZFtl0/TLaZ5st2xd+0uk6T631xmtL+hNqIRLOwiEfgmPvx+J+pGvx
drUwxTnVsH+pzlqOen753Nt5XcGGWDEwwLKB7Z8FRpdHdyUkNmuTYMugVeQEEuexXJo3HDqSoT+N
Eqpq4WQ4WqZA0Lc50qVJIqFN3ZOEkAdEOLUIR0rpdN8xIRwX35fxafCxknNhjwXcG9FgJ5Q9e8tN
UFvyZUmwdfDvwAVCVGjSgFcaRHAhTwGvlLQgB94cOqlhhFfKaoO6zS/eKrjo46EahurHKifEaQOz
WZ7ZbBLYhwAU/Xg5HlV89CIOXmCYF8/8ojU7AVX2J2I/gg/h08MdGAI6aJB6g/g4q8Nhp+rWt3Yh
PXCzX1yG7BucKXSfru15004hgTP4XG0Mfj2e789sGeP2XPrQgU+IYNPkP6XSKt9aetTJ1hq7rjzG
wBkzSLGEsGG1mMQzoHPY25Jd3y3Pk0JtwAT4FKihYyAiYlGsy5KScDXyZYIKbcGMc8uN+ilHv3W2
IW5me8Gt+E2EIj0z+1t5pSoBaGrK2yfWg828orZq4nD8vMQVPw4R24vQpnJwy3xCW1wJzm2ztE6w
x+cCuZmTEndxz8n7hJOg+hCNT+YtTy+GgsTASNqQFAaJjSuReIiOg+hokixLXtTM6Hk7gM8a1owP
3McMcFiz6fgbXhIDnWszuV6yBh0r7iyd2XhTkqW4NLqm9OoZulafyreUemWcWl8svYwJ/q2xzU60
fd62w6mh90zWePZYh9UTCFA4kR5y/AsTOfskEk4NkcbmW1RhiZGmXJh9Cjx0bINm+Je3Zy6pjx37
QtQzxJsJJJS4e/NNPTrqFWCYnP9z4opAkFUlGOF9565BpkDp6coDBaGRq17ZAs00LOb0qouab6OY
xUj6kSenCBpPxCRpmpqo384jjv6VgHo6rkurMvPeHq0435ssDN29thiHOR3PzqodO/0TCvbbO1m2
40Ugymm/W+bJBYKGROkj03ErubQEisq9a3IpqaBKIDIjw4VrObkh6iZFyY21NIfKJ3ENEWzC1g3W
CTNZwVctTTLaB9YCOvtiwzt0d57Eb35wHK/xrznDZntlq6FdDmXTkzHmNmPtH2Zb5eGR22JkIJ7d
oKY6oR+GReOwL3VtkOpru22DlxpbJHlTQKGSb22Guj0l3P5/BLWwp+HHVs+WQr256aGELPdeUtt/
KJOnhyEZgUq3GWQXjA/Cfpw7aAabaYQac1KNE/yhY2BLJz07C9YBssfwRNrIEnx10EM3Q4gESkMx
pHqoyuw+UJ6xt4ab2KIvwgwnkPWu5zINTksYkYVMacUELlcpUD+Y75uKeEkOAyKSxS632Xc+uwDX
jiVIHMqHsf6dAkTRK6M0GhLjw3PeiqRmNKC9AUBiXXb6QcENoaKsDCVx1mX+C39T/Dz5Nlg47uzI
BjMXE+aUh2EzPGVIBY/5wpb/BlGz77G/p5emEx92x6p3o+E3PizjBHeFLLxu5QNx2XaNvWDHt9xT
CGQw4aCWKN3rMBbv+FF1/jQPtg+gijn42uHcZQ1iOQ8BdCEb53MlGYQ11qNAg37JmacW64pB3661
cgIJb7kPqka0tS0Zkx+RS6SQRqYq2iMbY6/vRnn1sVQGf2vlEhm1H81kFRc1uwiVjIAYpruI78LE
8SK20NK6lj1XvJQFytgFO1KTO/+KDk9UWk3cSE1T36qp8PPGirnnM3T3INrYpbpsWlukTmXhrLKx
gWVWV/OXdCsFeHfBqWJjTjl5jvuSMOrexlV4o1YZcUI5BbWhqaIP+DH/wTrywLCa8RG9Ie9/Piy8
BMxt/YeJJuoKNnjiwGOiukP0mLxpS3v7IuQxLMY5JeeiygQM/ZQ2wG/d8g6KAVqnOdL/Wl8Xp7q1
JWvXAqnmNsqK6hI5cXHoy1y+NWHJHcgiG9+RghS8Gjsc46gFwzRfcScE28xHlgx4KI5WnY4coGkY
iPbpQCI1SnB8c3pRxIAXYxPcZQKPM0gNxGsGswybFCglrrds/djjJgVmcJ8VqXxIEb5dQkHUENNp
6EUBI1O0lm33M1BtDBvqtvnFLC4YJCrxyPtuGK+6lLz8YevJdRhNNVwWDMrafckjYO9QrscN317H
3TH3HQSeui0mtdXOkE1H1rl2vDFlpQHPUlngg+HdeOa1Jm6R0XLR7kyQDvYm8Lq2+C5mwx7BtyaO
3BzwFkCBiojClwxlFHqb1sAmQxstU+AdBL6BIEA9dgTS6zOknuzG63ZC8PptaD6q+aO327Rei6UP
1cNkJXq8MGvB2CFx7Hk8+xHKhlUSY0ndJ9aNc8lJALWqZZDirktnRBHA0CdCRml70d5rTXlj2JLy
w/WS+PfQKW5rNJ3+ixIcZbAD2vkWAMQJQgoionmwH05MGsmO9TlBt+glKkBlETlo9NwDR7Jb24a0
PIZmpNn1FRoZM8uAP17Qfd7myMiV1lladTO3USUGxlcQz1CYI5je1E4SPEPTYpPGfz5/7+qG42wO
o/bLjVnzreEeRdwgeHjba4/Plp93IppzO6Hdxe+FHRlbKn5Z0CFh0A875JbeMzSyiNUcyo0EnV/e
Zvu0oOTZcmazosx1GoUQc2OU9QH3Ea85ecxQPVMzwmJMQQdtvNrx5gPeoNGsVT1pd49H1Yn2Loij
YxMBeEHYkRrD6KTr8gvuiK7b64Idy1b0LWkUkexbMCmh1T94wy0fIyR9/q2yWpR8GtvItfMK2LIg
BZEF5ybMZk6S1rb3xMgwSeRJInM2I5HYPSuyFR2sXLVKf0F1gGGuwzn+ssGYITfRXdZt8qgs2T65
sXqxCSX8XeYegDa5Ttz3CHYbGvzAE7fPZsLgbUk03h+qzhJHnYKCe+rmPiNFkAA+d9fMC3lBtCIe
HZND5cbrSh7dDtCkXjYoYmkRkSdTBpLua5YN3G4HPp+bj9OhBWzx5/DDftWMfcO7es6t6cyhiT2a
VDgPwx0N1hOvN37WYFIhO6uIuBcqgiizCKqRNz4AyoWnCK0z9LmYvQ7Pk10cxw4c1tr0c/RpxY7l
rIP85hlCyVr7sE1n5bBq6NtP5KWA2qgQ7N1AS0EQjoMagWhrFemdh8YJwacbzg0KjKEPmTfRz2x1
48FrckpQUashLGFomM5Ji3PPcMRn8N342YGNm2UffUei4DNxWwE1NCYMt1OreYTgkchhzYqrcdnb
VP3Vz5HI39yjow0sj8OPM8VFVFznNe2toMYPN6yzOHFKIQjRSfA5SvjT5OFu+R6aAjJN3HpHxCtu
8uyFSOseWLX3BGz4jT99+sJtuh2wT2fYF2XoRGvEI9JnL4sci/CtsP9OuUj6DaiA4DZyJWhvnaI7
fp6ykmBIPHza3yfSGv0tRbhyXzPw/PaLoOWyIEQHWYR5gedzgxClLC4DMkBwSBTCp0Ja6ndy9Q1l
Xk31nkIweR4CDCPbthH4yiHTTOHFliILK5jUpoTT4Jt63sqpgTcboAdkOa9vKlUqUvkHc5hlHpWD
H57myon/Jn/IyaQq3ex3TkV7qQivZpQC5YXfffHKmPxQ5JRIgiK0QIqtKksWOGOfyPCanjGuA/MI
qytytTSxLEgZQfbNzMAYJrUtOqW4k6cqQZqFoaKdn/lnwVOE8LbdLi5Kul3KINpZY6rvf1jETtaG
UqXzN4OV9sMDY9siZZOuayCsYvTpJntUSXdOElb+hxVj4jnORc6Ax1OGgHdokEOxnuJ8uJgRh/9m
RnZSbxkxtd06wel3RRNB95srCH1W6ntv5ezPZ4VGvwcj2waPkJqJpiF7o9PHmdqUg1axbAGlhawQ
6uSQHkgr6P/socl/rD6jFh57ZJRHB4OxOPjc1i8z6Mo/MEVx91g7GGVXrVMt9wNFzIPqc/++TlrW
ETGHKTCbsbGekrltrEvVd+V3SjL8P08nBIB1LeJYBgMtsQzkf3ob+P0SSZ7pCZSMlAVVzdjuz008
yOtqZfm9ZKH4H1wj8YtGvX4MkxlxWo7Zb4/aCWqtnbgkiLGwggSnyBrB+5fdwFpRIAfWaG5BveYJ
QTGLC9R9J7hF52tKZ++p7ACcb4taolhrLY/VpmpBfD3DznTajUJs+NPa9OUEUdjtmyB0LFgTjpH1
OxX2LHNyxRTopjmLrviwSevyRZ5gFcevCoUkQ1uHWdjYwSaY05S1Km4E3VbRd9xlihkKXKXFnSnp
Oj5hx6pml7VS3kur915hZF6LZn4BxPhYZvn0aE0z4Q1qEhe0ZbB+VJo84Jed7xWPVAbaeiqOJULc
o3QMkgvUyumxN73cccsUB8TY3TMJP/OVbf6ypcMjpnIKrC8EjPaZkF7OZ2eQ27YnsysHPLUTYT+/
J1K/jLU3olvI87WbusF5wjp0J+se3XMRWqc6nOyN3fufCw/KNvb1cwewZlMD3kObQLIdSp6a5SyT
R/axHSaaKEjNB0aFdxb24W+J1enJ0pAKqO+zQ4qSktznMvpqJaikRBgWZy3D21XclCWn6tDv5siT
Xz5QpXcrrW/0qsGpHmsR2HfumMZr5FxfcUg4DbjIoEWy2kKAYBTSXbA7vSzc+CuNOwC6lqU2mDVy
Ug2n7LexocvN82CdCuJSnqocQoNdqvkR8SDpGMoiUSgM1RkddnUuiiH/adsE+Ede5QdFJuCDZYbl
XfJSbmhjAxxC/vJFyz4fuT+xNqRgR9+nDOcic33/X9Da+gxT6Qa7VPFvTiW/ScJFnaMu7C4ObiQM
8319QMQ1vA1IxFjs9t1D1AV01wpapGUH+kURFQdGA8cJaJ2Zv6v+ydMgWmtVOa82osl16EvnCIPb
PXhGu29xnsh/Ax63vXJIB0KCIB4d0Revvp93H64f0t87De5jhyV2q6zymZywbr90NoYGXNJbCySK
bLt8L6r2H+Er9RaMBEO8kpHE2Ri44HGDMto3rse0FwnXPoabgP3F64nnId5oP5eIYylV0Ia5yNA2
pijEXdmZ7A0mUIlYmsIRTcmwG4TUB1/W4x1IV5i+g2QAQBYRg8SI6SLuPnYXjE2O0A9mhC/5GLLi
mcIV5XL0yM0iK7jWc3A/euHzgLPkrkiXTnIq9+PRsa3yGz3uFf9I++kO+HCidEAm20xH8pnit6aI
dhZDtE+fdug895WzbxBEYDBlWot/rj/wAD3iFv7Iei5nUVrDHzZAPKv0jKU39Y+ccZ9BvWTvhe+N
G+C0jKIcGFA1EYtQmnum68y43qYMcn1a4/6h+vf3jtdxLkAYxK3q9oG7jklPupZgpAwgjWormqg8
gA7uHskewwlajcFxwRu0K4U+YrazUY20Ub4h9ZumTff+64wm5JOfYiRxwXpuseZ9WgUtA+KJ+kIw
HCk1HpoaIH4DZqKaqOdD66TewQfFRrw3pEKWzDVjm2RcfiuRzkj/tdktosNGNQ7vwrJRjZMmK9nG
JpAR4nFgTkkjwPU2ZvOzJBqcCFwreZeqi9czkX0vhUkJBF38LviBgjI+FC5byFWtFiwKeOKYyKMT
dX6Svvc3Ep6TWPmtzqH9J277tbTVU9r6YAV6eemAjSK1qUjI4N9R4Bnr7DUBrfo9T2vzzG8iV9zX
wV7gemfA7Jv/bM+OPoIRIWQ6QbvvOr/ytkuCmD+BIgb3F9HMpl4S8eLOHSYO38Hk6dTEnhKEfRV5
gwo7hyG3IOQM8ld6kHYfOtW0KZcSNh5C8/YoE4DlZYtawWuYwEpUDB1wzIfSt1mH9s3yaU/kgEwx
gnyWhc6Z9azeeiOphMJBcBFAWz92cfQx+kD9Nd3TNUvC7I+hJ/qJNqP/t4sm3wWZDDY4DPB6UBPG
zFxb/eMEDK2peMm3YTJPgk8XgPprXKRGPYUq5gCBUZR8IUQQ7QK/t+tOYYruppARvR+T77WKo+6Q
jNX/G1I8GfRE79lgmw9sftTuLKyaE6dx+lUm0jkrZf7ZBnUCfLSvzBPuuXOIxh4JBtjFQOfWQjsG
wked3LPCwgrqsjPfoNbC11/a887Wur7HqwJ+olAsUvoUv2iTy7rDKs1qDrxe963z3LvLQxM/CH/K
kQha6doe/DdQsMkbAxhW0CjeHiyrzD5HRgtPk1A4CSsY8R0syjtiBx5ILXAfSxOIvZqn7NG1hHl3
SsS4uhD6hiW9oV6tNjx3Ya72UQS0l0LQxe8FUuIeYwnOXzmYNTOe5qXxbNSwxdhtmyh21nCdzI55
m3zMeCeollNiEJFs455bgv6viIGAIfMZ3SvbmRgjuRGHjsHgxil1fF3KEFRDQjoeOsX4zgTEC9NO
k46E0Mv9xgOGrWaaespEb+C0wp15hrIC9QaVxvQGSq1JNjKi41z5Nqs2nbjeZZ6z9g73Irt8kTib
haH7vZW04gJlsj9PU9id8FJ074GigZQi6LZMgucvlaRPQCJR0ibhI3jcL9vzW3SoDOtWlYNFR6a1
c43BXuy0P/dn12m5fbgGd1IO7lHM5fVmDt4SZAWhvnAsdid63M8RX8gYlEO3bseEziz0+2hlUIA9
ZNgpTwZ9w3Pga/GqtZJQ420Qh9sYt6de1ZIG+CxzXx7CvraPlO7iMM2qIyeD9v5Iz2RTdjTOp1zc
+Fjg9D91C61PxJpho2JptgOCDoFMWamnuan0oc6m6R3Hfn0IdQ3UjS82gDDIQvR56trlLlKs1O3J
Ss8qatyX3An5tGGfR4yV+IFvQI3hwVKFtS6s9GXKYB0SGwAYVMJL8tajTUCEMTBmJwxbyF7DhKW+
xygSNKuXfnd93GzEGMcfxtb34MP8Jye7ccyqII7Pbi/Th7IZqldca8hgS2Cm0UD+LCvbofmqc4Y0
bBvt38IhXKXWzbBRQVdChG7IubCG+EqkBxtFqMc/xG573xBd9iONKy4eeBsXIap5X8MpoVFEIl0z
exzcTT8T43bKe/ZUN+T+JoszN92wPyK6EakmAkarmZFhx46XsYWulq1d6mQfTwxCeXLydZ0Ld0Z3
ya0Sd9QF7iKb3zQ1eu9POnjTk8l+kQejrwDptfExkv/NtUAGwJmhVpq44H0WuO96xNy6imZ/HDe4
zcsrY5ICXrhvW88OTpTPoTYGhYRvxTvZ+PF9NsoUnTdtwpZw47dUd5rIDOk9om+CPMYJXlDxTTUp
AR5ejJyIDWw5bGg+YoIUXmhJ0cK5OtmgTgx3qvKtfVIJ8RflI5iPG3CdJICU2jz2Xzzi3TEBOd0z
8mUFXTCeAVqQyJ1VkyYNmIwe1oblQOU6qitmmeUJmJpFdz8HTPbK0hwzyENUdHNAlkMbbkgWjFFw
JsO371b2rnHb+tpkMsq4Qex0kwjB4jcJiTto4obyQGUpVOZIHom5ju67XKtvzVV0GcsgeMWCNWzm
RLMUoPH2SXhyeRA6tRTRimFys46ZXn8XLenxrKKmi2CYfMjwl1zzlIzEjeva9WfOWvUXV2W6IwCT
NVth68e+BcPgFGn22zouKihruIVnxd4ZuV5+v0QToZWz5b3VaF83ja6GXRKJ4Cb/a8N3BB3qldVk
fHTdKn6bu+G+aRZ90jkQ/5rQm5+ExnmL04NjY+6dVQo04wZKEaB2QlKgRWHpE9LI/l/Qm2HH/y9+
sUKbdrjziZ0bYOufYCz7O4deH3dXMF9kLKZjnXBvjxVrG0aQjr7PqItawmNvNC5T/TfO9XBfQ/C7
833cY4g9oarbExbDssp/2fhzumepdePomu57mAiRZaB3moBlrUA+J/+YZBUPtAHt5zwZkmk6I+rX
xThvmOmYXvRkD65bTbEdtcHwEEE7Lm7O8JrhkOe/GwudHab8YCRqwZcntTDbNDH3bD1UydVpTXef
d9oAqJ+6akX+2vgEQtHseEVtghes8MRkPdL7gEkTYob/+9k6Z+mvU5iYkwY50p9ISRwO5MtUdwoO
6EqOtFkrwLgaCllZW5y7WfJZ+AOByBjR5KpMpnKXjQkdJiPhN79XNQbanD0tlNZrAbpzT+RYCBnK
Jn8UU8iE+BTukcFugWdk5YCe+3/2BE4O15CDi7QVPxmVA005+qEqjeMDKsNoupJ3MsgLEqJiQ6pE
/AxlQ1DpQ0xqwPDfcsnUugQqvVPSVcRChLdAljAnD1o4/X9AOLMHcrL87MvMIY/bRJ/A+//aOxkf
Sbn6g3VIsSn5ssq1t4Rym/tciwlj5vcQsCkBoVPSrEZLUupqZN2MlUavZaYg3MMk63Y/RaL/SbnU
/787Cb/QCHoEqAOP5AgZtgsml+q4WJ3KmNZGLK3YzxD/SH3TFlvFvvEpxmn0GytYqEUXS5h4lfeX
+INiIMNI/MKpE1krnzcHx0rfHQM89nKnpuALbCmk+WZ2CRsCKXNwidfjiUop29g1YI5rZ9taQKtC
mpTAkP8BT2nFXd5inlgDAFLnhayc51GDhcBvlp6jbOr+pUr11ziqCyy5nfrMOJVOuGnNJiGo9Zn4
j/wYYeq9sELVe0tSD2WVjxBz9qx6Gzo6O5S2UtU28lp1FZZc3qwqkee5sPwQYR7KQcQNFeo8RimS
n6S3d3Di042e/OzkOhX6smnSV1Sh9jFiEv1RdLmzxUxXMNmue/++zC2NsJPKTD62rtV9ZCwqObQY
obSxN2MnWdrsMCG9/OyTZP6RTrk8dqEuHuZ28TkTyLUIO1s8iF6SE22q+t0jTnWjY+8/+FY9uRQg
Tfuqt76tkfCbyTXZIYAldhPt15/95DC/v2VUxFUqGV356U+B8INNQO2cJYGOq9G4GV58HGfwOpIA
pBn4isc4RTG1Ahspj4mRLjifOn+6AbhWJiVWSo482blowWtgs+qpNZ0yfMQ/rV+wK6u7mh6PPM9i
147IeAf3ABbG3S9oHRgaefMdCZTme+lzC3bEwrQ/jwyWC/Smdd1TSjFkTDCaT2F9tLnM8PtHcere
DS2SKJvhPzLOUr4ZuqZoBU7tHVMEbmoLt8lnHLfmHr/y+LSkiT7WXG01blhCQzyJq9yFpYHCF6wD
S5cx3JLPsOyGSpb7LIrHVyAq+kzodXUVt/wRUBwekleWu2wSAUkxU+tFdLV81B1wm5Em5rgErn6F
W5mIGTpv7NYm1zsiT/0vCqlx2tWDJisQPbI4S/TeYudYrNvhG1BKKxZ5+6GFksyd7X0wqs0xQGdm
BAkazoROeE54mccpAKQxZT7T9z4bfgFoCAdpmEz53tHibVWToeKJJkkAxs1DsvNQSb3XN9r9EwNn
Ibfg4ZwTejN2QIyhK5/YP9+3o21GifTCrpHJk64Ctn9ZTljbD6bF8YkJeCJ2aTN27XpEfTKd3bRH
00tkXZI/orxxSFCiv/l1pbDddVWySLlD8983gIfT/JNJJJonwkjTZYXdB0GzKCa/WlctXwYDN1k+
mkxhuZjzysW0VozwEBmMI8HnPUaXTMQQOuWI5lAvk3VnyhteBpUsAjPFzUYOU1A8F5GnmWaJrGI3
U5g8JZMnRcdQRSp5GlEjXWEoIZBICwsrNHyWLeRAiv7AdetDi7SDCqWswx59nlCs9yIwScfKEjd+
ZhAt/zAu4BsKFz2elFnEcoJl2b4AYgYIp1hWA09obpVYHog4fATyyuYXFxW3pZfCGgJSVlj82v6I
fzKiu2L2VeNlPDsYXXkZMl0RYRQmujwYoGDg7yegYDhAW7BvENrt/Sh7DCp5XXyMiFQpCzHNyZsm
mUw407TReckUv0pmOwuQPri/a0h8DqMztvcoaGmBgypi52m8FNJHZ8G22E5zaP8reosoFLxS9jkD
CUCv2bTAKfkjcdr02Szg41W+fxrHIQjuceq0vPetIEjZtgLrPAtTxVtHirraKNAo7bkSUXAgks3u
jmNRQsELpkx83+imVL9GNX+uPwa7ShKFscrZL7yweu0XomigJuw6ItTGcyZs7882A61LmYbtHRAI
74GMluA94TCnhWUO+tLHNElbgfSYWF9gZXu/aoDZRNyukDutT2Cn9hE+rWHQ6lRNuEN0KcJtULFQ
3TD2QpFBztF+7Mrx2WHe+mvp4pWYYPAtScQsFS87jgYPcoqZv0ELnxDdosmOC2dGVttNz5BWwjMt
DYVHQmv+jnieAAfiUZmqgZmPC7ONgHGuSsd9p3NkwGAqa0+lHb1lavqb3TzbkZ1CsycHZuteFR06
ZPaUEtgcmH7r9AndBdGrKBDSf+6AroOXAXC1/Jk5rt+BOp18bKSriajtxh0fSXRY1z4OceBwj5gk
r+HNrhhRROK7fZe9j3ZxGhWZ5nBxtxU6q40YJLY9mIfELSbODgUVJlfZ5gen70skIeGwdwhFBEsp
u3s8LcFjqxnBr2NSuUAXzOMOn8kHAsfxjrm1fc6TNjjafig+PK3jE5w8Eq5CK2o+l7aL7gpz00rF
3ks5IGwf7Cj7b6ax39t4rPHVghppENiUEQtpz6ycIryEkzPdCYiD67KxJeRQHGxoGtKXjoWZv/I0
+lAYiFfGy+KNgWB4x7yu+U1iYR7D5lakxHdghwBYouAIz0Ep2gcqgFDdSqnloG9K/YKqdHJE+JRC
fwUTBTehEgHSFdVW2OoXD1pFCewKSPR7Faq/iL36DrBN/DWDUfoXk8VNZ2y8Rx+o4a6I22nlhtaB
bRhj7yrkwrYx51wGKbCcyZ6LJ6ub18TynwZKzKOArbJT5ETeA3UoWKdyRLHnOiQFrpI+iq1d7aTt
KmdgrTYTUPm72vjVmWaWGVx4ZUeYoa3o5BlKcIwZNrVT6sLxWSzl7K1CBb+4HAkyrTlxtkyU2Tmg
1NsjMKFdZHfFvGNAkTj7nwpXxEoP7lvIbmnLWqdaYV9/CNoovrcm5y7HNLca8FzvACXxVfWl3sxL
YHbzFLUbJsH1drHgiA5+3/6A8NM75Kx613veezpjhySUfU0dD1gSfDEVLIuFyA7CC9pSefIN8mMl
iNBSMXo7o3A9OyZ6KROYccQIQ4SRPwv2R6COpnbPAULqY52m8p2V+NlfEIoLlWUkJPvMVAfxOc/m
P6cr7noYCH1nHJcRqt2d3bjK924gj6hVvY0M/YaZTpwekCaX20SlTBEbf941WjmPjPzDs5/NZ6B6
zJrj8QWgjkcttGxN6s1ndJZfqRgCbDcKODZq5R2ap28gkCzYEvIkkXGCiyDk6yYvTDCGLk4yPg42
s5SSyHdOCftEGgeqnqkNNmryBB47d/a6VZDW3adAc7wbuwY6cDeiGj4T0xnItQm4G3gzgLIKsZpC
JLwsePw9TCTnqbtpGyhfKWfn0tv2BvDEeOPkcTyholaNvO/QfqJHF+nGJg+XsRo55VSrG4ELGjW8
ow+YxZCmjcKsUlP+q1weHx0u1lVRBZ5CW/UHYC7jWoVZc4ld/Rqxe3xOlMuoKUfiaMgd7WN33wbu
9CNsn3bCCy8BEzB6MJBBIC7UDuYaUC3MegeoR8V9DzVm32rrxwAvXhGrpREJ47UIpexJyuAoOgSZ
Cn6IF0QlUpRjQxQ9tlfbsH8qI2HuEZDdYVgmZ9y32eKEc91sXW+Oj2Vg0e1SOWentB4YbwAI2I+B
LVhhYGKoCAGAHJl35NeSVODhsyU6OxfEHVryE1e31gjTSh+eRiAGmnHkmCvYXhoDqcjuO4hDO8BS
3aaL2uw1FdYPsPZhPIWZBToTd/QfcuP/UXRmy40iixb9IiKYkoRXSWiWZctj+4WoclUxQzInfH0v
Xu65ESdOdbUtQeYe1jbBycCtPpD5r8lNp4x8G5UW+6VlvBbhdNInztW8B2tnuECzMY6ZHNQzWyzZ
f1zoyUeljcvPEr0tVXP9zBSEvNrOuA/mH7dOXTSiln7sChgDRLHQPaypKXqe7Z3GAN0iM4f82S8c
sQl823jwuiG4Mv1qCN5kB41A+J/r9N6fcfDJzljxPG/HLO7sE/Yv1/r0v6Fzo7vHW+mCrrgnTODf
aDlchSPZWs0qNx52eAaf1UgQnzcseKqea0LK5k+pC2LY9UCFlM8+JtmftJMkyoMm3/H/BGczWdR8
sZYq/kwNdqv9yJZbBDqfXSDv1+zMf5tpHF+ahBlzFxgJkkHx2/Qjch/JcvVZMLg3iqyXGZfXpmxa
XFE7J7ycm2HJXM92IflRbITw1X6eBv8dW5g2RzFwpRxYMDlkdstbqZHB1V9N9iFFfWRdCShHHJvW
RemWF6AS5Rv+CpuzfK21a9ZwO5L8nesVDyQcN6psPP7dGjkgE3hMYEe9Ut7x8O/xemwED1fc8mVo
zk7V23tC+fUr09wRQ9fMMu1sk/F2L6ZgWXJc+yZPxVr50L+3BqG4svI9tv1qeElKcpYycZmbYKWN
4D4/tDWezUF/+k28D3oiVhXlmkU7Gu56pXCh7fJP7MxKse1hQFyRHAlRsW99msmPfGG4Rc/Z3RQe
r6ymFedqivZFm//ujALEDZT/AJSgN/PLpGVGsSn+0xnLcKHRA3dp4nkN12V8coPAQaZP28Oc9Ovf
oYvvnp2sLz/PEVfDj7tDbKXdG6/SOTSnGhCIW/bFl/Q878fUVvZDvgyiSpLWIRt19b9IRs9pShkm
HIb+q3OW++hliAsaF2vbMwyQLF738Gx1GHq4JbL9HZNF3mJVZRSmtHmcRDVeMcfWAekV6JJj10zJ
GAqijFteIb85wZ1BkupTvfCgcalln+x2pjOi+zjddC0jbMOoyhAJtjqIwfTpkQ2r36HecYFevTaP
aITE3SU3q/y9W/BhBjky4IlKOuIc1vl77fBclUZM1RXy73HwgwM49r9o3Qso6y4sYI5d0px8ZQrc
+8TXxL3VRnLQM+2vyamibNchgu/ayoZonQ6TgQ2MryHUe0sWZ4NvDlbF4tCrzRJIp2C3J3fXLfVi
EU807CaTazNU6Kj7L1DjEQxHibtS1qBmguc8o44lIxIYlHnY5ZJzemI5L7tw/IoPmtDEday+iPIQ
wx7eDKbKPOgiitYREQVU9AW2ySGWtc/Bu+pGltogjBoQ9w7DRNywmvKj2TXWvpFu+TLSFwzrdNUK
s5IFqK7gMFx699jNjhYFPqqluvtFfr85OK4x71n74/BtS1h9w6Bu45I8fOg0HEkgOpfwnNUqg9uW
qH/TUU5/urx75QtksdpZ6LfKJfCOyyp+uKaz0OBQq37kqmhvNl1EVkaRjm1/+G6FoOyyGa30kUw2
KWoviFd1k0NUDnATujZCjZeqa9CPdzKEL8oi9DyzWriBWfI7GKv6AoamDvs54bQ4rqvjOcbxpTVU
c+q9NNjpmAairDi3pfHvuWx5Obra3RPUeEus6q5Uy6sUaVQD4YjlceI49BhwM+kJaVLI+FDFlPqH
bpTGK3XHVbzFp7YJ6K7ffevDWfF0WcAxh4hmcTRE8rJg75DEyetdTHb6xYj65yKHssuhwgzRasxQ
+U32xyRHwGOGL24vgvygEbBCniAtxCYiSiEzl4IFemN4SYdhZOaH1saG0G8WkyRaR/tSL/1Sgs4K
E17rqHdziWesTDAA+5G/p1Ku3FMo4aYXg+HlAgx8e9embnVsswSCUwRjxvP/RV1ydclSQz7Fn8n9
X1wHvNMCfeRgT464SR7tByOjAaz5XFQRL0cIJlZIZpcrLWJpP+1V5E9vvojrXSr87I3tg3ODm3Nz
ZOP8pVeDVTdk0ZdDVXdF7cGAU4Mf4ql9xL450LLlUuTTvZk1aZ16QVEPpnnC/iINvDPXQ8fOiDi1
UsxnSjsO4jMI4qfAcCdUdlgwucNUwnmhF30r4Oef5QI6kU+ukt9BKbtHazhPCpoBFhfS/InEP/nE
JOjTS+JD5Lc5cGzItGf3Jcc3GQZWBTK+He9RW6Zbrazua8GiQ/5ggBsqTXpOhzj2TqUgpVqjh3CW
RxMDHw2oD3YP1027SJwDzapix3etPgA6aGm0wPVzmZoDzywJK3PuZDEJCCk/FK2NOww7fjKiML44
hQLDpzq2JSb5tFIjcWLt8qzIRNIumXk1Xmypy1dXx/372Ijmqc5jc98ly/RmsQaAfodcdO48dApR
zpdiZFCntkvOhuwD/wNiHXCcnNZOlWTYaUcsEABWGadDsWdnST01qnP2Q2f9yoPqLPx++hm5w10o
AFo8eym/aNwup/uX8IMuDnnpeuQKmwYuQJotUX9g3WHCXY2iZ+LbwyUeYy97FIg17n4SqEEnz+p4
7CuuzBQ8USE2ieo6C2umlh8N7YnQZS76WaYI0sbSk/Qm8Fi5vAPy7kVK/8ca0gStqnUOBTytUHsz
meTcDgRcZk+HLlev/cJB4lD7fG/KQUJQ0pSIYrZ/yK83q19namA4tG4JrLv58mfs0+bXXMo/c9V5
h2Js8xD/O8nJEZZ8l1HbjgvomJdMlMa3r+qICam1v058mIqpb7PHC+244WJaDBvgsn9g99KvtHnb
rHS1bc4C54GLU79tesZk+MtDw0jWez13+frc1bGiW0+x3I3ZaCNC3dvbJchOokoJyzXtSCR2bq48
MmERkBYnim0O82c32DWAIVpUPCyZuSzeBger8iynKSO20VZ8TKFbEVbsEzxBBAb2YVJ+InsCO548
QA7oTkVFRGjrESA7kFxrsTXTsv1gFYZqL0wZV5xLyAf19CSJZ+H5GsOYrOcxghMjldc6JYhnDteF
+DLgFU+KcCmj/zhtLw+XHrW5oaRuH5GoxtMAXuGN0rIELkIo8KORI5x+oojlwxyn6ZAnAZHLnv+5
aXbxP/iTQxgwhXmmEv9Nc6M6LgTY1zAdi7DlustuzNBE9xBUmip0ZO0+OL33l1xDHiN8hYAXjFZ8
j7zWC9OAzyVRdwIaakKrtbMvdmK6czJi4HPBbcGWSuwwSvbD2YQ3ipmODonxj72AU54QQ2SOj7UM
LOzfdMjoyjqJb29ATTGXxXajT4sFcQ3FZIPmkB8wHpwsLCyCG4T5E+vdzsePbK6QIecZxg21f4fQ
nmj+dUkJ5hNIKaq7HU5yvufs7G6GhJgR35+drgb/iayNd2tJ6gIxBtLYuBi/s2BTiffBn9QZrH1U
zgkO2PQR2w4oVzhzkGS4w52aZRmIgKg8QpUb5XRmm37ZpMtYrLQfy7oMZiJvHQfhI9UQh20eyKTg
6pnSaQCAEV6bztpK6WlhBoUFw+yLUy+oCEezwQWogiQ59n5D2zqF8O0WXbBr0WGImfLk/eZ0RZg9
6t33KLE/+amuCjjZ3E1sZNclkstn5cIvrLuJSFtrM6e5pNWzlZtj6I8zeeqsebBDimkfgXVeFy+s
fzH6ByzA1c5B37MoxkOi4B+yGgyI5rypgHrCZJE8ffn0zO3Ob4nwKLPmpJSxV8biW8A6X1NdWCEZ
GKWMfIylLg+z9SQaQStkGkP7KC3E7Hc0Yze1k3GKDCZWoyCF31Um/82L/7enyE+hBjJJb7B5RUKp
IG3Zu4RAF+bZw15Im7uTIPsJnxAWZ5rVe9uv1uTMUvEHLuKdDhoz7p700v94kbxQ8mRfwaLEDqyc
Az+jXgs+BuvT0WOGCUJjYe71E+/f5kXTzJxPVM4dqlT8x0zGYOapgQbYMxnjPme2de5Jvh4RVctj
lvVMhNiM9OHgBTv8gRqb0yKqa8fZRRPPePiB3iVwhQ/SdLC/C/P3EhuHsWlZsSygLDZTgb6V2MHL
PLGrIDWjI8WsTr5ii4oQmPEVM+YL8rE1I75N3gI5sLG+q25I1J51UbAhE6TQyhP9gUNoey4Xol5M
Y6q73872sU2nleLAWFxgj9QInACPJ8suuFPBcxYYj8mx650LBZd8rIGGW0y2ZgCoIebeTh34mJ5F
TX/Frc7fit01kPsM2F/6EtrKWonwv2tnFHOos3kpLybM81eJVFufCQugV4xtdxrLegJm2vrR09jz
tb1j6NZFqOsc0kMyl8O0F95CLXaH71d11G5K+6Lb9eHdjM2rzvUjs02xs5vxN6UirbbzSNoSfYiT
n1rYgQR6Tim2jWHukJGKCbIJ0AM7zc3wWKYBv0Btij+6D9Q5Qqcj1oj01/rFu2HQPIxndHSTOFgC
On3TUniPqeRqHG2tY7TJgnBPbubELcwCNlFEHRi1prWKi7+w7yrmYrrmbgH1zZJxsy2UX/K2zSbT
3hJWYIx7nuwPHuv1X04By6ficqnDdpH6Fa11fHUX6OMZNeyjhSJ5LgzzYyVkh8xLdGFs2sEb8eee
qk8yEQ53+g6L0lRnz2z8E4cJkBe5liFxcwQ7m5GWZ4gKc0EnucnoQ8fRVfBWyu+GM1rTBQ94PkNW
8Yhu+ao/ErOYAqwOAkwZ99SjHKfoZlkLVOle5l9zWXi/FGNCD3cpnA+WXXEFmnL0NzZoaL5FI9NB
W8yqmI5IxA52iSQQADgANqnc9j3jD/5silrth9ENUStYS1wo6u75K9ocy0ZBCZqneLScPRmljxQY
223ygZihiUHSAhGZ6X06awor5STy7SzH7o9f48p3skF+4km19z0u2TWfXaNM5yQENwH4vaGPdgRh
1/AZ5IrHbi2JZmZls3QHPIoodOrPO5OayDEtA/lUL/l/0MXjcKFOTDVONufEa5/KbnmrQVXZI5YR
UCbmaYyl/dvHqIeBrMliexO0b8+V+ItlYWw8r2xAQiRiWP9Zb1GVFj8lUZAwaIaGHFYaLJRYjXw/
tJF7NOE7k9ks6s/Fyw5uWj57Sfov93gIUMCnjd1nlBOwIXh/qalZZzGEZCI8NbJtnMBMygawuzE8
0LDqENAo+HXlx9h7OV4Z+G10WB6wLVmmvcG1/2SOTn5bRtr2Heozyg1GkYqCY0eE7JhzS5A03ObX
gbX3Z2aTaz40Myrw0Iz7NOjFBfmGq7Msh0NNm/kaAxj6m8IUACYM9Ak5OeD6Udj1Xc5zcMSVtklg
UUJfdCP3nfT/Sga/L4wAceSAsH7gkQOhVWT8EPga76XmjECidaEF5tVfCifBZ4Z0YX6mH8VWtIN1
rH373Qp0UdNpKZr/NPEc+ruQpJJ9kUr7hWT5CyMOzrlbcQmR7T/5yhBPZARxMzGW2am1cqD1SfSS
4FLuGLa05Y4kfc8SyOAEISzI+b0Zeut37BECtn36UUNWW3c1WJxvGqjO5rEKWm8n2rq8l0Gmdw7N
pgdAQxHsZ/7ratM5zggnm5DTBZNTfThCNu1+HJPpNR8L+2nJIj6uTpodaUYWZ86COCSeTUEceOXq
q3O4xTpi33kyyCR4TdGPj0kK9atvY/c/zjH9OY9n46BGK7sESd976B2GewCyZf0g4id/zdki8I5I
XsxddZO6uE3ueK8xkqjSB1TGpyItHks15Hv2PNatFUpP22DyHFi8BuPVjFWdSm68/B+3AjvNkjSu
AsMcdfM3TcEB2S2PdYRYXnjU5XEJK+SczVJVQGIn69E2mj+E7yzr7cWXlXXNfuK2km1Nk6174cpo
P+mKGTEWPGBzBCwb4nyekgYWKOpVvcywjDCkj5W24ohKR+8YJ4OnOR2wupkend0YGg3Giq5NU9nD
Mev5XbwugIvAcuYeN2MX4DSDPYxmjrA2dmyPklCJJI67C03mIIBHHqwuIra7CJ4LzQS/TDBKhio+
0gxlNdizfhJcyzuABMa+FT+Kf4lcitNQTNLA2+FxV5nsg4QTTbi7T4rsAq0q2PMJLJ7nUvwZaf2F
kQULORFgDGkVtJuJb1s2UZ6evZFFdfATxd9AUCajM4IN36Mh/ctUjCDeW8V06IRxtEVZUN+rXhzu
FiThqTQg6DDYEKuEzAuoMCwBCxPE8gz74KiGHwrNqVdQ63R22QxCHVUaFBXG5p7IHiANXZHw9kZP
3xb6umhBjYgQcJH8CCWimDp+ACmr8upjXGMfkJt2guVN9F3ihW0ru+9RmWXBVkM5p7tIE4Ld0ojj
S0c4Yhg/gCkRtnHrwbxKVrTPQZYbwStrbF4orQYcawU+JWQv2v5nUQZ+8dw4Gjea6NJuJFjwlXQw
9zZ54jq3Jpp7ltcIfe+zIF2iAwn3qkUDKsd1cxCXPtc9+om2uz595QKonRAsJnJ21fjlrjN09iUS
O9873CK8b+7j03AyRjVle9fsmCKFp0VCzeOpfbHntHmpW/BU0I8j+Q3/XpbPCQKm+9oJF18JyEOd
vIy8DOowiAJV3YFtC6597EgP6jxS/tT7UWSGWEW05NqlTDmqKc2cV3xNqi2OGfvdBhIKG4Rb7iHx
Po0oLCPTMCSNMGYzEK2W4kpP1GHMujJ8zvhazOOEmMHAL04VAsapdGWO4kEqknhvPULRStlk9pU7
UskuuINtpFp0e5k92ypeNegW49CncjKjjTU2NXoIKS12spZfbck63cUFXvSLiqq9LyoRL3dyl1kb
tlEXz+8c1Sjwo7On1Y/vduKFQ18pD4XrR1QbBwSkrhTdk1GYucXSez55X/Saa3V3lCWWA3YA6ZbN
YqENbucE1oraIDYNkA9z0J+REVEGS22XN17NCpjaGtotNF+/Hqma65bJ2YvAbsC6ee2cqCqKX66b
MWtOjE3seEWw+xpl1vCUYiQW1xhcLUkagmGnJWtL98mqwfHe2EqoHlz+cnHkAjTx2M01veHIAjO6
SRL+7pvch1sFOWaA/TjxupiRE3hbBkFZ8G11bWYGBlkra8dTJ/3ieOgwqWiq8n1u86H5BHAnM36D
xOPBEoyHNsow3hvGZ6MzG2KmdSqTPtZXjPZZsPfLdWsLXD/5rMu2lrspGqiwjPzgr2Uq3OlM5qzq
IMk5/pEIWGd/UO9l09RlOvTgcTb+yVjo+MAMacRPqt30OomeE6rAQw2Bt+RnGDb9vZis6miuZZLa
ZI1qYygkdgQNb432A8n5QFHLGaKsZBx915xYpxeP9DHPMNalndJwmXKpu2q97pYDHSavi9Lpn6bw
XO8qkchmTwBH978LYwzi3xkr59PZtCc7vxa9HE6jh2LKklBbrF30qSWTbMTRWZE4Mh9Es/WDQiIw
wLYb2cf2ygWoPUM4CbefJ8JLNvG3lMeFdlLiX4twh/Ra0YHLnszSZr8xnu3s7BAZV9BpEheXjLvy
WCAgsuFwrMyMoK/VxDkpGSd+xGPAMoEoWvr2Q1mwEtln89UgxN1jOIv001gqlHa3Yh353jiRQQDW
AaLlsfYtb5le/M9hIDu8MTSj8RES/EejlNhVOjIffq2qk0i9/ldsB56Eb2ILi3AlvbBLsECZTVP4
tlDv5rEaWHRF8UAvzur0gCjGPN80xmZysB0KDjzYqRvwxGHZpW8jMtvkmetvx4sHh5NCNlL603j1
JxWb0w8DUcPXkqNoJlTeikGHkMPRQ9sY7s0au7AidYq6xibSVXQLiXCzMetzBpYDwGoeD4htDL2U
GtsFpjTIIKryzmIvv61B9NMH6xNxt890na0xjyRlw6PRqZ8d2sl0by1X8eXhWMTgcghHstrQuxH0
/tnlYdpoVM1zMrPFQI6M0b6NNRgs/1QVIlA44tWiwaLt95fO6AcXQTOW/pMJlT8CLJHa/9VcZiAt
wrOzDgnLWucGTVuTMbWNd6BqsAgY6xh8eK8rTznZthZ2Nde4zgYie/ZzQvoNElLGoHaRxcQKzKhe
x62tCg6eAzOYmAKvbt23zVvewFcQa8D3Qw2tE/wbKQcPd/qmNTx5MVJ2MTA3icI8WXNnImfWpizE
2WfLdV9HpCa37QC96ppOgz2yqeBUyUn5nBCOAz5/SGKxf3faFDCaimsur2vQ5iRdiA0kdgH8MGQl
fzj+dyHbb4SKYuCaz4GNdXlRFtG9R++tCcN+rm24pC3WJtk+loCeBqvw6VynNMBZy2Jqig0BXdpO
TftuDEgvF1VzGq01GGiuSZp9poLkHwsZlv+EXOmVT8QtXVKggeU3lIEtlHekyExIylzZxKtHJmZv
7R08T3l3gjjBWcGu2DkLrNUdh9R8vuqeF+yzWbeoXgSNmossp/qDfofmqFQZ3Wdh2k2Yp6Wyvji3
laeU0wnOs4g9oC+Etbt3RbU8wXhxvJ3Z4kge7DiCwuUl/ikr2+iPBNWPhj6oC5js6Mxo83SVqVVC
yuFv4LJo3Dkt8c6e2keGvwcpVBAn6LiIYXbxH0DxnKSAFyBH4vFcHZM9YfpO79xEAAYkQ+USH3Nc
DFjaikkYWxSFL1UZJOviRT8s/sVzbRhc00B3peezQPmtFkNx6KAPYBJV0nz3qxXcDAQLadFe0jLM
cSnLbdDM4PJpXHKPK3iqbLOxkQVrda2zTTg7f6SDDO78a+Lrkdwd1pjpnNwl5pa9sQenTw4cvDtC
xIxuiHtLTvdk+BizFM01mUOQp2Td4kaYWBbO/OFYrvdhJ6P1kg85tvm0LhLc/NZp+5vJ1kl165Fg
op8Sh48nhy15nsKjY9jqyBUTxRGtiZWmWKaFke4CapRxwWuCz+/RmFKHVw6hlLdYl/IqZT8Z2Ybx
GqO4zSZ3HuhUCWB4zXNfbbrSkF+cTC3jxTSxSb9MiKIHok7Fx0ChbvohlAv5jPe5k3zJnuPJgRy7
mh5VNifMv2hJlseb1bxrFWMgrN5Kl46OrF8cQLUzzWrurjuPBR1+bTX1istSZiP5r5XZ+jkYbRZy
KVYPPhPReKWpZ7+xPcICucml4ZTirko8bRF/UZvq5x0JuYCvFr/y6BLBkaTJqZoQDMjAMNJkyK3T
6crFZbJF4j2JkQvSGQxjKZYNOJWZPFQTpytAwqH7/46wERPXdtDj5yigAGsm5R/P8vljbUKQIX7W
5JD54gh9jGY7OIG+77H4+ZqE5jw08cXR3Ke3OTn78p41HuwHpCzOvsXUeOAOexsbzzZzOB+19DqD
hJcQkk6db9PBlR2ZXOiXgRey4+Dp7wA86ZNh8duzdyjH08dQ9YZT7Vi+6r5gZbMZ3igOIg6diu4S
9408IxAk2ZYkxCoWeC4fODdzWxqJFsxJf2P5rp2ehOtZwanKUplvbYM3xgYNljhiIr0ppN61XJGA
l6+4s8z2MMyNh/TSzowBDQtTVnTTpi3hPfdaAcyD8yeSKtvl7IYuFHijzvgg7RmdfNlKHoZgq5xH
bVeNfknpe9bZtoBORE8sb2Jf7K3eUu1LmcwT1gUkVEoEgggqH4JmBEPijCf02PFKIMtmMnmGLWII
cZXwX4IdUWUBoSKrO+u7AS3v7YaWU/M2g00yE1ex0qAAQSWr6WwFq0dVJ7ZQza6GLhJwjZaTmIdd
NvGZxP1id7pghZuvA/evPaXAeBfrQfzOaN3ffD6lR4a5Zc+w31Lrh2uY6MHNFAFC72mgABQuMpd6
fYsg7zmBbndihitXtA2ZWlLV029MoiT58RV7wzda0gXFU5t1wL2NkBmRwsy6vH9J3AEz3en9qjjA
/rHEA40cev0kneqQNJGBJtBEJdU4JuzUSFn+6Jm0S8OszuoLAYIiHBtTHmNN7HRX1uhPgxYwp2SV
yJU5GfNjXtobQ8ScpWMxdV1IsM7ZI6VPZK5wAhu4ONlQvvXaz/NrbvpTTcB9Mf8ESWP9QaiB6Fsb
TmDxPwc++N3whRG7pQVkE+seXPgm9Uqs5b5w32lyujsqEwM4scq4mBSeOdShDdbGThW+VcGEKwpI
IBHIBXI8dhX9WnQ3hSOUjsEFRxYvkDv7yrDPTeyaa08Rf3ugjvbuFYbyfpld0t4IhC9Al1R9IJ7A
+gk2UuaQ+5mHPZQxjdlfD+g20ALdhJ9HZg8hiMGWW43q+r1oiKijWvrTgxNcVr/DbiN1wFt2lHQH
e041Ssy8BZrR9/xt5ZLdnGtNrhzif7ytWc8kw6yMOX9hOHrxD+PAUe3U9W4kjn4dW+qtWJtFSO8g
ZH7pcdYwAStIU9manFbqvIAoow4uTXvgTrDE6Qup8NZ9AaA10QdzR5/LeJAYsGoYtFbTdIarmLSs
81Uce95gx3GP2tneCsKsA0OEwksHvNaFt2PHtUZlybPfM0K4GUayhDkR67ymN2diQTEVwiRlFyo5
9X/dYvXBM+SZcyt9ODdcSZm9svvmvU7j4JAKy2n2sW0lPkEu4b6Vugte+yHv36w2SP5qoArmtwDO
sKLefesPscOJlHkuxmcO7QlIkkQTSMhFM/EiT8D7tPwpXVAjnBp9nLwZw2z8h0g0P4I4cyOGJnz4
tmD7IH9dI3hyLxGX9b+NGSAW8Szw3sBhs4ZU5NMw3wvA6DcV9PzLA01wWFx1xzIOXdW4NluoDftP
g5fUbVhaFEO3rlXMFyPDXmSF1BrfdNImvwISWNaejHtSPvvKpFASBbSyQrRjnmqm5hwRkz5+A09p
iPPs+oPm3FMA5oZrJeoK1HfOQArOB16dOQTBja6LUgy7NowGlR5S2aUkglswrcrMJq2TxLXCgd2O
i60woAG4sbGNl8d7LyQOGOlnSkHBF02Q4h1LehrDFvf6JEsPxj9AoMdiY72cuZJ65TnG+fydmO34
4Zujf6PRYMxIGP7MFrYNJDSIran/ZtWymdRladCEakJUvKue0hHnj7VgQ43/MXJDQIUQz4JlBmYw
onIZmITHwNwuCGQ81iGc+wRi3NpoLpr13HqLMY8VlAzdhC/IUBVzvsL3WmjD5PP002gF431sevlk
p3X56sEyjO6GztmntaNRs5qsZB9Yu8pSHee+SAV1aEO9TEDtN+kxHZT4SFy26k6Y9LJ76zi9UDov
7MTaBWzISK7SCnruhh7kBGLGANVvMS14jFo3/S0Sq3kXbgvgJhvNnyIrgjMxmOZfn5r9NUt996KK
OC4OdjAykBRQjkCum8r0Tzl3K7bVWeKRwR3De5IR5tZTl0RJwN2QI/FlFmZrX8k8d83RGfk3JrEF
2ShIKkpatfbTBhqy7Tnf7tgbJ0r23fRBJy0wkd25kAJxb2kd/619Xv730i3RenElljr4I9zOzW7F
NGQoTDZ4L4YEeKUQtIsczfvF4t2/q5gPtjYB4LHjOC7peOPaQZqafjxXBJ1lIAwZMlULw8ELJ82T
52VkYqdZBeycz2P8aCmaDeEwWzko8SVxnDthF2MgksqR/6yZzOCfMWeUZSLHn55GXg8vtlzmO/PB
nnpmb6j4r6piJNUpiD2ID6lKKaCtvzsAtSSVKprMu476i/FwbYAX1dGKGQ4B7T63gXox3AAMspEJ
wHmbkWeOXa+zwBn4eZEEID1kJGpSqXLilrDBOJ0M6B1KaNhe/H3PEaRT5huEGsrx08ARTJyt6BX1
MOSoVMdHtGZw0bazrM6vy8jp1Wx4+hBhRJBDRpqTjxionKJdXi/tDl+dDjhSipbvLpNoEMGJjmRX
N+hkn8ILBDqjNryygvYqsJw+vUiD8uhhRBQoJXXMJb+cmUnNYDqAjdBuTccZADw3SyFy1kJ66pjW
Z1m2PdiWeUxi88Y1sie6V9DWxER3ajenI0FxhKic7y4GajzNWHwrtKET513ND6+rvWNpVTQ14lYb
DOL54uR4Mu/Ah3AqgQYL+MR7XWvH6i+o3PIQT0IdnIYr918p1g/JwEDHSQY2zuSo0vJHZ46dcbm3
lt3I1LncsePNp3EaGoTWZGB+7fcy0WA9FjXXj6fUkKq+27YxNPuWaFi8tcbKLU5Gp02P+rVbiVse
5wQmWeOjeMJmz1Hz+QeL6Uye+dclkl8caLLx2My42l+8KYaim+ZFcwdbzas8ypW+1TgGZrBp+7jx
3goKl+4r7YWyiDeEn4yQaBsxQgXJisBfMH3iBMJiSAOTmDyKUUyWQxn2reDo/W5xBilflqxKXz0U
W+5u6MY/DHVwtPPduH2xujard2wr+JeK7/V/1B0XmMn0d0MuZIhFeJmWzjeCq4eGpF6X3iWtY/4L
KPewBVld8AF1dkarnrDXUtinyeI03odnyfkImsClLVsxUoiY52wGmUH4rfLm1DkqN+4ddyAiHJYj
9L3meYojiqVQLjvdydgj9RI4bykoQBJRaVAV5xTvfBsQTB7Ubiozu72Rpk3L/6qE9Oy363njwIgh
ofetF3X9tM1T04ieE4OCEM66ywmBPmxte181SA9pbGL4Y/YnJSBMMkJdQX4ifKRutnaB2uA1iF8B
C3ERlSSWjxn54WnkHYwF8aLkloN4fzOsKI/+BjW6FawyHspgdb8Vv1HvyNeq7VkuKE2ruTkdS8gf
o0AA32eDrSxKmKaUIXYUzbm4n5aQFgLbwxIfCtxL7y7y6s+QD8BTLPJWsbEisYFmpI8gLNBz8G8A
W76hdyXk1/BBOYT4VPJpQjlcompKEDIfzplPZOjEA23xHsx5NzFwFCPqODMrfMSC2T7nXixOtVWR
RaSRA2NS+e8dKhU3dVVK/Qf5nBgrN8+Z1AJyo8qRIZnE0uNfJ+DfcGu5KRpFoIfuLS+Syt3+z9l5
NEmOnGn6r9B4Xtg6tGNsuIfQgawUlaLUBVZdVQ2tNX79Pui5ZCDCIiyHbGvS2N30cIeLT7wipRr0
beQuph2qWEFKBDYOrzXB9VMydQonKyi/oqNjHMpCbadPpdmRlobIve4sZBf8N0MVA8WMSY2t3+QY
BuQ12lvaSxKU8uuERYTv7zRtQsRj4PZH9sNWY3SxDC96zfLc9x5bOPo7LDMQTK/j6aVVUd+bPZo7
v30zhkQNtk43op2KZVmZNZ95diIAz2ma5V+10ud4woIJvnPFyG/12NsUXJIJK1p8yI0nVTEdARmh
7DoqaskEYCI1jM8j+YE4Nlhj/MhlK8OvAIxQMBvMKsZBWnr6c5d7GjyhMiYlCnrjm4ZRvQsPGU4t
8arpvzbodcnPmJOSbXFynJ9jN3R7R1chKQ9FelepM+SeImnylQB2PFD+hUUpdavZYtaMVCLC/g1K
YMAGxvvUHKuvECXC4SWWST9Wq7zT+DvnCilFR0LbXw297Bm5b+F6hUYNykltAbEuSyt7O5ExQ3jx
yQXXU+Po4R8PwclPw4hTo6tGTk6vLm6sYq+1EwEoqnzFPgjbiKZMVaLvohG0QqOl64WP72AZ66yv
5QP20ITcMEDo7MZ5Kr/Tci4+t4bWobBhpl3dbVl+RXzKHLuvvqvo+yhvPSRxZT3B+FoXXNLGUbXV
Cv2v3FY6/Bj0LvhtE58mx6pDL0LDD8P+RDG7qw46BOVug8hcCjbKqePiUTqyhw1HpqWYf1N/MiF2
KygtFM8JmOl8q9o2fERkMVHIhl7c0141lcR/0hXU3UQ44PWwVaa6lM9+VEEpJYbx1rQ4Ef5AugvZ
qhDOnLLl99nFfdGLHPyx5GbGTwF1wtwjrd94kyl/TbSUsGrmFLz5yG6As4jRXYZPoWCcSVSoJet6
SntnQ06k6X85GQTeNdrJdInR/REjwTDYfHpNKBggLgQTkHIBLbIXvVGwqSjpgqL7aNGm7LV0ayLT
1dJTsskDEOMCc6IFs0atLRqoKFR2/V2vQ9LuEDDV1zrduFcw8iLeRUQnc4dcjPJnhuAsslaBVmY7
mtIeBFasYN2hz7O3tKkqGh5RO/ogK2fZTrJbEH27gAAVhm+LqAqSen7yo+UGGx5l7GjxnRq1YVPv
xFjYytcC2S37e9E66DI2Pu+Oi+oW6LxS5b9TxKN8+orCQUJgTPD8qA2tiKeVoQPj+iOEFbFuXCwO
gsTosk0H4PyNRIiFT/ytQAB7+gpbwPJR0onSoH3JcQ18oXc7+FgoSP9vBLbb+HNZSgN5b5AK+0Rh
DYmKbfBOmHmazg/8nlQ8CPRw/Dk2+BsHiU+XFVqovpKjDwbbFj4pBA2KWTfJ96P7ovXzP4knHQoA
qsmfoRtYO0t21Jrm9vfoAu82q69VOHh/aOHJ/GfPQ4FpJLhuwiPFq6rXDGkGlOOpAT57ZklpIEYg
iPdDk9PPWAkKSHEEdhD78CTHs6bg0jFbYKn31iD6QzKJ4q4Keq95Bewz6M+zSEC1b7QGyYJN0ZYj
biKtxz1iBDDmX7ArSoMXWkwaY4oYzqmu4Fazx6zC+oMzEYloJJuA1lLU7kpH2o+l0cVHzY7LbalG
4i8bWh9cepD5wNHwtSk/WZOGTxVlMQBaE0dyB09BCEBU4bRX84wkqOVsyEFXKO8YHiUVCk4Iaghz
+lwpwKw2Rmr23zI/HZx9jHHliHaT5+CZoEdUI9ZIsmdYEXJ5IM+Air+nDdO3jCYYQFE1m6IRGgRv
+5qelDWLXxJhrDrNlMUrDTo5HX0IoDFJzyiRXONeLA+B2VW0jsbinnZkVkHJMTP9VxtYxZtUWtVA
uGfszQngjcI/2GRj92RlVfsJEI99wDFHgbsTawAush4pgtGxnbnknyHx6mTd9FVvihARKzH0XwV8
aJMKE/RQ0aVs4ZB1NQ4ESz6mhJnzQoOJNU4VGSlcZI4JvRNfLhNObhqp+YvvFCmGe1xxQCXbnPja
QxvFBYFKddFHITvZEm5N4DAco9DXMSjcbJ+3dEF9MMgG+ujgCw+pNZgx576rzO+gK/OoodoQldQF
pgngpH4woBswQjSKQH4GARveT3Wa5AgbyE556ibZY2hWOpZ4HEq1ES53GSRCsrDqR4X3zVMslML7
YhetYs6SE1p1DDxN25UQMVwsdscHwxjpySqhdT+SWtXfOose7JpKnPabKksevuHGML2Vik3URi5o
r3PJsn7GHTF8q+nirMHBFuZveg9T4eKd6dylLb46azRPHfpQEUZEUIlxNrhDcj9+4l2AmkRKoCvb
0C4dutdRCq9xV6f2BIWlDzmig1simYcIsEHlF+c7PFFxklYtzB2QQnX6aK0mRA8aQJcOBuUhboRl
Rxuf80mom5qt/RL1ZJabup16snt9VJ4KOSrwjNO5oP1pAk7u7/sIpg42So7Z/VCRXYxfx3qIfSTo
RE1ZwuwdaDIQragm+2hNDTulw2tTrHXsDFJl1RoFfZhS4gWCmH2heWP3DBnAn8q/bVG1HbTFrhih
UUKLagbqljm4tWzcdGWQNeIFvdwI/29PobVfv4Y6UnlfGpl3wz1AHaXwfzsE25G3o3/GAQPzPQCX
38sWvDEOaymU3gdyvQkbDsMWjp8gZIEQxAE/EagP5kj2+UBNX06bNtfyH2Gl5t0+MpSSBpJa6ka7
j3jIWuh6AwShbG2nQDj1A+2iIPgedAY31mHEO3QsdmoGPs5s/v73v/7v//vvX8N/+X/ypzwZsTL6
F/JXT4BAmvo//1bVf/+La33+n4+///Nv0hBUKk0bRReiNsekwsVf//XzOcTjjb/7/+ixnzawr4qf
ntWU5YbMp98nIlG/Whr5BGw/eNoQ5zHlroUzkr1Uks79ENPXCoEnXf819umP0WyK3HhFOHA6LWfu
oJ7+GLp3o9Xz7n+PVeAeG9UonG8qnJZmq3XpmO4xUoEOXMYBIcUHR4aUb5qasHVLR7VfN05H1gx6
QEqg9F+JFeN9lY7YsliA42zb8j9BjvyleghcXR9TdU6nqyM4p0vVoGaOBpyNufvpoMCmKCXZ4L0x
AOnre6m3FsKRjWGmK/qxtJ5WPceGq7moTfXJ1OCdIoRvOgmvs25TFiropm5wfc3FwaJMG1HEqlqC
Agw2Z3yigt11PERF99KrrSddPyWx+XR9EotPpgtHR1JYmo6hGSCtHHk6B40Fmky/E8+jrXbAk4rh
B+p53bbWBFJdOkHNt1HT/OP1Uef/13e7Vlc1oWKwQhWTjWKqxryr3+3afKrjwPSs/AWpR0wsikym
n7oYZiE04qlZUw626S/jOHsMJO4cN7apeWF03bANdqvGfwjtdPQWrGxV1yJ/8fK+eY5T3Xzx6xmm
iz7ijaHmHb+cqC5NTQeYZzmGMW+hdxOtNV2hIWDkL3VDZpkB/FhDJqp2bewMu8oW8u36wi4/p6oZ
bEjwhtJkX2pi8TlNBHvKAfrDM66T8BYCZ26zUMdAWC7MDhT86RtZhMfXRz1fUEY1KeAbqkYQborT
WVLjYKI0357zmBB9NSnWX0FNBZuumTL9+vBYbFMqY9JU0T1d3jHszVJQYvOeaZ3rbwSK6JZARwvn
ahRsuuuDXVhOQzdUW2qqQaPVXuwUAxK4Rel6Ngaa6fyo1/0cZzYOUkAa/DWSdWwlk1Adt9fHVc/3
jcHA0uIrco86+vzD3u0bUwE8qjmJ9wz6yi0UvUp2lY4Wr0+tBYvtGon6sJ+qn6mlfjVmj551XDf4
DHgoVlTcthbEh558zkH/5QnJklfH6Ywbh/jCb7RIOKlCWxQdhVj8xjIo/L5GvOJ5NHAmWQWpRVkO
vrRxl9X4PoZJXn69vizLC5fdbWvcU+wzloQr5HRVArLlSQaK8axxtgEGwh9oKAqAj7ZQcNZRkToY
lkL3HvpJswsxyF1f/wEXNjr3pcrvoLqlWvpio8edCk2k9e1nqx20Y2LUVJKKxAOM27U3hlq+7NyR
xgwJ4p4F0IZchn46WT8avFamhfWMoJ2zKeDV7oDfkxPSzt9nUXFXEPmt4L/qG1X1UNnIc8AB1ZQe
rs/5/K42HdUx+TGCmQtz8co1mLmA4x/MZ6V3NPRuB6keiyT5BpueSD9HirVLxLiBIxveGPn8c/Ms
SQaVkiedZThdAWfqK8csDOMZyAcdUMUc7M1A/Wknp9j8RFPqMQFrtPNaawaHyOLu+sTPP7bJ88TT
qKqEFKAtTofnhZJwBmr1WYuIZNWozwdEn4Jpo4d199f1sc7PkmXbAqM6Q+PY02o7HQvDaXw3auk9
C+CMO1E7c0IXmHsg0s06E0O0vz6eevZVbbCVus0lAyNZICV1OmAK4qKTIqXL5ytqcYe5YaQfOjqe
lIZDz6x2VtOLY4rNDSJSo4/NnT1Z+nHE1G56qpGc/CsHbK+vMqPWP5lT3H8LTV5xJI0qiOdFEUQP
TmA6j9d/9mKZLAtQOwfCtgR/1lVnsRe7emxRjVWzO23KpgOiYdUhV1J1Q0cuefYDcesQno+nC83i
u6Dd61C2XYwnwB3hiR6XtCgdbGqzHvY6SqIeYv90LZAYl7vrE/znCnsXMDBDQEtC2kh6Sa4AZ3Gp
doAmclBM5R3N5ObNMZR0bxhatrYCMRxDfdK/Kb0RYwY3gAkp0ibeT7SvN4IkZmtq2nDjZV/eQv/z
e2zCBnYl4obO4gyqCaIqrYamEqCZLA0w9qz0331UeMHfXkEf7lgFwyz0I5Jon4GaQWkYedQXA5ci
6epYnr7dWKBFwvPPDwKHJHWdO5HWyuJU0q9TwUw2fBI/Tbo1qtAgFQzMmtihZiQe8ZAESUx1FkUj
7BpHfWe2ivg7KbQw2HSpQbvx+i+6sEdU23EcUwpNztvl9CQ5QumJ/IcGRICV7JxIHV8QmBr3FB/0
P0KlanR9vMXJnReAR0F1LAu4sya0xZ6MWzxwWmoddyWy0WgHI+XU32uxRYe71AHmH2RZWcNDRXn7
FYvNrrqxRbX5alhsUYJZnn7WXyUQWwTvdZtgG1MH9V0wJOOxwacOdVAxfHHC6oGI30BLK3iczWt/
p3PDhhxY53EqqZlbuKce8EtCYZzmzrCyAUKhDKzKv/0OlSXf6qOVF1jhy6jb9iHUE+AgKWVGcLM/
ry/i8qNJ8mY+GIqQBm8M9dXTj1YbCBqSuifHgp+O5Y1lomBjh4+8gfZaxbPg+fp4i7fEktIyHBN+
tNDoiDvq4lgHWhXYCIIrRymdTsD0pAI90GwsfQhvqyQdecFv7Mv5//L9Z5KSlJR3W2eeqlCtxcm1
IChQ8JeNazSiONiUvfH9GBEtaox6bZnlsEVwMb+xORZPNvOUtkkyoFqaOcs5LjYnlnljCuYTUwJp
S9qHKRQ189FK6JkcSlFU4w7VL0U5DrVaNHTtATeso5b2z43J6+c/xBHojmg8qKYkdFh84EyA76kg
frnY+4j+E822oHlOwZSnPN9WW38zWtWC29tS9dvoPko9KWJrzTC+2l1o1p8auq7iC+VdkyoJUsIi
/N7rs2UOiF5kNx8ikH7xc4ksh7cRNNecX7WB+uZWBbfPxRO0lXguUG4NSGNL8HKoWqBkDza6CQjT
ijHELTrsC1Uca/SBcPdJjYHG6RjlypyIhiJ0+zZtO0wcQyD2a8hSiv+q96gzv0UA7JMn4ms0CYd+
GFpthYkE2tzX9+zZGSFBd0xdR6+GnE6z5iV+l4NoYPbwRACnZNUZHdLY660VLUYkcbSp+E1hRd74
aPPmON2xDMgJUflD8uXmi+fdgHENfxs/stQV/dB8RjC3eMEY1b8xytmTxhFjGHJrjUPBS7uYV4GE
SwToPHUBbODlTOXwWBk6bi1Gp2P5XGhHJUVoERPwAO4TniVJkdZrOxjjGwHm8ibnh5BXmmBkVEow
jrG4FIZYR/QSiwDXd4z+zSiTcJfhTe1muPF1qMzPOpBhXrikvOWNRbhwPDRKUxblApvkYrnUKup8
eRGq+IZAL1xbWRY+pmgZbft5Fw4QO45gfmzMIjEhTijJPF3fWhe+NEmNzr4irDf0f56Yd186SGtt
GlPQlH6mAnsFE5r+VsI0/PgO1gC2CZ5JcLzCWsQKXZ+3Nm7kfOkJeiLypoN1r0tvNHd+1PtfgfPj
AHB9ZhcODV/URiuRmAnxmMXmiupgKII0CNzawBbH6Oo7GITA6lvQZaaGJ8b14S5tZjSYVQEKnD/Y
zqdnphLx2NASC9zeSnhGh7jifvO4PIYh3iH1gFVKUqCzMUbFJ9+jRTDKRn0UVfnr+g85iwrYzJTI
qTvZ1lwGXoYlnTGAIKj81EVGVcNffbAH6ULWGeJvBoal06rEt0r/MdQg99ZkUFq4sXIqxqtJmor/
O7YHUTx6rYbkKnIt1WQpK9obpr6pVMfX9FVOLBm5UTj1xcMELKl7LFUbur8jEDqq16nXOvohz4wK
FA6wWgQ6r0/w7AXnMdUptRN6EgrrxiL1RykSE2mNaowEsf5nVozdN12HxCvgIQwArw+2rP/wjrKa
/GGCI6ayskw8QDZkMuSRQDkv0bNdgLbQL3ieSGXHcrQOXGo2KSkmnNNOAztQzu5c3WuBJU/yiX80
e9EAxHhrW9bhPa7ZarHDyFf7FRHDqje24IUdT05G3d3mhFmUARc7cMwFxN46dNHDnHTA2vjVGr5d
v5mTJvP7hs7G39dX58K9abEqLAspoK4t9/xgRRr1diV2+9HpNngLmcBi7dCNuMZ2ha7Vn2rdx+uw
8KO36yOfbQJMwXW0VLm2eaDovJzOtU5UnJnKkH1oYTULlUfzU9CfbXiXAvW+vz7YhUuSAN8k+YLm
p1NePR1MN2EEqEWJlZ4uh2MDyXKtjvH/4hHinqJ9ZBuaRWK1iOZ7XB66ENazW08xJU1QzgBIhapg
5ImwEmoKLa5DI2A4L0m31yd46TsSmglLcF/OFevTCU6Ac5zGyCMXR6GEGp6W7xt0hzeBZPi0hrkK
R8pY+9rU76+PfB4b03eY72k2LO+DujjMANn1vnXi2G2kkduPgUINaIszSvCi+Rqd3QG7Rvwt8sH7
+NadY6n5vSfLh7xzOuWqMPSxUrzILfB42cZ9oaxGIO2fhiGy/gz40GGH4ecQWyi4Fjfe/LPNO1fL
qdALuoVU1fT5c7x7dMGP+6FsJ821YNKtc/6uz5PmoQcYifRGenW2vmQ4tCRVeoFMkiN6OpQJsCOj
SKS5eDpr0PAwdrLBna98qx62I/p79H1F+tGLiEWdR+UVAuRP3Ho6aJWA2R+FbrsJAh53pFlIWWEM
tMqmJtw3NEBurOf528uTQKJjSYpowuJpOB1Qs1MMdOLU5MmDPwA9EgfxKPq7tPAiwMJkXGVhyuyL
DAX3ALoHdEdtlw8I13xwN89Pk2pTe6BTwLZabCrDimLD8z3DrZvS2dcN8E60KbKNUdn6CriueM0g
qd2Y/dnhnQflnZrPD0M6i9UOPXQxB+HpblJHVgCCt51AzPTE6yuH0N1F5RBJattM7UMFfvWjkR2j
068k0tAIf7iLT5feEGrF7R6ZyC7Rjf9a2TgIIAGS5w8As2KEMvwawsHHl5kmkMUdSSeP+tzpmJOC
j2PqdwRzWIfBSimjrafkzqPE8WTvz3pvoGLT6MauvnBqnTmSpN1laCpfdzGqSpej9xvDHUWqCySp
6hp1J9+jIqsGgGmvz3HeKicp2LyuaEJyhHjMeX5OR0sTu40UJTNco+BmaAI7W9O5V3dhMP7UUTR0
rw93aXLkAYSLBB486Iud20JnC1GA0lGNGNN1o4WY5QlALRkSBTdSjkv7da6t6hrhMpHyIjAv1bKf
DLosbtJiFSH01jkoSHbvMjvTjw2497cmVNUN5UvUEa/PUr04TcntRM5FwrlsZFToHyAiGziujvp6
KoE4T0W+Rh5nqFYl3BJv64Rg0bb4bQgMdjHwNbCK8J3Rof7V6BZC/R60/RX/bIRQJlp7o9hNGcIT
b0AsPO0GJuDSJrARU+B2o8bKNX66CbzG8/wqhBE8SZCIHQhQ5DLs9JBFpDRjECs31ucs0GHTzfAJ
Nhxpk2MvcpgJJH5Rjj4K42nT/MbUsdrDSk0frn+FSx9BWkKVFlhFdsJiaxuNHEohKsNt8rJ5wWUp
vWsaJJ7CejJu3I3nQ1G9UHWKlITwBDiLCWFPYCpIU9gEqJ1Ye0GjbdvSQPA57PQbF+G8bU8P7Fwo
EVCPpWqdA19i36wrKIE2+H0J5spHC9nWwuYLKPFu5xGBb4HTe5tRLyDJCJRZri/q+UPP8DYNcrBH
QJP/2fnvYgodxSWEJzLHHQM5fUoK4z4uULulxOZhRw/2UAuQEbg+5vlJZkzgRTZ7lMhYLsJGFBkx
BRxn0QpKdc9iGtAys3sdk0Y7ezBzvJbrvoOFnSu/rg98vk/n2ImdM3ckZ7DR6bmoZV+UJZAg14pS
y7gvjBqVdDSTy/jL9YEu7Z85m5+TKsoISzxFp5hdOercFwEiES7+3cWn0AreKsHSXh/p0vZhGY25
assHXOaZcdCIcNR86RZBpQBjsxosKcMqulP7Ht24OCu7z3Fip9/7VkR/TN7Gz9d/wKU1nYMICjSW
RhKweAHIXQtFSUfLRT5qevTQCMTNiHz/43cM+RrhoeSk0K1ZIo66yDYUG+EE1wyiqEPetCnlPqa8
+OFbhnF4P8HkUXSmSXK6RyjfTnIqbNwtwZr+sI0pu4NPVJHDid/XV+7CMSDYlZYG+m/+17yJ3h09
2wgMQNSO6Q7FqGw9oaY7atzDuutKHLYBoBFjY71s0iq98c0ujUzox5Vj2Tofb/7r70amzzNjxLlz
4I2n39FNijZO1kD14D1Ftzay0z3afu0GYNmt5tOFk0FtkvYXDUkQGMuTkYcdpNKgtd3AyeBiKXS3
xiaJN20vw/319T1/BQm3HJieXDaCgsrivQgipfuHfOlCIKaN5Y1hf0gNiirUiRFcUbALvD7ghbuU
aUkaRLy7/Hu5rArKVEURcb2oPoLKnXlsTQeBk1DHRrHPq42N9sf1IS/N0eaSUdmq7CJTP/2S5A19
iTib7jodQts+KNo7Q4PAIOzcQGgmdm5cN5c+HzgHypQWOSgYmtPxkMWexKiXuqsbGhADfhFKZBOu
JL38+F1NV5ZkV6cidV7WCJtxKAvR6e6Um85XtQu6jTSH/MZpv3QS0PswKQpxpdjLHptWqygBIsHi
FiUSyqWTKl8wBMg2fpeDcDdrrV4jx/gjtL0P4ja5WKhD6LaUgP0M4H6LGA0N+xiXPgJ1FfBvtoIL
a32pc+erpgK0NgbIEdWcln14u2iEg2hmzkmCbs2X+fuDnzd2UHQxNVAKVvvGj/2N4eTea4syyaaE
oBneiAwv7E8NSUQq9w4fEvDR6YBIFMDi7kkyu6Y2MLkOu6OWad4RdyJa7Wb9dn1+Z+iLeVVReyWh
RA0YyN/iPIioGs3QaXUXZZ9mbfoROjfgDTdh38NNGIgNVl2oo7rRGTapQlfd5zPTp6f3i75DUPc3
FvzC86xRYKBJxOPF8Vx85QG3xTG3et3F17amay4xeF+BSYGnamEOeah6p9jVkBkOJXCsZ2lFye76
klw4seScMxIF8RxQdfMXevfJDW+SXthWGn44vbcP6aa7Q1nV26DM/RuTvXD/6SroVVqOEuCLtng6
0RDUUSltNTdKpbiDaYIsattaX/JoCv+MdjTeN3onbtzyF1YY5DgAADKC+dZdXLqNY9qdPZiGmwnU
fJEVd9oJcwiEXFZJia3sqkNX8MFv0L5ZI9Bu39lGH7Q3Zj6fm0UQz3sKjsekH8ZZXnxm9CcjlPtI
gEYsF7+Hde99nrpAmz5+msDNmJRb5zY9SjOn3zJPemT4clV3Vc+m79IiapoXtQY9H1qentHp/fje
cbh9QarwNbmqTsfDprjHQZbuV6Wo6e9BMSwXE3nlIYd/cOPtvLBN50a/Nmf3hJJLZCgSfr5SGYnh
Ciq3axRfB9wrG0SUfS1AwPz6vC7cSgQfQHDmFAQE/fw5350JJ46mTi94NVPQ6q9OR1a3ggSI1ZKO
kQNer470bgx5YX5sTnIsDiFv2nKbQouJeM6k5kLgEp+q3Cwo9tVI+FlonF6f3YUTQSnTpDr9P62H
xS6pQ5zdvMjD60mdMTom8hv9yscafAN9Dp633g3fFb23dj3CBqSYo/l8/QdcuAcgykmabZwGIJiL
S3gMEzsLvQJ+ZdBPChx5fYa+oXyD9oY2qIgUgdyJ17CzZHnjhFwo6XLbwnMCeU1SREZ7+mkhMpd1
mQcJYZBpj3AFPdTmhIUF04SBNg5eikSkLwzih15To3Un8fOWUyD/GI1tba+vw4VbgVYqKS5QZzb2
P/STd9ssHhRBVi3iu0mJ1T/sjHRdJJH58WD+/SjLSmqHHFGLRH58Z4rI22jOYOD9gTR0I9P8i206
z1NYVG4bZrfA3Jc+Mw+LzUmiwwUX5HSpjQwgpwNz/a6HF2bcjRVaDq+Ob6ovNC2TH80g0AK01cQe
bgRtF87S3PyhXEIij+DW4p2JGkWzUKeM7tCBqA4yq7V9FKkYV/jhrff7n0bS4maX8p9IV9pwhJYB
TNPz13TsLu7sKjFwVAHVinVPmKaYXLRF2xRHLPxab+fjFYm575CB9T6UJazjCf9oaEU3nvPzqwvc
JN2fuWavcU0unnOCnnjyxjS9i4j7S3xCqzFcC2K+z2Nh9o9tk92i+pyv9gzd5rKErTHj2RfXCdQo
3xRKhC9tMKT7LBHhtjTTemNrxq1Y5XxH6aZDeWYmY4GjdhYfFp/WBqshuG2RVdY/AzXMkPPkiCLr
kzUQzwMt3YjRQTrx+kG9MMUZSMgLDp4H+szi0uisoo0wk/XcAVW6ipe0Su/bMMjydRHHtOyvj3ae
c1CpoR3M3lVh1y5H0yGu4j0CuhZ1W/mQoIe29YoWwxicvpHQHdu2WWvFDFan3O39uj74+f6hnTcz
EpivTXVhcTfn0DvsHhNK1wxTKnxJO64qs+gg2lvOKvHD8kYIcX4HztkNnX5KjLwGZ/RGPUXDDmce
t/FKiqhmou17UCzb67M6/4A8rRaF4TkOhMG0OBW9raHji5G5OxJUP+W1nB4UiORu0mTOrZTm0lg8
a4KyDaVuIvvTa88O7aQA7zS6CA3NwI4ULWokwCErx7eKsxeGInGaIfMcJrBei/grws6+6REVd8fW
Dn9iuJU8ZZGSbJRpim5systDIalHJxDc6fKew5ajEChedfAw8uEJWZHsoOVGtkVb/Bb++cIWhCcx
Q04IYuem5+kCyrrDsM9Je7dD8msvKyS007AH85GjEjj1TXtjav9QIU7vcJO2+QzIsWnaI/14OiB0
YhH0lte5mAqmOG5KMzyOweC95EZpfheVp+79YOyiVZVSOrF83rFNkWr9QUtwnOEqL/CjxXn3+p49
v+xMLhwyF8BI1OCWlbC0wiBOi7C9QvAAaQ1t9Ld268VugKAMahzDHoHQDzK+KDpAIAS9TKF4vs6X
AX2bGn2WoM7p6qj4flNANH8ZygD5TCQhdmqNY931OV7YVXNoAIAArpfFtbNYeWdAXycNW7dGLNrN
EEU+UuOfDrZdq/v/xVAQYgAukGvTpTsdKlTboQsStXER60pIt33vqCu+sQtIzG601y7NimvGmMso
c21xsZ+w4W5Rv4oad+jC+kkqqrMn4FVfKXTIGwt4YZPYFKIpnJAT2eay6RmitFGI0m5cUQ7IziuV
c+htbFXtIOrvq3JEsGrKP55SU3DjaxFDg3Ih4zxdSt+pK2mnonLzfgJuskHzxAOKluDdmOJRHaC4
jAvaEOxp3SOIlTt64v1GnaWob7R8L9wUxF68yyqgRCoTi3igbRO8jqscDDgqv+PnBs+D4JhVJYp0
JDkKQqit4SXrD28kqXMxzaAmxl0+z3Y9UmiYjNq19XTYj3hv7UKUYA6GgnrS9aEuzW9eYtJQh+jS
WTxbWHMNMeZRROez6o4nnN/ZFHpbcHcjOgZKt7s+3HngYdL14nWkKUUHfYmm1dqOtDEwK9fh5CPJ
D819xDTjUGT5Z0yGwkM9+3Wh8VPfOJsX50kYQAJMEeEMeIFiYTYqOPS6Q22Gr8h7JN96y/Q3SDDM
2opFtb0+0QtZIBXq+dQQ+QIJWD4xEWFGUTZF55qwsACgRTFu5QmWYuuxb9CaqStsSvwxlOhLptNA
wpT6f8WVEv8Y1Lg+Xv8159cFZwlq0VxvBam2vC6CEVVzNGkm6m5l729wYpsenC4ux72o1fzWnjr/
yPPJRcVhptfOe+v08HZBFY1GUgpXLXP8zKIYMfgNdnX624iQ+KtjobuN9VQUb6o2Lm4gHs+vK9oC
/3SzuRd5bxcHFqiROqKvJFx6JOXarqPih9pX4Z88U5CWcWa/YLOJ5M8PLzBQdAJqSivwqZY4ywjB
VsPsseb1VZTljKiRj1mq1Rvp1+mNnXzhW1LgBLhEqYoIcAkhkrVZBoZJcarPY/1HZg/jEeUUFAgF
CnzXZzWv1WnUAl995mgZ1M8FH/P0Q/q8kbOw/uj6IKZ3tFVN9Jsz85CA/jtgfAswoFbAwETFgNRE
kd04QxdmagN/53PyFpAtLB4BiSZvOjNLXUKmfF+Tiqx6zElWSMvdCtAuDAV6iG4IACloeMumUi0U
ndgzLt0CMPxWdcbkJcUjCRvUKrxxBV7YoBSF6AtSnCJlWPbLKso/2EMPzAp5VOD9g1K7YN5TLOyR
iv6aFhzku4rjkn/4KaPfirSCSn4JuV3Oa/CuFgQ+NhyDAAdIHY8Q4Eu+PdoE1/Y0bRoE834VTtUn
HyTbgnUGL2PpBiH9TKRajNlgTCiwxc7c1OmLdD+Vwkl3ZRAj7ZhaLU4oOVXfG5fdpQUGnzU3XWd9
hyWGk7pg0UHqTt0pxjPVK82fIZrRK9nCB9Ss4nemOLcgEOevC9NETQL4w/ySLjtp6jBbEDle6lal
Xt9bU13smkFLIWGV6b5X6lsaAsvxgBvPVb2ZVUVRTy6jErVFU9capHEc1ST3kajXsbLE5Dbw24eo
EUmbreYWlbixg5b3wTwsrYW5bT4LBi1zXJHnWQBfWj9idlV3h2JErXad6pWFInaLdmzmqxDhUlNu
Ahr4214O/fb6jXT2rLL5EXukAAXWhCthiQquSqx4p9TXjhgINRRzyyHrXysT/NLOmcJSPA3Ydlo7
T3E8b1egHYJ/VlLE/n1fUGPfBijUhzdi8bMCHb+Jgo0+w2fhQkGXPD1YgW/5gFiL8ZgUpbnKfb+6
G+isrk1oM0ApAtxuYLiuJb5S1PBif1/gs/bRlHb+ETy1cwgHUwmMyumPUHnhlRA2ybEHprO1JQPi
KD64tt38Ejga3whRl2/8PByFdVKPmU9PmHo6XGCMmBylWncMrH6onuLUSWAnBSN24LuabRLZKxRs
Y9ybsX4LR1qeWCPc2I7zlN4/T/wGYGOUJjjkAuTf4nlCtj7EScPojvjkaX9b05h8SaogeajqoLsx
3WUNiaEoQLLzQDlQ4FxyUifs/kTdmy1KeZmN40RZby0SsBtPw/mxptRC/3COI7jAljGjk5oZnfi+
O3ZdMd5XCbRe9CqwpkkGsZJI3K2un6YLH3HWXuGRnVNx6p6nH9GJ4Gdm6tQedb5e/9rFOfF4m+rj
kGJ5mFqJC8VN87BJxL145SeNIW50DpZ3NS15oiVCGYjNgOHEYhtZRWwjPe7XRzZZhFFBZGRjsoNe
B5kkLm3krzIlbPGhTHWMvG8pK50RzubhmTpPFOUZAp15gd49iW3mdDbO7NMRNy5fcw5dRWIfryQm
UMkOTe1K3kl6f+ItM9DLo5wum8Lp19UkOvm9xW5FfegnKfV9Ymmh8l1BZa/Y6R0a6FtFIF+wryGY
+dXaHygX/Aq8Kkqe1DayMejIZyLUD+lgx/xc41+OmGYYIMX50S8MqoRnQqU/wzFZhlBG6ITgfX16
X2H5mgUtftANzja1ksCm6Lrs7v9zdl69cRvhGv5FBNjLLbmNu5Isy0VxbggnTth7568/zygHOF6u
sIROLpIABjzL4fCbr7ylt9TuoCmxtJGl3n4wGnhcAccjQogq/npnUw3n6smcA1+WQZIm1F5eZM75
9w8/HqswGdYp6jg9q/fXYB1cqnof+BjXqYkbtr0QjNKHka5hb1T20TYBh++tKVV1sKR5+OWj6wMo
gb9BmgFuFg+U66eMrLKYoFg5/mIFcEOJVI3bD8ycligNfuIRGO7SMOsdBLvMbouffhstkLWhnKF1
B5WQdPJ6cWT5KuRtFsefBgWTINnIH5Lazp8HBdXH2mbV+w/7zno0YhDlE7wf2Aviz3/7WByUboco
mSy/TWuMjUtNG3A8bSCXtZVEAdCG9Ub2+M7NimgOCQdliMA0rC810wxIwOvC8sOlE1QQLM+XkvJD
npmRW3WgIWFZRyWDDMA0cUzyPMewVUclyh/T1smKjc/pvS0AW06Dmq9TaCtdb0GToQfAkJ4twIfi
LIXTVyTD630wyOljXknxRrbzznJMSEyIYwBbBeXgermxSKwOCyjDD6cEWZwOYkgZzuZeCZXJnWWm
C/ff8G1+B9CNpgXluyq6i6v7YNLZS6xpwnNf4mfgLpWKJyk0eOWnWQbFQz0YJkZfsz58QwYeayIH
z5LidP833N4I3AasD2ERlYubwJGbDJIDrQWfNSnlqW+xbE/jKMOpgSZJESJzmBHuPjjOpYfKOBf1
R/4ryk0RzX472jlDLpoEY3hGUs/Z5cxMj05pFQeI/VvqFrdJC0uJ8kTUJ8zAVu9Uk+k7YxwTnnEU
l9QDSpRhuTdkeJr7IWudj4JdeTL6lqKAR3FEzHGun0yp0gpDIxWDZktqfQwvJbfIzfQH3sZbjYn3
vlZAQbSX6HdxYo3V11EFGiaiSo9vm2EsBy3FxbMw8SurFDTEm3HUvWRCHhVNOUzNYSJhw+tEh/vH
553t5cahrKZAEDDY1fMGmRTK1eA4ftf35WEcjc/2vCQPAQiUj8cCMgaSFwI/u7tu+cSZYywGMjb+
wH4c7byQK7fRMEjwiiFrvCzM4w+KThJ10O3hUqX7SxFPtXn9MuNFR6B/lNBOmxT1EcSDATNfqU8w
yroNXYl3XqZo4NFmYgYuPsbVOVXDMVdCzBT8pWrpE9R1K/8TVLXyhzmk+KPU8KbP+txNGD3Pvfy4
6FLyih2gvhGSbkPgG4WMQww0i/JGhKzfvsyqXDoN2nLtT5Vk06jt0M1q0vTRLpvGV6jwj/fPz5vK
63VRAWWNlIVCilExVfb1gmWH0yE+JpXvYF+DZImZ5VJ5RpjcMr8ueFLwwFqQo1IutGmOnaPX0suE
K0r9YIxyWv8b1NJsnM14lsyXEYdUDGyaNtd+WklvhtjzjFoUe3rQx7k/qXPVHxxlLFBpjhvMjNxE
VTHzxH0Qd193Ypwrx+4cho72GjkWDj5Hpanb6GDo6QBeHy6F+kPGNu5vNLbwWbTRCrf22ZiE6bNd
lHnvxkFTSPv7W3QboZEx5lRwVUC4IL283qFCK1U2gt8ft1VwdKblhYnpdGIwkh/aGTyvPAXTRu5x
+1mTqgsNP3qeYgq1WlOSdNyuzRQtV9wcd3GDh7NcGCYeVzQhP/p4wKVIqyBeUOkx/F49XjLnRSTl
mT/Vs/pdx8Ii3HWp3U5eYKn9dKyGCYzy0hBPN1a+LceY6UPYYVLJtw1+9Xrl3AnzpsE5wzdRAJrg
rIcy6BMpxMWFZkh6sPUY88h6wMB1IcZtRM7b10oFCFWBxg6NM7qg16vD+qobrq3JN4ZcQ54bLiGd
hGk/0Nl5LDJ7+VwIIvb9zX7nvTqMJJis0XyFMbq6Mnqg0szcMaO21CmqT0MBbfAkq2WEQnb78bsQ
iTVLQ31TTL2Zd10/YRxiATEr7eDLtWzszRbTcBIcx10SbatPdbOZb6AwFW0Ai7KAYdf1UhbKzfNU
Rp1fgbXETjOr95j9jU9TKCvnIslSLFXTLUzpzWYK7Am9H6ZboMQY668Wpa7UxzJu/S4I0b6nHWY8
WfXsVOinVeG3+29OHIerOInCEhk5aCUApby+1RPGc4LvJu4sft+Ozn5ivvWUj5XjhkiU7WeYi7s5
JXu0+0I4ddf6xu17ez+JwksgKUTLHveA1f2UxsCi8Dyq/VKDsI4svnPUizFDdXppok+oGmfezNxJ
5xfgKr7DkLhW8Rb5MLid5Bz8H9185gec5LVmTeqU2CjbSuPni4YKRdcb2B/gBu5mSNp+vb/nN5eh
WEuoh2hMhum5raJgb6hobKLE6xuzBpK1wDkzcYsOJdMDEcU46FEdKBtf6Htrgikn02Gohvj0Oizo
KGw0ZlD7dWtU0anKlWj6ZjYSrtYlbaEXC9r8Rwc/Yk91RpVEIjEqXqumBlY2SWlv1DT2+vIfEw6V
Zy6h+W3u0fi4v6W3DWXWIrngIJNbkXmv9rRK4sA08r7xJd5w0jOdrYos9LKma2nZSsGsnEgInHxv
V5XzjUS9MvZRGqvti4SLaZC4rVaX3UYsfmfTSSyBXIF6F13W1Y9CVaTrsLbO/QRzt1cgicOf1PeR
5ALbG470pcL246+ZJjaFptAlEt/1deyoisWwpFLL/T7L65bp9KTEuwiHtuXPQE/171qHdeRGjqmK
b/Q6hsB2of0IaULjSK+LEzkdtdigTeYvADtyy134cOLKM3AtnBExEW0yNcqqOTprGn5Fn02zSMZD
jUub8TTXKmI2nTGP5d8KTjuaVxlKF765LSY4/PQmXRAnDmWn34+R46A5hw/YaLhRhW3ZV9mapuZU
L2bVHe+fqHfenRDEJYewTUBH6wlFVGqtVUx1Biq3jE+FZKinVGqmvVoZ3yo7SjamD6I0Xe0h7WJK
VqH1TUG5ioNVnpdKFSetLzPfO6dT114Ka97qI75Joq6Wgd4HeIIrjZt63WtvIgeFraUefaxXBsun
wi2QYpGxGDnUtsWQO5DA8pu7ScIp4WuNXqpyDsnVkJPWsiL9kS7YjTzjFD0G32nPONGnRMcDbt4Z
TqGpewwFQ/z+UjJl4ds6VRizYZ5p+sY4EdPhg9oow891pu2NOA26Iyj7WDpBGaXjVjRFDRMQyIF6
iit9UDCDrizDTZdstj4jayujkBNkzvJnV+JUixMm1l5/FZIiR/s8UPXqKXKUON5nCHaMXtziDLTL
7HqZvme6juRLrKrDv3hQ5PPTUihdf8nmSNKQqdWiRSE/j4pCOjdOjdyQq6jIaqQuuA7DeULyMLDp
R85YEd0/ZLdXPYMPckWhvQxheg3oAMvCb6AI8DvEdKdTW6kTTt1hFGcelJn2n/ur3SSmgISBHJAL
ow7HMVglFjDIw9lhaO1PZmbV0Q5Ncb1+xq/eso7FPMXpP10dJr2yszEus/bxhMHKy/2f8M4DA8uG
8AlTmc7COj5JY5MBR55regtT8apBqXhtMJ7B+hR7lf/HUuJLYuIDk2N94zlFbs1mXDR+hyy08rpA
mBh/SCkZ6r8TOl365/vL3aaKbC3cRFqKb/qCqx722NdJBRDA9LGEax/zBkc4GK5+pjT9I8armQt6
0NiIvO+sKRrHlPXEXchcq6ChJ2BUcabCGraZi36n9p3aeKak59+GsJU8xGn6L5GD9c39R715iYI6
BvZBUHKwjlkX86Q1JoNjywTIVuiPFqbX55hpNaaW3da9fhOF35ZCRxBireDmrY5sk0RBi4CGeWoj
qf6pt87S7PHaTJ9VxFD8XFuGjS/y3QUJ+kLonWb8GiaplVFLn14yT6a+/BWgdv04Ytm1U+zlV67K
8bf7O3mb/iIhSMCHEcI7BAogroXf+iK40yx4TFr6qZSl9LPSG/IPvSeZ2CdpYUbIJxclZsnJ2AW+
Klmd4soBolE7/GfV/f2fclMIaIx3aLUBD4WEw1V+/UtkO2hDu7XU0zjgtvuPNEdza+1z2x6T7qGa
jCQUemSZ/LQkgFw8swb0d0hSLR9f7/+Q29PlUDSjqiFmXRa8n+sf4vQtA8wYz9VxaUM31CL5qBpt
cRzA0vgfXoryUTj3cJxl0LHXS+F/i5d9hR0orrd2SdsmyjTzi9qE5vRKmmY7X++vdxOAUVES0j8g
NJm/cMau10uYGc+TLPVHMzHHfZub0V9zh6MUrZ/mGOkVdG27Cy+6XsW7+yvfjkj5hPATAGqBkohy
M/LIisVukLjpjpHVYt6GqMhLjOXvRdKCas8WVTs4rij8KFYH0FmxkEwsl4e2lWPf7Evc5HT0QwEm
5Dv06RDzyqvSz1B2pjBzaixPh974bFRj6MsjTodZ0KhPupJYGwHv5usUT4G9FQRw2O6MQq83MAau
EuqYHh7ZJ/MS1XXtZ6WceAk2EAdszbZUY28A/yRAYEIQVaUWB5qwDnUkA2YxVgmgLl2PqgNq7hEj
dC3oM+Qml6VWwy8TSqP9ubGCNPzUg7TPyBSA8zzY2HTIX50psqUj5pq02lwJMSV9q7J7y0Svcjp+
I+EDKQXKLKDGqxgpoRFsdFPfHFs8Gs5KO6tu00SN29Zx6UWjFP9l5qq2l5dRe5zKgCITnYddVyf4
21ZJclR62d4peogjVRQln7Hh1g+tYdS7dilTHzX/9AEPQqxA0Ur+5nSVenCa2PAygqNfRa3pGpir
HoCMSCdMg+eNk3sTl8TTcX3bYJYQXFvLkCH0h4BQKTXHPLSKHfSq7OHNNbysGnUXpH33OKEZtZO7
vntgGBZ9NESI5Wk3Ib4jBvDrCyhtFGSJp6g95uUM5LSO7WPU1Is3mNpWHXUbHQCXMhXQSFkoBdaE
UwWO31SZWuLXuew0w05JEys4jEYzJQdtKYPyyVbNRPszCKNi+bk0tP/kjc2+SShgIfF1acx+SGTA
aK2+LyMd5awp+AlpNl2isGw93EPbR2PM63Nr8qFL3bKc7semdxflgSF1iYC/FhcfEXBtbDNMfadR
uyH2mg6lcZTFzdI6yXiMLH+nqponqVeketNuKY3fXDcIAXG6xHgE1C+54vUjz2NTqaUiBydpRAus
Nyzw3YOV7ukzpRu7e7sUnURmeDRxTALKWiIkopgx43x2TmVrZidaiOpnFDQsb8GOd+M2vwmUXDI0
vin0RH+fXvT1U4UzLsiyFTinKY3Dg5wjEmcPqnmBD/C9SdX0o+MdlqPXzAyN5EjMQ6+XS6cSsyV8
eE8ZRPm9jJq6lyGmdpIirLKkCoHi+0dGW20lM3QQBWS8b+ML6pNVtk0fUw50bZQedGAiOejQsh4f
cgxn0kPUD3ZN+zC3EOSlnRY2bmPJVfEHnr+jfExxiTQv9qjLqMviT4LQLIxF+UAe3S8/KorSfykp
sWpNFgPM8kL5mux1MzXnowE0YGl3GE+lD9OYyuZBmao0ch2U/2sv6KZpxvVqCSbpyYG9/Iwqid6f
khm+oocQNxMPPQDZcLKSyph2S1UH4THuAiunBM+VRdtCeqwCCgxb8B3C8kAgd0S5f/1WBgPreTo/
4YOcacGxaZrvQ2eYX7VgsjxL781dMljgeeZhq++1+qJZmAKT/A1aKpmGrq8WVqhi3/rKSJWFCGnI
yk84NtK+TjvVVyJ9PAkxj8P9I/HOmghyEqM1cfARb7l+WAyT48pY7PphCm3zFMboFRR9ZV+aRJ8R
GQ/THfC7LZrxW1b8292LBDhCqywpAJuIV64L+HDgejcaY7nQwNHl/TDYi4otT5eVzNCUOfpVNsH4
R51KGqbKZZvpno0e+UuIxTECDgk8e6+uzbZ1Z/RCn/S6LppDkEeW9RhWof3dWBo1fC2TXMo6IjFg
PuS9s0jDpjyP5ho7N7aicp0Qe+UndLK6ZDfMnWV/lWvFLna1XHbVZ82uFuV7M5ZD/mBhG5bSUgnm
tPSKDAx1jiiu03MShWB8iDxgg2sFxg4jqNMXOnvodXhybVZAdKzKmeqdErZFs+vxG7q0Ldy1A/dI
+jpUyNS5zM1HHxn6Rd7HXJufJqh0v1LM7f5xICjabosl9sciHW+A2cybjBsjN0Ld6soqnWh0FiSt
L7mjNOiMKT/nOYifdNg5pzlOtI0M9OaYsRxJIckASkSUpKvlGnBwwQSkEcFII7m0waAznMUXPKBt
dVh641fhhB/kWopHBI7BpwTmHdDAWpnPYR7UTnBtL1XfzC9GtZR/dGrfXEyNea0jxPruf0o3wRUN
QGGUAE4c/xaqsetPyUB4NA5JDZ/qyJiPCKslD8sSlUdAz8vxg0tx3xMoMDfEFEewYa6XWtKgLiAH
Bw819fYXuZlmF/ui7kc2TVuEjTd9ot+/VeAsvDXURN4EfgDbXa+V5natUFq2F2JlSQ2m6V1+NtRR
+lOTEr1ygXiCgx8TzXkBXzX2noQYj3Ns8GR9sTH+Few9fFBOnU0nGwYUoh/13Cuv3dwpW7js1f0t
4opQWSJ4Czwkycn1b13CksZ2PWiXutTnHwXUnL9JLLSXWS1+SklTbfTKxKP/vjX0j6CSkOgakNzo
Da+CZ5G2Zj4W+nIBjjNcRnyKH8fOrDdC9O1DiTKFr0Z4WcIEEt/Wb82Osq/wqUyr8QK0IsWaYZbj
J6UyuucpnjED50rZOMjvLkhiwpCY5hH30fWCyTyADlnU4aKPy4yCSKU43pDaxhHB3PBQNKW5pe97
Gx7YSUhzFGKECKAu1ytOc7GUUkHubEW1LHuVhtJ5HGhx7k15N3+SQ0yHhtlJN3b25ovF5lgk0AQl
MaZeRyVJQaoeippyaY1l2EmpabqUVP92i7OlCv3OSoxDxKfKCB6S3Ooj6qBdpkXWdxcjQPrInQdI
OIZOjegqZtRsRIc3qMTqXIrox7iSl8hIfLWdMgQrs8vC7hIkUrDrVe53T2pAp/3Ra1bXuCoel51r
j3P0Y+j0oXQ7p9cdRFnVQHNFpqB8DRmEDae674Z6p/dGimmHKr1yDzrlPu+M/rw4HbZlphKHCKo1
jaI/WFinM7JiIJDsrXzo/9ILU049JHjKzwigqulB1ue5Qgm5b5iYWO209T3e7jIsfmoSfBkB9MPw
uT5GcPgmQ6kb+WLg3XbMERJ1BysYnphdjBup9O03QjCjQ45+D5oNCMJcL9W0g2LMdP8vpTX8W9QU
+8HIDSbI9YlrVHL59wcjPsU8CBE0jITuDKHter0AWN9oRiOakpmq/zvhPbQfOrWeDrMVzltSr6vm
gTg7XGDCNhQAJkFuFXGsWQvipnT0i4HS864qdFQD+OwvRhlaaPAPc3LA27MBa6xmy1Groi3Rktvd
pWXBxPlNdYNLTrzo30JezlS6nDHtveihPZ2bvtcrz0nV5ZdtNsYnvWjiYON93h4d7g0GK4BFUS6E
D3G9opPmSYa9u3kJ6n7ZR5jh+GE/2vtwipeNqHMb7PCrQt5WJe+2ZJR7r5cKjcHWQ4VqSgtSZS+j
GXrq9YlbsUL2QsYM509bwpL2/vl588f7PSaIa5w+KqRAPg7SB7Hlv21p0pRBaDtBdSFjzhIQjNaY
ewM6z8u+0aSlekDxzfoDhlggg/4N6uVYyaGqe0h95+UunvUqdZultLWnJBqtQyXDxndp51nqIamL
WD5mgdoM+/u/en0OxI+GWoZdKVgIAf+8/tFqjgKBOcMoi8kPk89Fn9rKroU+9lcVRVX1PIaj8cHZ
ibB0pSEIv4+iXODPV0FksSdjGMy5vsTpkP1FzmPnO6npqkcnSfr24ATD/OdHn5I7SAAw6KXD5liD
iSw4sNk8Be2lGeryUW0X+UQTvHlNQrlHwFHbks9YF7g8IbAPYhZSuSD514rRvM9BLXP8NkNw7iEV
uBJ3u9DW8sAvG5ywXBOF0G/mUkneqPbL64efFoAhKgSoNNLyWIvB2EZBd2pU6ks2Tqa+H/TKsD2n
r5zocRpLeZ9kBj/kw2sKhhOwN0Y19FJWAU2YXueBZWAlNmfl93hSazS5O1t2DaXNP8e21L7cX3Ad
TrgjxQxGtGBJiG/K6lY3uRZVab4ISuwpY/p+aByglH3WbtUCt98IhQBwKCIJPYMbXF8VOGqLVsh0
GStF29e6Xnrl7MjHsAj/XuhKblRy7z0ZKQyrAbITtN/rT1LgO0YNbvqlQPQy8hoo8f1ujPTuT6OK
Pyq4iSu6SDcEEFtM2HDivF5tcOZYtwFeH7NpGfeWmr+OMMt2A5J6D+nQ6xtjzDf1tt+jJOvBaSLB
YW4qaDerzMkmXRiBnNbHUhkjaMRUNflT19tO54K+yqBRqXF1nCocJd2wKLQ3GFoYA2zuzH/7SEZ7
HRUKcFpjO5XPtpLar7XUtKobIHr6RW4dqfCKXJqYN8NqtD3sorN9mCDvCU5a6vdhAV+cBlNTRN4c
oqnnRVaVf7t/ONfX+9tDik65AE/A/ltFOFI6PFuHujmOvdQ8hW0SAV+W6wMDsIKZELY7k0lnVyn0
7Gg5wbxx1V4vj5qM0IVEMZvWGgMYAvv1Oy2UrFNt5k+HeTLTU6Dm6nmWxmSv0WvpdqMkVWiwxQXY
CqP6Eabylkr4CvT23w8ANAJZg1AP/XF1hC2jdsIUvN9Ba7FTLVTIyomyyC8RiN8dNsjL46TaxqdO
zQe/UdpwX4Py3CWmVG1cyteB+L8fgvkOfTBBoePXXO9EXke95Cy2jFV4AAaAhhXSkSHCuX3d9ucA
ovRz3VvhAVaHfrx/BsRf/X8HnVAhmpukH4JnKzTUVnuw4L4N0CJSj6llhl/TYAkeWvL3jVd9HSze
VmEQyOVG357mz7q7mMXlIvf6oh1tnaIco0rlRZnVZuckwVaf4joM/u9SDOBJypkTU2pd72UAkKq0
Il07xlavfoqljsurUaYfQTjZh2UJthKqm0ejY0+hgdoVwzU0tlYbaEtD5zQ0oI5xMUCAkaG74D8q
HUZaBt79d7WKSjwbKp9clqQHvC0Y9qsvxgi5xTEIVI+N0XXPS98HO0WybReGqXKUu+RXmkeVT308
fcP3cHFDI7IfZTtOv5oFRktkd+2RcwgwQivt3Uy6dZ5N7M5VK4mf4iiXXhYzBbk0ouLcwC48DqGd
w34W3pLIGOwLs68/33+m1Yj4f59JKGMQiERRvHomxWhnesy9eqzRSf3C7ZwgEWAtJy3VGrrPgKdl
vRhO6tBIXpQt1ikrzIYZrNTsbW1Gy8BGVPX+b7o5QmyzAC8y0RI1wHqb5SpStIHx0tHWUuMTwsuf
u7mdT02BomtZLv/eX2398YuXSn7ApUZHlE1YffyluUxMTjXtCBvH+Zo66JdxBmhUy618rBZdcWtI
Yz+SitD44ZWZO5EAIkRHD3hdJqcR+Rl8Eu1Y8WmeIwWsTKJFgWtZ1fxF1mLpErWL6gdSuzWAun1m
uA40QqA4Eu+Ydlx/pJoRNPRI5/CU0SbeKV0/HLQEB79Szygs7abcZ1mOXW+vbWky375bcmseV6ho
GxQVq90eKqNoALalp8WB1lSVVrkvDS16TG3yMzS5tmhCq/WYpAnbBJG3UEYQ/VbrZZOO2ExYQQzS
KmjzhzGVyMlyCjvbQe94WlA5pbM6nO6/2ttlaWhBXONe51BBArze4MaKEVU2G+WUB5qE+SNGXXim
/9LrcTrES7gF+1pd5Tyl6HTbvFQDvirdwuvl4Dj0oY6i9AkXsmbXOla/T8tBe9WKOPrTkJzulE62
uWOnZTfnbW+k9avj9LY8UnH2fz7l/M/18ibeUP2MRsMp4z4/94AU3S6WxmNdJZ/ivJP3WZz+gL2o
He7v8nUFT7eHJgHYFjJTbgCi82rdsJBjpw115ZTVQfxq4wrp6ekYPiN5ph4XjeyOqW++kZu+uyit
UTBXwuVnHZ3UGCE828nV09QY2kHKTRslBgKm3kaQ7ynkdnWnbBmMvvOCUZzhc6E+hQRxo4EF1Ndc
cl09RaDKjrgSBm6iKPVRS5CjMCmrPCfo21NQlsYOYo767/2Nvj3ONNYVjdIYShgKVatLYkTqVY0X
yzih/Tzts97IPdUak6MdGYm7yNHHrALFi+VHQhsk8ad7eINen2NVS8c6NU8JkwvPLG37KQLDAcuz
Rm9y41p/7+EQL+JWxytQFOLXpxfZi0Jaht48pZzhE3bOzZM6CtDkqI/fcz6cjZRvRTj47+lg9sGt
IPLS8F59rXW5TEihxNZpgVTg1om2PFTjmH9Ry0D0hBXt2ERmcVQzHWM3sJLHmTvQTahZj0PeLQ9J
oA4vbYKpOjVC+axVRf7cWVBEKkWJPKBAOSgUmZRoDMIx/1gqKV4NlRklGf8Fm7HGN9JcHbQySHBu
Vsb82ehzw9MU9Hjrpt+Su7kNK4RtYV4io3VAlq5ev5hlCJSitQbzVJd2cnJUCDEKKJTnsTVBHsCI
9costg9xjVjj/fO+SirfHhIOG1cUQEfhUHu9stlyQ0Y2AB6MU4w/Focf4NZajeZOoShf76/1zvHT
f19r9W1ViLXiNt5ZJytUcAq3YKnPVm+eTSgEXqMP1un+eitrGI6fYKYDBQMZxvdFq+L64eKl6s2A
yfuJq6l/karhuVD6dKe2Ufd1bJzoV+0kF7WvDH9ANMRFmW06kKgI/qlU7+7/mJuNBm8OBpy8ndsS
RYLVt2cNGELLcKpPkyWZHsLOxhma5mPktNqXj65EkiuUY4Fh40e3VuAFeaZbEtkt6TnyBlKySPux
slQ/TlXzgwGFwRlLQK1gcxn9rB+qt7ulrAtH8VWzzi9FF/2U7OpXnE35i5LL8/5jDybGdKSwgoRI
t/RGWwF/n9oKM02Hc2TqXtM6yYNTYNaYDfmWkdj66mMpigSuPAECY0q4um+HZm6wmOFgxHI7u9Xc
meJMLF7eBco+mrW/mly3NgqU9efxtiaVkDAPhBAmr06IMSdMJPXW8CP09w9qWyo7PEULLzabeN8t
dNnub+c66Ij1BJOJnggAIILl9dfRZkj8F1QlPnDyetcrlebJE9jB3Uyb9O9BQo1ennJngZs38Kne
X1z85b91A9A6EIuzNlhnroD1iFkOCqsfJsMAQ1nLP7Sqknd90OCKdX+Z994jXQeKDsh9/LMKOWVe
Gb1jj4aPUZt0MOf5mybB3EksZKnRVAkf69CqN269994jcw+aPahA3VJnTJRvqy6NTT/R7PCCePzw
OTGdlBA+l56aj/Jf959xHVnEVv623roPoReVaqZ0kvxyKr/JzTg8oFI4/zPElr2FdnhvKcoMHk5E
MI7N9ZGhpwTRrhnhsdR0qrKuzJ8sLqqdIGNsRLH3dhGqOjgx0IpCweV6qUQei8AGAuDbwZAmbmCG
tlfHWUregLiVO5hFsZHuvvdw3PWQ7WhUCXG06xXzsNW1TI5MHzOI5kigkR57NTD8FFzqh5dCz0nM
XWyCtEJVfL3UPGu9kTSR5Stx/ivLtPlJTrDOqoJq2tjG24diJiDyCgZxlEtvvJbfhnD9MNptafWW
z/Qg+gRNXsOqZBTCjPXHIBXUuBBnme2AKRSdTiru64dK+6Scg1CzfE3tz2Ym3JLtsQOgZgNWs6Dl
a5G5fLt/9m9PCXMdKJLQYASOY+23M/cLpoT2Evhd2KiuCZ31LDeKIP+3+hHw5sdk1t6eUYjQ0ICD
3IDh2epeyINhmloyhDN3qbmbiyZ8tvRU22gLvanmXEdHR8yOSJ2ZntKyWS2jKWFmzPoU4hTo5Ecr
y1qvXbLhJZbm2R2TfHiqakYGVhJEL7UeJx4p6hh5qJfH+4R/uW07qCeIOD2zS3WwNqLqG1bv5veR
OzKvRI3nxiBGHyaUuTJF8hNzCN0WgMAv7J+Gh6Yfv2clwkdSZmoHSNXaTusqyzPywjkaRtHu5iBS
z8M4dadiSvWTmrSakJV5rqcFRGidhYjr25rHbLL5w8Ct0MNEj8CdIaInSWa4N43E/JUmo/mIWFa6
r3R9fJT00fKLKZ9OQ9U6O6MBRD0mVrhxX77zKTGsB4gsOkp8tquPtjTzlkS9l3yQotM5ixBLnJPC
OHdUiRsb/P5SAuXOUIDR1+pqLtOm1Y1ylnyDC/oJ/jly02B5zuFQNBtL3dyQpkA9MKRkIgAw3Fkd
tQyhtxQNlPhsDW20ixNJ9Z2olV0raiVfs6Hx6Tr6Ufc/25vnY1FASQzbWFBYDV2HCniBhBFtSs4o
j7XHuDfao2bHw7HQk63b+L2laHkKrWCGerS0r5eyJPgukRkkZ6krMaKZzOlxVKfOm9q82KCG3wQj
nur3pVa3Y58NxmxMdoKqmd27TaQU+znSoh37/1cYMsC8v4krnCTBSKxnC8QV1wj54upAOjN0WatG
D3DoS8MrpLLchWlU7dVpweLHKsKH0QDlYRSWdZglrQf0Ly3ghpFPUBOl+OSgtfN1DocKHRgKk7LK
wo+mtPxCC+s7YCecLl7C9eYHVlEpiYb6CuE//5T0xuukKuGPjDUPjp6VH9Mv/G9HmFYAj2SoygHT
rtfD4CUckcJPMVgZikNSLM1TUvRolBSW5KJfUEvuqEa1t5C6Fe6kt8nFxAluIwFckUXffgbkHEBa
UFXA+61Rfqpdy0XRyunZ0RaEGyUZfdypmhb9aVHTGNOlrHF+mu0Qd3R88uXvVg0YsDhw7+uPxiwB
M3wTAqf7DcVkdSSB06PzWtnpuZfBGy4h8laQ9/ODwde9sdS6ccdpZNBMGgGlg+pzjbJounJISmz4
zlWaqU9hnlmuAex8HynW+DgFtenZuCE8R2YkX4IQn6/7X8M7H98bGcsAhvdmcX396icEBcsOCbFz
oQzTwW7l6Fwmcruv5nL+YjDU3Fjv3ZdMg4grAaS5ULFfLTguwVLlQ3YezEnjgKcj2JWlq93RMSPG
8U5keAscgNBbsl71ygnZHD7KLfvD97YdHLSYcZACGeuUPKgaZ0CLMDtbkzV9mQCBHUJc08561n/n
T8ZXTXIyz5zb2DM7jHk2ro93wqvIKsEuUDBT74jX8lt+2S11OAfVkp31PgtoGrX2U2tW8RnwxJYx
3+0b5ghT+dMpBUVLH+V6qWqAuD9MTn6W6mh2y9EaaQ870k+0Or+qfZxuqTXftI8E/hyQNbhEkjE4
m6voBdkM1KzitOeptGxPThBZbBERhrIUla5UFAio5LAA5d7J9oOm9UekaezPjB+NV2vQt2ayNweO
1IN+JEdOyOQBXF5tdV10ZjZL03RKraxz3BqIyCljqO5x1Cq0QZb8KWYf/Lka9B+M+etjHEt/f+wr
oxUq+pRoQrAd8JXU63dgN4lRjiWEsV5zJjDhQ+YaVhldkOKYLpNVb7XH19kJrXEuDzoEXB6UZetE
ASNjkq3CUM6OXhg7HfT7TlOb3sWXSEWLQ828NCzMjfgtUp7fslsgKkLyERAo2RcXyVoOSa+DrgT4
Lj3Yc6mdi8mKnqVOHpD47xnLdoNxmkpMOvKi2GrQv7uy0MEQPGGU/lbheppC2kMzbDklNeRzGTr2
EYfA1h9KpKMbZBLdTlYiChuc++6/2FU/hmdGkIkGHl08EUHXze4EPZFoYJrz2IKL2qWDEhySsfng
jFKswkcFDpBylDJxLetutFbbOcWSP06T0p8iudPcsJuix6aVFy9VFul/OPuu5riRpcu/cmPecRfe
bHz3PhRc+242yaZ5QVAUiYK3Bffr94AzO2JD3Y2djYlQhKQRE+WysjJPnrO8PaqJd/qyh3yFhOfh
CICdBrcJ8D6tr/TJNta10FKV0l+UXQ0Z8EGcK/deMAU2MuRE0MsHIN4UY4T+86BJYj3Z4pWLdcoz
T9NI0oKv1ChCfe6BOEat51vUOLM2OYcASA9clUCzEoUQSTODEj2wrFVjlPGzewTy0gE3dPGQy6Wx
BaGYRKDkLMzEnxN/PE7umFfA5QLHBFzTxD22EGyJYqol26yUE99KQFhlok9Tui8leS1zCegwb6/m
1CH/aXEEciA3O6YzJm+VvsaQtR5zrPhDv46UfgudKeMzZVyxYtDPu9MFRLl5aDzVhubxpq8g0wEi
3BQfl8/1Tk7wzfBM4/jxRMd7EHwnuCLOfSGjVVVB8jjdRoPCofJbxqrZFJWM/usIgLY6xGokou+K
rZaYnBfXPhHQYroFpLiyFSqDXFpCltDPdfXEMpBMaiAHkCwv6QV7ZuIubRcBeSacOhwGLNr5p9at
gLI5x6fbpoGAZYRGWjD/+6qpeTK/CThEKjXwca+FXsmPVRZKtq83ejOzfBNf/jVf4xMTrOxjyouf
BEzxGC3roZpuoZc1ABHRKg2K52ruKkUTES+sOaKJ0T+sJ/9pFV3c2kilhafSZJd6XKI1eoJV8iNJ
2wG4+px2YgaQSz/YDZCkZibTj6zg9cehbIaZc3rJKeCq/Nv45MpuvaIDu0SVbnMU8nY1CPwstOap
q0DMX24v8aXDiPBLxOFAgxgoS85XWM85j2Z5n277wktfAUiObC1iLXJAuKhJgpeQc9vg71cVSACA
tENNCxQfv1UrSjXMGRI/6bYMinxfUsiceYHK3LavD+ApD0BmqncPDVZ6xqdf2kbAuqCmx+NxhQrN
+Uh5qe0rPjTSLQdpGTfgi8BSWjTJColG17wGpvzBByrk9mgvGgUAWQMxI2rZ0+ZVMCCjBtL72ZYG
bLgPVS3fSD50CLUyURxP9su7IFfnuJGnsNGvvYv3xUiTCHAY7s3zoWYx7/lRl2P70Fh+68HDv8DN
1dtVEVbHSlA+oaqq7vSKeyrQwr6FcEeJJLIqzXVPXxo9eD3QoIDAaKzBnX+H1wkhaFyKdJvEhuDI
vcp+8tRAZbqNg9fOULxNz1g7s85fCzm548aUFKCcSBKBiXiy0AAl6FHfI80vlqBvh546d18wBX39
etg9Sj3P16Zf8MNbIseKA+ARdbXA6LEkWbb0vCx3UOylGyzcXJ7nwnSAqxrpX1z0eIlMA/FcRWGV
qQndopYDgiWm95amlJKtlWBF7AXdc/s+bt1/uAPHSwbhKI4bkCK/FT89LveTCAo826qhPoSuAKkm
PMsg0oBgINk1LQN9jFKqM6vw21hhFmE3fgHyCDH/ZBFyX+YUNITTbVwLwmcMBekl4CrRKk7b52B0
alLXz8WiE5uAIaD5F9kTbDaUVkBVcb7d8q6KpDYu0n0OaZfALT291WMCVG2mZCbKeVp94L2axY4h
1r36z1JWMD7mdsEwAtwTOnWnauvhQBMkrDS2z4ohW+Mdd0KGC91LXSUQcJt0M5fixG8DConHJYpA
wH2MvWDSJD3J8kZVMlmp0clcuyVDf2SrRKB7h8DNAthF6XB7FxmYum9nCuYAxQcQc+zDQaBvTG7D
MtPk1JBa+chDLs3sRLxgkhAkACoY2hAo9p3d8iUU12mcbqKs5e5vm59cGn+Zx5bCS368pia7CRgC
9HJLgXyspCG0jaZrllxS8oBD9oYVduKD0uqqiRbu0rptePzBv4/7l+HJuKXKl2rq5/JRD6PMqkB9
dReKov5w28p04/45u+iJwUEBeeM0/ehD5EEu8ko+hkbEPZcNWhk5vDSdXtf8RVbExjoppWZmaL/v
ICwpeI+QoQD5EVC256elNKrI5/1BPg511jqQi1MttQaiGRJoCkkMbw7zMb2Vvhbxi9cbPBo4qVMO
mTjQglQdVPlYNDkzU0EtTKifgYZeynoL7UK+o4Zl6MQg9XjIwGhripQv7wrwtsyk4CbR1fghX8oM
EiLKUTZhXPRvuaeo0nshCkLlSFU/tRVWBCuxQh/3kGVzDC0XJhnCWehfQdcToONTcivVjwugwVrl
2DXsUGiNsJJ8RXmNmwhIKa0r5pp9L+wkFH6QRsWrFYjXKW4hFSvDG0qmHHt0VS/ShBmfuAA4qwUx
h+3JvQEZQHmud+LC6ZRAQYP2x1HjDb7vfD4hWieFkcjUI+TzACg1wnppdAwNR1ktbwcP/RRRlh1l
vuvn9Bynd/24lMjWI4wck0oj2u7ctNdC+oulgnLMe7TAxmqBEq4MTnUPiEmn93gIV0Z+YCsa5IZQ
KmdOBgwQoaCm3Xt1qNo0zflF5ZdzwPXzdQBuBBc9Qq8Rso4XHh4m598lhBGlyNWoP8dGCWONZGcs
rr2ALwvD8iQJgN8mrcPmlLDMV/4ZWf+XcZhFVzRwT2gzmcLXaCshuwr1sp9drgVOBBWGFSaRWpGq
zbU/n98Lf5pCnQLNp9BU1ICZOx+nHCJi0aVO/9kDpubGmlA6rRj3C0NloF7gNHT2GxHPP+pQACMh
dEv/0a2LlCiMA642JtuALUGH1Ll9JRY6hvR2+JF1aBhZGGBX5A9VQRv1KSqo0HqEA2vAMOM6JwmF
0SySi2CmQ9YWtz5IpM/NikGR9rVciB9DlXDokDOoGtkgolKLpRaXeVNZABDx7F5Cu6F+AAyUD3d9
ldCKyKIHyDsIJDy79vCCngm7zv0NvmjUNQZLN9LdqPCBH+r8wxBxAbKnBvwHUJJor5GjSHBCL60b
S6mS4llP82auBf/cmyKPjd53NI8imz/irn8DS+oc2PsaTaGfSHdUUMru2keoEXZESBL685/ck3+Z
GgORUfIGwezEcdOa4cBByf4TzXqBtAkNBqwb2pv0+EEQQ+3QNxQShDhrmjKz4tN5xU4HiB5NEkjQ
gYRjyjOA3Da0powu9EnUaGwd6Knk9mD1l0igqdwClAPpHNP7b/MKWC+4gJD3gPQjPOtkKRsPalCJ
QSEby2kos3N+rZi5D6/O+Mx3b0/suQfHxIKMZnTdyHWg6odDdb5tOPgwjauL0iehonqLLE1Q14+z
lvS5EOzbQZP3oEyLCNWGZHHb9G/DBMR2TMth045MGFPT5dAgTwheSCiNy3q/843esxO8WfZigSLg
P7Q1wvMNNHKhewpInGnhuwo4BlBL6mGYzAtfQXeYqwRoMbZJhsqoZkL030YG3iNkS9EYhXQffp34
xkgIkTQfopaiYAyYIVBGUUKqMDYM0uKSmrH22xLi9YPaDlSn4JrAMDmxxg+yP/hirFLC+zLfwhrY
QkmpUE9G/SNWohHMi64EQ+mzrdTL+vPtuZ2UmbCHMLN/MjcgW4ia7uRwtsjcxlIjeZSgCiLyIBOW
wt7K20SPV1lnQNerzPwQot18qf+kOkj+SVQb/HNdV/U/0/zCt4w6vyO3P0qMoxLy5FsoouVBM1qN
EqZJgcvEuF7XWd5gybUUikTDHBXDb7OP6iKyWRBuQ+MW/MPkAIkN8zskJtGskLZ1dUQllTkgl+KI
HMfekkYZu/NVqbUUBCEzB2gaaoDfeBTmwenFsJEfHa/ob9EsZE20Uk8amO6kMHnpk/wI8WXpMUt5
VI81sV9GoJufcRhfNEC/HkaoNCHmQrQHGlGkR4Hbm9yAjRfgEsoknhIZMXx1zxfoI7fKLulTE7+X
HySVdtmiizvxRa2T4E5KRJa+qbHQbCrwMbZEyaL+UeHTQCCdlvT5JghT+RmgPWUraFV3KBlF03rg
Ky3nVmi47F7hDdtNzaPl2KwRvJUHTfQj9ufj4H+9d//b/8gOf46h+u//4PfvSGyWgU/ryW//uw3e
y6zKPuv/Gf/Z3//b+T/67775KGtWfvxr+5ZX/3JY+vOtDrJ0+m/OfgQs/fUl1lv9dvYbO62Dur9j
H6B4+6hYXH+ZwzeP/+f/61/+6+Prpzz0+cd//njPWFqPP83HZ/3x118tf/7nD/S0fzvc48//6y93
bwn+3QOE1t9+/wcfb1X9nz+Qgv83OiPwvAAuBDHm2N3Vfnz9jaD8G1E4/hBHANQtY9yZZmVNYVD9
N7J/eHWhQjn2NY5xSZWxr7/i/z02Aox8qZAzGbGgf/zfgZ8t1q/F+1fKkkMWpHWFrxnz1b/2JYdT
gDY3IHEn7q/xBZ3jO17Y5Bth3230Q7IQDxGgnev6kXO+zcZfRr8bOT9xf9vQJicN2Vq+o5EvbNQ7
tqMn0jrcy+2fPHGiv3706F++HWLNiAKOG/CjpY129DbNU7bJHP6H/ynPEMGh+e/yDE1rOW2raPUg
VvympE00dkN5tgY+BztkZWnXGgiUIKhZAqDYcoterKol6wNv0VZ858QioyIJC9lNWKcRUCAIZgQR
dVKgMmsVXhSgN0bSLSNJlEVflKqp0AIqE00eO3Wo63Yri5U1iGFus1aAzLIRgrqHp62FsrVmq7mn
E1aOzQSUUldAs/qTLiA5K9a6/y7wdfbZGhGqTrkiL9KCgeUm6Hyz4ZPEAhESVDwgRUKJHuelq6Ku
mNKUhxM61lW6qI0mt9HsgtaZmNFFCmg4QjiuWMKpGeBMSuIDH/PvtQ5nBnp4Ft4juFccqPLq9z4K
ki6oOxipi7b+yWessr1QTtwkDH0Td372jBKttK7KMnfFrEYuIdKjnVfFnJVpSeZWkfgWdfBfda0H
VlNXwrZB39pDD21Wm/ODdh0b5UgPkn1Rh0um31cGTNQdqZNEf0clJrNAvsaDsbgATIhy/jLicYMF
klKsRQotY9Fre2JIno98nC+QTCpzO/YECU0ExUsiBM02BAm+nQrJHEDy/Mr7tVUnTy4mAxbOemxV
eRssVAuhhuSKVjSHCv96Ol44yVM8mAaasKIfj0IJkaeEqBDXsLsDQkIQDK1Ayh4eaboGKSfxUlI0
xLegLEODVcqRoTnOHMcxc3HpGybxQ8gx6IN2hbDRhA2HcWrrcliAjZ50lW5x2lpV79pgqRtg3poD
Rl2b1smFanipQjMuljaJ1LamTxvRrPsoNEuGkasIhl0PXKs2R4U5NtCJdMCvlRxH/83pIINRKAZo
PTZ6EdiGXz2g4GwjELZoEW4hqGhD2moHfQqe8GFkRZr2ApARgHkg11qVyMoNiRsoGmmFJyp4BK8H
MNiG1By07KXl8pGSbSbGHR3speUYnf63D9WgaxDLaTVs4gIv6+auVQICut0EsgQg+/zJxMXtdZ/0
n/6akcktouo+whbRRwNp45blQ9MSLybiwMiz1pJKdcbcWaTbAC5pK+gABJwpZqR41LhDzRZlcp9H
h9tfcmU3/PZSqauMG3qu38gueDBYa6XSRs1/GEJmG3MFs69+7AvTOu0WAJYVRaM46jcSqa1ovW8c
btOboaXsom2zVJyKBCaExqzMbG3e9olMeKczd4VluMZd4dyDWXjZ2/dI+e1WsS0Stp67aScNDX8v
xLSLR+dZysIKnyboLs/beDIJ6jZhqdlWVvYpZWRQzbRdhSQmiB+LH7dn/VoUMe1L7PosbQYlHDbo
k2cJGQXWOsPOIIGsVLvsMSX9sFb1cA5+fMXNTEkJoHOT1BXLcQBdf0FNBMIkMg14U2kFKp2ZqOWa
Q50SBja+ElOQSA8b1fVcdkqX5aYyMzNfePfGY7poVrqTm55Nt56Nxow/w+mzaPp7rDQBm/9awak/
gx4kioPoxeZBXjYob0G4Bz6k1J0WMQHdtS2aT5QHaoC6uySMBwxJIYCOyOLy9lp+laYu7e6Jd1M1
BMUecn+bVKMmqn4nkDPs8FZ3dHTkQ0IQ+fdlY6zL7LXyDQtVFgL5ASdWNLeg6NEJ/diGFgSeH0s+
rN/iUtJJrUAwJ1pH6YshlZZu9A7foTO9fx30wEToa6Hzx6ElqEKa2i6qJSRiuXBTZUc9fRC1BujD
dTFIJstWXH6q+CODWnwq3QXKU9gz4g8nFNEIr98Be01A62VDVtj2RB9MRHsJCpKcCrHO4F3rYxO6
697wzHQ3jsQ1xEgOYeav+jpcUw6KElptS4VbD7qlQ/5MogdfrpcQobSCVHOEYOlX2zpVFx2ANF17
RLjTorlBZWbu8UslC7BQoFRX1HtI8wERxV5RvEBrUDvYUq3skNN8pwLbFvlcWvWa21UmIYWhB9Dj
HOB2dTdYKyLht/FaWERrFpjpQVjU9vCmv/Mb6Fk+1dv2XtxUMw7/mp+ZonwC1jcsobDscwdxMOuW
pJBxKZdebKunTPRNcGoNyWqcqb7Y8tJrJ85ksL/yeBf25zSZCR0eZKuTcth0MduO2gADL9tGjEuN
0dYt9eYwhArUrTMiN6c0by00YRA0dZiK7srswa+K58o4Dt06LatXCuRYGAx2pz0oSkZY6Dm8UEC+
CWk1vicVcwsgzRKfgLlzUzWe1cmNmxeRyUqe1EC76T51sjbcwueuwgIEmlxuCjHQONEO+gKCt/LL
knjRS9lteHXvMTuX7mkbkyRboHZpq5RtmIiAVYQMWjRz7V9bHXVy7/M61+lNDR/CqswEt7fbCRYV
IqtNeVIlWyF5qaMFZooYKlh/c6IpLc5NDO78mQ6d81TeLyc2iQe8FooTqAxCJ0lVzKSz0nYjgYLg
toeakGb9/dOnUmQR7l/0nRXiJigL/rUL6bAos8C3a8gro1hiNI7WQM0HeHKwVaDKvdKoJKxiITIw
2lYikTxEJlJbLUGaMXAET9UWlccakstGiVxxC7xzziVm1WSRM6AkY7e1UB0B1QFjh9zE9XvUtHSu
BDke1kv7eQxlvgVpQ8KpqL5grkbirmah49Kkg0ai7v32dF27Uaa1vk6PWSqXODD9qt0ZTmYqNmdy
Zgn/INif3M/AAWv73PU1RvqXRjO5vvogF+QWZKcb6rtM8F7RSm3zyR3eXl4JN3FMDYU0tdUYRC7X
WbgvpZldcW0aJ9dWQFshj3tEPgV4BaGuyTGScfuym4ulvxhpL41scqiMtsliP9X7TWIXr7ytv7xX
y9ZaCkQ9OclKW6MCT3LS2foiJQeeoAxvvQtm7WoW+xH9wK398/Z6TjjAf23/yeFSmxzpX0/rN5Gw
ldv3PnOEbFEQLXhNTtVdEziqq62R9yQ6KV1ulTRO8BBuOd4tkYfgLTRzC5/JSzMS0hC6YjMo5UmG
8+/PkidZnsYvfa5BYXMToiZhhK+RfqpDJxkad/gEnM9Ebcs0indpV7SuAv0YqKZRV0R/LRTKOW+J
LKhSrQZqQ409EEmizAWL47RcWLcpYVbh81LIQqzb4MAfcG/MaezEEp9URG0zK3Jl008LxygSDUMC
RuEN3VR2vWmP1bZwR+nqdWilC2OrPheHcJHaucmI6CYnxQIO3xFm3jxfLMKXRjgJA5BAhDZuDw/S
x08GdWuxI+hoJYpsBh2ewCD153AnWQDKE023aP4eL0LvNHRWFxMZ/f6kKu7k4AU9hVapkuqHXqB/
acNmYoWvfqFLnzfJ8Svo+Es6Xek3nsfbCret97VS7wAoLyuzaR5BsZNJtlRqJm2culn5rlraSg8d
YxcyCFJJOurokdOlpzRbKBLQ3haXSiROoSHabCtlBWC8GdSHKt3REhSNWTTjy66d+Cl/X6qlBkSz
8eGl01m6jc5Ognow0Sw0IlnwYVZFVJMjnlWTxPSXMQFPg+VGy8AczHyFtwGBNs1cAeFKEnUqmd0I
ldLHQoqwJ6DrUu1cTX9JBtDR3wVAqba8yaQdGN1RRwntPFFIX26KKiBhDVV4OvjAxzt++Dow3C59
ulBAYEtB66+oeFGgUVG6aznN5Bturt15gtr/5Q4m/jjitExry/HYIfYwEfILeCb71vCj2IUWywgv
WUgppjtee/RDAniH0M2Awa8lhb/e7d9u1BrYf7Bac0gK773H3GJvwqJ/yUQYmyuMftWnLu3piQ/2
Sq0VgTkTcOSIvwtOklMcc6tapW6/yK1yOTjJW3wQ1iqpT9xWPWRu8NiZzclYeYTufBOxmONv8WRa
Zvdzwm1fRfULHzVVEKBSlHKdio/KuoVauGmxyjxTMBzkjHMrr0mGMNfuuU/xwDtKZHKNFYCvmkD2
Qxbschs2jtF88uKhjSx03QXGnd6RIlnluSMliA9J65OaLnzoSiRkeLntO7+6+S999CT8ASV5qjQK
PpqZihPvC1dw8ICz2aNvP+EWdTtXdnhHWFXr+OO2yWsP+ykoQSu5zi8bmAyXcky6TbaO3c5plpIF
TDcIoJ2a4H2trfxlfxDsuDOTH7ctj1fhpbFOHHXD5fGQjobVlbJBRsTq7HAxbLWZqPvaxv+tmsrz
GY+ea2FTIZYvLdU0jvlJSizBDrdzwqkTCNnfB3vaFlqnRm8MMYwY91xGNDyadqqJ9EtJ1Gfeypb+
IdrP3R3XEkvTPgDox9GmGUdkCKR+6O61RfPEfaAbT9hGHPJnt9flWoj8dQN88xiUiyBmOsCMf8re
2uOwbD+7jbZQ7/n37AFlVGc4sfu5/XftQpx2HVIWDKqQw5rocniGboeKKO8xW9cUrRQLBvmk9sDt
mmUXEmOwSoVAfvbYmHJiBjwRT8Iyil+kzEJWgz94eNE5aYqzudPbA8CDUOudmZTxBF7arRMflzCP
hzqbJ2zaVQ+Rs0x0qkG1fP+5ZbYk4A+kd9YcAiVdZuo6ZiOP3YEt84S0iZPNRJXXdtuUuQdN5l0V
iJgr2ri8YcndnYjb616RYsIU5JX3AVhM1hpvVwG86sw5/UqgXBj6FA6WxwHVw9IXN7yxYxHSAqan
WwXWBX1mHEkD3LDbHKI6zEEfoLo3yi2XHVqVFIhmT2J77xs2qiuaT9ITyx3xrhNMBLp5YWuFA/pz
q4qcIHHk8KXICIQA+ZBIymFAIg+6lNWia0mhosEY5YMP5okmeovA86JIVsIOfo3a2d4/ZoUN2pZy
DpL6NbJLIx7Djm8nAFAQTk06zHNjRXayMhzRztzYQVOHhZ5YCxhnQo/9sl7LVrGpTbqtXYjwHHr3
Nbbzx9s77utUX/qIiX9UG7FraIJph8ZunpP2GYwsZeL0LvsUc5BB2si72Z1Cinu9MY2XN6RW9H35
iAgHsHqRNCdQhu7ymPB4xQdw7JAQhSyqHz3c/r5reZUpEjtAQV4LIPw3prnVhCSa1ZYnSA5uQQIM
ru2lpln1GskIVSaqfdvm1YUZ3xzfFiYZGKjGBNjsmEudvmdmYjeVE2qWMr45c9kEyYZ6P+iPkQu7
SveEdHhuth8+M8VFu8wkxIF3mbrnoOW0S+fSxNeC4yn2fqynaRGP71JQzcgIdU+CA+dlN5ZoUtwH
1EFNjHwIKHlUVm7rJHcLu7YeOzt3BbNaUnJ/e4a+2lQu7ZpJpJnkccGz0XlnicUWIu4hc1iJiZWl
xAAZzDJD3ZcYpneqnqKdvAhdJB8YSROcr71vS/0iGZzwWVj7td3d97Z6n9wln95O5Q55+CRVgj0X
oH2xGV760kkKwYcgRGSMtxn1fuTgrK+2SFgFZmWJtYmXDaDG8arm7qk7ylAEhG65wTWs29N01ZNO
3Dkv5SDTGgOtjLR2sotWmblU7mzRiu17be4lPM75hRFOOZsG8MVF8rhbS2yGZsNs5g6L3I5cHpUw
UK5sy11wkJ9LM95SV3V1c04k4NrZnDJIJlKDRjAdlnVXsgbLX2hOgKqQtMJ+2EdWuqL2HLj1WgH4
683z7UzKADmA5ga2gl29lFeKFT/kG32FrmP8lzykJHBlgvjxEC39h9zk1oalzSzjlRDyK4L5Zlps
eQak0DjMO8F66Ii890g8v0PHzXBp/SZvdRFQ7KZs8ePBJrbg7Q/NbWzDBS/WzOdfexZOEYatyINs
eNwgtQOSYdwslata+kNgorvOEkyK1zXn/KRz3vNKVvBLo+DbdPle1eulDHOiqbvq6uE4mOAhIkcZ
vwyW4OwjU937pk5EK7Eq+4SmWlOfMX7lxf4Fhv9mOwQgezCg+7KJiGwnJp6C9lzAKl0b18STQLUg
1NVxnWqnRKHDHRwd+UaeFHa5TOzkGFuV6TuVDUTRQnIgPWOHuMkPKinfRCtzIL2wV7bdGnVp5Iqs
ObX0r5fmpe0z8TGyFAx1+GcUwdup023YqSHNCiITm3wZLBICxWiXxSSyq5NAcJt/Zhtvz5xk09m1
u0Dabylamis6PTZ1u6BL35lzTdec77QdPi8C8CWOl7ewHzatrbqyme8LU7A6Ii4ryzfbpXZXHPJt
OEM+ee1VwU+ethHXcSNJP7B1/kB4bR9yq4EcoDhNK8CRLL96ExBeQqPNjGxdBmJp7pBdidz5STCn
NX4cCJ0ubIZ37nl4QGELWaDyJ6KFN9AHyvs8sehA+qV03y7lH8XTzA1zzewkfEPHQ16X43hLKzn2
n4OVw/XTcdcJJjBqOGEhEqC+Vc5N8OiVLmw3fuKtwqRGxk8D1gjiIeqHJ91DxASy49hgdwqYGK0c
5QZSl5ZMLeNhZpDXbMrn8ZjYxICiS5jb/s7YI05NKof+bMBvR5iIJBuRXkuE+pF27NVtEMwksa8Z
nVRVWk4qva5SgB3rXgXlBF11hLz93ENvdBqXpnESQNVcGGllg2lU0HILfc+tf8ydaCvf888lDsjp
9sxd2x0Tl9V1LWRlYxXxB/pM8JDjIlJQ/jmv0dNt6L6b5dChyrtwxty1KuFUAwticAjxQtgrThoj
wY7tvFOxDfcR7h2LPZSLajOsgmVJgs9qIS7yFYi8XGbVjxQvm9tDvuIB0P97vlmkIBwGjmGztJ+K
5W2RbZKew0MItQG3K0n+Ka3yY7mjd+rx/9PgxOUYnRKrAagFNv7OeDe8B9YSGFIl0KMR5UN8Eu/R
0EdDU/0J9TpLeLlt9kpABLGf83HSVIuHQMcO2jf32bEe57h6jPetlSyHT2Pl36dug421zmw0V6nI
khb7/DFb3LZ++XAAEn1uHAzhMvNiGaBDnpptc6TFiVVzDKFXkoXgajr/6UVrFHWXYRuprriql4Gd
mUA3jW8MJP3p29sbvxjswR6vqznxMPlyFDZCu8/efNBB8vumw4gwlxsabmSAKD0CurGTvxYPyWsh
E0SWZrvnn7wnbVXrZpqfgqVybEFAkhIgbqBAjBewagbb7lM6xRXJV/qPXLHaJ7XGOtC7ZGaLX5v8
iWfKwsHvenTUbgBAsaOHYOYuuRzmokn1fAY4xkD5UOHHqsqzlzux9trVR/+F9yw9MoXevb1zrpRS
wf97bsbXoNTXfnm+9+Ao7oSl5IgKCZchULJ2+iCJRH1QtvpeJv6jasUEVwpyw7tizEPU28zhUF8N
58oW42H53Q2jLen8YwaDo3JRYaf1NgDC2F/UBNe+o7geUa0Pyaz21A6cYubUXAEPgeji3BwE+Cq9
y2FOI4Ed4Hk2ONRRAc5XrUNOJLOxkX601FVjYSq2/kxsciX5CeLqc7NxX8mc1mNl2WrMoIlE5BdB
YEY72pBgbRybNXOFtfgiPnDb4MBZ8l35Xq3pa36H2BBvYtVRFAfdT6tkW+4724OA8Mw9eGX+9fHP
v8XrctWodRrUuAbr51hHuA7Yjwi4XQi9cr6hM1bUa2Ym7gqcMZD+ACPGJlYBkaNRA9publtxgR1p
7546EC2EtFu3VIBcr7nCRhsq0WtkC7KXsrmvRc4WAbHUx/wvW/ABNisAxHX0Q0tyQsEPqMe1KdQ7
CL7W4WOOdEigV3ccwExSpJsD/SHzTqL4JpR2iddB2bPoFUdQWgjigCL2pUG/W6ov0Qf+BkpsEjdo
AliE/slAHx5AvIAedv1rGT6UwspT+VPaCi6NVDKwJieGuIoEzw1j9BDvIxBxSjyeGmppoZcY1SYl
mCnMfr3eLpyUKc1tDkpTgbUVQvl3GdRvucX98BNS3tcrkbnJO++ZkBLNnm47iStPVhAUnu+LhMXo
lOYGhLXcj660Yq6zAXMhPWqlcWV36UHtFtU2VgmHOmOxZFwMtXQAUHISis7tbxj3xqUBT7wsX5ea
knn4BFaKZhfhTnDQGbmoi3TGwJUynDLlIoAubxJXPaa0dBqrt6MFBMC39aL5wdny8j08jgm72BXX
3ANgU7cHdSVlg3bd84mVk5aWqc8Q1brgWNp1a2Ed3vsragkr1ald9Ir069S9beyqu5t415jG7ZBr
aE1oxf5B6b2l5HcP/RA4ba9ArXLMrIe7gsquoOfm0Et25wVEkH72+kCkWlrkLYMySGTV5asMcGiA
lvUM7Su3v+5K6VaZ9ryqYq3E4BVCSVJfDsZSET9FCJGkthxBxM7kswF4B4W0aGqOoFVVyCtxWPDR
MqfgZSVlvOLwsk+sqNwEqMMpkYS9uMpGhvoBRG+aGYlWAUAUK3qbchtgPcL6RZbeki9qK4Ddnm8P
4ysRfmGfTju9klQuZNZLSHkgRtpKL9pCum/2ED7nLCl5VbONhty16dENvtr7P5x913KkwJbtFxGB
N6/4oiirkn0h1N1qvElMQvL1d5XiToSaI8TMee1QFy5z5zbLKM7wAGSx4MJuaX6MgJoHIHE0y419
e9+e393L4qCBfGuWDxFWl87eW/02GFvhZyU3WRLCUr2uswnWrSFhViQELRrrQvVElV1nPCpp7ZSt
8/PrvN/pd0+wOCngV5+3kCjEODcFVSfhzVHiYKWy71nhFcmhm/7+fJ21eKotcty559QsqrE3MNI9
1e8kGB/ji+YU7/rL/ETf8o0v8mkK+90DLSIpgORwdlfw5mSvO7ZhsUuswtbt2TKQbaiA06AyoqZq
8vvmsfAx3nzeSjvWYs1SeYICGFHCOQXx7SzJFgVWGv2p+E27Vv4UiL+ld72Hg/M2jH/t2y0SWKFN
p0y5P+pocSdUus5sT37iFug2MbfxUvtVs2JrcrbG8mvXW8RSY0jZGEF1AJyUameYt94k4Ra1bAVX
oCydWmSdG5SCx4/36KxDawDskcyfwFzZGk5o36/0JW0nqakAuhYWYFG8SeMf5UJ2I28ndKN9shb8
l4ydVIZUeXw/aahbB5PfnsqABJmduRiz7+m+d2p7POk+OFqBjPn1PttSDf8M4N8s+c8s8EtSqdBu
7DOID4f4Ki+FS2FIL5pz5OWKKSiw6fM5wbpjTnyOMxX0qwqng7b0azya8eCwvQTtQZv0QBWxwuY1
S7PT05ZG2Vp3Ysnagc0iaaIRb50As+5CL34X/Ulzk7uCvbY3LqJND9SDgma/kfuvZVJL3g5pm1Yn
sAAM66c5zN8ku0+BttEOsxc9YGxr7DD0Uo+9l76WW3nNSim9JPEw1Bu5cL8kcaJL7t+/doqhEHgb
/2VQUxe5GcnFKY8gdIJwhsbjeOl3ZSA9YyJs5yEIwn7jM7u1lKB4r9Aj4D3tttnSXnu4RZCB1dU4
kntaqEiOUd9qL05NpAnNHk4fyT7ZKExXDtL/YBPkLIK4OZo7+SRaDK5lxej/fPCsNTrURVIGqzyx
z1KkPXVhZ68xNKmvEqwJT5H0WjLI85lZbcNOIpotpUcj9yGWr4ZwQaWiPdLxJvrRviqOwwksy0Gy
sovQe7PsxH+7jyRFTmenkYtReJChZeMrcFdrH36+77WAuGQgyHEUM3aPtsRBp8uMvcwVd8D7evr1
v7zCPc5/iRuQkG4aYlT3ptbvqLRlqYG4NYE0mE2ZCfIbEGpPm9TktY25pAgUZCxyvR7xHcBjdeiL
dkIpd+130C7ezZfkKXrojwCTNu/1xr5cOa6WzCWm0JypfHbvdZBAqEzFUYDE+9jsg96PvW/C7pKf
JHN0FhhOFUgOYEk9J5h4NQfeRlAz/2x8oZUza8lDgr+9XMkcIjsV7AZbPXM6WpqF6lWomxt0Co1Q
fNAJWggBTmdXPrcMGsHE3/I0X7v+Iu7wNJd5IsQYbaIw+Fs80AD6uFv2z2tng7IILULMs6QhHB/O
p+kUvdPdWFvFWX0cr3EwjqbgTbkJDm82W+qvn1/oSlqtLDIYGM5NvJ7jinSwDHSGkAoG9a5Prfq8
xVFYaVYqy3ADcYSEa/DKULb/KvaJbP586/eE/JvVtqQ+6Expy6jF70bjbPa0Myl3TIhp5FsH59oF
FtGg4Y3GaCYdGhQp2sDVTb/E6N6ExoVaUSgEnFc55Ym7RVt4yJWQL9/X3Jfo0w2xmLLc4MNCgXrn
dIFDrT2qTq8e0wTSCfYMnJoAzuexviXKrRouP7/HlSUt3x//y2UFcaYpPAM+0QeP2DAHsln/ryBJ
oe78729zcK8tpwivMD6yp+xcP0kYT0rMmt/z01YZvxZHl4wB2AwJGaD1APjsZAf89r32Mu3yQGxM
2HyCbJGZyZ6ccH7qsYmG2c9vbSWWLpkBECOZB57HW+t3mLvUj4JX+MMvbevn1z7KIhKwiGYTPyK/
0Qy02HjFAl9H/jVoG3e/Vnwu0fodR7sJAv73gSprTWGw6GhBrh6gGXOer5FLCncQ7KHfGFis4KCU
z1zkyyKrlRkWXlBiCTXuIPxS4E4GfKcZ75ILlLU6F13QEADmjautRJwlJJ/1lUb5DufQvfwDkNj/
+ZOvfJOlYrMO39hW4CJEZ7Uze/bENZmpPCmKZRgbWPJPMPI3MW0Jkq9L2hpjruF4CRpA+RRw3NKg
v1VnbQ+MfqBcKrs5dYC11GZj8WC7qG5qQ/4bleH8pO87ZzC13RaUZmWYCye2f3cvpkz6aGT3qQEg
LZXLB6KXozEZ3Zr9EGIkY6Gx5fZBclT90R98zkb+Z8vAlymvP7/xlQi8hNankaL3wogKsmVnFWSb
FJNG5nDYEz///somXqLqmzHrUsLVaMGYUsgdIZJicufo+vOPL/Q3/wez/x9y+kNNexwg+PW5eEvD
pN9Pkae9UfIUiTa8nQrAU4bE3BqrrTVblnB6xqlca3ATSiLwfGZHv2RZY7bCbk4szCBTpJe5bvPg
UFnFU7I1qV0LJEtYPderfN7dp6Zk/PUu3QVVXaq6ZJc1tgiBBH9on6M3lPc/v9MVviO8z/9dkj2n
RVKt4SGzcAYMazLM+qq5kCGy2/3oTmZzw1AUnS31PP2NX6f39NRBleapO/98/bWO/RKjPsWTlsWQ
hQonl38anoZjHEhHjCptxalD2C/a0m8VWNvqytvFFuBmZReIi7xA7SDfq937KHesr7KvA83NL80+
xYiyt7hXft9fei9yfn7CNVTBZzD4EqlFjRh6QxE8BfeJusjlD/2NeNk1PSi/pjDa1WHi1zvg6DH7
8WIrO/4voLorpfUS6m10EAOWU5zkgJX6AkXvfDdXEKmF2LWVMAf+OwJhGwX2SjT/XGFfnlOAYqkh
FMi2Ehixpg59iIrXyXgSn39+j2s/vygUGjJEWtdhoUSjjTEZtKz74QrOHdsanK5F589+75cHgMYU
FNJaBR/Klh/nnfjI52bpRWfp+Z6dooMEBCkDuhPga+yLILt/LO+tQumwZVm0krB+Nv6+3AGnqIRm
fS2HopxRU6ziQ93RjaNwrUvxCQ358uNlpGSQ0Mbj6XViZs2uuvGii5pI3kmG3Rsu1R8jclbJE4yP
ZkCAG4dcdWZV5LkmT/oMrZLyRc92kxYMEbwwR8XCpKOaA4p+B6opJaSKmcq7yRsNM+Z8ETNErdw3
rZsAwU7oxipbOWE+48iXp6jVKkX9gzxrPvXxo9RfGbRJUleCPkq2ERPXkuwlCFttuFES0lQI+afk
Jvk9mmATymKzOCAvsH5ezmtJ9ue/f32QTh20buiRZA/aZZDk30LyKGJcr/ilYU3srwzvd6jHOhho
vHZpeYWHiZlz504ErVmpT42xdax+tke+yZE+i+cvdzJUupL099Yfn+8VBkYl79L6RoYrYSc1Ek0u
mSztWT6JIEWlGaTWvJbNbn2EB5MEAEMCGSzYq1TFXaimx84Ef4L3s1MpfzRZ4UKqL8vwm2ACTa6h
O2XNmwlAa9zzYMBOyksFQB1728BjFVYsO6r4wYPUIKQZ1FMPmYa+2ZiakhxU6aElkz3ENjhujgjW
g96HvPz28/dYqds/k4AvL6HoZkNpGkyOeat9UIMPGlQB9TLv519f2dhLvDiD+Y0hRC3isPKb71+j
eGNTr5xkn0nEl7uGkmBMyhifbi5PaMTXiW/UzIw3JapWzo8l+HtWM1GpYCERjtlOiezykQZSIDjI
2Cckdj+/m7WM53MbfnmIYSoyTqNoElIXmidmbjY7iKTvMjdy0a0zzsXGllupYj7boF+uo9byILRy
jpclAS9fvGptYtJh9/NTrE0Fl8Bso447HqsICwjl30mAaiRU6pBGlX67Ayppj/a5gxXf+tUTcMtB
/9R6+W0TdbUSFpcgbVGHEKtcJ2h9mgUcWlDbPlV7PUzB478PJgwr9WYncQArNl61jWJirbu2BGjX
eZYgdmBVFzvqRl7n0TC7pfvS0W3F011I8ei/Waj9l+uEX1RPjPHoqlTYomMwnfQgPwBSJJ+5a2EK
Fv9snNlGnbGyWZd47KSFJXEJO5xQLmJTAmQqU24/L5K1oL90aJ8gdi3pMYK+MAyHXOrQSU2Af4lO
mgQ1MWVypE6z6uhx4lWHzBghR5KtcKBMlnCMqvuwkSVHpn837uaeOn0T+PlFShVBc1WZM9RTvT06
3XU4lIePHi9TtHWfHpKNdHttaYr/Vhh5Qpq6E/HZWiEPeZFa3VQ7lMz7csrtVi53VTdtbMK1CpFf
dF9HuF/ex/N3+pQcgL8XAPdjhpxXgy2ibFxkDR7C34Pllzgi1qJgaHeEXbUTnc67XyR28oP4KttA
HHqgwbZ7sCi9+KHwskftzO0Sw2QoKYyNO1gZ3MD/6N87AAIIQIf7YwKzAYoMsVIADsBZt7Zi8v2H
/nNlwEjt3wswPaN8K6C7lLcuKXF0+11ud64ABmQfDMnGqbjSxJKXgOt2hmKuNuFNcn5nRp+fDDyS
AMwaaI8wOz9t4abWnmcROmZuLuBegeDcdw5wGw0ItukuPbeXLZjO99UJvP7+fWFKFJVxruECatCZ
yI4v02ELGL720/cw9WW59TQflKzGT0vaoyQ/0ciVcqiAnJpko1/9/QaVjUUYIJI2aNyECzDBG64R
NFUMILLgpaNbarRx9q7U+XBm/vcpprnK4GGBi8ilA2G9oX5PCktHjzSQKjNnRwEFRge5odiMK9CO
yV/RsKGGnBqQhXJ/jncrvQ44uPx7DyI6SvMo4B5yTGJlqy9PWhEC9qhB7y6HK8OTbtfcU52OMBXz
hv5FZ74KYZHyoLsU43bUPs2BCyE+9efnG1oJV3AX+feGWJTGZTPihuYHanP7+ig66cUTPEUxwafY
aECsvfolRLpNVC7lR5RMPXtW6l3L9nwNiWnoCc4qzFuZKQ9+Cm/yCswmzC/hAg8vHcbttenGv1ej
meZbWMkVGoK8hE1zlabF8DDgQ2UUz0PcuulrWjHL0FSfwo1RGg+ZdEilC8tMFUlF9gR1v1LY8T1K
iUPJQ1pgH1XJxppc2VhLpPTQ1PCLIbgZDq4FQw+6kwiZcw2EakhxJhugnXuE+SaSLi2KUK2WMONB
iGs0f54x7lKuJEGvZ+Mo+D6nlZcY4mHOIffd4BmqAWwkgZgc1HETZWuCdg8B3939IvZUhHK9cT9o
wMH0mnA26V46UguESwcwF7Q/ft4IK+F5aSfBwdmiL3VchrrDO5SlzTs9gQ+3Blorufl/WJQBO0pl
4V7ciRDkOscPzCpOeaDa2kv5Tp/FFw0KDJB3ig+CVRgWNC9yO4Yyx9ZwaG0NLOJOKjRFNdD74wEW
kk87yLIbSWk32cZ4ZiWAL90PikzixiS9Px7IweSIdMDSMXre2CYrSStczf6NUt0cc2rPIc3XYQEk
muNT5eoPkH539NEc7DnoLe3G0MJULoX/83pYYbnCnfjfSw5zAje+e70sjraOwOALfs2ZBXRjMnPC
jEb0Wxizx2iY5mfuHizZxpVXMHagXf57ZbHq+bQWceXpN/h2RWsLAHNhWuzEnnwqXM7KnqAbgic1
DvktBzcfqZezlaasMHn+wyPWSGGAlINZjnFV/Fbja86ubEUIkA+xH9nsNffYYTgAXGqDvFNducvc
mlDBPmR71a39wQLiL/nY+Ab31fnN3l/CaePEkBNRQuQarcquXLqfL50rWY3XBVtKUqvfeRFfWkHO
9UQBdq88Gi8Vxdu0aIit+BTZxIJcchi5iiO7kAeCh2u3sV1WYuYSRCtWM5ygp1kK9VT8y/UA7ekM
UsNN9fvnN7ey3Zeujwwd/6RW8eKMUwIyZhduQR3XEhhtEUjyETqwmYyCrQrFdzTBsTOe+9+Si35Z
E9IzOaSPWKJO6sEJJxRbv0itIlBexZBtvLq1jGWJodUIVII/AcEtxHveoRYcSxhzux1nwlXGmj50
M4m3GvIr/QV5iadl3UySVsHkhAJEa2bUaoC6/8Oftc6cgxl9rt9Qyu6ex2AM1M2+7H3pfbPslyDb
SeP4iN2XZP9SPhHQOJCO/lZtyY52vcPvc3eTVnvP8r670iLU0EYSZjIB8TBcOeg1mJo34WStDgRh
bqP2XnuY+xL9UjvAY5oKc9pjFquXg6+L42x1OWk3ju21OnSJhNWJCgkRAesxfofwHOdQC7JGsfUo
bKE21sLxEvgKtxeWDAPhQ+0hvmL8mt3Gv/IToDywKUhTUK/BJRTOLKgOo10UJrOrw6Znzr00+e77
3JOiLy8vl7P/j4eaUQQErTtrp9IznApCBLmrZU5rk41ttRIx1EVx1AlTBp/bAUAlNMNnvjMZ/NkH
weSqLRm0lQxriX7VMq2NmXgfnUcuRLtbzmYJ9G1LQHm4ymqhE5Rdfo5+q4tiWdTATGjuNYQ/bXyY
Ujtq3wdNtjQI4A/xK/fCTS/plrbpSuLzHwDWyFAKOQaAtUptCUzTZteXfwbDnTR36v5vrnL/gzqA
SeK/y0AuBV3hIyKFkZAI72rWlFYBK0i3a8dkMJvSoObGm1tZBkv8Kk3EKBaaYQ4TKxuBx80zOJy8
FJE9AEtY2pD+tiUoO9XErKudPNuUvlZtYktbu23tOF7iWeGl1xVaRueQRsFY7wfGmxUkryqHB1EQ
or9RC4qkR4J02sHRnf1G2B/ij7IIm5LfWD6fgKlvdt0S8xr1WmlAlx9yte0NPEFTaDJ7nF95zUng
+Tk5M6ypc30+Ds0x798YiZA0yJZQv5SpG5HaogV5HKfKknkwN0llNUy7ZoUvQZnZmGKnHYhTSsQq
Ix+dDoi3FijJPBViw0K5F5vGKbP3EZOoSoRSKO+I6a3T/rDB/S8/8SLhSXkpJVOON8zto0D8W92A
rgg0i7nFsfWFS32rcvMhe9y42squVxYRLDXGSqgovD8GK/Z5KDiNDua+bnzX8YHGZfKOXi8kvqFq
bdo/X3JFUA3Onv/ullqIdAEGVJBJBvtbvHUdOklVdRJjCDwVj50KjkZ8lhVo/My3KlO8RAU7vcqd
Iq1CVZtPhNwgSwKjAmwBCBKrqhNLQCskZplNFvTfBphKyrVJhQqOCJOpJY48HFmvbuzBz9Dx3fJb
pFi6lvezJo3wAIp6yE1gnDLL7qz4eaahE3HTQX3pOuxLtGgGkXli8ifnjk3d/oE4uBkXv+f8Hba0
Hos/9OK5EtDQ2sEb02xlv8+euew0QB0cmtHGQ5R7Obr6KZQslGzcl9jlKrS9OyCnosImwrOKQQ6v
VCe59pqGMzn+IiUfUDmxmgRSawlnltXL1BYHynmF4XQwymD4OSjiGFJ10Azd0lpHBYV3rDdGpCuD
Onykf78tl2ok7xWIIfPoBcB69yr4lY2G7RPZJQCscRtDzZWovsQhZypTB6LILNSBRJchRG3GsMGI
a1Cz2c2grxsr9Z5mffOll4rqKRZUMSrQxab2eIBviuHmf1sP4E3FFz2cvZ2J+eAs6NbgZaH2QgUH
jlaKZsJWc2xMMczRvHSv3N36qPNpYg0dmpnQ0aDHHooh+saCXEuClyDmQRBkeENgQyEg59UvSLHv
5dPs8HcpovxFgxcmiPAgmVhCZm8VGit8L3kJYVYitefjKePREm4AlO8u8ozhArh+6il9bnQ7bk6z
cBub30Pn8hcSWUw3J/1FFiaz6+tnEdxEUL9+D9FsS5ha8alLxwNjVlLYJZp+yiFL1I2Kfa0kWUKi
MxF8aE5Ciih0AYln18jwTiCUBpkFweniVwOsfSCl21eebLVE1lboIorPTd9MOY9LQhrsWrjxTvW7
81Z5ulblLZHQGau6vLrj+ymYCR6qb/GoNHjDO/pLvqFNDhF8aCru2V65GZfqL722hTWfBUiPe/V+
a8q11jWWF4GcweO3Lrr7Zr+oQfYKryEvOwg7wc4Dui9O5QGdDw6ymOUfGbfy855UxM8V9t2uXMTf
TpcB6+hFmBCU2Q3OyheevTRc/quiw6WW1F4DKiQRTCEHqmiGRoEwvEjCNVXioE07u+2qQ01iW0QU
rC4sOuupW7cXWj9kCnz0qtwiGDvAOtGU4PoUT9M5gvRoWrI/STQEfcyOrVL6eo3pfNbA/SeDYK8I
mea8QwLUotg0IqsksKFM2/0c9ejCjA5MuZ0RmpdF4kgROLJ8f+UEg5mtoUJ+pHYNUbDJJNvwDzB1
cVeVYTGQw2g8ELAkJX4HTJvTVzq8g5WTAF/4Sbc48R1Hnt1Hozvo9fuQ7niFWgIeV9Ffs0wGJAee
E7wZDb/KGi4wRfHKjMaqtL9xZ/j61Fn5LBIbx03eu830zJcu16OnXuttZhUxZBFympoiOydyUZqS
0BzjMoGuHxuBc0rHxp373OmHKUCypLc72GUFsqK+RXGxh2/nM4Wbs5FXj0oyeY0svyZGYU1d+SuZ
xlM/JTvB8IYGSqB9xft9b5hgCohdFjZpCyElGbuQiVkFBSU5rQazqxUELkl1qhl+DpC4El/z3CvF
IIv/1N1gy1AA4nXZTDId0bcyNQqOq0xB5Rgavr+QUX3rdOlotEbmtdqglo5WqtlvWork11CTErIs
BA4RlTHhDUJNC6ZO3FTZMdwVd1wMR4+SdJqJt8hM2mr4SyqqDpOpqUgIXmDIO5UBVWiufUnUNn5R
6uo5K9/6oqehkiueMCl2TXPdL2T2JnSs8GtJ6V6SBNL0hlz9nWvizWMH4WQn6x+i5DQOj616SpLO
4mCl0bish04y9eElgIxeq5Jz0lp5ZDhS7OWClUUBq0pYRJSwWNSNAROaXZvAsPWSEwaO1p9INsX0
LIGHm+yzeFdmft8EU3vqkAoneWRJQ2NHkHuaTGjmJaPJ9zbUWrF0E8Rh1S45b4K3QJ+G8hDyzBrk
CwSpC9lHIQoBOJ270ilMOkBaVE9pLTSwNQdOvpIV5U/8fIDHRjkCJdnydiuYEcf2BU8OEURDSsxR
IIV21ufkasCwkYHJUTfHMX9osG61F8bDYozAxfNB0Yewbj9K8jFhz8ktTEXE92bCIpHotesTT8/l
Z4zrQK3SUJJwk53KGeB+fAL96sFClW4l2ONCc6vk8xzd6lGsd1rFnyA2cipa4dCKrUPg8rVjffw8
CLobq+gnztdcOJZghE3j25zXezwGGzGb5CDc0z1FZLao0e8ZH0NrwghGKTJ2fSU+wDv9Ck9b6aZH
Y+eXsMLlEpuTpmKvZGhKYPM2ZQXDpgpCVlgaMgZYLbSeMrOpeUsuniWS2BPLblDfHhm+eQJrWqK5
NTnSeSaWrvE7TXJKWjpTDqOV1i2n+ZkSMLth9UYNDrmoOcXH4bVgKl5qeaIjPHQ56EklFK3yFFIa
sIbh4HEPGzgOS0UpUhflGdiWMNIZb5OQua0227UiwR68w0fiyU4gdiU6/J0kBdWXOqy4KoYw94HT
bIquCg9RbQeuUfb9d2S4Qk5hpUAkWjS8LFUMl/Bd7UsJ1DsMtXkljXxuRBaFZfwwjqeBfPRZa8J5
uGdeTm46vrqaolvU2wDsY3eUam1pA2910l7l/FSvIrsajjO0yfWUhFxS7Eo0+2M+L602NW4RzIVt
itNQ4tQHse8goc3lAV7w6JHigM6TETtDb7ahhsh24tG61s60h7wzKD9JceGpyRVvoBfrxgMcV3j6
SzUixeQA13grDI9nPpxHQNPNVKsvLOEX/ieZd1lvNTAk0U1htARAGTEQkEwKJXc1PY7wL6pDfjbj
8loL5xSaV5XTo4CJiasL+z66cPPfpAS3rfotlNC9gGeIBhX2fIgfaZv4XFbs1KR47DMCpfW8Fr2u
DBIMOkhXejpNNBdW67ZiwAF4Ur0O59UgifC8yK1uaCcrhwwtZDkVHGkKouBdynEfSzdE8pTBTolB
suhNwSghVvYG6iu5GqHdoDWWovgJP/dWVTe4Qtz3B1Jp6S/hoU3dSXGiAiQ51RLv41ngLUtP0jQP
LCoI3E6aJaipicXjwOrd4mogUFIQeOLzqIj2rPUmp8NKUTt0MCjSYwTReVf+LWaIooAvcW3geJBD
3HvXq7nV1/Coy6rxVe6G09RDLR2C5Gh9MKcqQljJ5SLkyuBkR51BCBrJ4RKHSJgZQ9Wmx3V1w0rG
tIecDN7ae5ofOyh15yiLRpAXD9W8k3LUkvKHxIOiL9usPmb8YzlzZo1OQB9oqiN0GLG0j5CO8pQu
jGU7TkCoI8NFqY8NdTpIdsloBMAYtYQtVv8wXygAPll/BYexilo451UOVLp1zRlSmIzIj4whHlWT
q4Kz3YmD1bMJhtX2wL/p2R8N/g89yhg3/Rh0BAlQUGvEKQBeAJqFQLywqw3JEkVXEByjvbXxo1IH
0j1UmCo91NUe06i4PKrMaaH7iw61bNaa1TSIc6/c9FDOtxpFizzYNNqJIIMNXtX7Bpw/0eN7meM9
5o8yNsecvMN9y9VFIzRUckCWB9/eEZ18TeidgZSIQxm7NkzZxfiiTcyfZFShRZP2YQa7o6ptMY7C
eM6SyewY8xRkUO1wYr7DEcPyE/zZzUpInExV3/W3pHXSasaizSxJFf24K/aQogro/eWjo6uPuTvA
IZTMUHqvXYpA3+BboHPTT1MAwQtLIINdsWOBKT0l2rntLaMPiqS3xYl4bKCVRVoSKugDqHDSliVy
In0ocg+RVOw78R0G0hWLQGvv6VlKuTMoJxaBQChUJm+Dhp4SF6gc7E8JJCanUTDlycr07DBOREJ4
qlR4dNbtfhC12jJmhsxK8MX4ZdDQMhpkDUkV3yHZQ1KWiJrLyqn8NVMc+Jkm2VnpArwMnXij9uRY
dZk8QIWps4dZMgd0/9G05A9ag/2b73AIaDLY1/UcyEx3xQplpah6CRlP0/iCebFJ5M7ioR3YlqMt
woOR1bKVKKFRKMBlV2xvzAT2xNDiwMGWqg/N2LlgJMI/Em6y6AUYXAn7ZD55qSLN46J3Hi0DdNvM
2QgM7QKXU8+IRRif3hcziEBRJZv6pW09pYyCxtD/MimWbJpx57LaRQ3/LmTwr0rxqRVKPLEZ8cbQ
mX/sMXaaPf0BQHJF0U1D2wPwTZCFzO0bY5NntNBHok+l8SbyT/38JDOkdU5TXGbYAQi9y+DfA6np
aJdAsxKpgCWq2XUUpQ8KYpTFw0ADum8DUGnliaTNoaaGaEoVt1MbrFiu9TXqirXHl9lvWSNOYvSQ
0L2PFesZ5vEwZ20r1RkLNTNBO5/gMxXvSVWO4ah2MBOs+mSXsCmgMPQxwYK90lo4qD1LfImnrzXO
cB+kRcOr23dhzpwqMz6mCR6rdWZR9SlTkb4Dso8+e3qGtTtMOYXyV56hMKElTANHSKVQYncF4Fts
CJDN7kjE7Ssh85Mm8mAz+gT5vr0scx4bkeLQKv0rGTBDieHRp8DUXtPfeKYhScOyU+HCjmgJlERd
HXE47yWgi7s2nLO31HjlFYSKo5YbiZljw1cUpp4Q7c+dBk2mTukcjiCU0An6NBh377t5gr0zqFhm
agxJOPW630bSqdHaUMHQLW7K/TwZkOtCMdBGbhFndi1UeH0N78t9jUH5zMIpLt10Ti2FPfOy+tZM
KNOEal8K2FDouGbKR9a9JsiQ+rKBnTqYAA5RFGceupOY9hYvuYn4q8OsV5eqB064NlAdacdHeKKG
pVycpz4G00DHL8FO5zjgCmLHYGNSMCRt0nPX1q9MMvy6y5+qZHwS0Z+ZxDMZwqlKPuAMAs9QOMbB
W4yyCOci5jclB10aM2puMRxFBazAhx6+VtgLuZM3R0TYunbEbp9jCC24zPDK4sFAOYBc47535Sbo
DdEXKni+4fQnI1YJHMRv2kB2JEXYJYrNOCBDhfeRv6nMHjIwh2ThQyyGF2X8g0Voox5D/LCisnTa
JLOjfLIj8lvVYDcufdTUmTUSMiRy3ZiGgsSbXP+h6pwpwJW6epT0S5napQYVbrS6a+g3TOilStWr
pGRnIxJg6cHlOwY6CVEZYhxGqGNti+rLnBQB0+tHkgI90JW+yFslD0FrkGgKxdaMQEOeKP3OYhux
tc/fZA0vyUpBw8jw5ga/SR05vUWgpVYviWTrUL7guVDn/fIXBoytYsUw+6leR+lF0XfIEubJyzt0
MoQgHeHt0SWBZrgKwUmNMmWvTMN5HvVDDKUJ8I34rrI5jHv7HiktBFOpalHIQPU5NFORE/V/phnO
SbC7kF4i5mXQjW/Bs07L2BGzo0zeVdCXdJrBUBKlHXV59ZCjcwsRTPi09blLtECtj4ie/4+ks1py
HMnC8BMpQpCiW4sMZSi7sG8ULhIz6+n38+zVbMx2T3fZUuY5P7bcMGP6pJFLJz+rBEvOvD9171oy
RSR0PArLta1/EVk0Lc3Y6k6Hgwzvy2uMMKF55A8Xqm+ubzOWvi53ekAnWgCUXc0L1ZxCzdfDo2XT
U+aw6dRMfL3kDuap1wrOokPek3a72ieLKVhkjacQpAQgPLSZq2QDBWYc2UzZXRHtIjYuzc68iG1B
zXitZTi161IC+vZuvURHEuKCrmejmPu91Me+rZCZmTyAhIRyocaL+t+QNtYkX/xmrDjjqk3SBmMU
tHpOEuRrKwinCQrFM/OQH6I9pHnkVqnGbJy4hjyfp8rc6RF8u9B+5IgUp6LdcrVfpEn4Uu6HJCzO
HyH+jbbMd4vsaca+Kv5Mjp65ZO3wFODSMN2pKCs3Fn5nmJzd0PwzxW5EXF8t966+CFwf5QZ+qad1
jhMg3zB9Z6OXL5vylwqjTVMZb0W3U+NTL33Q7h1IEyUVFu56Utj49K3epf/Wso9KzmQUHmyu2rHC
pJbWFThZpSc/j2hItmXTHJ7japo+9UaeP0XYdECV1iD2klT52jQHadl74BONE8eZb9AOHfZsvipe
6bT6s3jXorIlkH0S+7yd91OUBKpNJ5KxXlZFxTGV+f0y7kql/VkNIzkyAr/YclRukZo4RB299Fp9
bYrpL4pY3AQ5BGEYm0Efl9fawj8VWvZVXmxjMxsx28sS0v4rPVfq4nTUUfNzufIyfFn5GAdRqPxJ
luJVQ/izTNesOa2dU//Tmm84wgHrBzvP4Gq5k38bJHOlY+stw2OAM/tD9S6p9FQQ40a2mxU8yBaL
jUwc6wSDn2dKlOa5yrRZSk+Z/b66Vwl/+41QXkS3yWsnFg97wo43VlReku8txde7yAlbn04hIIal
+CCfkkGwRPLr9vJBAbGrG8rgdzSF2falqIiG/DO+lLN40z6lxafcWwmUwVUMt+78PLkN6XHQOwfm
WL/0XNZ65AJW4GQlFzuOg6w6tfzbnB9vBm3bdPlxSHcl0ZujU6ZBQ+KlfdbSwKA8G1FxaXoNNUNs
wdFeYtCpXg3SmMLr2KjeUGzG7Dsx/BDVubITRw0lYrUSU/hlptkmD6E83xpca9021Q5FUe9SI6AE
Hqvr1H/Fg6smuzD9leJ7uL5E/feYrbta8VtinGqX1a8EJoxaQoI3NPl2jWfX58pcOU6Rs0VgYNme
QW6tKz+17vaYnnKdTGGDX8broVN0UNMzLEpnTnk0sl120+qIDfTapB53yZK6akl2VBofURMHTRc/
CevJOOv1E4mZFgk0yGZq1/6WxoYt24vMtwJkojx3405ZaYTPoOrJ22oM9vBDm+4ZEyT87jI9B5gq
7dfC3tX6R6xgQMynqyG+TQJ6UwAmSuonDrPyQ7R0YkqGJ5qnonRj+adTifstv2z0c8VfPV502H8N
b3nlkZCp6AAcR7X4BGfq43NY7xr9VmbHVn+qSApFAl6QFIq4SZY8Lr2l3SnqjoFgrX7K0MvpLc8L
1wS06z3iUDcqWFU69w8bIonw8Wi48R9XUkg14Sxey05wzPqDBNBCd/NwZBypcZl9M+O5Tb1VyDJ7
L6qN9cWl0r1Vv3rjR81LbuwE+aP03NPw0ePsINK41+zxHBbVM82vG63mw6SoXr7aYUDxZ2y98rOY
1XN5E/FbNJ/JGpbW11ZjsokTJ03KU92zx7NUG3GBlGkIDJkfbj2G76W0YpmmvEXfCULWshrk5pDb
eWCWKW882Xq2q8QXaS/IkC5JDn8qmurN4JbMGcLUmGU2f9OrS7RsquI57HnkjwbrTCn4BpAEyoL4
Z/pKFyeyLkt2s9eVse8Isz62Z+RqG9N8WqpLqb024UlnoK1gwXJfC91R3Rb5IcFnPWiAh5kPbpWW
u+5acQ4SztypPLLsNbe69E3j37DuCwmMN2j+ddl2wvhr3jW632QuTWyD8z9+LjMOJpmaM+W7FFvA
zU1e7fXEJ72E8kDb9Idf3jLJ9nqxhQGdmEDWS2K+1uXvkN+NpnsGb0eFoHVPde+IjO/ug79rmX7O
WrtpWihD84pY1Obr62x5G4NF1NXzXHwuyWklWiP66MpoU2jPaRiU7OPRxrRfxewCu9mntAUH0wKt
3KHOckxOqpFFDBAop7nQfFeag4HsKIsPI6Ms54jhtB3P+1PKvT8YrPMKZ8oquUBDjBRtuWMCYllO
eB9p1eNZCGcc1RuS2UG9bIxsth9y10V3UX1P+UfXOgJPEekt9rmsSoeIXgOsRDl0FTiKcUbEMJa0
9QVmemF3KlWuTSPfmNqbxVgROtXqyChiu+eGEMaCy+Mv0y9adSlyx4iCSPvR7dzVjZcscvJ0F7fB
ILaQHFzDo+lM1DnUr+QGpzl5X9JxKW8dHeT1aUgvcfeulwC4h06avBHPQJr/m+2dJv8x0TVS5BhM
KSpzTHzIVixsmSvNaHCcpqEVY1PyzDO9yMwjm7i1dlMobn0VwZ/w85FwQr+Zvul+pmrLm1LHbtoG
VrptW4aXl45iuC76DY2DEe5XRLCxa+bB+NOkjGpEH2HT1734baa/eHbV7oxvmFmwY8FTX2wQ9yeN
+miLFQVwSeZdTrgCAwOUREp3TZS7efuWGbTIFxAeh3RgaDR3UndfLdMxkn1BUGBXObK5LZE407Sh
cp0G5imbPaG+rb9a8q5SRS+x/L6H2OQ5l43SkQu+fYoR3ah0TU6s4oiURNJ/OuDWl0VYYNub4lFm
wzmaUyjc+xKGSVpiYQTmn1l4/YE08kVBAgS8+MINZIZEv6lb1fjO5o/2UnGxxNuEwBPGtPDXyN8n
lMBAWTlHrXC0PnTR6IwG4zmwI/jHZup2C2pJ3fyMtGMniJrJ/CnmQ5pf1enAk5A3YISOhh2vce3u
JPdIOwF7XVW8J4AP5mWcXWKTNPZI5U2C7xYgyVJjuOMMJIYYw9yYzW8VniZipe2d+DTAc2LG5u1i
nSsKI4eNYZE78DZJlYvucbMuPw888BPZryk/yfPzjKSI1b+ugqXz6tSXJ6eS3LDzun5HbLWc/LPG
XZaW7jzBhMnDszaGm9W0gigiZ757LmfeMNZPnWYDVHrntL5Go9fW22bat68NXcAkzP+xe4ZIIcV7
hFrR8sLbgKD80/wbMjdWnEomoX6r2htcPta0Hfc9/MHgqdzRv1q6V34LQXI/KXxRKLwh+mf1H7Py
LF40YgjU8bn70Jag4m+keeuyAlVey0jZMoNQxemwxYfJv1WTHQ3JFuEJemnuuJLBZdgW+ByC7AHZ
cfSeI/2uJJyUXl8cAOtt9TeO3Lz7SvIApJVmcWt+VaRD17rZvA3lgIXP+BOZ6bSfqfiphzsgL1Xb
m/Sfykh9y0qLh6x+aBq0KihA3vNTODe71jjCY2/y5Ulw60oDKKxfa+CDM9Wk94EEAOtZ/quqK6tE
bmxFVG2a+aBXXNMze+vOzL4b5UfTrw/8nwQlTja1uPwHLD0eObFJn5J4S3SM7ejVFn4AFZcMMBSv
X0a6k6k0lF9zvvKJ37xikM5u4M0buFYzvMk3eJOOkkNjDpr5Vc9vKc9UXJPCTcbrdBW7vj7VWmAu
bjj7oCUIwigDIL26QN3ILsPbRTBQ0Mq7RvF53sz538C1ED31umeGzhAFYV26NENX022NiTw42M0N
qHj6HqLGqT6EuPG1y52bE/FtBGPrA1VPWB6+VuOQhtQaGGAJg9Mw1EgN39rypkPPJG+d9Lu2jsqD
Yy7wHodHEYF46NgcOyocrfZspXKH4oe0BzPy0svavmsCfEXhJiR6/4OQNSnbMkXXizeil5K4/oNW
IAGgqK/9osXa1g+5HqTZNlccm9mVihyLWK4+sCzOaD9n9eUUom5eKrbZEPBqGoUPwi3RYgiclPuy
/Rbfl55NvYCbUp0x3urmSUHmpx77Zmur3xP/ct2N5q7ONqX0Htav9b1Uw32YvsKcPJYee0Ck35KP
1X10RwGk386ao+XPrXFQRi5zBdvyqx2+zzGikMrhS2BWUxi0V91NocQ4iTsmZwOGfNzI4yPsPXGz
Cm03/7RXJqr6RczFYTZY2oQ/8Wxl2FA30ouB2aH4FZryWSl4b3OwvBkiA3dVq2rcHIeldHujPpr/
v95pbKhogFqmyYlpaaqqu6D/AOeK8Ww26ocEALGR9OHBYVeF07Ww9lxDFsizXmSgRLTVRN1LqzX7
bol3alk5xlBv2zr8k9P6nz1aX5KaBA3U8iYzEkd0WyPL/GISnml5qjFysWzKyBdssxeETAhIN5bi
VvGPGn+pqBHUQ2gFrOC06LbaTqkPDxgudmXjD8q++LElbZtopFXj2avOzW1oIm9Y/oZRc1GgdFxc
YM5bwX9Z1jxl1YZg7pvYIffMH3WvVfzV8kuoFn1I/mZjr0KdzNbwWQqPZbzpHGFNx6whvLgfD0vP
S1yAianYawCp1eRUXe3uM9JlP53IQ2syPzKzZyAAPxse9V3qdRwfiz1A7UyRdt0+5mSZXHyuoLmd
vajheK3XI5hauI6finVLtPS5Cncpv1rXpauQboRythnXBAnxlzg+cm9Oi7/azFhP+l80/U4orSMQ
gA0DPhEUpquIw4R0UaMZIKI9wOGofQy9MMP9A31YAL77yxRty3G/gMRCVkElaNGzXcJfwPPsdOWw
GkDuqldnnILrvlqAiXbrCht35BZOBscyfDHfSoKq201oeBUGzZAWk2CUu121nKofE81VZo4XwGVQ
inG8SMNeuq79E3UWeChH81O3Ij5dN1eDwtzadYS24dcgKqU6q7dZ2xUZoXc7Su42GbXwnHrj4LNw
i/ZF2FfULuQwIyeQ1JvKo8+czHc0CXeODilThsyAQF6LRQYZhFFEkBTt2SO/EPC6+8rNz2Hamupu
IamIuq75Z0QTWEDgnUfOcjEwrRVeBk0czgR1a/G2G89F+mYbx2U6ZbCsAL36XvTo7QB3m0d999z4
+ZCA9n8QjQN7cmPIY0RRCDZ8HZdzo9z6P/snT4zNkHhG+F3PAFhJcpuN4VPhZlj4zUP8XtX3HCWY
PR3G/3p/p8SHFNV6V8Le1Y+O9dSMCqPEZ8b0yBiZ++B32ryxtzZNVeE5z4K8vNnjUzt6Un6W4ZaH
7EBxsaVZ78tHA+r5K7Nrg3sG9U8V/uqWk9ks/WiVM9nhc5f10zq7Op/37BA5aziLYHB1yrdkoi1J
Kbw4+aybo/xl8WuGzJuLn7B6G4hCFdmFFRASEvZIiONapW4vuD9xDHbKPqq6g2jhAEkkgmIs5N06
skmAHAP1+bzLPbPT0cjfshU6HTnLgDgg73zBx5u/E30zi+XQMMephmv3T6tyzhtnnkhLDgja8MUh
NB/d3cJbms9Zhud3hPa7POQUKGpsj+1DQ7bSMGw89ptMZbBARZI7FYgfIwNKHxujb/rZvSisJrXT
a9t59bSrfRnbt+Y9tR2eB0BQwAolgtyS/vLyH6lkdeHbnyWDpvLRArNE6VYubXcpNxEK2cLVzE0d
y656SUrocPcxu30uix+GW5xAsvXVUCR+Bj3HYg1TdLa5DiqFD30KRL+vBzYam9IM9dAMX1hyn0zC
ssXqS9CY61c4opYoX6ZP6ZEE0z9JqDTamkLN3k84NOTdzKpUrSTkHSMNVezjnoFVUGsvHI5rdMqW
zyb5iGLPlv/JUHSJeDcyO9CfZtmbDbjHQw4Cb0P/0HghJ8arrchfQyEdooabJiQh8c0C25fqDyPl
mHXj4a6QHj7eyZqPM5ddo0RlaD0tOhFXBl8OQn3xO4f7IpUCGf46DnfyxAeU3oax8e0iCxoTDgfi
bj3XaOkiCFCE2ONTHXJORK7Bq11X32l8SkCmo8hpEZFE7dZqC2ehnY2FIW6/dOlFKybEQROafOye
vCGRyfCO9LGM/XQtmSHAtQ1uqcbwzGzyFh09Th4BPGjZuc+nTa2YxwFGn2BkydHU5yG6UTEJ1x3Z
CKQ2zNuj2bLeZ9e4JhFgzPUWDRSIiVpvM4NyG4stvMj9mF0R5hnEpH+36rulBDyXLONAitJ0bKt7
bvNMJAAuTKdWXJ0US3VK61nq3MdHPT6L/lzwB0b5nf+amSJjtJ5z8RPWxEy/pzLyfIUFXH2R6I+P
dX9ee2KOWHaZk0NU4RwVxVb5UwHt7dgHGWmWFTlkqAq3NN4l+tbtQ81RuN4r+6uLosdvOfD8p6hi
jIg14ShM5u7EUcV1mmOUX8UnV7alACeaxmZEol2Y2b/OAELNZzJt3sFBsOkgIIMY+JC7pzL+6+Dh
F7bd8W8VnfufUOW86qcBaj1iR2s4E2XL+qgYiZL2Y8yzvWahyYrTvcpfPLLMA7WYh2JWbgOZBNO+
FC9hdhFoGaPwTe6mzl1t5Tz0Y+i16mParD7jPA2KgzR/2gr4NUI3Z+BHGd4S+6qqoz/n+26Fpwqf
ywhESXvuo32lwhxeFWmrW95qh64x/raVF8OuGOZOFA7Trl7uEuk1UUcm7W+j+hJATEm/0wV0yyZt
aZwsQd4zolSLaz/1p7RQr7kAq6a+LC72OjGKxbdokUv0iwzrTJ19ud6njos0tm/kP/POze2XMSev
kg3XXq+6Xyoj/BPKR62tds3AG94POuea+T30ICXcwMokWdshs+5hvOzp6XuJhv2svprIiissBEnz
rkvRcweo3bJgJKY0HhPYfeA0S3bKBGI3Y2jxdU2O/VrVr6YRJTdNIBBqImb6cq12wo5ulUnrjUA4
Wn2rUeapuraTGtSMxfq+yg8IiCMnkmldV095DJOLEEqED2Uge6Ow2/fCpkpPssa9mEa8AOSqbUSp
bgc7Dp0mNTNnkJsxiHvxFbVm5MOEolpY4qMVIiAR2kh3qMJ0X55Dye/zrVBs/G0uvoNJm94k7vdQ
vyzjC+tnmx5sC+9Ek7gliqTySzeEa9IgsG70lnUqI4XewgnjtNFfIl012n1YQrHK2Nr0TLcRJJyC
sCFT8JjNvUZNYFNdc0s6NIo0OZakeTq5HCovqu1a/W3QE1cpt4t21y34LzXIe54G9d7OrPgFaoq6
hCuBs7QeBB3xvZXmmAQZrXVzauP63TCUW8S9GfWqh5hd7FNFP48EbwITLEyxFhAWne6MwdvEgCvQ
PkVMRmUcj7u2K57GaRCwWiFsF8m8sRU0jcyXiWHOMa0idEKpE5u2EYoXR3zepg1NMqjp4kLwHLuy
vRSq7VicItJcn7Tun51Sck7QSDMOFdVHujvb6FB1rf7RpSezKnZJNOCNGxLw/SKQw7M++in1ITa2
LI1K6kU6axZJsCQFlKdUY3B2mCJNZUt7g8ZtMUdHfEoJU+dSvC7GXmp91d5XehDNt9E6CNpMsQfw
tvV1/8xjHfk9TRfQWWIFq08l8EgNDZiCNEvx0lkD91fMV6zqXPMlIU3J+q+b2z34Ctto1TtF+1JT
NxGx3ZyhtyXzIOKroXsdUROdayfgTBC9CTfLwGaRr1s2ABuDFJZWy/IGHA2ah/zBryjrGhbT1SJ+
3HoXNdZuWGJ/QIEwqCyWzVs8ec0wbJtc2zWiF3BvjEwpmkNEz5y/b821Ak4drG+Tc5vhtx/veW8T
WKN91u0PwFnYlqc+Sk5Ktc3V6Wm1f4UF2F2wobTqftE7fzH4HGppZ8VfmqDtRHKxn5EWtc+Vrnbs
Ur7LdkDlo9vWyF/sNry3ZUPzTBoiIkGNNyvClSrjnpjKyuRDMWA3vPeKvFXT+LaEmRM2Fm13wtHD
BCVEJaHDHbsl6FqTuM+5Guyfsa1lb5AXy5WUKPEUPfxVKvSovNTa0FEoWffIhlOZooJC1yr+D+iD
uOYmXwsZSWdHlZYZ2Qck2JoLA8jb0Q2Fn6XpdmjsQzzPMHm0xqBimiDkqzkCG6v12Ym7ygdqqyqB
5GwEvrHGMj2kcwMuFV8aTG0N8MiQlUcJMk4ble2KEnEeqs9Jsf3Eys7Ic09Zkj6HD4OiBu40MN6v
+FYKVDeGYciePJSDb9QPhdhp1g+ySK3rirSzmgzbLx+iXXTuzhSTLx/GO2PcrFaxtZH66wxUgu0k
xZtUoVLQbj2vfAO9FBYtI1sve8Z4H9d/otmq7J0acrIWpU3MeIJHT3Ij49qpp9m0mXVql2brUNU3
as9f8a+rif4LjacMBULLoFyaTOnGPZMaNhjJcOfivayzV8VajPMCzQ2WkLOaP9TbSqa5+Xg264sR
v0ktKPVeLqvHC1cm5E4Wxldt8KBpH2ha/CHDjiajII615q9Gyp85o/WRRFGgJZAVDShcJgvbWXpr
R98OlUV/HZkw3cyMY9+QcLTjeSx/svArHoE7eYWt5ReRwcSEXaT48XtQikVWvNbw18HvcEfIl1EE
ZvgcKict7ONLhnNTQ4V40+f1J6nHaZ92b1Ye9LnxqxcJ/SRjoCMXo8vPRylfaWdjInB/zCFW3L52
sv4lMVTHIB/WnJwcNW6m9dv+obwjKBptyGyj+bW8pM+BGC5Vc1xiBE+oVy21gOUvXCNut0aMEtsj
3s5cqEDg6dpMhEs9htoSfkKG2ZO2di5hnvzg8kV2goSrRQUis3XX/xKS/QqF41V4bTmd1mmXhAfV
Ond66kQcMdn4NrZXSCeo5amASPXtEuQN0amNLdeRFN0fZa41GJp4zP6NUnzOmMZFe5ilf8Nk+xza
z4lofGl6FZogenXCm6C5ZSbpzzqzXpEjZxg7Ttr8OTIsfdu3KxkgjP9eFQ7wpsoz//1RjR1ETAzI
vLRV1j8lbGJFsR4jhVZCcAoNEKgfU2jV5WzlxkPFpASFvM2r+7qQ+DELp11VR1E++7Da23POz4EL
NrubJtopfmP3gAPhIZW/YkAAq3YbE0y+x6tRaXniAoavi4HlFKQjX/c2/dXq6hZ1DEFCaWFhRRO6
AtbeVPotLAMFKepGhPZJGsSRX5MPUwFgZ8l2rBeL/W7XWONllhfcLWOX1ISqQmiXOcS16Fk/GwJR
jG4Bc9D8cfyLG9O6ogxoNmNcDpchBtHn2J/htaJYWVxZxudhA1SlT/KQNs5YizcTGQoGj8rQL3Wp
BQk+l32LKxnjilRurYIeRInBe1gsXtgVEeWshrH7SHT6qGtyf5f1PVtHCfHGVunlkgsQdKRN+kCN
jjMVSLUprE2jpudS8nIEIkNFwJymsS6aEsyCbOF6zNutOkpIWmcwQAax50GKbtGYu8usWU/9vNxn
CdxQ0+XWtVTUw5VpXxuFzjF7voK4Zu17+9iUOzX6q2zi2RPlojGIinrKnMo2L2oHq5yf1fAFlXru
Zem/RvOz+X1ouTTr5hZazxoB1ugJB5kIfuttzr5Dlq+2eY+nT4XDLbZeeuN91kF1lVcZ0DB9KILe
UwFZrPHnuDw2J3vCOxDGTfNkLpBMoZ4rWzOJ1XuIW7WAOI1WOLkqDF2b4Uoefe2x3A0Q5+Ha2CCp
5m5qM3Hv18ab1AZDc/gyJ+NWC023yGblRbZ+wkFyuBb0JknekEhRaGAgyGi12kQRPElfrRzhQEnv
XVf8RmsMSvZer92uScM3CXhBHl6SGUg2NhDcdHqebWNzVnl9UPVWslvw+G04hyzdVDACRE/C2Oby
9xLTzmdp6Iq17yKxjoAXw2rJ0MnMJthykL5xjusVB6YZlOWfVhoQjD2RRLMyHOQ5VggL/q6md2PA
JwQmL4TNfZcF3VJsDVC8aLhXpKQP8QtOLOTuqBBHPm6Oh+l1mJCGCrlkW0ldHURFXWGHTJFse8Zo
EHSwqenx06StXzbP0LI5m7xtfXamfI1K+19RFwzQ4JfGUkhoCx7hDogeg6Jo33qD8Q7ALTXGI4HE
qeSjG4/6OTAxRKFgFhAiltu2bDtt+pCp0y2xiSXoDQjtQkP1ohvIv+tUDz8AfjnAml9Drb9Gvll0
HEqMdJSwvexCkDEwiXSVhpNFn4vTsV+4S/NOriNqFi1yigmUk7TkAVuXMnBOsswVlf5c8E8lW71+
7HeDjAhktQ7Ug26wFc8KopbWcvI+CZJwoccYeEZ6XyK+sUY51uYTEOSxHQG+LeOiRNUW+XQRTe3H
TI9sOVT4h1CrkfBs9vzvEvaDZXlZA+KZdl3Li6UTbVj/TSFAXjXbH0PWQj3HbN0SDufCEOAyovYx
J8xknJ6QtTe7Lret7Wo3wK+xeCpT0D5mIdmNKrs5agNKM0tpERvL+1BlGE47N011trqIp7CTR+ZS
nCidjjY9tmELRfhsTAYAkqmfJNO6mVnjKOGpWtong4les2K/swCLLYdj7JDZzCsQYFH33mSIU6Z5
WwntTJse1N0rPOSCxyKYpl+1MQ9FanvC4huG/+LPewHdbYtpG43NLuGvpXRo+MfXSpl8Pf3Hwb9d
quKQ2OY27AKW43g46q8hmp26ptsb1UpXKU4Itruao4MMex+Hn2HL6ciDgrgmTtanOtL9HnZbzDNQ
rPVaExFXTdS5GBcDqTd2a6hn2WnWX4FSqw+HXVP+sykxIv7hMTlNaOPKH3t4l8RtMH/QgcXJPZIh
UtCxDW4i3SdyuoVh86OCaLTU5GaLO9UjJrIU9TicGxB/Ji5a+hlOF8bTqgfDqnmLEV1Ipi/30k2t
2q0da35LfLyzPLgYbY52bOmBZqGAX6rtKL1PTRYYJNnayUGd32rMSOpIIZqQHSvpHjSHoeStk48S
YOTjpZ842FMCW4ZvW5/irVDDXaab/2KKYccmD2ZTUCuO4a3EeFMgyFMzA5UZwgRDOSTMQQLzZthF
x268TVMS1AvWP6Pea1gIMAV6BCo+fPCD4JOSRshOZFem2LAjj9jnK9Ay1qRIn/cZag8dlK6Ib63x
JSU32XDxFyFf+1zUL7X+NuHllYZU1+GzKlc8oOn0vcwV3vq6/FSq9FInhNh2Wn9RZvM1XmXyC4rV
qe3lIOWH2iZirqMWztopoGIpW+Xjc4hi/pomFsSW7wlDixzFP4iSuI8PYMe8W5yelZkFUYX8PIPK
PA71JQ5vLDNxBSl8KKKHbdJvhtTr9fRbBzidbov0yryfNOFl1KGuZgIA5GhCbB327BtA8uz/+z5D
B65P07OMJHVFaWsv47ZnObGsJN+oVnlSm8Vd9WK/xLp6pWgKTazW45lM+tmzBhS4ihJxdudKUOvL
t2qZX6V6N/PLag1O3koIXNQOSVZhRydLn+8o2KvM9sYQEXk4y6DK1WM6qsLiVWlB81mB3SjtB56L
8sGEP9IdmGzmemHXJXZDK6GyFnbiOjK3suUrLe2ECerS8kTRjN+rrWPyNpONLyztkBWQy70V7udM
u4k09jNdcyN7xogR1GmgSChLkbYPwlXboExPkhVeMUP0yfc0mc/R8qFHP1h9ofLZQg1dctX4qujP
qaRdOnD21qxP0iw7hrD8ypCNqzlnKKFiU/NZ4ghwKiYfK+K/ZMJ1NZHQVlipuJthRtrs2NCimU//
H9elHFGpkrGeWI0EcdZgBR4Gvid99tcYzRGGybl8t6w7yr9V+64hCzQkD6M7S8wwHCj1m2WsL+xM
O4Nbp1TgRuxIPo2YoKT+a16zk5kflgamI6rcpMyxVpiIhpZtNi9BbEUnCa1BM6dHPa33aqT/j7Pz
Wo4cybLtr4zVO3qgxbXpNruhJSOCMpkvMJJJQms41NffheyeGVY0g3GtzOqlkmQgINzhfs7ea+OR
6YyFyFV1hv9nHhsFVSd5U7hUDYLcfywjeQ6/l0uA7yRAMZxVizppb7zKnXq0V7KhR5c/hDPNtmZx
1qKhqwrlJR8c06e0AuJVeqqsciocZtQVCQ4Urtcq4raWNAATt9os9ijSHrT2mYlXKE92v9ZdbtoU
myWL/dvBB9+Cav2WBXbu3fF86M4JPbddrR22zK59n6cm3Zi7wVx02a5mJaEUFA30etna7h3jK5XB
6UnvGSJ5rYumpS4YJXGOMNHJkUqFuTRTNLueBl7FBVbSZBNXLSw6irxhOCvZuXvBrKBfU7TtxsrN
W1Kr8lllZKequuv9pabN9EDb5lSIFe2hLjKW0B4bgXkWu9qkKLCkZQuZrqtmd9N4pC+xW9HSQ9gJ
jONPWNrWjpwuPSVSl4MyvHXmbcvaLB+OjvQr6Z5oh7NFHx2hhOIA5jXsYepm4YJ2bdwb6DbtTYHy
wa5Wsq+8NlWOyDjZdBRi1HRjN788bUB+HrxZakwtXOLd58AFe6yzYN8BASfJzX71BzZrrjZsdTr4
A2sJ0R3wu1BF6ec9L/L+IDGwG9nAiqBMAtH9wDJUO78C7UMxV0NVHRPjQCeTNnGP31gqbvwynWk4
8kOj3MfDsdTjJWGp85LekZacyvTZCh/7kvcgXnN7G7do2Uvk4tpNCZsqKm2KlGO/YpFZWKeCWTyq
EOnPGixaUaFVg7UvpQ8NZG6Mb9gsscGMIiUR5Hjz7TkOIh8uXVWvyBmaJoE/p8XbEzWo4rhdIH5W
TXvqNc0sG250M+WX6ci5NEQC3q1SQWkRISqWxDRe9fkuUXcq6xt5WQ8bmLEU9icDHCSrw9A6PI6N
L2+e5WscugFVSWNNwUjXl3VzKMQ0oczl3enevEhZZKPO1t+LMVSKwogdPUioO9BJoFTyd4jJJ5H2
arN/ppuAvkpqaLyWOHSlG+EjRSE3NkKM57ApVzXuEd2B4EBHUzJ4vaKsKNxkGlTpou3bXV7R3NgH
Ylv1z70+C01jqkbbOjxV3d5EMKoGh1yWeDT96DlP9LVl21y9Nyc/llK6MS26vKWDKhNrpPTKsmPN
tpxyH0Zt6kjzKvZnQ21vMschTw/jFlvcrKav3RmPsv5hJCm6LnMTeMNDWLw4ikjwrWB1KFplhjt1
1qs18odoKYUIZO2tN56ReGWbzp1HL0V1Guuf0N15WucPciN2Ae0YYQGOLrdS42ETk+Z+6d174fhU
BCfDCTYFV1p1lQVdl6lWinWt7W25NyCisoQNvYqYvGgl19UNZmMWd/e2l/3AqIEAgIbAgvyyeaiu
3QhQcmMgKumHdNY3r4ahUS4SlAe8fAkXi3pqyc6/FZDKranq9GtF7vtZ0eogOdNdFsaQWXxWYWlT
U10xG69buHZNSFnBtrfoxHLIKEBEJe5OKk+iqx6CMmO0V55MNJwBY0WvVfXoSYr5MHL75JnJ/n7m
NYZYOwqFA8+hlqA76DbtDpkoFigsKVL/VAwHpJ2R8iMqs+lQQSpAD1/Qe362eLV33l1BE8jAOOGU
CzcsX/T6WJqYJXr8YG2XvKcVZue+clmjCpT9SvFokdVbJoLlV1u/+Zq6KwtlY48siDw55rCLzMwO
VllzKikc01MblGjiUQSzaRxbCq9FLDOdYSwK8xfhRnCOwm7ttu8eFmXHZwPnuyenYZmU2n1+SEtE
avjrG3aeBLcaePta5eCOu8ecVogmP8eK8QP0kZSJdRKHz5qHHzdN+luLLIE7qqYrlp61Ts2rObYx
wicFV8O8YqyV4tYG14NsP/Df+nqtBtJcVue2JdZ0V5Y5oKc8Tu58eFmsmwakarAFWaKTzIC6r9d/
etEhSWYe8mxUoUGPuqE/BlDNJ6yz4Qcg/fUl65gMw1Rr3WlYzf2qelPrfMlYmjWVvxXsnLRImhp0
H62Y1nXhLlUqQ353p/cszMw7m6rrrHL7YWolMUts6FhS0nwk4wMXLIgtW2rmDsFO4d61OmmGdrHM
x+UFVbci/4nlV7QLO8DNRj6VSY2cc8V6UKgLRER2RpcanlFmHWQ0fCH7CyUC5mziP3bLrmMpgeUN
/6IfxLMhTXmPD9WN1UqjJ/JEdScL74tigfEWL/4xoBnas3t7QC8KP0DmrDtPxTdGkWHhJfe2mLv9
rQKTRVozLLG05s6ilH62NcKacCGMaVf+RPftEYwr31buxm/ve2XduKvIk2ZdcHTDXYz21Jl16l1c
LPr2V5rMnfQloCtv/gwMmlOPNV3U4Nlnrmgf5XhuEULV7lUKnFIKniZlPztU7O+TY5dQMbeVUeQZ
7DyLhc0hYtJwmpNpzNLuRm0eU/3ObsyD5Bk/c96dsX3DGngmNze0JitZPBT+RjhPGovlnDp43LjZ
vHJM92CLdqpW3LQAj4dQMYGxWSmIJmmFdXAKYIcVKvsstvStNppqi8IG+UlbfFrCOE+UipVodeMY
SHuGkClqSKgxJtqhLlFjaVm/EpJNJyqrNq6VMS2IXl02CLCmBbYrJXkq5Lc47JcFXpI+J962HAYA
OE3ALxnbXnPXSliuy7xYxRJuqVhaKpgAbIgwyc4f82C6uT/88u2p7YYHOasdSszmJldkdh4K6mmq
mmuHpn9FWS9vn/2IBPhUZQFj0ttQlppj3TUZq3jkwNvSYEHUY8crkp9w53a+zCY6wxMc+qfGSpl+
+6UNI6dLlrV50NSDqq1tSkJ0IGVrF7NVr/q9bSgToyjKjW757iz0jR/0JgCO0OYufRBSNBZ97nij
6G+eaq9CPF7RQEc7QoFPl8NvNIa4NjFVPFkAsuTwNbFRvfq0ZnpVX1K+zXUWtfawKbVon2jVXaAj
+ZXiB8kLti7aDEPybowq0CZ2jgmtDleO7a/UAUMEhLUu62egNhoagOkJ9s9EKx/zED9DO8+knStA
RveJMc1H+1FEl/gkeFQbJldtdCqbERNdUZiou01N4zzrW6rbtOazictu0Vc7zAJBlUxEIf+QCvdZ
CmkL05kyTWgHvvHL5GVdxnMFYb5TrbtgYQYsV/z+wwvDbeqgYMeowArKyCjS9aOyM10KR8wtZGy+
ks5d8+R7wb5Gm2PIVCnG9XmMAzc1nY1SAnW6Vy0wchZaoIjCLp21upiFeOIJ/zZwF1bSo6eWM4fO
QB37CDZOHt8IWXdoFLNhoLeb9r8KBxmIREsG6EvTY4iyk51F1bBEYCoCJEWoAica/cAkTueVXty6
WXowY/9IbvK6S+xjLvZhC1RJiHeENKG0sqWDFxkzkBs/FNffuokpTyMfcwKrfNqQzoQa1j5y0TiF
HYLi73FUyshJ/ApGdQa8i7x0SCynxW4zkaevwxOG58mITDy1EzyDV5CJF3DU5+G6eRQ2hqwaKPj0
hS/d5/Vt7T5eOYGRmvXFCZwn7Ba6L/expipbWW7zUSCqlvte9UOkiAbdIaXPi2cRtVhjjdJgRe/T
c30Xnk1bSR981AdXvscFsql2hjqOajUtGwd1ztDdjPjcGD87LcDFMEPfhU9JnRfxlKBxep6utA+p
N8hXDm1dugTjV/pE8S1rzRxMizdDpwPWhd1leq6MIa+bU8tDLX0XEc9J7wZ7bSLibaOtW2Vtipeu
BnRQ8YBJxbJ28CriBgnqH0WszkPJ+cVbrPJXjF8KcylX05wU1B706qQa/VTtWak5nFRx6/dPKdNw
9aIVyipA/yE7mMxDz3zx2wfeoZifsGRObRxmbt4RPSFWoSFtYr1CXg/5fRCsaDHO82BrePGTiend
k0hilRDOCkb2i9xgq0xXhShXSlRvUl9Ci6QT0sqq8FfM/kAtNir/1sU47zS6uN/f0gtpmfp5iGrr
J1Xj+YW29dtKQgke164G0TKVnoNMxlEeUHn41aqoRfTGYptpqjK1VgMMj17HGAwtvXsro3gs3sf5
2oT6CKMnrdJt3SLLLSK1PHUWKxY1c6v71jFDOvCtQg3PQZiFFSmgIRgP+EuFXblXBvzv5/Gr8TKO
0U8PS5NHcZak8kC6pL87zJKNe8yWweR19litonoiL9HLyJMnaYpfEAHwZNNO7sTMnlBxn3rLD2/6
hrFqLyPwnl+7zJeGzhlr0LcltZIsT9t5arMCvCUjXJGKH3Dzf5SWOskdjZqrN6ceOXb2kOoihQ3C
FtuVxmYDJiUtmbhmybkR9OAa1tOrAor/a1g9BWw4EjCtxrHwj44Sryzk68IDJd/TOmuhssqGeoN2
99i+yflDbGy7D6MfD2BBIRtWSXobao8S6Md8jkTHO8g+KK5R83CjtjauracG0WFqbjDx6mKOhvNE
/vTcuqPUPvgPvbGQYX5EMFD3Eqs0MbNY19JWZ5xsvOdaQeaOxgnH5XzQMZIv0pY6/hLq4u3oEaX4
/NFaCHjwU06Jq5H32htcvfzYiheNlw0vZJ74JNrGdLGG/EAjucuBF0gbVKal3U1ayGzNxAVwlVLU
oVTWPlpP9KQNbafxbmYRLJoV/RhcfFW7NoEhiehmRI8l2n0HIRhtnPqryhnZbOxdNBKEqQ2IQNpX
Q0dk7YtFkAw3+C55bfq+OpFlk9HrHePSw+ikP8aqfgzCvZch9HEOCZpKKAshda9qXvfrStURp97Z
6o1w30noqbuD1hVzo3gd0i0+KdrvjyXGMpO0kpxZBzoUVh+F8px6FzFPKMVdqQcCnLh9p+bNsRTp
qxpZM4eNnMI6JknZuALfA3jRbyPDmbI9Csp5B/6AHTTL0okdvqou+ehdvvBpHJN8nXurxH2p5JuU
3QG1iFy3AfLC81JBtKDVWkUxU6l2w4t5oOWgoSdO+VZRu0Qyi9ZwCIGz5Kx8NZLftKcehwM2tLB6
KPuNSLcqsokSATfCwCLEyx6EvBQM8WFDonNlPJx6OzXUD3OgxEH6H8YMqzsKfZ8kJ9A2ird2TLg/
wZz1b0u+e4W5LsLu5z1XavDD9v3HKF2l8tTJH6L6lKfqTGm8W4nFbNI0+LjJN0vtqS+wy1Sav+yy
aIKiO0fXKZLs7vvxrF2A/v+eTj/NMEJRw1CGr7Y3hQlzyGJdmS0y0FGIwadEHFNkpBQl5z8lFDyG
ne37AFJBf/C0YKw50ZuqgvdUJHd53C91ZFcJDX6fRC2bXCQP7UxZilVbUpLCbdOWOQUIAFVWQNaz
eSWC92uqtGaerYpqqUw9KwiY5z70uXRjYtLI9wjCr6QKjBPbv8/BmjEe9tMV0lG+eQola85cRZHx
GlfXVkNfL+e0c5K761SZGVdZvDfUSXbDpoO9HxQCwVL+o7/X2WwYM/fJu5L8dOEyGWdrHimDLBj0
nEfEtuaxvJdu6Q6NzNTsLx7gbGXT2WWb6jA39qiPBrR6N+azeo8mfngxrjCSLyyANePsfRgVkmJr
IYfwXrq39C360D+qk3TLjqZWlvZbvVeuHWnEyn51189ec4kSWqqG0nzffpDOxnuOViL65VtVBw0+
LTf+u7gCDL603j6DoguorjGJUOrOjShyBxIvUeZtlEEZsMDvR7n99TOs/6ajf3qGU3lcpMRSt6NN
hFsJEGAJIA5pLLhawwsndqXjUo4XqF32KRqOPNpJwZsLHV1yB+Rk3SxpbgaUytJ7VFAHD6K1V9F8
KqWFnW78iFlWoTqdo4GvqDomzcxInJmGeDcY3QZFunRpQbIPhPMXVfatH78pyp0fNjPqdlPeqaWy
r8CVaRXF2ih4FulNhoQcnocT88pQfpbkdIpu4UiPuf+mRPKpHGg9hsms8dEIKtCgnZCWgSTI0nss
9FND4ned3CD46HKCGLqfeQA6nUwGQfumdzaSg9aIFfeuTd+64UEtaRv5yU3ZYaJhJ0qnNqRpFsS5
Nf3+FvyOKfr3Bwoz4J+nEd7Fje30OYYAWF6YHOH+Ss1LUFElQeveYIMw0Yv4bPeHWDlJ+oFHcFnA
HUZF1frlBIlkp+Fbj6iYx+6+LawPSccdk9Sjle8l59mRKUpSBWoI6/BP2FbA62x97DA48yKB/N0s
p7gACou9MOuQaK1UFc3+fStt6ngv2Zsm2TimgjjvPkavESOtjKtT3q/6sDo2tBNih0ZvLuplTNtv
Yvj+yQict8w1ppn9q3K3LmJRGXNYUt/RUZzndXeKuvZVc5uV3vVTDfpKFwObV70bffjZpWut3lvD
cGWxrFzaWZ29B+SakothVjSR6qUvgTDEdf1D0r0H3cOqtHETiMLgDporO46v51NdHf/985hK07ZH
PCNvay8376wyqg50IjGMJFnmwNlPUyAxsTVDXhcByLMt4/j9o3QJwa6OGPBPR5alQWZq6rWtVJV0
cQc3XUS9eScJFoYpqsDU6jyskgdDrqmBvieFPG+kCj1vS9lEUOXOKJ46cmBfm14uLSLOpuVOd1xZ
jZwMwlRLLwzhzlR+cV/AWof0GmCt2BoWQ3tlaFSnZmgvcwTh78Zdfgqal/ZBYi9A0/C1veHuQQVa
DlsJTRQjHgE7KwqyTaDxvJolbI+VFb5QFIViq06cp/ojineo2Dnd95gEeKo3vNGeSrJCWAq8sXaU
kHX0E/Md3ZJUzaNNBakACzWhd0uk6nUKiW1S/MQ5XcqT5AgM09bnUXWChjL4HkLELTX79Epgwe+g
qC/mAPXspaL2SpEN0KN2UOEX2ira0AfZId2c+MRVS5N7m6wxfWpuCG2d+gsH1eVEIuwsX5jkPpns
66KZO2FluaKQN/7VLJnispzBY5nqlIJetDkuumU8xc54wDdxEy9Z7O7AK6PGXdJ9XMdLsRJbf24v
8G5dGXcXl5BnLzDT9tzSzDgrYpunePyX6lI+4X0FME28eDuD0zQ311zmSTfRZ8BRp+/PD94sWrAO
2WIrL668SJULCQrq+C7/NC6CQUQd07dKQhxtzhl2lel4icwJ8twpJIFJsPAfrozBr9cHuno2nZdU
AKJoPJa7l+7SNTkIx/4Novc0nf/FQpx6Np85NcqTUu2tneugSi+iG1tF/pd2kXrlzl3Yyv9G7X+6
XrXcFHYXtdZOkUavpSBapwgzgOzSwomLqxkzF2aH3+k+nw6Tak4J332giEF7NW/FTO8feP2gc7AW
rUlMQrW1WVY711Y7Fybm34/Hp+OJrG0KN0Zl3wiY9aAwpWKTUOmFYgetpZ3lKhEn6ZUH4cLq7fcc
/elgGq1cPY5p0VEbWg7yi4ax3Lx26S4s25SzedXTzbyPdI10Hs86NQUeQGiM3z/Al0pLytlcZFmJ
nZm+oARaZiCSopIWfuQ7Zj3FsAFXuzMHYy5b+HNz5DwHpaO1HBhQrUgL8OeJ4bN4JEAWqrYGpEAU
NZWLzPEm3SALBMkqFJIe9SXhOLDYZSnYmpUqr2Pbl7cCRMWsq/HLNFjHoVul9rOuAoUk2tdF1RYM
jrWzEwWgqOvC3Ipl55eAajuN8w6vQKxngBJg331/JS6sG5AJ/nnaSM3WNYSuJPv+FKKGJAjgPckX
Kl2EUdY/RXpF5/r7Y339tBAc9OdDWa6fi1TiUFnoK2s7LRdod7VZN0pZvz/CpTF9NhnTPC4H5JnE
ZFQQhECTMyNOgTBMVOPKW+zCJkxXzq5XUBomviQO4WtRsCwRGAIz9415Y6HXMxRLnredVe3VJncP
gV+KTZxgzINLG+IIy4dZyDR9Zev/9fXUf9/ST6PP7xO69ZbZ8RQWLFODjY0OrA+KK7fr0sU8m4El
UzNDufP6nVTsCYFQu4XtALy5li7CTf9iNSCfLSCrxtWzTiPPIIhLCu0gbKt9o8rzv/QgyOeLxDpI
4gIp7860Ad/osvOzguqqVu1r3ITXhs6FqV0+qyngkPUHdZA5SM+6X4QI3ZOs2YSJToHI39rOcBi0
3poAap+pOhqa78/twrwoj/fr020vAOIUhat2GPYeRPKchVcqGOO1+eqOnM23tkXDuCz4XE/ZROlI
/kNIrmAM9efmMPtr3/1s3jWDWhRpNn53iXa6vQii9MrQv3RVzoZ+CT7DKhM+eUS71dFdK18JwLow
DOSzAS+IPE1cSeGD4xlU5F6ZIYYG9Pf9BbkwhuWzObGsWs8j7bDbGZY/IaHDVWHZX6ndXbqhZwMY
HVHnheM3d7ClypibRiN9emvrU3Se33/9ry+O5pyNYj9xvaGJUd/oKt50jU63CR3ijY3295//9WpG
c87GcZC2gwelN9ubqNk9eXAnimWpa72BAEh8n82DytzrxAgAMhVU6fdH/XopjWjizyPMj9GGDXqa
7UUgXrNIM6jTa8kyiiFAZJHAlgH29/tDXQjo1Jyz0WwKkWEOGsI9VqHoRn4YEtzTU+nUPWiTa0Xc
S3fpbGTnQWDnBKWG+1rL2HKkRQDmtrBfQwu5ao7B/1pI8NdPnOacDe+4CxxFcytIsejusQLFwaPV
baUe31z1o/HzK8WHr8e65pyN9SKRYl1HkrpvZDt4KLjxW9fJ3NX3t+TrIak5ZwPe90LP8fIy3Ove
ognuw+Yg51dG5KWPPhvtNLtrydXjcC+BEU2sDqTvvCivvFEvjZWz4d5arE+VhquSPAJyTzF9AWNT
oB5OB1iy1+bZC0exz0a8oYUNCtLx2tN0a5blLzoyIYES7qSDA/L+/S24NCrss3Hf20rd9DFHCcFw
lbOwIbUBwMMEs56QNi7uhuLKDHbpfM7GehTUEcnJHAntMeJ96qgYfO1qDpa+JEXiyglduPH22Sh3
CMZ1owz0ZO88NfFzHFcQOt6+v1iXPnv890/rgToxHLcLkgS6wrHBkAu626+DK5fnwoj+XVP/9OF4
xCpNRfm+1/dw5AUeOArgR7mY69mVGfDCYLbPBrNei6ZpUo4g6kdQaVgIr3z1S9flbDz0aW7nfivh
qhg64L9vFabS+soMdOGpsc5GQSqVbYgkJ9qH6gxIhgy2At7c6GWYFUD4rmUAX7g21tkw0OO8T21r
iPYZUDdJPWjx+vtn5sIbwTp76tGe6aUZiAgjYsLjQuHR0mkKoDA1UvXx+2Nc2Cpp1tlDrylUcOww
iPatF8IaN9OmPyhSKhAHMx0pPtXJwRs5z04WzpHqtXNnSLUVK5bXqLalleI17ZW58dKFPBsjjuH6
IjXzeF91B0nfEYJ05SG7tH+2xiN+GiCV38d2ESfxPocz4dA3wDqAu34i3twfFSZbksuuyU8uncTZ
SMkHRfh2UsT7EFV6YT3W1ZUZ5NLToP75HISSDoNvOtHeHqSlDkOmpFYekAJgXXunjs/Vv+8ttN96
sE9XScR6KeUpRxASkQI1cJajK33UJThWLZx9/7xdOovz8e4FSJIMOuEh/myh30UuAga0F9lwLbf9
wg34Xdn+dBaRmfWm0vm0i9TkMa5qJMbS8/df/sIFMs9Guh9qklMOUbwf3pp75TX/cH/gl/3+sy99
7bPBXmt1E2MCj/d1bxpA4tSnUpeu1CAufe+zMV7DkPmn/EAgPyAz8tFc+Kfvv/aljz4bs52MTrEI
PUYWmRe0LVFEqjoomyE0yYQDj+zGzl+8QuOV+3RjrTwxhVdzhbDnkOglIEp8fw4XXp/m2ZBNC8La
wOTxxNTIe7bpQj466TZ/ufYeuvT5ZyPXEZWR2h7PPKGfyj09+jGFu8SSPKHd+f0p/K6JfjF2zbNF
a5NngS+PChNhTJKb6iU/Sre8MLSf2tR7tldTd46G+PtjXXhSjbPLFUqyKduuHO2lFJGaNXc06con
XzoL4+xK+a2r9vH4KvUlCDiZR1JbZbCrgyyHCrKS8W4HZFOkCYXfFu/cTKqtfG6blbipq0xfZnGd
bZgo3fn3p3rhzhlnV1U3q6zWciXaF+TIok/74T0Yo3hsgs/g+yNcWkQbZxNiJbc41wkz3KdveL1R
G8b2JH5S36yT+4MtwfdHuXDLzvPBnSKzZCIV4r3lU2alip2V5ZUTuPTR53NiLrdo3vn+MkX2xCLS
NHSvfOsLa0P9bEqUE60v8f8wbgYes1TC2a81eQcpsi1m31+YS4c4mxkz2QIPMTTRvoHmhU8epIdJ
Rf/aPuzSx4///mnKSkTak6fLuiNJaI9t+2DZ+leKLhcmXn28H58/WtZqIiX56PYEsptAnXLWvSR3
31+WSwsm/WyMd0VgSHaL1IbMxu6+OaJ5GdOgD/XP6tD8rF6vHGZ8yL+YtfSz8R4XAfiLiJMg343s
mH7MjpiAMVOWAc0wQpu1K0/phYGsnw3kLnAdN0C3ukd7AIPLqIENLlt3Erzl117gl0ayfjaSx/Bq
HdodqwOfeFsCV3D8MNXPrXKB3BrGv32tfXhhzJ37HwqRVMQuc9mKGsKUtBJM+t/fkQsP7Ln7IZSV
bnALCv6NBMqNWGXpOQOU9f2HX/raZ+NZayUxODigdzXkN5k3oKvc/v7k/3zr/o/3nh3/+chU//gv
/v8tA6sWeH599r//uM8S/vuv8W/+53f+/Bf/2AdvZVZlH/X5b/3pj/jgfx149lK//Ol/cM8GdX8S
72V/+16JuP59AL7i+Jv/vz/8j/ffn3Lf5+9//+MtEyn2tNt3L8jSP/71o/Wvv//ByPvPz5/+rx/d
vCT81f/98HyAEFX9cv437y9V/fc/LP1vtg3XUkfMpRiqNs4S7fv4E1P+G30uw7FA4ui2qY0KnTQr
a58j2n/THd7hsmEbjjaqw6pMjD9Qnb8RWavato2E8Z8/+u9v9qdb87+36j+Q1R6zIK2rv/+hGL+f
0/8d9qZjq4YFUNRRLE1RLeXfNhzEpFaGBCRcSdtwJ2n2e+/Ta5SHdqcHpP7ERrspcMJt3KwhOabx
nyM9lBd2A6lXBTemlGW2z8wOuFnlmsZCShUB2McTgHMzV9ZxCdulcxSGcEHiNAErxrb22vgYhQaA
s8LX4V3yKYVqoTgNO5KE3wzigstfhlF25AuISnrKHTXznnKwKj+a2mr2tU7ClVDEKU4T7GAKukWC
m/ykRcZBZ90TprMuiGhp9NqNZrLk2SdfB8mnTLJOTvN9m3kOKvsWlzhOMbutd46NtW6FyWsqsjyG
B5GLTW6jSarKWNk0PqwPo2CzV0vB0Ro6eWa4Ffx/QvOSkesmjY4SV/zskbjMRKKr+UTpoJDpTbJj
5QmlZCARD0ER7O0UwfgS02oElCTFbKuRMSbAX0dyUS2aooaS48gukE/JodoDhMTIHquhGn1xs6pS
oNxReJUmjd4zggct2fEOqgFIJx3Uf2dWEQ9jHpKaUAU5UT6E1O+BPkGzLhAuir7ybvKk7aH+Mfof
gUIhY6zDfcVHEnUymOSIuXbEcXvZ9w9qpMLJ1GM/ea/6RjdIxonydlGqvoOnxK990p/MoBH4Gw04
hqVdTenTDBDuZTIVO5YhqYqpYpEJo28f+17x74SjQbwl6rII2hyHoNCThZLLeGtlPd8aXLYjAQVr
UQzYxvMjMMx6jiJKBTRtqdBnzIUCLyTKUDIaSkWIyIBdWnWiCqizICHQaesxxsGBC2Moh9RiYp5H
KmbMSc4j02za2vCPnu35wCAirW0h8cf9g1UpdEX6IL+pDOBIdbjJvJZ8DcvzdDAvQ5y7ePYHqqmR
SCHABSEStBBLs+vG67KOauqUetbmJ3I/B3+T+0pAIq1mt+XCiFuY1Eao2cQkwXKR4xJBZUhYWmEO
6CPUygqWlYQJumvdn47aYPP0gXk0pSAUbDA6WJ6kEGMEG+46UnMhWo8BqCIW94o7WAe8kzAFmDSy
Xx0s0UVl2qCnKVzBe4Vc46ZEb+XmlgYR3MDclhepDhmyDPqfQZN8pBokIiXbeDnsdrrLSeS8mpHW
LaLcQqxROjtLCdxHvUWm14swX8i5Bz/QSOuoYhwFeQCeISPHIGs6KXlXGUwLnmnSaMHu5N0U8cfG
NFLCBaKUjLFhwJRudQIsZ5c7aG6ZeqJN1hTd0ZI1AqYkBLD9BPV2M8A0IQCp83R59BhX4C/k5Jbc
Uguunrwz1XyEzuUSJoyy2bpeC3hQS6sC5KsTgzYVZtJNArMxtEWb6RZ0AK2IycnJKlg8NRmhgSX7
YJvCoXyRC6nWl5ruVMl0qDoyofSgMzYC78xJFjGv3wrAB6aXDHV/JffpURUFgERcJr60rC0DdImn
eNHCoiIEz80C9TUl73Oqe1B3QikBaBcCVVRwR8+ShGCAoY3Mk9R7WH4KKf5wwGX+iB0hiGoIsOgI
n2ITkOYQYTTe424upX5w63bNi9NFzqbQLUZ6rCSEDfgRqixNu49iH8ILWNilXBEokgQe/QDFhtCb
AWDFu9aPKZWob+RV4eQ/9UGqNk5fqFuLPM5+YkVeDXisg9Bd566BCK8stBaHUUwMTlHjzVATHDKo
txH3tO1LHefqVKvQFXNhecyCeJ5lsEP6ocuarZSXMF/IdE6RHpoevj9AggRWCCu5CS09/xFaFWEY
pQPpQ/jljGgWNDuZfa/ZFXosQq4l00Un4FVkvVC2Lx88XT3EOWFQUmOvzHBEuMKiXkId/sH8Wm6q
wGp2gLkgDjZRtfJ6klQS04B2EssyQV1+LnfgY8rac+1ZUoT1ouxMXECVAQvGNMTOHyz4HFJ7MByf
YBw7jMF29LoaQMxme2USIBuYp0hKQHZVQfrcRKH/MAidfKhCVZ81p4D5CFsu9VnPJmX+wFNuA9y0
TqpOEEqk6CezVHqZHPNi7zrkCvfRL9VqjWhqSbKNZ9yVb+IwxGVN8COGPTnJhhxUdQl1oC1wwIWA
3nhF2Rt8Jtas9FBlF3Ke3KcJRlVQUgQnANfc5YrT8xjHAPAHt6RdHgoVkDxUhaZOkI8QVmnkEPnq
MuWVC5xk02ZOihQYXI6pIC8vI9gyeUl2zBRhNElXuTT8P+7OZEluI2uz79J7yOAOOBzYxhyR88Qc
NrDMZBLzDDiGp+8TLHW1yL+qZLXsXkgLmciITAAO93u/e463ycPF3RZBek7vj5eVdK7sqb4Pe7H0
u7FzS1bYxAvD54Y5AhfJQIHmjfnsXWhhfV0Y1WqkFR3yJOHsbiVieFuEKR/7xLeOCRWsm6WRlQW9
0BlI4rZJm6yTIciRI7blY0jCjAsZL6yaQZl11Z0laFaktpMxY4/2ID3FvMaQA9UFR+DeQQ3mJnp+
kGkCjShJPbiHUg6fBvxtg7siUJiGvMb+tgx+coL1WCIbSNlpGIExp+8T0AYAJvCeYCvQ4F+lDhjh
Qym4daDdTL4GS0C2vectoIgqe7rrXzOtgKrbxEB9KLphcevN0Be3YW5TUswKr7+wRTfhFZrqy6CR
5lXDApaXE4Bh0WbpbZfjzBiQYqZ5+VmmOHmNQYMaxvDP1tT4+sclyaCReSK49MIK2bfNFjHbOtNM
HK1Io32Wauj8nRM8OsM0gY+JoJ16Mi8ZV7P3ZY1G5bKJnfsklP6w4jZBaB11RXAb21ycXRKyXSWh
N+Yfkegzphs9QdgtWeoWwpTbMenn12EMmyso+DkywjrZmafg1PseYcoAxcx2+7Ww4xK8TT/rr7w0
d2Fq93D6nV4zJUivCbxM1vXMr8xzXX1zaw2tK8Vi1GKa8PW7TEaonMME6N5lUxpex45vt0wyp8wF
1pC5EeMNFvAYih6hd0jbBNyRPSTWuJtar2v2xrXGH5DDSqxLrfUtKeBPzNxKB6uz5Q7iIkOYVl8a
ZwcGy7sxkofWZ7YvBj+NULLyTx2wbFQd5rmN43ZXC3AmM4spBDwB/AQ4OUCMiTttAwAYz2oK8Mty
vXTgUlX1M3KyMFrPSIjFxnXt2w4gBVkenLWVYvyhQHRghb4Vb0rQdNN+ASYKWjIuIM9ORdyji0nm
GkGdinL4xcty9PwqOY1pLC1wF82hHyQ4R5tHXiT5V5643irNHHmd2K2+CmczNutljuipWGUtmeQs
zQco1HbrLHnHlG/jr8EyQOiv07t4Kphy9b05OrmOe6EyIfdcZTbtTuFezY6KEWZZD+1kJ2i1ddKd
EquatmnaPkm4VWd7Vfy5xPMBtkq5saeu+6aZA0LMmPrOxyDD8TD4gIa5sPUB5ZW3D0brjiPHFKzA
9OIaGKvwua/1mSXpBG9NI0DKxlOXnOhp+eMTK7c/nPo4PHPWaXxVxQjMn/c0cg+7hjOVZtH4YSw7
eXLgKLyNywgGrXL6fYj8g3nb2gHkAtf4nRgilD17xqEoO1F/LhVK9K0r1A/lsIshB9CcMgt40GqO
2qTeL5Oa88vB0ayUaROR7ArGNH9ZJlMwoA5d6GSWFC5YOXKiPvpWbW0F8admUy9DgoyuGrJH4S0G
vLBGBL8HZD2U63EUDMXrfPKiK18uSl3FCqQboOcycQ5tGoGND5xphCPYuOU1htoGD/3McgVwDvZl
OPpdv+H/M84DUPK0R70apOnWqpseHC1oV0eu5lyeOR4BeIC9JB2Muh40L8U7GHxWOCLe9SfvIzWF
uc3jOQLgMLLjg7jDM4YBL8qSdsFV1Kn6raUUnK/cpj2yEoy0QIMGT99S9gJxQBLN2WW3MDM1YI5Z
2wNZNcJxWXOX28n0PdOxTM7oKLahc+iqx95VsAOyQStYRE3Oi3ee5quicd3ukfdIAcoaBxLe8ip/
EIkEMtBH8WJ2npwENPhhTuZpG7Z9972J7WDYjWN9E4z1Xjtx8WS3c/fiKVExMdXF/rOShpU9bXMQ
dqndtTe1rrKLMEzUR1FW53knovOvxs3xZsejgWqaFU3Z74qODVXRtrdthZxmduLgPck5Hq3ZEN9N
C/FqNnI9cvuIJWVjyAQFTKdnU7eCnwsQJQ4sBGYwnqDU1FWdQOPl5RWvhM2139sjEtOQtyq6yT5L
I+ycIfNa4IA9DaIvTREnDYG3Bk+SubueU6OHTL6DWZ7lTV5v7Lp3v4VW4aFMyucuY24aihRpMg/K
blbxboujKQE5FkfZ2jN95GHeSc5PalEUP8ChevmuYgjuiR1M264715y3SVGGdMyU1wwnVx+oSvxm
JazEfgbbQgz0TOIOLm03q26zoFbIHNMQhYR2KiwoNs7pMD1nphQntQD0aSp48Xe1Z78EQR6TmxK1
dZUnkXcwFfj+c8obgnucVE9lFM/Jbo56c5eHov9oPYF1fnHCH13ZmF0mZlyDQQw5r24mdrN5Wzvg
n0dT7yZmZCL+rWtGh0giXduT04z3anTzdSQUhFgkLZAnw8ru/S1i+ZKsVUDmlz2pZhPZYC2YVuHg
czoKx6VMd5mvYO+osHfD3dDMw/NU1+19sEBmR/43JgfHsAi8VAwxhaeSkx0QAMvPK+g3HfrjVMkr
bS3uvZuZUx7Z2V7U7GpWXjPJWxPUDB/N4Tx0+1ixK1jNc55NV2XAzA3yu55xy65MntOln5iuM4mV
HTth22x643nZZPkSRZd+EHAIYkjaKaiheGgFNkubxA9+PgP3mRrpceJzE4ggjRjBrlvG1hNSRDBH
V4CY4eYxQxqkGytIZXsaOG19ooQfq10W2+GOfS6vsm6s+9fADTNg6IPlXUypDziEu5Wtep5ad3Oc
QwKafGSWbDLvvZbD1eAT8gtdQOhpmrjXUqfekUpMd9vmWbPyLeZ8c8srX7QzRJdsQfxjwHnloRVO
/JafafW9n5O3dDik8y51QowEBvYb9Paqx1YDr3fcZBKKoQHvxDanqLaeLLuTHaCBSlyuQzyhmIzt
EZ1ryyVnOUC/Fc7xtXZStz9IYYn5Ia9z90fsTJjQs8bk6CFSfJVR0uiYQpUxgjNXifm79CKvvPV7
xgswdsOUxw3S66kMPixnLGAasdGH/j8WNUQ5njskDpYqDmNiBQHizXI4oNfZ2rDUgMK2D2ldPRC+
w1OmvltDaD+PZ0FTLJrHqTqXYK32Fm7eZWvnd5DXD4Uv+MFD0P4D+72Hmq02ahR1FdbFQfn+Ge4Y
fesz3nulOjWm+GDT+m6lzV0AObOVmF5FeikHW6+zFGxhN73L2Eo2ru6PUbjcBymt4L7L35uihKWv
1bPl8DQaLNytX935onhVrfuAwvxmzF3E5lEYU1Jz2M3E1U0xdTdUbi7GgJusFUxsV9VrFedIZ3UC
1q2ukRuwVBPZUp+Nl8nvucg5FfTAA/uWYWyJJ71kaDioKdEE1FFyDT12iJJVH3QNRSPi4b4FbzDj
SL0SXQ690EkPRZ082gVpz2ph18nd/jU63CXCyPs4rb61HSciBb93xhDC6RykWJRkXXu0as45Bzu1
KxqHfpWP6ikoa8D0ZT0PfAXtMVfxlC1Os7WX9pIX9HU4t7zjHHqLwTLdqCY4xIt3T1HnqhLlcSw9
FHjUPXIQcLPgTKFmrCJLdqgbBIsAq7HTyHSnbcKcXXntsIcPs9RbLR4csoxeIrioy9GziquyTtGo
6+rGRqyFlLV/zSdn2WVtMuwycqdgZie+yVTfsOECq01NIFY47ooB5YLd90/BfNYuBNVN7USXFScp
m/UJYnQwNU/ojH7I3HMuBdrm02g45lK0aS4sjJnXwpuu2WvR7dEaQ5ugjtbbQKrDr6h0zxDQ5d3x
xKvwshgRSnasEiu5xOR9a6ZqP07y2vSze+8wOsXxY2bk2B7QlnA3H/HSlAcXbv7Kq6lQ6QGYC+ee
+kJ2TXJ00/kliC0MEXxB3v5o7RhYZLu6DhdGwAUTxxOG31YomH5xel+pDmWAzEJuvia5rCzVwUg7
X/MzMn8pzEc4YfORLgdB+O+oBfOl3hSMya9kPvVH7ZakqNIHfG+UkUw93wSZmT861z+SL/02OMtb
Ug2nwjnjCbP55my2glzn3At27/ZSJ4fZpMm+QGZP/1kdUuGKy1i4TIYj0FnbHQz+KDHLjZoAzY26
3kOmgVTTjNxOrN7rXBbdAx9Dd3zh8TgfqA+6Fe9Nzu5XeHqki11riK3IO7xOMOfYyqtSjsONT0UN
M3D22HrFvUrD18GP603AG5zdBoUB5NlQq9dZYF95BTvTMEl6fq8Jr6EhuOv8tjxVMRYvVt64JfGQ
DN121OCduthRL9FsT/B305s+9t+csLmohHqrNOQZuJfIgQOK3QxxjzTLnNfOgtl3pnv4Gg/4LECq
eln/FqBA2bpucmxy92T3jc9MetbDg4n0yDky9WS4TQB5WYduiHJ1oM5PobRUXlR+OqVs8u9tIEam
Z7PgMqnF8tBVFbaWOpZ3bew7jx4t4UtT4mdFa/QccMxCo5dDvUiRa0ezlcbrsZvHA/3RDqUFV5/Q
nN7qpNW7QfYzaMYYGVgdFjyek7UbCCQxdd5qPIkUNOiZIClmWxQTuGP9m5qHNBQFc1YTTJIivtDj
CLygRNmj07Rc9TXFNwaHqqyCY7XcOdp5jNjnr5oBCL9pi/mQzsMhZ0MqXUDIvXdVOlO7tnmsYDfC
51XB7O28lMYnh4dHmFfNmjoT+NAEzhkiKh9PSb2lInnBg4vkjMrcylma55aRn2PWJcWBEX4Q5V26
QPHTxVYky8EpGI13qE4gLLkZUvtpbryD3dX1xqV8dgFqrvmyFnYB0UCQr+fwtPFb9zIpIZbN8XQs
gwGQ1XRi5id8iGrG/KIoFe1GZ84xIngB0Zg8eq1KSoZLei0dfUjjIrty8rHH6Weyy8T03mvS5J+u
D0A4DKS90n7/tIgxfqQVZG/ipkbZ7renKZ3afRR3j60uEK8hzmqpcNYgxqmTF+WzTPS0wgr1EVnR
Rw3kfQw50RdqYkQ3B6/BQ8KEgRArC9jVLjl7wBZOjRwnHeobHEn5WzNpeJRgZezyyG3RXmvkmXb7
PR2tNz33MIxALrOOwAPOv3PA4QVv2XvZFIceMNXkg6cW81NUNJygo+HJc2vvNVoiZ8e9x5f3OzLi
AUkF39Yfiz+q76Na9vGk38KkfB74hfoC0wJ/XO6nuT66mXecsvDKhMuXtJHPF82IDmJMHDj6chqi
Iw2x81hkQCuJorm7S5oMQv40JxuF/zTa0F0LTwPL1DfHHl7SXgEnaPxvOkxfOZ38QB2AgwgjWCP7
a/aFM4QIRUWHiXhBcWRTxlRs+DsffI8utQm5dG27vLsuC9CQNvq2QTDYVO6VASFOOUG48j1PfUH+
wnamcBf5vXGpp0ds+ozB4lUMutu4LefbZPJ6FpasguFe9PpmjHuups9pQXaxugy0g7Cst/ZUYPQ2
ioPqJWeS9CrgKn9Xdti9C0u92Es3dgzV69nnqc7T7kbRh7JoOOI5I2JkB9fsuIi6LiYM4Ru77VRs
65FfwTrMwvbb1ETUMNJ0V83ReDJRWSuYMnp58pm4TVdjPoqehpRFgvcMTQ8KXny5qW4MVQWw6EoB
wkZ3WFV9em+WZkKZLtoBOHkGUPa+sCRsatXTrpmV8U8tS8ePjBL+lT2M6Zf0ekAX/SgSPO9ZbmxW
BI1uqHE6FA0LRIBBjJPKrvjpdHwTN26iTjkV2l1BbYtZ+6x39lTNAPDlGeP7EXyaMPHfZhLqmTtR
akVbQRSXlGwtZxjZRPpahSSszPzdmNhU3U1zxqv46qoIS+sz4V67Fd1MMYv6DjPhoK3HkFLzGci6
2CdaxOFORNZ3lpvrcnG2ucbf0vmRPpekMdpWMcn+EOHsjN5+m5peflcSniWPDpjXqqngCEa8BIbx
Bm5rXJ3TYf5qCfx97RSEkLCzFT0zsQFoflomsBmpL/2IPXux0kuEQEJ6HDadamRPga4vQxujs1Vt
lo7dQNk5meHhBsKndLbsgEtLdFKuCV/qJcs+UqvEE0zfeQL4WFZ4pzyI2uCP/vv4wr/NJvySZ7ip
v8qHvv366q/e6/8HUgyECP5DimH5aj/ek/TXEAN/5B8hBmUTYrBtehmu6/q8wuT/CTG47h/aA7Gk
qQ/aoAXOxJo/Qwyu+MOnL4JGK/A8HXjn4ZQ/YwzkG5hGYmelPQ2VjvzD//ovYgy/hlm0o6QtKDIL
6YtASDCNv+awltiOefvG9lYvVXKAP2u9Usgr/ibl9Rsw4ufHuJrv6rmOL31e8b9+TBkYIRZafdss
LPVxpou19UpOh56cx+fZceFGjvXBtJI1qivnWy+N6sOUiezdm/L+ilpgBFWvTCiEKGwuS97D8WvD
5m8Sxr/mq35+TSU4uglH+Y4k3vHr10xcWyFABk6qHLeDBxfDAy2WILpA1fEVxVCBEp/+Tk/05G9C
Rb8NMPz50VQUA8dVrlI/KQJ/CcSVqYAd5mcSTmKW348kv5/RbdjbxKEZuAya12rVh+8MQ3L+i+3+
mQH37tlFoHRV4PoWuZn/Zm7jX9waStJfczy+lEfS5tdfBvPzvrCHUmznVpLQmiw72+W6+LuRon/1
MYGi73K+/873/K8f03SiL9wO2UwVFy01MErwStH7/8sj+Wd8569xnX/5KTwvmlKPLaRzToz95ddb
eTVFYb/B0ppD/srjGq6WHX785w/5Ncz48xp6mJ7AOnILee7vKeawyUY/yJIZgFnoXLmePWMSKKt7
2QHydxa0sXng5tv//KHn38//TSHxoawghJAciX9G8Riff/K//GTS6cKyN6HkwDm+1VmVYObBHpUG
ZfQmK8bN9JwVu65wkDGaSn37z5/+P36v509nBQl8fquB6/6WQF0W3lNdA/nWM/ktGkt964Vm+Ecu
jlfCv85aOT+De7/8kC68Wf565mSF9gL7t/UjqtkOVHGXbpvKwmil4vEK8UB6ogCRU7xg6/0K/4xj
Fd3cq3Z0ov0iC5c1ZsmRTnVfgZz6t9qe6WM0Nh3ilWuc8S0aOJvmoRov4mzMT7QzqWUmmZHn3fhW
s0kms+LP6V0pFo464TJ4r8QLR6IWGWxbv+hIYiYMK26N8ijJ0NQzVDwje3ga2jnZgiKWF12r8rtz
hXWdxq33CtNm2adpAMeUIc0funGtR2rA884Mo9nMXGZmdFmUt2njmZML+fYKY723Rpno7BieB5HX
5F/0qOqvQaUcJ3DPgwVw5u1ogyaTCjtaMVUo8KjX6Qt7zIOT03i5WPXGWb4vbs65nT+NnmxMn2CO
OhQ4rAQ+aB0hMAZiTAjDr2vxOnjpSFiwfDa6b9cVJxX+n8nVl2mBFzv2erJqOjo35GYKSHUk2fR2
CHJ8WhzgbWbz7Dl6Pnezg4215O61zSmASnRnlvdIzGjQ2q7Dh1m4NGqRQOFrGIfqHuKEeemc3N+S
r61XMtVKbRJvOvjMTwA/yKl0QrE+cpyjJtCXKdUKK9u3lYJCg2U9XXvJ9IKVyWw9p3X3qoawjpaI
2qBti2NrVd6RpIDYLKNvjoM70AThi97Xs/0Wc3FufexOeNKCTeVZPZI0EHDR2Hvb3q4MOjmo85IU
T2jCh3mw7qMBdGtj25SfNIYdbDoLKpbLQYl3lDoxWjpQL15Yu4fWMpISZDagtAS3HauGkWXO9/0M
rSNNyRGiee/eNDpFbD9iXaPwautwVZQELBwHLeKYPOccMbsMwksiOY5TL4xcdUvF7j710gUOalLT
souCW6/1i2NlufJYVvlFXGVQfVO11doBFWfLNx/3W1p99k5+ib34Wxlxhonm/hTa5YuqHXP0GVBe
5SixtqJQsCVojxEChk+tPElrKhMYDqMWjVTSzsvWTB1ZK0qQCrpMhd16VbnyoVJucCCIYx+CIYBH
5aLI9QDHhXN/588qxJbudpssdm5sP71OllFuWtsttqlmsrjO6AWvZIsqwQ1pI3ciOHZ+4mCkl8t9
Z03yGDcmvA3b7GNihmKfzINBBREDpcui6bS4iCbPqZKNKXHEF8V8RSErh8SNfV7VnTl0lYMxazwA
8XjtbLs6+En5Uhp4y9WkUKuXdxbNiqeA3t8t0tbg1ZCsO3KWuKHZFdyWBeDvZGzKjbDaZStb8101
CCYdzddWsPCjaY+UAmUnSIGOhB9mqbrD7qPaNd2pp0q6l5Wa8gt0YcTFxZvBDgwMeX7nTDNvrNLn
oFwfRCcMpTEpA5+ciewfeiJsHLxwLRt/5NFy3eIzUvOe4shF1NRg8jkxCvIvzxadRMv3aZGO8YIV
zzq4o16uu8n6tGL0NnkZxDmBMWe+mdn0repxdkDfUtZEaQznvMdLP3ndRzhTWS+8eD8G8RvxgZuq
ap/9hCyOp/N+Z8HiBZbOIjiro1R0z4JsSvdzQgqk0cE+EyEJQs/awii8E0t+FM2C8tGS+drMPx+n
HMktjj2ZOpgTCpISccAC3ul916LMbtKPNCWqpgfnpKIBNHQxv5vGKvEA0I+qucRVPRA4iBhuQXsE
9up64MC5bcYg2ditYnrIKd0Pr4AHX3uBOCZ2/IT25mUerfxvNnLsFX9/IbsB0WC2uw47AMGb+dcX
ct7lNlVoBnsCy1pmTE5jzUzWZGiOqRy+J9WeiNnssZ09zD6eaTHP0j+lNlXJJtxNfR/fJ0nBvRAC
+I42ObjDj5FKx3uYs4fekdwscd304+MwVt2PyKUKgb7ZsuxDlzcYjxGgz29zEsQIDheUoUggzyWz
MgqLXTQo0L2kgd8dV1gDYnRPfZaY924TVDiAMAtGYzeL9jHu5Vb2PlDHiejI+z0fnC413hc7rTjV
R7qzQBdMxQe3nLzpLbu9tVVEX0aamI7wTO/ktqqGalmDDqIRGuIcXolCdsUpwYCh1vMS0/Tw/akr
NrR3smtCWf49Xdol3fsdcKPjNEbTOyO8HML14C3v45AzAk0PPFnuYtsJh63dUOPcVD7nq03gjg0z
fHokcBOxFetWXVFqCGh+WH2GhW7qXWAsaW3GtmQxc8O+uPHddEppVRXqSXUFlCBL9tktR2OHN4oy
AAEay5/8VZTL4NLKUJFwZJkgXNcuPKt1F9pqRBo++t5KBra5d7xKFxsydS46PakJ6XLuotdR2DHl
1CyD353I1JAv8VpiOL10pv7k2HoMtq2D53Rd2EjMqUeXDuG/Ms2eJ23JeJMMBgC41Vd0LrVkLBzi
YEG3xB9oYWPrmgIKsKoPAbpHCmGFnWmqiYM7eTSzGuaf8wH1KobYXAMaUQqbnqfD6LvSpYmJp0UN
OTkzV8GGGl/y5XY5y3thcmptNdWflZ/nJZuDuHD1ueZnk5e2x7rgtU2WetWnZKUO/GPeKMlID2Un
hsPtIHlVXHuLVWSXWrWgQVeFW3bilKO5LxP8fFMbHrktcF6abprNxkJPdkyNNMu3wDfMbgecSJ+t
jpoH+SA7UFtC8BhHvMZlXigXDrjNNEC/Q0/GdbY9GKyntrRZkisdTg9g6jKySbwNENSpET2u5j64
a2Rs51idosJZTVncw8zDCYq9fu7EtsbkjGXXjuyJ3JXXsqA30SxoXPgRg3Mk7R+8Ci1ELIR155Gk
e+GvjAbcJGn2OXBYe2/mnNYhKsZbbnk6b8ZK1HCYpZ6qjR2B+pidppSrYaHTCx64Dejze65+jRqp
CD2mQZuBstd0vVk4cR+lPeFiLgYZuGQYJy5X1o2fXYL7bGOFA2kw4OVInAolWsH9atR9EukWKKNF
xniVGNsnSTizrya7GKXPFq13qrXozBLOlIu5xEqevlud6cLNhESHjRlJ8plnCPWLwAiKh6EWk9nm
ojH+qiJnRSU5quSJBFCf3WgxYLSEMESmjq31ZZnp2uF9NobVuhl7vKyFH3Q901BReNUG8Px29dgj
IMujzn8bEX5yq+OgAdWpM3NTRdnYolUPMrXv+oJOsot/mPpd5gQvi63T/IJskBxOZMqARw2LF1Pm
8yvCdjB4pyMbE/9dUe58mttKEnkXuY3fZiydfscyob4Vc0pQylRFne3phiwsYENfoNclwk8pbdbf
85meyWS1c3MB3M26Hmc7fF6CXHqngLsj2RIKxwglFSHo0+SmhLGXKYKwmiUTC9HMfTgeStEGaqOW
lnp/XbrzzTTKDuronIV3je7RDICHhABsSp4ZWjB6KdZzm7dghDMLZm/JxfvO+uqifKg5Nm560dg4
FoLEfXAUJo7tTP/idhkFMkDGZ0Szz5QXXlPlc1H6AcJH9iNTZjzskv0nIYFzkrmmsvEYqMR9zEfH
gqZSNX6yiaFUwlXSzXgD2qr9CMgU0xmMPAZH7blf7jhlpC9hFNf5qjLKuXHdkIk9sYjow+MWOTKG
yOGh8ckWr4NxpGxCzqwt1915sSK94QOvFrJtv5Hu1vgs8CWU64mzVksDZ8TnZpPA/oir2oLQ3Fqu
2ugaxVaADJocCL7t+7JaHCwWXoMAHscoCNK8bu78wIo/a9eqH8zMwWUd+mX3HjIqcCwy3yWMZJed
jzBdmX7d8pO9WhM8tbXu0waJWZfXT7NM+nhrRI65uRz5GkecWkAWnHRQqIC7PvyUzeR+2dKrRhRG
lrnt/cr6CpQ15Jz4SJFuCD+Oe7+KeHOWtaPebLJA/bYhtPFcsPJjDLcbU22Z8SBFXfrhUl0WovXe
FtQb98PYJ+0qVxXlYW/2m7O2mGr8KtLBQn52FryadJlQnYc8gFN5xpuNqrVbzJ6OW/aUc2gYaZRN
dXTUFMduGP1K71o7bngPENIkv1TatGvqbBCEC8VAADNi+7IcMxBX707UTbtotBOegAi8tRVoutMF
3vonWiYRWysPZ8uWNaRC4do7ojjGncV0RTaQRz2LuOhlLDXlI9D9wbJtAIA+ItqjMl51S3VPPOx8
Y53PMoH0H4k1jve9NwAxSf2iuB37ABUsClytV662mAUZPY5NG2bB84/YBCTIq8JOh03btd23jAGN
GydNXWfd6op0Mg4Ek6ySYIyj9WLi/E62me5W2XRubwdkLDjDAM9lKZ3i+aM2ksZcwYT2c296zjKT
7nmjW5bB727hbG/2JWGK+NErcvJtQxq/WgU9/xWIM3NR6AEhymj7zXVGseK+nUp8tlKGxIGx1g8x
4E43D3eFIaS37qccvjqzUv4DrwtSTpkfdc4a+Lwd7JgC7wnSWkO30rYOIY7JOn2fppFsZsnMhP/M
wSjpNqE/LctTFzqyPKqki056FOGrkWfpp8MLCeI0L8h5S7WSwEuqaJsOQ9p7iIQH1x+5OuUyErsw
Z3EqITqywrrF4ytk+KJ6lzd1QT/yLh9U5jPoqTjS04boq41sesMtzSZuj8WssbZJNTevRDeTYDen
8xwATOgWi8SJwNhIt+ccLwq1vOowM6sNY0z4UAq/s1Go8R/2S0FtZ1dKmsUEMEPOBckYf+lE8iIc
i4Cbp4pjuqAe+zmiwFZLrjPo3PyL/DYLiMxIkZ53L2TVI/okNy4jNMOK4Gf7ZxPj39aafsJyfy01
IS3VridtJgUlw32/bt+lF0xaRhEpRVeVj9KNAkLwKskY82C8bVc1rnisVSEuU6bIGA/q2+1Q1END
ytzwuORB5x+bwEwY+Ai2rhQ9J+IAnS0cNFKT+J4m/rT5WYT7c3zzl+HEf86E/j43+v9n40Weibz/
vvXykJTRe121X38dOf35Z/7RexG2+4dre67Qvvuzj0Lx9B8DpIQr/zgXTB3Pp2rq0Jb4Z+9F/HHu
1cAZpPBNvZg/+s/ei/hDnP9bwEpFYsz3tPyvei/n4uhfbjXf52HXHm8IRNr8fb8TRKckcecZVei+
KcPsM3aYb2oNeoLkPJ9Bx+8bxcDivadoQ46aZBXepdBwMC+yllRE17Fa1josi1Xoz9GRonm87bKA
wZdJDywFOWnUtWmM0LtQDzdEbTgttxF+IjtPpbXiBo0MjX+rvGHfsdzWdUheIyebC509sZ6kKPKH
hGclQRBBHXRlQxu1GVgz6zoXtBDDcNkLRobsFW9/75nljxlxFZmIwawhIGQzaijUfYHKa0UPqqZZ
SwHFmObvuJk/gfy//iahGroOI8HUQTi//H7mNqHufY8ZkGlRBw910EXbquTodyRwCrY/K1PM5xOS
DtZDZ5MyHdOrMJ1e3YLR/SIakb8xYMPUcHndus6FF/Y5Q035VxWpYNsFzh3Ve/URVYZZIVMvV4sB
KaSZqpiZ8GxNtwoyxvFDd/nvGlLcIfxcbMl8RyiaI7/fIZ7wyCHaY0VU3vqAxEKgMXeucoYC17Ct
HtMyu47DrLn9y0P0L5ol//O+5FPP9zm9MDYw/m9LILM5aY4BstpbjjlXZVIHiGporYKCSEO42GL/
nz/vt77Jz59S20LxQCH6dd3fmjNtYZzJslS1Z2RsvsXzbF9Kdd6gjf+buTNrrtRY1/QvYgckSSbc
dEQvWJNmqUrjDVGqkpjnmV9/HuRzum3H3nb4qjt857JraSFIvu8dozhIw7W91rP4Z4nGfBCX9vcf
+ifmAvEF293sVkcP/esuVEyuXRbCdq2pPvz19/vKKP/z7akl5IwrNeST+hPLWppjHWHlrvk1LuvB
sVsUQPZFZ0cXK4LyAP6C4HTpRVSm5DdZ30d+XI7pT113WVDEBssi0t3rcqVNSDXDPwtW/e1KeHCO
RBTzdpPqT7/uNoryIdJFdRzcZ9V2yWW/OWeEl04nHOr+X1+LPxFGX5fdc4SEceYla/65YKiOqhnP
D08qY3BMsbUZHRCi/V3S4r+7ozyHYxrGnTv4z/nF7RIiLB+66jjinjgzcvQEVNZgpAX9x86sqSuz
0vlvmLh/+9U0Slt3I6n43D9ODkolFboUvtqEGYGlI+mDitH1b26mrzqsP95MEqKC4cyU/AMJ+8eP
6acqk/WiKLjV54iG6/YctmaQJrTtVBYNcvV+Kh6m8mQYzwMF4JjE/L5OgVI+TePAUrrhtX4fPi5F
z5IJ15HvGUsmunjDShLJTgo9XMOSHkB4glYfMVmcWhQvUceu9kvS+7GEkAUdXPSKbvfCzfVRyre+
2cfeOSRKy3F2Dt65vKQTNry32eAI2rxqqTLrxeQXdOVugPeEAkj3096pqITuaXZv2XH++l77Ui/8
8VLxbrTR1sFjO5b8c/8XFlnPwPfXHNPEMA4UoiF95EG4L2FL9mmtF7+xm/VQ2Rz+sZ2SXOxOFO+h
Uds7uMXPsGfJDTq95hgai3lsUnZXI2p+NEns7kpBlZ2E0/q7m/ff/tiKlxgqAOYM889JnuTvj0uC
fu24sE3TKx3723v5p360P4srhXV6r/z52WaoFzsXEcVRPdyr3yQb/2im/EuZzh8EPf9x+tw+7/cz
639//v/LSBLOiv88Uf7vlsL75Mfv50n++9+mSan+RUWzbbrSYqaUzqbX+W2alPa/pISH9GxcCwh3
tvnj/yp5bNPitLM57xzLYmT8nZIHYFryCzaRBtlMF/9kmrTMr5jw393uJgOtBXnHNEnXEaKh7YD6
nRSgVV2/GHpI96iYeai6Og6gKMZ9vcbah7uPcKPbqG4S3T9iyHCPolBviJM4PL4yy7ir9BNQzhkH
OLcXJTkxjYs4ZDJCFHsk2FXdnKYpQeVmz/IwS/Jro7J4ynCNXRJZgNgWt3/hhb7dtiqwvCR/swuv
h/ntDjpf7+k7CwNR2uICbQ8e6OiHlSWobVpwB/ovNpl+ig5/fo/Cqt5JQEaqRQB8MKl9a9zxlKQu
RaJD92QsSeTLmgiKxknFXdxaHfDD+tD3zpH5M71OZOk+qLQY7glRTX2z6Tnlxs46zW0DFIlipguN
6naovnVh9bhlrdigRvcCJ/+ORED24GEeGbchChAQn/GbVYc0BJQvW+U9dmZ9G4W1g+s2u6kHu0fv
HtWHdbbz9240D/h60/OoB0IaiqHzLcZ7vzCS85QurxjeKfawIdPXgqAiASgzWBiirMw75MnUH9HS
psCa0XDZZt6uDt3HThpo0Dmusy59nBfRngp7tO5FN6i9Z2OiG3E6ioXIvPC1Gheqm8jqBUlmWjA9
HZgw1P2qn2uj+7AFdeGl4Ql6Nimgb2rEwqjpsXodnYk4gAK4xorXt3BzFhc5CsrNy0X9xPBNkJS+
02UXkThatY/axFjpGJhiXN1TXa7sHtuJ+ei5sLnxzdKPAd3nL2UNUqIATi0Mra2KrlTf1dQmS14h
IDO7tEz9fsGkLKeEYm/InicAXO+mg+U6YCV4g+Se3mUlulNJY/vY6gcDU8xKv+16V6S4GiuXPBjY
SXyCCKU3MOJKwCYEvBW4jphh6O+ia74weMEJYLioNO6sMP0ovfyYLTPIWKEu7AqWxgVqxzac3YQm
rnXMuFhkh/fUfKra9Kl16REQJIa8xyWMVJhk/W5uJ7WTzRTeCkAN0MbCOGTG1J30HI9PI5KNC7KK
ln3DLXlos+wBAa7hN24e3dkl/a8pUBGCFBrnBjpSPpKcOyYJ50dXmTadvq19YyPw8FHEIP/CCRa4
5SpO0bbo1TJcHjbf3S4yCxA8OGPLD1WEqwMNxKXXzM1PYCqi4SwSOVa67Ycx9cfwrKEIr/OO4l+7
zR9XG/aE88vPCfGIddTfExtUv5SzO/s5SZiPesSMGVcWN6fFVEMSLTeKQy2WHRWQRcPD2LrNtRNF
ZbDoprh3xPLuyWy6dmVVXKALwNtspQku276hmzDvIYxbteJtQgtL20Gpm+vEoU+hCEX3SFc8r+hI
xBcUeJfPmSO8u+4LylwQzxBGUi+7lEzFn9CdxQkdfk1NbeoQjFaN6z0nZhokVo9kGXwzfbSM0LrN
ykaPQfEFmxbrILYbRs0P8DXzbU81zSUZM+WD/sJckRuDv2Zeg9M5AQMnclzF7W5Oh/U4roLUxkZP
GKFizqpOh/INODm5GGpQq12GzGAivWmFQyvbQvBktvaPhLic51bXuX3AUFTtO7df99aSgvXjcj0J
I+Oul+5cnDs1o2UvK9PbW3MXPxUDXwZFNqWLpmnQDLFg6bRDLn2SJs516jbT3QxT9rOzcYIl+Tyc
Vyfp39OGHOes7MPpsAyld8bVywljNNm7HLTl9xSJ31izMWD+3NzKmD0VtIxdxIfVweYJA6rGp9Li
Se0cHFV+tJIDpeWqd3axSvKGKosfc1rXwLZb65Ipm45Ivu/ZbOKZPXlWD3NjtpcydqaPxoPnJKoY
emppawWCUBIYlNTGefrC63WPe5vnbtAQV+WvpYubk4kC5qq1MVYW1iTI/YG+MuK0uSwtA1cTR/GN
IN7vBX9dvjfKfjpC7kQR6gWHUdNIKXgVOa3FDbwdy73Mx7d0AjcWIupPTWZ197C5E76EMT+GHHG+
aKLIRwtG6zFJlo8mf/t+WK3hrJwJHUmdhbT/GRpC+Iu1WCwgZ4Zn54NED+tqIJ3nrf/iOQorSYIi
d5pHAxzZR0iGZAOOmL/c28Ux/nCzLtVVD+V9HXYG2ovCW/DXqVK45wU3ku8h66DcF6+rE/f4IyAd
kHOgbkcxhI4Ipj8OBlhSRv21u6oyyLV6jNWlWenh2Y3hxSPHzO6TMPrRh7F1iBZaK6zchQSYq/Iw
D6kMutqw8BdU+oUAnO59MZL0e2S7y4U9CHHJLsXfDpWe7ZZ5qg+DcupzbA0Rzz6WhVNjOvUBm0x+
t/WZHeAPpxvivR4dkrRwzDqODySFRUbJ4p6RSAd9Ok3HWUuWoYLTLq/H5iobEOKEGbFe8bTqk1mu
APwFcdxurMUhyir7bSEFwCcPC9ex3bsH2yAdxY2WT1lYxdUgMPzYrXdvzMX46BgKqqvrDrM97a2q
fw0NXtv14tFNlx/CsZzPqA/OrT1+ixJ7D/1KGyAc4E6572wle5buIAt1QOLOezXri7lIMxx2eSB7
BmzERwFes8r3ihQDR7RZORpBblkr3ANs+zEe1QuZAvOuUmN4zQ/vu87w0m3uRjkP1Hps2rVa5B9j
t2YPpQjTp37GBTqA8L+ESnPBQOCKRZGGlFr2dbZMJkJbmTy78+g9LFhXsK3BfVdq8nyS5YiQwtFw
wQzxIKFHQZ58O3Hso5rLvaWNET5K3xYyPhSt66NhNINsInupitUhV8aDKlqKFBr5EBvydTGNfiuo
fS3Apq8cJHcnJM4natPtUASu0x0kVo1z7mLJtd3VL5cpP/TY5l3UG2esxp9GUwQx4L3flDgSzAHw
D+8MUGZX+kqmJ9mPyE8VmqVKYg5SjZPs3aL5joy2PmlDM0Rk4T5bCHgoavKAlubD5blFB/wwF98G
PZ3Adl/JDdkjgrvB8kl6morQqy+4hZzj4P2aq+WhbbNi0/vAEnDoByNm46adbmK3vhkYuoaEhJ/J
HO863qRZOuaHCI6Sd+uxb/Cl2va8V4PQQSJdfZnkxSEzcZqLznuEioVH08unSZguza+UxzejnAOB
/5oJNcUKA3dPVODRHdW+JPn3AnI2IMPss4kEfzh9q0c0QQi76uZG2uJQO/Mn8UmPg+msAYE3K7MR
+oQoOm7+qivlFCHpNRT5lmM3nIRSLaCP8I5OgqyXd5/xYvZWcpQRKkT8Wse1VMdqcYLVW+ydjLL1
ZJg0CbuJvqy7YSKoILyvBBYiitpN89hPzrIbJNkyiVXdRg71wk7H5Sq3At9kkZdNiyKiiDnQ3Ri+
imZVqjKqvdXk31ejQrQSVsu3RaDAr9TA8EaLZ64Jr4NKP9J5+tlTthZEYlRnxJnIJ3KUXSSbSBy2
1sSrQ63PkTez2SLquSa9jszDlT0EpP7SM+gf7b1IXzpjQfxV5hrV89QayBznYjqjIUGlK8cVy+hg
n0kBbo9tWxo+9274aIYE/JFCrm8HwoX81M2qi1YsceCJGaYqwUZcN7aB9o+o5YioZY7T+FabFb63
vBd3FukT14Ci4wexvc1DSOXaywYiHURvrpeIo1YkpMotsNOavNPKeflOzFZT78VI0FbtkROCOmSF
o9ajP9uhZJDGXS8n/E/dkklftgyjnUV8AZlH6fgxEWKzhRYRptCsd83aoIWD6bNuKo/gBV3X6QXa
JYtotjD0qXgmI2gyxTOJVNmVyFV6VzJjBVbZ9zc1du19b+DlrB3YX12leifs3HjhCHDfhixzLnHV
0eGs5XDp9lyeSdiUDC3Zj9BmBFbFZj/WjXGKmomw3P5XEeHHUrSgDLX1RLXPMY2TvRbHZU2eq0Rd
uOtniFQfu8cnpZkTNs+GGACBD3MorlqUSCKNrkPBQUxDsZ9W4dElDSUz3O99MX4wbXfnyoqtnZbT
ayvD5NCm/W2c3S3WerIU89RYLcei2RwY9pKlQRtSW9tOZM+F7uqeQw+xVtfyXh0nRCNqKBj/19EX
fXOHOaS395EHsKXaaDptCuCXKk+QEhZrtB/TCm3x7Ny1CQGNWsLskS7NMB5XxvcxzNOQF4OKfpmk
be2HridEQo1VxRSe1Wwwhd7byZrfJ0OsbhNj/O6gsLV3rWFbks5cu3kdBHGGu6Kfa+Ljm+YdVVC3
90qzQETdNS+d4RFEZVdheay7OTnm3UDHsFVMH6Iw2J/LOuQ+WKbuCl0zfv7aoQG1TucDeT3VU53p
/Eo01WNmpv03iFHaQCwUI7symrsr3om8LLCWXQzdxP5nKTvFQh96LOaL1AtUNvp3OHFp0ow9mCBe
0E7HxqoJdnPN6qCayf2cXYk9YpA4UlsMgKdMF92x3URqTp2lxzbM26sygdacnXo4kh1annUfV08G
++3OSiv9ba7DHsp5HE/Z2I/H3sPbliZheGqIX3snTi+6jEqzfRBEtyL+kdYl5HvcXoxOkR/VJuq2
Nnl3tgm9m0m94F0/kpXBZTNtrO0O4o9NUuvuG1Dql7FSFaICIpjJD0VMbrebsHyyEABnm9p8/RKe
owywb+JNjQ7utnAyZ+Nzx0lxMFpU6306hofwS8pejOUIRQ8ZbvQMk3mduFcV8xcb+1S3vo7zZ1JS
x+0JtV4NdxPMV5t23iB8qvPb3yT1m7qegNX6YtkU93RqmL90iLZ2Z/Z4/sWmzScGHpk+6gTjZty0
+xia5LJH7B9eFHN+rRZdf2D3/pCb6n/d8kIy/hBpD56AZHMHoLBJ9yQuYhlYYaGCZPMRkJFqfEcv
lH4mm8vA1NF6LEPXeUXlyMvA6PP7Mh/EpTC7ZD9sXoX0y7YwfFkYaIznMf8yNoSbx8H7sjt4m/Oh
+DJBuKgS79WXNQKadA9yhF2CZCnwps1DkW1uimrunZO9OSzqL7NF9WW84EL1b7GoPzJzEHfNZtKQ
0muuvc24MW8WjvTLzVHiBeBGwOKhXOqlvGX5IaL1dXTCO1RJHJZGddnnXbDgqP0NMP5HoOd/hDJ/
j2T+r7+ERv8/BD3FX6Ke18uPsvjR/h713P6H/yHRN9rbUWCKhAjZOJv+B/b0xL/IPkbbYZHFJoW3
ebf+G/YU7r+Ye4A3LTivL3Pj/4E9vX95jiuhFR1IICKclfpHsOfG0/0O9HQ3Et+iOciBQoexdP/E
rcXOUGopK3UiEc1eA6a1hMc+DoQe/o5OUPafKR4+ZDM8OVpox1RQs39EWJEReLgcSzzqbCbjVSco
5zwYYmRYLNa2uMXnYFuHIReApzA3fbTPDWNuAzdeyX4RiSl9HYXAR5WsxcMS6/ZZIldd/DQcnZ/m
JNuXeZlqcBlsRyCR7RZHGZd11+3a0fTMA/67wga2k3kSrOOAMFXLWA++IB1xJNSubsvjsAgH+09G
km7QkPCEGUYDeuJjRktoz2O1pcxI60iRKBhBs1DC0yL1qoE7M1Ge8qhYWTXLCuhQMRQyhmV5eCX5
YX4UsQ2yaLQ1HopqWowPfmJSUsWUN9/yvpw+EkK2FAt9zUIb53145FOtqzmHa0WDKgF8+5yS1yVT
BUp3Bxt3ty7xwPCK0YcVBUX5psk1J0KTdEFjK3zTT1ZcD9zUgfnMJESVn5v2SksbXunbdq631AjA
eb0r+J23xCzW0StB3Hg0if2TIAhRy6uwI86y8tOmHJ/rJGzYiEWsvqOTI681dyXBUGzNLdCu6J5g
dprPeM6pD2hXG+8lmwJZTJXp8CPF0loJUhkJhytxbKw7rWcHxbFZz+/GoGkBKOzQtnaVkOyQ01BU
t1UytYJayRZaTI4EVu7yAt2HL5SVXTJWZOw0TmYsPkmrxa/GlijMk1avvC3crn5RbKbfnaoZbIYp
t4l85abp9aoAwW9Hjet+N6QhGdRuZDq/UL0Cqy6pHt67tjFfHLNu7pZl5XU9lfUc+13eUT1upPPw
qTHCWojbJw97SLckZ4Tr3XThAns55yW0jfnDaawtagNP4ec8phZ1i6qqT52wcsPvHd2zuE9i+Vin
JR93GGQyUrH7eXuFjS2VifZIO3JNNh7E+uytJDFlBnJP9GksK8k4uzUIN9PhLk6UeV6WvvvZ8eon
PtQK6WIvQi/2Dn2M1sWv8FMRfxrVo+FLEmfGXVRk9m0TWU0a1IY5PCh3SF/6NhXFBVFp6bMi+8Td
hyOJFzCSnYvwsybyYFfHBfHaBB3xuQIhS+4vIVG6R8FYpO6Y9jLSiSZYal851lBfrxpH3cmJkA2X
ssHil/Suw2Cb1PPD0jV1tYMQzhBDqqIksdZVPGxern/q1BTWXo82D+5gGi7fMjcBq6dqdLGqzDij
/DqFadq1HRGufCZhsvt0LuYk6O1ierfHHMJgZjffAYPHxEUsLXlfyIqmYTclU6IRxQnzV2WL+Fq7
RFZRaDjLACUMJA1wWT0G1RApZ5+3qNIJR7dgXjkGeuPGUNTOqFizC6wuAoUAIgRUlj4Xjo3acrzR
L9YyPArbXl6jtlo0eYQ6/ArihvLMPaBvmj6rt7DbUglQy+Vk3JhYDtfafSa6CM12qcE7cbo41lWE
T+miBsv57hWydwO7DJMVD2RjEKtWOsZjP2XTtganxMiAWcBrzv063pguZVj7pRfdr2726vq8cLyh
js3M9SXMMsSBeiENM/DmyXhscjWHRy+OaxBxJahDbkHQ1gMn59yfWu7IOVBJPj7zsVxTNtaqDggQ
jo8Dv8zlAF1CH3klBlwiLgHk9xHHjfE4xhXSmy3LA5SRtLliT7mIvkW2SCtlWzUr8e9Fgd4yZsS7
d7BkNJBTKygGwnnJZB0mpBuRS40zTJcMnvirRtqHHDWQZmIueJIC5O7Jo0vIM1rVru7fye4rKvBC
QxHb3HaEcONU7Cp/7jDwxLGu30kV5L7uFW6KfVxUFvxD05nk400erMDQd7xmKMWz8i0SikM6FqPz
tmYhGpfeHqjw1DPPoOmo9JhOtTQPTTJ6+VnUqh597VrrT3fsqrtyKfAy4Rej36fNsSEEI2faenBt
nEGHhDghdUjbEaoK1XPcnbM1Zy5T0RYk3jUCK4BNINx9qojGPRVimp/lKlsiyrCCv2q4QBEgMCJK
tTW5F0C4Zw7uzl0dtikmD5RjbHgTFMRYlQHXtHhwVVFHQcGxK6gVTNEl15HFmiNmJ37LZq97SYoS
fXkfK6dh0ZrH2wi0PcRXG4ofaxKxK+au05Oo2ntCk70Xj5/S0R25uO7s4GjthwLwV+b2RYKj0rss
+d3hB50JIN07eJCu+mpTCxDWAWGkUOdTM9PmUh9g9Td5dRXle423AJmJtHAHuIMrx51cOykOIUIU
Ted9jT0iJG1VBx3ZhxOVY6jtwoz0+71C42ZvOIWzXkxk6YU+vIX5UBkZO4mqIl5yhFxnV3PNyRmQ
94sSHRlwmPqSY9/arfAa93blCQT4cipeI9DXH1XZiPGynCJApalu3IE5KW/Ih5zx8JbGVPc+D48J
OFdV6ZO5hCa5/Hgz2OjA24xbiclkuWD1LzX4ehgDOkah8R7NZR8H/RQWLtnmXU0OdtlWw55XQ7sl
B2Bi5IDO9isp7LcOk5F5JsIHb0IuklaBKAyKK9Ol4Sf6GVsg2l6nk8xaj99fPjTfsHAjUkRVi3m2
MTwGHkygDqv8hKb8uFYT4jt7jSCp9TphYrU7gSgvmpectwyj3L6LhDteNr3lvo9k2/BeBjo4pp1d
XISl1MTKZMnlApJn+Ba6HVCFZl0+DNQdj1XGcWxW9bvq5WVstNfgwYBno4Lf8JfKbV/LojZeu56K
XU2uVNK1ZGmzZSG0jM8Z4en+kLSHErb8IKutvqOcj67XeuDB+RmDQn8xqIQ+UnNY+dO+sMwPR8F3
g7BpTAPiC36mRmyXVQgSAmFH2edKMJ8/gCsEkzORbQ0vGORl6GRwFiuuLRhlvrptDM6VRZBnforp
k8ZUgBPE8Fd4YJ/DXj1SGn8qBu8uGzelaGjp/WBWdmA3xa1Ra9O3op4kKGXfFabTGfyEjEC7Aa8K
qeJuTLpMS8S5G/cGevpeeXAYcXUu4pneckQQIfOjUA8S3ehTrUExGFZa4VsK3x9hbiCnSBh262is
+znd4h5J8PKFl1jvNGg4flrXs70HtqhPC9QDgIxWr25Rcqgb+7CQvCiooG12FfsuNxe2Y9VYXJ5S
Hpa1AWWbNGnC9hzHKPDFc2HQJNDhxSU4bzXDl4lo8/2s9ZlQyXE+FSTn0jjrmPKD5MLipgHkP1n4
AbRP5tz2q+V9G5DaHV7rKWt9ewCC7xIJDxYSuU5h0hbS781kQ6oo8t56fNSNpvwJnFnt2jC5aUIs
f5hawxtnJSnLLHqUaLTDwUJIgLoxG04DsdbHDNs6WckGFynp14Pu6vJ+zXrjVEWUU7RwLsX65mFe
+dYMUXY5jHbIzY+UIEmaBxJQ7ZZJMBtfMTFlASG8kM6E+OI7LptTo2s+q3bW6rmSKw9a1gRVUxJP
VXeFeOratRfMREN/TQ6CcY2HNftur/YV7qiV/1AXF8OA5ZYzFCx4aJ7CKT8PZHDdr2x73qEtVXVe
zNQ41jILZjrbg6Ey2sDujdknHoF2rPWmlyU31MpsMo8cvPbagaiBWgAAO5/pACXTYqd/mDrrjQGe
dE3TEsuJ3WQ8dgZVm1NUculJoOsxVo0mtlE9PM5mkd/XXsV0l9XeYbDT8NQbHAKD1dSfFFYv17Il
D6kywzHoiBiAYiwYITAfcpo2Lj7qasQUERXR3jYIg+QIzvxQlzFqaTOeTlXR7DGrwBV1nC+Robdo
7CMYOyRxyzBqdkzu6ZqAo5UcDwSn0KDikDMar7fukNR+nGl5ifXsIfHaeyt1UVb0tsS2B9aLwts4
jqF15OB+tr3koozaXx2NECuZpiQdlPU+IWvkaIzpQS5DfrHEy3eCcZ7m1uguLUy6O1Mte7I+X71G
nCubaFEp3kkbRCgWZwaeRZOH0m4slgJXgYbXmkGlcT7taXL9BaIf5yC4Vc8deA0ZmO9dOU0HEarw
gaAFlg+NWzmsrS0GzyUmstLTTKwvkqKcVzoArDGUV0x34lyrpUTNWVGiOWWHURZPRV5P51HF9HoM
i+k3KzkVbdtfW90ITRStuHF6lFE7Mq3kMRkxwOKZfpeEAiX0EKBuz9pbjqS3WI/f1WD1sx/FKcWJ
S1LaaHScMLqm0wDxC7zIRbEVzxt5XmMtlivI1/S9KbNvQ63v+sS6L1toAJM1pdsPTRHeJFrdIcUw
Dr2AM6aGg+tt2uJjdZbW2SMC9I7aK9+6orvUZse1zni8vMR8tjtUJ7MIV1/PMr80rKl/Awj5lWiv
PQ4SOJiVHXw1Sq54duhOc+iwNIDWvfGuUiR6R12PS5I3mUPpU07lRyuQDJC5ti1jY/QMSL9+kzp6
8TY2sW5C++SKdDokluH9GMgVLHbYhAex03iWzjklONt+QGTlkCnN9yr756LzrlCRsgLb7kGO2Qd2
ehGDXbZdoCrjPNSSEHZKbImXv2Pgi4JSt35bQ7pqTbN3YcF3Jw5ZaLa8prZ3E7zIc15XxoVjWh/Y
29NdkvGvUHqaYJYu9rahelmpakgRMZA0vQOws16FFetHvA8XzVSdZ1urfT4YM7MDc9JlBlCI/NTx
kBKEcPlmTwHVSLuUU+ZYB0N17Ft+5YQ9UjyoXhICfT2NDqBWl8i3X8N5Hq8irX72W+6dOf3ylF4u
m7q/dQVEARSi59FKYt0TPp1eNwspgmqYD+wLh1a6Jwsnq5+ITF8R6JvciMg+to2HdWHFB0+SpnvL
vI1BSzPapr3xIkq+lJrydu8m1DRlZv6waAoAcSfJF5vhjGEvP4WL+Z1I3/t1gX1qDa5k1QhAy7aR
ftWNgSXSz2idrjKrjo7CxIXGqwyhnjMtrOPRfEqWfNrlScuyp+R8suxiCDqJ9MYV9XSFwswOytV6
Xvoh3jOvWcyvRghf4hV5d4JWoYmgQg3ned70Jgja8js10AIUse841TCe0bl2oT+20UqbEFtL4K0N
4aO5WV4V8VS8pHUUvUXxuBAg22Wv3E3Dy9Dphuqk5I5YU38oO6RoUeHdrLiER1lT1dBF68ghvrY3
uMNe4KGK8bD0VUrnS8tYjazGvM/j8RdZIkHhmeuOPEpiMEOGfEVKXmNHKJ36d7Qo9BpaxnUNqRUI
9H8vdezcD5OdPXEDX0Figm0TM31Vq5mSNC9bXxKyaz/EanNLAPpL0IR7slN3XrdwNKEugrjHuxIf
0tk2P7JByfOUo38Q/a09s4a6K+bJwXJfVzzzJ4TEaPZSxBuhbg7khPYv3gxXxBahmovKq19JyT+6
vUovm2q8Gskmy9boW5+mfP2QDoWhntA+tEe6d97pLb6bx/UKEdmzLK3qjrB+50XNm4bDLJ6tvPlu
m5Bjc0PlYsEOAtORXDvUZpDYCLdL+ciuSIYPym36CwO8xTIIkFH1xWTJl8zojyOq56ODDrgIq87P
LYe7tauQFnXwcGk2Z7fT4BqP3hrfGEWBegyICUFM6xwavMiYQXt3IbKV3N4SGdjMTUIRgjCQbTnE
Rlg2e0YsMuj9JHxl5sbKEyf39iYNEUP8bFpDzlhruhQDZdcNApLWHWhWxyPMplqjNSP9O077m3CY
3orG+AClJeW7w1LvToxrZRhjYC/wJi7KTXjLjeV7FDfNQdEZT7kCaetGye5cgzYYEzoNutTa7507
TRWtQ1QxJGxS5Eq4n9lU+atXUlNZG0l84egi5tGc6IkFnQHCQ7y2eHVzxR76g9emhjY33njflb7T
8dF8GymuTD4bVrfW+8oyb3v6FnZhORY74IfE3q01oI4bejel1yxHZ1gvV6+w2NJxB/LIn7yyqg5h
LLbjoI3iywl/zS4xuj0aqoAB63umk9yjq0mP0SWS1PUhyu0z2roYlengJb5jzx8a9u1AcWkauMq7
CVvyenvZE6kyU1fWh1SptLUOLAfTVlGdipWrtpLw9wC6Vx7HEjmBxm2+I5jlbhKDTdFdS3x4u9G6
2tg6aAl49jkYKGxJZSYOumJhqvto+/HLdR9X9r7AGhyMVuh8r1cOqBmvvy89+jXI6lgDN4lMz+/Q
5lybNXU4zvgNtQp9K/OxohqpstXygSA18zs8NcUubYHfIqDuXVvMJJ0rZo/AAV9G40tPGAcC4p7I
YcKaQLqCCXgdOLBcgL/GsUrfloYOLJr5Vl5XM/dZOrXNyRgIJEHIGe8kAtgAPRIFhuSdXijsNHWE
Xg516KdZLmdLABoO8rh4/XMHTHftZJHxuE4QzFP7NMrxZ2VWey/kJN3WRk4l0qmx9VsoElx+J/u1
C7+3jvsgTNvNDqHVzAB7I1Iz6RFRENfD2+hCqXpGBgYxkxp9HCLvklAeVqVegn+EWw+GSmkmAzWS
B9MIfbIaIOqEoozMXS+rcvqssvpQVm7uy2pezgNRBkT19P/F3nn1SI6cXfqvCN89B4xg0N2mN5VZ
3t4QVV3dDHpvf/33cDRYzWh3pdXdLrCQIAhQtyYri4x4zTnP+ZmLslmPQ/KE8XoPP/x1Bugy9mJe
DW15AC0xf06SciqLl3tbJPfdYu01pnI+4V94BlKN72U6JYRCrCDQyDXq582QMKw0dGUyK47yJ4Sc
+TqlHlSlYjKfvHE4MK8LxRu/yWkrXUEaIkLQiUZzXIwcGPQZb3uDYgQQ72XbnFGLkqAYx2WDvIT5
FEJUc+0hC6Mxy+ezL7V1SrqMAiCvf8FTRQEGhvItDX8/9MK+hoOMFjiZog+6NHOLj79HhjLdZEPz
hlCPBWCvMQyn2iOloxwuObdKPQwuxGv/jHwOnH4pEC8iwKbsdG5nxgaPRT2dO9sV1ybw2Oynorsl
BuDRqlhLexXL/AjZddhxl+dkMZicqbpy7hgT3kYgeFdRNOZ73xP2S+Cav7qY/DAbCsZk3k4+M7dp
Ll+qAtoqB7Bc2133apV+TKuZvbpe7x7rHt85R6jJioJYqhpu3eAnbwDlafLpmLCrQ0sKyRVw+HVY
fjE8u33JqIr122pOnBwMW3OYuB8AMEi6bLw5Bkv+BxKUmicaiQrOwCwOIpyaXV1Z9yiSvLPXDdWt
W4pTV8Xpc2ar4rupLWTNMosr9vzJLiJJm94QsIavnU+u53yTxwi51maBO7IoUfEQB3arQBLgczYt
QJecgllZwCdOTZdRrp3Z1a0RUFDtZOJ/e2ba06UaB3v0wutg1oKxqe9vM/YnqMfB6flixqgkZ7Gt
BHuKwAjFdm6L9uTGY7VnOAmQORtIQ4d/hKEr2vje8D0Vo3/jjLKzGWmGGv5w+5GVVQnp3vewcbZd
v0+aoN8zJkAHMAWohdOflpO+IE87+H79NS4Oo8ppmpdqMF1S/jy6GNQLEhGQajwifvLAMre6InrD
WBSwax7IBPZEm0yvtBA94sCMb6wKqTVtYzRmlFCGh/bWgSbPJJJejyv9azJNC6QYgqixILVzwHD1
OHQAW9bCttWZAQujOT8t8zfl0HMHpVn9mInRYudOlgtpcIWJHpHyb6C1IjdhHo41zS5P0VSS/mbO
S6WfsLZDzjs8cP9163Kokz3JbI+Fl/sYg/TnlFjw6UksIb1TKUSbG59VUbRGab910IUjjq6AuVWI
NqlrETsChcLSm+TzjeLW3EwNxWZt1+kvOXtvsRAWqR4WdOJu/iZGhNdqtNaWhiExO232hOaYrADU
Awcdu2Ibzk17Uhq+Ww/s+Bv7iL2vNWM+FNztQ1jO7WbO8+E6KgPfyOjBnGpx4YHiCTHkhvkrSPt1
I6IvH4vkpkZzEAqxRejNCnc0nKsd1+JQdTy0vRHkRwFVYCU85BDbKRcNE1ZH27se6v9jmTTqXdRA
A4boc8rD+6QTPgE2NQGwTXiozQC+EivSs2JGdh7d6BdYgm5TBsMPIuG+TMnzCqPw0ULmtindMXsK
myD8CIR+Yj14i0ryPo1Th9SLqQPCM7dbO65eWBLyizRmQHvWbU8G5DrsK8gYXSBfi9x6ZfDWbJhv
/phnKCz+3OwdeCLpKqq8Tx1jgkPJwQfMShZn4wLKGifuR7JJGKw5yUUMbP1wZDDFqboPJx+rrSXk
V5aI7qeJ7Ktadyitj/kgPr0oSHh5C4qJaOKPE+/kODmtk69vQlLaTk0WI96yWd/F8UPNFnBTawAM
RAUY+5mqgfJXgY+zeEGhOZAZtW4d45r3LbhrMz9jpdyRJ7dLOiahmblTXXLXTa11Rygpw8RoJsNz
tE6m0+G1MYeTQVbmoeE7OlL4HfvGua2ymsAO9HwV2rtofBlacgBshEVwN+Czo6st1rmHkKyYFOQq
2F4c7qG7swM4Mdj1F1bdrzHWD4aQLAMqhagI0hZPzgOdvL0CzptxlTuaeKPMO4vC2I8+QkG3O1eI
p4K1Eajy5DdRHaNr6586gj8R5ETHUHcdJhLCglCGqftoiTHQ8wGnarVQAVnVzNZ4GofMwkxFWELS
Jcy5SC8h1MuwHqrRA8jfD8P0kbKQvioo7yYLrZUdLh6OMfnKKKnZLgwvoP2ynQnQ6nuwLZZcvtuQ
eAZL5WS6lXVs/PwOZfrRQQoJ56qQb2Cu4k2Qm/kmMVG+rWIkk/mqBi6HMNasd4nr6HcrLPWFMeLw
kJeLFyqgRmOYK5Gl5rzeD3zW7pugK3HSdWXvLGTW0br2mvyLtB7DWwn034QjsivMtyGUQbboU+vT
ppSUJXge2A0EU9Uj5sRLs6lms/5piiSH3lkvPTy4l4iUWgBfaUm4aIsGac8bOp6mqUivBg7yC7cx
Y7lGYSAvVLN2o3zh9zWN+gWMLNwwdPiU9G7YN5R5nRNCfTdlYrhPuEZMg8NCWPtkDN17wg4j7hGn
UV9WHcFtccmI++E3sDlZszHByXgBEZs2pFG7i9cmdDdFrm5KNRrnNsp/tDOos8bqSfYoMKE4NjWn
F2XV4yzjV5zLLOFTV2+lbx9YBHJ7WiEFq5mhRQZGRfkK3DIFAkmoRV4+h8z23w2SPt5qKJLzoDDw
EDKlV34n7VOezRRxWo2c/X08ISFwYltf6rksgCG4yA5WhD+0bKZSA9sYdDYMXGPTvzQTMVa4z+q3
Khv7lreljFi74D1l5aHUg1FIhjSSxbS7IU+k16x0Yu/DTeAGbsAazU98Kxw3Y880HesMZa0oo3lY
F72Tv1eVYmzYB2QKNqEGBaeK+oe7HD7dPBJRZoMUM/m/M5fstJl9odRhcQBxxeSRaFsbZhXGLygS
fvStzTHyONbQsYfBeLWbzti2+CDXmQVklgga9crOCbZSM73mdZPdksfF/dEMESeiZd30cZiaa4Oc
ySJPWwvEUGq/kZqR2FvRNGxcxvmpDEe9q1yz2rSYSpj7cZOhCE8a8jG78K5z6pcgyDlKapbAxpb4
pOgCILM1tzIZ7INJSPg+sUjgayvACY7sxSUP/FCshqkZYS+R130EtF9QyQPnHbFina2JvKhsmOuN
pA+7VMO8SzFwrRsgyEfl8fTFImKWAVH4xmjdigFsEjwhI0FWn0waTKhTVReBOOXkJGx/GkioGIkX
M68dHWQy8+SGont201Kwf0ejb3O7IfE3vuJOHOrB/AUnp9vgTL7XvVkz0Fv8kab2gATbRvlRjx2l
+uQss4nMpdfEw//oNbxBVCjpyral+ZgIPyADy+ib98QoJhzZzbmMJnmVvKE/YUCEb9T6XnJMZd7w
DehsbzbSuGlItNuHg0c1amcR6aeBMxTPDpuITQ4E8Shz48iUityJhacEecNnz06IpU925rWeURZJ
FmZ2m90YBmsxSIkeFKJuLn5abWesWaH3B2KMFmcK00mrsrsz7Xm/FqmPZiBg1+20egeJfXpOSMEi
jWIgQzQY02lTztGSoa70red6w49YssayNZuh2g+Whh2WUmiU3VdFfD3RDNbw6sWOhUmhGddEDGqc
Gun4ylQ+/u6kSXRxXLnzutFifEIdY5/ipEGm0c2xfiEmYzyMLl6Qqhi9fccD8uxFiqBvu26MNfod
osNb3wStqZeQyAFLIGoExgV3XYIoHW8om+mYdpGZg7FhLf9Bg1xDRCbJGI+USNAlRL9y3PyLUkI7
29gKyJ7EVbW2Rqh7qB2TdUfsxq+8FN1nP6X6AKcQEJFnW9d4EPE6mJa06fbJyFr34soEhwLTiA2p
idQU3kyID3KlcWKhDlt+FTVtvJ0FNq8V/2lckXYDg0O582yoiIWrMY1YJm2U7YRsC3RLgSIbpRt1
xpI5kC+kq8ZIsKTZ4DLsZXJriGjivUcAcaa4mU1KO3T662ieua4y4ON0nPA7T6Ya7Hdn9pd1VY0V
TpK8fRqDmZxiJPIeqZMpei6i63zigKeZ/WAiU31us7Z8rJuClssbfWfG6kgANpvj1tg4bj5v2hAa
E/tpmJksQnO9s+nTHQcQNNoE0IlWY1G9Os1XWo7DLS7G8XkKeCWIHgDnaRXx1onRTSXW4P0Qcd+f
YcvA3oEzyop1yEaC6eUHESIMoitCz3GQvZrD1F7qgGlE2Hl3aChIriM+mnzR2phEslr4avw8s78N
TbKKk4YCfBFjsHqIAYLFjixQj4zDURZhcyTm6o2WrSZgaGD8oCKu7to5lZANOQrlTAgn6VpB8oDO
tjrJJX8UJgz5y5m6RUS0meoEU0JgOAqRunahy7nFA84aCJYOUtxV5JDzwunsDQfg0piOnMZbPGlE
pwekhwnBLHddE5sJ74CgEosZxxpf2kdTojSBdYi8hZbthRVEsw/M2fsVeD4SaFUgzgP+lZvACJCl
f2o6H4YoXqpuGk8/ER0ISpG4R6I/A2QMy7wHCm+Kvpr4RlK1dF/aZ9as2QGxPHAKaqpxE+nO3FF7
UgMiM1kyyUj4sStSbkd/pL4aRiuhXUaB9mQEDcxsaEk8/ItSqIqjOzz7el9PXfZZ+UX06jiV8SpQ
SCjS5Gf/nX0vUZfKiZazwvRfmOHSDsm6v+o2JHIMKCadsGiV0MzI0HVEwQCjxUvFqx6lfkDmr1aG
AoqxFswPvxlx1udQJM4tmWTfIPaeI8j/Dp6Gn0mO2gjCm7OpepLEWxMYZywa4IfzFhKA3Dioysqd
YKOF7MNKvrCzPENK5kFxrAf60XPbxTcToo+XpsjdmLRpEl7oSFGte813qPzHkrH5cc58CrBIX6E6
nxk1fddWAIK1a74tAaA6aktut6jvu42Jdo8lGQm5kOUVGYn7Lm/fKM7chxmS8oePw4+Lb3Fy5gQp
utONkc/mzouDpzJPqq2SQXjIG9DLttV42xIvMQdaw0Nqdb6AWK/wfsV2/JVgnT4NvfE+Z8AquLiO
yWACIQU4S8n3NFl+d4uHoDjj1jx5JG+uAlcchwZhfCQJn/SwcQedfY3yqXp1J/tsAFqKuvGEr50h
xmRlK8fSiOSQHQdrh6g5ZEIsI+kDZSlvaEZBWNcJHvkVo2QGAaPqT/YgFheQ2RxsEEY7v0xuJohV
q3HMHqZRP+Z6Hjdt4e/NlPDEddiwXwXmFA1QZ8mT/xzVMN8lUXf1zOSWOz3/TgimfudgQT/TmGP8
MDAyPZJZUt7jkOATywxyE/N2EJiAbDmDhNUySEqsyL1TRHhke2bqEoN/yrWzuFaH+ZTkgUkLwlux
MjE/v3S2RWpZnRr6mWohPQVF/aspbL1zgswAt2emYMEKHNIayracbiO3aDY4TPQbop381hk1hhRz
gDqJiwVRywpmfMEtaND08pKb9qWt/HorqfSuUFiTp0pCrl/TJXD+ZlWGTLgaMcahuiRHrDKqc6QB
faNPNYo3q8RPVtkkN+uRzqSkh4AOfdeWwzXX4XauunVTdkgCS2uccHll9ikc3Lq8IG6Gg1v5oh7W
kkwHBhGEejXkZS33mSZMoGUAEMN9bFoiLvccqqyvwjTof0TGSMNFGKUVfZXM52duj77khJ9T9o6/
SiOF1BDRXdDT9TNmP1u7bY210yqfKwzx9zGHp/1hlVnx6A9R+4xDB8hi2OvZIrdK8nvoQaZ5W0/0
dbUdijS/b3rVGRtRBnn+7beZTpcj14nOUW+q6CiBrPbHKEEHscOUNwfHvCmlufWLia6CHqyfkGSN
U3sz10UvVnVMyOR2Kss22zhoO/OdETnSwr3v+/CdGrXQ/dvEkcd+zMBYk+Cc5xdrJO13nfYtM8ux
Ftp7QRjmfDPrJ/zcrfDZf/OoT09IBllp4Bt2srWvyYn/mXEzcV8arN0Yh5mJdnduPwuGnI7Mds5U
SG9TR73tne2MkHQYmJ7bf8ywIvNLmaTpYyu97hFK60J5ACqBpCpgyb9RdN3i7BBzMm2Rt0vrSdcj
Xg3EEXhEx4o4w/UUsjE6AD4Q/j0jipaegim9s7E0Lld+iyGvhYFm3N7AzSpsfCs4EDGfhmSfRpZh
vyDFxFcl80UjCZjLxIEVoO/c1MwAzZUIkmliqafoWqwQzzYI4s5/d5D2RJckpKXhE6vs2xp0dXEb
oU3EroYadl0IMOKMecv6lcboIlFVeMldYTIc5TWdgR0lEFl55OYJO0HJvCg9+TgNl4lBgpJiKieb
jjchwptsM2RiuylCo3SIzDJsYdXSnx8yXbsTATNMtNajSMzqdqwy8UrwfMSWmGTgZl+ANWXs0WWp
sVcpwQRrHiKfCDjBAbtPzTZz19RviEqtSMA4zzDMN8YmhzE1rv0u61AkRU7obMphbqNfJeF01cZt
LWRbmW4G5yku4ooxqbCim7TspLOyeQwkQaOlZRPfWgGXHaxpSS1J5qw7R7NKyk1J5+bc5iwQjNs0
AoiNpZto0O3AvpRgBzTo3r4aVAJkL8OjlK8rbTXxYbAkBuGINSTDRdgBSJ+qyn9trd6trqHnWMU5
qsKKmxn1oSLIFm/AGeHoUK1oqBzKbgret4ldNxO6WLioA9lrSSYCaaL2VhTV7dFPHBvHkJsjq53t
3hDffma7Xkf7U8fqEjd1WL9aM232e1uafYDyqA5vAuDf0RF54zw+UgAUVOMxwNZs00Z9RuXmogff
hCpzgE2jdBt3Bnem3Pd8ZfEV8xyZoJ0hWgcHudOWNwWEiK9y6ITYAS3BTD9EtVFukgJJHK5WTKIX
iH0WeuIcIdqa6hQLSBnDdd4wpg7ftY+SGQEkW/FnHrPhPggIVyaVskzmNdkV2r3G4G2nG4cGdeA4
TcIPBid5Rx66T+qK1Rbur94To3r16totKbKqtLjXFRCCY2LW5jLTRpJ5q7Fh0L0BYLMuaGZR87EW
DC1B3jlj9vRYxKpSj0gUyRm0G9ea1nmFWxgal4kTG4sIKes9ph8wrIA+9G2qORsYEhd291qmuQWb
NgrleKpTwBQPpYWSjxuW7SPF4Yh6l9EOa4i3yZn64LlE+jYcYvg76YXID9Qq9jQSA0x4Fc8i2N9Z
7cfMgZaAxtr31gJU7reNxW7cNGbFhtwYdE/UX+Q1hGvWpRo2jKuHe8TRY73FmOpf+1A145UhdYct
W4B1xWiM0upnT4RAcRZG3Dwh5WZ5xndJAWOYjkmFEEaBfz/085juXcx4cgXxgYK4j3St94yTkmnb
mrojRteqaKWQ4LefY+fRIoA7QIRK/GqP5Af9FBGHYYCozK9a+6WkSAoPo2m0DoNyF6KHbmpXbXsc
Gz12VEL5KMQFl7REw0+ILym7PCBcuQ6093p612hcIb5oM7F+twoD51EAPnZ2UWvw92Mdql0Po5Lq
w7DhGEs8B4w4WBb/pD9FBZV3YwuD2C9FtrXMcP4Bsx7tVwLM39+odvSefcPvLoUUSCnB74nqOnVE
oh15jpNo1zaF86ls4MBbERNFRq2XCqgAtNI/+JpGoqa7xPsqJiv6odyhQC6sDBvypKl4l/lnzbd+
1DT7wR9AMpD4HKW3UdpkkHBG1XUXRE6pi0hwpAdBLSmtBypyTtX/Wshd/9/N91+LL+1/zzBb6a79
zP9s5lv+/N/NfItlj5Q5qEMobG1hO+DI/s4w87zfcNCZlEDSog3C7fdnMx+jYsTREsmYb7Nf+B9m
Pun85vje8i/HQ4YIHOQ/MfOhKvmLmw9OtHKBnVr+PxnrQiY3Cj+YPNgO84ICJOomsvxEIlInYlZ7
UX2Slel+17kuvTXzD8YZChjbtIxbRfscpV7yYpj2q1bkoK4iv0TKkrZjw06i0V68jm1X37c0limD
GQKbcRihDPMSVFUb4iDoD0WpPzCXOQ+eAWsWHDnSfXTQVici4nZK73EeGuaoLbaa8IY7xz41/Riy
4XLBN5jpRCpCjjgBvITZMh3II4XYgW4BHoQMXypPBtPBIsaZ2CxHB0DXZFXvhCqnB6e2p+jOkAQa
rw3ivdj21q6P6WKeYiT8zkTWKFRwpMcRhN2nhISepc+Y79AaDifLR/gVWCmRyQpeP864/MI8K/3o
nXA62XhsbyTWw4MzAoNAj4kTBCFrsRY4ub6Crsl3uKz7dVXPA+WCLi6NzsZzmKV62wq5x92g7kOX
sXXlZiggRSvRx1nk5+7tapQHeHDowqkdfGq2GsjcqvIQ+LGq9w6TbbPMSoEDv6eRURySMFQ38N2q
M/1Fc0+z9VixpjoEQQiyqTMBSKATZzHBUCVU9iV3rPFHwJadmc80XRVu7pObtgTsJYZ6Kj03v52B
zyCJAO+wtxzDx8XeV69tatqnKkV/skKcSeBkYYQoXUo3JxdAjU+EjYtbj73Xs4nXc+fOi2OlSOZ7
Yr+wTkK8b7YcaNG44ZJvHpDCML8X/TIKbHy6rCVFYG8h+1iNRqp4fszqXMXtAf9+CLGuNI9M4wHe
9Am+gdBUr67lWBvu01cDE9mZOZG6DKDWXoO+wwA0c1DDj6roXMuK4I0Wg0jPFbQEwv8eUeKtdea8
xpzhK7QD6uA6YN55KH2mYdXoooUxWD61azsz6MMNG281TAkvGBiq88MwzyzUd8uuDwsCbL+jMRTR
doo8sfdrhYWqdNQED3kyzlaXsJucu46laTLVS7ITG3SYY+k4IkuIs+5ucIzgIZrtHOAdaXN83iAV
UKtZpt920xjWZBanQXFsU+l6DKJjCwUUEpJzrjNxIeR8fnFtw/WuBW6i8tCFobhJa9t8inzHmPcR
DM4ttRaLSds1lXgAaQDBazVJX+LVr2JyiQkrkQZ/swqZricOmzttF6ehHMddHnoZYYtCGfcydBnf
S+nuTbiNvHZDZaJwtlsqtbgkiKfxcApPBex2WwweW3en3VsI7DLy4hJYOoOKL0Y3IJs1h/xMTLHC
BIQEn60NvyLCBxQkIZASHsaOSUOMb7XxbAqLyL5+mc4Prfmg7EJyKKHXx02DsmJlET50dOzePlqI
qn+5kx/chyLI6s1UtvIJEU1LZQ6QRGy0IP54G6A/KMjQCOrbyvZI4ioCEYLK16VM9uAexx8dVOij
4yE/XTWtkd4huptOXRqjyYyjRUY+Ng1uaFIxi9tZkltTONLdMeFByWfrsNmbqOJRb1MF4x8YyODA
+0gR7vnxOHAOh+Kj9eICnY8/5Oz0GFaYllcz2YqW8Wc8eOqOh2uCS+FWAbPMmZFeQnZOtTLr2Efe
KSUKkog1Fand+mzhV7xr05hnzqlIAUtZnQvGPr28maCJAynzknibl1jw9n6TuUfizMGpNEOSXhEV
uzdmX+GLThmysDCd1CYLbYRco7bDlay67L4Pm7bF7dgaR3wcNfrd3IvOHhEKN1Cm6teqHdG3ogBD
JUwP+1A0EiqZGz06fja+l55TfXlUjgi4bEMe+mAcfv7npQmnDP/+5/Tjv1AG9j+L62f2s/nnP/R/
IWBA/UvAwPoTUH3+tyMWmPy7+XNpsvy9v5cmhuv/hr7WpyhRvmLN+4/axPDEb9BGJK+7IxdkgE3d
8AdpQPC3bPw/i/VfQj61/1Gc8D9Jh3KCEAfJAcsc4T8pTuRfzf+2bQvXcTlylhG7tCkuqF3+hFfN
qVbzHFM9sWdJu49lWNxKrITjDGAf+324ay0RvdM0fXuDDO9cc5z29dxszEpABUpoSf2w8A/gOAui
E6fYWkEWkds+m4O7RvXjmhvmiB3unQA58cPXkzgiFs7+HcVg4UP/A5jw9x/DkzaOBLgI6DX+qdTS
FdFAtUXO0GxB7iVBxi0nJpRwf0ACjrq7TtO01xVlOR1pyc46xoy1Jq+8P+ikjm4LOZf7FFPgTWUs
cg8TuDZbfxaRhBB3j3Ayy4dxLl8JGfg37HDrr9UhH11y/yqfWAdhUXb+Mw5fetASl3ECu0HT0Vuh
6ievCcf3Alc28bb4RfEwlsUn8pH8oayGZ11F5iVn0XrFEppZa3IA47vezMqXuJpTpPcN8s+Vg0Ie
yR0EHjyy/jHX7ftU1NaR7J7+07BqyS5twtrdeh1AWhrkZjOayPzwHGHA1os8kWzmgigA7sRJR6+m
Q6TaxlEiIJZ9sjVxQlEbf/3nZ8j/IawEZFXb1T//Rtp687ddl39/tnAb/h84Vax/eargBst/Rn8+
TZY//we1RNi/QVRWFqjU3/scHvM/oj+E+o0Buue7ePv/yFb/4yyxf6NBVSY+EQ4g4PFLOMwfsev8
HdMyEUcLz8L6yznzn5wlAiD0n15COCWAiqSEJq18Giui4f96lszwCuBIDNlxjkZkTeGzwdJiSxuE
CsefXgYGtys/vkn6I7Pz5OgyHDzMc3md/PjjT70hLfcUFvmfk7H/+k798Ulo4KTDSG35uf/6SbpG
J1mAQf1YJsORao6HWaro3WZ28G9Onv/lD813KC2F8YQm859OHrSllqkzvNUteWrIpbdylDdj4FgH
q+ZYLQMEREk4oBgSYU0MSsE+rU7j3Uzi7IGlm7/91z+6kss/8R9n4e8/vOLXQMsrbcwSy43z5yM9
Eo3dRrZvHNqKXMhowkUZHDxf5I89GsUtfM1z0rXQx+iL8dpChVGbwjPNs8/sci9UlJ2nEWvTamrC
B1/bn2EzoVk9QvzjSmh2TdRvAz/+5DAVHBKObr4DZGtYMTLQT+V0o9q99GR76Cri8yYWcJXhvBIN
6GznxeTYEZYJ9FR3zx0TJEy1xngNYIfMQAouKj76GPZ+CTmwVVJe97WUWa0ZXzsSlNCcGHIDj/bG
HE0kPyiLsvipG8/av4amRcouwG7Dix/nnIOfVDtvRb7otejhnhJP91WAa5v6tH8UYmzPqjCqOy9j
RdlOwrnTVR1fJkcnmInZv+rfg0F1PX3peU5fiwh+fo+I3p40pqiCbWKVXSpn5ih2I4ywaFim7G2w
QUz2g0f6m4Wh1nUujvYBxvg4AzJEKp6zTJ+6u8AtnwdLqy3GPObkMdX4Op6iRK8zqSEqNE2xybOm
WteDrrc2aJA1G+3g7NZYhDkHENqWOIXWOLGctden5q5P5484CPHL9FWQ08LiuDWGAVOsbE55Z073
RSteC1kAZq7NU61K42LU8zcr9/DqstGmxfFZwITgckHCQAwvCXyQvMnxJMZ9xpR+j67COzmpBrId
FGzsaxRtWZjQykWZswYXiFlzEa0VVn1L3Ga5gbizx0z/I/bLq5XxYsz28zSLU26qoyWjZDtl2Yfl
mi+1bt8Quag16BxAnJODdscZokOesbAMTWSdhdGJ84yMmTac36tucvMwmVA77TGbMZMjjUhqr7ok
bQJPr2ueQk10amob+iaQc/xQWLTGbSr8L4LVjDs/Q4yP1mUmccAYvJOrav2jCWRzC0TGxQqCzJFL
1LQ+mjD2CSGO0xP/xaGDCFx91AaPfTwb4auoVPBgYdQB8lzY0xfaRHm1YlPf+mZtbwLWOA8R1c/C
8zb40txE+o9+r6ktUlbiiOoE0i0WGF9+NrEFLkeC0bh0+zs0uyNhusj2WzstT60ghat1MSsMoTE8
tKqZsw3znOowN1HymcfT/AtFaIBsDnLPZOU/ZCecV9NU9SeQgvyu98Ph2M3aeRjGcLhkjZovkYkD
O0uM/tL9DoMcjLI4U7T4Nw18WMiIrUdCIcgD++pNdXsoJ3N6LqvIusNh0l/seEKSFQ4/ksapSNtz
qTdSaV2cLtePcykQnFXwMCBYHQQeVY2xZKyVsbLssv1R2eZ313blZ262n/ZY3kItoaMptxpV9D6u
DJa1WR+1TFHwZDYfOdUcuibkqr5e+JrjS5Kp4FCLbnx1R3Fqe+nezfmrs/z5cu6zddcxukjPZRpn
nEzNsyVo87rJO+B/2+KgvwjDflMhwOrVFAFbapaVv+yHauOpj8klHqNV1TdfibXB67vFJNBtU0Wv
XjIHwo60ioZkkydtvVuAeWl76qtxh5OVtPjbAKSnhcwV/ghTLJ5JxHswq58CszzLbG+zF+OkFQUr
ia80aAFhCn9dNNFGjDvydTGMxPLkYVGfE/FaWrSsQHojjLQGAexDf+wGODihdY7GGfyqOg/a3czF
bihfq/6M0wUFHipISVCjK/EdsqQHMd4NubvqqfTnysBIXK1Y+gwSGCIarZSP13cXyZosjk8SQ1UY
u6ip63Vlf2psLEWnD6GZQ/h2SufQIGlmU0b8XputVZ4TXU7ZypiFeV1VHkKrO8zWI5IMtDjGqul/
AXSEmA1hKqxIK+CE7c3uHMLsGBSxW1Fw16l6T2yCv9fYBYH4bPoZsavDSd5mfJI8clDBlmta7m3s
0yq7BRpfdsCGuzZqtYrM+xAnvW+VYussN80879PpyeVA6+LbuFRnJmirtH9KdfRleT+dwiDQBdno
vsQQsAl0fK3HC8v6R2Os3C1q5XTtCuNOE9o5l7N3GRE8jSFqsiKgv11YwKUDJYLJ1LXOxZkD5N/0
BtAY/ue73JPCRqPuwWYD1PrXu1y4Qve2XSTHCKVkX0SUTnhSVJBuKo6OsrZf8hx8kV0Y2zA5lUi7
tq3y3iTQ8X027qkYd03v+FtfFOERqnjaoufJsiViq8D7rnK5KUNCqQLIzoNpFA/CluKuyyuCpg31
BfLjtpoZxRWxeAv8xT1jYgOS4oDHD8+AqqAgN8+x4ZG62ne8UxpkI6FY/BrwV5oKJC/uYvZzpLbF
sBY3o/SuDOXkdrCC4qVuVcmktc/fZWOwrYmL02TpJzjF9c6O+1eD5Dhc4ackAhdeS/koZjkRjBvq
C3aaiz8qNpysPAONBxTTHbK5/2bvTJbjxrJs+ytpOX4IAy66i0ENyh3eOzuxEaUJjCIp9H2Pr68F
KitEuSQylbMyezFUSA4H/OI25+y9drwHkbmW1L62uD7ImqAJt6SPNSKIbG9Zu+ZaDu6cPPW0a8YK
iq0MTynS3EqHyT3Ot25P8OuroWP1wPvfOR/gstSLUhtGaqUJc0KH5I+pqFWCT02iHEMEe4FTuSnB
iIthdM4rJCYyLG5VvMdBC1RK6HOmwSavHy3RK4tJCb0tldx81+ZF4foqzIihdrZ1LrZsVO+7sbkI
Y/EcRyPQOJNcJKTsLwiVZV8aGE4tysc0nbZFxlIY9fqtzxJdqfUXxcMnXJcklLfJZ6g3FO1LSnmk
/aCAoJLcwltO57DKyvLTo9n699i11U0HF3+B5RU6RA1pxZDGdVXNxf+wPK99mSw4cuNji+n8qrV3
KYgARtnHX8itO1tjgDho1FYErsq7prXqlRijzyJXoWhSeoTcP4IdKNj0TuQB8uSBRXU2JqJckJoi
TWtZ9tm9WXQc9WzjNq/SL4OqlWusi4kb6TXU6HYlHQpbOFiYVciRQBc1qmLTK2jRSqK7s3IX2eWj
oaCRj8erRFNXSsAmjl44ht1Ad5Wg2Ssp+mgWr0OgZYjsQdIiIvzgKeIKxlSD5UnZY0I9Vzk+G3nD
GABDo3aNcB1ajigSPkyRBl0i7NGeJVuyk+/EFH4YdOuM48FS6ViwhuijzKpDrV0LJ9v5w5MfiGMi
hiVdyk1CbE1ruqifsBPAuppcs6t20qvO2N+vKFsgx+TkHgQ7O7/2OUvkvbGCLY3MAR8IMtXBvtcp
rtPPXYkSHF2rLmuyWCz4zc1Kgo6atJ2SDFdx6dxJQD0YtynPXCIPBMuxMcxn8lDXxNQK5Uya0YL+
qm7E5+wNjgWuVis4n61dLRlNXc/xZVqpk6vS/VaHzxRUW9QSZdwe2/IiLrp1jqJqKj+bcnwwgoei
fVIAbrQYxgBe2dFTo6iEa1/62m3VlK5Cm0EVlygK3aFA66EUW1q3vf8UZbRGgq/DBIAkXBfNU0h0
7sxOTHE2iG4tiz2CtpfevKOtQG135M+PWIEMqzlPU+YfrXGBzi0U+mrzukHRbKU4vHWfk8G1dU4x
oto3HpKoeOnUw4eBWByEK6zc50WOIi7hCdPaIlbblQ6ecgAyQj0YrJtopWl9G/tQdVyF/VfEhj72
GbWw32kmLzF0sqW70stHM51wvM0W7I0y8Tl0siX6AtF1eNnkaoSSIKxlUyFFaDwXwIg7IyBEw6uI
6qdECkwSjAHZyiE2PI7W7JQ/mCUEPf+aTdiqkxJoZbGhZ+EOOq6BslsXYwf00EdZfg/DFkwSxH8c
mYzABPRQO/Tb0cFTFgpyjtiZi/FgiYfOrzAXkS/uqMdukns/56XflGp1Z5H0Qun/TETxhUq60mCS
d6Yex7RCrFYdIC3yWuUuPvft1BmrKVqZBiik3KFhWR3p4exxDbuWdcC4Ns8eZxkmS8u4iMRnTQvJ
R9NcOCpXCCvPnOqhzy58cncm/9HM5Truz8KhdrPBcU0VlzTof9s7x/FKlBMLdj1hEEx5eMsKOCb6
vMTZUEOB76lj6iuq4hxP1QoNubpJ4xAiirzC8XgTepDKRkQLa7/lHKH6vsWnoBXRg3Eddx29qolk
YWaGaWQTNKT5XVr5X8u0OSOhcdqHSX89EJR78DQcHHkSp/uim6VmNyR/f9VFd4kx1HCsjUJcmhsq
1SHH0zM0ckPyAyObvUKnJM/exEwT8SWbEEugFUnjTqvLhAZIuvl/tYXgz47teFd6VXU+oT88S0Tp
3JclhgM/iuazWKogADSShEuX/jptQoeKdKxf6nIIP8cElR9i8qI2eAqaw9ulBE3MpYLvpQRqODiC
KFzrlm2wVmozC/d1KaEoByUdM+HvCuRHqdvb5fCBs2FDL0WT/GFb7L35fDJJrOlFpXaXiYafkbsi
2mAWZdGL5XSTzucc7+XII+fTT/ZyEIpeDkXKfD7y5pOSMZ+ZoBuI82E+RxkvR6qijJUPCu1uZM9D
/SQJJ9ix1tHIQYeW7Ouqdg5hGhmfa5udKm5jwz6TWtBcYJcKHmNpyr2usGcwQ1QwC+j6yqUJNu+L
DxnqtoUu/6GA6njEhMTrq7U3scoRLS7S6kxa6Vx55Ww5zafMKTDqtSdMelUItznjDwVNqGaclCuw
ke1jE+fddaY7H42UGNqcjv2iMO4hdTnggPzLuIEYa6L9y5LuYbJQCxp1ER2GHFKZ3Xk4iDjmpNEK
ixuFC4yhagvAO6g47oaazxomAmbRJnOb2v44JBXrkt7dx5haGJx+5pBv1vntfTDWXb6shsReTThk
/QVmHgdSP+X8BXiCLl5JRYWnNmMGVoGY+RejUzr1Vcpwuq7nI10+H+7y+Zhnzwe+/OXsN7ycAyE1
5KwiHA77YAJY/XJipG3dnQXzMTKZD5TIB/qzZj5ktvNx05gPntN8BNXmwyhi5+yx43yKCMzbEnU1
fR3nw6s+H2PfHr2UNV+N3ZcymE0JkAInEg4kIPP/f9XZsPE9jY6qJjsvB/Lum859L1MS2wtjh0jP
xsoBULlRrdu3L/uL6tsPlz15ZRQrRpBWjsmuL3OQhib7Ki0mJF2T8urtK/2iyPn6SvYJJLrVEBzG
FSjMIOi/YFbckCYAkXOyn3ATvHNX2o8HkXkmoLGNgGx+lpQ51ZPb+j5TBQTJHZJ5xuFVlwdinsLP
zTwfZfPM1Fm9v47m2QoPQLojhocpbPRrbRPP85rai2z6VoH9I0XUv9F2/Pe6Cv+XmpP83r/XSy0f
0i/504+hjwb/4n/x5/ZfFhViOn7SdPRZFvWvPoIq/qKAL0knMG1bY6X+3pM0UEXRpIIAawM/f9WS
BH6ukTuMiEql9m/Ywv6jNsI8br8vOggSnLmU7kBUJN5cfFuUXr24Tlm/RJq1W14eWBxlQt6QDdUi
HNB3036ozpnqyMMKTIzCVgqbSCbB3auHdfntaq8bCLP66/RL6DaiLcO0MVGY+kkRPZPACsFJN1v0
97OmmPA8BSoJOt9gBE0OCFjlVFh0XxjQCXLppkch3eGZWlZNFt6mMTaBt78SgMGT72SrhmrSwpGo
3ViWzZOuhmP6A6yIGLRMYScqpF/JyRJcBEe6JijT+6GfjaMZUE6KXgDbwD8DVg5BTvbuYIgKzjBE
4XLZacLuyfRT6nA59rB7H3qT0CNTkyyrcOM4HWIms4uNjdwhWCKtnO4TJCVHiIPtY1+EFZ4sA2EH
dBQ9I9zGl5yCBHk8W63J6/JM9+KhWyqN7tyPtSKJ0qmeDV0EX3Uwm9liHkjmlZH2nr8KE3a0M7yh
H1ajlIq1z+IcWgocszLahlopz1WnQ87j9JoGQyCWg3/Q/N5KN7k5dJgNyNlCcS2nvMM7rBTlPk6E
9mRL6KHU3wOHW6pYY1bC8NJ61aSVXpJfVfj9IvAAkKy7wcmgfpqUhhd5nZcp6s24f0rKWbqL1vuT
r+dIXEQC9m6tBelEdCBIHcCBFYeh1Evze6UgJct1age3h1lPTIh8KIBTitIlpGgROQvFD/g+pt92
zkZri5RUo1QtdoIGAsYUQ+BOtNGYPVB6RwUY5Vk9W+oQJXMP2H04iCvohXxOLxwaeKeHFUDa6suE
lwOviNZUJJqA4SuOka6RI0bxln0EgmJjR71gKi9rZDbh0vEqgNsi6cUFVOfx2Qt1IhKxRqr4mEO8
IsirFMP1fKLFQBrk6bEffeNTX00dOJsOsI1hVLEbysxCSm0J7W7epBF+6CnR1eR1+mOFW/h8VGBK
ULDs01sjwBa5rB2aTaChfTV2x8FWzkNHTY3lEFFv54dB77bOkp6iTKiRItgMwjoIg4YaB988TQ6d
lw4m9dO2xOzHSYhE5ybFz18N2vSlLWfmIyZvJaRQzEXnjU6LWcTub4rG4mVwVA9BuNWN1UZ0QpVu
b9UZ43qKshtmM3CSjkc5DD8mbtNlw/Dzo5WSGY1xMxWJL47hmMF3r1jlgHRX1gjxqEN8RKk66+md
kRDDTlApiCCLyoHzdJpWgBDZYmJpG4J+6SRWwOk0keNXapzTERxOielG4odYqUC2crRTTUf5Fje+
DlEpxwPoDK3ZUdscq2Mzmr55NbB7GxfGQCNmqRWjrPi+uUlAnl2CwwzuCnLh7Kh/ZhIH0ARhfNVS
ZH9A434dtWLuMO3oG33B6dHtdMysZ30uHhtSmKxq33qGOIsx36D8AOEv0VL74/DVxnWKw04FykfA
2roi+IjtsTt6/RguTN6pMLZcNAZPajGgpHQWPg9oNMP91NTrrLLPCmx0oOQT10qHK7vpjpGNwNzT
bnKAaSPBQBlsDr7HoomMeE2DZqHlxDOi4yiCIoTRdqM69YeWqKQclMZAV/doD9M+L3qLVwL3wsJA
EOpqfa59bUJjuJeIFoXGHUgz2CKfy9uaHw6Ahq8RN9shE7cHPic60uvcVzZmBx1MHEg607iRPnUf
x8RD5OD0dyBdxJkNiim3ecpqC2rMcOCejqQXltVB69TENasAJ7vyQc0rgnVK320m5yqXfb3KQiJr
uxReXzQMn6sUvGQkiyst5/wQjObHOgUvpyYXEA2gpfRNvEEvD5CqLrxlnsXTITOMi0zckwp0GYTa
doIKXMWa+jRxRhWav0QNAh6PUKTZz4ZnAh7FgdCM+gwAlLaI+zS805zi1ivMc6dO1sqEg4/6auu2
RlGCEpyaGN8tvYoiGBD5zUlkxDctKf8BYqvLKwSzt16lX5l1tkdz+NANzR6rcvEVKkG80gDdf/LU
gdqTQdgxIkgIUj1Jr3gbko1ups6q8vUPaYvuT7fqBaax69oHnZt48kYZBKU9cLM+mNxrUFELkUPM
V/vVqGEFWlMEW6p68dWHB+zaxvgBHOOaQB2KaBr8B0q0oFYKvd05w3hRo9dZ4Mh3W8e5AgfxsY/g
8MxAS6aVI0Hqd5qVXnszBI1GPUUy0GEdteKlVsfNwzSF51YRXQgjU9bB+CirJ41whrKuzhziGfqs
GDe15+RH6ek5/tcIE1jt1OW90muHKMccQc196xTeBYhuTK2kaHVfxhGPr12F+tKq1VslDTZ1l523
GOg+I8imLFao+jFrJ0BdagfmgV6P0Z5ptID8BPNxrpnTgl04Z05gtGsno64A8fNj55efHDjttrzi
VGkvcMMcC52gOmwHlKUNnHXhKlerfSyoctrGJ10djnVsUBqCiIUnMcM5OwGNdDIKkGEbbRWknWWc
HHvbvxhJw9xPhnOvDXq5CbG9wHXwwaircV2sFU6JV2rYVM9NQaEKCWaTHSMvXyOWTZZMYZsht289
PPBn9DGOQiev1VaLW8Cc07LB4DrNWcI+hqxNEXbhBtKYK5No+FAaeEX55kq1bPz6JisaE//PDPHP
pZfcKDBNwA3cTwoSpiL8RHN813XwlnyLZEIz1/C3VWa6MD0T1jmaJ3E1qPWlROkAkVFVCn3LxKpj
XUKuVN05VoQ/PCRtYoqDVaV1m1Jk6aIKnQ0rCigKf6dGeE977260VMB1Zb1FtDUeOqW+dXLsoSlF
9HpQWnZIAPcBQ15WRIPSkJsOCv/bDKEdYJekChay3qvWcBZ5ah4f0jmEuhTmjWZHCU2TcO9XhrGk
wxY+QVw9tFUO5Qe1ujrNBV5D+i5O+dyOjXBZBHa6gYsSQOaBywzkPhNnYkxZk0jX6JbABPtV6ZM3
Z9SW9sgNXlhVmm4cXUys5eYtucYtWxf5tVRIJR/JRCW+FfYPWSEbCBjhBjzbYSyI34xqIFKWcsF2
zP4o4vFZ9NWhKoH9ZZ1y5vm2vBzydtiiTz8y/WaXoVmUj44EMT8k3gW8IuiVVba2TXsp6+oOucZ6
CgYgWb4DvNdnbmAfCrGl3bJ4VcvOMQmi9BCVjCCwzOxrXScuVW7V6I5YM9gUgedd5jq7NATQMfam
trgJs36nRdbCiDMWFjE+REoeX5p+eon1NRJuVfSMNRNIcaQ+jcDODf8R+MbRjoJVn7Z7K6/uMpav
pW50W9wIT6OZjptGM/D26D4v/QRVSrsoKie4z2COVSq7GbsANKIWQlmmIzFwaeA/tHBumPbNndqY
MHqB8OzrWB5G1V9BpnSnPkWHGEjzegQJxDY0r4u7ZCiBeIhyAOwJJCx6Vuqc3lCkJF60btIwuuqr
MSiW5KMgKEj9qGGNjnV9Y9RUbRdJXoJGNDvbHmE1KsD08lR+iuwBcVMe+/VyVGt5UTW98jUqoQ5u
1Zo3Hgg90uFWb3uqQEIhtjGrgf/tUnaMbHvwoBWbWLVD9luwHXCR5PV0L7MivZdIDze2rvSffCEh
iRFM8cVq1OQ5S6bhtiRYkAMINg7y7pLpqPd6SszGWBnoJ3TbmJUaRQvBJuqZGjvCiXiWMohdp7GN
B99R2LmDKKA3bk2WvgMKD2o8nGqQRGFMR2kz6n0Bg8yhu2uQ1oFhuOmJMlSqJljZPNriLLOzZI57
D+aEgWomabRFXV7HaUM4k21knb8uvaF8AFekPmJiQRQDfSD8qPkGNlRLVk7MWSNVd8R6xhdj51QX
kVMRY9FqSaKcpw6pBms0EFJsprYZrotCdW67BqrsMvRU8EW+HosDLOB4WCAyB8fc4aEAwjphhp+7
xZC6gAYOy9hvgLTaaCVoK8a+agOPkfQhBlU2lw6hgOySFeGLZR0rkiBGb2ALRemKPpvnlNiK1ZE5
gy1S5pqmwrjLif1r940eTB+N3IOLRlao8qzByjKXcRa0V2OETdet2QTSUyKeAiIFLhfAa1gKkuUU
KS1162BQrqGXfPECPT2quQMfqzd2g0wVa1XYSntJ8nPwxJvetmRj2JVHIHzpAyKvZPSlTZkXl2Vq
9Ztm9NPnSaLXX9j90LbnnEksZiqivbwVxooYdozWx8I1YoyL25JcLXowoIyiZV3HUYGoyxjP9RZj
jNtn/cj5NK4MDZFGXn0pHZMuV4y8WLkoIh0kovCI59TKDspplkKRxVxRY5HSrbYIFqCMnXTraZb3
Ke0VZzEBZiKRd5IYZWODLfayDyc6zNDhwi9xEIrQlbmHziHJYp08797g0JATL3jf42rCrBA5ubmK
RdudIWrKMjfwA3RAOCFSZV17GshaTLXtdE9MtXltkcalkl7hcx4pO53+pBPItNkqaENKN2W7dKOG
RXBdkh7zJR1681MALIVU2g4Hz87XZ2R7X7XlcxlKLNtKnXqfK72juTaiIPwK2RTjvBnm3Wd4EoXl
2sBiPzFDRc1K5XjjwN1SEVgHAD6Yi01ZPnZJ7j37KJ/ooes9894s72U1Ii8tcyulIhCkEyXg4rT3
ET35QVg++GOM+R7fpooOpXRYYf3YzC4tP+IQPGFBWyjtFF5VsmvmiKAetgGatbpbjo1V3pmRVfVr
CWfowa/M2FnSsnIOZjCNwxK8JtrCdrLUT1x/itg3wix4p1hyUoWlRGKQxSeFZWkIJC05105f1ZB0
oag0q1vgGInwdjkYXdgXGvD7sfLdt+syP1ZGQSfMl0L3ZWmE/yGhRa37+lIwFyREVKveRvwVzHFN
vLQF/Y4/vYqpER5kU5SyBdXsk6tgYNEEEkl0NZWurFlEaW7CRnznKvOnvC69QX+ltMTukcqXrSLq
+vFeFD02i0rSnEWDjBrKaeGPwTFoLyfoCLchx4cbcr+Giz++N32WLnNN4bAjn3XFr36shM1C2tDd
304WxzpaQT5Ypyibi5t/F0B/UdP7+YcyMUwghDYpbuq2flLCBl/htEOsZtswoA9gi2wG+A3x8e2r
/OIRGi+FcmlYtkm45I83Qxs6gDdBP7eVQb/O0PTdWJ7W7UYkkJcV+fULiMnx/u2L/jzcTQOrKlED
hDWqGO9+vKgD/peFFbKBIHuckBRwX0FtIAHrjWb19qVO2ioMd9R/s6UFORJWV+vk/swI8VGhzmeh
RMmfrTii/mQYNaSk2nCUq85qCcbQs6BeY9GXw5+/bKZhUpa1LYka6kWN/WqoaGHbNQpL41adknAf
OQO1kHBs39Fd/TxSUMzjxNB5oQ2Dkfnj4yynQRVlWYMrriJtjRj1k++AjH/7Qf7iIhb/zcZlfjt5
eis+56Q2AsMJQyDj6E4p9aOsoz8fGcwalOURFhvYkJyTkdHUQznaeoWZltz6o5M25kWbRpj12jB+
p+H2U82cmdDWVWnDvZqdRKd3FBJVo2ZlUJNCoVb9ogyBuKhRT7yVtIrmWjEglSIRza3bYNQ5uQ3U
op70aIzIGua8QYi9TWv1nSnt5/HKb0grQ8f+x1FNO/ktp6hpABSF9ZYl74sc0W929OEt+Tha/rNG
NPkiVcp3ZprZUnEyj3JRydhhTcFhZZ9cVLSpVpiwy7cFr+vaABh8ZsC83AvhBfshqsVVVct4JfLG
QY8PL8gpkulQBIG40IlC3kuDI0Bol/05Ikcq9iJF3cAWq1+XMG/feaPnIXAy6WMSUHXaLtz3T94p
iCfhaNa80Y4wOtfy/Owi7SsMqHrjFSQZG2QCvT30f56ukBQIIWbLPn7zl0bHq7fYZKcjMCJ32wxm
4yYrc2etmSq5WPztb6/yH3UH/73W3/+19GNDvHro7kPz8I9nWqzNOJsr/+uf11X4j+NDFjNyv/3x
7um//jn/k28NQLyH83tKj01lOfyWcvytA4hhEUcas4VtkAz50hr8l5HI+YsJkdYCuwP+lcrc+LeR
yPyLJtm8PbFU6fC2mcafdABPhgdSV3r2dCaZHPElsSH5cfotKOwKTOTDSqs68woBfHloLI3afx2l
/frVU/nFpuBk8H+7lsQbRUGNpubp/BgOoAyJgxlWNthkWhZKdjYVmKW9rkC0EQntnaXlV/eG1VPO
PkV66adD3x7IHcrsgpJrXkMX79mppylrywwkfudSJ5PQy63ZtqUJtj14oMTJ1G+EWAUEctOV4XjO
pabU1ZfWG9sbuxca0m3AhWdzxhESI2j+9urt5/qri8PisGc32mxEOvkNacY49YiXcsWpIdvq9ozP
gb6XoQgLCdowtfpSFZHckd4RPb596ZOF9eW+sXypKJU1oXLjPw4f4WuQtmwxrGhKpWfCSuOtXrTh
O8u3NndbX02b82XokxKfAHAIIfOLDevVJGYnY2KOeTOgckR0nHdNe5R9Hm0KiN/X1Tyk/DAjCgGW
UHxp1ehL0ZaNl1PUtd078+kv7pi2MOPJmSPD5eme02uMJhpSVLAA7WJXAbi77IM8P3v7ub58zOkd
z+s7bn8NZ51zsvXzIe3RxOA3FbKfpnWqxdpxKhOYYZGhjJ8Rw6XkH/b01tbw2uBDslv1bzSZNNo7
D39eP0+/icH3YNZBogao5cefmPBrB18I38Rpa2tLtde/M5reOCjt4D+GfReQ/CWcD2/f/6+eMhsc
JiV+8tlj+eNFpSwxx9DsX6lexI/rsH0YHX/z5xfhB9TN2UT580UcGAwxVdRuRZvdW8SzG4356D8Y
MMh5LGZ/lfmVif7HW6noAQV9PA8Y3QkOOH+iZeNZyTunkl88MM5z7AbZeM6yhdNdEMxpqyNgZjXE
sefCUC2WIJWdd2bwX4wFnb0EdByOdDb7rZN7sZOOA5/Xr5pa6itN87s5TTHMb0cOg645AAOzyIp9
ZwT+Yh7XBQudhm5BY645uTfA2KRIVDVPsId9j0malJiOOUclvvudefxl33wy2hkJGHd56fitrHkm
ejXTJGVhYAWculUbUldeOFmoP0iZG0QqTRU8aw0fRrYZtI5KvkKBirRne4yeCZKoLwIt8khWiQGo
7WSuxcE74/UXzwGJKKKgGa8EQ+DkpZgicFkUOck9Mxttn/ZOttby1tn3hgje+aF/Mf/wQ3Ly0xx0
MExDJ79006lkNw/9uJIWdHW92LC+3IRKt9dU/whDPViYkb1Ki+AQK175p3MslSSbza5ghtVVXZ7c
aNd62qhJwq962/SXk/DSVS6N94pJP21HgHXCbWE8zdIjsg5+/KmRjVQkFRbNaoIRu8wh5yxQTlD3
n/x+o0tl9fZsgzmcD/xhbHGCB0NGUcnCK82b+uMFYaRME+H1OY4NW2+WyZBAjiGhFO1BHTSevgxk
IJ4KqrD0cOIhwZ6W2CF66sJGdG/1KtRlv2Y0rgUNM38v1BbIzVBa7RGUiaCS1HT5o+fTIXZbSWd0
nSR0IxdpXMOBi0D6GavGRIuyBJymkCASYrdc2OBgwrWXoW3YGBE0NrehzzRQgU71qwBnQrS0AWbe
2ZGkQZ9IL7hP20QD7hCyGLtEM5Hm2yRYq5a1prfaKoIxLG5R/w4OwSOmjFw7I6/CtToRBZeQnvLx
MGW5JS/LwfL01UgIU7eAlRM8orWA4C5HBCY0Tcd8mxkdTSHk6u11PWjRdSw94t0FjmLoOIrtpNdZ
F4U1WUGU7Ao4Uobpu6XsmCIKCjX+0vC1Bs5MbfnZsqXBfyEr4BuLidAsHBI6dWPZWuVD4gEbIsYo
zNQlPK7oOg9KekKeaUcPXkMleo7hHZ9J5YvyJeEN9TNAUYEXgElX3Sq+gY+E1kF4jFoHMGbKb22u
lLknSOoFRdlFLGMDMQPyIONctORNH0r08vnRtIuJqFlLjoSk4R+C1n6e065U3bYzK+LZnU502Auj
AhNey8Lh2mahkcjFmx/v8G7W6k54SvbZ0psJwFIY470ossr54udAS3cakB8S6aY0XAN3JgeQ+gjW
aJ2WY9PgxUO3ZHvRCs9kJD90TtlFe7sRypVUYiqsuZezl4IfS2qApE+HTKNiz7GMtUaNF4Os227d
VGVIh0T6zkNh4WnZVEODD0lJJHWJzmpCZd/FJUx+XJ1ts8wazQPi2I3eAV8SaXBwNEjf5CHTquwj
g8gn0Pv5ASKkSl+Waad1B5JjLmF/6dVeESVtT52neUOWyJDvZdbC89KnuGpAWBvtRcoZ2nB9gnp8
uptK8TEGoEsIVuIH6irzB3ERdl54HBKKTjiV2uwre4DxI5NdkG1CM6g/+WMGCQlgI2qfRrS6NUeT
lP6mSiXlEz3Iw8eGejsOlWxsHoCvmkQwzJvrhTeldA2YAWhcw+W8DkmZnGsvZYRugzjfaGsHTbk2
UW5Y14OuKDoBIzIaXaoTnrWqZsnM5TRM5AotDJFDnW701lg7IB+JPSjMGntEo9Z1u1Ql5EZXJSMX
jRkd/haJgprIXS7RWy9VJgVyIUVSKufNCIv00fZLRCb14EDId6y2uC2s3BruAz+rr4YOIgGiKn2e
KwKdbk9aeAjwFJORzssXBA5BAUxcSxCq6k5vW5PsT6zzDflPjfcRSj6RY2xsErlGiC6+laz/f1nh
nyzkr9aQn+oK2zzz/0GEn/+P6/9m//y9tvDy7/4XU2L8NZ9ukajq9EOAUfwtL9b0v1jU0BU7Yj6o
zIemf1UXhPgL4wAHYjY4tADEfGz7F6aE/6WZ80HSAehBM+DPkEc/7li+0RiRF5/uE4nCTEEpdOrB
N+klTnuHfZJQ/mhb+P3D563wqy0a3bk0K0WvHnoSqq22vitCf9c54p31ev6Y76v194/XTz7ebgg/
j2sQHTZgdGXhqeE725t5+/KrT+apv/7iUi0i0ZJRcKCpu8KnSFRXDfUc5/9wJkwFs/Xzq+Fy+e0j
Xyurf3cLJ5tYVHbQQCYuVMkzrTraxnsbtN/9ridbprwVkwjJ+Dq0+G4GQYqjgo9eTn90mPn70cuT
DVKoy07B/ssDGjDhwZWi4vZWV2p+GX715E83lBiZmL+KQjtoxrQ2yPnEqYkyTVn3dr414+6iRVJg
Dmx6Bn/LEnNpV8iUIYAy8x4Hx7wAsLdiRTvIsjmLkFULdW8BfFwMwCff/o4/HrG+3/vJIScvTJIf
c8gwRLfdj5D8iwitdvzVMdK9ZnbvHCV+MzJOe7UAtjQWV56wln3W2VQO0TtvzW9Gxmk3088U1Iw1
b7yt3pFpBAhsncp3iiK/eW9mn8Tr9wYAMzsKlS+dtvAo9JU9sQfTHu3gQq3E1svfuQX7d6Pk5M33
USPbhIaoB1N/tob6QLkFUiSgS2yeqN7STaLgcMtJ0M2Tfa6aa19rcR9kK3xfS19yXBnBvivApT0P
FRxKPnu6KPHesuV0YQuuU19ZhUaGTK0n55LkFa+vwDwTwiGSVVcoa4H7ezKUTeU7yznRNqjuhvFj
0TZrECYHOgQZ6mcF4bTZBecjFb6W0CnSKNf4AdhcDuc9iT++JNLJ3Oe5WCcl8lG/oeBabZh43FAA
PASEX8f9uUL6rEMPonrChLvoYBUYlJE8+2kgoYg94ZJwsIU0PkSIOBu9unp7mP9unJzMgVlPfpmc
IvUwZtdl9Zk+GSF7i7c/+6WJ/YsJlrXrh4ESRV3F0YR3yAJMmU7pwmgS8kfZEE1A5odxN5Jo6RuX
oREsMeevi8xc6SMadZiSxYBlgGwkmSg3euVvZdPuYwdaJWuZq1C0GdvunYH2o8fk+6t+MouSJVm2
RcV47jrI+IIobuwD42eaq8u8up8miXLGfueZvBhWfvFMTqkWvJbwBZVGPejS+zjSYq0lFdJq6VHM
mJw5h+tZi2xeLfOisdBlNqrm+pZ9ADiHnhFwSOOzc1c/+gkO6CAPFj4DvtLMQ2EhKIPnGyfFlgzW
JcFmgM9nsBT4iWjvoLRDF2sytoJWOWo1QbfFV40PqebgIAuUQlxi22gJ68k3YkC6aknoQ9e9dkc5
1cNSYRGIFj/PYfQpwpe3x8hvJkD7pLTgKbLtCT9QD0iIFxEhWaH3zieL33306QyucR5JFY2fFcVz
EBDIwOmcul9QcZ8kxisEsFes+xln/s9y3KKLRWZkuIIDObGqC2v6SKYof2SyvGjHCH+15aONs1bZ
bF//z+5/rlG82jxZeaSX9qyypbu19Q1WM+Xx7U/+zQJmz2/8q092QmKqge6ytARHfHDIMpeEVKbl
Vku1d/YHv5k87JOFoOj9KHR6FplGYcW+6/oHXXl++9v/7sc7mftxIXdxPTIuHGdRolQ131lwf/dU
Tua7gujeqND4XItpxCMYHNDnogRE0UBnrq7f/vK/ey4n855FLl+n1Vyk9y5z6zwqH63oj3RDf89V
p8bX3OqtKfdH9RBUbobA23Tf/soveMBfzEundnfydKg6doN6KMjLwu23ybxmZY2Jm6lgfuhW2eGn
qoYrWqGF2hGXtCSJ66ZvGtTBPlT32tVAGcF2QcBHTAwBOk5t7kMjdU1RrX0PGfNUbhTS5MoYYkxl
7cL2sg6Hq84+F3TZ6/ShhvqhjDsixbHc70KiKvDC+B8NP3pnT/ebQXVasFU6MoBHEsAhyaEjKzH1
KP/hJ5/MNf/D2XktNw5kW/aLEAFvXgGQoJEoyqv0gigneO/x9Xexbs9MFVoUY/jQHW1TyUTmSXP2
WVsvMWWNoux0SXmIpxuluFQBeWa+Lhm1JSxSpIr6vM+wlR0GLAYhQIX6/eib6MPFS1+fmPDZx1/E
CuTbsyD7CaEy9AR5W6sXFsK53p8+xF8xqEPTzYrjAJBE8FmCmzl+naePKcCiD4OwCzP3TN8XkUKF
VqNFsT/v0+AnlDwfY7/rGl6GCsgVg5yxU9ch5u68P13o8JnosExpDPh4GQZYvr1OcYkuDS6mPXdC
cCEmn5vji8MM79x1o1CJsYeW4bb9Win+IysBVB38Lj65xZ7pt7a4DQaJ6BdiYuFM5z82ID5UvDmp
wbgwKmemirY4CJBmDtR6qjns8+JsJE+jeAyp/4jZs+Xh19df9NwvWKzSCLe5zhhPf6PetOqzkTR2
1OoXfsCZgT8Rrf+e61GR1jyoslKpEqxYo5fu+OfaXaxNLMOy1sxot/sOgBmTvK/H4lyzp//8r6VZ
tqYQoS2f9xRvh9PKn93r2l0sR5I4wYiJEJaHKrVE0iMu4V83fO7jLZajIPPe2p0aDoK7XryXuIMp
h6+bPjcWi/2ah3Dy5gNjkUNQ7d2weLiu3cValK0mRoZBly3uNfNG0677dkshTUAhVtCWp/6GnvFQ
dKuruqsuliBKqaauKprFbpkCvn72rmt3seySikNi3dBuFtyPynv1H/j+2YB05rOpixXXUmHj6xYB
KTW+j8ltSHXQdR1eLDkRUIBK3cC8R8NLmjNMrhyIxZoj4zH7aa/Oe1V/lOfH9tIF9jSQn2zf6mLN
hdEw5TgXz/u4vNeT9r6jtHUcApdCle2YG1eOymIBBu3JLrjgr+BaTQHzroDKd914L9Zf2TdVPzel
uJ+xqJm243jdXrjMKGchTOEoUZjQ6Qb0b3yRN/35eC/V9J1Qxl2l0u7EpQF4aXDdKVJZLEBllsg3
JsSLIdvl6tq/8tJwgqr/HeuHNpNIdFrjPhtcLd9MwoUZcebhZCm9h2dRkNRlHGbr+1B/wDvyJoqV
FIhzVv2kBtU6ao9XTRFlsSQTqYa9X2OLG4FtyronKf/xdcNntpWTs9bfY5NhV2RQ1ztT30gOTRQ9
cHEYh6+/bv1MiFIWKxMSu5WKAWc9sA7YoVOn/H5dw4vFCHhdKXODoe/rlW5s/O7KDi+WYptTwuWP
GGrqeP3M5Gav7fBiL5wUXDg4yBD7yiN0pK67AGw7M8JLEUetIOk3Qr5fHu5TZDDhdMml4szMkBer
sVaDBscyhthSa/tUINoBcQwuRdOFXv7/3uQBB/0z8URDHgLzdACT4vdmCo/hyUa7W0+QPpEuryzt
+VThXSWNEwi5PcFZD6SHVPImda0IeFZP4iaKggsreaEz+n+9WeylEaIxjDHoTdMbjg8xWqV4Fa50
16oI9CMgFZHTGQ+kpq+L+ads6N/rDp4vfyFLp72fhkc4GXf1haB/7rMtFvTY11pYpvwSo/NiFBKF
f4d/0oVen2t8sZ7bhtRVd5ptWMM4GK+sTfExEuQLX0E+rbJPNvI/+bK/DuUpNU51U8vjXq55S+lH
uwN7mFNLGhbvPnhsAV5/IAs7eer2iJ9Bd8RuiR3XoAJhKQ0bj9V1IUWHIhfclCrxxBB3LbTMq2LO
n17/1btZlxqQUyzhUITDH29HfG+ua3kRHMbZqFIOK0SdyZGKbW5ciGZnPpe0uLKqc+E3XUK7kbQD
CWir+AuK4XRhPP4s1U8+15+l/deAUI4+5foppg0N6i3YBsmE1IMS5BIZlzx7Y6x8WPGr2FuruP+R
G0+q7GnUoWu57ubVrxTVbq/i1veqztmKUmAq+hOvlHU3njXAOcq2bF404eHrMT6t5M86u4g3FPID
7xiyaX9iNwILbXAKxWnRwZrnuq/4R2/313CQ7oEZoYjTvsCsOU4/pva6GC8tYkWqaWUYifm0F8nt
cTG58mr9B/z3V4dnCWzAVPJqR030CXGGYUftfT3aZ7alP7rWv5qO0nKUxpjRnrAUSIA4X/iK59qV
/w2bCnyUuu4kApABEZ4yfhN013VdXmz9VZpR5FYhBtRJetZ293pds4u1bfVwqXUUXXucs+QjboJX
NbuEMgrkfNGkqtN+AApwuLrZxaZvxUmLOs4f9/3THPU/yrT5+XV/z4QicbH8Sg038bol0drXm1j4
NlI4j8fndRcHcbF7d3GJUG4Ypz3YfnKG9XWHzKXouJ84Ghc5zY4RvAL7EqX0zBw+ia7+3vpHvw34
fDSr3GgP8Xjd9BWVf1uF4B+VYGU4vYdH+I7vqQAu7sK3O83VT2KnuFh1ta78Z9X5sK+l/htO1raG
fWLhr/V5i60rOuDgXoQEI9TAowv0wlQ3hubvxs+BqoFo9h8FoVwXxd4y75m4DqadwBCS+lWnenhq
URzHwEIL7AvnajtSY5HHP4da2GrStDH9jdY9tMNONzeltfWxIrV5aaT4BnpbrTpTpUDbWWUtrKlZ
tDOcsK1QcoTwuRbfvh6Bc59sERtaqtTBHQzTHt1oozt+7X7d7p94+NnILqKDYUVRNQUi/rToanTj
MQgD1KziOhvefAHq0q80/S1kj9XwqvXvAcefr//u57/HtBYHg3CE/J/DH9wjK6dGC4P269pdhI8k
GkRIaQIvDt/7ghLqq3aT/yrKpjQYZDDkk33yAdgNke/Xvf38SADI4d8lw44nTRApOIPHrzqHuXR+
0PWf/nBdcp/LzL/tK1ipUspOtwv/BbhIpF54Cj7FzP+eNFRd/tuurpa5LtfzSGo7t3tQiT3iCTV+
0PJvfXbpMH5uiiziiZW2CidwHgEhZQW97ZcXpvznGwFi0H87Xxli09fq6VtmHvUJWJlaqOIvJZfO
9XqxUJPJ7DI9ode4YLTFFoTQ11Plz4vFZ2O+WKiAD9CUtR2HO/9GCpR7edoFACD96UkMn0PEWLOK
NUSvrdMiPkYUWQrSQbIEQDOhHTfVRgvrjaZOu5zEpRIkq6rsXLEw7nEhcgWBW0ppF/nvrtzUgA8R
WudSgzlO5MwB4Dzwd1//DKqUPp87S02j2ku9CUiXx+hGd6ksWXWl6prknIfqV+xLTsH7Esp20sOZ
E4rmKtMqex5DNxkxgcP+uDO2I6f9pj705YAkLccuqVsLerpJ2NhrfSWLM2KeAJUagEWkW6Wc3+g5
AHScEAoCdpLiSPM8qr8U3HTi5M0ohUdV6teanN0VyQ+xfTE6edVgERyeXIEFHf8KaHmUBkzqT3Dt
YSigaNHXbXEMw1fc9Ey1upX62R2xYTK1bS6yJub7HpZV00LUw2up1sAQmM9Kmbn1+D1NO6cXv6U5
vCWxJRUPTx6gqDCpeGw0DiBaO8ieZ+1oFLLjJ4anYY2Sm747pKtZfPYnEzaXukpE7aCbL6Zyk2CF
ME2Wa03Wyhg8wccTLRaPZqw78NRWtSyBmfqg7BnN/bvSJsdGAahUNdfF3D/ywb+O2rPqB0WlnbIs
ikOGDAb8hbny+W3cNBZriaSyCXGIs3ZZPhXmjfmruKkDG5RshOuUtAkS8OoXlteZWbmUdURaALNI
4ybppzvKrag/8vTqYmbyTLxcajt6SegKy+SHiIJk6/V3g2PG9JEqN2X6lBZbq9v6yn2bBo5l/GyC
RxCju7R5FJL1iRxZhZiX64DXIE9a6i2Xpo2ZVo8iDjyhxNODETpmWdq++VAHxQsuJGmaAn/U15ks
OTKKasGiLi3x0KANyOu6lQxyWAbLrMq7MH6JjPs88FrDE8pLusMzMXAp82hVY/QnQWRCUBTjC2TB
77+eEecaXpzh/bSOamBExA4LB5Rj3T993e6Zr7+UQ2MYIOHKztc3m5u4BpKxEcYLWt3TgeaTsL2s
Q0UeXmlTxlbZJypSwV8V8DZKfuw8jNc9EXvSq91gXioQP3OgWMqZfSUppsGfxn3iH7XmqU5uVQCo
bX/hx5xr/jR+f610U4pwtivYg/xotGshWpXTe2NFjg5i7+svcWalLKXN1E+JSXc6sYj5nsJT2zK3
frNj6urJhd9wZg6Zi2OFnLdCl7Zs0FzVlG6dDquve36u3cWxQkqjVEkoE9on2nrExb69EAXPtbsI
ggM8aRgLvHjqyXYEnalduLKe+5aL80RelrWUY7i550HVxdkT+XTmNOqx4x3twsc8M/eXUtta6HrV
PKVbh+olrd5V4VAnJxJuQ54nsMXpJDi+dLA4M0xLHWuhJ52QxzxRjW3uyJ3pITS7LuosgTrdVBW5
GjbTHk/DINrHl7KNZ+a6sTj9S0mqTOEpKxi1za00TNiXQu3rJEYn3Ymg0L+emMppBn4SgpZCVL2I
2j6ViW4G5F+BOhXlxgJ4NIvHuWidKS280voBHUJAS29GGwXyqdjcaZSyD9Vsx+bJonbt15It4qE3
CJEHstYZy/mprJ4BlXtzFNtm/jvJbgXw8UJUr6vaMXVz/XX/z7zyQjb6N+qMmPwoZs3KylusAPDC
g+8fd9yxs36Vhz+w1+SYI2MTCOWivAeHnOr3hvmjLjGPZKuLM1THM8DppNrPvKsJcCZ7eKeA3prw
XkpessnNjEsR+MxWYizCyzgKYD1bEo5q4g6t23tKfNUjLICaf4fBpJpe6E6bVABLhSLQGOz31yN8
Zu3oi7Dut9TFhdVpgpg/8+IIcPXrdrGI+Hzq6YtPN7di2M0Y9+5rkiUy/N+gfkiGdwC3dc472RS8
B2QE0vL9HsMx3OkMdZeWL1LwrlQTFQmxU/HYYcyip8qRE0wfA1YFYvyWgqWiagCZ2jfw626arprK
i7EQUPF/G4weezNt1RuqrQcSHFQKS0b8BoSbtN6DXxezB6m81bJ9md+K822q7dvpdwsvS11Lwjc9
eYzmo9A0VIu3T42I+lwUJnydggcD7qht1tJroibc73a1/m0a7gII8Zr53tY3NUD6/jVPq8jxQ2s1
l80qmz+M9kFta1wybmcd3weVCwrGkpLmVIrhQuKwQ6W5DVtYl+2TMT1F5VEenqrhYe7gpQdHMcdQ
+qbyt6JwSPINxolldTdVj7G615XdHJluOAeuEe7jCj/f4S4BRjvXz4m6L5VfDXW7urSLJt+L4lPJ
8i8gtitRNe7MqnmdKHoK9ddwwM5NuKfravfr6y9/7rsvVkEfKDgQiRzUKCyJ20MkXLkGFpusmgFX
LTBe2A8yxSi386VQ/Cen/EmMXGpCK4pBAKuONCz6a9KiEEYtN/Tvg0ywQ+05lQBAv8Wv3/y1Nt8I
xjdB++knuHOZW8t81aPf+EA/lHV6rwkbrU82ofEoxdiIcjstAgrsrhNGgZr4NwZQrw6aRUKF4ZdQ
UY29GFxYqqf3sU9+/1JbWs2REsdUxmByrZFrd8PK68dnMN3gZAHvXBdolhrTqFKSrm5azu8V+XOX
+8lV020JRDH1PFeN8qQUSHB5cNPe/bpd7TSunw3LIuYmqZ7/r8AGvIpdx/nKMr6H/VpmS8kFWA/S
A8wfxfhZTTtceYD9du5Q7LIcv4R6Y4zUy1KabigkJ3sfVMqPejrwpJGao91WIlVNrpofhOaAbWQt
rbBZs0U/XUXyh2zFuI//Fsxy2+X54eTukUq7ZBQc35zXQdTbc/nc1Hepv2q7Wwj6mnLQNOritSu/
1GJLsHRhkrBPnfdV9QBpCRbNlQ0vdoS4hwutBsxgCW7yzy66cEg4E3C0RcABa6II2ekNQhTgtOtv
Pi9XX8+Bcy0vQs5kpqXQYcy8V34KgXQYjfqC6PXMSeFPgdpfl6kcXJQ44I63b2D359yUQ/2px/f3
627/YUx+NnUXoSLMQywnNJWroFDZdWjs1YFiqhRb3KZt14Hy2ySB6ee4aJywGlmSclwRwWJX8aEt
ZbZm4R1u929LEK+L3UvR7Ix0PaPIYdpnevtLeQ0V9dfXP/XMF1rKZoPBT/CrwgRBs/DVxW3cva7d
xWtDYMpRqdS023GcDd3w93XNLmJKJJCuihP0MbL+Wou7K0XJ5pJcWCiZXgkF3c10SCRrnHQv9PdM
EFRP4/7XRO3FGLA5iIt9C9HDwK3d0p9NTKTK/CY5+UL1H/nExaJ140pw1PCeh0wnxkHEHB9y82cY
a5T1TtT7yndFTBVK+oZ/7ONAGWWb+lhZPvsZFX2SN+IXJrbFpjkBSd5m+TAXx6Dy0nTTSd7cc1tv
74bmTQnE7YUf9nlwX6p2YzkVlapkwNR3pdxVl+iO56bjImA00xjPQOd5YEjugt4Tmwvr58x18U/h
2F+fIeyVWGolhTy+ejdoE+gZXDssLKYj1TyZsP26blQWcSPAb66jGI+wBO2/N9p1Yzxd1fJStYuv
gwa56bSexk3XuBeZk2cGfKnaFQo/mPE9YksRb7q34VK9w5nxXop2R0XpgtnoUbfXTzq1vXlBjvS5
C1ZF83jdgCwigYKFjy4GHW+DbXbbNTzBdheOc2f2lqVaV6smWHUyfdeVbxWul7JyU5vWha3l3Hif
/vO/JqKi5SpAKxqftVU3rRvxQrvnOr3Yw+VSDdoq4gyqxd906yMlnVIb4eq6sV6sysjHsW+QmSQV
1di+o17q9LnBWDzPGSLnZqNA9dCu1XGTl5eC7uexSVmswtGaUhDddNfwvwfSjRpcl6tZqnWxOqqt
Ct7WnouhIq666rr+LrW65jzyEiRiHSZIroyZzv8fzvH/yGLNpUh3MijsVIyYF2fPP/bPV82FJZw2
6rRaxAYZZ6WbenUJ+HFmIiz1tAN41DlV/7enPPt83dM/796fnOL+PKz8tdb8JucOII3jftBKJ07w
KZoz/ccgdU6hNrs0a5zcPwGK13GqOAkQmigj+4mrlWkeS2BIdqMXXsENI74XEKvl+W2Vv2TlW6oG
G8yv3Eib3SgYfiKWW1VAIowU9ILfOVrbzE6qyLsG5IEWPZvRMabipN5q/UGReUK5w6nQ60oNr7FX
qObbTOF5OoZVnzu5OOOnE2rIX/VUckRKY5xRNLChLLd+km37otmF+Elp41TeNu0BX96d2Xqt/zCO
PKjsw2DTpLInNx0m8qOM1BWGHQ+XbulHx3ko9pGwmvRhg6cRflfTgJvlvLWKYWtZuQffzjtxz/PB
erIiXcMjLdA3hZJedx1YaqeKYI4MfyhIFSWuX9jYQX79pc8Ev6V6qhKZ5aPBbSBqbxr5TTcSyBNX
ihKW8ikr6KIyV1idpfarkx+n7Om6Ti+CX1MmYtymM9UV07o3pZXavdVMqq8bP7OgxEUIbLJ6mDQ5
YJuhjjF2I/VC4uPzkQbs9e/2VWdTXfYSIx32HidxENjr0ynq607/0dr+94LFI3vRepTWLQAl9hmQ
jbMiue3J/U18qcMCEzz80rrRbqTAzTIZJuWHoL+V6F6TxvfUvr/H4PhCRz4fPWNpIxGbcB5jnUAv
mm9C8ZJdd2YBDfvv74vESLIC1A57uXzB7Uvprvva8mLzl7pmxBqC8Kmsg+fpx9df4/NBwEb8384W
ALSV0IpICq2D2+nC/Dn90v/+wmA8/21UbUqr6vpw2hvY8am8ac8tChlBR/t3IeobZ/7CYuZroE+r
oaI0Q/H1dQ4GSdRGN+W0HzVP6fR21dgspfkRslJ1jBnwdFvdXpmjWAryEwmnj+SkAQX08Fzxj+C6
o/LSSUNowGKrvMPvY0xlMuWhpLji63H4PBxgZPPv56y6oR5FKpD3bb3tRpUUErL8+FKJwpkZuFTO
o++TR6mj33mDKOcRc6UL+9C5bp/+4F8HA9mYpzAYiY6x8V4J872ZwhyV0+zCqJzr92I5Zn7VDLi2
4Sw43zXTAR/Er0f7FGQ/WTx/bFz+6rYwFSN8ZHKpvunjqEqus4aiSRVN5ieOIIpuLUe4Sz98/dfO
qFtNabFWAwjDet+QFVZCby4tty3eR17aNHH0hrTxVBwDQUmuyrriUZasTHcEFv713z43gotFrOjF
gN0ZsSd5IGVzITL8qez8ZPyWqvsaQ9/MKgk+uRnsw27VJtiZmdpdzou6DyC5mmoYwdqq5Ow0ZcVK
xL81F7aliuokzz1czqk5+UYLOE16ifmSiXdzsUsC6pX7l9jstgFVKT4KQmyjfgz996R5TE6GR7iR
9uvRMJ3a+iUYl9CSfwo9Pvs5i90yzpQpV7R63isSbz27k8F4UWarAQQaLOc9Khw12U7JHdULWXPi
Kd9H8oW5cSbILusB4lCj5DnmtpmFt10QgardNvJrau0H88q86rIqYMJlpGUeIAl5mR+S9VXzalkT
UNcxLpmKOe7ThG9prPrp0poHYC9/ujyNpWBYHdDcpEXO6RYCNZ7AcvFDH24C8c1sfg6oCzNlE/R3
SWk5ufG9DwOS7js0JDBBa6dLDLvvN2FwY5YjrLLXwXg19d0gvTFjbewKPVMq3EaglhHcmiUepebG
ULYK/5fumPso6jWnU2pvLjpPQOBX6Bv4rpsGGFob7iz+keoPo+rvSqvcS/VPw+rtCOdKXZFsf4S1
ov4utGYrG09CbR6KFhWleuCJfWVqpjeKpSdHUCCKyO2L6WEeZTcpd61/HCTw9abu+rnv4o7m1MLG
N7ha6SX13ybGpfltYVVucPLVbgKHUnm3jh8yHiayGatU6GV9MDyEpbjWhJe8/F0aEglt/p2FoyuQ
ZzNdyf5jHuwgau/9IVqPynGebxA2O3nlgmu1DeG2KHa9KjnhoDht/zEJN3KIC6S0UeNgjas9oznY
WLWvKv+3OHwfRtOGF29PUvyB1/JG73Fv7oaVIB7wnhSHeFVXxSaRgJlP9WjjmGb3k7gd58abRJCG
wu8hG48TUbfKPypxl7Q4DZvvGIHDyy54wl1r5NJi+TUr99bwOxK3TfQiF7EjghRvw9CdhMNo9h4+
ri+N/5Cg4a/r7AEr5HBiAWMVy5VyDQ/BHfBo17qPoSjdvC2pWZQ9UTtacWdHyqFKZ1sgLNnDtJYC
a50GWCYY9Qm0bgs+nsxWS79/JvEtHtwedj1OSfWDNJauGc2uajzyasaLkd2MpudPrdNFqWORp5Pl
fV0ndp/8NqrooM7gs6jmHJQDGGnbbDBhtZBAW9/T0UN/7GI35c1Y4xldtmIjRQ3SiG5lrdRVrD5q
8rGxnoLxqY9v+vTYT+uRf9ue/rUmnHCSuEtClnwukwP/nPPP/ZPldau5WpM5ra2Vk4RuzLt5NrS8
nXuNXNsy9+y+P/ToUELyd/ohq/eV/NZOFaoaAjEAbvlbk/xUmnfT9Hr/2+R/k7qPlP/OkLwE9F1k
AD9Phds0XsXprT+/+/Im1tAJZxhBHMf0rkwPcrrlOO0IDKhk+dQuo8Z0/eE2y27raDWID1YkgllH
MyMcfLQUcViuxOmOd5x1IFSbChPoJnvr45z9hUopThf1exZv866+9dMJUOG4FuV83VaIKyh6CQVr
Y+bjJlPvEAQ7rXDQ+ttBb522xfeYkursu6k95VPhGrgsT3X3BLLexczFgZJ3yzlp1Up3WUCHm109
Y3ScvM7FVmvHdY9BNY7delBha72rcwzLmaQCDPmRqCNIvm2dErPVWiYQGdT6xbhHqgmSbIZ8iBO7
a/AllRGYzKNjyg04fE/xcXlkTYVpd2tFR029M8RjZqLLdhGkkxOTuhB2wnejvpfk8SZQ5YcxRYWi
qLaQvMS8q84onXJyu9zTzfwxaaONVQsu+IgVgNRcID+MCjftHrLyVz3iwWNquzgtbF+JPUV58M0M
I97aLgQgISRIxkZBaT7YcqZxH+1ca3iyrMkuG3VlVN/0OqGyFf15GbhtMD6nPKZ0Re3G0iNcXltT
B7u2nrsGDRRrzwxU1wpHTAoOCSNgZd9xuoekbzgw8zfk+B0B0geeRIKi3ego/Yv6WZXQ5TXRZky3
GnXnRu9Sb4DQKnFrBePyR19+6aL6IIOexMsVGXLoyEq5Rlq/Kpv3oOfdJW/eanH8IaHoMyzhdmzY
BPI5PbEznULPMEjucCnFG1tptzU3pj6hBkEsvxVI4DGmtkVEEl2quaV5Yjcl2Ik/TVVuW52/HqfO
recI2wRtHU/bJm33GCOfXBYEnoh1Lx8f556y1HiVd/u0eRvUu6560WUK+O+F/JUnVKHcaRx4+F+M
2Mkqwnse3g/MoMrHoReR/skMOUZSnyh3EjNG7h6Dgpy8HKz13gvrlVncxQMPVS9x9KiyWMK8JVW/
82VrT3LMya3Y1ZP3sSh3BGuLmjMBv+hCFdFfS6tSfOgl2YvZ+XrlWTEe5gaxZeqmA5Vn1WvhU+tp
Jfyl7RDcFnmxUiuVZ7VwhY/UU6S85/VOwp1CCUs3E3iNo7wMlRYEWmF4b8pfmrxVGg595bbQ7svg
pzQ3rIgbIDqbuNq06Q+p3cV0qQh2iKW2et9yItz3mmz78dMweULfuZP/goJIKiTXUmVctdeigfYq
+jlSZGcN91rjBs2jVb3V5job73A96eRo27YPPPawhabT8HNWJczX45UsCF46M4u+6fn3hrtUKNU8
0hm7nhAblwAV4q0cU1V9m+cSVIWCw1e9CXACy4p1Oh0K3GurnOgVuo10lJLCy6HBVs289o3YloJg
FWlHigG3aXCYecFOm80g/NZhGCLaweweEDIPn7XDMyE3Iw1CH6B/O88np8ws+xRv5qJx/KZ96tjk
m/ssWU/Bnaq4mLGGlFkakScqHpsx2jEniUo7Sl1R+i6Km1Hea+rz3N1J6ouUHpW0Iz12X+HxHFLA
3Km2L9/1prmWyEHBwYjZDofwtQ3cGg+yLgDq8BD1zwJ7X21CUm9L+MdzzeMtf4PSDysP7oIALXUs
7Ov2e9ALLEzVHvp6K3e+GyMsK8RVb3Eg6zdG0d2aOJ/XbeaoJueCubqTax+TBv+QZuQhOLVkSeKC
F3aCdkt4PhjlviM6FSXmjkHghFbjCYPmyMbAUQusat6vZErju/LREoJ10t/GQ+NZuQAhr7OtaE0d
2THk8SpseJ4l7RuFH+J0i/94VvwGFSlIxzTctd2jn3W2Vn1rZ38VNMeoIgaPt2X0MkcgcefaxSep
5dlajb412Wssr5MB3Fy37qivMRMiWMD23sVrA1ZLMWB0HX/U8YZCJSfKIyaRgZcTYBQiwPhqWU+p
sZnbQ6UVbhVpXtrtCys7SOVwSAJ0WoCBMIO7qWCKtejthYj9BQcKbka/qVz2xqJ5KKvKKX3fjebU
C/vyZztWm7FbGfxo36px4q5usmGAjHvP4ZBQYK5R2+jpdzkr8IuJ3KkVXOz01pL8hPrHznEbmc2b
XvshS9vMP42rcmx82e5ZQ02b7FuGQOeGEeEMFffwpL1cLNd58nNmf8s4vcyc6RWTNwgmscIJu1LC
9ZBorjz9ENjgdGjAXX2Ygu8Fh2kRQoURbmZGOa8aJ9Tmu07D1UNVTwvACrtN0Fi3LYVOivbLqJt1
YpirQKAqzM+37STaSo3hCPMmLotNKr2PeenqKWbeYCBuJcw1fE1e1W20liJ91Tebuq7cMaWYUDix
MHZJd5vo3WOsf+jq0dcfkuzIAbRtGq8uhtWc7K0AeYlUOUW8ARLj6B22B3NHfKcaJbtNJc3F5cbO
dO1WLbCLrzgbFvImKye7mTOvSNnYqtRrKsrB8BTRcdyQCc/49nh5J1NWpXq99muwYP1NJB56o3xV
jIMyPpfTG2eGTS8O75hB8OeVfSDhjT36BLcB/dbPCc/6QFvFPMXO+mHsDRvDIGfsmIwcy8uqP0ZZ
6mCWmg+Na2Kx0pWtI3Cg6vQRkfbAhWD0JOM1zJT13OU3fa7ZUziCd6rua2iVYS0dVY0tZ+jspkr2
spJzFzBWQbyPKtfnLcJKLafpTafKgITpKi/ChW3NnG5q02kiwzHEbVVzWkxoIGNQ6sbVkvVsjFCl
y+PU3VVlvi6T5hYLSQfToQ0yckeAfmHSqIE+Iy4BRet48lTmRimTmx7gt8Iwz8J8Y+Xox1TtW0pA
rcHrSByKZvmjpdBP97H5KrJtM2y1MXUqKohGixM+IBpZS1dKNj4k8+DlLE6z6IGwdHbPSX5MwqMp
jbdzC3xD0USnzX/pRnEnR/u6+N4o/ko3ZTavwdXxijYwzZHDQ1NQ42Tuy0SwgVCvIOlxt6XOrfBA
G9v+B8Y0rt++dLq1Eat8Db58r1g7fkcqvYZa6IXT2hpXioLfItihXvGmzPwd96By8JVPjNENA7c8
VUzfdEO7LqZ1a9zhsGWbVPXlA0L1rjtUpbHShwdZnryWN6BCNG1IfOsxwii3zG6qFkFkjYTV5OJY
urIekhx7brkiBvpLEBZOhTiek2Mc+CszKFbRbFCuOmx7s/owYIPbA2ZtRLjmtiwfobfYunzfFdGP
TA2PE5GGKsi88qIZM2nxJsvgIo83udRzuAMHLhG1o2bMtxlgmVYpDpa516gTA7BjD3pOzVaBOtnc
+OVDU98OgU50fIusH4D5SrsE5JlEIVsaN6CoRcJPFIcJrHTSYTB555nrwMEiby2JhZvUyu0AY8CQ
FJe15ZXzc061ZMDGqw2PYBRXpQmq3C+eBm18EuF3d2nikPShsNFrJC/FirucBTsZpxtLGFb9YKzx
ikAo4HSDv6rCztbjJylIXcwRnWniPsFFcohnZ2AJjn6+6uYXo+FIkKlOpusbK5bY0C3ByxFBZoTK
pIW9X49HS2F3laTWrTT/Za4TJ9PCw6xarixuxSQ5WtWHWWEX9D+cncdy40i0pt9l1oMIeLOYDQHQ
kxJJ+Q1CpSrBe5MAnn4+9qovb6sUoVVHd1VDEIDMPOc/v0HA2WqjNyNPnuGaj6PuErW0mOz2qE8P
s3ZXiGA3d6qvVqxHY+cEp5mmPIq6VeDQBYe1p3a6S87Miiww4ieGfVXqnzqu9Lj01+V9py2t4hgq
WzyhF47yqsZPQ3QanGjhdHv2LdjsTXyoE2CNuocJvTSx1ieo7EGKEjcIVDcts3vGXNQPxEPZ1cqc
nJOWROtgcjZdGhLbLJZGqP5OqVDNIdoL62kaaqZVVAxODgQzL+JGWzo5iWBIY4uUzcOUVsQqbmWo
WO0w0ZADMODbhjm0utA0HHjycFHRSzDkXZqBtAvMo0an0VoMk8VDb83k09D2W7O2CrXDYCLAvXrZ
l+MiMxtfdcqFYVduym6n6spdLEUHwchYyJ6OFEyi0slDNEqqJ6kEDUzm22h/Olm0q9t0ocS/uiJ+
ZCpzByqCeYOyLSJOuKy3jrbePLRdsIJuR7dwb5flXRWdkvF8bUzdnGI47jQ3EYesYMBsqQdTTK6t
d5RnM33RLjSbY0Xu3jS/Y4voWoW2UAvJn+23BExRsIrAjeDjZhEj8mFeZEyIi7cyQ7Z+RXKic9e8
J8A15KVTmWVeHX6SfgGuFbota63FqH7S3keIkSpTX9P5CKzoYpP1SQFt9Pba7GlVam0fpZpXmQTa
XKU0jR/lxip3/IY7s8RnaZkLqbXWRnUEcXQVXj1W4qvQXkeFRVbr4DpSvDSB3vRBp8FnTRAL0Nlo
tMfrxrPRQmLhq2ejew7Mhk32c2bj7JB8JkF4zKVhHVK0ZmQQ9EoKAzkhki77HKvWhZpO+MDpCoso
nGNC7y6JurbrI0M3VDBYmxV/4vrdaYNdLHcrpebcUaZ7IrJ8K/uU5pWRG0s12GS2thpJv4rmZiXz
1SYa9edorA2qB3pjRZv9aCJ2TcjaprZs+trSS/JwnWfDfeG8FUp/LEGjDENb9AO1eigfZ26tQ97a
EsUQWy/5vJWt5wGKTij9Kad7YI3Jvhhe6ov4d6PaewdUKLWOU+ssU2qqQqSovN9U4z0PtgKkvVmL
rli1+rJFiyylh5RKbmhfkmJTAmLovW/IhyDuiPeqqc9/FRgpJ5G5qFhMTawv5/lzpGCZ6S5HzLi1
dp8qwq8BiBNMlQzkTuBr0LYFOeXSc4OxZZ8Wx4R9us4IT8izTURuYubMCyWBjladimH0UqLsSvrS
efRyOm243/twsPdWpK1JzuWQDhfO+JZ3/U4O7qo4Rol/V4a2J9W91znveqvjmhUfEkYXMvcbyiZP
f9h0enonGTWV8WduD6SoDv5QU/2VrZcOgzeEMbk+AXDlI+lla8de2cy4TFJ9Yivb5c0TYdeuM1Nb
lcaut5HUyCC53bWPNA51NG2d1kUX4DYW3HQzd6UMakmbuxM8dSfV99XIJu40CzNq/bIcgZoUxA/C
zakKxloHsYOISuBKPfAB1gq6F5TKVE5N+aftiycrvFrTJ3fhZPkysZah6XhGHXh5JfirvRcltRup
Yi9sPpQ83YfTkQC3c1KP981YoLRnE0ukpa7Eq6EMwAHQ9hdinbJVNdabRYZ8Df+FQDb0dJQhJBtG
KvuG+dyhy1Ik5VTrzpOBqwvoxCMqXRev90M9O49pITZ6qxw6fThMwbhqodLKINuqtMkzbPcBIK9/
PdElqvHCt8ZkkQ3ShuNQnZqIHpNyLBwO3fRrPNudtuu67lUVUFFUutA+EMuQAM+FWRrogaVL1AOx
kW+4UABHjEi9lxub6reZOeDxZLCGeC2m5kN2qlVOfGItI9nL9W2uSH5XGtJK5G9zoO8M6AaTQXRJ
6qtkHqKAQvxPYOBUvo4tpOh6OqqB4hXDvsSkY3zVrHGRBg9G+BI2zrav0h3edq/RzM7tiFUzT66R
sEDMZ3sg7kb5rIfnmnwOPbKIByVEpwv8KK38XBV3bZONC8uMzjQlsAO8oaBRd16izt4SIfg+Cqi7
ZnmYamOjpA2OErKULhKrYyTFHIpGSLARpQk8eMH3NflCl1yr3kuK2GsNz3i6hNPelu7GhFe2bqM8
cuXwkbTV0qTMdzpiCmy8KtTS9HSjIcxllt26ORl4uPVSElJEGe4cHM91PH9W+qpqKqJUJNC3lj7D
abqloO+PnEe5OVtJeZLq2ndSdVu0E/h1vWyx9Qk12FDjxaFcbWtn21QqvRlfmD04GAZVCzN+E+0l
B7gIHHUrdxbIJpnxXWNQM82lJ+nHJN2EkLavaN0ybMq1qp70+RjBxbeF8EpCGnwtqzPo1GcjRMYy
FO/2VdmY9svIURmC9cvrvxMWs9SYVdX8s2NIcP33q1Y0KGd/phgUir2okKl1cXHte3BL4sJ5r1Ai
ZnhK6lc+9kbGrkWr9x0FQztHJ4u0RMmIwFKNzzEocRfCiqbNbdckKnQ275EzeiljnXQnckCYhlJ6
1JpLW1qrUTQLwdQ5GOVl2IM/OXch0aYypJdert1u6i9EubxXDvqDhsTR/C1g5Dp+Gs2DFXzMPcek
ZC0JWF3VOnAwXh9D9duqHmprmzsDZ27rN+IwRsWy7WNf6+9MW1pa/PVq/kN37A9Gte3bftU6uofZ
KxoKZ0EBsOt6cqQOdZOswumtmDaRsctV4u6LvWM+1XLrV0JZhLPsSaAGiezbMlpNRXVj00Ka/97y
7VdAvAozNtWhDi8BjCe0FAqsLyVaxVLzEg/qUyWMjOUoVkBf59zeStU6tUJfdJvJmN9lyk7CPzGa
QgAZbgKxDup63UsYexbyMopBqfp+GSjGUmYhTDzsPvo9psV73OassMyTTMFR+9ueRrcc7adYw2bS
sdKLnSiukkKml+CfzYl6wBBmGaYKtfV2EDuOjQ0f+Kpr5E2jsA+kw6fJLlW21XpWHkKiS0zuv+bp
T3EPxBhY3mTr7103wJSLT05oLrSBM9oocNMqAZDmuVgXg517lqx743wiKEhxHeC+cZz8Qov3uLac
yIzZizbd2+a8jmJ1E0jyWi5sujp9H8XFSYHI1XXtKqAnGHJ9WafDWh9IHmFsoWSHUHtMiR1NPpzk
IxHvIUeAgrdJuu+091IAtXd3oXEU5mmgZyvwCg5BIgFMJCnz0/kjaZ+d6TntP0fkVsV01Ic1GD40
QdlegqBqkeGbKTKFw3V83SghEsx7BopKU3CF+1A92aAyjryRuu0oTmlzCKujnh2U6BArB3n6GNWr
n/eFz9AbqnTZS9IJU9CCrWmWEzcLECanYnqJEHa21nEw7rLrCfhQR+l5MmlI69zP6sHlYfwuy4/G
WFYa9MaWE5eM8sDxx9hlJ7JxcIkuJvWuAQhfRHh8kt+rVe4MNQWDwK2l04ChldW2BONe28vJuU+l
u6YHPSoOUqCdZ63ZGxxpoc4ocI0tOaO3VWsgG6b6n+8NsQnyT0xKoVvse/lDkcK1Rp51JQ5J4rfS
0xg/NiORwlugggLXqFRcfWranWqsKs3x8nLa0v5n9vV973pLO0rxse3uDB3rEqa9DNNC0MudSLdF
b2uvyayuUBftsvJNHZ291p/1dsSLuZBxo3He+7K/M0ga9Jzh3ZCfukhZ0mktQycm8ZC4q84vul/s
+ac5dNa6pB2u9jhZf7Kj57yH2N4/SvFTzryou9iVl1T2Vo+2NqX5Wrd+S+JivBbJRmpav530VSsf
lfwOKT9jDbdd2QN009APAwx7Wu1hyhU3Yz8WQc13e9Sy4RSnR6uNfAzSV5kavJrRKWJHkA0MfqgR
GRjQ+NnxorBWzYZ2Jjd1t7cvvZRtJI3+R+YHVSQzPcCU9OUeVFK6VOHvPMw/nLr058HZy1q4M9V5
r1aMntuW/FsLbi8GrBl1uBPbvsH2HddLk+EjSSgxKMAlpSXVi2QpiM5tOrv3mwjeUqR56vBILiA+
wS0z553cfaiNWMKbWqhAHxlAhpHLXqdIl7H6jfyqbsEyKv6kSB57UV7s/qLI38V8/zf/xbr1CNOj
sG16AVEwI1W4YH7/jffYV9e9YSYlY15y/nFdu13WzqGyfsSMt25tweQ4lktj4roJg8x+Lf+UMHlD
QSqIMFMrGwbY1GAmzSv6hkn1hcDPcm4IRmFea2OXSxxKmrlJ4rdBGnzFVDhjmciq+mpMazfM1GXu
/CEk/JJF7aICfw2dxguRvBe/zDT95l6+eCe3nl6o/I0suf6OtcFoykt/9qpvbXmGVJh2WvJK5Pw4
McpiAP4TDo1lXzlBH+/nuAjb//d/lP9rz6YzxHmOYohg+MQnrvvv1/1vaqh1a78Ta42dBir6Zg6b
wshXmn2kbV8E2fwN+ecfkun/JkxZ9pUO+K87j+Wwk4ZYEriYAtfVbj93q7CixmY4PigbK5EXo0QG
oaZt6Bh3sWH4uvocTBll6F3hMFsZ2IdBRpSgPMrNcNfl39h+f3lr14/jX7eWDeksRyGM4xzUm7hY
tOprvAfCqtqn/W9m0Ju6XxfdI2wf3TxUWKibuFhItYWNQ7rI6CHohEgF3Af5g2r8TL5r3dr98DpK
wAQHm9rcA3MmKfXvr/qrT/7KoPrXb1vbed+2MkzXjtHspP7pf+bLfs2b/h8XFmVTWs3MhfWV1C3I
8PnZ/d7sFpZIFV1yTCwbVVfWaEO9H1331uPHavS0FnHD7U6qF8I+NIBBfnbpG3IgiXhqMfcoEYtu
J2fLePzZTn/r5xMRJ1CEwzTtlI/5ufz995vV/ptPaP0vN59YlSxjstiOddhZ0DwG4+pGC3wyEg4P
8H0X5xolYHBypOvMGmOQhvmiyPaV/soIQpL2erKNqSaqhFgsVd8wiVimJOXW8+9iwFZWjMfrdD6W
ndWgvMjB+1CfHVVemdJDFA4QorbKbGI/zGLKlfPff63rs/6P/ca62W8sNYkUFcR/l4nLhFeJaAay
GFrxqlX1e1zxK0bB+LNP9NbnZ0qN3MxqPiUruZubpWU//f13+GKp3lryaIXeF4oes9uH+zK59gp/
v+4Xu711swWYel/htcmzGaSSjZgURikAWLJJAP/OIPafb/K/nv/NbjAksibXBmsgUSN3Lk5FuZf1
h3J46zIHlDFggLwZtH1b7q3srWjvONbL4rmWJIhu6QIUE+g6c8v6Ix/eHOkSWM+x+kq8ujkB2JKo
QRJ6e51aStjshEA7ZbYs6z8ac1KSsE214jh/jNMnI/bgMi9sRjaJs1IwX7LqyO2sg9qvLHEvgyPK
v+LkZCgfzvwK+uwO0Z0y3s/mNYvtPm+co9TsxuQYl9AOypoh41sFvmPWzX1YaPAiYfCEZ+wM7WYm
Y7e8jLrsVfnTEGxr+NnONuy/UX1/wQm3rJud0EQU1iU9nkRXbw6aQYhPjGrw1pxGgH4T8qPjGqFC
4kbpVXTCOuC7E0Y/sp8jWfZ/bu/t6JSSQOi1G+tDGKzFd1TqLz7yW89FtQz1SII/sOs/7YfqmzP9
q03NvCmUplgq7aGGrl8MzwbxolBBgcdcXLf0EOVvCxzXN8sxVDxlMheyPJMwzUQitLyq3UTphm5f
dCsjmwANedhMNSxDPYTl/CLH7Z2jF7ANzJNdRB7OgisFcHmMzU04r/NQc6M83k/gyam2z8lmibXv
lN1fPavrgv7X2d3pmSjmVKEm2OJAIH7mQmPd2mgNLdPsJuKy8ZFpXPydY8p/Kz2sWw+ta9hAmud8
MYHBWO43wom12fzwLDS1//ko4lb0TY333C6e8WDw8+SbQvWrm77ZGxUpR3Fdcd0ozF1nAOmATCJ+
lp1o3bo1ycR15HKPabnywXT0Z93GrbdSK6lFm41oRayX4MH89fcz4otP7dZXKTXDVhqg6Vy9SdrE
a3/Ycd06KZmiLQNxfQLzy3z8zunjiwPNuFnteY9Pux7k1HJOvWoc+OhwkCwZmoTdeT97HjdLT0/Y
UESmjbvyrfeKPz+76E2RkuDGLMc2H1vzUls+KM7PLnt9p//aJvImpukuqRNhMTLmcl7/ftmvnvLN
klONsJGEqtLCaf3aggCch5VrtdpKy74z4P3qR9ysvlTFW9OGiYuvPEOJP4N5Sgiqd9JvnIu+KHVv
nYt6OYk0SenYPyexH8Nh4WRiZwNnTuo9Yp6flen/eHL96/EnmS7MMcU5V82hma+dLlz+/QV8sSZv
jYjUWh/6qVXQ1D+FD9LPPuxbEyJTLxnYyowIDCXYAOqjaf/73X6xk+o3i9IMQqw3r91KnK5TSE7U
V2VU+H+/+FeP4mY5qg6RwjlqxytaK4bNpP3wadysyGpKDJBxHnHbLqcrX3zx9/v94su7tSLCwqBW
8Q+biISDFNxhXJ/CmTvVU+IH+vzND/li9ei3C9RM7bBL+CHAoldeB/MFHdaX1v7soNFvVqdmkBcS
tng6mHUbL0xd8Urohn9/QF+90Jt+ITRsJe1tXqgR4AaH88M3VfNX170pmm38xPNp4p5VwxMfUrL6
++3+0x3/R39z6wmkd8JwUkeMOxlN2IQnYAInbQz3Ce6s0vh7DgcYj+iKWrQaU+1Jo4yEa2PCuZTV
hck4Kythc92Zqg0BGJlHHa2SSmPoma/E/KgX03XSv4ts1YUseXUH1aro0cl1357MVTmDymorxRw8
ADNXx0IjKH5d1RFSKkNVeJtpskhz2JsY9o1zttPlDqrmpYXaHZvMz3GTza13RvS+QpcVAvWZjFyi
rFjN2bhRu8bv8PezC0+azX0WThsn4Y/7PwbD1O5xVsJlhDJpyO9b/PwD/WyrMBNyFT3qIwZ2sAt+
/f0xG9b1/f/Xc77BUpAKKwq1qcC5u0Nr+xSMjwZ8IwkCZWlfyonnE7yJRFqpjraZnG7Zpc12ak1m
GFurm5jLi3VuHYoA53L4qTrO5aPDqLxaDPbvKyqRltvGQkyklqurBcmo+Sk0gFDeQhVchTqCHf50
mu/q9HeiviN9QOHwUDA4LPT1zOx57JejDo9lDrE39ESdezE871h8lOi+sDBy9bZdZJCFrXFEB7TW
lWSZMt2YISVlDOqN36RGm2Kn9a9D5qxyW6yMCJAEhvb0q1R/JSSVjGKTwMtQ7rpsKTnwbpjZ1orb
VJtR/QSmd4XZP6ZtcVdJ3W5KGSoNTCoRKbda6TZQygI4JqmGB6x4mlqY0sP9BGU+zHkSydFiJodA
DY4ULmgxtvtSf26jGg6Yvs4i3R0n6Vx2cD7fFWVa9DSbVVQu0zl9Gsn/zuKnch79stlp5rKUmdXj
59grjWfxhyJ/molCFoY4SSjIa53/WY0HGLKS7GkQxvtJXbAMKvOID9ZirNZm1S2a9kSAhlvEva/p
H1m9NybDS8zC1YTyXLQ1MkU46dzVEGu/TGzciZpaxw6u62Lol/JMsjWalDxqz2NdXdlfmtGep6Hz
bJQUvSp58DZWY3wPb9rKCz/DoNySFFfEw2aAhR9amUus5FwROxHNGwmBlX4kYM/LoKM7RkpQhu0q
3ILBj65hsgwhVKzrgNFX9cDTg2ajBO1yECZOp85WQerpBCOaqtyPrG7dM2vr4sjPICukzbiqzc9u
CJZx7KwLvDXVSPsoQqjTCLRCBrR2LvtmrHpFdpka7WoR45oS1r5NdszU37F1PyFlACR1gUOgpjrk
5+WubfWbLjLc6ao7nAPIRC+ZU53sGU8mJijGQkKPIEkHJ+kOFYPfevRz/WUifneO9xb2d/2aRuge
vOzOnsVecc5K9GcMUWsqUBIqmO1G6Y76gyzE1klXIErMRYOVAd+CH70YwyVTOjw4XAcOOrQgpyXC
4SAUGbpYAQmz9kU2P/Q2gqAa2qisLwremF48N+OzzJcINWpkSBAMgZsHJVSpfNGGkttMeJAQ+zI7
1kITz/get3HkpiMSkxxm6pwvhbaVoTmYXQSdjallBds3QwTwXqYassJNnWiLyNLIScTmL0fZ2Ozj
aVziAoX1oJ+klzS3IQ78GTR7QUKN0m6lAnE6ONE48MIH09XwC9Lks4HqGuEO9uEq9lmt8daW+TJi
mmEnD/l0bmUI5qHj8jLgWO1UFMNOAd/e4TsGjOzSZylvcCbS0GKo60zYp9BwLoO1g76VQ3uu4q3A
0bwal2ZjHno2aKt9kTI0gSla0bj15Aqz5oTSCsctxiawZ7Mo9bPuZTRYnz00HRJHBu0Pjo2uKiPA
mnSvMt5r2K3d+NSNxUqOLWavp9TGNtNeQw5SutTtI7Ijr+LHId2W853CEabEz20PKz55d0x9XVUm
dMNm7Vgy6NywKJFyZsawkGQWHYKfOzM/lSmf8WgsbHj9srOenENgEdfWWjhGl+7QPdoK7E049l6Z
Rn/kJNuG0SVnvs5auh6IwoAAZT3romCLLPy5C58Dpl0dtODcyQ9m+GaHUOH54Dr4c4J8mMUEaahi
icr2UwLToyBCp0zne7OWH3M48VOOvHgs2JcT5y2X2BGjMW1W2Wh6Zje6jQH2bDTlazOYm0HeQ0qN
cIvB4wHpMA6kZrHU4l03/FKaQ5wdVPnVFuMyKTmVR4aS7dUyV+xUnWP/99TVm7bSVmlyhmvoT0Fx
oANwdd4baTBNejEqPJmRAXYO/NqO4VGQrxXLOTTqYWh+1UzkQ+F2mNebHT6GYeVP9sZoxkVtPXb2
G9iSl8SDV5tPRv6pmZcheSU3zNORkoQUHX3xy0LHMJO8o7bWqUnuq5a4lPCSNE95vGRFrUTA1Yws
PoTpdC/IBIulbSosuHTswHBw8VZ1mbggxDPqRZq0aILtbVvIrsghD+Rt4vfJOSi73VCg04CLY0Lz
ruFumlQmNFOm47wG01lOC3i4EFjC6CGcL9yGJ0M6ku3hlzYE+0Y+SfqjiFcdmDBSqjEWm0zaWgGY
sHNIGSFVkNivdin5ZH30JSfO8KdEmxdP2TLvx31nIXVzWL/1S+AomzFiytrC7JT4WDNZRi8TLAyG
dNdIWykeKYUFhdrZ6L9z0PvC08K69XiLCE8MEMSInTMdu1bxYvbmtkEZXn/qIlkVlFYdRJe4KQiB
Qs6OfoD0Xz80JVdEaN/iz1nNz2nA4RZcmjz3ciOkzlO9kuWZlOCO9qbrB0hXCN7jzm0iad30Jaxw
B63mxclghhbl0uwgVUEM/nvJpRtflMz/YKr/6l/LLurTKhpAegf4ihmqd8xr6lOk9utWqr2YzRil
8Vpoq7qa97by2ti/4cAu1Mz0rHJYRDPaS4RYFSyPMTFQZN+RMLKYkUWIGQGp5Nd6v4NWGI+npMr8
Cst5M73vC0Sribprr1zCigKVUV+no4q3KjcrHlLl1GF8MHfCs0vNl4PJo1f9nSNCddJ5GYe4UjE0
mE4Epi9LhJzxRqATi7t7AxaTNpFBJD8OWDNaiEmS4JBFH1BpjWrYCvOccE4lovBDekm7tw5JCiMN
ND+gskLAxpyhTIlJFEin2y1OQcoir2Mk5csGyb1gOt1ACmI7mJu3ud7h+UMlhFzZKp9lCetroMSr
DW0v7Y06PHdsXBNKgLFdOvXBMY5N43XxSS3ntZxsJt57i5orCGEVS+VaU0MXchp1wTaoVkG2UUXr
mmbkzWxnhgWfE7GFrUPOVipft+8KNmW57hdqV7KLQ/lESKS96/1Z5OcI/RkobHmFquNTBVEOxwyn
cZZxSgFqryQTnZom7+PsOEtvHBkwMoWnUTlVw3lKmJOGSzk4zByeTX2xZ9sL1ZU0LsTZag/1OC+C
66xF3oXzSS0eLOXeSBufsOOFzpA87g+99dKiy8w2I9uaSblsKHzJV148fgIp732O32zMJlJk/+0l
EE+yfIrCX0Ozi5PnAG11zLeQ8/1pxrEKfzkNWiounDyUTXxNvKbWYMO1ke4z0iJfIQjt+wgVzmjB
WyYIze8RIja5/DBmp5K5ukXyAERb387VjaMqS9sMzoRy+6mzIwjDTptlVUG/V9V9V0abgu4ngCJe
ZibMKV6PMzEuqJ/K9i0PLm38qOTOFpEQhoDaQzD2L5Jc7TKWdGl9zOZ4Gsj+JHmBmDevIPisBX/q
ywe9Y4eQETJE5TaA/anFPADU0rEUXiB4uS0y0UHmEJhOZR4QVTYuhuA4kd5ZwXSr3wPlPKjlokGI
4Vj4F+iPBga1eYxaVk73evU4ZKt+fEnSySv7LXZl16BQylZYWDobo6IdCpaiVp1IHV6wyNDAo2Mm
uoHF/q4k557yQubtO4/ou8gd6cR7E+w0psLqPXAJ5b6vQiTu5oOh7+NhXNm24+EA0sm7ifMj198S
lA6j86TbfxQi/cy49MOhPFt6+Fgg1o6xGcEDpcMG3usDqPERJ1BK/xni7b3iPyoZpg5TtMqVj6Cb
fHukDIAV7jb6Wo9Wk6hRsu8UhpiZSe/bPqdJiSA6hTfXI2rHhmFoH22p3ckloTF11NEzm8F6prwu
+/YlwiDbdHo0WNFKdzAyYEpkokEcOnieeeeHqA5avX4we2eDp/5RoOq3JlitmZeb2KcpCO8UxxVE
7CTXVlxQCqH+7817A/F/FByvKhrMUwJ72Y0Oszm28RC1MsYC+RwtETTV9ADiWswRq+dI4zKC7luE
o2cjmrDabSzv1fJpBEDTsgmhyOymARU5Wg7FtM/VTE7I9X0606oY1u2wuR5CalZ/xnq2TgLNRXLu
2g2CCP0yASHkoE0Skqw5Cz0EH1hWbOIeGrS5Hsdtm9h3lp4jrI0PmoZJbgapsO78KFwlmK7YbX4O
FH3VoYQJm/4Y6NoW37TVFEGdEoS9NeN61u2N1cu7NuN7ZEeyMWIWxquE7Cco2KDacwjBv2nehiZY
Wjn85gcye6op2E+FdclSsVZsmIcY4XxznH2BH9wAhSiXeBhopncTwkJ00VHz5+8X/sdv7r+QiRuo
UCiDKXS1Hnd23z2ymR0DbHpGkzpUwxiCjKiJ+t/OIX3af7BroAYxXcRlu1lS7tLR3sjt/BTZn4kT
Hp3g8+83df3Z/3VP1yP9X0d3Mzs1/HkT27BMX6QUQVeKsqhK7++X/8f97b+uf4Mw6qk9DHXGSK+S
Na+b5UcRbguVqCLxGUuXsFcYzG8UAdO42wrOxH5Kjpl1rL+N3/3HkO+/7uAGg8SgvDT5BvkNwVFm
FPbqlKMHqX2YZNtAOKguSJks70ZyFGKUzi1nVa5yyhT7rtpBdR1xVbBV+WdYv3YDW0YIweKUwfgu
klaKeJzjb/BFTtcvXuUNcGmZBfoNzqsd4vtFTcYuaBy6xDXUiAvNM+KQYkcBRJRH5hZM/Yv4o84w
qlc8eW4vJSfKHOlejUiNs8DXkUqP6Baygvb3NFSvWqgvDbNf6rO+jarBj6RXHYZ4qdl3TvkiqsGd
wtjP86d6tlyRooarNm27D6anoqs93I0cFLFKd9ckiZtjKtIANNfBvWZvbXZT9jS3Mvco/+r6OZV7
4DW8bTruAUEZu3tbIghKZ9eqXrEKyQLUbNtuwJFb9mCB9LlF8YhMXuqeIzbKEcXRWOZXJMENpHZx
dRmo+4qq4j2NKBZTiLoYaGQdytDIPnTmuJF0GP1Xpw7fzvaO7CNi1WfkivUxKjftFLgGEKEKDjFq
+TrBiCulLSg7xPTKRq/SBYZuaFTL6THpSq/pow2GqThtvVoaZXu8SettBcRG1FIcvs/jZ1GGuwqh
Tx3Bn0bFiEOLqq0MsXewqy7JNWBEtp/n+NjEMacxdTunqlAS1kruhSMKcIGcMVwFy9BQcJuyeNVI
X8fXRFcPRfmplfU6sycv66/q/m0VPcTN/JoKih8T3aCp+LScbhVz4iDTa4uHIT2o6QGiKOZOQbJ0
pl9arviTnJyt7o8Tfehq5FUC87jcAvhI6LXSRaPK7lispercWZU3a9WnaIt1J830bK+WvoNIjty1
2+ea5uNnQiOvu7gqLQYzv58Rkwv0Rs0wLkUZACBlewRv/ySMh1H2akMsiLLS76uXFIC4v8orMVK0
5gQYydrlyjGaDx3VYzOFj4b0PCXNzin+WBGqWiP3Rq32J3QFvXCOeqRtu1D7FWsgEBA3HPmPNGho
j4nVag1sayuC1p8TdFu4i/XV0sFfo8j1+8T6/5Sd2XLcSJqlX6Wt71ENhzsAx1h3XcQewS1IbaRu
YCRFAXDs+/L084W6ZjrFzJRmyizTLEtigAE4fPn/c75j/6YP8jfNHOfdmlKnZmDIhCO7joGq4Ycp
ijeWRkIS445bfqdw+Ju5/D2XG1pr4QARGq+69FNOzLDbXgfYWn89k//NGe89njtYCg4p7KSuSvtg
IgLzpvl358e/nrecd0uEH4lEUdkdr6b2ph8+sAL85oP/prv1nonrBbIcC59KeQ8eYggXyGBA5Ag7
LuzfLW9/02z4oRD+w/Lp+kXWpovLg8XJUaUdGYIe5bKTAVmSmE+xvZ8LzTyTrAOl179+En/3mN/N
88UibH++fK0mfpb+ZWeIpw8EwK8//W9u2ntYrk7jOF96nnPk2iSRX01OhwEVCN347dcX+DHo/2JB
fk/ONWGHktaVrIDefJmpj0mT3KaVehERRXqieRNm1k68+sPE8Ta7zcNH3XAkuSThYbiDsrTpK8Bh
0XxIK060dvkSePmxw29J827XDGJrTHZVsJv+zW/8d0/5nZLN9ubIDquJViMOQy+mreCV12P2IY2f
xuoxmjooa9HTApJLAf0IUpg+vgXSrFtZI6quCmtnixlJlzYtpefCejVA4H/9u/3da/mu29WGRkCX
09QS0R2yiMzUB3/9ye7l/fur53SZzP4wtmvOwaJXjISuMOfcnfd1Hm2Dbjw63rwvsaVZolq1ZbYB
XA/lBxpHUX4OMAgJitpRcdBmXBvvqzAoKUt5otu0CmM0qWZd+i+RYeZOP9QXUAllTSHYZpAJauMQ
HmFBRS04LRukW5geWt1tZfyUhs+pW23xxx2qOf1cztMhRW6cJWdJM78gZrUPvoahWrfBvkhAPyzT
i5rUA6nRVAnkb+7K370e72byOQ3iqAbJfyWykiJItp4ABhP2Rif3X/r1/3id/lf0Vp7/+xa3//xP
/vu1rOYmieLu3X/+8yZ5bcq2/N795+XH/u9f+/mH/nn7PGB8L9//nZ9+hE/+15U3z93zT/+Bryzp
5vv+rZkf8KNn3Y+P53e8/M3/1z/8t7cfn/Jxrt7+699fy77oLp8GRLP493/90fEbjpPLJPwff/z8
f/3h7XPOz52eq+c///2357bjR135j0Ar6TMPjm8//h/H+UcglWMrQYikd1nvirLp4v/6d+X+w2Vj
LHytpbTtH9aCtuwvf+TY/1CO48vAdnQgbQ+R4f/5dX56JP/ziP6t6PNzmRQdjhn5Y1H9n7cDl4UM
NBaqQAo70Lb3w7P0h7ekmFskNgOV68AWzpUmomdl0pA8zsSedpcAR1BMFGz6bvykg/GWYR/O++YJ
sOMmc71jMpZYE59Rg69sv38DNDCSdHRR555Squ+7JVtuJ1l8bTt+EL+qg5B29keqD4y9ZbJy5Kf5
tIlsN1xnCUM9zMcCNqR5VsazVv5CdPUYNflKKRABVZ7j2VwoA+sgJsKeQmOSPcLXpsBknG/RPOfE
7jUeZMW7NuooopWvYLzsXT7j/Vgkht+o+uDYALj6WMFhaAIJwdH5osuZHSLt3yD141sri8kpLYfs
S2uK/Ea2AiBi0+3Tszl7Ojh0QXS95LAmYaSl9jFYiAyPHoAuaCTWNNqLRoCiIwNwu0TRI2yDBVIJ
JFi8hIi7/BFD6N7HKK6CdSB3JsagGKz0rF4BVFS7PHaBSLQjZlOYy2sX7GoIoS06jpdkDcs37mpM
SlrkHmoUa+05r4a2G15tYctitUx0vZMJ2HTdUpSiJA9Lw+/k94pAmbto6dnVW1I9Wo31nEv4n7lP
00a1tljn0WL2gcy/mbYN2ZyHzrZrZLma1RLtnYuPWIVDsy4GOPfhUr4O/aQ3S1QGnBBMe2pnQDqT
V5Nhp9wROiQ9PLuwk5t8bEdA0UiIA9E49Djb+mOXNeau1yQpYZcFu3Gp0CRDozlhpY9RDcnLt7KX
IbM560Lj3NEwBmQ5mB4ZwZA9eioQvPkivy1bhm1f1V+zYQ5xE9M5EHU3X0uk2wBxyhehBE672X8q
sqjlNupy7daBszXywr/scB47mfuBhweahwiVEywJA9TAmw5+4N/PLlakrCK9sValvR7cufwQYhzf
T2nwyZU29MucunNoHEzqfaE2IAJaXLdJeLY7SmBtPKurQo3RkxxdnyIfYJG6gIlECw7qrp33yXPv
oeefh8sg7wmD9esCgXbG+UEWNq2naC5Ppi182q8hULaBnF2r1hJWGQAf1PHqOjT0cMOJJldM5xPU
cs/jG9MKaCnNKivyh21iaprgQOGG72GQDDe5JzkMdQsO63QMy61o7XGl/V0idvTxqemJdIFF4Uzx
ncWD3CbopTfaokybJpoO9FKajRMABGgtn/dVKCQfnODXbZhz8Cw5nmThQl1akX4mmrR+zGJBQ0Is
wbq30Zo7Pgm/op3YjxhNAzeZe2fD3DiuyxKGKveBvYa3ZNshnrq1cYFM6iTrj4BBaLHS3VpNfRht
u6iUxymAV2ANlVjPMg85xktKQYMhajcaPhXTBaM4yM9AWzG1i2A+KX1ZvCfvS9o5hNmVAmKhn3yn
PttuOihw69Hl61j9fFc0FQoRi7pA0CCJiH3eZFVAIo4iUBkQSAwrfyBoaXt6P5cX8FhT1jcZtKJj
E5gZojI15kRM+dYZQo7mAfyGGPr7qSgL3hN/BDsQRcsWMAGd7pr3t0hpZ8wRZzsvT55HCzVymvol
roqQe281807bYCqdMEPw0S9PWgExMSrA8j4snMqmJuWJ0gPR0i23TQXEaKBPtauxpfxmD/Gz0+i/
l45AeJ7jsXoJ/V4xbRUVhjLZFGc/kFc5RRCXN8Gu9Caw8k+hF3UUisPfqNoE6+0fdnNc1HUDyTVp
vQvpyPcXTUeSbOppAtl36T7ViCCAMaTmWweaWlMKID7FlhRh7yXvE+SP3+yhf96nXi5PM1cIFmUh
tPyTxD+t7KoXYWifDXTjdmUYiH/YMPxrhf7jivzzqYgLeDawee17nmRjoH/Iwv6wHs8Wsomm8uW5
Sc1XKzGPtVToSzr5mw33zxvAH9fxbN5LrTHAcZl3G+86yykP1Jl7Lpq9mIEpHysq/HF8+PXX+dP9
8mwdeAJmme/z1d6baEJEMmXt1wGWeIBuwasd/6Yk8Rf3648XeO8RmnMwlLXDBVp5Y9pbo+5N/vzr
7/Bz1ePHrcKcx0C3kccJ/T4xDQW4Z3WJ0ueekn88XKllXE3q3lbfq/j115f6i9vFQdrTysPt5En/
Mvr/8PS5XZldQuY51/I0FrvA+U0i5Z8/X9jw5tmGOnwZ/30hxwnrBjlDbZ0t6qfLho3Gr3//P98q
ED0BW9fAdoXnvpdAV8JzhLWk5T1xSnkH/25Hlwkmxii2v77Qnx87sYiBqzRCEe3a7yNUDe8PSJrB
3GsUkIPVfiA76KkZ9cuvL/Pnt0QEPHccQuzGFf/++Xn4QZ/gBY3pVXcPcvkcRd1K9K8x/a5fX+f9
fVOYqVwhPB6JcLX/vvQVwUkox2bOznF1k2V3iPqAPlG0ba3fmNne3zcu5Co38IXje7je39eUZtdq
xawjlG6I5pzs2Uo+pOp3c/TPFXxfc5HAc+zLGNa8Me+jdAbVRCFjMDoXhtZ8369m5svgPsmuC3s4
5WAztGvIdvz865v4fnAr37uclphAeXWU835MxMVYTamnzBmzffh2gVH/+vPlz5WEy/diX6ltZHyO
xz8/1qY/vJ0Jau15iY05TxG6vG4YyptGIo1oJrr0jh3223wu1KodwD8jWenWg2fLr07PBN5Z5aNj
j8DlBoSEDqjJ+7zI0fHbHjJDNzkn4JDBsXf+vpC2vxXgktYaiu2mjel4GlbaH5xCNtww5ldVCpy5
DdzwTg+C7AUF/NPLQ/dQOu74m0bin4fM5VsrRzqOksp9b8pNwxniZe0nZyqnQX0KyluRnn99Z//i
yXEJ3lkyutALvPdIZbDp5OhF5lxcu5xofgfeeP8W89xch9264waX8/Z76XpVB3ngCm5yaW5i+d3q
v3eTD8XJ+c0A+fPX8DmyK9tRyvNc+33gS5sbiItj3Z9JHVzpjz7ZOP+/9+nnC1y+6B8GoNKOlVGd
6s+TTd+AHsbm15/P5Oa8218pn1XBdgmacYRkKXrX3zOeNDapEsB3U6dHhlQIwONpcoBMPR1KCJWb
jD39o2Mg0nSsMfsRHORFxBvQ3AjQWBciSm84VkdDPWwnM8B0HYCSV0n86rbSOwdh0J/izIQhyCfn
ybYNyKWJzRaKr0QdmxKpnM9ZldLC6NzaiUGO0OeoH3CUoDx09VVUg6Rb9bRUnKNrZ+O24KbcDmWX
fyRCrkIhMV3AuzL6PtVTvl+KyownHzvBtnEHjvhGT7sGS956GmW6iazm0zI1A3SrvI3gC7GXR8Zb
LuMpXVS2k21esXuPu42nq6dqwqsxVE6+rlgD1xOgpNvEjnOoa9Rvy8mLZ6BDtOwIdAi/yBjFrAnm
ei99Fd+0WU1hRQ7lnZ6s+sFP7XJbEDf21Uv7dqY3GMYYGJb6k6rxHMcq906+FzXbvi2CDaxDyApO
rF4SnupJu0W/ATCPYgRY9bc27MY1glMg+tVobydKJutZi2grPW0fteZAYkVy3DV6fs0TtJJtMTz5
cak2Ku27bZAhVqeFj5kwgY/hRPGD7VAajosU0/Xk7UxVmPWozXQVoUvedPWQAjqX04AJPeNOhaq6
AXhZgJ8cCEfRgCQ5m9FLyOPgpszg59XJgDnMRYDU5w2/ZgMnpgY5su8Tv+N8CpWYQk9/KIc03opK
wlMrOmThl6R0ML22f1MjKT3WGS3ggO7avfBtLmAmxxyWovssOjJGasvA/ZNJvXIsmyoudsgj0tuA
cidoM9GM9nXjQeVKM3c5saUL9m4YA3Idsgu3y8aaUgQW+Pm20urN9O4NR8t5teQ24Eg7xbagbMWQ
6dWbz4FVbWPd9G9tvjwWOguPk27G0+xKdb2EbbLOhmB5KGVQX/V5MX6Pev0y5KJZ22nj7dqA+Z6g
iEs2C43UrpuX+3QkE0VjTjmIIkiJspjknfYmwTP15R3lFehB2A93celx9PDJcyFqhdqxy48FefQ5
wOG3wwqCYqub4p1EzPw90JKYCJd0gbz3xy0MCO+K45M+LqLJTqmN3SHK5+pYlKCOgTzj1emUu2uN
Go4Fw/dh6ieoxbFqJbR05OB2r5e1sNwcMgBqdYoQ1TZbXDZ7/oX3lSJ6bmcXeXzkPDcK6mYhaR91
qmoPvT0TcRNZDidEk++p9EVv/pDBxy1lDK04JxUmRQS5ALjVc6ch89j3pbcUqBFB24GsKW+tiQjb
VMUDCO/ZPaSBDo6cQufrZhGccishj8IrIv6yZ29E2S2bpaHB5M09DWe1zBmkNDJ5WPBQsdZ+QzQT
GQYiauiGIx0g/4j6RVXmlP6xp2KoSU51qzyUWvMptCgzPufeJyomtxwJSIoIk/LaY0N1nUrUuKlC
nRrxBBHFt+ibPurR3QS5h6gKGH4PfmU7yPQb26MPnfQ64JlBqb6Cx8M80g6fwIiWBGCEdORj8A5x
q8FrJHF4SPKmvxDo2pOb+tbWG018bKjbHvISiWQ2191NP1eAL0dZwmTX2l5ZTkQNo4OM1lT9K8A0
rDphp89UgChSqQZxvAR+mbSevJmtyRxlR3tHyd4c+swKsCtEMCphJ6910QybzHOhZU/JVG3dfHYf
phKecT73N7SWPFJimMlEZ9nPlue2V4uewDYyze6buANtBbVwbeKZ9xTk9rH0LoC9LMeokkflzqbC
ttJVWp7FSFkuT2R2KLzCuxkGd9nFdf1tMVVwHRjLOknIX2s7CVCyiRIWahk+9m7wlQTuJzgB5dpL
aKiJLEl27iCiVTEVr84AZm1xFPTyTjNZpln6Ms15e5iKvLwX9Ti8AUNKMQ32Ct6O1w8fh6o2V0yL
NVCEEKxcJaq7qOSsNKYm2c9B8iB6v9pWOMfWbI4+uCijDkUU+buyR4RLvQhV9KV024PN28dLP22t
okx2vUQctDSJtRot7mtPIMlTMhfNtjRRjpVrrg7Km6InOmJw7st0JKekN+fRs/Q2AZmNpncSq8WN
+tt5HAAwVBDOEZrE1jqqwGAWVuV/HKsLWLoM20PrXJbBkPlu7WoM/ZmVd48CdgtgGm2NTPesD5eG
26v0uGOZ3XgHu5fph6A0OkMvPyP2EKF9WurJvu2yMxJOEr7y0R9f29y3P6YLNZ/GwA+m6PtQ2+Wy
k8487ESM5E7E41tRShrtRYEm1+TYZ6hQ36ieEJuILRnNTp8KvInfqsAwxL2FXmhY2AcrLhzicwh8
ZCFNzpMvX8qkjb45w2htZBu2dxr464tpF9dAEb3kWzhTdesb6TB9u9k+l0N7nGNHgEkdzdWkbW5d
zz6iB1nZTwq4T9MK6aJnbNP7WHtIpYlfifbpMMPVZyWvN3bXJ1B8TXSeg0ENK9QDy65kj3FbslXY
Qi0ncqLThOQEjb/P2tLs7Dx+pZY3w7OvnZOx1JexKQWBcdGLzZfYgKGimj1TzS5WJmwIXwkKNDlo
Z8sPSlHerpOMNbyoynrthl53X/jg85vOBYWYEKeg7Sje2tqdL9BhfF02VBuy0PJOnTA3kQE2+da5
DJEPMebb+ylDqRKFdXXbFqzrWqftJlZ2BJ7VbjH1hADDyyF5HDllHPNLKbdsYj7adb7acxdd2V5J
4gUthy18CLETnH1WwxCPm3roGxJGzHeD8es5dsXbePlndJsNA6c7xW0X9OsGus6NG43PRBuPjAZM
Upl2ssMEbv+N5pZgX4FtkErbK8Eiz+UoreeBU/KuV2AScXU6H2cPZXPv0ghfUVRo4PJa9HnCYdxk
gYwOg8JT49M7XidBjFcjgZ6e6BmaPtbGLX6kDP0UzsYeuv65z+znqCwN5tSoeYF+/qbcS9omvj3Q
XdY0I/z3k6spK5Ktl9PlGD1cGwj/ViSTMHl0scV5uetZMq1hvPWyyF0hsZeb2RkmXKNVqffB4N2N
sK8lfaTOVqR1fG6iRx0F20RoVLKjH63GQU13aqYuGfbVdytf3hoLjmnUE1VlC4lj0IlH9L1uCQ3Q
A2DZe85qpmkMkAKHVeX57Up7zbCGll1DHjXWjeHIQ5poXRzYF6c3JTPPLe00/F0z9dhhcTMUWbjH
19bs1U/0FGy2Vq5o9j2+m/0QYLzkQADcwITzrg+c6IgSVqzd1IYCDzV9Nj02qcSrTzKVBD6SznSq
O89m5SSkhzYlXJ5k1rtscpe9WsDvTlmMxybzXqUhmVLa9Nq16b0rQBjuXrh1/AmC9bCqJBv4tEv7
I6xpqvo0wlATBcF1bPm3TQDDnHxL63OUzWrb08b5nIiMPmNBPxObjqJ2bgoTn3rtSdoVuIStCklv
lAOFr2ulH2ZNGd+RRJOCrIsI+epei6ENr8d+Ubia1LMn2H4luZhwxi1sEpImKg/JJZ+XrVK5WSpV
bbreT7dT0buHKPe6l3kqQuDmur6O52pcO3klHhrFplYw97PoxkczlfeMOLWx20DfGT2k56xlH+tN
5acpbhg2beMQlmQ1x6KRXyrdYSiO84nogeIbGavdFoMnw5TS0147dMxwh8b9psxxjWa1R29KtcRt
VAkSxjGcj6Kc4nadxbXzuVVy2QVKcJahxwOon27uVeyk+CSF7IkUkkOzGdEhn0kwGG+GyI1umOjm
AxJXsjRd0+xUPWQ0bOi4CcR1jN8M5GKK5uUmqfHXyabyjulcoy8VdoECX3VB/QAM1X3Ni9Rs80rF
nFSq/mM+24pVsx72uV/pjyVjZavFwIqk3Ir0Je24xxIs39riyHTqqCfu25bXsBaqOwlbfyucyNvW
BQ3fMnIwONYQraZBRjt2CTAbJ9dahQrHsVJJsJkX5xCST7BOklJt6UNU2ExIPHC8fjvMLcZRWOxh
PND6q8n1rOeXlErOyphqJtEsenNzvdwELWMf30NwjBOCSubJJXpwwGTrN+wlpRqsXZwXl/wcHCpO
hb2LFhfcLpp/y4cpSeq7MBzoci1zMG6GXtmHvg6iV7lM3U7KDnD2gvbGrUJzyGYxvCSFXG48u4y2
DorRQ50V81nLeP5sisQ51cswb5S14MCN5hpesOUem1nVV9U8YG71avPJssRAYE03jZsYvsIekvyw
p+3ub5NAPrjxXJLX4k3jagnd9EGK6tCwRa+oWLnUAFYcw8o9W7f45GqZYyOs2eK1Rfg40ArbMX8W
e1e246ZoUdXLAoOFM1pw2Je+XnXxHO4qe/nAccyj4T27K+7cnNDdDeLDHNKpXBIxPhdt4W17IAp3
S1F2Kylmc0wE52VbRK9RHXygu2shyMzbVUgEKagz494M2FQePMbS0QvraK/wZu/ZqJpb5arptl5c
tRNyekpaGocFu8tt3BMJFHhNtV0W6gEDtos1AT5sCFOk/p2bEW6b9O0m8diY2rMvbxpA+R4pi1im
qhEuH86eEZ/XrmHO3HBYv09ENB7xSqDQycbmyrOndDe0xOIytznXPnKANSfh+LYsvOa+cDJ5EkXh
bmcwFGSweGKTtVlxaCqeX20mEpniS5hJ4UFCXiim4Q4rg6cqTt6s0m5XZeW6h9zSIS2+4GuXg5/G
aPHFQ7aAFYT4PTsN2itHJjGHz+Azxy36+wM7qaHDS+a0A6l0Sy024VCUEPSlwqLCrt1Tg3s0DgBP
5fRMEhovjUi4L4VKYFn40AB0JGzaPh7ShOWjleDY0y5rddQsUKaDgSJk6wanIXe9TyoZh70bSXef
BIuzVnUJJr33qrVJ0SxNAWbxcMGArHvL/QTwFgt3suDlGsU3JAfpuoJZdJ2b7GUO3eY4pPOwlks4
3XV1NO3tdHzr/T64nSssd4YmA3NkOR2j/OJdbZjsY8sUV6X0g0MOLHkb8T6viSusMHjhJuxipU9D
76vHcZb+Zkoc9wk1qQbHT5wfNw5MxTKlr/UEAtBL869qIIsqr+Qt74l3XWZOCp3f7rZO57qrDM42
XiVPEoHB+TQmToh8OCff9GXb7XrNQa5GFMC5NOm2Q5eSgTJgYbN6phhn5BA9ddjg1CWjZwoxNHpD
9xaWDWWiqif5yWY8KB3pbdsHPUi9PjoEoug2feSZUxmN6U4nRJfQZrBK0R4J1HIOvBjo+9URjYB7
J9M0/4gC10M2Xn1OgybcqqJCNBYucK7jxOwgcvINREYB3iXhzbdadayMeIT2TMWALdwusFN3tVTp
sMvy+IKet8ebisomK5XzmDaNtbVN3tJuluOeKr+zo35NTd0vnWlPOSxYqbKIuamclo+jnV4mWKvY
S0FUQd+hHRkcZjuRXXaqscLZk7NhkUuLtGC03duk7ZjAS8emPHjx9TmRdSQr8btsXehETU+eaQYc
uxWLvUp17pGTotKH0rCH8uu22MfjXB+tcW73LSrZQ96X0cGrB70bVNBsSSTobvgKxbaeQMOreBTk
OE/dszHiCaVAt9ZTZ7buBTsSjbm9M6pn1xD7am/qjKN7iDqTKhan9ySmg79E+XXQxtXHMjLlHb1h
sOwcnkSd9mvynsjFGdGzBMoUB37PgExch40KJVTStUrSWCvgNKARSFlsWrIZVP/i8z+mNyooGSkg
d5xjZpQ1OrpN5iVlQ2TN6linabkrrDFAKNqWV1FH5X/sUFLFIbc7a2uD+y73H4PIdp67Rc7bZsIP
vLSYrNpa+gf4pMGeuGCfCduv4fVG5BxWk0tVjYl5paoBZ7px8O+aYdM2nUMI4ZzDJjbijmYF74E2
JKqYWtxXnUYps7Q2G8ww2Y8k/JEkaXu7KOyD3dDpdqV8ybepVbU3S98fvCgbdnWin2rldPuCuti5
nrElBwkhgZPD2J1Q39wZNxn2ZTjBHhGXpYqz3c5PGrFFTkHkq+tB06+9x6G5JHGgv1mhxke1VMzx
faREeZToU25Q2LSbUI71kbhwD6nIkO10NyFbipE9hFWSHsMspQphdLoBwaFQcCTeIVL0ccq8r7aM
SWbFLodpTx7EjiSz5ht0+fgDqcygDxmoK1rZLKTJpYjMcXFcQ4zdLTEljnEfWxXhpcAx2pblo8dN
N7a9IqEhc67TIUP46wuKABWAKPQeRXGVu7ZDCod4TOPaXkcm1OTLdqhQR5JBKK0QjxETRBo7+Ig8
9B7Xju1MJ1KI8n3IUWiLDLy6dsANAPRSBfAggqpdRXTLkqHg7YjUWddeKs4xcqfDGLGuL1bxtkRp
TvDa2O/KgoLdkvfzyaiUmm6HD9GPumzPgwwPw8VgErttsKkW13oEr683uU/ocSy96YTAqTwlQPhI
TGBuXqwIEZSO7d2Yty8Uz8nHyYiXi/yRI0JeAQldHOPi2GVp6i0YM71KzbobfUQ4TlZRGG4+24Dt
wb/UErSnCWErQGeJZCAeCNSBi4rZd7aqcZWyg1oJVc3rXAcznusLhafk+J5xKv6SLwRAV9L66PmU
B1s/tNdVNNqsD2iLItvHV6NbClNL/aoyage0jf3taNdiVZilOV9q/OA7NMu0489vY9zBt6htWpiy
xIyY9Gl0SPOexDFVW19CTgzXTkNtEhUtWwYO97ARbLVrqNU9mPRsF1epUdaLzicASarFFZmk3FsB
+oVCZkwJi4erpDXfxCJNd9agDeEovX+ccr//6MYh0sTE7q+mxCYPQUbEAk7FsE6buuGbZ5fmQzdj
DUqqTSCxpA2tz+jw+uRqLH1rM+SSRDZ1iQ9J0aA1mWg+9HWh8bK3GrNSRiQoWTbWxiFLeW1ZJcHR
kyAtFjI5c1eJudgbC5dyaZ5swxwFUgC+pcuy82S1XwjOpAswYsRMYxzwizM2AD8onBR6bL6lVTDc
hcIQdVtynPXJHtrrJSGOOwSiEGJ4LbMCQg/V6JIqfYL9x6eIuy0ctjqqj8pPShXOdxXaGjLHCJhi
CqGSjpqyW+eW9m0xBc8zDOV9bUZBYSpjW2hfYjenWV+JcVk2DhPe3jjYGkYO9mvKrngDrTndSV2k
15NxXmMvI3+kdeW8moc4RyOHRXSCsBBVhHQU0VOPz+22d9llddMi13ZI0hMvDp4vjoyclDNx3xqP
PJjGp15GESHaRPFQEnY3Qe1PvPEW2RSC/rJdvrQM3bvOrvKYQ6LWyBOrL/VAKLMWTfVR0cxTCAtC
BBT0K1hspJtkz9rYDmSdeLzz2HCtiEIfDmG8WBu3TcRXHeT2d46JTy7+2Fv6b/bXYFrMZ+OVPSYE
aq0nLwJS7Th+/FBTiyNF2P5ICNclqZYzQuXrnQhaecvA+yxbaI8bMfb5R7uvcJr9YN70y5KzN13y
fVbTY92Uc1bp7VKRxmT1jJXclJS1G9+945T5jQmxvwtlItbF1D3QQ4wPGSsBxV22DYNDZ3yA40UD
DMDo7BpvE3Q4CxqjoIq0uYCeDcAra51v9phkVxwv6e7U4XDX2Aln0hrIR9xSRgxjRTZsPb4gP/G2
sZvH+16KgVDLTFjXM82HjUZuu2kZKWeDc5A3wx04S1MDAC7Nnso0cGrteXgW5MFSSYjcF98LbboP
+TDdJY1nbSsZOychMT7bGaSk3KJm3VIYbdZ5zLwv5sD+vuQAaUl8yh6cNDMfkjquP3nK7W5kmi+k
fdnDRrRB99TRq3f8ZJt9tcS0HCzTDcfYriX0ponI1sSEMatT0r90IlNHaszjObM1w1KPMiDajQTG
lJDxL0ECDkIufXc1sj6ua0NclYm1dVPOdIRb0R0cj+x1Tb9ry2GsoThlGbNyS8LMysqRV9VQtXsi
pzocu6Sal37q7/MC5EsfXZAPsCHnT73QxqFxRoG28eMKSgABeZ3uxB6JOaSgXnabpWz0mwVfaueV
4WWN5szlXP5VJKVFFAq0CkJ06U+n1ddQduIgHPNtkulyokP4OAXLZ23Kb75lU6ruYy17QuiyEmVk
45afdB98IKOOTBWGara3LJTJ49S109qmXPC5toT6ZmpnxkIfETIYprFk+0D9CshDzqJP/FWblfJ+
zpac/hbxVFia5rG/SbRDkjDJpzf8TsuqngwybCev07Xla1RKKXLpdglHzkSMFzQXJsLXvKQTabM8
oj18x+EpNtJcz3UFagnryK4QyDgTYOiwvWxzS5VjqYiaGf43aWe6GzeSddsnIkBGBKe/mcxRY2qy
rT+ELdmc55lPfxfd30VbKUOC0Q1Uo6rblczkEDxxzt5rB/nGYQrpJUs8bwxh4EthafaahrNa04+r
1iIo6i18eH3bGzlzxBBGgvLbcONoYXjhIwI8EtEQ7EOfDkpH5B87GjtZF4PB2CUHfpUxDyGWLOz3
ZTUtMKssuWNDhui1Uv12dIlTMg2qaOULdxMrZW+z1g+2RdbPjOZZA7p0Lj2lO8zmJkAcWS99xMuC
qj8AH90HZPnZsPawdvqW1w90lkZJeJv96menWPvWV+XEmzyk9yarJfjTrXFEu4AR4kAJOtyQTYk8
o16TeUDuQjp/V1Wtv9LkXgK8eK/f9zWRU10XjEu8arsNE3AjXZuRi6GH9VXrpwygpoGYOwcpnN3Y
QJVHMpWV1QrqP7rkYxO9stcW3jATppcsRVrjZrUXBbQuJDOatQ6wYa+303fHCNlmZzMZL8sKHznQ
4VANt930YzAENs5at2j2BPe899STvxgJ6L8mXzjrgNLhItAtqVAsJGCR/AHEFENS1q6ieUktO7mV
TJk22Zha68Q10rupc82vSZuNT1pjLu7hkR4s/mHhNT3OoKzsG5iYtJDtxPpqNoUkynpBrVn4KivR
i4s5B5eZRlrM6MZmGMmGqKfRgyG0gcGj408d/O/aVFQhUCbI6F4LfMgbk/F58JdMuTku2oPbWD1k
hSGRq5Ei5LqTpF0nFA6lgEyjG1a9Fc7Q7jV/hguWdz0sb+ztSOvV2iK59etE7LdO5iYEz8K1h5uu
Kk1PWlN4YQVSf9ZSRcVkNvDKzHyE5WANEuOq6A42+5cHm+3TOgwIjZ46E8WBYxRf3Jo7OTanyZss
hQbe1+Hw60yzu3CIj5leCgaPSO9nxrXrVpMEzikAQqBN2h3fZtxNWudsLd3Xv9R5RXtc99UxnlR5
nzqGeggyeBt+3LUMxvHrRkP7wx/Jem+sPFsv2l0PmXJ/EZZNvo2NNkNdH4VHbVZcj1hQNNlMrkmL
72qz9exySh+0KY1fmQw6P0Jfwcbyx/5XWUawmcpu2GWjkdzHk+/uDb2KfoxJQhe/Zj9Dww3zmA9O
Y/bL5MFmUnrHkJGRaq9hJCC12xAJInX9plsSJge9R40v52g60Q9nVKs3nYCThT24pDvAjVljfuns
jCpxcmCElGQLd5IwPHof3cbQJLgHVc1eHwL7iTo1bU2ZXktEyjejVpoYXeRrZuMbdSX960GS0yHn
LD7MdHYZQxWL+EYzX/QuW5iEtk5b0PwBV1En42yAnVlm+s+Qun81TFqwlqKwQVkUq1nH9oZDsI9M
a9VnImS3OmLiaeHbe0UA0zjkxrlL0iF+pTNHhJ5ZztEtQ0Vk+jwuu74r0MtUoDlSbvFw7RpiWhWy
Dq9Thnq04WcdIhptcqNI3T1nuzmB+xHZyunEbaRLBpSlddNT9gA2gr6yYEr6nd/xqM4CoQhFsL4R
uqwORZLWG6MmGpR8tQiPERFwPCghCfaeJYkZnFMimlalbYBL0JlZXEa5YMUmWJcYbr94JX0Y08Gk
yQurENa3sMfEPgUpUU3pUr1RpGwZBDCwswN9w4DYPbZGq7yeUVNo1dpi7pgqvJQsJ6WLnT8OQszk
/s8o4FFXhRQ3zCbEt4xtl+nVM8V7Q5jimjkH0oHUjAB8W84wPZVl2+yFoWg6wNL2d1koadnXhnad
LMZTir16o7WNyQQLn01RENS69eUE279u01+9ofyvxPoRDBhH1pOb+HStYnCOkAOZPKT23SBj1awp
PZtPxGvGe1koRgBDN3liFYOLcyFhpatAb82guo1gQdlMheECbMwuuzCr6UbJ/LEN/GcdFUIBnuFj
Ydt7Zd4ieTbwV7gu0s13wH+30ueIxe2WaI565w7/qHJHUo3NA7MeWlemdOpMNBdGBrN8s/dvDJaf
jibwJ0Tp91/fRY6nO5CEBNrTd/pIQiiHDhrBjT6mV4nbe0RLbT8+Q2dhUORTIZr9bQQwbNwAXJ+3
2sKkmyYzsOrqWhiBQV9JI+q4RFV2kdYtvhsrI258VvMmUDbQIKb+176uJ16Zs1/W4ib92fXOzJa1
D/VjH3Tmxh3HaD8qkjWFHnS3BVKVZwoCpgB2QQXzyd21eJj/9DH+/vqujWQLX7yUztnXT4Vel6Od
VdeMEVd9ftMMuwivfOs86TyoheBxCptP5JL/OSlvj7pInWlEYEjRbfmbKPeHIFPXgsCk09teB1ZD
aKNr0zAlrgL5ZwRG9Idu0HlJlSrXeczki4ie5QwhPltRdNB2m6ng59IdH+g8mfuI1vzy/hyefGnj
WSuxOgFvpY+MWeM+pIGy1Ugn2uumaTLViNvsgJrE2hoRqYQTG7612VK/MR/tvDkzmC+5zSFll+zl
QnPXTJ6fetHlHi7Q0uO3aqgvantfaBNdS/C6OMVo9ed1/uiPtkmNhuOyCEKh1spAf0QhyAKIN3Dn
5zOaOTKpN2kXthd21OIltrPkuuUBuZ+6rr62B+7SfK4ektFvbyKDVMocTghkR6P0kTaNQbXy0fSA
1xw1bxzKF6qJhVVbNU/2oKE9w5bu1Ug3PLK0nYNw6iNFMnV7GBXDUVPpT+5V5xT2DvN7q5+vbCer
DrbhDl8j5hH0oHvL3k6TUXI3shucFPX6qo8xl9mO+2tKITOi/AeNK2S6bXI6SZXZwJFZfK9j24Px
QelxKssgMbdjlsyHqWaPmWPt2sjRyo6uOwUlA1EjesAgSXhbp41rKsAXYVXWYV5EThNO3mPmG1YL
0dDG5emPcpXwZ67CdGJ9ZRdDERABDgVyShClNsV3TQEbYLCNHnp2iVIxa/yfjpWGm6G+MSpo2BG2
piC8mCJgvjFsFG/Uh+IWlpTxU1g5/eiR0RrwY4smsD8jOG0ayz4g1ZkuAyEqIiRB4pQaZChXc+GZ
aEsLxqFIv3Atwt/orp7c2IZ9Y8+U9ga4ZIOsocMsBYyW1s127NqpRqakwYLo65AdRZOe4qaYNnpT
MRJ3qgltTG/6ajs5tF5Xhpl1Fy19S48sanx9eCstAnTJyt311vzSa/xvOfdfsgqHhMmILeDcdnNB
RRyWUclsIOy+og/n7WnPZOUmU3Fh5u0zw5PoMSh6+jwJIie8FcF11eqjF8d1dFXZJt1/rde9eWhx
04RFSSp8LOGo4rE5ldq3qfnSriMh5h1yUoyAdRg+OrK81eriMmL702d+dhXNHdLAMIXR6hVPedjI
5xrk+X1QNdVuJm3oUBrZcOyMLrx2h9IhJlSnucc3mBmIpND6SImzLqKphUnEPPwLULb5MZfUP3Oz
r42hZvoXg+2J8BQwLLLHk24zzgty/1s9jS9+I8sfWg06JjaWYSKtSgdQOaQtxjeSqR+JPhWz4jW2
gfRAr3g46oCoGVx1bPubvJsJoDedXV11EMEF1EcBiNmz4l4QGI62NFPUBYBzZ3wJtRsx33Y1kyGl
68stYx1xFfZTcAws7bV0yarEifozQGDkNSnCFr6C/wshTbkdNeh+g1Z3azHhz57s6tfUs/W0Qri5
QbBoUlPd3qdl6Xq9KYaj4A3DpY4sxHGGeHAEG3FiJL5bVG+vRh2IY5DYEZbhXF1poVtfaNYEGleq
Cibh0G/KZnAviyZlc+9WzWowcVBOQkto/mPozFRJv7id4+CfuFeEoyqJP890HJNJI86vxS3xx4pv
NIXZwQ/kBmICa2+4Lh+/h89e9e8+/1ziL8qiodFTnNL05NLsKj/x/Z2ZNl2U/Zj8F3shbwkqsbP3
ZOT6MDcoZG7N2b9o4dyZqjumvb2MLki3Z6aZfxoT97djKkfXhSvwUVF/vT1ncw2ANwDaeivC0B43
6NHmG93Po/tAlfaPFurJY+0g6oRXzzbo4/P51r2CPYxSZnF/KEaUyoUn8/bYuuYnzjyi0q/yXTRs
SCdsk0+Ky+Xr/7cIWA4hdUcs9iBhYaz6bRv645YAv+AbE+TRa1z842s9e36zATL88e/47CDLffPH
QeYsLZQvOYiamLHBpPVktAZR+L8d5ezupn+UxkkGc4qtzzxc+2ItEER2/+RC5IS5Di5KxRmTnC6h
n92DCNbmSfVhxMs26rYBILvreOqDT+708zPmOobARykVFlTKs/Mr3yRGU+p6Nd8yZIaVO0/JLoFM
DM9VopgUoMU/PndvK1DHQElPPi0kjd/PFmXo2ytkDER6MO6ABh5+QYU+D1+BwDvWrWi++hEoO8Sc
Hx/w7Q9cKnYskJZjmMt/m7hF3x4waefQmKZcMOgOgc6uWt3TCVEQ2r8tSe+Oszzef9x6Ay4heg+F
uFJz79xEszNtoM/5z//brzk7fZ2TFgin+TUlwIuQTt6Lhoq9+zdKF0u2Y6JmkhJ3Kk8rf739MeD4
qrSsw+Y+MlPc8tXaqJ1Pbu+z68Ie0+bjDRxlONQhu4i3h8CK48tQT/175ux0hmmOTjYt5E9WnbcL
27KTZjkV+NBZe0zTVmc/JCdE0NerorhrhbcoUWxv+sxku9xA/13YlkNIgyXTsSxkuFzls9UAX7WS
jOiqO5+qLJKl54dHiKcxfzeY9id38/mLj4MpYDR4xfEaLt7+t2dNVl2qHDj+d+KZ4Xr9+PHd9ZdP
ZxHAkMoOQLfVeRCWNsjWnX09u8vIRdygMv/Xj8fvqgP3wVOD99Q5W51Nc1QwKUwCOgZ3FZ3wcHxy
dt5fbVvwpFsK85mFGPLsWa+iIe2Vb5h3W9hReki0g57/m5OeGbGwMAOZLgvKUiWcPebgq1hixrY+
2f2EqGXT429jG/KPJ0pwS+EVkcsvoVtydktVcaZUn0bNydlZMfET/+PHnz0UDQEEvrZ8vOy39i4U
24+//fmTDXCCPgybfQpAyZJ7dorGKvMjXQzlSTeHTYsGrNdxGzxlaO4/PtBvK/GbR08skioM7tyx
tKvcsxsqL3PREDgjT1baSDYpxrE2MT2aLZrUostuFpkhYwRSu/D+zSOlx/CEK+rf+k7cEjaqEYMV
bVkrnfOmClA7M2uqsb8L9r62y7V/fWqWj2f14nFcsATnDUFDA049IKe5gxD+3SzNr5CQPj6P7x57
jmDyVoamZVO7n9M0UqOpgl443V1ij3uYzOMnv2C54G8u0+/nnTck97Jaas23i9Y4jMiXWbbu05LI
qza5YHjmYSdaA945NAngb41R28e/6ayP+q7QOEdeoBiOw0HkGTStGkSAii9r14KYG74mQ4P0sGRa
hWDtqBXNRVZ2p08Ov1Rn//3N///w+OAdHgJhn7ucJxm1CCADpoBVfeTt8LWbEfmjs+mjCA5y71v0
XjCyTaV1tLr4QWOw9MlX+FupxTJOZc+KCwnmrFaIkloaLUOsk9Dk9ai1V30aoxER8y+HwFqqlbXl
ht/Hsb4qRtMz64jwFc1GDRN/jzVrX8eLSNVYjxmxRqK+QBD8yTr01y8Ix5IFgzJXP6eqdX2AbxQn
wSnNeITnEcmFCwtdoaginAP84uTVVvuCX+OT2uOvNwcDOlDo9LstFqm3d2RTNqTuEcJzSrBvNROT
gZxdCY32zHzkCZP9s9NcauMnC8XZevWfm+LPw54tvBOznbAuuSl8NdJT2lf9j3F4noKTGbpeNH71
fRy0zQ1KHXyo4SdPufv2MXx/9LO3I8iUAotblp20hFkq9tiL1K5Mhjs4qazsR0+ABWoBwluGEO8E
2oQXhrs/0966N1N7zfZuC/T5ssTExSp0UDpD4tEo8UtUL0NIvkkX6rcm3bmt0eWbcuAY9ZzdOouE
g24mEVXhmjeqswXA+6sgfW9FpiJ8AbyYtGKNHGuQZm3iHAf64mMKR4Br8/wV0wuRC0iOnIFwCASM
WRFuJzJwpOSGCVhFBjHuO7+kUyzTx9QPHqxcv/UTIiEa/jWMR8iXyM0r86NTGRs1VfeD5W7dAlUJ
2T/zaiASb1P2IQQsZnMKG/HaNzOadwb5KoXY1Zb42VfqO14vrK9Du6kzua5pr0XoUhG+ILoOgocq
In47bsQXowkubOdnwpCfZu2TpRYxb9fvypnHfUB4uQ4GA71VfzkV6mHUhss8rjZE1ql1j8e7bIK7
TxaCty/k/7vwzHOotylUxflzxjpAb5Ju4km3nFtGyCDN3LFEx6QdR5I6CCLcmOQHAYvZyZhY+dF/
DKNhbSBLYNj2Pe+0Ew6Xz1bIZdV/u0IidWXa9LtagxZytjzJgoF0pIrylFSvJhtArpNCv6IZjxVk
auQU2vS97R9kR8fqs0TgM078ckqQPTFcM9ldW8vfvV0AdNR0vTUl1Ci9ll/MiMG2UoP7GrVqRqg6
6r9qpFA/ZrfF/GHXJRF78w/EFeFxNnR9o6XSOkKdBnReTZjWoqA9KmYPW31IutePL98Z6v3/vqui
XAZEQ1F+Dptw8GOg0DSLU+0eov41Kr44M/AIN0ZvcKtQqsTdVaA/o11dFdW1tPUfNfRDc84v6/HG
h4iC4caTzvc8QeGX/xpHbkwN5rqBjTpltghaIpCXox7RFE9u3fifyCj/+fpMpB1zudY0f87W2igO
SkZqU3maVXvhT8ltElURFAPts+zov6zq1EkGBQZjRuAc54UYvEejFmgGT3mKSJthTfiKcieFVW6/
jvmY3USuGq9iCx0AknRsBtGoPql936+xfAWYo0v30KXNdda0sewoG/yuKU9R9TQN5l1OMEeG+gmZ
uZu+KD395CX//hXK8Xh/0rgxGaw5Zw+RpgeFbiac3CB3rRc1zGRLKYCAgd2Ge7MYxWOW1DmaWwPH
Q/spEvuvP1dS95LrxizunMik6R2qwSov2UnoOLmZba6CIr+L2ixb9ZN+UAFJBK61+/iJeFuv/r6j
HKFckwYtT4QUZz+60UOfOclykkPgpg0dCnv89wqBE/vfY/x+KP9o50S2X2pz35YnJXYuUop2IlnH
fELGjKFu9HqXePnoMHX5JzfQ8jScrYp0SSWtOCVpXJ3XjaU0cF37DmfUcB96x0Bt1j/OaPA+PoXG
++NQjlu06RmS0m8+7/tVEepqkdv1qTHMm8bPHzUijEasxwFdH3w+HoCnB3gbh1bV22KYqaDrDdo2
wrGz8o5gSe/jL7QsuG9/99vvs9xpf5zvdCizaXacmorsxmxYnbhzkFuvtKbeDsnDxwd7/0JcDmYz
wqRRgE/tbEkaoRLN+OKwpBHaoBfo27v2MDvZHr39J/uQvxzKAPBD43FpQ+rnbe9oYv2bULKduii+
t8zCPSVG6W6DWPwKfMIcPv5hf7mqHM12+Y+UC+z37VmEGdzBqG+Xo1Fslc1Wt/NNJj5ZdN4/9WxF
6dvRodZRWrwTcrjYBNtwbE6lWW+arPtuAxAwpcMqkGzitrnEovLJY/H+kV8OCWhpeejpVZ898tpU
2+locMhkHgQkDUO70Ctt+PLx6fvrUcAXsmnSdefdpk26oJaxDNMYKfNT3qt7KcNPzt3v0dHZjU7H
nQYP4mRlYhN8e4kQlStsYDO9nexXLcCKDxNC4tfRYQtIvAZDeJWfZixjsRt+cnf87ef9eeizZ0xi
1QkcZ7luTbmvjBa1YY976ONz+JdbcOmE8PYD4SPY8r/9fXmJjwqJu3lrkwkEgElaV7jVs4s5AnL9
8aHeP1tUbnDsoCnSUHx3ubS4d5vJiqNTZ9ozNx6y7lBCTZoYY5PAlsyfLJpnaxQKOOVy1RBH6YJW
yfmykQT0s7uin069AU5Wy7NyN3c6bOB0Kjcu8h02FY38ZJT67qCoixmbYcSGEbCg9d6eTz8lqKrt
Ovvk+E239Q2XDU84JRe9OdjbkfNLSKeWfHaXLp/6x10KVFWn+7j0UkEDMYw/WyFlReskHXXtJNB6
H/TaSLZtCwqiKwzAQk1g3Gh2NHxhQwk3iVL56ARLplTdJ8nX2U6wZYqQDAC3G9JTVALKyLAs3M5B
RKUyFuGxQErw8c1wdnMLFHN0mCiTQcgDmHLPztMYR24dmBmfD2LICne9uP/4AGd329kBqPLfXgiF
+djpLWqdwCpXgmRY6O5rXxHrk30GCD17hv5zKORlNP1onXEN3h6KVy2KncooTsWMgeElJqxp/Gzk
+9ef899jnDf9+iYBz4La+IRpR6kvoBjQzfjy0wgF5nvn99JyZf57pPMa1dZHa/IzWZx0IyvQW7vO
dRpnnTdWjAEaTEWHgdvtOsEYf9EowtSxzW0MG8GPWdWxV8LcoinFvwA+zznUlYHEOGsWRXBKF3uv
ZBtg0lTaCreqgtUT5M6vyMitfTHY36A/MAcu55+JptmnGPGeF09VRahgaNMUjqTZghsRhGxnpCiB
hE7IvKJJUQ+giVhCFlF+aKyM0SAY3RxItMIehuXwMUXEMYH183DcljuEyi9OW4f4Ro1iHVTRM8Kc
1wFvwSYeicrLogYEVqNwjs2D9RMJHJs1kUAeoLm9yxLAdiZbGsg9cXiax+mYz9l+aFqiCwEUkOOr
ww6wGuGsizBX66HqyoeOFFZxBY5gCWevkQdhT1lyTFW7igQ0EJGQvuoaVe7ZJlQG1msXHAyUmkSM
/t4y4/JWFOmLzAK1wQJgf7MxpMKhTYod8dvdTaDpKIEFkixmKljldDJWGzIxN03EqqMnCYSUiPmE
ZrXmXSN7shRLDJx5RwUAKac8JEDwyXWv1N4w/OKb3QbNzhy6amMLXJNugWzeCaV9zA0CsOc01TY1
RlTPlljT/bp/blRgrXOzM375CuiEqM3hcaosgRF6GjsAWiCkJlXz1pwXTXld+phoHJlsop7Msrki
/mxUJEGuEJ2Zu6ACbOS6eftYtJbykiwn+m8A1nWZDqG4FEH2qzIIGKFZ4hz6ri9I6wNBV88xGMUc
LzveFcLHJp7+IXLG56h3QQdhhN7ojm9tJmJr9qXCC4jwvL6KEsc5ZkPd7k13YlTLqJNLaRkXJIv8
4L6wt6mY5LdgtrDCCAhHfRfYhwp16ypop3QT19OrGC4GeOZ9Pj1Utg9FKqRpVoZhf02+MLHqsU8O
vDub+7GbXpGQEzFsO1wPJ688C04DpOoUylqJnHFnG0a8cZq8PTQWIquhRIYbXRLnHVUEPyLTQdVu
r3DDih0y6mCfN4Pa+0UHzwuoBQr7VOK/GlSylkn3qx6052oy2fLVtr/z7VpcNyqj69eUIeviZH+F
JTNZqybN8AVHzKqTsZ53TVrbyMbJRA7hc3l9FGq3+VA4F+h52m1rxuMqF/gXui4aLwYAN+gngeS1
YRVcNbb6qbk6cneH1Cujwp/Vp5ivVWI/j0ZMj5pad52j/t6mzHxXfmuMByPKRl6XMrqqk7A/NL7h
3/nBHB2asgD8P1bFjTthpSX4KjWwLQJkzAHKawJ7vVIQWBL8ipssjQz8tdK5jtqQ5ABcNTsnNF8s
yJl49BDBJZXzA3biApBXau0kAg8LEcSnvCjrC+zmvPT04GoAcXHIfYd+K05QWiDhraP3oxcWTv4U
ZJa9kvzjVqrO9Eagdds+nm2MY8VMe1LDqxf7+Ki0QWzLxWtrlnnpVZ1OLoCLJTsSi11xxB6UpQvH
LqMxhco2uLT4x3XUwEQKuyICtVaXL4GGExfwF3hFZWs0JzqiU1vTRoVv5QTzLOEDjhOSHhGka7nE
jrdxMiL/t8BMOiQqa31QeGGrW3hv2ubC8iO1QgNI8FlQdfcBDbJtuzhvSQ8vjqGDnrzPwT5YxVzh
up/p7CeVv+JP+LfGDMlHD8tvcRfJdTIFACSaSPGVa/Z/EpgWrIoWiBy68TAEJRO7RH0QIeBuiggN
3wxhbJtpSUWbNVc/Mn/U1xX+qXVU2c81JtC1ipLXIW9+lhh8mC3Erz1ZcrLs4C+O8iX3Mx/sHD+0
Z3y44vq8mCY9G1v4ZMZ1HchWGcfeDOUabWcZ3rOrTFa+DVUmb7WHOiGWS6usFO1hiMwwI3wuYRbJ
c5zx3GQ1Pk4nlzsLisRqqCgceqUCZi4wj/J+QtEFxqB55A/yJKbRiLc3qtkXsGI8RnaDd8is0ic7
yx4t1Jpfuk7LLgYse8dpJl4wgCxfYYsFLdUtOld74SxgS9NeVOC4XpZjYcRqiPDTDdB3uhp2Jrb7
nhG61jEP7J/KQYs14+K9bGwX8tjQaCuKYJ0eeDPiMWeLF9Q901WrjHdiUGrTxxm8DJ6TLaQE6y7u
jGGHwKi5An7WXpelio91xtq7FLSXVMoJMefhgK3V/MUiVHo9SR4sd6Ta9FaLwDlx4m3Zk1QL2oWc
WwZF3NpDR/MIpxjGMeycSk6kXcfzUfTd4M1NI+7LOLR6pMpdBzkbbOWOZGQU47obPym/4a0uCjN/
0UqgJitAX5i6VM3J1IfgFI8Lllf0OPZchlxu4Xx3Y8Iq4WLCAHFnRPtpkYA1IqxjJfBSggZVhCYL
+6vdmN/MrnuaTKgwtUyjO9iWCV4GakCzp2SwrImw0ZrHPu204NaMYA64GHzXbSPZko8J3pfBHxck
T51hRYoMJfd+GnMRpsCsj3lJNOQiz8EAFgQ3gqvGrAFEvJ3kZN1Q4m7bFOtRvtB74OCnK/ZZ/ipl
qrS27Q4CSpinq5QIleNoq3ErahkfGrx5132iGDUGCiKtr35mFdOuBlPiUW/bdjMYqfPVhzwFXy8r
9qnJNASfgNw6EBc8hu/iawNMDfIRWjI8N7P5ME8OvudOxfhnAqO/y+ATcc/r+ZWxJKEPWvqrnFkg
wxi5YqNbNbxVLbqZCyTXmdkneyYj803JnJ7/WzbBpbIGxNpYQC+mpW0Kf4os4mkiQ7tN1S4wmyVi
GARYikEdN1JXPuUVDasuq5w1X9XYagjddm2Og3JdaG0NnLl3b/Cicx9Plfvi1FgdnFozPDht7i0c
XWdDlBuC6bHlaU0pnoA2hxhdyyeRa+13C/ch3qyEKFnTnzPSRvWZxV4QCqq2atBPRlX5D34XwBrp
qnGX5IbvBW4+EWLOUM0lxG8b+Q5hLqaWdbu5nYIHHY7JXT2iHBxk6fBUMkMKM98+lEHvb9hOlg9q
sWiCLnc2rcYKBJiJqeAo4y1yZGcXOXrsxVWP39elvx13zj2ZsFCnfGrIcHCGgjyo6qfERQSFMx3Q
x+K7Tw3rp64YgVU5JW1TM+XTeQcHq7RPih9QWs0tkyx9hRJUbaN4JnFqmusbve3RH8cuP3jJ6cwu
4shoH0iV/m41ekMJ1L1OI3y0aZT1VV8L3Ut043U0lys30l+zSoF9bnDIuAFxAdBjCgmUZtLDQAon
hcPaXlYhKZ8MZFYaUewrp43mbVmbTAjwyW7VZIz3/jiVay3kiQzT9HFAAw9yI269vDKsjUCxmm1f
Sj180JHLgjpmb44fZdoNFSFAAxyKlT4O3Q4lNk6beEoY4VjGFlDbuAEFl2IS8NMN0jGsY00Akcah
+CWk3GDfEKftMYrS6s6ssnhfjZZcA6IarmBXt9852dNO9Al2tgHk/Sa2f++Sq4afPaYXxCfFuJwT
/wFrOU53LIq7nC0sDEUHMC21h4GjIKwvRGx0X9rCAeuKptlzy9y5QssebM2ZmkmWVnsLIYtNgA7e
/rmJ2XBsk3oaTiXwipoqta++ERR0OY7ms4yHQb7GSg7Gg0nos2SuL4t0H4Fo87emXhfPuGyXmzHp
IRM0UuJtN/tNZbVLoE5uuuu0G4GVKgLVx6cGLNKVNfBa7i1lrzKs/QezxTSa2W54m+TK2rhOWSwZ
fdbKNLRv6RJLnFWRu52rTH5PKoN9i5OFEXZIXLTrIMoXf2CsU0W5hBFjz2lXfupENfmZMjnQK5g2
fRaHt0ZJOBHmgNq+DyMXuGWt7vsBH0sQMvlirXdurQgDjm/DCK3qCucV5HC7/YbUED0ksw6HQFwZ
HWSvRdsKssQhThm7a5TUXiqb0ov64RUYibmewgY9f5MA9FLAR2lqZeCeqXl0K3FxuJbyEJf2Fxf1
z1Z3an79UOOvZTVb5aH/LfXbfK0SJYDFipjI82UdxE+6Ki1SEeF3ApAap/Aqa20InML2s+sMRlXs
uQDnqOodjW9KnD0sS5bzMDbj6QoEDNg2IzbnK8cob5Mq/dbBcCPTFy/mqpO4LLXUreEnQN+xR732
QjgEG9SD2RaMJa8GSLsYIrk7sdGGT5QBNI4Ak75aYTC+2Lrf307M6vd8wAgtpw2vYTMiaQtm0wD8
bPc+C4JRfG0znKoidyS8o9HeizmUK82H9kXJ0R9E1Nk3iV/zkOcLcLEndgG0V5V5dTMB4HF894a+
Few0s/kW2PZPLaXhKNiBHEeC2r4gRNV29aQV393JB/LAFMvDW1Cuwxb8hZaFLRZIX2PsKTGOsiCs
Ta3S9hjk6H0x7FvpwOi9yg/qS2vAGqFLIr8clCqrkk29WMUFNR74Qm2nhoFYLguk263ejM4KZo/Y
GD5cITOI51WWQDwkaI02l7TnNaQew3PD/KcbABIpC9DhRh6oVU7l5kUKv0ocRpMXYvXBEKUpr3C7
+VaYkzjMEcBHcH3TVSATiz2GW9I6q+udMsvgsm5MTPeZ6QD+i7qbJDO7HQKz7hlQunNhjbF2PeBj
5EpF/TYD8/81ZJkh0dtNvHhMgMRyO4lbilroG0UI984tuntIbz/7oa4PYdu7KyZi86UI77t0S8xf
vGbrw6UQifGN4rVnfaHmKTWzXQ9dw4y4Le1NyPE8EQhzZbQlWz6MsokXhWHi6ZPjflWFhTXdhK3w
Y/bt77iqhsdA5MWhNTXCAPRsKqIDIw04RWZlQKt3wtb6FSbmeEjqUXr+GKebVGfCXJY+egkDh+sm
m5riumnFqyWldgSzN67SeUnPbnD08VxFsAp6nvuZAAf4EtZzbtntXqYFDRJbGZR+NQbzQjJhzGOG
cziTn1x9+mJjRqKumoD9NSXVnZZqO7sjwy/JRnB5OdUqOiyQSEmBl4ekAp474CoYfxsQCfOJ1kWP
Qg2pCKNm60b2OO4im0FfXJEZEGV6uI+UH+ydKq/vQuHY9/wo+f84Oq/mRpEwiv4iqghNA68ClGVb
zvYLZY9tcm7ir9+jfZ2anbWF6P7CvedupMPXMnVRDfXTJ0gy/HoCm7ZOAbVhhgsoRI1DOOWleBvS
Jg0XVVifKjHNOy/LzXTT9rH7t6qCdDVO09Mo0NwUqgcdpEdvmMdQRyQaKXsco4ESMNeqojP3vTfG
AXbb77XLxxD0DW5u1+LcROq4zTwnwhHXfM9wwV4YLYGyITNty4AeWpvgES/LIh4rJ3lZs4l8SU2H
0WS5Na70pQyYOVq4BoffiRw6vzHyZp8MxLZqBU9PTwbzUC92/2iPlXaCSeKc4Cgnd44o1m2Zu3m4
Qj9mXtvwaxi3jl/78GqrvkdkSJWqqo6hnmBsEUe8lvY/bpVfolqgXyGC8MWCaV5pM4azyfYCeZMK
xWnqcHlClW/lVN87qYaVsYLKUMEP4eeTCfkZZhvGuvfF4rjdakM10xja/dc6Mn1ELUpZ1U9bU9Tl
HRXh+DZXkLOsLko2NIw1LEO720XlkN/wJDQEayPzD+LT4m1VjUZgLnYZ0soQWqAvWNobVWR7VcNY
jx3zD9QH6rpmXf2mtQHZCfevafQW7nKRHzlr7QvaoSoQakIQFcdW99iWA0ntXqFw8HUC5i3Gkq2L
LdjXAHhvG1yNGysrv1G/Jry23U8yQ5sBcWBYR1nx7R9W49/N1k+KbsNsDpA0pTT5D795hE+t7m3j
vsTWH4LQZhAnRisY1A0mmrlnItaTo4UI8+i5HApMtAbSjnIXPgVgC7bfAL20RHstll6/jpaRXLve
qi5e7jrv2CSZTNGRbvhwob6vgA5Axth74fTLzTNrhTDhy1BIyI66SaWmxYMJF6vuyw+lZHSCRtjt
E8IO95HRJw/AGvugIvZwN/NY/CGbzJM18mhiGXOI660d1hNgrTLK1l2dEfhlgj+A42fgLbVAwJNG
V+/+zxLp4n67VuuXlgwOA9dmlgc1iWSL5QT6FBXb1ughNJBAPe3ZwsHVchMeRzGRXJIKeZhmsXeb
9LmVwBqSuh/CQiiaMT3JDqzF2zsPHPrRZDR7WgGfcqV0hvgbC6f5kK56j5oiORnQwHZ5DxFpTrOf
uJ8nfnwGvmK9ZRdGasArm/YRDBk5Byw9GVG1DbBqJ9fvAc/zftvQDpbY08OyttSel9PaEnYiMAGa
zVHr5urJjDLnfV7db6ea+b7onDe4SNW2dsBAzVrlHoTd1pwlbfXca24fmIKCQq/IWzJyLf0YTUed
CSQtfDvVgCRT9PnaSu5m1hT4EUuteVlTReQCEwng8VJF0RMPw6DjKxqPEFDoDI7RAGSWSP+MXtof
y2qPR5sDA2bhbMKD7vTphatO3Ca65gGxhX6fNAwlKIHG/TI6N4wjVyRsabadAgJM2VD328zafzKU
LeaGeRzFdRKDX6mGovxj5IogzO04kZdhlheXNKdHKvAusOxcvs4ClXQGxoSUx4iUEmJqtzjbAD8I
vtn33awVQezMNXML1flutMxEdqjRvgySKdxqgjQkKPUdVyqqgLn9xWw57cn5gbIyTwp5hI5dcMti
AvzP1FRby7CSi9nVE7xYBzKyB2q9ww7yJhfxzvJMp1BrPu086UEStPT8MGzUQbQIPTWCa80oGn6s
0jNipri4YNlgNuroeoCpKjwOOJVU926WJmScruyDES+2Wb3fkH5T/2TWgqtBVfafy6F/dsrpA8Vm
cyTLBww/MyZGlx8pIe9kVhPvw8hA+eT30EkSFRPCROb8pe79yBxIWWaJu3lQTvY0GnXHaqBlrNBV
zjbKqmQ/NYbJ2gEtCAEt5bGXLFh55ewE8eMga9Bpg3dqPKP5sNemiyCv9+Z2EenL4CW0J9b0kTQ3
Crjg8/O5AcSTy5QAhvJQpAFy/BX6dVkK8M+lFW30LHpskmm6JGSXZiFz6LZ/SVFSD9tMderFMsXg
633qQVTqST9oE0s/wjB1DzMo2Leo0/uA15YNpOyjQ7wwLDa95JUNgu5XbkwYCtlyuwhiwJ7GJjrg
ETACO4tJbq5JByIvT/la3Be7bJiY3HljfcPe2kHrNt+lXn3ndWn4IEgx5NsOk7XTSCPZhUU0PBQu
NMrBhXtNjktGt5SYYQv2ibFu/j0YHItjUxa3lGaWKPrgRG+tvtQU0bPX7om3CL3sk7lZHZ2ranCs
CwzrCe3oqNJ017ECvltx9yJ4EukOSR3xzmB3iELtGHCVBskBUpM/aw4EuMLIg/u//hcV8W0a+dq9
ldlJtlvj6fYLoHgO6nor5UmAT4P9D2VLzHASuEU22Wo/tS0IizoiBsawWmMnDdi4iiUSCCqg3WXV
wDQQHBNLM6ijg5R9jUdts2T5CwaA26CtM7ZZ4dqPxFZ9L6ZxWvL8eeWF3+mIGUk5YRZfgJcnze0i
psUgmqgnDURPfwE1Y9lwTs74UOI9tAFcMuQ0S0nJXhbR+0o1djFL9ju+s2jJXyOm4TmTbv9pAKQL
vAW4Au5vY+V+dzMRZqUar45urUfXTD9dq3+NGx1OfAFyQhkj0y9Hg/4+1x0PuEp9D9rrs1VDn9gI
eHX3Q6NPJ1FDbWMkPG3qVMNEpjGIrlLGEUNVx0x9VUc8NU0pKCbWIxYsT2uEhw8UYtoUFXlChcFE
nzlRwWaDU3jh0/LFBGNqbMyRWIQh3QLoQqPcl+SxLFUCvpUJDckj3GrCGZ77mT1KmybOqciWD85z
c+ew6vA59vR7sOxZECGO8Ss0yJIXH3M4/TU7poSe/Etg5mNBaN7mPtw9m6Ic+98So8nGyt06rHtq
NfALZFFN8e/szElIItdahaw33lvOH5/FCkSraP4ioAEKIZMhljA6JQlg6K2pCVrCtJn1H0Pr+1Oj
AGJkJPBsYmY3m24k+ZfBE6x3BgVXa6nVY5YmqL1H3bAeHbOsKI3XpvWXavq0OKaCAuK4Dxvpi5x1
9q2mbBdmtIMAvJ2JLzN2jQv7mvpic5Twg9jfNa3wKYvlAmnWFixMPCTZvZFg0jbYyJZRTmdefOhx
3ALxz7wjI+dvlQwMe133tqGMcIhkRh8tQaFG9dQCfQZRk3dwzqBZpgUR0rYTJ89jEw/3Vdl9AcI3
Q9F6SA8zrmrqOOJ1odqOcHudbmH5MryJkrAEYJzlRRu6sjmVZl5edDZIDspyNYP5HbNtPpLopUEr
4GpPqvMYzdG1YYYPzK+iVtQH9TLhpg+sTJvh1Te3FAnztRaM9BYTf/9g29lxdbz8KPVbud3xLFik
0jubcbtt4zwJOk+pbTc63Z5FDWlabZVsqTkgadSeyclX6RuPsXoQZfY7yaqvhPO5vNR9Eq5pZO5J
+bL33mxSv0VqdresKJfH0ULhpZzJOgDQmMOp78tzPXfgP3t3DRDRLFBKobnlVuwRliYRwAo5X7TV
c09OzH9BTvJn3cNdnHODPYBukjnfd8TDkNzu0/dyZkLQvSZGl3SBHsnO23R6Hl86EOvsZBxzwxod
JncfPXCYCFKyIuMojSLfj0qk+xsDmOaGTEgj82gQSCIJ8xmCNVp4clYXJljApJBx2ggMUOp3bAAJ
xrKT9kMYRrVJbxlTM1PcrYqZiY8ZrHiPOmUz5k15NCmM2G7EuT8bbX+acbicdDs1v3LSsPgryNWn
DqoZYNZ67+LkuxrUZ7s4G645aay7TLakX4jCuKjsJtoW1hjAWV1PyKfFUUq7OQgNp0PtRgSadWn3
maRpEzKdK3xBJeqvXmlyvXAPEIWRE46jj0/WyEIGoEx/IuWgA+er+tCuVs6SxEDWbdjEwDWr4jdd
yI7y8nXde14sw3EUyW4qJlbM69vajt2enJI6dEYxPHJYL6yL8DdmGE/3lhGl58bsmhPAGHiS1the
Gztz2WotA0Xeyja2jbP7vpueBIXnXpsthmJKE8QL3rbTQv+yva6/LAJrReUoeegXc3lqxoFpEwWG
71DUVFDRrCQr77tE8lp4008KuOQ9niqZbJYb3kLmnAvNFP+U4yK3uZtGdM9TzlJb5z8YbzDEahJX
Gor4S9lWtSPgjtQllbPUjQnDzjNnvEM7DNxfb3Xus6hFwxV7RyKtvCNXsnmI86xB71vC6WlywhC4
ltc+X3bE0HUBNX5L8nQzXSqjzPccIsOtTNR8koIolQdt2RtaUyFpkNTHSw1Re1qSjczsl6IZvB0r
nu7YyP6WLNfqdL8jJgyp4IZGHkSZOvK1dJrvmjmuAX/fyOOWVxNV5P0RbPmvoydhP/3Ptghwkq5W
vE2WyK/jsky+3sVDaHEJ3xMqK8J8ZLVr2nF1zLzcPgKcS3dZmb9kwiloRA391NvmzAegYNFUOVAZ
Njasm9C0yQlJHdur5WDaUfyWx8tPpdoPLDWJb1AB+GXdMzEbKQXYCdL6aZ1NFq/doWhx9Ps4QrLs
OXm/re3V3BCHYwYpJ9GlKvpkky8LC3I5v4x10e80LyF7h93p3SSjEhq3ob2SZXVAiXm31Ea6ZRNw
R7qmu11H+3M0VRLYCzeta/AVB3mXnD2e6o4+zbjzIBle0a7mvpihSBFN7G2joXB/KNgMuKZOzb4o
B6Gkud1h6aHtWIv9CSOp2aMvRU7iRUCmh9naVPTG24REVF4F69PFkssWsGtB2d56s1Z/X8WUnr0q
Go40NTgaWIanG+wkEwo0pgMpmnvfEBVflyazrsTF5RejASS6JhiE1iRpQyNtyIysO+PevK0OvIru
UKCO29iSpEWszOVVxtKFxTC9tZTsAVjKDlHALYzJ6O39Gnms36Um/iL8sbcXAaGJk71CZB391dF+
bKk7YDWbD2+GcJNMw3DJObn3mcZvE1sMgJpevKIjSG6epHW/Etbry7W8utOq3iQ/WcBwigeum9FJ
IwQyyFXygYIHGLSwn80xdQIjTqZnt3YcfgkIxnbObAkYlTo0ylm3PegiV42vdcQuMZuIhzK6IQWk
43kBa4/Id7uxDL3EUAdzKNTDoEdq1+dp9QwizQpI1zF9I7ZJXQQbWPlRO8lP29T7/egu1nsMUeRF
a9wY1GdNpCJbExc7WGFT2yKV6mmtQjdhVri0t4qok7DpGzlcO6taH8dxxF/ELIrghRtV18gvlmz7
L9LRqjNjKcGK34meYUbx6rYT2My48idaBnabbMFoPjv9X967dDw4p75XFbXvheGu+znJnK2VWEwX
2TzWmvBrD3EWaBXq9V9VT2+JFj8TQUZGx02fMxeMA2EXuWjQ5PTqxvwfADTWYduzQKQ9GgKBdffe
zqbuW1ft+GrodD4Z3e6mqGcgkTqAKUNxy/aupt/RLMbEBAyOP+QTcFxQJYHnDEYYe4gP5qiKAZZJ
89kYrF/d9jLk/QQqz6aV+YbRRlcP19Omt2uDkHhskUqywCBHgiAfk6oH7Sl4Z9YVe8NqWOZrY3Zv
RRNfuIzqpC+7bNiMEN/fkUGZ23R0Xtxemo+WaMw9nRfqHJm3HPANN4trR+coa9ftMpUZmTHRUwq1
9MSqsHxRNrKKanGLsyGPqKLIVcq17I18EMdvaod405ruR7iIyVhQ6I9W/olSlnHOFZQa5YDf8bLq
DJ9T6Ew5S//pNSu3BnIi9oeXtvo3GtldtC7AkB/I3MbRr5snxjRkT1O3xD/A6LkqGf0WkPJuO333
MiwvCBm3tuz2Qj6TcENaGS+l/dQYJ9s+O9V9nBzddA9EOmWFpAPZ9dy93VLlnYnQiAg18cqK9kds
yvRdEARlaXy8+7XYy/LHc660XZtUp3PozwwijZVWSD8pRp/VEKYdlwqMJ57WV+Vca/3Foqeq7pN0
1zsUsfZhqYkHKn7LaV8whOo13+xZUNXnhalSejDmB8WQaWDDWIyKpQjzOK62Tv0BEaNG+O21AFx4
N5zn8mfAA2lGd2v8zyg7YrEI1PFQqyTdNq6fY/GutWejyQ42i2oprk7rbbn1znV0U9fUYcMnDyE6
IJT0pA/buf9ZmF/YOTJG+ip9el2YTPVxOI3IC2iMQN5VTLaLaW9kR7Gc3IRdqygCW+z14lo1zxWv
TkejfXEVg34AoaMqgsYiKN31XeUG9fhze2oy+aPJJH0UZ/NKAkdou/d196ZzXsZNfszN3WScSAU6
lAWoVJpoToZB/5clZE0iQjXgNi8QAKenKMa6NAAInn84gTYlpMeBWZxojt3EvQN+P8ewrlevtTxI
JhEkZ27SaNq01jFBacQ3hnsk4KfOk21rPGjk6YqPuH4ojINKfm5secxF/mTzAV40k2Cpi1fetl8f
zFgm5+qBqeltIuD/CeN5mV+xQG1Yc/TiErm7hjUW8nYNMY7aZehnSjtUxk+BSrHkVgV0nq4ayWaX
OrpLBRlaaLXyi8s9LsmwEr3ebmvaXfj7aL/KWuvY4I7iJRnt6sB098vMzfwOxmborHRX+WUiL9ol
nI/iS3UzUijx4BI/XlqkNxdE+HLoQFOX58hsTwmUS6PYF061mQhmg0tHkgO5PsCEEOeyXCrzwJkv
FnFTgiPPexlbTl6PvVrBIDXaiPEFUnkAkchvqQazfJeyV55wlaFi3S9xio3xaSb/q7xIonVmGny7
f8/ghoNcYb/rWpccQpKXw3RT9/b8onuPbbTLEGCuzR/zyZ3Wverro+m9xN1uLf4mEihYYNWtcbOd
7/UxQ422u2WbmDbU+uUjbV9SUh5HfR/F80FOup8j3WhrHLMekH6G9hQLbBAOC6obgfzNI7ugq556
47W3KC+1PbXtoTZvgRqEh6S/YvDY2JeEBODKIyu0GatNKb9n6Idldl55WkOKFoSRzhL5dlUwT9Ie
EBUFAC9nuww874ewPq7fB0f+IP7z4wT6vgM/kIH7au4GyFcZx+3CTv5wU0GymyyTi7cYVCQciHwH
aJoCrajCtNdeR+RnYHw3bnTN7Yc5yfe59Wkial8qMMQMX+Pmsx5j9FnPoBVvV+F8GwEIKyg0lADN
xiOIJiuoSEsDacoz2bQ6nSIpFtVyEeRKWlgj5ujN9lBmJNExAq7sRBuV/jgagSpWqGWnlvgw98bq
HB8MCIVjxyachRElK+d+GxATf+pI0lqIRkzsILZeq5pAdD6RmYYHQUAt4QZtWXrywJ5l3ON2vANS
LLDuxu6nMm8y1PkuX1RQatF3PzZBnrBkqC5yOWjl2zD9s/X9Uu6MDO4kaE/vq7YfMAL7KUzh3AKP
Ko8dfWJl7yqSoibSunID9++VezWFtGj7xaT5s/Nv5cyd2n9d/uzYZ9qLjd18xMMHUrLQRjWAggHJ
5d2aoWHfT9rFnfc4y5XL+/AwkM1Vvmv1B1OroBH0uM6X1j/FvCkq3Zblzsxe+/GfUzW7BYktYgP0
bU8Cgk6LvrDSBjKPM45s4HTll4gfnB6aan1gP4Ob/6lv3hb3VBLt8L9bmXQf2j/+YVSM43djP9xS
FD1tb8vHYv5j+VH3P+hr9zDL6Z/LjW7+lAuRkd5uac9Zy+XJKa5AYjvIFK1st5bPA3OUdL2X9gO3
25Z62odtEP21jEz+ABqTOfyrYKPEr9l41Zf3EpWIoU4aRVbseGp/ExYjz0g5kSQk5gzhUkjilToW
JDftePoKumpNDrwlk1NrFQ8T7igefLKlfvHldB0nlIMDM8LyzvCYQGZ40V7TiUBQ+58z//YIUDK4
4vYMCnqNb5lRIV8Gf8l+NfYOLsFOCm31lIgABeliazuGi+SUvCEpC2W03pE9tFtneR+R0s1eOzRy
POqonAo5fCyGte3jQ+m+sy+glS62pf2WRL/yTsEm1Mt9/+UeWnUvG/7gRK+8GcudYiO3jvFhSg6S
GIUGoHOynm96nnF5sThV85Iz43ZAiJ+Se4pEcsBSD06JN4y4ufrRJbajyXnIHxxiHomDwO6qvAgk
8c2cLa6B+2b9iO2nfjhn3i8xC8V4jOcz0YUbqS63N42NNC/RwaPiNu/S5jEyWcjbTkgEG//ab12E
C1Ues5Kp//aYiLFE4erp/C6GhJ1+ZfmlQXsA9mCV4eC+afadad4vxqHraWX1vZid7ci1YblHQ2Mf
0W9FdifZkUzrFXEquvS7pXtcpi/H4BvzUaSfWkLovIugnsCgRrsMbcD2P4Qk6uvjx+Sc1voBwmbN
YrBJzlNK8OYXsx+tmvewV8v2WbdQXX7pzkmKx2h6IcKojg+rve2SUwnUat2BBfBFeecxmK2n+yJ7
EChtU/VZpIovwcl2X0Z7N3OLpTFGlRfbfI6zh2E86zGJ9aik1HsmjyAhhtWlXglTDKp8Q8HIPnom
gafgLrdytHkf31fj3htCGrnAVv+4j9h1wyIkNi76nSX5OtXZJSHZLgha0IuwAxhLny/UNcmBnJrw
jzOxMfStbLHIoIuKuJz1WyDZpSSMK64Pg/OY6dN5ND/jIdoVpseomtSy7o6OxpdOR99TbUY2GLO+
w1RIUmMTUqZTMDO7pgPQpE4WM21Jcke2ycbhAnarRxzPiE9fiODmtMuOM7D8ov+XopouK0Du1aE0
fpPR2bTmW8YBYOoZ/s/MZyZdUsDPbBPj6XdYkkBLFyy8y33Wl1BAmOIyVCv59Y3+FcZb30yHwXvA
UEFJEG9XctoWKo7ZCR1IuI18MmWxTaf+cYgJDVgFp0wcdNHHbCPan16i5lJEtq+1pIAxqlrtv7Ev
gzV5mpqvKIFQgqQz4zyoGWF2WpDq971nP6xeflYNyaiCGysuNyCwsG+Y/kQQsWeiS5SceIP50hZ8
m+sCnn38T1hsrLLfdqzYRSDZR07DjUgO/XAcMbWx2ubMBfXPwLnin6zQtkTkADsMj7LuaRzfiXmT
6h4wPuILTuxo21U/Fgt2GLKsPP9qN5SD2BlRBE06oxNvD4kzbEfjp2070M+kE944PUPZHRpGoDq+
HKji6Hm1dy2bD3U1HJCaMF2d478u2rnu3kDdppFntMxcZMnzYsITrruQwd9ZYT/eOauNnP6vcYny
7F6VtF7NvP1adbkpCLwW1k9b/iW2c7JJyohBb5TF+9SldOjo3dgCsmteRyIEHxqNizd5Tb2XxDTC
oUPTu37P6EKi52r581piyHDbGB8DqNyBnzjZi/VwS/Je6BIL+RkT6toF2arvR2c8D/J5arcypVYB
P5NpG4OVMB2P3v0QZzm0X7Z1bUkEZ92WzKe23hbG/eAARj7YjkG0RYALI0Q94StqRFmlu4FMzglV
n6lfVXcaxKljLS6Tn9Ky/ZkRstIOJpvShkFuZrw4zmXUjB3Cz41OLwVhAmg0Tx63CsoAP711ZAxu
htfZIjRjIKG1uM7uD5Fj3yv5GqIUoHTvausZoeomrWfmPr+c8SK667ST4RzKbDfkZIbys7E2t9dH
z/4bCH1mC1B02zJ5m5wIkiinETako8a3iI0BsSdn9s+W/VvFDUrRZ9YlKTo3jCuAWrLiT58vevts
o1WtzkbGlxOfYKzfyQbZ1767hae4p6an97HPY/lnSRnEhJx0zKvSZzmwbSJfomkfIvmST7Y/Lneq
jVj3U5a9GSi/FrggDoN2mj6+AH10caBM19VTOb5q7ZPbPU7Lbuyu5FL6TH+ZoR/tgr/QPHT9h0kH
I7xTn+qHmmlGvlAB4TMsi1cCeu/n9K7RTjgCiWh/LJxTKd8z8PPronxHEv9KlFcCoJk8vdVgL4/9
zmK4WtJSJ9R1evY3Eq/RDPu4uWQEZ6Y1bS63d1X9eMRsEKC+S40dsYqWSVw8ZO54CdqMcMe42Q/p
60iYBs42ltf/0unLU/yGqA40670yv9tu3CXWElj6gcQINF18j1d3uA4aycNQWGWNYAPMuOoqbILj
diVKSLb4LwSBWfn0LRD2LXoOYWk44+o6Mm6INlj5Xokc8VdOarTU+THymO1r7h2GQX/Nq3NRL+zL
cTky7yEMJl1Cc+yPPeguPg8HcYOb3wK4ugcL2MtgaNjh2rCMcPa3ws9j/c/tkCSZcwgj/MOLMQ8x
i62Ilx/Laoew4uioZa/Ip9FvuiYCxtDGKwj1uakjkl7/GZF536FDh4tOC+btrF4Rxn5LEhmDthL7
duFld5bp4Nbx+zDX70Joe28dQ1fq57omh7VZfcZhG7kUD8wzQ2ucj8z4P2wKROmNx8nKriQoBtO0
bNOGAHPTqQE7ScDQ+kG52rnM41NiaduK7f+GbcZvp8ntUM6P8aKzyGdhNZn+aveHnrcm9dDNl9YH
yhdqCZJuuI27TZprPrSeJ+GgAEvkobLazzl3EYjXEAO8wjuS+E20auHrg7VpNStcQbv7ALGx9/0t
5VX1T1KMlMhrtTG9WzdXvLMeepjSfGvMWAWc5biu8R413EPhaX5qebuqM9hUEp1j9JeqZL1XsaQf
uv0cRQ9mOsJcgbg2rP3dsJanShtJ/a6CSCeLieEyscknlwN6E6/RA4rCywzIp4rtN7NRm5FLU+Um
Tj90OWZ8wp4UDEv2YoDFms31pV/70OPv6KgjhyX2vTkLBQdHS57juqwIdMjpiT30FetOs41zX5d7
q+c9RVI5EWTbuU7I6vKj1dx9Xk+Xzpj9Gn9lTz4eW00inMnnfkXNv5fd/Mg48m0ah6PIo4BsNeIl
CQqGj0Lbc+trp5rarmcsTyyQu9RIeMW9PvwMkQ07Rdun3CeJboc2K2fC8JgV6VsU7VfN5gqWvL1q
WU9JQfWe44FT0niw9DGU/+c4gewTfYC6zE+Sbt/2itwqtRv0mdwiwuzY8JFxe3DMOpDY/6z89v7w
s3Mxo2f+9QjBmwzn2BtrAKnpTtZUbKM5PY0MkZTTbGONmZzO5Ge256BgCM9o6ldfvMcUYpFvj8Sp
U8P9djXP2y3DxuaKQmLbmojOLEpIkpzJ9BbREgI3RVyD9mNS2SGfisDrioOuV7g7s107Vx9slQuy
0JOY30bbdh2rmJvm0KyIHCCzJ3CmGRJgtGVtLMIB132SxSD/a1LTIm4DSV9qyvSUuxOBRPEuGmeS
zz0NUVEbFnNzqmPOcnd9EShfR0VB3BJfQM4d66/xlnfsMQ3U9e6EvuiQL+BdsfJFXkJDQtx9vR5Q
Dg20deTwSuuJJL2AuKp7oqIKMP3rruzit5YvL1kRkG+Ga2U5YPpE2ZC2kT1Z6jUf6fJ6LPGGxBnI
x8mR0TZPtso/skWiBSS13q72cxmTmUFlNTSUdRhCEUBWiM7KYGapFBnFuWMb1iiOZKofvh4Z90c7
NPcLqsk+4aUwKt9FBYGAFdM2EvCVUz5KCTvjTWhaCgwaHLtLjlWkNlnUBFXNbht3A8l0SCIbv6u5
iECbIbtmON+ESefuTQas4BrDbJzDXDkbM7d2RGUEpl3dUWYecfnSaVEUK82P4Wa5Jtb1TuIVwmnp
YIJMK+ZhgpBRFgSIDbLatwsMWao9ekSj1reeLSEKuTT6vaDq7YbyjxwNUuqs9d2YWLeNy2WkM1wZ
yzYOqmcXuixKY1cB5a44MSXeoWrImeyZuPxAxF9Mz0Vn2zJdqU89DWFfF76hTVtOhsNNeb70XWCi
zfOm4rUZsuMwZ7qPXvZ+TSIy3UT5WNvIFFFR0BniXMtE9d4bAlUIBprIQhObGfqlHRmWu/ygZMfw
VxTrWUqyW8h2ssOWFU4Zm9+Vp8hgFGtSEEWzD3psa0XOZpAuagJyGQuJhYzw3wlpuMNIPm8sZib4
UXmeCxKndMqmDUIvHs4tyn2NwgY8V7FOpS81m7lGVgYSZ3LT6Vy7mIYSN0Cx5cfzrV9vfauqzrqL
y9jgZKn7CrGSScC3/LGwlvhLLvxEIADQXZTTXKU6yYCFxKzf9781hXjDz6utEw+0Oc2yC6NVDy3G
e41hXQxG/y0h6pt4hBoad+apEuuzlVl71N07wmee4Hle2QqTCo4jeZa7QQtnr2Ymmk37hHzqWMkd
RqkAH1kYedlVV5Sq7CFdnIFAOK5OqX00ExpRl82foa80HNgwZMLm2AuI4vUFNVwyaI+eRfs2VQdF
xU4eJlmU9kwqAQn2fYfV2XR23vwtuL1G0lZ7zJE9Gl3Sw8cyUBKzA39qEOmVKkphEa9o38W/BUgX
gvsvvnscsHiHBepj5aj3AqWjVWT3EwM6NZPeulR4u+JT2rU7fPyseJQv5/xeiPpgDNjh6nFnyuwR
7zfzULazLO4PujQPhvD+WpmS+5tjvkmqpxq26G3FbukeMxleitlTh4F1eRmJh9pQAfZ5fsq+JLAU
taHFgWQ774vGIF71zh21x8eElJCI0ZEhD6Ks/PYPViaLJe8tb6LzOuBMmxSqyiR+9qr5oooB5yDi
f7shvWFY+Iissd4xYmatkWITJMA2zVgxcDkIjIkIr28LFS1MRxyO81STJ7t8mBnR2O6IqMd2wOfh
3Db9tBgooZX+H0lnsmMpkgXRL0LCwZm2b+CNMY+ZGxQZGcnozA4OX9/nVW9apVKrKisCnOt2zY6d
qTxhFZC0kBg8/Nw9G9Z9Nho6xTCuJVxSnWg93qybSzDcUVh9AF50CfSij6zY/obGjb28uBpURiWd
fZv6H3Y6xTrp5f08N8iHIRCLJuJOE+4CdsqJT/fRBBEz6MJders6qoW7PJlUm+uE3w/3XZVwAxdX
t83/NW74E4XrXQ/hs6UVT8qBubA+zz20i9DdGic7e3Qm3dwwzLy7JcSQdhOB0JR8hBjh9GgmZt24
XkppKQJ8Y/HFDhFyESjT28fQIm2Tc12V/YL5iMrtrswY5ajlK3xIGapL95gaYuPQ/91SPMnaPp4q
Fq8DYfLa9M1JZnLrQFPojMfQLZFXwCWsLpr4OB2CqsZjqbGcF7VUew0B5tlayOYXpOnum9aHJkrf
CNck+yniBW0r1dOBG97WRJPzJMKmDWO6TseDyjPinFMVfhdD+Mfu7eje9jp2EAIE2fvqssZyvOsw
FEH/1uD7+ICVUx3mha/B7Gms0T5uIReq6TEJ6OPZdE35VVCS+tD42MDgF0CbPSRZWl+lBgVIksHi
tuN96kl2F9pzvtdy0AcihjmB8donDdeXdBtmyQP0ZKKd6ZoZ3qDMwZCHkOdAqrDD97btnU+xpOGj
IxdVbrXpnYNE095aIa2rokZxKKekOE+Od24jaBiyJ0y9OrP4ryHzSM5F3XVwQA7DKsm4Ebs8sokd
910Z4FkaMO0Zn0jxSCQS8xAZJsJpw51yfmDF47It6Mlxw8D5onYU19aEJz5tR3Z9RZqch5xLvSq1
IYYaOayeCFE/40zLTkVPxgCNJO9QY7viVZe6f1KDh5kfe615yCP0Y/D6IFwc4jpPBRiOEHxJOj/O
bR58+8qDUrJoZM+QutpyokVZeDKhkmmw8GLPywur/zhN6dwMlgDEw0Bn00j9CKrUNKvvUKxrrAt+
e3YFvoN00pc21pzijRoQdyZgA8QodwUdRKwVzTJwfC7ZU7COzb9yHbnj5k3NLVQ6foQROwA0Ql7Y
WV5LzBL7Wdsvysx/W7svzrUn7pRXAebIAubBoi4B3d++t2NIyNgDrvIY5W1w8MRIPLKfxSfr5+gV
h7J5h/ICt5y+CF6KZbr0Qz/FKQ1PFzvy9ds4OKyCI7WeuEeS68GW9cSzIh9rKAT7xna6vzaGyUO3
mulYszoFi+jnvCtFwnqnT11G9Nm1/gZ+XZ1ESQhX59wriBX899jX8Cg41sqiI7Tc2fz72vm7tGGh
RAZKsbu4L3nYObBbcJAwu7SldcasYiNODwjWXqo4pASiMHpg9U6G9mb+XGsvxjKXX7HFODt6jPS5
rYGnsBYdzWlyFLYPX+u3yUwkM6IQDdCOmjeaDRlPJ4szuiTaYm+qQpKdKwi942QcJJYQbzw0tzVP
O0fBnyjvq/0tAAYLYOpIJJawT/2BsaxqPYOQkTJR51m4Bbg/I9hy/NRQq174V3A8OWzAG1vpeweY
Dgeoue2i/ZSUHcLCYZjyH+DTOfbmGVmoLiPCCh37r6xT/NXaUiZZNfxphDuE8F9pTq3Uwid3gPSw
ZLhuQ+TQotDLg0XZW46Aftb5TNFbf6NHwdsuAiaLIGqPbVN+u8n6qkpDjuVuyv3HMAMCRyQTHEdk
Fpx+WGuOad9wlDvtS8EcRXVTxlGqQjk/eIlXP5XGDfkgwcXnRiqTE7WpN6aE8N4so1E1KTONvYSf
dJlEZEMGf3kcA0WLWTOFmHaRGHbGobU44gqrmX8/y0U0BC2d6TS/QQ/Ippg/en/Kh7Xj9Ud/ZSLU
zU5RhUZFbZX+daP0N/PJeidM3XxWCENyeUurFsE72WRANRJ4BiTL0y2RUw44lST/eqpNn20dJj/j
4ouUpXiSn4IkfEj4Br7Ms+wv0sJWqCwa1QC8RZwnt/OiWsXeePl2SA6Ly0grQxKoVT9MJw8T50an
VJbvmHoKb2tncyTgLWtf74e+gmNA2LU9ugSKtrBwkViXdGFDUnR2TwIXqbUwDl5HhCv6B9Ms5tea
nizKyynO4sPsFoIHcLWEd5nBOWB74qZwrfpP1X/G5Ed2c1Jnd53ES+wwn61hwoJ2ArwMXN/elKPF
0Ox366e1su6Ws+XyTHi/F8PTMjr5fgKhhDOWSwuw5gQp30JDmw2DHjRu1sXNsO16mRwGq5cIP0UX
62UAHNKFCePGLBRjN56rMRckV1TFWEd+ggGdbB9kcRteVZb45HBx+/DW22WMP5b3RyuSROy5N72T
8yGiWRdXNMXROrW5wygm5NQKvlZSD7vK1nSJl/QsMMExppaRRC0ck2Hb5gt8Ipt4RRIRvsVn122H
rE8xLvhPKamRdJu1+CV0PxIVKeuioW4qSfrdtLZ37Tz+2GB5p2efiQwLQlI89rNbnYZesiQiqSRR
0bN7DG6S+4TlzP8Un3FIX67zh0rHv0hY0b6dFVcrJv1yGyVs/aJ0Ok/BHxrL8BaozmnBHDgWzloQ
xHzN1Ufdec4T+Qb9SeLI3s6QEnAdOL/HsSncfV7NgqFvBDiWwjI7sTAYT+GK20YCZ33sbqbHwkGg
CrjX7IOxVHGV8gUmmEVAWQ7RY1c5GBgHcalKMzyQEmixVuYdgo1vkbFpq89wrWDyhO0Xt1aNJykt
W157ppIAbojcRtXAaRwWWXkHp4D5w66wOHhyeWhX/1+i89tc65lvvL1/2wXzk+mCh8i3zF2SJQR6
RcQtKbC7adzDsZMpOAZ/4Nm49TtFBaK+Mf5tWx5Z9tFtCvGFD51KSD8FHL1E6pEMpXdVGl7DZo7m
jP2nY7x3hQd274mbAEYJsnXnZPgew5nmbUhCrIdJS2wLG1zBtfH9InrK04hdtaQBckl9BH6LHYkP
jyU10a9uxK4JmwITtpc/pKjanRbb1PlMRq4RiCxJk7EaMJHzQzPoMyiw505qxMF2enRn61r3Zfee
JF6B5aFDENCT++riuGYDMkx/lTPY7Izl2zzSfV0H6p12gexOZql+87h/cIc3CLUu4XR6qp+WlsKg
2nutQvJTkswkn29O0c3adR9jYfx7VTD5Sd8CY5RD1CllM//qXFyp38RxXlcigurBbqv3Lr3FxJaA
dVY9WyLA907REYgkte30ymIg5EsRokxs1DT+q2oFpKOoEaOwB/keK+gOABXvSpHqadu6FgwGm8c0
OYicBl2KaiWGftqHNvNIfHpiHt12nVUf/Fz/9qCVHOBnRJdlTG9VChHmBVkAbOszhMOF29EWShfI
tMF1jtptsO/nU9SInSmUK9ixSgEyvxj+0TCu9lU5wWhYMVxXa/Cdo8TFdZP/atuaRMnCxaetrHVT
wGbZ6iXoEA9Wdh0hxIt9vWTqu1W2+oKPdjNxl6iSe9mzMQvSABu+L1vOa2dh++jqoH0WTiG41dtZ
twJXK16RM7hx8vXCjjDQuJs32dQdrTnyllj3paT+NDTiREPkzNufCFyG/ZIA0kkxiL9z9/BPfdsC
lhgFnkHTmHov/Ck74Ke1YThS2Pso0ll/V7za5d4KrY958f+okk0v0Lg6hqYNKiqYvJ/JrXSzrZ35
YZ6G6d0TEa5nf8AflWc3igCEVa6Hwyvr21ebjCSlU1ZAIMkZ465ijc/InRFysN/djCqSI8YRSQFq
+DOFfBy46AT7SXFzjjtgTCfXW0kAV+GiHoYF7a0LooH/k8fNyWUvTjdhcZeVw9PaE+9jhnMYyMpO
PikQgaxbF5s9KTPTpqw1AAACGayf+J1QVal2+TAG6Cfd2+LP4ZNF/Ug8ZZO6JL529gw0HTon6PjQ
A5K/CWQWxV0S9T/lDcqG7YRBcQqsRw1P6i9gLHMdpZwurjP0J6MD1OAkrP/4cpU7S9kjVxBbX3m7
mm0leczAYc1HHz/S3RT53SkP8/BU9ZTOhrIguDqPDWqZkOw3TP3Qz5wqakJXQ6F0b1oxcaMeEgkq
noWv83ZmgHeaPuHX+Nsy0N59Uzvdr9IehnPXR+XTYIrkznGn4sMO6O51Zktv5zJf4mkpWTeBsjoH
rDGYB7XMSJ/0y1l69veKOc2C+raxG8Dpqois00TU/ChTR+89RLFtEbjtEWUEn4Jjc5KH/NGSzHXO
c537X9ruxHbx8nnngDnY2VbxVv7f0YUzkNACuT3KLvTe5BbSWiSSWEziZ9Xjp78QuLcLe/kdothc
XENymwV8cwZuX76sNlY6uzLmioPbH7ckUVg3D+p19fKR0wRpUlq4xyy/+NPKnsGIWWszRKP8F4we
ryPT85Y+9OWZAJezNeynNoTMxIYdPtKqOufRciMGWe3WlDQnF3grOffXOdsPmiOXZo6eplpyQ0Pa
ijg0kdjZNhtVPSwtbASkKw87i/LGPS8+kI+kDS59IJx/s0O4eTCa69CYW2ucM3b/LWEwPS6RjVEt
65j6ofZctRGPlS1/gJQNmz4bWUwx2kbMC6UPYu3GsjFBKtk+dNZLG5TervQN6ZjErWmZmh0//PJ1
m70zY0SfhAt/5/Dw8VfP7vzRK1kcGgI0pPyIEaP/dM1H1o0DC7qy3A5wSGM9Cf9f7j/Lpjwmvjc/
dRWgyFilLAXbKOUr4Sz9uXOtAiiAbRG4ZMaGpFZ9yrkDEtGQlUBWXPIP2nkWrh0EIWm31jTar6g3
N1rqxbdqNJQMVxNTNldsdJJzbdW/AOuVO+qCX6vB+hARXSqYqKcrfKr+Dc/zcM8C2iV6mKJYiTK5
RET5CAx26TeSDYX2NpGUsE36726BIeJQSL3RXBZ/Nc1qI1jN6Cpr7115vFqQFu5P1fXelllNHTMl
V+fiOWkz/jWB5ef7pgiHqw5Sgbru5Jcew9YZCsh8UJM/42Eq6lc1EiINKmp5+2JBX7IXZ2LGJbaU
bCOu1u6xhptLwFuVuDdQVaYq7hXn696TJrxPh2JGiBbupZNEHheVLMcVB/yLZEOK0X6oYvqNKGkh
ZnAV5coSs/CbnRNZgn6DCMpplWf7am2t3RoEc4CeZGNy75fW3QShD5WptD3stUv4MeYo76XjpuWu
dtd3d3VZGMGMcpFHkxSf54L9qE3a8jgK8VVmfJiWdmHTMHTLyqKzaPvPtcw19nmnwSqgTEbzZ6tB
NgXCfQxFPyGyO/I+oz/5KbGBL5kJS4zR7N4AeK17lQ39oZjT278hegvGavzjCPS1YSAG4OAx27Eg
UNtRy2iv1rL6S79wfy3bIoEXl1Szvx1c9n594IuHVbYhYe7ei9uxCPcV17WzarORTR8LqMGvmQwy
4d3TkBM9dband5E/Qrm30OdmzHlLDvTUrNX6BmW3Oa7NLB6Fa/nbKCzGR7LZddw6q9oug6DMkMvn
tvVl8qeamDbQJZkVVtc+kH3FrDFwxOdFDm2rxh+XQC48VGEjYJujpJMZx59FbRolPR4D2zB/zcXQ
PhS18r4BBwBr85DuFVDHlT8ym73VdNYhG4Js6zMu7MjtTzvfCHW3tgtGBbfkcYJfSH33BFKmBFMf
14vICa+nyW4M/PTNLdi+8dGw3He7txTB9dG6UrfKWM+n4YBE1xzMYKs4N7V45C24bZtQMVWGAgro
jP6BSUWQgvRv3SXhxiJpdkC+rfbCzrMPEyz2Wdm6f1WaJwSHhcJO6VMrblnsRCtpW7g1sxbgKXTj
EKwJVFkWYGXd/xZZ3v2dF2Ve0N41dfb0oXWpau/ryXzbvp/eM0UonisczFHfdYSi1voY+e38uLa1
fyEJDCCPlePOHz3QMm5akxYkEDeFHOttz36jmTo6r1N2cVGOxpWPtF9XzUAapwP4i4VvnfEfw0aG
O0z7c71sFlAOcTrwsgkk+p3obUbKMr09wBxky4J2MRKqWT/LVMu3IWNQo/Ip2NbT6EN3DKO48qQ6
2ghVmyJfPhg70b+5CMPi8G10CjpRdoF02jdjSr5MjCksfyC/EKA3Bwkk8V+GbYw4y5wcbUVy1FN4
7ia4Hoj+3GdEDiZf+uWM2B3lMZsw96DnjAGTX+XD7dzaBGQsNzWf231NPQLB4wY0le5/LzZO3NxL
7hOfGHuy1MWuByyFUyX7lzOqbnxhPpcJM3HfJ+4xm6s3pqRxG9rWS+UysG3ULLsP7VdYfMQsrrrs
fyTNGjASiNffBQ4B2XCx1L3jEvocabh8CCDTf3ZthSotXUxxrWC1leU/ag1ZCFMN997yBdk51F6c
7EVapzSRXJ3Ztu57WwLKCwJ1hs+HaSRbU+f2XeOD5ZnQ/sPVFfXItXCmmNF19hbPxzbzGdg6KfxD
2HABnl0xvadFndyHg+6vTV5Pey5EuPhmlb+wyCA53uMGzoEUZ5uVFNRm7fM/kcqby9T01QUbBn90
0Elc+VNs0Y0exbUqW2SVcIQc5abgChkJZPUCccw96rUWT2x+8HMPNe6ziWACDp3b7yEVBdPHOnoD
8mrn/vZmu77nmQO1kGU/sDMwquUuOJ/ExQqRN9TT5fno7gYXqRSRA7jeSJDGay1nE8qayRx2dBIq
d28IYB+mjs6otOvZqwYNYrpTd2yGbvVgenDhMDrOZbVx1LgZXmP8mli/xoaIBXakjQGedXDW8blC
PkENUS9Gy8dKp+3ebtL5ANTT/gpuBnLwXtHt7WFulF6PIdez7/zJ+iOquY/zQZoOqGvb74tCTGew
IzPk++KLgHWyVcrGueuEpHbTzo6jqFsu2SqRFSZYRbDlprjTjs1tCxRuoLMvqDYqTrFTADcrzbWp
Gy4WY4SByWL032WyZY63cU5EvqMO+ToE+3Sp+jHGhsYyeo3M1vUtLo0Ofq2wN6wuzXiJSMQu13Cp
AXklMspuR3/5mKHx/0m99Q2BirjXwOR0aZvGoRivGsGWsy7FzA8RcDg6QMx+xDBmT7kfho9JhnO4
p0DpgRa0G5KKDD3fo7JAFS+WpsGmjkeXtBEpmuxmJB/xdvxlS+zdJ7XJHkRIArBGPwZiAoLLaasf
O2OjilhNhI89NivxlFClWuV7R5nbMYNYciAIS6rfT214IxSvzi3oUz9duUMxmR8sh/TPIJBq8cr6
O+mmXzN39KOc2vkpA4+0K3pyEJbu8u3MqbwtTeRfppoWqMDUHyklonEaEestl2YmGZSF+1Es7mvf
0Fk+zgxXwhqr2Fnmm/WSX6uSza8iDTEBhxbP88Qr5YrhL7dZlqirQ4amWImTQih5caYx4t22byEE
fPe8H3CK5mEis8HY40nE4ioBbqpGdwTl4Q3RyUNDxyWqAlhOKXuQV5dM/LQf1nz5JMcxbKOBWDMc
xWmT+DdKuViY9foQD4XbMuTMVcnsOM7FOXLNspW1fqk7BCddMbEGs8XmF07U0Qmm8DpLMgAb2XTs
3rpm4KEpUsew0O5tf7mo3AERO5niNWnVXw5g6OW1f1sDNcWzXhLz4indcCoVxDXDAEe4nzmfC8C1
qzRLyWCPtydiWocxmeVvdVfA31/xbiSByeLMRryXfmLj6Vjd5oD3gMk+jH7SQH2N3C75oYj8sFKI
cGlNR0nhHDDntT0g2QzqHZ++HDMAGqP9lgKiwKqGpdcGlI1UuqY71/gi3BTsFHZpt+ZoyJY7IqB2
Smxtlx/ZuAbOC0FO8eyqAqOHyz+nyH+jFUTcotW0q+aEiQC8EO7VJjmuRAjw+OKYMy2KnZWw3ygm
Vrh2woFd5dZR6T77XVk+WwLUsaNjmf4cVUGzw1+Bb7oG4niulBj5rFqj4VfDSAuwsLxS04kjZRq8
mB8SPYde9EN3KsbvLo0uldtzx+adgRjerly5cwvRNqp6PvsJLPA0IZiKcj0tl2rqQOfnTXoQXLzi
ZZmQK016Y4AYyp0Sv+hgcafDXrpDcyjCwnuZXb96WfIUmELQFjdGhbvxBoKV6cxmRzOhBA43+6x3
fk004T0s4GPBZgsSxonku+XKeJanxPmZUal39qR9aHt+Kl5Skw3vIixxYBLgQSsfRiSjgf+qwcLy
YI+6P/fSKl5lyIzsjK6PQqL1vq+xk1luUf0kVlE+NWMKqpPv91eYE1AtJ66G0MHNFmWcWJYcHPC5
CyzrEFtfPfnuAe2fwbiHGgnUx7DrK8wTqGhxtnxv/Eo6z7shxUz/OAlYIFZYDltRtX+RFtyfSQuO
c7Zte98puDOHgBpWq8SuQVaA5Iv0N0nH5VjoTH35Venu9WzGz1pzqQBAwow9h98CsiO1mIkbM0Lg
aAm9Hll+MPop64L80mhUUoE1zbjTLcLizhmnjih/hSzwubDjTRiXznrsslA9VKHfPTkIWCioNwVY
SBI9/orr0iw+Zvgyp2wBUj6xjzmo49Dl8seqTVNUMQe7zHbW+8hjlCAdiL6TgjdpJKeV7mAzALjS
DupeYX5wk9fH0BqDmPDwcgA82B+nju4AGzfWV+XM84rRWg7HhhNjJ9eB81Sa8rrMeD4WW1C1W8Ch
TzpataoK7dLFzXHHbRlK/UziBiIVp18jfhh9GNK86vYZ7vvzYDFQrJTH7cFE0o8poFA8F3XK3S5o
s0dBrBwGP5i2k3aL8KCDWRFX97tD0q0juI1g+eppgYjJxHNewAHk+Ce6ynZgfK+yBXSWVD7q/y1L
wnhwFKyVXs2IVdye7fXOdCP1n/SdHoC8ggC2+fzOwrHunVBOMVcv5zj3Y/anTdbh6Amttmtj/kwe
tXpjo/J/NZw9/I1miEUxt/FMvWzsoXDBr0rdWKyYc5VkwFWA/2NJ9wYuVDxoWSMGeagW5MUidw4G
AvdmcUljT6kHYqFIxv3qDgF+UsoxmnHyP/t2Rpq7HbYLGb7T5FrJOTRo3pvc9L9LS4a/5dKzOWz8
tjnB+u13vuPx+4AUkKa/lL7Bkzu/3rN2SI5BQcYmoQ5lX9OXDA0isI5llhb7PNUWh2ta790FG3Ln
hP9GaQGAuqG/UHfA9WQl1BJR8GVfOzRC6Br8JdICm83Bek7tRl5u7b7PTqeyPcT1ckPQBF+C9sQp
KdnXzb4TPrHJoUEn9H8xWThXuP/WxQclyJACU2rrAlLeEQz+YRt3s0v5QbDN7QDW0tDQ0lGWGuZj
GRWnysOtXcFM86MLRkuCbVVRfQa1BXqxSVrKvEjaZEBeLlbZth+eBjPjEzDbax6nB5cR6FyQ+d/2
Pg6UqijSu4AN1HXm0ecjNc74HHD/1+W6U1MDKjDz/rAPch8JmX9j7kOPo774MM3+uOtS1z9EXP/O
tE2IS+gsQ8z3tz1UK4df0dcR+U41Y1KWeZyXQ/SL7ZvZcI+0N53C5hv5FFTUSzFs8x7JhAdwC60M
vUThnWzhg2xYuRR/EFthIGH6v2NELLfcxkmZ0Wa9NU2Dx9KaEPLDWt4mueAVEABJCDhBoOYgHhJi
yW4h9CU7ZP5MV2NRN9vCt775yOcSnBgH01ysMi6SIL3iasX3t6KNchpjpBWNjB1bfSB4pfsOIXG7
TI7FwGnlF5S7bL9YAQOTau1/axa99URc3vzK4pVKAEw/BdrYd2SJ+ziqcmYqom0E511ad4EUb9YA
/x7lYuGuXzHRZMp4x9TBSpICTugheQTsW+9dcAkfIoUTza1kujg2T8farO0uK1YoXhnpwNpOn+GO
HFda8Uhodezn6ABlBlsqxC/yio5VV4dSkaRmNCATMFj2fqig/2aBPW8bu7ZPCLxAKKq8vdgB59A2
uvXquPMSPFg2DqARRQjwF4GdsgkOsxnEPWDLcJOq7Ee1Fdwf9nZXeNvrNhfoBJGfN8eIFcYRfy1A
A8FcEysHQoDJ6/ehZj/OyZudXPiJAc7+hem5hWi5MeEY7GY6afZu3eUfsl5o/kA1xKiJhn8OLc/9
wNfkxcNtvJimqT2MDuozkpi8rOTHjwUgrlgZzLN5PsHZmHEMG6ma9zIP6mfLI2jL3XnBqIX6XVbt
a7QYJ+a4gAHH5uU4lnbwVGVWE2PfCN5xcgLwqEI2UTgSWHU2grwqCxpTaSjyYJdju4TgsTHsSXfh
bSvkr5G7AnEt8SzXosPaMUSIzuHIRwIH6a2v0LbeZKmAVFRZ/2YpAxqLHeE9gGh+1mOrnsC3A+OQ
4COHtR12iTe3AMBt9Peyr65J1a6vDZPYlb7pxxlIxa6o9Q+nC3flKNUMhmDhE5pMAIkw7nrYezY+
EyMNGcjMsNcQJ2jKGKvp1EIIvCYK+abvECf5YeI0Nq7APjzaB5Dan1nI92FT6wzQMcavpJpaexd4
5T+An801b0PNPFT2h2HAtQuOQzyZdP4iTfJ7AGtxmtdseR8Ry3fsY6d4SQHX5fUYMRpk/h0bteYw
JBN3FOLRkBTox0lpPfrPiUUsGiBbhHixhSUTbcqSpaJq/WbrDn4HY5hvUU9t+ze12erahTm7w4nB
1rbX7I7LXcc1BbPbcxuW6hBOkdwlCzrRLGB8tJNbvGDvm7cz5xtTMy6fqQkNWE70zKHOsYA3SXA1
TktAtryu3dNggzmB2G//8lrt/cmdGzsrIAvkw1nZFqBO70QyB1tfl0tcr4kfh3bUfxTzgKYQcEWm
iBkevJeZKw5z8c0pQMh0sA07wtr8Apou7wA38kF10oFoDuvnqo7UFb+oYrpqmEC61vrmKGbqAj1C
KsOODnRyBxcWfOXeMS60pD6FF5WgqBRlkseiyydqF2+gy3LCAY3ZDZq1i6Q1tfo9x871YTO44bsl
XBpMqFabKKF8qGh19sYuOGE0r8rnmRaRpwgEPc76ZfzE1u3E4Na4mPgSmw3/U7zPgSuPHo6IU6cR
Lbclig3W96rC/5pXfXftyrpDN+nUiSNrfXPc1jo77O0PVac5Z5hYhGZ8wgjDFbEICNol9hdsmg88
AU8adjsIf0SmKnpr57cmQNwTKDkPnQnCS4rBfKtHzHNsXTMelab5LoSp9mVaNlQhB7fEOMV+z9Ha
2CdHaboTEGwPrlPmr84tAmYHIrsimpU/ymUJbWMau7cbzKW90GYfjaa6cOFoHlejZGzRbhYDZKGP
wC/fc8vtmu1wLBqKXODERWi1IRI7LSg7L4WcfFTh3sXgKE+ZuiOvCohEJ6xG2tEh01EgRoQQfm5I
lPE9n25YjRC0aT8r3CR4O1kFYN0zbr5C1e+bPSdJvh9r7JPkNLyYZ4EuSFo147p3e7z1TbJ+J00l
eQRuho46787pkBZYWy3I7DZ/DzKyfPLW1WUpa5pdJMfoELr8uvweAoGdgPKC6/OOxmx/0WLkHf2i
eU7M2seWFO5/fjnC2dSJb4SJKDUqza9wDts7ck3ZN584c4cVBKMOMFCFVkmEStMMsKPFRj0iDC8f
U8NZwPa1Oc5V8NZ1pt/0Af+QSSTf7iqcjoYb7njwpjEPyOVj4S6+8VyTP1nsZQ6r64AtqEaeFl60
S6H5MYCDp2GF4Inm9ZBADG+VKkhR7SXFP7/JfeasaMz2GiJxTVaWoT27/Q0IO1E2b8fgcSqz7q2R
4Hdg8WbpJTKlPGPea3f+srD2tN3lritUyAd8DO9FjVZGX191SHXEAzMFES4g9u7sAunZWKL+2qE8
P7LUyMHB1n/IqaR7WNHpo5914mgmeHEF20OsRI46h2lK3lY5zWFyockluk8fTOd/Q6Svz6KZCPO6
cwhYP1k3C1e3e+qkOJbxj3NecGMXpkmefR9LZBq0KCs1MMeSNSZaSM/2iHvPownIE+QC/cGdgQ6N
RRve99PA5zOStzmNnEdh7BLlkN/aYhNYKkuqE3jYrT2NkPkxD3FTcX1zbojn+qh5HcHbcljNY0Qn
aU7yBFbG8OwtIU1TfCzvrJSuJbyLFtEbKJlcXHO+pGH7J71N0HXXTT+hM+lv5es0rqj3AiYHfSWz
kumAgFm/2NOS0v4iRxZcsGaLAmtO4NoLkjWowQRzyWUMyFhTGEqPhANMQC78Rzr9eBkCsgFeJJf3
IegcBMZEnrHhkAX3xa8QfkRRIDkBOBw9cG30iEPRjA4eVol7kF05ISw8HHTZzTtKuzSuixY5rcI7
bJGeFgmBsrBqKVKoEwPnCWrPGFU2NYhCnlsc+LHvTtGpU2t7sATmGb1a/ZEXj6l6QGwfiyDfpY4K
LxUG2B3jHafRqD9bXITHAcPMcxeuA88W3YhQE4oYPXo+wfjkdQ0G5vbFDt8SYT8HlTfvimaR1zXw
Pp3JgyBf8VUda5YUGCzDZ02A7lqOCu/2yPPRebixK0tnR7YrBZAGmjGWiPrrvmvhu6mOlwTVlJnL
ckHWsne6o90q282lS9oGxjZ3GxLYwzIsnPdDcxERyQBXkw8FpKnBPdT1EYaWjdNbF6xFve6LwZUp
B/Mp/Jey0hyB0h5PMLV4cOEBWViVuMOqP1L27FQnNcVt1Lf3PFfuiUK2FXDUGhAczAa6+Jr6LyMQ
idhgbH8F5URSeLJ0sBHcUHEoOkRLeqwf6Hrc0gNXcFZiMTJl/z/SzmRHbiTZ2q9y0etLgDOdi7uJ
MSdlRGRKSkkbQiPneebT/x9VP7oimEQQSnU1apPdtHB3c3dzs2Pn0H8U0igjgTd/0thcHIGKvjEH
ulQavaCtynfKl6IoypNcouHo5iLcu32HOLmnGxsAuV+p/FMWhGfzIeXe2ZqVC9F6VsK2QEf2GjyP
dRMFEAdotc1h36tf6s7KH0pK9zQVUQIqFZDKEQjuVYM40aZV2q/oo8l7uuvFTsR6/RNhIvNOsQOq
R7b83Wq0eFdAtfpkt/ZXzxKA2QoyCBTQfoDnVbZUb3io+hES2BKcbiJrwYLoNZJZjUnuT073hg5z
lELfN8Q0hrOzejoAdZS6Nror0Sdvo76VdmrKjs+0+KaWNPeoGlX8pPNuBCRedSTuSVHf4VTf84o6
RRanPCCEx0XkNPK2VWUQpKUiryxLSjYdTbsrvU/gIyR8W3cDTZggAdNt7XLzVQ4VJ9T4PNrh/G7f
SZ5K0w8JGbI5fYU0FqSHtmFVdwEyFxuWgqe4J/dbESW/VOQSN3A6Rd+qnkS3YdXS1xxBL5INWkXH
of6UE1g+UmCDc0p2ui9Ee59Bl5kkXWmBQdm02xQ1iaO2AasQBOkPBseWTjvaOkaNkTSgGiUyr7zr
Il1flUVenDyOnRsvgxQTnB8VCuqqakLLOhAcVFQoZKi0v4VG8Ggg/LxRYhpmdZ8XlNWhlLJSnd65
VRE0IcCyelDE3GnyANVMjdIHICmQTKVVDHe23cBv7InwpXLIXAuVokMZcjUYcosKK4SJ68gPQDaT
BoZBtyjB5bSf0ZYktRxGFmQiMtT9dI10XXpDmUZahyHtjo2i9Vug04L2ERon5BZ9oSGhU9JG4WlT
NZW2V8OSbvSiRxCBWuM9vSaHIAzFB2BAwTpPcmsPtgUqJ1g81qT7PdoEaq5+cPU0yMjgiy2pfDAq
M6foAMCGMoHO+6LuM3crGuuXa9eNS4W068bnvgRtFd1RdMwYm7TtdZK/DshkaHDhmAvMvr4zwaW7
BIBGXRXoWbmccmtTEE9SHlVegBu95A/IRJKX0hDtKaEDB7ZgGw2lVgPORWnM+Pl2GX5u6wpKUFOC
3xzCQrBqrnFXZi4ZFQAbP8y2q3+5JiyFOty+UpT9FCRm92BvkLruRT/+uvhXqcT6ptEo5nsquxtS
CJgDR55SmQN47QtIu2MPjh/5fQ5R5iotqFCKSG83uSmH+wIY7q1OUIUaIlHbquS6pcfNCm8KpJ2g
MIXQzBf0qNS2CiFwaBYPFLGGjyZaCM/8bxErqDxpG9e+tNVrr6dtDwASCET5h1SDvCQhl/8ITc3n
lRCiIdDlTI02ch3oDV37pia453WqgfTOhy8lurQB17o7ooVLmldueZk29BYE5W1Yk++BSl5sVep3
kIVoFswggXGnKqGPFmi303J6kDNKpfDVN42kfqSeTU+krpKhNC3zTneILLkuaGgiPNxmcV+8gz3c
2BZDnMMMgTyAVfj0s3HmxZ0GJZDBR5yizJH4HIk/yFaDQfP9tV7UcNaYBjhO15D2Qmn8PVAaKgr0
uFP50ZrPpa7X71X4uWBTJc10yjUQZiliQ+shc6Bc1vDFwu+BC/jFR0FVfGc5B5smBmK8UZJEHoC4
5hJwGniQqd0h+LJ1aQsD9TmWTZNa/+ISK3zKE6pjQxPJD62XGEcvJjMrgbV/krOM7rTOtmmtB9IK
GLIgOW9Q4KUITs8VgG/LUJR7s6VVEpLyz0M9wiVVeGhlnzZyHpL1tqr8zzrX4ipqSFaQY9f3OD+Z
Ob3VYaABsObDA76HyA60hAwX28jHKknEIIFsU3dV6DcilrPfGUiQgI3pio+8gpV9Q084XdDCce5y
RWHfBKjNOUrQ3ahcYCBhpe7RIs0t33Q5GGQkxkIrO6Ud7bsOmCrOI5Jlqkp2R0QRrA+ZYNlihHt8
24AA30jiF/DkH63K5MhpYmSMfSSETRuwACS9IJ94/Zawx5rhZoh7qMQQIF7ZOR2xvcdpLnXwk1X8
0HWQS8bTAEAKUJ5fvCANo+5FFrXPoWeY3Cq4XalSUKWSNlBThkJG+Kp+r6qg2bm7FVArWk1plZSW
PpIh+GWS7odKE9/ToEJaE87eleuAnLoujz6rv64JodNoqlv85z//k33/+uQT5v7ff5T/BfuGXLIP
TzGsaPATmi9/+nlDUzVbNTSqQIYqK5efr9mwvLj79ET783t3yNap0n+5buK1IjomDJtYXVNNQ5cn
quvk2aw6yJv0pAwPvfhIb5wZ0ptMy+Mf2mGKZGHrulDJV4PVuhxKJkcq9ahUgsnra9hvkAinBBX2
939nRb20oufGEI7tW6fWFs/szPTZ9EjygqOTHgjltd11c3PLz8JDVKwKW9N17dJcKPPW13wrP3Hx
cIX3zurvvj/aP3MvmAJiJZft/JR/oVKDoM/ffd64/HxGmpI+bH6+3m+taJ86m+vfV8bxp5Brpsnt
j//7j1Blg+U+m5/R+c5+P93EFh1mTg677lF8tJWT28BgBoaQltU1JGbQYpTgdl8G6em65aWFmezL
CpQlN4menyQDDthNVi+MbOn74nJgWRa3nikbLAxYSxrLvb9c+Mmu7CEzkeSBlUkGer+faIP5q/kx
5Mvfb9kERGnF912qzYpOr+7+uoHRdV6vvIVIF8QZCqnNSwMlpeesNqX8JMRzDuwQuq/y+3UT4xpe
MaFMxkCmHQGq1IWMSe+2YDBWdU1IJV4kAI8JL5jr1hYGpEzOLwE0CRA+W5HmGODwbXlb6AtOtWRC
vZyzVItsrR93O4CKhLZwQHfDgol5v/3vsvzesGcbEsIsVwEomJ9ATabNiqLE9Vla+v7497PvO7CW
J0Cb8lNLYEvH+vP1zy/N0Pj3s88rEk+mcGDJITTya6qSwOT+cgSTIwupwsj0I5GfCqJKTqeFBRj/
76+cVuiGZRPgCUOffD7jsqfcWRanLkYDgMg8CNYNbxenP12fqtmVODM0OQFFKcVg+IriZFO2Q90e
DqfrBmbXQqBLDm5f57Exuftii2KtUgYwiI/8xvQHm/khtt79nZGJPwmHvjMT0fCT6UPHOxh0MFvU
AJO762ZmjxJbFwLIuqqZxmRz1/HQoL2ocVrtgSyCOD9qPRSax+tWZtfeFlhQ4ACRlcmSGE0pCfSL
uG5h73PuNYQvN+an6zbmll1TVc3SbV7chj2xgW5aVTlaU5wk2P3ELqPV8e8MTG4+k1JrMZgYsMt1
nX/x82LBwNws6bKiy6qmKgxhOgJqVszgkJ3iryUSgt2eTHGWPlwfxZzz6oowhKrQYyOm0+RElQMP
bZWdzPpBij51xWOlLISi40RMd7quGjpt15pQTG1yVgk7Em4Th6AwOkQj7PxBksWjAZl16Lp3tG8M
aG11ycLkzS3/udHJ8UJmuslJ5GXkw76vVPvb9VmbXZqzIU2Wpqeu1sZNlJ1IqpvureOTndtU9eEN
VnTCBl1GQ0i3JgdL4oqAyNTNT2Sr/IPwvuvhp0FduElmJ8qkMGQjPq6ZYrLjVZnsegZA/WSGd/Tp
mwuLP+tfZ59XLy+qQZQNHVIyi08BPlBPXFaQNF2fp1kHM01z9GJyA/okxBriLA1UvctOLuVFqnGk
R2BaHIvWIYm8G0N705T91940ZgR6akZ9iL2IsCQennugFtdH9Dtke7VnbFbdMvXxjJzsGauKIb2u
nfRUWMBM9h5wYLGDwY2yNc2c8Td4kq5bnF2nM4OT/eJ7aWzGBQYhxETSw4NgKb25bmJ209jURm2D
+0WbPnwNo0CZO8EEyphKBw1s/iM3rJV1e93MrDecmZl4HNveGKwYM3AwoAO3h+o/V6GICDYNlTIX
w9ftjXt9ulSGrMi6YbBOljrxvhw+Bto6vexUJsfQAWSwDa2HHIb8ZmH+5nbqmSFtEuZTtqMnR2BI
/PLTB01/vD6OOQ8wZNISikH2VbbHeT0LKWXwZQqKg3xeQyAODDMSQQsjmHiAZoPqt6jxmzBNcOFM
I6UqCGxKFJ53TAWFiqh9ioax2Z8OOjv7s3vtlalxMs9GozSuGUoVALHc0tam+9XTSHeGC9t0siK/
jQjFtpCu5W1vTG82i75AF5ph51AmKhQBNyl6OdcXZcnCZFtKTmc4GZ3eh6Y+NlRnxMe/+/7kIqsK
sEORyfflnzB4G3/osq8maOJTvWzGKH3z+cR5DyMbCirXf/6cQ50vwGTvmWUgyzGn/aE178uo31O5
Rd7thDrpgjtNNvk/A9E0gy5j0zZleeJOCXDZWCV5DNHOO8m+bRGwE6DX8vDgUFW8PqhZW3iUIgSU
WkKfHGAoh8lJAyKeQaHc4UHkl52yCsbKVNmqS++K2RkkMiM/pajE4pMZzBA+t7PIkA5p0IFyheNU
d168VPoBS8X++rhmTdlMoUmsgQLX5E7zm7xOfF12DjFs2pr7oJYwHQMv9bWFTbNkaPz72d5vIVdx
tQFDanTnU5aMqtuUHH9n/Vls89spbFlVDaHrHGnTCw3GR/pmmtaBBta7zeLgndsb1P/dhaff74zK
2Q3zys7EIdqaq4cObedAceW9h/QCcu2gplV7q8XDOwny05TOjJT2pUqW95UWf7q+cHMOybrRSCuz
erTqXs4nBSdqpaZBtYiEeIJIMA2cq1b6wA0XJQuxlRhvsVeDPTM2GWxqdlWq9qZzcBOz3lFwBvQc
WT+yQNR3mkPZK88qc63l0MxImpKR4UKA+cYuxuMLj1rRaZWuWhjNwBqp6Q9Ec18kJb4X4A7lfCgf
HNrmUPaK1AeI2CJkBTQwJBFCKY1sxUwksDxphGMYQ2VvYgMqoDBL3CczDJ3brCzs+7hP6JKOE5JG
Go37SVg6NzTMInsWw/juJYG9dsDm3tsuhCdhV9xD6VBthmoIgAjrgq6zsL2FVzt97M2m3DoJxPoi
Np13RRj96tACrv0aWkWjhcKQZvfmETpF2kdDwBGlajurPikr1PKQA4AJREcOIo7ugwGolQf9zzp1
PGNHCdfdprob34SND3cm6AFLpreAWvM3CtP0Rfi9dHCAe+2GATX1poTOVSeOVtboA/4yfDr6rrvQ
q3vMloUsNE1RyZJYSEBeulCm0s1qA+09QkKjGadEX8gozH2fNLNBFoYHvyFPzpYYit2Egkd41Peg
JodwITZ6daLw89nhNBjYpmHq0xdGVnq5PbZPHQvjq04VZWerO9N5f32OXu/z0YquaaDbyb8YhnY5
SVHYoqLVY6UHK1I8d7BxBsCgNkiaI/9Ihg+Im7SuKCdfNzw7eUJRsGnbmjktrsEjhGJmO2CX7fG+
LRYC8rnPE/Urv6M/UzYna+PQK9glRQs3vHvsgp3vf/vjn88pTI2Fhee3Tn2rdw0ArprvH536Sf+c
5wuv8Jmff/H5yekH1i9BbojPe1RxabFFmH5zfQCTyBuxS/ncwvR8TaEnUNpI8o4mULyykJ+7Fmlk
A22aN9iB3IAanTWGFpN7UdWirIQ+1adEXGxK8bNqwKkvLPbsWM5sjHfJ2d0bg/KCxiv1j1TeYdNN
RoA91KQLN+/smhj2OBCVBJmYXBI8wGkSUwL/mOdgj6T38h++Vf+5cjlHVNtiefj35TDyWk6CAG7V
Q0Nv6nDarVHa+ePFkMm3AKrk5TAyhFxa0OhkNOuKYxiBt7b5kmU/46UiwcwsXZgY/362FnQ0qgXU
99IBdCMYLZhNrg9h6fuTja33Jigcg+9Lz919+ucnOmG2pmich7xHp0duFUBipNmOdIBxA3hWZL2D
S3Ah2FBmznWMcKRTs7aIgCfLPDilGlUZ55LexXQ+Wx6dk8gV3olaD3bQfnpfuQrh8aT7ZJ3GAf0L
slrsQ5lahaFk/nfkFxR0nWIbNi4OCjoRbHlzfZJfBV+2fPETJ08oKK5VgG2Re2zs/HtOP+M2r/uT
JSnvBvA1flIvvHRmF/VsSiYPAhMmvAF8ExpyIIGQi4Lq/fsbRgSQAxyEbby+5tQskMwMlfKDaQJg
hy0wvjcUFwmZJ7tbiFxnB0OTE5EYoAvsXe4AIHM+nBute3SC/kMU68/wbu+uj2bmwCM7+18T06wM
qCPNqOEtPRoIUScfYdCJ/LdM2JmJyQ0EV28RtKmMCwjYSMoftQd/aHOM/E8+jIBvGA7XAwktnruq
NjmWwC/VwPhLFyp2UH3Jndr/qpxf123MuvSZjXHVzs6lLKcPUEtrlztC2sR9s1Lab2mRrcrmvtOM
twyIm0KzxiT6q+BGpWGbmIEtLqE166pfWnp0cvhtrg9pzgsU1TBs06KkSTByOSSNTtdYhLzZhSLt
kQol82xq1v7vjEzWZnB9Tx/PxQO9avDT6N9Kv/sqd96fX+FslX/HMlkeCdr7TM5JCWTiQx8e0+ER
juC3jMSWNQBDBG3Tw70hO6dmcIwdGjrT1jTp3CijsGhmLK3+3AFAPlOm/sslwlP9cl3gAEGPXi84
a/ad8TFRFi7xuftDoRBAGzhMB+Y0TMhayaz8mqMMiehHzVZuXF+7o612I4NWfMOUUQ/gRrcAj003
Joep2TWgoA+y8hklM8e68bqFRMOsEwuKTdDkk6TXJrch3Z09XdgFt2G4p6SFEgFUOG8Yhc1kmaqq
6tQ2LtcjzxW98wpNOpQZPb29W3R7s0GVMynzpeTseDFeJBKIqS0TkjfKJ1ibVs8i0QGWTHvloNT9
c2jHxqpGvwpOlWdO7J/FQGKtE0B/rw9w1ioISKCERI5M4+UAgcHLgxFWyoFOwa0r74OEMlT+MXC2
+XA/0AV/3dzMUaqSUVeofYG61KawS0M4rtSgL4/G4C8X1n5Q3FD01ivNus+htL1ubPztr2bUVjhM
8T+21GRsMLT0Zh0kyiFMWufe0kjjwTEIn58y6r1JwbZPLGML0QJUMoHlbq5bn/FOlRQUCVHmlSfy
ZCt3NAVT/wiUQ6PAFa9+Koonx1uC7UwLb+NbTCXNRUhIjUKn8H65fm6QebZfKspBqCdvAErV3qmw
WdKWF1gwrGwJou3w2/WR/fb6ycRqQMMU7ngSo/q0jgCZZoZubG4cIJxE0cdKTahNJG/roy1yEwPo
3dSx8iEc4qJZ0RdR7puqgmdkqMqfAp2HDX3lyqOdecXKzizYmGWz2qu0mH9u0HJ7TooC6Y68D9+1
OcTp3FLqkwoR5U5xiazlHn4GN6eFsOjNz12fxzedhYioLMMJSzqMPo6sb6JNGvnp1ixkbwdrebeF
FBHWvMhGMQ1tCe3gDJL5XBfwKqCxoLy/PkEzx+zF/Ix/PwsY3IqWilKvjEOg0ISsIO25NiErJft2
3c6Mi/GY1PiHXBIvy8kBGEG8mHaFIg4GnOLKfcprYAlpOjOUCxOTcD4jJI6jFBMkdLQGDZ07r7+V
flwfx6wRNolCRkzTmP7L+QqGLAxbvxEHET7ryg1kPxCG4B9/fh5QJ/zXzHj5ni0LRNtDLUeYiQBz
kC1VtJ+IM3X5YeyJiPPPIl1IxSgqX5xslAuLkzMggggjheASbYDIXiOsAQ2TsjUc2n5RFHHie7Xf
QQ8Jl9s3qB5q88+jForx/CN4LNqvADldbrmZKkXikPvGPVj7e8cv37fIel5fvbkzSFeojoL8sLki
p3UFr4BI1ZIycQjpn7Y72FugOvK4RxAoMr2vakhHhbGCDeS63TnvPzc7Tv7ZcsbhEBQh/BUHK33f
QFRKG7D35xHGxcgmjkmXBzpOaKYeYjf9rvXhN/hGtl289IiZ8//zkUwcs47L1FJcJlDrXlIUxcZk
OVqX2vbPJ0ylcVIesXIWCJrLCbN8WDohcrQO4NCQs35qfCjj9YVNNjcWmh44NMh3vX4tyxzjltd5
1kFvoBPq7bVGK3oGJMxfGM1vxOV0c2kGyV5gf6ppTvFmRqohpEJv2aEt42rXBcJaZ8PQfNBiG04X
0y8+WVCO7Wiu7Vd0CLZoiTgu3LDQMPZl7NHKYyvezpEk7a71k/wW3dpsXWt01WSGF94FRZTcmWho
kLDTkfNUtf6zgaLq2swz+B8qjg6IBuGbzmHJpxrTIlOdGkHxVKFf+DOIUvSTjEjseCKGuzIbVe4t
iORKKAMePB8ufkP4BWzVVkcPeODf9ohvrruy9h+rXnXJ3CDcl5Wm9C4oarGwdWYWiXPQJCgyOBdA
tF56gmshMBc5mn80DFjmnF9hhcqWdF9QuLnucnOGSNTTnkJsO4Yol4bUwmKRBgxpyrckukv97+iL
WJBXXzczbpCJK/yO8pQxStd4N1+agdrWhVRV8Y8tNKWoRCL/kf65X2OCaI76vVD0aZV7UCK4BdEi
OvqU11BBz25EkHzQYKCSsmHB1szJdmFrMhy1z/2wiLEVNapN15VLN2AvORvVcIaFXTQT/xO//buJ
JgukD4U0SBLbNW8/jMpF5UNhQtdd3iF42sa768s04w06r0GIDzTAR5RgL5cpDbvWJMIzDw08XH58
E6dfcfVVqzxdtzPjDjoxERUWjazQqxwKdExFEJS6eRjgovSUL1TyFlZozoLOt+kfs8BVTr0hNuog
6GtXHJAaRF/WXnwozbgACUfNtIE46HTjTKYqdmqwIRBRHqB8gaY8CG9k8YbVODcxrtbZ/anZYSbp
o4lSOaH/giaDEzy4n/58KcBoyWDNwWy+SmgYSJ/qQyBbh8J4kpxjsOC+c+sA2/qIdOG/ryLgVvW5
7OB3POTIc5vhoyv1Cys982LVSfqQkrVMw3hVWUE40gpA2KB3J0ZeouYHB+ptWgo073hQFBBEXJ+w
JXuTDVk1sVyXOiANKaoftULfA0QdGcX2rWPfpVW1UJma87Ox04frk6gAj750AhrKS6ODYeFg2Ihn
wiP50DVvCKLOTYxreOZnnlQ2FqoazqGy32nKU1Q9pWIBVzXnBiPYY8ybczZP81p6MFKa5L5z8Lv8
SyBRjRSWf3N9YeaKLzqY47FNd5yradnTMswSenCbGpsYlBUd355yQ6kQdpEggV6lSO/KCNeg29dR
oJ/v7VtTgrHPcl6iSN9f/zGzA6Ym8Tt/q7xKSLaQvsIDFQGK8BS444LopYRS47qNOdcQJnGiDLyS
EEu9XDepKnJXT1Q80UBANEWIM6+R7RmkJfTwrCGLQBtkklB4y14aQng0E77X4SBW/K5WIKAMo0dz
WHrKqurc/YPI0H8NTcIei+6Ff/CPdqP593kWmDtV+LD/t84L+d1hJ4MoCaRCe9fBWL4b0Gm7rVBe
2w6OYe4QTS1QRMrLzaA0+QpdQZ7EuvFdAzQDKWbu3iWDVUMtDWBHUp14S2sB3fVxBz2HKwQUzcgF
76PMtD8bbYoqO6xgG69MQdwQUO8RxfG3WV9DoVRBg5mrfrmOcgWpAThh76FNbu4jv/Nv7cqG9acQ
YC4sJ0WqGH26deP3cPBmaXJXuZq90/2h33V5F8FgYiQrqaN7vrRNcx+mHJAuzNk36GJaKyrKkGn3
FpErYN19V/jGTaDAimrKwHfaspKfdDqE1gOlxJGrwMrk/lF2XORwYeGO+V89lo2dbAdrGPZlrH9G
OurbEOrWTu0k896NggddjvcRj9ytlGvxwU9Evm/bLlprOeK+XabJEHLSXOr3gXTvDuiE0X2hr0Tt
9k9yTvCdRW6xLtCUQOp14A+ktbeJR0WpVr30g5F4xaZWUnlTm2m0L2pYYiVI+lEP06tHyYfbUodm
YVsL2b0xuhTuvMKwV2YDYyDS5Aqd8AoCQl0Rqyih1yhjOzkIqjIjw+/60POEmb/JfbRk4QOykC8Y
fuY9nIsFGiXbNlXzg63C6JzAiXYLFrN+bBJYVWCRjja95kVbNUZnqITneA01UsOPdL7Uhal+cIJG
ubMLq7XRe5aar1XiKsYmkbRogyTnB7tCF4EuGDgQ7fpX3MB4b9lK/Aua069qC0PtEPF+qezEh88a
nquybts1cE9rneoQDdHZG35C5cBT7lrnuUuEffSk2NwPqMLxW3vrHhmseuO66IS7NngvKFoH4yFM
/Phd7KHp3NSw3fYlEuVqEmcfPNXKj4OIcEZcKbnt2DUruUU3xYGDf5UpAaJLEgTZttlYyk72ZWMj
F+FnPap+WUURPwp4S9cUJdRfeg5DDtwi7h66q/bBDjSxqQs923V6Cn1ShbpDpFvlIcorOA2QCoJc
pGzu/CSC2h08XLI1y1raWNzE8L+25h0FMwbaxShoytHPtnBqeE09CMYCaCgSpEo+qGarwIEcNNRu
XbeRby20rfdxBjOJ5irenRJI9o0qV8baguMfbiZF7NOS5mPkE5ptnhUwbwSlsx6S1rv1tTLbN8Ov
BupwD79FG9bcaJDcL4QdMwe8gP2He4biHKn5yZloDZZTqEOJnqC+BTKyRH8wc+RefH5yEsq11Hiy
UwQ8mJydrQePgYBPT5MX7uWZA/fCzOQKcaAGr1q3Co7lsBLOl8zfednOcRZizCUrkxjG71kt28mD
4yDdGdmtpL9Py60p//l1eDGWSRij6J6VVTYr4sPBjh7x2tcfSnsh+pvLGGJlBIap1BkVebLuaQme
VNaV4Nhno/iblIgfqk8GLTKG/l2dkoJlw4Tuzo5hk4SHD4WazkaGG37EhfHOe+C/v2TiInaRSm4K
Y/LRclBV3EpLXVBL35/4BsqGAJYsOTiq/dbc9MXmevQyE0cLUhw6mQd5zGBPlqttQ0mFszM4duUp
Dt+p9ZMTHjX/FnWZt0zUmaVxr53Ft3oyKAjMNsFRl34CDhiSr9dHMjtRZ98f3f/s+0UsQTZYsIns
IilQw9BD6OOzBcebqZUxXZSrTKo6PDonq93DvOaUDasdR1xfI3Xft6FGy5WmgRKisjr+UQYLJmdW
aERAGojYmbJqikk6Um4bqzXT1EGKPCXKyeocFkIP/Sz5V+pUD2bR/Lg+keNETbJEBMyyDF+Oxtaa
Jgw7t4aZB+ZFuEbtGy23IB5CKSQtHAIfdSlfNLNqGENbBAT6OKWTQyntNZGqNrhwz91w8WRLDUOz
36eCCoZYtXUeppdeUReBmgQ+rSSwzW3VQjmhubiU5Zi5JQxe1zwLKS5RZJ94tpWEAkFG3zyE0V72
90mAfM/t9TVZMjFxbnosQnj8MFGnO5GoKxVd7uSP23pIdlq83HgRoJPCC+ByriLiZEXzfHbQKjPv
imDhDT2zFCzw2I9CYkvDlS8/36i89XrI445wipobuDWvT9Hc50HH2DaMLDKNgpODUpKVIYvFwMUT
lys4yOgGeP8GCwrzogIOYQyT+YlR0TI9JMmO8KHBbA0V9N99f+JHnZJVsHjyfesl0HedtOBDMwcJ
+GDS2DiqQSPSZKtlbqHz3AfDmyGX6dsfw+5bMHTQhFF9rr6/YShntiZTRTxvJPZQ+sdu1+vPsvx0
/fOzQ6F4wuVP6u9VuqwTkhAmvLBHGFJOtIDwb91Pd2S3oMhaWJUlWxO39RPNzFqeaEctjr115waf
hgYpgrgykZ8I0cnNAv3l+vBmdrtF2z6BzZhPeAUKkmR4w6s+CI7eqGThPPR+euc7n68bmdsvY75O
tsnNYmYSQjkWXCwNQdFRtx+NGJrOhe0+zsvkGhGALkgs0xcy04GOSl1AHio4OoW16nhDVvJ3GMO3
jv3naK0LQ5ONLxpfQE3LxteUH0J8SlDJcor3xhKlwowfXJiZbJ84KRR40gnE/OFLShNPVkLaDXG9
4Z5KdSGWmXGAC1uT7SNByxmG8Kse6+yoOfsmO/rt/vryz5oACfq7G5EdNEmg6p5X6WrG8of+p0pH
3YunwIIbz3oAKC2kPOW5zvA+NhNeA+zSMEKfEkpB772nBd5TXvryJtcyeSGFOvcsgKiFVmeT4AW2
t8kJKkWBi5pa4x0JKzY2UZKfDj+hirlTk3RjeN4vtZS3HaUQ5D/sbePIP0PdWfgRMxN78Rsm5wWa
lKhxCqpSjQIpbQEdaeknJ17wb3j7XhgaHfYs4B3KIRBOKtNfIsyHqCJ6Gkohba+7ycwpYSucQ2OB
hTzqtJ8hgaGtGirdOxb1ulwDzfi7z08c3TL7znUdk3IhrL1cqd/e8HkiGSoT+KE1Rcygs1vIqlt4
x7grIW430H5x4ay9bmTGzW3lzMhkDHVS5Erb1t5Rzo+a9hUuUhgloWdVn6/bmXUsXgFjjWhMak3s
pF4fG+Vox7Zu+2pPaoVszRLGYm69QVWy0uDxSAFPjFi+sFE5Dmn00X5RunflhZa7uUGQILExQcQM
e96l07a1nZVRIFjwZJuiipOi8vsGlz03MTmovSQe4MrHhJ1vXXdjbf58GcCFWL976sAETLYdmTg1
c3ui5MwMkMNW0G7fxulCrmZ8lkwuT/iN/jUyOZ1TOaqD1iQC4FlulEfZv5OkBym7CaOvdf6tahYQ
WPOr8q+58eecHSUV8txu4GIuld87nr+ylL2hLSS5Zj3r3yFN440k7eIQBY7gGJm3obWXFpZlYcam
WI1YGhKRNixLZ8AbLHU3SFPc5HINmXb9rtTjp6LVd6TLFzb/uBBXFmpa/clysM5lF2JW+uJqcOE4
R1s9Bkm778ocxcq/Wyh14tvQhtemHDOJbi/tUwnhbD1TYcXR64XobcEj1Mk50NZOx/2JITP94Xgn
U5AR726u76S5g/PMyacofstVlaJQPJK37tZHgSB7Z+erfKl+P+t34OjH2rf+GmAcuL5vWh1vBSn2
904YbKo39LTZ6pmFyY2vSOj4ZoCsjhbc/O3nUXLo+kQtDWFy5Jh9gaSvhJNV4SG5adw3XCxgv03K
tSPSyZisdWEl5J5NCVgQPPB+d8r7l8RZ6D8bf+KrfXJmY/S3sxPGjeK46tCjPSp2io7jz8F4X6Im
NdAI/ev6ZC1ZmqyGBlt5a6QucXq7rYZilUECoCrNOqBMU3rD7rq1+aX5d+4mS2NDP625JXMnWTem
soJh//r3x197bd4mFwHoXnSJJMFDWnkInG8i+JiGYtWE399gxgARMLLqwUw1OVfyuha5NXRkmRFI
b730PvVVWMMHRHX0hbfN7PqYBj2+vG5NOkYuPSFt4j6qats/ovgzUP9Xq4emoliuh3V23xTIA8u0
di1M4+wy0UWuQlXAs2CaBgzTSg9kyudH4Q0VzzZkJPRk6cU7a4S3NGBBmotfke51Ef3wJLj8o55/
C5BgSpqFcHb2UD4zMHEG2o5TMyhU/+i71k0qQBLb5rPhLVFZz4+DNi7Yr8bH28QZfOQloTvhuAna
HUJhcMtfd7al749/PzsLCn/Q097hbgk/5lQTl3hiZj8PZZxpUdMQ5LEvP196VuUXqNYd+/BFr/aE
Z2/4+WffnzhwR9ExrCSetSHCd82Jcfzd9yfTr3ZlZgokX4+i3djxdunJNXuiwOY9ch6BeJ+2gw1G
Y6Uw9pDlHX6oRr/ukKMuzJdkkBfmaWJIp57EfTLWEUgpo4swSTCFsd+lvSVZx0qvzFsv6AtEwwdn
o1vtR7sLlmD86iQU+8fe6LVivI3FtG7h5mpt1VYsSGgN3nuDfXGAk115smJN+eUPdgWbo2q8VLmG
7lIK6f9KTh3/HTlxtAmbUilus9oX74SvoTDkW+5t7sn1OpN4OVLcrtGjRyoOai3UwsqiffCQ0zl1
OoKPTQxSF8k7GxEFo1nFMiotJYJeC/M52f2/x8dcjj3twI1eEW6gs+jGZhWKow9CguBSTqGke3/d
9+ZtgD6F+YzdP936qY1idy4ScRS1Beah28X5wQDFd93K5Ar4/yOhG5mQA1La6Q4daXXaPA/EUeN+
bj39xnH1R+puO1iQpJUCWPi6vSkFyz8GxxPhN0HVqxbIQfh6qbq1OMqp9KXxtWfoK+67MD71g1qu
oth7l9XOSi6krR/oT5GdLOSEJkfSK/uTgztMnFD2jVYcu6q+a0L3vjKshefV3G4jUQNZpkHPKlQd
l6ce8IGhUPDyowNr3Z0E3ua5S2uxz81Q3CKorS/M6eyQuOnA9tIO+eoZ7KtNoyuebh8V+dHgJAzc
PzzH/5m0MwuTSYuyRpdyWbWPWreD90leeOHMDsCkeUEGNvY66vW6bnzhpPbx/5F2Zb1x48z2FwnQ
QlHSq9SrV9mdOHZeiCSTUKL2ffn198gf7kw3LTSRBAgGGBhQNbdiserUOdDf8rWp838pNt3ip89C
t//9/oVZiCCF74EO5HJFJg1Yx8EdEU/le8pvul9OfmsQqOD49bQdvrNpWxZB6my0t+uGpZfwu11k
VsCvsXgJ8DJe2jVdcIwWleuGqf6QsRfT/kSgWVIVEBcpXof5e6faestCyAM1kZXSQaJHQP0gXViR
5hX6CAmlMBfZjgt2Z2rZTZGBqRUCjT00pJm91VgbXB/m2vqdW13+fhZFoMofZdAX90LIq3zKpu61
K6E7dN3G6lQCzkxQZ0LpTE4qQBdHxBlYZUICVnyoyAKND7DJ/Ja1Tx157hqxmcYf102ueWATz1SK
6NjACi4/6WxYAwRmnCqy4YHzWzRs0/qYptu/MiGDpqq2GbISoVOIjM93qPWeoKw6+xFzFIHMmptH
by/A4DhgyB9LbyM7i0mZWI4bDnH5wwLkKIfmJOI9+tMQHgR4SqLvr49sdSei/ouXPhwH6E4uJ69c
OLfduXdD5kAbyeshhOYxN95akcgCvW31LYSVy81EWKWY07WxokFkSWkCRIP6w6VlllZsMqGx+cTm
Y20GY7Rp7X2dHJ30D9wWAewJ8RShqKNLkzr3rc76so6eTDcYrFtiKx7qa8cKaRLANJHgBCBAOsy5
azd1OsXREylutUW2XHGkVu4pBwVHEFEAx2gBo3U5UUIfLA4yXycEWnMPmCEQo9CpH5/a8fcvRHBt
gvoMXE/oSTCkvYA3JRrY+4GGrARu1xBHfZyPHYFw9+b6pluZMbwrES5hMdCKIs9YbFdEL4CLDDtB
/RIQyuk3G50Wjw58OZqq0B+wZGmkmxDaYMUwC9MOiT2ElZV8GrT6U5sWvx+loEsH7FvYxWgxlnEs
I17gLbTFbbz7bmvriBrG708UAhMTLUdATuG/l0sfV0aWN2Nsh721AbS0aE/Xv79y+pfA59/vS1tX
8KQ0IUxohzp49b9mTbJtarF1QaoJeLDvNr9/EsEFgec+eBpwy8rQpdakyewKj4CcEA2TeaLwZe8b
VLpWAbVfHmoAFn2MxbW5yMoSXEehMWf6A/ibvDc3Txu/JVV/wwu4GADD6jsX8CNgE3IdAmmGt4ds
Y7x3O0hDVxDq3lceHe+8IVfxVy2n58OPw3sJUQaAVeCyv1xLELNU0O9pScgH94Qw7WDzotg4GrMV
m2bFsTqg9USmCC6JIL64NJSl0HJkFMySSwc4jPh2WgU1nkBGvHdMoTjLa94JeWIcZTClgH5D8k5z
CibrbMpIaGqhCfk+q+C+Sz4r6fnXtqoNXATYNsBgBeTy5aigFdoQHlV2aHqnCGqwpn4/658Tcldo
t50qIFxbKxt+CTmppf1LvpuAJSho5aV2aPMBmnR6Vm3suAMEq0Iz2/UjuOYLz01JR9xlYG0psgQu
ZDwRMH9BM/u6gdXtAAQWhTvEzMkxBaTXeneocegGaNiAyGwCoB3dFkfhGGLb97ZzF0W1qziKq0YX
+RT8+uXSkvYgzdLOHUHIEAKRtGEp3yYI44l71+bPkfhxfYBrO4NiZLjeF/ilLKBjo/kc3LOuHYIg
7heJyiB38mNfGy/Ebb9NQ/6JVSZXrNraBgFxM9BzgIMs0NbL3aiZ7QSVWuzGAtLgFUTLzYPl5Iqj
tbY1KDBN2O54oAK3fWkkZ1nOh8omYZM/lFBppCrW8NVRLHoX6GhFACb7425h0hm5Q8LS3OgAg5kQ
cdxdX5yV9wAQxv+ZWMZ4FpwLI66dGX2uYQftxynTfOizQ3/gV++go+VbP3Nozb5eN/leF5U97XJ4
kUoDFgxsVJc2y7hruszDNYCcXvs4j310E0cJGnaMimzsshh9Sjn6zcQMAEhPm9va7ZqHupjQeZGI
n6VTjmHCN5D33hV1UeKhzpx9OaBNqQL3eer3rtuqNG7WDgyOooV3L+4GPGMufzOxewtNO8tvHrca
XoDWwUPWDDLQKkmx1U2FzBCCVVAdfwhZSI9KaxLBX3NwFQmA/X1CITd+fQlWR4NoFYl9DAhIpsvR
mHphQkSwI+Gsf5lMeB0H3MrVdxPcdsLo99eNrY9oCViBy0OWWbqBzBQ5TH2YSajPj9DcHUfFYNa+
DyY7vFIocjfA5l0OpkmjjGsQRw0hrvoZxCAPqd4rTKxdoucmFhd3dkqiaNRbrWEkTNCb43u9toso
nCVC2C0UgzbX50umVXkPjrHVgMAGsNhBN/ilNcvSUsiJ207IG06DAi1lltbeRiLfDp31VUut+zir
tmYev3RzrijHr44UbnORckLyzZFGWs6ZZgy1DttFW0PAe2y2WosAuiAGeDTQ7Ki4HNZc3DuHI7qn
QdblSotXQt28BdTRCYF29jtu7YcJUtLe+Ad7cGlzeM/cow102UNnCxgXuWU0tHFCWoVMu0+fri/Z
2hZEAyuw8qg24i2wzOrZ58fKcqIUbOIhmfbVJufH659/B0HIHvP8+9IsGTNkp4nA99PMTm2f1CIL
q3mij64wCOgIY2btK03vCgiOE0jT6QLP3AwMa06kBZWeofvUzKKdkzhDkBijtSFownildS2epm5s
g6hgyU0xFd6BV8gdWh5Ug4s0YopxLD9THgbU1Iwl+QQyOLnxgztZwWHUDTsvC5LZ8uv0qYxS0Nvx
GyJ+U7jv/RhBv2F5zICb6AMe1DKFXjd8csOyOBDvZbqN0ydTpRSzsn9REMJzHMkt3Gdy9OaVtWGU
JsoLWXpK88E3eyyPUBxKlRHpUOo86fpU4FFkRhno7/dTjzKGd7i+yVb2MJjvsXkRFaLUK6fpgGx1
zab0nNDT+8+T16AfFa2mf2VDztMxPhtjPbtOOObsxNvpzk3mz9dNrDgwDAMNOAB+oKgkqwNR6CB3
BOiSMI0+m/lL65za/CU+XTeyOlcL0Bw5VERmclZOo3UnwBuBcYDDCw2uCkjh2ufxDkWOxEFgCSmC
S3eC9lx9dvuahhBNyCFmTxWJpJWgzz3/vnn5/coohhKZCxr2ZbHLney2b4bnMc82vUXBXj1/c83k
DfAjhdllm8rHH1sLb188poGVlOI+k0MWIo4qN4RKYJZv9GP2qlVoNg8YU4T/K5sAkca/luR9BiII
NzLSxgVgUnuKGD0xuzzw2XoU5vTP9a2gMiWtlWMxLUqy0g3h3Pw0tTezW/rxjMT69P26pZVdcTEo
adWMHK31hYD3BD9wXIJ4UXE4V0eC1zTiQbyrP1Rjp7yvLDAewzsL+6ZyCl93tl1r349c+5ONcGZp
+SXn1yWNLX1cnGbTfstzw++9Hy4ZN5AC963mH6GqDqxO3Jk56fZ0WVTEOUnhEijE3JzlwaDwnSsO
emlE+nfqJAdt6yxbOsHcsEgOE7glhi+pKgZQDUI6PFxMosYTBxfN8Oy034mKWEQxBFmcAjdC70QR
Jqn0Po/2Vz0mvpOq+grldob3O/lsohzptGRV7QKJUyC914x4vJWfCZlfhVvf9YVx0t32RNzqZ8m0
vWXHW9I494XZb68fo/WBLjUNEJOBw1R6+6QDz1vXHJ2w5N6DqJw99/hbOeiK06Qys6zn2R7nSWSR
RpuAFfG6u8QzfxDDQ9HXVBylVTNg8n4HHoCtWNoWhjeWpqt1DgBUX4r4a8l/pbEiK7zqF4AjWaAG
BmhnpeMjIienUc9dUEnc20XlU7DeueKTmX66vjBrmAZknf8zJJ2ipOygU1UCXsPQFF41Y+C6LGj6
x0qLfXP6wrOntoO2EKTsJ5Vy1Oo02iAMgz4W+mrlBzGNDGD14tgNc3Y/Z8eYBELFj7h6gM9MSBvC
TAyw37Yw0dS+3e+j6veDhiVnT2wk2hD+fHg1prPIOUdMEjPnrRT9F9Ni2z9ZIcQkixUoPMq9M3YT
lYaVmjTk+hvnYPrUyqoNmjxOIZ/SbFub+ZEzPWaFduxnUDPOycv1X7C6FxFwY3xLGCErmqZmjOeF
LZwQPeOVDS3mFIADFQHCSniEx8l/RiQnxUo9dzQQQ4MjQy9Bkd6X31uN5F+K1hmeNU/vvuWQ3ECD
WdP6sWCzItpfLZPAP0HUBVlhlOilA5cCkGWKrHRCY6Q3UZHsnd4Au1CHBpz6E3Qr91M0/Si5+Mca
myN14ieR9jdu1j/1Zn+Tde6v63O+9mpD86n3jovB6VjOzpknGwY+d33BKFg2Ou6LCGo8vIizEAxi
03MTeWTPzVKV1Fk1CiyOA+QWPKOM4NamONFHPXFCF9J41q1bbVBoJ+Qwp4qre22x4dPsd0zLwlF4
OTqR5HmKH0FDE+GVH9Nyl9oEXQ95/zz3QBBCm23HjQ4k9iqywrUhAquzEHkv/apyEYN7bqzXM8cN
kX9tyY+yuaddtaPeYVIF3muu59ySFDmKmVW0mjQaJtneAp+NqoFIZkj731N74cbEBQF+BTmy11k6
z2ln0NBJy6z0M21pfpvqalvHTfltjqoX3PmJb1Z6sx0iPb0psyi9G2wIRnZD3x+hfzodqtgqIbEw
0W2V0qfre3jNv6MB7P9/oPwgoKAcoWaHVYa87k1bIE+SN6AE+AMXfG5FchxRYiSag4p3yDLUgjeW
Km27Ogpc8vDwIM4AR+TlXk0biFJGFi57wdyvDWE3jBavrFUlIFc3JnQowDxgL6AGaRgpkJJUo4iQ
PLvYZKCGjcrpoabsh5EPr1ZdNopQaXV7ntmTtqfTenarjQZyjrO+YVnxwKo/gNFA/HbhHFl01z7U
XPHKbs1F1A4YpACMYk21G+gWxFJmfWup3lGrq3Rma7nDzvxlD775yc7hL0v0NdDiGzWqwFSF62sX
ITpAcdSQUXc+lHVJ4rKMx0hoauURUoo+gPqHSmigak+Pf3B0gCrE3CGbhhre5XCyuR3Qpjk4IdjV
fpQTKsizcwKmY/9XZuSb3fZcMVY1zBhkCisSH5Dr31pUFWSu7jVQabxDCUFTLUVhcQ7OvtgCnspg
40+eFndmShSgk9Xjc2ZCui+rNgedcLWYQHLIDtxki07HegxKVfvsyh7A4qPiDjAF7i9PgqP30TQO
KI3RkIoYgot4O+9QMq7I5+srszIemCHAvUFVEmiU5e9n+zk2EvC6gzIRL0/9iCcw8SlS6MbU7ayo
PVhzqQDZrd0my6ZGNw0FtesHLowqSkBT5haLGzWfifmljH7wO5rOm8qh0TPTeXTTppHlz16nByIz
Quh17hgVxTYiqf6tS/TsSIitSl6unGvUeLFnkEzGhMvdymbdVaUJ5Eho0luNvY0aDyxUAP9gsiG1
t8B3kcD0pNMWCUuYAKHQ0IA4MITN0/2sp5/n3HnBKtzYqDtet7d8T8rJuYu03//sOTLtWFm5xSxK
OEaeIISEVnQL+b1AOMHkCj/ug3pWuJOVA4j3FURK0YsN5JWM/MqQRI9bZ0Qs4mysxs+fr49H9Xlp
/sY2cXJdx+ft7nW80Z0/+TwKF+gyAfgExf/Ls+DmRV/rGj6fObde8YDq7B/8/LPvS2dtQLg0NQzf
T4+msavi3fXPr602uEcB+FiKvx/6oCaIZQkEtXa4kCD4DXU38dy8obFtm4PxMC+0n4ab2IHWqyKj
NVd1blhyu97gIeFjTsCAlCIYki7o7TIg5o/BZZvrQ1zbAACuAEkK2NwitXq5QlD8IRTgFhs3/YvQ
n7z9X31evqaGKssHs8LnhZ4AtEV9/ffRqnhrLYnehcLkQ3qKNmbbT91ghcSp3QAUbNXenpJWYWVt
PeBfoaAFVBgo+qVXTxtxvDxKzUJ35D6dd0N1MJvDJH4/DQ8ZJEC+UfoEPaucajPcbjDSvjDBz8T8
0XKObgbW91FrQGvuqtzzkh2SPRkEx8AEBZjRcr9fLrwAIHrUptYMm8niaAwYbjLL+VJ1xVsNzLaf
Uo/7NR7O1/fD2olCZXZhg4HeCoAhl1azhHCgTEcLyPPytgJM0y3RMWCJbyDWG4IuLl4tD5n6LvXE
H7gKgO2WZjQHEBAZfYTGs2SiDbdCves+RZl3C9klxU28duMhIUcIwJowJb+Nc5Bqp5EbWWHeHLRp
8pm26aK36xO4tmwL1BSlcw84Lfnp2MeLhpxXAOPEkVXwjSH7kXkV882c5r/MdkwO6QAmPVZYqm6+
1dHhKl+ahHV0/EgbJi8aG4Q9OANGM0LX1q3HF7ek6aY0h1lxEFZNveOsUI+2cK1f7pJ0plBf0SoS
sqS4hwLjIQH9LCt+k49ueYYvaDfAud7NyDl8FPDHGuJaMJPtqzxISsWWWx8G9gF6cSCvJh8xQzhN
MVJ8f67vq+mmY99c4/P17bBqAtreeKeh6QBg4cuZcrU8bgrUVsO+qF9sMhy8mP1Tde7fmXmH4JzF
tDPqXGyoqYV73Ko2hRl5uwk3PpIWEVU8BxQjes96n5mKqN5B8921whI4CztCiglsJFSxwZa9Kjs/
oOX+f9re6y5nRhqkr2NwrAFZHVPABPEC1Q6ZU5Dt1HRJoIMsaDtYSuTV2tCQo8OzEDJ0YIqXnN/c
sHSBp5NQz7YaOUT8XqgE7VdNAIoEC7jQgYm63A9lN8WQPNYBX57T14FVD1aabW2hanZRmZHiOsji
ZhF0hUg4aVn1KYkhn25nmfY2zEa3VezwJX0irxX6eZHBgUtFG4SUXhkNPbOsiNvhwpjn9zHpd40A
53vl2Gnnx1wUd9k8Tbsir4qN2zAalKU2Bg3rExzsCXjnpE0OraNl25EbducPup7um24sAigANjfu
ZFS+oO3gg5U+vqFF9STKgj7qUM3atZnNDhzdRjs9sdDsVXR+lqCdZALVA9Nq+oNCSJqjeA0GeMQi
qe+BCCoYIpP/1DITANRC/2pruvaKx6K51aKpuWumEXEw6odkxwh6hJE7N/zE1q2TzbjhiziCRGfe
t8faLuKd3jNVvmol5ANuHzOKugSARfKbXktMnnAHAMDS2E4bpRToSqyEz6NrAf3lBK5Pckn1UKbA
3o12WDV3evRUFLdNfYgzVQvx6igQuFAcJ0QU8jM7KasU6r+WHaZWQEe/1BUvvZUtDoG9BUmM2B/A
W2mL91Ujkmpo7DArH5z28zz7bawIjldNIPWDRzDgAx+akideZubIMjtso+/VYAeUthtjVhhZWQ54
OnQZAKSIschxTwFSfkgsegQ4JW9jWZlvQKRCQ/qDJyoC1pXxXJiSpiziEam8IbJD7gUpva+RYDB3
173BmuNGOnJh2cVwPqCuUuHNInVwpRZ9e7ekjsuC8W1f2I9575JdbruK6tLKNnOxw1DA06Fkgjv2
0qF2pOXg0SdWCEzbN8eZdkB5PV0f0+q0nZmQps2LOev71ELYaIC4yrAhl24c6nw8XjezFjl6GIu7
MDt7aCK7HMkMVSkt7xwrHIfspTXKm7me9zQjAOJH5ablXeKniQqSvzp98G1IhoLlGYozklGNm0kf
I96n2fMU+3anmLuV70OMF8cUI8OTQi62pZNtJx0trXCi6IaE2kLNYkUUt3KA8GpY6rcufj/avS6H
UIys04oRAQk4k39ws9VPnZWV2wyiUFsyGFTx1FwdESqZACkswlnyI2Jom37sevRVOZbYMtPeVL3i
mbI6oDMLyy84C34GLZ29IYWFLmLPue0dOi26rbs5cLpcFQKvjgYkf5ASw5sW7eGXtjwNghlLaByC
Y7hytC2zDYVHWDk9uPf/tSAH8QmdkCMx8SyZBPvGKeC+41B+cUd4uevnZ9UQ2rIBvEa0/aEvlrr6
UKeMWeHQlj81Bjkhd7YiPzNrlaVlUqSIB/Du/yxJC1Si13Q2J+w47bUVW/LSCMxd0IlNCQWZ6fcR
MZ6OrQvfBheHHOPlCrnggiHOjFCYNO0LEcnWzXKgyl3FdfrOHS4PCvRiDtAW5oKXk44RMee6jelg
hu2op/6kZwAYk8xGd2bThXFrQ9Wl6HTfa2br2Yqb7pOtj5NvISBvfVqL0WfUqZDEbjX3ThNJfBBx
mgBGwfqdabfjK3TBaTCKxr2zyro5UlcrPkGnPgkMzsoTFi+5zWY4WBI3djBZVXRoewaeFjZl2c5k
JL9lCYp4vlPmTgDdR3rI6rZ+hKRTeutxFm2m5DC33bFGA6bLN266AR3Ano/pZjSCWAMvNNvk1L0V
vCL3iNqQhYZ0ykYH981zBD3YoND0+tZwext8ji7/hUDV3dqeaHa1GOZdPbnxLu+LBn2U+hCUA8LT
jlZxsKjT/5oKJ/a9Qpi+WULVhZBm3FrMTXeANsfPTqLxQ2q06bbt9VmxcGvewoaANRj0F5QjWa6V
M29BqllUaC9CSwOA588V34DdfnP9ZK2aQK8B5CKXNur3AseZiYbVEbFiZoeUbZ2sQjQd+5n40Zff
rttZO1eL2Or/25G2ulPWPELvhB1G4nNUbqNmO5fbRAxBPJa+AXY4qCn9gdM4NynNHkASVlGApiD0
hh0ggnTeQXH8+qjWZ29RdUP3+dJPerlAlY280+j1iCJ1PEziCsnpyDrMg3jTSKp4nEvhFwJIlLkN
4F0XssOl3f3SVhzVsz1lXv5UisdS+0FKvrHtDHm7N8j/KKZOWq0PtqSpq0foruo6y5+m8S3nvzzA
AyBdFxgsD9LsvmluDVuBR5Bm8t0i0q/od1n08bAVL0dHuqRPEC7nTyBpaaE9XTxY1EfbxfX1Wn73
mSNcrCxIdXTFAcuCipUUh3VGWU92rOVPxLoB7TqEkpvXyTuk5qEa/rlu6j2mu2ZLGhG4sCES5cBW
MVTbFEerm5/gPHzh/JyrLkAT4yYit/nwj+edxmSHvIdisIuBDz8AAGl0L4JiHryCl1PKWYHOe4jM
PmU3DoTA8sP1Aa6sGHJ4/31e2o+eVTY15KaLJ728iytfF3uN35RUETBJN///VuzMirQTEVMbkKWD
lSq74dFmJmCRULimlYG8P2qW9jULFVPpEKdj1aEZfMifvqfF157Xfu7VvkoIXIYTLwNZ0kJIFaIq
635wFYLbE2ksHKnkm+P/7B0/fgeMIb7otBvSPYxTEHkv15doxWWc25QrQIzOVtbnbv7k8G47uV+S
0ttykwCGeGKeAnq7slAXtqQYQzDPREgG9+RCDXZIHJ9MVWBMr38wooVhBswiKCjIxPkQLyRJa+NQ
md5Lk23mYaP1XtDZZuDO36+ben+dS+dnyaUATQLHhArqMuLzq1HkzqBDv+6pdQ7ObfqU7Kwd/WW3
mzT4VJFPNjCrffc5so8jBOHiEdUiNKanj15xn/JNzECu+phOj2I8KmujH042uKVQ1kcXHxCky7/L
XzZCeA56yJ75bPfNa21+tnL66/rgVRYk59X+a8EqnnIv/MuvSzPb17oHaUf8/tpot0Oy0Txve/33
fzjT0gwtfz9bu5pRoxsRDT87xl1a+OA1Te3bZHPdiIz+wCLg39JISRf3SmWAQG9UnIomtZ4hTuuC
jjw/mKzf0t465N3wQzO9XcObJ3NMvxqi2412dfKiAeW3dE/dNtpARjfyGRP76z/r49otxK7AiaK+
gsq/XCxKCoa8LdDAp877QulnoXi0qD4veWQyI6U7mPh8Tbc023W/e2sBjoQAAIQ+SPxB+UDyI2C/
L0GYZ7NnOh+6cS9Gxc5Y+fn4PjIWSykNh1q6tuK85j3TDPYcO37u099MjWLal55aJJSRsUA5UqbY
N/PKKB29cZ7r5r6+LSKFl1379eClAAcVth7CQOnkJMQS3JhG9tzxm2lXq2ib1j6PdNE7KAGlTPkq
NMrCLoWW8hOFVLWJg/PbBx/FX+AF0FcL5hpkWC6PpRXh8ZRqjvYcA5HEi0+VpgiSVwfwnwGiXxoY
O2pMee1qz3zyBd/nhSJMXeb34k7A8qL0C+gwQALowZB2z8hNJPfagp+8bg9VlSnzJ/sPNiiSdqi5
LEk1CI5eDqHUSwGYU6M9N/wf795sVc+ij64RUsnI2i0khaA6kZMBtta22lTa8QkeaOK7BAqj88Ez
f3+jXlgxL0dhaBNe8JYVnyA10U5Blf++m7j4vnQFphMAkQ0Ukk9tfWzjIyilf9uJXnxfWgX8coS2
qK2dphcn2kEQ+PrnVxYB1wUSpzrymgijJSca2y5r59FKT0W+Mamf3uKFpanoy5fNKG1WXACWBfAX
OBI+JICbClxyKBWlJx15HOZ+ZvldrN3WfFeqAB4rxwInAlUtIJaXvivJLWVxVzqO6JpT5j7gnZho
PvEUxYAPT1IkW85NSDd6VUQCXr1qTgkt+G7Mm2zn8qm61+NZD72kOzWNHX+ipAd2n2Xg0r++YGvm
8T4AZAdgNALMwuV+bgHnrJPcrE+pxR1ADesioBq3H0pAIB9FaXd7fY7FwRO6fWwQdf9eZnq5VgAu
+c+8NPocgsc60Yz6tKvG10RTRNXLbpM2Cr4O7Aw4ypCXk8FPdjXak9la9Wk0Xur5hD6pyej8pj96
brfVVO2ha5sFaVy0oyMXiUWVjq4b1bw1e7c+dSn3zchFM+1Pq1TBE1c2P0ij0G0ISCC1ADS5XDCo
NIOjvbDrE6vvWB9vxuznMEAUpNs6yeH63li5dADYR0cbuPvQeySncfO4qip3GOvTEJXPNdhmB9tS
3GtrcwatXWgsm0BQfehmq5FnAt1dXZ8Kj/fPzIvMMDFazW+EphIJWtsMoIjEcBDbonIpBWAclG+6
sMAP2Fta4TvWq8bMw0Cb3G8zvkkd43Fk+fb6DL4rG8k7ECVDE3Hfu0OUVsviedcSDUYzI+/8cqBg
rbkx0l+zGe047Pdd/2UQXYhsbdx7W6OMD5lHdlWrQs2uTfTZD5HRNm011FE644e0cefT/mkqer+o
vlwf7pozOTciTXHVlU1Siro9QdV81h6T6caGJo9h+Uw/ieimUZ3vtQ2KR/OS/cdbBQjqy7MQJ4md
lBMGpaeRX7dPQslioLIg+ScnZ71Bsrw9QY6LQ7DeTvyRKY7Z+9x/2CQIfaFniIwQLpvLYUA/Qx+I
PTWnRgtndlvMJlgXwZvwZlj5gbBDA6oBo1GR3q0u1pnV5bycPSWZ02R5Ps3NCQoTwdAfc/LChht9
PiZDFlhd6le82VzfH3J78bu7B+DcQWAACB669SWbDMX2Jo7aEygnN7pxzIa3iIUl21d8m0VHVHV9
of1swCp93fDqMp7ZXf5+NlYeT5NR8hh2I/JoJs0XBjXn6yZWDxgKeaA4AiEi6E8uTURF2wxayZqT
hfcLvc+ifasCKnxMvS6FmWXyUCskLkqclzaYm2tJDI9yarM+KEYvEN4TbUKzu0NxPjCaX4Xz3eCP
Wo9SxAPIhq6PcG0SUWMDQyIEPNAaK502nmneXFk4C9O4gYZBWylmUPV96ay5YhpiTvB9ywrSPCCd
4oG/dgGc/37pmCV9kaSJIeCdJmSumUiKTUU4mpgdow2ycUz8KJ2ikzbrfzsy6aiRaKhE6mJkBSA/
0Mrws+J4fW2WuZFdCBYG756F0w/10MudYUwujnNWYmfQg0df3AYhzlNs/HPdyscVcnRw7QDsjMIQ
nnHSOCBL5FmTIM3J2GlWv0nNYXPdwMdDtBgASSqgEcslLW2x2eHAclc9DIxfWrY39RqqRIpttmpj
SWoBDrHQHy+DPPMFZEjHxIx4cwKDfpVsU3M/qFTpP64GhoF39NI8DRiJfC95fGSQGYCJwt0Af6Vz
3IbbJFHETqurcWZFOi/AeVl1R7T6lJFXYT1C1eX6Yny8IDAKdJsh1HyfKWkxutFC+FzauCCqV1Tp
EL3sR0i1j+ldhkaF6sE1VOHS2tIskRlYWDF5H8jJUA7JZtN0m9M0lBvN2jlDhmg9uD4shRG5Zc/o
0bI/pU5zisrH2d57/aZRtZV/9DR4LmIDgL0Pb+APRLxQIapGkEi2pxh5/HZr10FPQUm2GSKwBim8
2vpw/rMlnUl9dKO0rjNEKC2oi1FI2glXcSo/PjkuhyM5FyFAck6rFLfn1AaiLf0OQujcNn2z9fy6
Vj1JV6KEC3uyxs8Y9yafTUxfxJ8ZvGWs3Sxl6AYMDO7BwU7U0ttqvBkNxYFaO7ZnyyazAQhWQb5j
RDhpGXd98mjyDfH2baeYTZUV89L/9HZXAy8AK4j2RvHGxV1UP+Mu+pNd/u+2kLXXytaMO4/DSqTd
eABpuoHbKhzpmv85n67l72eOdKSV7VYTtgVAkubgN6ZiCKrvS/6nBivizJoKQxi/jCzQdUUJdvX7
C/AAvMjIDcjLDQwFFFEHnJyhmkG/+DA3/1xfg1UD6KJFIgyFiQ/dLZqILH2oLGSPxJdoJ8qXP/g8
qAjQGG6j/VzObtSjLrp+MJoTgSYK+tuf/+7zy+jOlhfgKsudR3xeN6FgdNS6bHfdwOpBAGh86d1C
2U9+kMfMtKbeYPXJEcVNPr/UyD0h27DtlOC3VQe2ZOg9JADMD+/EztUrDc12CCsGsdUp3xkUyKPa
HDO/7XK8HlUAp5Un3ZIwxLAgerGwGkguM2khDCgoqU99ah8nMgRi6jfc21vOTeLcDxlmtNd8pSbV
6pQugjlA4a8As9FrwHjHkM0bEjAcGa5P+oc8e3Pt4/WlW7t0ltIgkrA2allyKY4PIp5oniFpmeCl
T9g2TsxjMhKFmbUDZEI9Ykkkr8BkNdfutNyxWnAdzF5gz8M+hRiVwo2tbY5zI5I/LokGVY+UtKcK
ScHO3E2gem6qt6LflbUi9Fh5wCGYOhuQ9ICrnYp1tXBgKw8j9mloUt+Od5Oe+5p+0p07pH9a/H+q
+z007eJMccGtzye6vhc1DvgN6QVk9qitgvW9Pdl6BF337p6w/u36zlgzASoPCP2ASxiho+S0raYw
EqvJuhPSen7I0Gx1/ftrO/z8+8vfz7xSNMSMQHi5OzlWhIaA2deqB6fb5tb+up21HQ4sGh4JCIAX
JOulnbRy3M7Miu4EPpvDLHiQzXiVdsPuupnV4aAbhCxFT+8Dzag+gZRfAEJ/wjvC53TnTYFp+g1y
dNftrESk8EMLoB13HbicpOH0w2iBLEwfTwUpA/QlbWfjOFRHJ34wwfOmiklXNgG4RfE+XCSaEMZL
3k8T4yDKrJ1OlP/TBnX+7fpgVibNAFTGtIGPxnP0w8Un6NTbkTPCcW/6YQeyuHbew51et/Kedrt8
U6PmiQccZOUBoQKQ+XILZHrnpFo/Y86A+7b4Z1GOm9x+1pIn4jyYfGcXUQDUnV+CqgF9n5u81gPC
N7R5oGRj1aoK/OqowZmBbDkiFgD5L39OAT0gWrXxdOrAbDRvkwEQixvx9fqgV1fuzIiUwdUT0huD
LiY4qMz/XMx/8PgGKPy/QUhzGvdIu9g8n06iOQ48QHUE9BrXh6CaJ2mrTyUQir2VYQjihycCILvt
IO5V1WbVRC1/P/NDAn3uc0WxGlFzGJGvbZ7+bhSSHyXtaPCWppioDvxzG9bfz96d52z/zsoyl2ej
oBOU1EScTKfYvqXgKbf7DLJGN0RVe1mfLZxWhAyLOKI0GjCIskmPiunUgJTMCUwVqYbq+9I4gGkw
0DOJbWXMu9E6iFTxVFi5Df6PtO/acZxntn0iAcrhVrJsd5ieacuedEP8k5SonCg9/VnsffbfNq1t
wjPAd/EBjVGZZFWxWGEtqO377xcuTkJdABlo7RzFS0gACjL6db29fRSrIsCQZgARFU08jrBFhhsX
NBkIi2xMKNThhBEqGdfr6i6diRB2qTFaVnRFPEdF+2JPwdIcbi9B9n1hl5LWyK1kwhK8IXDGDezu
9vfXtgh9rAaIoTQMv4ud4ipDrXDs9SWy7EOm/pzr0c9k8/v8N4pOH1NFfNAUtyQaqS4tYp4tVrK0
ViM0tfqKHsVlAiF7x3lMgfh+ez1r+4WJLNwuCNmxIsFTaV2dFNWE4S9teupUBTirs+wO45eCuJy3
eVy09+BCFqEdWnVhVYw3ShSb1W6GlZe5pvpWbwBfKP3oZMtO0bsfQ2o9LpmsoW4t5sC6ABsG1gcw
JwoajfGbPm7Q3RB5mHwv9272qMeP1Nx6JNSJZKFrW4kxIESGQH1DbCvIKtJpXpBx1aPBVDcDehXb
O0m8cONy/JR3CYJidAtGe2oHEqZpE79kW/YnllHZrek3avookEHzrqGBprksFhssH5FabBwSlPle
ipK9tk+Ya0NeGpMWCAWFfXIIMdliJUsE9hlMnaP27UiMdFUCdBnlbgvzhqLGKZlSJ0tRLVGPycmk
z/xft41mbZNQfbKQOEAYhFUIBqpRozdVxJYW5ti04gPJFLAB7W8LWVvEuRD+97N7MSU8S93Xc7QQ
nxi+rof/9n3hGHo6YwLKwyKMeNerAbM2t7/PlVE0+/PfLygrnXViZSXuKw/PIw3IsJb+2ltFWBt3
t8OhZ5A3fKEaiWeM2HRn6IQ0Uz7OUZ4tYaZ3sOz7l4LkHPoGMcOF9mkxk4IYizmTMU1IQ+VbrVI/
GEBVoMwK0ZoieR6vPc8xoQOwG8zRoOtFtI6iSAxqGc0UMfBdb1TMTPtVNZm+WbpqWOpFGhijDlZ2
pe23jVl7r0PHmqNul8qeIR8ezKMKNoq7j/LiNwlHOVsqemF6/KamTIO++DUqh0YHr7nkTbWWsbqQ
I1zeKQPqhqq1UwTWR5/lr2p2igF/x+pPjfs6KuHUn0xb1sx0PT0CLFa8spGEdVFUvqopWxpyr20e
j1FuAOzeQ0mxxTjmxmnCmu2cmIKBzAvU8mgun1pDNki8ctfrKAMiAwmUMo52c2nlikcnT3GdIdK8
/2Ra7qPrrnQBwfZEZOi/K/aog7UMeSxMxV7PyXcsJ5h2KMdo0f9Qt/N5T0w9O35W391PB05XEyOV
vPKo4sl/uaSMdstgacMYTe1WKfxkkTiuFe+LBltcTy46Bq/TIo7RABWSsSkaWmBhG+Zu0dqgNWTl
7DUxnCsW0QPSL1ehg2rMRdWYDYvSYlOk+848aEZ0265kIgS7ats0x/QQRDDPT9VA0R4dWQZBJkIw
KcBIzh1bIMJQtnP6hEE4TabCKxcV0iDwijzha6DGcHneSbFUYL3owIu5y9SNq9x/mZ9//s1pnN2D
ie6UtWrg89Nn13zp8/ufVRefF7INpt0XQELA560+zJQnDEmXk+QmX7O8sw0SUZnUKh4x8IkziD+3
vb9U/jD4pWxgRnIKYrJwWfrS65KWRYOzmbIMTuv3bWWVCeB/PzuHVEu60eH2YLLvyg9a/vmLz/Om
eaTs0N8j/v6kr00XsGJTpJQ+HTDKSf4iXYIy+LsEYQG62cRqV0JCWgf6g5GHf7MA/s7AE4cnHS/3
p5h1s1ySborqpQnUtAhktaq1qwKdsP8rwBHsrHEpoGAIbkfXeaE0YOh+iZdiozC/kqHDrEYh4Gbj
dOaAhEBf9uViKpYt3tLPQ0TbCDTm8fhgZCev3o36c+8YYa/v4hRku1Y4Yfg2cz7f3sqVVxsPgOB8
Qad9jZNXx0ZZtXraRDqdQbMIcig6BNxNJokP4uhgkZ3dytYiowkP5qLvB5SHgpe05wzg45pXRxrY
mzqyN5MPSsv8tkn83JYNSvNzEgLjC2F89WeG1LgGiQvDrSMT7/qqfByHrdK9xvRXnpwcQFTazJC4
0LX9PF+eoDkUIc6QpICLICX92vVwQAAw6rv50TBtv1FmX18mydW24i2QP+Ld/OA0xkNSUKC08xqP
qVodlbo//6okX1/xqBdfF2zNGBUdkD/4+viRss+z86DlO6883dbCtR6QCynG5UF1k1earQEp87yf
8sw30y9dnG4G70+LHmrP8xW2I91jZ1JJvC3bPMFTWS1zC5tBcI1ZdqT6/uJKvVgYDxrONFDpuqZY
MEwXoemgL/xYVunh/17UcKCLgYX1bYhdzISQpBh7VNWryHK/pc2z7j62+Y/bh7O2RZgCROSs8skY
Q6hE0H50UiOhdUSflWVjMYnFyD4vqK/qZBhSmos6Umd/HL+OAJH6i98P7hrE4+AhAF7d5REMEziI
FMWootl88bpPpLUlAtZcGlDLPAQ3HENcJHwv584YLTxlohRIdSzNtn3WAY6v9uPODfV6kjzC1yyS
9xp4wB1FP4joQZGbLvs+wZzG6B6UigRFRTeDGjmSt8WKZnE+HBP1MLwsrkaFaKrUMXjEmyj9AzCB
7qeUW2PFVWLqGxcBoNE0wLwLNo8M26L0C20iEG3mfquYj9WUh9kwbCdP27QA78yVu8EkOAD6mUzB
3HPg4nrELZqoKX4TRdkk8V+kJi8kCAZfaA4p9Qmrqmfiu8U2d2UzgyvqdiFB0Odicqsha7CGvO38
JN0Oo6+2OwwMOPaX25azpgLIrvKJIFzXAM+8tJzOVRw2kbiJLBa5/QdgBA/W7raItUQEKAf+K0ME
d2DK2EyZiQsTiEt9lwSWcqLe4AP03yQfi/FT1nyyQPh5W+qKzwEKDV7NQOJ3kfwRFqZWo50vjo64
wN0Qd2f0m3/6vth0mvY6HFqL71P3g2lsOvb79vdXXMD57/cEn5mMaavZsVlHSc8LVLq7yfNnbNa/
SdEvjz9OxmqKUwNSiqBLHkx9Q/qAyKhRJWchlkVyXWmAHo+1jGP/tTGqZ1Jn+9sLkYngfz+7hFG9
bf5nu+okBHRX2kvUSXYcgs2nit2ZlYGNWjrUjUKleYwVf5FZo2wVgt0TQnq1USHFiXcFDfR682+7
xP3O2S4N1aCrZcxDITw9MWEYD88MN9nn21JWvde76YlswW1XL/ZYYBV5E4zqs44henWbZZ8yWUuP
SOrGSzgXRiIYeYV+EoCVwgg9VIcA8rubFkp9V+s3upGaIfh86nDJ9R1R8wcQOvq6132hqbpvlOp5
GmM9GBPn2+3F31YUdIlebnFWacDJKLHFVREmZdB3z/k3jD/eFrKWZT1bOEDyL6UsTZGqNIdFkQFo
dQh+AFFXx8Mm79LJT2q6+Aj3DjkOO0yTpfXd1GX+4FmNH2MWWeLg17UWZU/gUXIWQ0GrtMT2mqnB
e4+027zaKrL+6rX3M1b7LkB443l1rS2I4esoM1rg2PVhaio7F7AYTaeFpp7tFdPbjsx6nLBKDjuO
HOaubdTX27u+frTvP0PQtkXNgSBt4R6rhmdnBKhjbfjoaMYD2pGc77oF/VeS2C8PaLbJtlpIWszP
S/JUqZ/KZF/FT9IJrdXr/31nxYel55B2GEbs7KhvgK/QgR1Hl3jO9ev/TIZwx+Qkn0owION9VM1o
gTjZ1UtTvKTqB7N+btXdFP8A9WJ4+6hk6xKug1h3+xoJHtz+3rPRvRQuHud/dXW+n5FwIzh9Y+st
F6EYWqi1w6tlxw9zBaTGydneXs3/Ye7vsrhmnvntJZ7RKtFYuKaTl17/VZgnx/k8kdZXe+Dd1T9H
/eTN36m1A5SMRBUlSm8Lxu2ALIWCwbyOOm3X9VvVO5UkzAfJClfPy0K/JADgkJUTmzQUatRL2S84
L6cLwL05DIHk6uPGKbyiUYV/lyCswyUW6D9jXBVW++ANexNshfUxV7ZNEsba09xJKo+rPvFMnOCy
jLH1BtuZcAfa/lz7yLrdVgnZ9wVfVNM8rlMbG9bkuy+9zKNLNkvMB6D5IldnDZuVAArV9lsQIf8G
ZLJTPcfB33R6nJ+MIdxl1ElHzeBLsXRQ7gFpIZH4bYlyGYIDaqhmdvYww1LpdojRKv2RjQ//dBxi
D0NOR5ZkAzasamf/MAKI9vb315dgIoMI6BBA8gsP6VovMjZ7uO+Ndg8ccH9wd/Ei6y1a16l3Ifzv
Z17GYpVn0J7HuC1oiz5N1t/E6Nb79wWPOWpFN5QVvj9bWyt9KP5iSBOK9P59wUt2mDbEHY1N0rrX
XHl0km96vHOK5R/PQvAkjodagZvzbYrDzNqVNmIqiYjV+x94ui7nE0NvraCxBHU0QIAgZe+yUJn+
5OUO7ByB7nyvELbf1qxV/34mStCsEZXZdLKQAIiz/Wx+6cevA4b1O+f+oUaczfuKBN0qHS2ZnAIR
TRd/tatAsZ/yXHKHyDZNUC99KME7bCMMnfrnxg3R2u+bIATq3MD2/sqjvK9G0LS5KQG59ZY18Xza
oGwTSGGdVs8FXHgWoI6BMicO5BQT6EnwvIGDb/JNbDy75YeqAZmxBCZszeYx8ADcenQYaFcgdswp
qnrIGJxvEgLETpWd+2r0dy5AUGXHWzyaEVyEQ/ucFz+GakcdELKMh94BxPVPZ6SbapQsam3vzmUK
Ot2Yhs5Sd6wj29qWpU/yre6ERfvltuWs6du5FEGlUeUBN/GAlenKl2beZQV6ureptllkKBGy5QiK
XfR21na0w6vdI1HRT49N026plph+Xs6SqJbHJWKYdL4oQbMdZ7CKqseirMpP8oDkjwsLdbaZ1E+u
frq9gbJ18Q0+u280FqOZYsS6NH0zp2hg3i/sQ87+Isl9viIhEisHtTNmCg3HaJZTb4wZSVTJE2d9
IQBp5tO5gHESgjGtUZmXu7gRBtt+tur6oLnTLkVkCWypv+ges0wM/vx/WWLesRpIzDQeLbUP8V5F
R3Pmz5Lqw7pPeBchBGQKMGT0YkAKwy12Wv/imn8RB5wvQXAJQ5zSZc54igQgP2rzn66NJQciW4Hg
ABbWsyFLIMGJjMXXvt3WW9nXBcMf0CWFzgfEk0W1s7uw/Jsr+Xx/BHsfCjAv2TFXJ3WvDJ/t/FNb
/0gTCUwd/8q1pb+fsmDpVmIPmW6rdRRXn4r8s5oelDH8t40SDDydHQctqzA9NoO+MZBVxVfTf+cb
JZi2pZJ89AiOecjzTZOlmzj/nKDFsayflOITKM62aDv2XeeHyR5H/UPi/TaMbWHJnsgyfRDMv+oA
f+HEMMkBHRV9vFXb6PY+3vYvaAq7dJRxXQ9GzB8wuvbKTNBkbVnyUcs+35ZyexnoV7+UQhCeLVUB
KQZeesbekHGIyL4vmL1mpxNta7yR9AaDEQ9U1im5qtAGOovRxwguZDGXhUkl26V1i2deMaLZ1fBd
1v4gtS4JmFeXcSZGWEaVavpsG7i1uvZTm34hQOf/i3M4EyA4r3TWswYIIIhja9xV/W+7+vpvAvgK
z+7dxe2nfmRYQcHAJAZUd4n3XVVXQJ+BBRela1Vsuh61DM1QAHxB/0+QtSCJ3WlKSCdJDC6Twv9+
tgpdcZHr7vhFiLEEpoWT9a1CyE8dWSVRJkjwYt5YpmNCsF1xzPwuPprlcQRq5zx9/otjQfhggj4D
/4kztvMEmu0lg9tfFPQRm9BftE/dFrFqIv8VgWaJyz2rcpWmZIHPVz2kdvyFfGllyfpV8zgTIXiR
wgGpDdoGEUD+XADG8Pv2AmRfF4yPOIrL2Iwnfh8f0CqXSxyt7POC6bVKazZ6iSNQnF1pACNdsv+r
qnS2OYLlkd7Q29SBzpb2zt1W314NWWVIdsL872dWEddj0di8LG3RYM5eUM2tZLfR+iYBzMsBMLMO
tqZLEerco4XIwiJQmc6nIJcWDFbXAAPgzJDAiXCEa71BAFrQvEGeqACnFRAE7ekptV+mRNtqqQce
1nGjVQen/7FYjzl5rjHXl3nP6H2UnJbsdwj3ujH1De3GGr+DfJr7rQ0GFplCrO2lCyBRjoAPsk3x
zi0z0pfWOBVo9NH2Hi03Zvf7tsWsLeJcgmAxFVkK5g1jES3Gn7h6MZsHA+AUd8oApTqaMMEZYnGs
LzE7aVGiT+PcVae8VtJ9UsX2E7I9zkM9257kbtH44V+ErW+yLA95MXTvXrVCshwQZ7RaqlPR6UGW
YaiHBcAt2QzFfuieB2r4lZIH3VwHVZ8fQGuR0nqvpeWzmdc+cfSgS3N0p6uSLbhKBuBngSgYTS4Y
lMOEg+g56LDMSj02p7hzfMPuQyU7Vmjs1bLfvSt50V55EUGW4EXo2LqNU7Dm5LpfEg+EjEYVJGD9
ShcZq+GV8giS+N/PvMms2nnToLZ7smMSzknmQ1XDSTo0tLp5LiYA8R5GB6I48wCXXlhD1TQntfyt
sjootI9pDPrcRQHdm4zf5srksCaMY0NNbfzfVTN245AsBU5RfQI892erT5/GPJEoqUyEYHOALLZN
BcWfE+mrH7ni7gdCJHmaFREAfeHUs5aBGdm3p9HZyZjz2FhKUdanPleD+otbdpI1rCjZhQD+9zMB
KDjompJV9UnPiJ9Pj/AaWzZ5oSW7c6+LmwBLOV+KEF/FKDpgcifHgSwfLS0B8mnvA2/Ep223WaoH
0Ehss77fGDTZDV7m5+29pTqAmoAYTbOAa4L/xAmrxqqcsUqm6mQs5UOCxQ6qJPm9ot+84d0FeCD6
R4GNfbmXTlFr1twm9YkxshszHTSF0+KPYMbxi84iftXlEokr6sGH3TUTeSJ0eohA367ixklGILFU
dNzQP5gs+l4TAOIH441UE3NKgmdwRhRiMsuqTkP/fU6acPRkiFQrCgjGY85v6iKlZoub1udjX2G4
uTpZeO6qr/5GSz/fvrb4/S1cJZDgYQgcRGvXcGXUAgQ/q9TqlIKdzmwm8ET+LK3uqacs0CY70NyQ
yWih1lf1LlNwDTnrDYrBL1yVDMOf5qFXj6lWBhbb3V7bqhyOPAGNcziZ/KXKFWM9AFlhgFKj9Wli
SxvGGVrjptoZgwJglpLrb+Wi8DBdy7uVMfeJOZdLcUk3UArkwPy0TA3KLTQEf6zfqHcDFAI0DDEn
bBVYnCoKoZdilCEvFY94IGYEBtumkg0prin1+eeFw9HjZBkA0p+datqWH1vLrB8dW5reu96rt6Zr
UMt4ho22aGER7VzoCrr9k1M/JVslKUMwoIStJkNFvQ6UMC5qYw4XpJwY6RYttDVYBfIf1p8w/7XJ
jP2cf3eSR8t6Ur1tSX/cVrfrnYMzsNBsy6EvAEsh+PDOLobFjhEBznMcDOi5vpshxAVVFPCDkRcB
NzXKYpcnP4KAdpgWpUafi7m1ps8Vfc5MYA0t353p3vSuIEowHTaldd/WTn0qbN8r/EY2z7GyVxr6
EkGth55rQHcJt0FsUOCpoRv2lBVk8l3Fpn7Xlndf39AaQKrANbsIEER4MKhVNvdqP5zAnaPWW7vF
PHvgyuDvVpaCMQUe9WKyF1GN8ELq0FqopdOSnAiZ9JeWlUVouWktyVRfS3GQSkIzN4IdAAaI3XAW
HmFLSxpyjNve2oBToe3Mzb36eylCsElXTZRJA1jP0UoOBYu6/b99XnAsRMnnBtzp5Fi/aS3N755x
wvsR4yIgyUb/FCrGgnmYpVWMrG/cIxmbcH6JOzO8ewUXAgSjsA0gk7Zx6x4XF+rqgkLw3pqtsALB
g7TguzTx2nCPrOo26Nbxf3oF4qTlbhhdxHo6f2uAQUazMZJ+6UjSfFLBBe4Wp3J+mssk940Z+W79
fp29FCMo1MymagbeUXHSd03CNqYqAwS5Ngp0yWFsBwlWPDiRKblchzHr6tJOXn7C8K/v7kd1uvtK
5wJ4JhIWjkBPPHGLkNwYlPxk0Y8Y2sq07+kQ3VYq/onLAAz3BSC1gVzJhzTE67zstKrI3THHWfQY
fw0qM+iTsPZyiTNc2asLOYL5ZRqhM9ho8hOxPL/+T5rJEEdlAoTDcHOnq7sZAmqGdzIzAy29tyYL
KEkTOQ/OXGUgHBZOI48bY9ZGezoCSQxP5Y27yLDErsISSLBUPivOL4wrGqLC9Srm0okdzWHTx5vY
CadWEpRebdOlCNH28NLKSjuDCA2FuY+eDHzgSp2Ezws2l/XEid0Jnyfa4/CHZJgEqB+ru2couBR4
WESiwDi+ItajVl7YILZgx/RRAUf9hOn6O60CAvgzFJVNeKqrqTymLl2XGst4nF9H+2EkJzJ/GWT0
jNfjuLgp4KIwV8pHPq/mo0qIB7f8pAOAADfGZD0VYxOAsvbTMvShDXxjRSFbczb/VBjVUhXZhXtd
u32TbyFfBtwRjit16b/KZokztyl0oHVQv7a0jWHs6TwHKOEFk/lYJx/G+TntYzDz7ggwOVm6t/vD
IPPT1zrDtwG7bb0xI4gPF9okeABmox45VRz0gHTuErpxMG9XsntjAL5gDQ9OMPViu8UW0QYzCWrS
zHpkfVHHvWrdm8UQPs9t7yxfs0waeDBqfN6YWIi2+qSXMQGuqwz0BehQKtK9Ykua1Sid6zYWVjDh
gTdVfoUxbpKGpofZhBCtwrW9LSfHr6XzENe+CXt3Jpm/dc4WR5YpN+hi6lGnPrbLhyl+ctPX21Z3
7ZsgAu9kLE/n0H2CPmLYshmqRNejtPNHJ8iXze3vryiarsKkcdsBhBDv2MslALSExDVCdhQ1wr7Z
06euAfOB5KJb2SfgNCO3iSVw0DxhESZRjCQ1SjNS2ukhVcbn1GAfmmbZ3l7LVeKEI+xjztrF2wLc
SGLYn7eJ2mtqa6JJ7NtgPljGnx7jMMT72Olb2qAhSb17wBsSEd1iThlmiikjYWFNv5SlVxpWVKVJ
0OqvrJHkU1eOB7ksHa4A70xUMAQNW1qnZQ1J7KhLXqdx8avvLVo6a+t4e+dWtAz+liMdm0BR1Exh
HZaxOE5FFSsava2uBIZkFbLPC6vIda9B0haf79RXC9mXfJGUHtYEgGIcBWqgiQA9Vbhi28ZLW5UQ
K7Lbyv/l5LLehxUF5hk/FYzpvJginnPukbEtB2pHOTu1KQFeg7bxnLtjKRAHaFBh8B5jov+KzKdY
UKeqmB2p6KT3qoDGv+4+ZQfRARRKBfexY/FdPHNXs16mGpsaJzK17ZBsTBkg8sopIAeC3Vc9Tg0g
1ktKXZ2MBKm8qMAsDsqKYRbeuwAgfWNWCE4EQnAalwuwB6+hDAigkUE2XRk09O7L6uL7V4EgwUVF
kU6IVO2p/00riX+6NmZwZqH5hNsx+GQNYf9Lb+qc3tZINBWp33jLi8e6F2f87siIba7V9VIQ//vZ
QZutm4xAZydRFofVo8JCGV3t2ko4uDuYunXjGnGV6U4yxg1F04lXBlr2zTZP8ehrnSq5OK41Cqko
yMATA+AWV5A9PYantcys4+NiBiV5SszoboXiHtzGcWB6BVHf5UbRmulNN/TxEYnBfNxnMlCwtd+P
qApJHORBYNiCwroTNqky0vioTOXB6tljDmBJSVwukSEqbQmMnLgDod1xxjztpG49R6a31xLQmY73
vOtYsGqExZe75BWZp5Se5kb9Br3XvUxbufe/eG4jS3D+ea5sZ9pq6GmZICniRnMeTjoLjEINjOGl
N5yAGFoQ3//cgzxEI+BQR7x7Bb7Zx2ndjHrqAXLZ3dq9t5X48Wvru/y+sB7bW2hX1gTrWUCXsyHD
B/X+++5ShHhfz7QwtBwidHur9H6tP9y2C/7vxSPhsNQciMywr+5TsrAuXpxcifSFgXIAcWe1d+P9
RF48Et8d4SJPdCZLyIKwNKctmyHL7Q7ICnulrFtgRX3RwaKjjI/HI8qOQnBAnNHxasUikfs5Azy/
mtyNjYiY8+21hlbOFXhPNTbBd+L0JOoeK9MLF2MKbx/HioVcCOArPLOQFk0VXUs6EmlZvosH5xGc
MVaxafWNrfd7Yrjb2/JWNPhCnmDwtsIotXMsiFrqryQf9mlS7GdKf98Ws3YwJnoONE7MDfw5wVAG
1pRtWmBZGX0F+oYtSd2ufh48JHjXQJOvAKKzwkzRK1ATMCd8KzF8X95d9sO5o7kIyEsgK0VUJSjW
lGpdY7slidoRjVLbRr87qgWjOIg2UccA7M5V6is1h3mwO8+KjHYzagGlm9v7v3bMeCnxhDOw7q/y
nGOFvoO4ts2IxuVLbtJn3Rh2cePdW/TnT7IzMaKBJ201DXgeAmdno/5UZUOJXEsEX3XxeSHJaQFk
HAiHnhmVgGRs0jxYnCyILVxUMgDB1f0CYgC8lYsCqVjs64EWlVVZZmEmcfmh5t6HDoNBfZbtbh/L
mt6i1odHN16y6MoQnPtY94MDrGs70sY+6KrtRJ2/OXgPGS5emOHtYZf+BLgVaQ14JSjWsoCUpwGW
aDjLnMjqMs6ECMsw1YKa0wghwGNGaea1SO+tv3G9OhMgvCrrrHTzOIaAYS4wTZH5fxEoXAgQoje1
qzC8wbcJSGIb74Pj3f+e4fhjwKXm1WlkbQU/q1Y0MxPiGJFRLQ9TqoRLLXl5r6jshQThpHVzHAgn
UIqI8mXuwpbu71clOFcDXgowfRraiARVqmitq31qRzFhDwrIBCrW+Pq4vdskwLZgYogCfYzA1hF0
Se9SjulN7KhOns2P4Jq7//PIgILSAYhcqDYIxbfC7ggb9dKOpuyz+1ExvvzF59FCiDwObx4W74mk
0qpyGqBHSBcb39P5x+3PrzhAR0NrJxi78bS86vGMDa+gS60okf3dtsZAo3ZQW3NQebKy+vXQLJrE
dA3XNYfgR/+WsE+V5tBlsQYlUtMlVKewLJ/U5iVlu1TLA8fYqEiIu5Xk+lhR4TfUdCSpPRCIOILQ
RW9VpckXL5riL41thWZd72l890PQvBAiXOWxoYJ6jQsprY/Vlt7dGgusYGwcOiI5JvuV/s6GqiQL
0HYjJwcX3tB+yBM17MbiAwBdJU9mbgrCdYjeB7TyoMXGwZi2YCr51OZLOhAvWjAv73g/bPtA6IPx
OdNkDfErB8PVGchKmoXqnFgqUe20b3G5IHAf512Ld5TWYoyt03e31fv6HkHqTQO7NTpT0DkoZpWY
YllLNRb9sTR+FTur/nn/5zk3KNwvaLSBSn3pwAaw1jBWut3RY5/cJNCqf/y+4CBJvVRG2+H7sRs4
p7upWT0bRC7gP+S/H28bwb9P3sIWRrz4NKsPrbXt7r5igYmPrcfznDeKinvvFQQdR07aHse9Yxeh
18oAka4P9y18RhRtash6iqV2RZ8J0tFFc0QHvJeEKrk7o3f5fSH27NXYJqZFG0Dq5B8KPy0biYBr
I8DOA/AA6TRkn3WxfObmWry4ZV8fK6/+Tz/MgTfyXn7z+20tvfbxcLjcgaAGixKH2HWaoMtfLUfa
HbvpW24awYweXYKCftHICkLXJ/Lm2m0H6G0eOrT438/eml7bJpNV9/0xGXeN5zcyxELZ9/mGnn0/
7UYlNXp834g3zPHTX7c3SvZ5wSCY5YJMcer6o4IarfUdLFv+3QLQUGjiNWYhlX7FpWVPXd0QV+2P
BYC92wcNzPH3C8DlisGbN4sQaxlVOZrpMnf0mBVf+7C8mzcVEQKsDaVSzBhwWt3L/V9sd7aLus6O
g7vpwIYg8dYr9nDxeWH/01iB/Aqf31Dre/NQDt/u3p2L7wvXGy06gygTvq8DqOU/tZtsb39/7fdb
HgY+bE5aheTw5fbMs6Yvi5JnR5qE5rzTSMh0SX7wOpuDnjINvYm8+xXvPOFGGLzCjRc1y9BSdnTT
KujbJOgz4BC7Dpp0Sn+SDb6u2AT6OtEGDS8Fxhbx3WqOFW0XN8mO6qT6ZfLQjsfbm3YtwAMYDCq7
eEqgeCh2dU4dwfSoYmEANX8lvtnf/Yi5/DwXf+Yy5jTPkIjB55eMbS02+5XWg0rFlhy9bBWCZcDi
uwoP//LY+FW2ATnQ7U3imn8ZmF2uQrCMBXiDeGjg89Scfcv8rITz8BW9uHe7D2Q5UQHHWwbRMmqV
l5uF3jxATKSUHduq9h2a+q3kKlrZJl6Dw4glMnbXfUAVtR1r0NlwtANzeKX63ZE4Z5hBiRLMs4j4
xTdxp4ANfizU6ailz1XhBUlc3n/OPNhHR4WKn3rV4oNqQzvPnTcf0/Qx3iXe3Vk7Huy/f14IKJOM
xUk84vO6/WUojnZ4W42uHRTiMABgYIYCpHeIiC/Pt63nRrHsSj0CXF55rFSt8JGKctEl1LdSHE7x
rFFkBScxXny2BWd4xfpjUryLisZYjo328Ilq+9tLES3i7esI70DgjawaopvLpdjaPC1Z3SxHt5jd
jwCWrw+aQrud3aggWaY5aYLbAq+Xg6W4wEHh9W+01Qh7N7jOgjmKdDokXys3jBvJS/V6PZefF+6O
BJ3tWdbi88YMqqf+q25iIHibyIozslUI25arSavFFsSMZlC7/uJJNEz2ff73M3eLB0fsdSm+X3oo
U89PHZW8KkQVRmSJ1lrYHrqEMd0mVkU1gtfvyKbxoDVHzdu4Koz89e6TPhchZipiI1HyFunHg6b7
bRMkkihnZYs4qwPGYTxuhuKsROYZQ5MbxXgY1J1bPnuykuja99FngKICL+Sj6/LyCAal1ao+TcYD
MpBAcsv8+7cHHRRvM3gGrEETQhAdUEeuARD/Ax/6SzGrW/y8vf88DDu/7HDEKLvgsY6L30SDlKCj
fTp2qYX2hoNVPygEU5o+cR9w1+XK8baglZ3ClB/HiUM0y/mELncKjbsUFk36Q2r7JN5oktBD9nn+
9zNbyB0XrGc1Pj/RL8r03bwXtOBtn85+PjeV8+/P6VhOE76vqt+09pAdbu/OikdC+wFypshQ8+li
IVpWbKtz57wcDgBW+d7U3daZFF8ZnC04AiRxx4pRX4gSrr3CKAwk+4vhkDZbbfxFaVgNsUSGbDmC
2lbWWNk2w3K0ZEOyjUJDr/GVVGLcYnz+dibvmyb6DrBopC0G2YcDayc/rRQfqDr+YnVBlv7Rmoc+
lS1rzVgQ6PGDwtTB1eTdbNcgU4zb7FDHDvmuuQyEjUmdmw8JJfMTy5r5kWoTlcEjXPU6Y6EczgJN
c/+D2iZsp1Jn6I+onezQtrn5EazjNsFtUjoAtpjAu+J4f6Y+GbaE2s1zja1P/FLp585nrj1tlXYA
zx3JlhJEI12xbS0nltwT18cNnUVzssNHEjFSwv9+bhyjkaZ9g33xmn3Hwn78YFvZpq1kLDrXBw45
yMpipIR7EfH50vaLa+Vdlh3s/jljyUOp1JsJ0JYpcBKKA3pzJWq8Kg8DsBgVRV0Us8SX6+pGTHAy
I80OTZH46GV/dPIvOvuk2CGpH/QpkYi79mE4ZB3vP/hj5JDE5WVzXlhsSXDM2Zb4qoxi+Nrw4V1A
BorsF8o/yIxcribW1LFgI80OIB7ZlO5TV74uskfBmiZ4uGZVlMPxOhAfNV1Xm22CatmhdvqgBi4f
GY9wbkGeK5vbHlPn5YSzm8tEGR89A8DkemOeQT/p5XLqPC5ijTrlK9GSeOMWabKr4aWDKrVnxWdk
nl60HNFjM6jfsjHHhDaxX/8faV/aI7fNdPuLBGilpK9Sb7NrxmPP2F8Eb9FCkdS+8Nffo8l7H3ez
hRbaSYAEiBFVk1UsFqtOndLTvIDJ9F5gcK7dVA0cFOPeJ1Cs0I3VJfBVTLZ3fdJ9dgthrChYpSo4
+82KCgwT7foGc/hzaZd73mlvfpvexZXx5mvZrrb6EHR3gW+PB48593kswk5eGZSe/QTFpic/xoyH
HNumy6+adovpd+FlxShWfCZAuV+cPh31dF5j9wVMedVaL5Zixf9+HoVQgK1nAzh7i/gew3BKgz+L
im8c+VCylw5y/mINR0KUaKLOvaLNdAjJWTiRMJ1WjHdtEYrtZqIUTTEvwvbCXG4mFpr5ihqUu+ps
nxRTE93kefmg82c2fMu7G9uotl11b6cCuPHVeuMcvJ2dxaP9UozK8xm6VmoL65m+NRqmJZcYzPWF
j13A2s/Cf9IdsWvsf3rd3WXiPU92l9WleJ2ztSomN5rCLvQY4gcnAPNgkd8WdCOH616N/0qBZ8Oj
FFwfZ75tKERcFYMHr1mEuRka5Z52geNuL69l0TTma/6DuvsMwU5iLUHOBsenYVvT2PnVTjQrec3F
E3okQtkuKYVndx7hz6n7mfZfV/HxS+rwgP1GtRF8DoYKNUhp2VSp0YhnJ3uyx70VynFf5ytQgCX7
9jB3eu7/QjlNrdX7aZEga4RFlN5TL+9iMwlz8QVI57FnK0dJCQM+FI/XHbBvM77rDNxsdyZaYqgv
nl1Mhk5AKDTqr8lw20w/RXtgzlrabk5uqIdp5hUBFxZBlkPFUFQyozKxYc1F3PYI8UqzD3Pu1Af8
thKD7nUZpE4H+BTn6W60vGaDguywZ8OIl5WmFQeMMDeCNMeV4g0svSVWV+yo4xUh8KNFqKWlnQad
XpWvTekMn0AGDB763HcfG6fiL3pTvYIsnm7tpv3hTEX3yorMfQVheb7hpjfejEbmhpmDsX9BJTyx
6RJ/+FlneRtyvYr3iE0ReLa9CGqM5Hhl5tCsheHn9ovmgpkkCxkpFNnURz1mDEzJVHcYajN+idlX
ljgr7v/8DJ4KUNw/KDq9ErV5PfKm/UD6TaaFGJRy9R0wC8FF5uKQgMnDPI1fTC9nEqBmPZpsvqlk
G0rtxW5WhJwfRYx7RQfH3DU2Y39mx30UmaMOSlpT66pnaCW0yMPEPzf+Z7DirByRc5WAyM9xfAd4
E/SDqi0xutmmvQYjeBZeyEg4rZGRnGvk9PvzOo/WIRFOpiPH900nkN7OH7c+vy4djFMOEQBiwHGh
JQ30Q6ciRifnFOQw2XPauii4+UEqVvzu0iIISudor8PZPiNVwgAqPbUrnj1X3l2W7znfUHZdlftj
EcciFNfeJxrFiByWPfddaIqQYlj02mt0SdXHIpTH6ORyvbVSrII0u5Zt8Za4fAGufN9TYEQCg2Qt
QYrs2S7+SRgL/OTmsoAVNahvlNGdSO0nWMCUvZHyn76uQ/1KyI2qB0853F5VAklRQEaH6ePTvrBu
7bUY8uNVfXpPIEQAxHXu7pkbQ+d1Hp2JKZ/SUqu09NkVGO9plOFIDxV5yPlNF39mlhm21o3pf+vS
3x35pfm/OagVux2Sibu/2c8/v0M5m77VNzE34hSvyU1n7rx0Q9ZghUsqAxEwEqwAtwBcobgxLe6H
qWzz7NkbNhbZ90ByX1kP/9DYsQjl+Lt137uUphneFaGe3HTtQVtrP1hwxjOd8f9WoSgsTu0GDLEQ
kbnvBttq/OCC7GptXOrS+TmWoqgDt4GRaCzBXsXbZjhU+l+oG0EJsEy4tACxVnSROeDeT6iVPgv9
psq3Jd9jiN5li1pcwpEIRRdW7rV9U5iw7DaoeOjxw198H1UNsGEAkaWr3CeNZtAKUNj0OSGBpofN
2ht1UdFH31d+P3J1nehTfL/zHxMW5PwRFNNT9jeKOJKimBPvuJPVsZM+O8XOzO8oPL63Un5YW8j8
50cuZphaUtfMhSLePSf0vNDPb/mwImS+MFQ/BsLf/2lDeTwOXsFly7FbQ8p3FZhV0V0beM73zt52
7jPRo0K8/Df9K7ekM6ZGavnYOcwViN1tvuaaF+33aEXKFdlbMW/IOH/fCj0rInTlll/5vpr41jLu
Y3olvo8m6uY3hnX+p+1x5gfKkdatNnfrOodCpBlU7+THf/u6cjWatAVuoIdNte2tU+36tfzTos2i
rg9yJpD8uip1ZTs0njtZU/pMZehUe5Y9Zl3Ar4SK/3tdHElRTGgcUncwa3hB6oUOO8T+5vIuLd54
R99XTKgBUyIAr3r63MgbTLhmN+Nar9rKPqlxVifM2G7QB/486LeeDAUFOe/vMn6/eh0zMAHBLp4F
c87h1Jaqlnp4NCbJcyuCagzLcj+2K9WHhdNggnII+UDkAvAsVFQx9W1ml2mnRWkcB777q9LH3eVF
LGwVKL+gc3we49TUK0+3Mf8Xj4c4GgdrM9E7P//kDgfWrQ1lnH+p4glP5MwrPTp4hqV5PWd2HBXa
N7QchZr/bPpiQ1DeH6tvpljZuPMUCuDUR8tSLhDTS0bTTyBOt95ZHsXpfmIArd7n1rTyPDy3ZpB6
ooNpRuv551iYuKqYnGisRw45kCR0+WN75dwAqGYWMXdjYRT9edKJJHg1DBY3Im6GbmJv23QtQjy3
sxMJZ/0NXpE37ENC9tUn4bCWllvapI/pIyAz85FhVNRhtHWmcT4a0ZSQXUedl5JNB030+8vGfK51
0Fbb4FhFqQkvXZU+tMwdXUraGpEg/BCzdq/V5S8jxhS6iTyhyX7l7CyuClSVQOGi68VQyzSyHCc2
NVgV0/pbJ4sDj+uBrv+8vKjzk4NkCpgd0b4L/Z+9hRyrAkw3RaxQp+NdXg0vjVsXyJDJn2gLu+NS
fvLSNRqQc68AmQCvzLrCw0Qt16Vpj6nhQ6FHOivTQFL2fYL3sarhUFv0yt7oD/M+zhYpUTe1rNrJ
RWpEfnPTyidESJc3cMm4bXQlzchQIKZV43ZI7xgZEl8RtT9l2c8ChYnLApbsAIz7Js6mD2irCowH
RK4Ca6mjRxiwRAIPVDl7sKxUGN5nXYkP/Xev5twwcJzo41EjgGoYSqPXsFc2aTZtPIXOWmF4cbeO
JChXztxBlsjKg7npGGORi0+OgbmzlzfMWBSCnmWw1hIHRL+Kyi19GKjWutgxkieBneMGSPX7qmo+
a6kVuAaoNpK6+S1kVQZpmh16Ig5xaQRNrgWkKreXf86StaO1ZE5Jz513KiTPzLpe79B8FzlWWH3R
jKgxolViqKUlo7sEwQIaaue2htMLUJ8mF32QjhHlFhrZvRG981XprhHkLUoBtzVIBgC8RbH6VAr1
B7BpNboRZQBzJ6+4cldUtyZACXq8EiN24a6MyM3vs/Fu+o+fN09/f207Ca0naUQyDoZ0I94ua3rt
1ytKqGQP+I6Oz2vuoS9vhL7y/UVLmmHD6G+Y2UGV3enKkVPW2UZUgq6z2jf+k2/cm9enQdD3eCRF
2aS4YmBH5BYcZpVvjC7b/HN5lxZq+ej9AJICgR94xc6rXJqTI+bI9Chjb46BiTx0nzpRaj6ambiv
ZRs4bbzpQQUv5FM/XP0ChHDLBD0/EMaAHiqxgsCo8zqtPBl5Ht9kCd8cLq9uKUhAtxRA1zoIGQDF
PTWxhApRFoaUEQjuMbgbvJ916Gi0+zIiQNn1ps5vHGvqVwLSJcuAuzbmIBHQaXUOJs+NrukM1F0G
7idBJwr54DSofonW6W5R7FsbXrskD4VcUBpglMc5G1k20dSqk0aHLyN71nqHht8UZJfHK7u5dKKO
5Si2OE06c8RUzeuK3yWtD7WYvlyvMADEcI2irWNu9TxVWEVjIn1jklE8ib2T5g/owmaB3Y8PhQnK
dr24PseFLTsSOO/t0VulSI089XQI5M27098KUm3KCYPNhr9wdiApc+YGANyBuuqNTC2uBtD6RSZA
BZ0f6quMzkvaAe3TDG0HsSJaxk5XYsmpRMFvQp4pKwOn3KerVPoLsc/Md4dCtWeiL1ttJMrKLEsc
Odv1UIIqKSqJgdljPy5bwIoQ9VabirZ28xRCxGCMAWLkbckwKRkttbu/EYSIF64Bk0/ULqWcjDFl
c/nVbw+N9itu7+rh9bKIBZXgZkauH3BYH70lSnxFKcsyV6NWxOz3xP9dXJ8jQocVHj8AE8LH4SY+
VTnakmStaaaMcvFQN+99taepE7Lp5fIyFlSCcAn95C6wcLjuFNvtq8oQk6bJCJygtH0i76WzAnte
lADsNohzPHCnqKEuJt86E3JFMrLGcpux4aEFgXRV0/frFwLMJS45JHMwEkSJmEqjtr3Jw10nNXBk
NSHmDIZ1uVIeXVA6QWkHuD7M/8B4g3mtRx5FjFxaQHjChYlHfXpcIzFa2qqZ6Rw1C7A7oDHq9PNE
82mSejmOeYmxGXUfsdL/LGN9xdcvisH1NffwwbrUnolpmEcMYtRElPfmftL6HS3b9yylK9XqpfAD
FI4zD6UzN8ioz3i39mhNeAL/6/txEJvaFGIO0g1QGzvaWG3Q5umBJ8YNKeU9r8XP2vSboMvX+BgW
AgX8DFggdhQvR/XKHkk6AaKTy6joRxDgpI+aw750OXmzYgyEd9fG36gcwvPbDlgfnF3UbghyJIoW
+9HW46JvZeQMubmTpZH/6mq/x0xbX9+k1dhvJ9C6hSPRive6c8lGxDYw0sJlf+NDkEXx8WQG38FZ
RzxmGYDvYv4lSToGaFQLptgPEwZ+jXzlkKt0Hv8uGpNLdDSrARmketzJYWnVFI6MTCK6hzShb1Qb
E4GcQ5fuCyLEY6FZ5Fav7SZswcq96TT3L568OPh4UgPWBaJH1ZeRuCgBtTdkNDbp1vLKZ9D+XQ2w
g26PRCgXMR9yzhvLkhFSAgEZH2xf29QJDfNkDbC45Grm58fc1msjRaD4s1T6Y9wZhYx8K8RQ1uJK
OswPhSE4grZwMM5H9NBBIlElpykawj55dPWVOHm+/k7zxOC2RWc4vCTy3Wf5aD/HGxnEiFNkYDah
A6aaQt9WxieWJOGYvBj982XvvxAmz95s3iewfAJVd+o5TemmPo/rKboz3bddqCVv139/pkKBA0EV
8Gz4SFfZqP/RdoraQ9JuSPoozcdsrV98QeWwLhM3DDzInLQ7XQQecaNb9ZMTYYJD/JrXny+vYfnz
OJvzVY9gT90jO+mIRlsn4uwbd24ypOwvC1jQOX7/HwHznx/djtxqtLrgEABXsK/NGqvoN773ajr9
dkyqsDevHHQ4GzGCO5TQ5thi7ts6lZhSb5j0rHCQU91myZ6tXPcLFyUyaGiuMOZTj3fm6efbAUzN
Td26kUiCDOfkmeeby1u2pJNjCcqW0b7s0cfduBGXvyiKNZnlrihlbQ1Kla7LErPBItyoi7eGsdXr
TbNyNpYlAH0KnnT87c5rPFK7FVsYL4hIPEqbW6RmBb034/DyNi0cbyjij4j5JxyJ0HilTw0yb4BT
+gFDP6+OOQ7f+OfLUpaV8UeK8l50Cs+UtcRCMv3gFntzDQ0xm4viEzHqd6aLdeciitrd4hPBgTot
3MhJvxNx6437Mvtuf63l9fg0VDNQTUCiYi43qGlZg8+8EFy4kSy+Ntpvv1wBNi+q4+j7isbLqjMI
/K0bxV4fDmCfApgytn+V08ptu7xhf9ahqL1tRjPre6xjMPa9fYjBM0538Q+/215W/PJ65k4NcBzM
jU2n5oXJGdqEhA+JNOdHoYWN90TtMP8b6/rg7PpXiOKrqrgzue3FJNJbzLRl5sGNu++X1zHvx7mB
/VmH8pjLJ1PPrEEjEZ5hX6ue7hLeT+gzunLOx4fbxW2IKRLoA0NJU5EziqTwoHMv0kQwVZsk3ly9
DnQvIueFvmVElOoDpZI+yOWnnkSGv3fYTffLTQ6XJSwcdZTDUCefC2PoNlM1bjd9O2B0YdQVt83P
LFsxqAVFIOb+YHJF4hXDZ04NCqQDPkdrHm7CEsD4HE3j9b11JVMKtOBDAm4++BJ05aprIAMCIXvM
zagZw8kK/P7m8h6dLwLpZ/Ddgs8VXQVnuAhJnESQDOnpBiSogBZshQnG4JRcfcghBtxuNrghFghf
POD0RW1oZjSNwF9oO+I+M+O+pXtT/3x5QefH/FSS4rbSluhU1JCkjZ/86pYBqG0ATFlcj5E4lTNv
7NFtVZJcY6LwzcggQ2hbT12F8T9tNFp8U9f37fUoGfSXoF6OMBvEmWcUCJ5f20lBXTNy3QRWkAZO
8tC7RmDKl8v7d35oTgSpKRYxlYWnz4Jiz9yO3bcaQLjLEs4dPuAxNrqXjTnHfnYsh5RwTEepnKhk
1UbamL1j5sOPsqW7rKc/TDm8X5a3sCLgfpC6nV8pC5RxVRL3nTGOkTu4vwoCV+PmV5dBZh/jmgQl
UiTw1YexYQm7yQt7jHLnJd3Z6YpOFg6pgcCIzA8fBKkqBVdbNqWZJvi8+0a7+zp9KK6cSzO7mRMJ
alTkdmxksTVGMaVB136a1oK7JSVgjuvs5/Ev+LPT46KnIF2wTD5FeTaFZUuCPrGud2Wo2PwRoQTB
LPHIiGbMKbIQObZyMyA/WAwrQepC4gepBzSYE+QH0V2sqjoRk2X2Haypb26sOORWwKs9SfaJFuI4
OtO2IxuyVuRY2D3U1zAXArAvPBpN5apJ+prRum2R6jaH0Gs6tA5fv3mQgEQ6yt4Al6n4uNieGqOz
BHqZkh9eyoHz2vR0f/kgLuSPMKAMyVsP0QTyn2o3QlFYcdH1qNWU5cPkTDuKFi2dk0AvbpLuIRG3
Rc9uSnF1IAupqHcgfY+elzM8ExK9XjqaSLI3FOxQsv85VPZW5/Y3zChcyZAtHFRsHyo4mIIAd61O
YTMxgNvQO4Gkq3/g/e/BeNTSL5c3cckUjkUoJzWnJXprugr51lbb0GF6aBq6YguLIlDjQpYCNKFI
tJ2e1UpjRkW1DLnNefxBL9pHDOpZkTGf99MoFkoB2Sy4xJE3htGdykj5YGFmBJahDf6O+cUTq7yQ
sP5bUcWb2Cj6IGuqFTe6uC4UD5AWQbvK2dGlWo5nPod2rDYJHGQof11WzYL2YUxIHM0sFHhKKD5O
EK/PSBlPkcge9IoGo8iDPrv+qgF/DT6OsBYQRtWRDvHo0SZBSq+Q2iavZcjWHkoL23QiQVHN1Egt
7w1IgEa8r91aF+v8vyuaB9gPvA/gwcA7WZ0AWqIxxawdrY1Sp7oVLLOD3BABb6fHKjcfvaQiATVs
kAytJXqW1oXuQ+RC0alE8Dg/NblqxFyBtOMdQqghbNI4HK7HJgEHgQcF0KyIA+AETiVYMZkwgiHt
Iq0dAqe5n7T9OATWGt/W0h0EOZiZNY+uQ+Om8jQTugZQhAY5VjncdGKnN+RB1w51e0s8eTAwFIVy
vk88iQbFla7ghfDamlMOuGixj2flHtSrpJZYtIt49lmTNCy62wkktphtvRIlLmrrSJB5upeT1c4J
86KLJGY2Y5xMkBfVWulkSQYYa/EXItJz6AzKQ5mbl8UQMZA1UUDZVs7q0mYh5MSgOYQ859SKhdmN
SUlR4quYt2vhS42O3FiJt5HFimubLUs9VPPVDSZBlOIAAz3drSTRnYEx3kdD8yKTYUvL74mG4kWc
7LLy6/VuDo8Q4FvnCZDAEZzKsm1GbA6en8hM3QMZWxGyXPzSdH0lXFi4IlC6+CNHsQDZ9MbQ2XkX
Zf+QpHmof1rf2kE8VD9XQrolK0CizsW1PZMlE8VttyJnhVWObUT7TRvY1fb67UI7LwhicNtZltrf
MNCM9bxpuqibimhEP1xc1S+gCfuLVQDVATPT4XuQtznVCgFQwQRfKM4LTTe/E2OtTXzJbSOpCVZH
GDMKrKrWRQZKqSzuIp1HIv/H7t8QwBvdfYl+rPybu8a5uXR0YMqokyO9CVppZTmeZtW8KOBn4iYH
Be3XuvzJJArHa+mCjw+pJ+dY0GwdR+94f0Bt22xmQezRavKNzcd7KeODRcrPlYWRwUn7ZFOxY+Cq
Ce3iV56QDZS8or2FMjomixHk1fFQndvklauj0UtPtjouJ25WD07bPgwZRxVXD2uHoOm/3bSMvek6
vW967geAjR4yz3q9bKmLew5fhWIIQpizh3k5GH4tOhw4s7MDVhy8/tl130XsbS7L+fAQZ3vuz7gE
QLeQj1VsqSeFM2oxPIgzuJsx4XdiGl/LoUcHJBjU9IlsWG5vMv7mtcmPsWsD4TAXqQ4e1rr3E4NR
NqYYHzsPJU2D7kureHKZsW30NTaBpYAOuB+0C4B8C5RVilfteIKSe4YNKchBVPcUXeAevR5YNvPv
zokDZw4cVOgMsri+A9DmFNn6Azf2xvfLm73g3ZA2QtkGoDJMulTjRYwCTjq7BFtYJpqgfHMw+uYv
BMC94RIFRBMknacHSA6pGTscv1/QLKyQDwNk8rKEBddjg/Zs5iScUywqppDpNCn1agDhWWGFrseQ
jn5up5+W85rqP0B451WfLgtc3LMjgfNBOfIJSSl86sV441favdaYgcfe/0YAkrrwcNC76t1Q4zTB
fqePkWNva38z/oXh4hUKVDMiXSCYXGUBReXYo/RJH5VjHDx65ucqXqmaLgQckADLBbk63tXqoIfE
bD3hVnofWXX+rkl/18o2C3wAI6lo0qB30sPlLVtwTscCP3ILRzqx7Yy2WW30kVvoIJ/Z9VUWltkn
vb3+CX8iR/FNo6BuUxeQQz3/QZ+82zrtXlO/3v235SjBTW0MJueD7KNkQMLNfCT1K5j7xzUWpyVL
BmsuEFEu8ItwuKeWbBIQIHUNItA+AyPlfdy8Xl7GgodEDw1Y4lFnQS1HBbMJOYCPOe3GyJ76oAE3
LCCSY7MScC4tAsAPPHpBK43wRtkrYk//dxy5zIKGvoi1iUFLApDSQz4a8Q2ag5TL10/LWi+Geoi6
FOFlcyX575xcBUj+z+eVALP2rC4XshmiatxIjMZcizCXzuLx95VrSs+As5MDvu/ZuwEUm3xvGLdl
uR3WSs4rgnwFrjSASRPTdSHIajZ1ERTesz+FhYMM6Morc1kQem98PG7PSwTcax3NS8UQEQeTre0s
TMgUUPdFl0Uwrk2IWLJhsInj5QSiK0wwVLZvEBr+ezZC+/JrST95+n1prziVpRvsSIS6cehaaEbf
64dINtkeVGdji8bAsBZ3RXlPSBYMayax5C2PBSperOa20VAJgaT/zoq7AdT41dfCWLkElncOgEtw
+cxz0JRzo02uDaysPkSaj0sZ7Ut2qgUNWk4uO5nF44nL5v+LUc4PatxxASwwzE5spIMQKetuLktY
1A/6PJCPQm84mrhP3SQD8H6sEziAqtaHO8ARqgfkYIswNmt+546ugSybjpFGzeQfUjo5K3fb0j4i
+EdqEuhs8K3Nf350tzkTRX5/RFuywMRW/dYaN6Czv7zCNRFKRNAIdOACoKtHhvg6UfBe+598tEpc
FrKkqA80IwCNGJyr5qUI5rMSzPNCEcH92mw6fSWUXaofANmLVtd5l86ZD714mDAeq0NvNRB6ThU0
7Rfe3U/Fz8nJA0G+2x4P3Ox6cBVmlmHQH6YB459neUNhpRMpTKlHLRjmQtxGxeNI7P5pHqG3soEf
02KUlxFkzQPSQCMAShjFEsAIgyrNiDIMRqTtmuYp05+R7t8htRw69aY1ZFjA8VpDE9RILmv6ztVv
iXaQGK3HMEjF+FEO9y3/qXfoHqI3VdVvL2v4g+j9/AfiSYIXIn6fqmKv9CdeW2hVkvY+bt1QxMaT
1WGyBx9BGntvZ3v0uiIyBQPgd8e+odUzDm9ojwgLrOe+v0FAsimLtZT1Bz382c/CVHY8cIBmwEV+
eoIal8fUK9Cdg1e8ze79zAta/aBrwzMTPzSeP5NuWzkiYO79WD1k4odMGaC9fVDKeh9b/m3XlYFW
J1svfxq6/NlrMEe8GVb85bJ60UM0wyDQuqqmzhrK455jontU5V98Lw0m+ai3L7ICAzoet6WHVFq8
re2buPlp83tm3ZY8SscUj3G+MY0a4zhJ6LgjGCZBvK1hVfnzZf0uuIm55WHOy8MG8e493ce49oYx
Zuh96JtmepmEmdwn3Kq2hE9riIbZaysqQ74DbT9zaAosvaKyPOk1p26gslJrynvasGk35v1060x9
E3qybF492pUvteZrK95+UfIHheY8nPKs9uSY1DFy1FiiwQNTGNE3xvTYTI+8TnYDyC5kvXKqz9wi
8uTI/gHsBJw+Blgoh5obGEdU5qyNMu/OnO7+uayys6seX3cxPQF2j4oQjtapyiap2YNODdRThOOH
vKNpAHxuFzoyzg7gC01WOj7OTESRp94kQ6U1gz+0EebPhmORmgHXgUhAdm5l286CwFnQXClCNgqo
AfVSnoGatB3GLjKqnoQNSbw7dD9Ygadln80+nfbY7zWc0uJmzjx2aGlBBUetEQm/6JhF7DYyxvvG
NgItv5Pic3P1g2Ne2pEYJaJBRNH25ggxFnc2uk2DdPx62SoWtIQiHk7XnJaBccwRz1FI0RCrKA1D
1pEr0y+drIoXXkojtPzYeL8saWHLZhp8IIPxBET6XDnHHiPAOmYckmLyHXxTTxrzb+Kh2PZFt8b5
uLAqG8B/oO0QrgCErqyKZ9Jwk8qp0I/3LDBLqrjR3dfLy1kRoeYZ0E/q5kxABIYlNUkSVMbjsNbv
uyjDBIMPwcGd8z+nymGob6ZZFZdRk7kDciWs35ZGUTyyWK5N7l7QDlyC60EMigJnLZ9mUk1+K8oa
xdyt9G4ceWj6w1j8uLxpC0cVYAF0L8/QcASyig2wuESCjuR15PfMYYFojfHQaZUZGEil3Ik2LQ6k
k9kKsOM8af5xR82Usqgkz3T/p/sYT6zLrASLK/pbtG2U8V3pPrkGzuuTjXpL+06zp7i6Yd7K4Vpw
6GhwRoyG/ZxHiivLlV0xTJop6oi0lN7kmitDDFxdC9nPw13wXOAIo548dyKe8T1jpMg4DkSKKOna
18Iw33rTCHuMwYxBKw64C92kXbkxKsxu9lN95cl6bqMmwFrgBEbSyMHzTjlqRgwaylEfWJTk/Ybq
CTg+9OB6tiR0Ix9JUU+bbTFRJRgZFvlc/zwgDxZLb3vZNucfehJnKCKUw5Y6BFx+g8Eiwv6ZxEuH
SjX4XvZ299Al38o0cq9G6CgClXRVWlqmhgcDi1Ir9A030Iw17Om5/WHXcNxgFmi5xaTdU7uXflk1
XgsJ4p/6rlg5VWsfV35+3nrcoxM+Ts27ydj08ctlfZx7pNMfrxxaEOSPmPwAfWjebfU6kQPLD3Z5
uCxk0XoJEkgYAo5/qkOaE+JridNYLMrd26S+n9I74qwU9xf2ac6rovcCQ6YR1c3rPL5huc8pyVMW
6WBuDPp8xWyXP496LqA+wPqorE51LmxiaZRFo7GpTTeQ6Vpa5dxpw6/MhJf/J2H+BUcLYGbfA/HH
WFSYZDcWcC0sPZS5uzdIfD9NbEXvSwsC6BfFKDRyISBWnGaadUQ0KD9FrfCCwaIhNcLLSj+v5cJJ
Is86v0tBXXYWMeqx8IZ8HLEiGt+NfvaeSHYfOx34rfU7rdXClhR72+huU0PbGnIMx0o8ZKRdeUSd
vS+Un6FsrOXyxhdUZ5F0ehpm2fgE1Oi2Ee3eBZMeIPe/s1quXEnnLMwfQtHqiZgCVCJnVAIg9fU0
TIiPnN6NRr84pE12j0EBuxqcrJNkWwxEeRjTKTD8cmM1MqRjjhpy/pSCeVav6bZCv3JwWSELp9DA
wGAMxXUAXD+7Q7rOb4g09SIyphrAighE/JuiXCtALjh4SPFRS8MEU/CmK4bVukIbJtctAEm6nzxM
YHjC6KKUk7CsadAOLzX9cnlZiwLxIgFz09yHrEIh0H6jSdbnLKr5k9s3QTrtKhcDHNOH2naDptSR
SaDXOzQQ21tItNqgJkBi/PSwapqQfd7CHVjVoSu2k5Ggz3slPbGorj8yVOh/IvD4aQnWlSKd5qWQ
kH3L5Np0qQUpMwUjkJ/oAZgTNqcr8SSysIS5PEr421i9UfaZmp8vK2jB1ZyIUA5gJm2XGoPDo04/
/Db9/eWvry1g/vMjv9niMMV6jQWk5j0B0Nd2vmt5t+LLFm7JkyUot4vozdywKghpjbdWZ3uLUXBs
TWGyxuG7Jkg5PVVd1yPuOB45XZBamwQwQnrDrDXznbWqRGEn65l95tGm2RmxJOUQQ2SHKVy/3IIF
pYOZ9OkO6e+tW/xwK+QOuR16Q7XHkMaAsD0f4lCKJ7/TwgLRr36vMxkQ7b6SxSYXX/G4CYfeDXyf
HiY6bD2zCkbwEPMbk+3MrH2VxrTDtFOMEwl88zeIQwJO34pmwgARjpTWpnKNTTLpmxwzuzznl95/
oTwJaP4y6T9GJDZaYQLR8NlPH3Rj7fZdsFEcNWQ25hI6kA2KFWX9aMYF4+WMMSCm2DZOvrLnyxJm
dk1zbpZXk43CmXhJHFpGpjGGg4cewTUg6sJJwBr+SFBCxQT93pNwszISxmsf77PxzdG2lw/b2iIU
b9G1vet7dVFGhvfDNO9rvrn8/QXzP1nCLP/ILvu21kud4vuD/lAMwMzeTHKXtCunebZuxfpPpCjK
1onTjbYJVbgWuUNiK0jiPWKhgJQ7TRu2fvfj8qoW5YEd0cO730OeQTnUBtULTTdNAQQ/C8ukCFwR
Yfx5OcQbU7tLru7QxyQ/3PPo6QAEwAN67HQTHWRM7HaIRTRK685uvhbs6hL6LAG1f5B2WphFpBJl
TKaFZ2hSlnjU3+du0K5B0hbN7Oj7ygraSW/RBStwGp13u/gh6Erwu2hmM2XlzNGC97Tizq2ik2NV
mzAADNgRmHlqfikqFBvWwPVrchTF2wMC4Cw2IAceLnO7fdXdxd6jXJt6tWhgBCQWUDdCO7UMpOUN
BQEOKSNKAlR/GnngRlDmb5oI5Vob76KXOZKlHFGDZZafCOxdPHm7kslN19ObvvGuD1YdkHH+b0nK
GeWyZBjgiSVp8d4rnWDkmzZfo7T/qGoceQKUsNE9Bo6RmTcILG9q7OgXFSvwaKQvVVtWe7coqiwg
rUFQ6RmsLZ7dEsZt17uiGrtD5TksLAwj2Rlu/BX9OvrvvpB072ul9sBjTwco3qfPQ8+q35cdiLLn
Zz9T8exG6bG4EviZzZQ+djb/rdnmxuzdm8tilGM3iwEmeuZjR2cWDrYiJs/b0Z9Q2Hoxn11j+/9I
u7YmN3Wl+4uoAiRur4CxPTOZiZkkk50XKlfEHXGHX/8tcr5zYsuUVc7eqdp5cEWN1FKr1b16NVck
ZndreGB7wekBTx0BMeFUL0lnmBM4SsIuUKIPTi051JvDgx2OIkMB5JBYCsh0reC0BZo7H1AA4Ruy
WsOt8VGMi57nKCaDIRcOcwHfRgX4oQ1p8pge+uIvFv98+PWMn119UdoaFWkx/Gx8MIo3LnlNbHw9
Ii/Io6goE1hhzZfDz0WidImitmFDfDvdxdZ98Zd175yPL14JvFXKhEUYf8x8CgJaySN+4wRcDC/s
nbJL6mocZix+2x7zHg2snM6bF+tw+wQIBvv3LFaUExKEq38sBkBT3sxdpRpNWBqHJUFTsSZMjAb9
Tb7dliOmnn8LQgkxkq2wccjeC5upRHESj7WuDPE16AbS2cTTADv2nCrXA6YkjldbS73LYbkeQfvR
+GY+ATRoOnn6o2Fq82ohR0UQcv+1zEn6QlGz/aHiLNlrQ2y/8NSagjZFz2s1ngrdnRpEQdzbU9jQ
CEo4EfJXcRxQeCK4gqNSUDW2yzwc+vFI81k/8DxZ/CYin+8XBEcDgTFEDgGEFwTRoiosJ2nzsK1R
UYP2huqjlanzadHqJbgtakP90DqquhFOWDsACbuM2FOeFLVShhkSJtkxrp8G9AOrJewLG0dxfXHr
ALFrG61IFrus4xFP7rBOnjQbvHySTbylmfPxBUvCBwXbu8L4KT/pzjuePtuZ5DjKpiBYE8L7aSYJ
RKjafn4xZSn6dfdfXssAsJGVuX8trLwK5jpFr4M5gkwhyhF1+k/nBGh7HbNvy4/b+r6eBuSApxC3
EYqskVu5NIrdkhSWkU5jWCH4tgMD793Do1wX5a1AK6Eu0BAU0eo8sVvaLuHU/2KHJr7/61eXBRcp
mEiwlwQbMg2IZ6qxM4QtWObJW1nKyMU2lgcC8JbAO2gtoxT9gZWu3DTyMRzbHzrIGu72B5B0BeE3
qujhK13Vn4OrnBZcmceQxZGX7fFwkgi4PghrVhe0NuhHBmA8EXbpaGWxNVh8Co3McOMmtNXXqHAk
dnBjkVBJBgQBUp7AXotg0nxQoxTBEiPsAE6H/esk4NtrmwQ+7xWdhIOASjIRd4HsJsvBnmmGxlOr
frLrfIeesztDe7u9V8X0Jm4kyEHVHWDdiALCw7k8C0tEo47xxAobFmrf7WKv0KD5Ncw/Mv3bIZY1
mdlaNRSorGTsBEQgYj5zLNkUsxnSesTArbBCFdXt+WwIwGQA2kNFBy7Z38i5M3dqiR27UqeyC3PN
dN85XAZD3B4f9VLAP2gIegiHbzB01jDWdSFwip6+cywZRcdqHAQbiJYb2FTohIRHiiUcPqAOgZ2M
7S402ejx5KVLXtrq0f6ofKqzZfcXi3UmS7CDZaEwp48gC+RSDSo5FC57zm3sYgBS0CpZA7PJNXES
nRRqopS9Cw31uW/Jwc4GF0Bet21knWW2FAM+RNR9I8+48ltc7uOpyQs8YZohrL525j629vcvFZ5H
MFyo4EBKU1BLPHZMidOsDzV0S7Z2pqzdz+bnn40vqKLS2GL0UdqH5fKopF5uSfLJW9sK7q2JhkgI
91+BNOqaKEQbsiFM6c9q/qdlP+rmW65+KaZfhjQz/juxK25isOGhsBAOCUCWq4U+O4XGoIwLuAf6
0AGJYAmej/TQnma1BBz0zcw9Jz+W+UP9jXOvnj2Ew9LitVne4f2WMMldIFbpr/YNZvrPpwj7oqoc
p9cV0oezVYPz6nlQviChkirPWR6UpWsA+Mle9OTD7e2ycQXhAINVHFwucCstwQWISU0AJmcwQ5/b
LxNCZbKi+S19/u7cBLKw1REXpjXVKlFoutohq9vx5NA4zXFYGk+nh8JJgkoGttmcEKCoOMZw0UBI
cqlR1eZJ3mpOG0aG8dIokT/V88fBuZNi57e28LxY62jAhAQreClmnNKS60ADh07vKvVekeXz138v
bkwwJsAzg4e5UoRcjk8XVaFKHDWh2jy1zPTH+X1vP5n1S8e74P4tAMg6CmzB3rKi/y5FlTWN+ljX
8bBnnOwWWulIUaLEZMksR7LJV2ULs0I8E+97VIAh6y4+lYzIAHvcNPbhSPLsc5lN7U5jb1WE/nQ6
j6vPtye2sYa2ip6yOhgOzOvUoTkCnVCYRR8q/B1a5Lq98mDrB7ag0unuFxPWDtsBfRvxLAejwuUS
stRidFggaYp3edd5gy3r7b5hdu2VwRrcN2gUdwXbbbUoKdhsdWEELPdk+ayROdPrjhJ1A7oz7ANs
aHDoCv6Vk+bpVCnlGHZxEcygDLPS6Vkd0sMwOy+ZVb0zCeeob7+zMe96kvCUXYvYEdZA7Ec4Sboa
z8vULUM4RWgP1X8eY9Rvzdr97tb6BkHo0Fqb94iw52bqooHUiO0ln7Rvy9fbG+1aOchmAPgGM4pW
JpjJpfoBW3fsunSScBiyRzhFjwhkSa7Fa7N2KUK41vuqtaMWBjPs1BFJTvtgK9Y7Z3EkaG19NY+X
uwByVpCPDs6ba/a7nk90JnmbhHnUVoeZouZhiSKK1gn9s+VUR6p9jnnrtzpqHxozfuJRNn+Nk7T8
ZtdNHTiZObrTqNF9Y9IYKVttcKuqpH5f2nHg5FTGj319vYAVYMUFIEiOim/xAo/1fKTzEidhkhb7
mDaere3LZT4O9nQ04fYqMjyCtqUJFGSAGAj7CJ7K+vuZy9APPHemjqRhlquaR7XMrfQn1+9qx0/V
ekRuOh5dXXGIn9ooQ6xi8r3hdMIdng27sUtkqf8Nx2ElRsBDfmVjA5+QcFUsLUcSYbHSME0/zrnl
MrCqZ49V9GCP71hH3FxTd13zzTEbyZm6tq/AesJYoA4WocIrkAlb9HHh6D4eGgbqS+rpLSuVzmWj
3aBtCDmB+9u/fc423LU19LViaRCkv3bXdL2ui7TU0tDOiDu3j0udecw5DMzw6fTW2wFV3sXt5BP9
AcyNbql9dpy1V7mf0SOIBPU7C/Nhu0CwCc8JzdEtVFOIUdKsAOBviYYstLKgjQ+x7JG4sdcuxhfu
FV6mM3C7fRZ2KIxqS7ftuZvxSaLHDfN1IUXYQHVmoMdIO2ZhnBi7mn/VpByeknlQwSmbitlcO75k
4WyjjPU46Xurk+yNzUkg1bu6fLj0RRscE7zWimbOwuFHagfOnbWr/9H02fCC/W3hbDr5gjXCm3Ao
3RF0/DJSTRGf/h8Za/NHuBFrEzhBD6Nh5rGp0CxM5ofRqd3OCIrhCf+36KEsMrB0eVZ/ostndDKS
OGYbRxlMoYhk4h5DmEg0aqWhT0Zj11moO08GmFWXwrPgKqkvkRNL3M1NUesVvD4HEMsW7CfVByQD
KIei6pUlus/cKDpkkVsPd2d8QJFzJkh4efQ6gDy0hiCqnez6XXu8bYy2Nhx6ddsIzq7lOWJCaRqb
getd/vvs91kgK/7bXCZgUuFPYvyrBEwzdgATGk0WKgQ183vlmQA25gKmeHsWWycTbz8EOTWEOBHP
vrzNzITyOqe4PObJtxzkbN1q+BuF/xFxlbOqNGCHTTMN43IHbVf6yU68IdrlUhf2+nkBjZ9JEvyw
NJoj0AU7aehoaCQU5EMwo5uPrBxnU/FnUgRT0NQtt8vBTkMwmIyjW8kSV5uzwDMJDwrU56FO5VIl
mWqPimqyLIwWjyACNbllcTSq8C8UbxMEU0FhhnCRcDrQLKBCftGAVtLJNeNP1nRsZKydWyvlUNQS
IQq50d4YvlFPZqMuQwvZwyQYZICyrZU6H1+YQ9kASLxobRkuzkdj7vwEQbt4AvWDIy2uWR/Bgl8M
Am9EZxCX0tAQQBBVF0WUWHZchWnOWtca6T85sz+icZ6n1uUH3lcHs1LcjLB9WaOLFaduS9Jda0X3
GzXnN4RuLSYAZ6TwHUlOM9sEt1ioo/LXCuz0fnuAgmO8YhEUQjtlXRg/y6aec6MoQj2vn+so+p45
3bGYZLVYGztjLckHjx6IKeG4r8t95kTrRauyBn3JQ519/2rIstey0dffz0ZPlqZZpqgpQqa/Bw2I
ubt9dGTDCzcYmQBVaBA2C53lzdmZ+cfbw2+YZERhQHcObBH6BYhF1WNiLfHctWkIiO1QflCMD/Wn
2xK2JnAuQZjAUttMb/kqge4Kuhvfbg9/PQFkzSiyNPDDUO4i0kkNtHHgUsK06Fmz18uPva75LP51
W8j1HC6FrPfnmY5ns+nKacatYpqTl5MPtJKFDGTTEJzvaIqUlk6QkA+jO48vjuOZVX33ebuchmDs
zbYt0Q4P9y9pDqw+LtWjKqPh2ZwH0qOAja7tPMXAjjbHS1txqMNSgmXR3NEA85b++S/UcSZEuBSn
2KkR8YOQMX1L2I8mkgQmticBHxWVjQBQiQUNS0oNrk5YJ0XPvKbgrl0hFdTJ7t6NxzT0gZLU/5cj
FjXAZ+x1dYEL0X1Oe5dmPujapy6wg9Hy2rckcXUZXd1GYvNSpOC1GPqwJKYOkUnZuumMenx+HIon
JUVfPmtfaUE+VnhQv95W2GrILy+0S6mCwsg0LqiWh9SB+1Hv1zPaG7n0/mQXQBJA+DorsAvAYvGU
Np0Vd5WC5RxjNJ151tj329PYMgNr/0Y4+it4TAxeKxQUlCxRcrjJzNWi9+gH9BcCDMRccSdqwMQI
2lmiEV05U16ESv0QobOfXfb72xLWNRA1gbw8iHj/U4omSJisWV8MZuZh3/k5WITs9KnuHpY08Zzk
/sms8Ul7DV/BmRGxAEUx5qVZj3EYa9WOsEdrMSWT2dDHhQRhMk68oKOvAgnVc0N2tRXcXquN4RHJ
B0h9ZcdYKQsvrb6S8nSuB5WFZXusvPpOKnu8wEHrBaJR8HphTwGbcTl8SZdEU1leh3z8mgdK9+32
128YsYvh1zN5dmdFHalZW2N4UF9GON6pOfpmK7lRrg82eCLX/sNw7MGqRIUjhyDpENntUL2q1K/K
2p9L5qNYpNMlEelrVVzKEa5HOmV1ofSQYzWvY40L8sftxdoYf41Er5V6sPfgi7hcLMcscsCssuS1
+26aj8jM3x5+Y5mwUYG9wGEAjZYYL+pTa1SHxHAArbL/MdU5SN8rrNkjyfHPbUHXSkdwDc8s0F+v
TJGiqxvzzJ6Too/CVnlf9kG8BKbMad9YKvDvwG8HBAr2VpyLXhFnqpH2f42nXf2t4ndnt1Z6nz/D
C1cFLSmvdFRIvyr8zf5Wd5K2oNf2DwkSgGyQ51ybaYqw67JpS73R2/zVST8S8sqKz07+aiZ+dL/x
QDUFXjUr5A1ngwrzMIBgtkajK15rpXANU3GtO/kzYT/w4oMhR44JhQ4465d7dqAkMXvQir2+VLni
TrMsmb6h6IvxhTNROwNV8joqX+myo+OhHCWqkI0vnGkgvEeE3/H9+nTIpkDGrbBxFJDNxrVDKLYT
co2Xy8M1ruImrfLX1P7KlcY1UgCKE+rfPnAbkziXIgbm2nIqm0Kr81fFcavv5tu/G1244DLUTVeF
WeavPXj5p11Lj38xPuqS0S8B6cQrarKBj9Cvk+SvIC/lqT8vktXZ1MHZ+IKKiRZ1WW6w/NUCl/CA
B4GH3s+3pyATIah5WhSkuZBPftVp4DA/sUHBKBGxYb2RcvnfKokoj3TIp8oC8PA1s63hx5xSElI+
o7FEW0c71DYuh9tTWlfl0kdDpRqIHlcStpU4i1zu3IkairKgeObVmCaXJKkfT/vK+NkamVuSz+jW
6d6Wd72HkdBEeBwYKFwdVyioTI+KNIKr8NooX5N2dGkn4WuRCVh/P3NF+p7lRK85tllzMvmRj8G/
m8C6R87GNww0+kbzvvw1Wg5LeZTC3K732OUCCZa2ilO+9A4WKC78mviD85z3kpOysUSw4auPgP5j
Kyny5RTKyBjJjAqDEEFYALAqWfHd5viI8SJzjfIB+JuX41ssroq4iM1Qb57rg5lLbPn1tQpmyD/D
i77+UtcNLTPFCKumfrYpWr5a6QO4kXyENPb2IOtafH0i8QYDSRloyvDOh32/nE3O837S+mgOc599
q1kwlN7s3K8RVKOsNR3I8+G5J1zgRZLlTmsMaojS2GnaERk8aUMjF+MLp5w3iaXnCsZnJKy79zqR
WK11DS6tCDqu4N2yEjoiHENX+eeHIl2fZLk5hGV1ImrcHKekeW4d4ycqxn7xqXnoacceHPZ6+yxe
qQaVKaaFPBL+RsJevHaZNijzwvQ+VDvwnlLXaJirWp/i4cdfyAEWDtEZcIpcTa8h/aTYaEoRJg7I
Vgcf/RprWrun21KuTj5mAbJ9lMHbQDsgUXq5iNHUWxwdZPowK/dIITLLJ/W9xgsiADUHnyUcOUAr
hDsSlXo90ybehpliL17S+zMDc/XtaVzttVUGQvkgKQc1nWkKKfF0sHPTHimAl9G+6A6f7h4dFYYg
OlsBSWs4/3KR7LauU2UuwMmJJnlBLOOL3vj48+GJ8PHKMAxtvmD40X7S9n0qMV2y4QUfKy0jYjYD
hu+UIN4Z9H714utXyDqq7PEYEL4+z2tgyU19DocnrToM8fH22m9s0Ivhha8HPVI0RBaGB1GFbb+j
6TswX94WsbFAeNrrcBDwnlwt4qV6TSVBUV3F1TBpI7d4mB0ZGnljDhAAcnucZhwEEajZVZNejzNT
UWcYubFC3Kng3oAWmffPA1Lg667BHGS5L+dhOAgg4DyrYWH69eTbsiKIrWmcj7+u45nBnQbVqdmE
8Vv1pUjel1WwJBLP0FkvnQujvgIYYV6hB6SyrmrBqjS1UVhKljCL++WoqHUd6K2e+1E7xOi727Qn
1tp7avefcbeMP7i+pHAmxrXjX5bpWpgoaN1DKUged1VsMVR625nrtG16TFmce8Asls+sZckPvFqd
yUUh/agE+uigsN0azQd7sYZgYHq5R2xv8shc5V9QxJy/JOVYT0DyLt0zeJ1aV1Os2Mvs0Qgzorfd
Q2HUvmNxvyMzNzxTHe3Ct8q5DaJWnXfpHCsnvJVJ0Oca2xtGlfu1OjLmEkBRAhYn8Td9YuMpmowv
IJKaXAPANzdVh37Z1a0FkK0ee6o25YfFaZbUJWCoeUJdoeJ2zdLVXqNQ641VLN+B3JI9NlnaeQ3L
21NdzcuPmJLhsWKo1c0KMMDYicY88FWpQRM1tQcMJH8t7DT2mhxtauxCGwJwSrRuh9KK7+poWUFR
mTScSL2MrhYbkTfPlfliOov2PbPtKfXqfOYn2H41BuzBGAxXiSLnPejAUpAzxd86GoH+5fZmv96M
uPQBWkNUDhv+ijW+WXLa1UNCQ0KZW0YBTXaR+f22jGvDcClD3PBjz5sGoI5QS3znmfG7LSeGX4NM
CHKgFY1YU2ujWqCqJouE5gS6U68CzvAvvh+o97XoeIPmRqFVU3YxVBfDcbD1sE8lMzCvTitmcCZg
/f3MIgwo9Im1yaDhYvzMbeI2KThbM9R7yEJBm4IQu0S5Lp6LV4iqAR0VeB5xGmb26zjtSfRxnj/b
evoXmwotSgHhWM3oVSLdHHJ9HPH+RYUamMWahxSAz7T5eFsrV08JvH5QQwato7HSyvV9uWg8Y1kP
3icSLhNBSxIwtk7PnKKd28c0+3lb1NYGBoQP4E7gKUEVJNzNbaWOndqPWkj4h0l5P+xvDy/2EsMd
A/5XjIu4Lyz2VUIq16dEA1mpBmLPyXXmXxkf98gheSx7cOwfevuQ8qcR9KVKa+3q+nHqPqJUweVm
s1vKUCufx+655N/JsudM4vRsmYc/X4bWDpeLvLS9TdAxABdC+p4v7gwE3iBxnbcWdy1oRJEmrlsQ
Pl+KyM0pLdKx0VEVfVDnx+X97cUV2f5/Ly7cBRwwE/3PEPa+HF9Ve1XHlYY9T1TPAm9jqecgTfyg
pYc8bz19zn2uvLPsAF3G/GEM8toOtORnBDaBuPpSlQe9OSgyd+x60qCMRzN0dJ2Cq31FIGeZi222
eIyd1LTx3MxuJD7M9UG/HF8wubU2JGmbYvyZ/xqJtaN6t5vzo90NEkGyiYja4xGh9QhBBFfToHtZ
IqOb2ZwK1mmlGQMuTNQfW/P7MYrUTpRW71M+v3Z1fRx596WZZLiHLVFruRmso4XCCRGU0OPxFSV9
ZYKNZnw2u3jfNkjgtk7u6Xr88fa+vD5ZaI5xJksIGzRV3Dl5Dlm98kZwmsf4kcvS6VvKQcQWsDmy
ImvEV2nmjCONksg4cQstiLrOVe829Ch/hieO2in0HkJO7PJslQxtR1GqaJwYnVwVVr6Oxh0Oz+2l
2pzG2jkLbClwakX4l6JM85Kh8+DJaZgHYkrzbkS7hmms1wi614BxTIxKmegHFRndgmmAlrIdVD9L
2w+9MknOyjWOQ5AjPMIsfbABD1SNU2JHXrHCmdHykfDXHhWI4Jofem9WK7ctPhP7091LuNavrp3K
DbhIoqIcLWWoejHVE4/xcnIdLbg9/sZuvhhfsDcs7iaTTxhf6cHP71NQxr7dlrBxNi8krF9w5iNZ
SeYkcQcJYxNo9j8JQJXfUxmgfmOngVgB4Q8dQSmcT0FBQ2RWqt2P6smyXnL2cndVGeK1aAOBzYZT
CWYLIYSjxOgc05NBPTmEe+hrk0a2m8ryWVdZAUGIEGWJxlrp1AhzSJYSD4hv+Vx5lvle40GaHFou
UcuW4s+mJB6dprEGTa0mqCXhL1ZpfgX15YPdsN1t7V+L+U00tpaOQ9rVJYAam5irWbQA3rxLxmNM
XF5IQKybIpBPwU2jbrQBZEbJqMaXBYinPV6JQ3ZIeom5vN7DyJygiA0cgxZCn6LLGqP+viaZsQDi
aHpaE2TKs6GfyulOXk64PJdy1u84OysNtvGSZeYSaqBA+oGWw7eVcX1KwIWFKN7vji2AOgunJKlS
kiRKAwIK7oHFFDVN/258/fLz+WR3iJC0VpiB8dkAEVNOZZZ4QxNrN2t0FkEZ2opAvBQxdUxnYD6P
wklb4q9tFkWnwra+5qh1fysGBmJvUung2ABY1C16ZQnWSlrXSfXHiJXHQVe9gSs/G0N51Wf7w+3p
rw7pZezmwko4wvLODRgqxxkHeBkeCRhJ21BN3ukOA7pQFuraFAUkHIqRgcAiIr3qoitaTLpMPZnZ
r7l4W/TCH6dhn8TotJJLYlLXS45pgW56LR5ALa94i6McrgURX6mewK7ul+rXaHXB4V3JmgVvy4Fn
DUwFqgAdwchaBZiiVLNTT3m816zEq9Ido68k/XFbS9fmYp3OHzGCmZ3prPd616qnPmZeoSStWxqK
O2rx1/vlgKAf7Bm/+wBcpWd0mpoxT7STZR9i3a8X15Hst62ZnEsQzoKBSloNsTzt1FnA4JaHNgLw
UjKLa5Pxu83A/2YhWKSydJayWCAjo641+4WMAGRzDjB7SJAg2nn1Qo9nRFS1KNdOC/1K8yd47M4g
2b+bUwCR4dqICHEmMf9SxGPlDKzUTnU+uMPBRmTvtqZlAoQdpZdqZhRdq51G460PulZCiXRdRQ3H
AEUv/53A79/PbgWamw3Xew49t+UjR/6463HPEWv8bPHhYNqoSV3KfTR1b0Vv+anCfLj+OxWkIrWZ
7TKKyqKsdDyWTj4jCNG2iZ9ntQRSvbkICAesZBlYYzH/PI9L0hi1o50GtrNjv5BVSkvGF/2VuFz4
HGWmdkq0fZocucyibo4PjAx6fSP0fpXjQlYij4dIx/ebH+3uw8fbW2TLtlEbFxf+gyckXlvm4uRz
U8b66kAel8nxZnPfj2w3joN/W9KWF4mS5t9sPajhFkNeet8aJEZnuxOd06PlFDutNI4ztb1RU3p3
nlCQa1PJAdic3ZlM4eIzCrtN5gwykSBzFee4lI864a7V/Lw9t01jcSZH8C/SyCzmnC/qaS4/gRPB
ML7E8V9ELUBE9Wf9hJfxoLUdNhpkIPr0rh/nd72GpFiNnEskw0//TkiJDsO5rHVPnh3sIuutaB5m
9aROiV8aL1X2ZPFdYjq+Pde7pardGGSDZfO5mj7VKt4Ar7fXc0tvBoprkP5Gahr8ZJfyOxUNdMHS
gvU04Cy9OJmr2mgms78tZWtHrs0xkMYEWMEU7S9F4xVkpTDLkb3L0peme6cMH1r2AQQhO7WVPGuu
OY5hLM+lCcY45SRC4ypIQxXhgwEC/gSEIxPlHnyYnabWR24MhyqpfbtpPNVevkxT7nc8PqhE8/ti
+SdubK/jXGIer+syLr9LNOJzHXeMrLq2sgpNA36S6JhZiPL1rop2KZnjqlq6i2R1v5sa/rP2op/I
bD1JIo6TqdPZrxn9ZI6KXyftLk5tiWsuEyUczg6AWDPPcHC6OSjH9/XoV/xAZKWTm5fhmX5FEsux
nBdObDzFIyV7l2pTEKFdQ11UT1oTuXOMCtfYQDBzDo0yD7q8fN9O5sPMwaiQFkEaN4cGpRApy3wC
Zvo0nRqPFzLS8K14EZqLrvh/bHfA59e1OjvYY1I7beqsWz5/qKqDZSqBRo89ekE1qLouoifG4XuW
6BiBFOjt07Z1j52LXl8OZ6LRtjQxsf3VU9PusodU1hJh8zDreAOvUXmgZgRTbyJfq+A5AJOV/3Lg
pBdF7yYpMvrdFzJ9ZUyGDdmQB4wvriR40miqJK5klg1OqzgpgiLRLqsC9Vc97WcSGNqHWAYyXC2D
YI3xmFo5+wiIxcBfdblyLM9Ux2QFVs6cfzX24qbgOCntJLQjFZVaQ+EDqhlMyhzc1tjGrQa5mB4s
BPK4YgMDVNCwJiqYehrivZn6BvNItrstYmNTXIgQziYCp4PRU0xNGUtP429A1t2/7S4kCNdmog6N
lRXQkwWWGrCMgKdn+JcihNsyL5Vx1GeIiLLXtn1I7kbJaqCOAngSuxoHCPWyl/rX4zjOizTHmzrV
/WHZARPj31bDlqbB7AUA6FqsDFj5pYRuMFifOWQ5lZx+ycbcBzrwZylF6G2K0fBcR5YC+UkxZpw2
LO2KzFpOivPgmHuuJO6Cor/bc9kw92D1+iNE0IZSwgojKbqcbAvNq6vOjRJ30p6yRLJ1ZZMR1iwv
xzJ1MorJ0B1rPadADaNExEYwBYkWFTlvIKTXvPelWiYkYKqOOssp1o7z9ACXa/g0yjr2bc4DcE3k
KVbAhliAxJrOZNagLqdZ2zfNvin3gPbcVsmWPwl6ZBBtW4AyghVUWKtUJS2uo3k+pbp+iNTYTbL+
BX3Q4NNZu6EC3lzT90Xb/+pI+2il1BuawuuITGUb1gafAZwC4lJgIxY5fFVnUGzKyXwyvTTPPLpU
97saFwKEvcc0OgBybM0nCgxyvqvptzZX3aK5t1IJ2xtE/ygtQcHm2gr1cl9EbVwPyMSBex0cfK6T
SazBlpcAtma8OUEDAYZVsToYieQOJHPKDFdmAPVpeuCk8CrrMSNKgFJXd9aezSh3G+O9an2/vVU2
Ti/MEBi+AB3aaFbYR3qGoIVKTq0ZdPZ3q2aIywdEksLfOFjIziG/aK3E4yAiulzAAcjFhWcaOaX5
U9E1fjMnICD5VVaOh6zpX8xopc0ygYFFlEfw+3Xw4JK5J/Rkjy9L9NXsX3IN6LBUBpHZWjmgPIH7
AapkI07Q6JTl+QQ5abujxkNbuaR3Ucwh2eNbh+hMjgiKbWc9twYUUJ1G+9lKuNtnp9sLJhMgXHdI
NgEfRSBAzR5QYZvLIPzXBFQ4PiZI7VbUMHoVitpPRgZCt0pFs2w9V9Fxqm/cWusTFxnv4onEiBNF
S8v33Ky+6u2ouXg61l4LLIHrsEGWwdkwvzjG6GIIhhBERajg3BVGRCqmjMap6p44mjeUT1oneeJt
i8CduybtUdotWKW+62KgDmrjZLb115zGT7ZTgaDW2P2F3oCl/a8YwSqNWcyWToWYhILv1B796S/i
mVirPxLWI3D2hCgSu0tMszJOefph2k366+0JbLj0oNxbucGQ2L5+HCXawpKy1ujJ7HwjeqQJnJQg
zR5t1ZPCaTZ1ciZLsEBzO+GqwCV1KnvdzXXProFzlYWMNk/SmRBhb/V9M6ftbyGd91O9H52NY4RK
DzQIAz3wleNgpkhuDwmDwYGuSaU86dZ8vK2RTZt2JkKYgDXqaqnwBCeVVfYjamtbz1RARdyWSu3W
tJyC++VZCPmbgDjj9lPJ5QYDXqs1e7WEvI76dlu4hKIvY9n77f3YfyyYBuqbNXGPxgWCkbPmelKc
uqYnhaO78OFwex5bisfVhpsAbx8wRAtHMSNmXhRaDBOau8rXQkYfsrV5z4cXzmFZ9eacrGoZ6M7I
vK55sqkEJrjx5oWz+GcGwvmw4yJCAy/MIC73wMtXJTIEh1LZoTC7cidT8maQTUjYZ+jrUMR1A2mk
thEBfx41DcC+/W2lrIMIz3iAwFRirelKVMIIjgBoqGhXkpSekux1UDK3QGlwbHzTyafafp/BDNwW
t3V2VugJqsjgeSBvebmXUe/fOCDtokCe6IDgfzIHxU/G1J1k8JB1oOt5/REkLF4Efu+c6xA0oxbv
oU2nl56BmSxj+acC0Qzf5kTm62zub1AAgKlSW/8I57Ry2rHOpoyepum9zXZJL/HZtseneKMi+IEi
L+F0VtkEx9hY6Mlg+zp3nXF3Wzdb+w3Ud7AAaEKKMq/197OLDMlzbud1rZ/IGPRlgJRElkvAJ1vq
PxchnNGcjWOOEiD9xEDjv/iT/lAx1EVINtnWQoHxQQOngQ09i3jAfolBj6zr+inreOMmGlk8p+My
UODWDluJ2kCgDb8N77fL5VKTmpCpTcCoqJFdsphHJ3d8Mit4I7ImIBb3bqtnc1YAD6NMEaQZVyxM
YxQrZqUhKYZGg+xtkL2vNlVDTIDCwL8CcJBwMvWmcZZZy9Ddb46jT1YxkV1TNUXiGjNVPMcYjb+4
DhCoRPQQ9DvofyBst3FRKo2SVkcu+8mqn9HH+vZ6bW7nFewI5nHUxRrrep5t5wblR2VXqPop1wqf
M7AT/dRSmY3eXDVYTTyiVABPxWBIY6FtRDmaWDW0oVQX0yeRGtDshbQSd3lLEEKeCJGDjgWVLMJs
2sF00BQZ2u8HLfcyI/uoj3rr6hqwdSTTZF1wtzb3uThBOZ1hoLk4OhOceuMfcC3mRRChE8bwkTif
79fSyt68xgxWN1cwahoeARlxFCSS+8/W+CVagkbGd7i9dH9E6JcbgesAVi0DRFjNMXF29XKk7VFL
9rcnsuUbnE9EMAda2aJFbIUVA6B+mYL4kdXuaO2TyCW/osj/C2HY1Ohniew4wq+XU6prRe+IgsNa
8G4+qmZuvKZqa+GBUGhHY3KQK+F8NH3ENVMVHL9oWnD7AzbXFCQZ8ByQEAXhyuUHcNvOImYX+kmL
+3e8yb5NbYT8DKJ27hDJNuPWSYZD+j9h/8fZlzVJqiNd/iLMxA6vQCy5VSaRe71gtSWrhBCb4NfP
oWbmuxEEE0yUtd3uNku7eGhzudyPnzP9mKOTHFeAZg9KAc8nNuI3y/artK/T6ZlHC1Pz9FSkQUXD
nA2HmsVYupNv7cxDmn6zypUnw/II/vv+bARFrkGokGRaiLSWV2u/BdsP/4BvQtj+n43ZnqBDNtZu
Bxt1NEpfmuM7dr7mpWX3fnnt1wYzC626Nm4z1cJ5AghnhzStZyhdkCorO2xtSWaBaZXITHIDVuDf
U0/U9j5izr84VZBy4TmC/zqD29Ju0HmHfihsrCB+UIgvHuQak8XibB3ZmM2WjZ5JRYGAJZAy3xO5
bdR92339w4KArQSAsOk/85JY4bI4V0tMlVbcsuizNFKP9NE/XKegNfsfIzMvyhutUBs9wjjMRyJc
L5MbI11jxF5c9CMjMyeatVVKdRNGNOVpYsy4PjugTwAOyFVMSS3I+5x6EnTXdlB0NJHILZEp/tGT
taDjfAAg9wPZInRIcJeB4fnUwEg0lPUV5HAl9BEsjzVX041NzO2ARoHa9S9P3uxYROoghZKbeARk
ZONISDCMK4/cc9eOei66AMGuAv4VCPeeDqGSchSNRCJS50N8H/fqK5rhgb0qyoMr1jq4J6d06niR
8kR5HARnU3PgHJ8QR31u5S01wqoJxvwTGono1yfxd1ClXD4jSwuDkwwbQE8iWTfz8LUAjUQqGiOM
HoBwiNiKg1/+PECZkxARXh6zjSsbre7MDG8zkt911Evr53/4+VPZDQkarP6ce1GwLjKVFP1n9eAX
3a7RwsvfP/dSmBeU9FBYmZqk5yx2iV1IJ3MTM6xsVKH2qQUM5IoDWZgiSHZMUiVIZgLbNNu5Zgm0
ewXGpVClUn3hqdt/V2Ri7C8P5O+za7ajEB2Dp3Lq1kJgMjPjMqAtm2ZQQwWqcg2y6KB6+iGljbjk
rTINz5F0J9LbWj4OYPka+e+iXTlASwMFMHKqF6FlDJoppwcIjC88Ng2FhNvIILsy1XaXh7hwQCdp
4P/7/XkhbCzHuCUaQMaDOmzjut5IlniaUDZRdHXGAdlLIOYBqAUEHNmF05GYfBRKyXB3GfWw+QZ9
os3lkSzMlAZhLVy/OkgBEciefl81WFamfa6HivPZhe0aYG/x8zj02NIorp+BVMFtQVUD8JXQAba3
fzOuj7hQsv3v+2dFp7hgtiUcHVC9r6G8B0LPc+XKYi+NARfKJHEGbkOQPJ1OkTChnG6qvR7mOJPp
99pYe8Gen3yUGlF+BtobfgXH/9QAaaTeNDzrQqXYUgBRUi+Ng2uXGSaQj4ekAUSSwNB4aiJOoqLj
Bvgqiuw1SjK/blYCoPMTAQOYITBToU57JjBmtyYaM22lC/Wi3OKS8qsyqJVt4aychzU709+PHiIc
uHU1l7ATI4wXSqCD/Sgy93S1hXJxURwEEQA4IbM0Tys0qkZBsqd1aCJhgWjIr661Pd1aI3BeMzNt
vqPxaMhWDmamdiFrjK0u8puClz8dvfhxef2Xpg3dbCieo2mBIFFyakZlePuPvG3DLAttPQXYiXqZ
OQS1uB7OjacggiOE83BXOPOnltDc2liNrTehae2Y+dS5eytuPCd/6eMfQ/ZxeVhLswf0CF6LyJzr
Z4CH2mxyJAeVJqzGfWKHRb7X65WrZNEE8uVTYgEdXHNsCDpdtaKt8jZMMsPjBHrFiufwzT+Mw0aX
mO2iI5DMmd3qNi1zEKc1IRJLhgwM1TOdFQ+wNA4QR+sIvfFEPVNXIonSJYqB/VzwlwalMkYejbXi
1dIucwDlwQMIxMVn+dFMtGoBcace3ji/tbnxzS3NLe9EwE1nJdqbttFpjIEIctKLtad8wVmuNM1t
jtRMIUNnbD2b3vTpBuS6gd6/ZGItmb00dce25k8W4TY9cJYyNHpInryhod6r1oRol6du2mRI/J5T
Wokk12RUYepi+R1aMTK75aPvrCXM16xMfz/yNqYaQz2ugRVDkTs17v6219jaN1KvAGnO70wsD/YZ
COpQCz6jwujj1k2EXssQWX8oKFZeMazcyouLcmRhtiim5G6euUKGQv8ly9soA05+DVewEMlCnByR
EfiZp2NpzeaLRY1wioHBiHxPhjeq3Y65tTHcAsDtzGvpR0M/4pL5inYrtHvRViuDXEBc4QdMyAa8
yBG3zwtOTuwkWWdrPWBP/KOz9VvI/z3nvHocHX2jj5Y/VPqdOWUYLSDLR0t8XnZM/48fAKrBSU/b
OUsOc3AYdL2GHeOIA9O+1K4LBN1Wyg1p351s0/J9o94b+tVZoWnY/1mdRaVsaIaaWrAK+SSvQmBU
BUP6MzZXnMjScTg2M4vsqqxozWyw+rByPiz2ycstB7Toat5tsO0cW5lf8UNpJmSyAgZSL+Gpl6z0
2y35QsjWggYJdWQg3Ke/H51qQUfwwQ49NonIuE9kHcRjsVNcZ5OS+BO8Z++XN8V0tOa+F3ibv/fI
X6rvU3s6/NSQRCPIz0DiplU3Ki29Vt6ovRZo6AspypXbccmZoD0MfnHiDUVb+6k9l+oZuIFiGfKP
LHo11kjDpsfg2XCOPj/bBUUaaU5X4vOEg6E+CewYrJqah5ISuNo86nYBUa4uwk7dS3hwTURM568u
XSQp0rdxGRrlq9trnpFt0lj3efp2eaXOZ25Kh0DSAXoOIIzVZ1sP9IKsBRUXC0vPAhu7u8rIfr71
8HHUwlDKRWRxxmMDWlUms3FgYbJ11Y315Q6oh22K3eVhnPv6ycrffluCTNf8OY9Ox2RMO1jJQd3q
6RU0YlYWZGGiji3MH/Rl3hWmM1lQne3E42f6l0ew+H3wcSAdgjIlFKxPt3BS63XL0ZmMKPJAfT1e
yR0tLgPuWQOYB/Qmz3NHIzXHPtF7fN4ePJqqXt59KkqgukGJN9LloSwthu6gnovWZMAs5mk82Rdg
NEpyhtaMZxuvCbYBDueyiXMHYyJ4RAs3wHYor83pW0Vn2nnS9WVI0jxQ29t6/DAB2ker0CZlW4WU
28v2lqbvyN48i5BZreSyqMuw0jpPLcCbb6bPBoWMIuF0HzO6FlgszSFYX5CMm7wA2vtPt0NjZa7J
DMLCjKTvmswQJmX+ULgr41radVMGbEKQgm5krvhgZMyhbWrj+IOg5QaUCCvrtDgMvCcQhaMSCkLf
02Eo3UAd2issdDQHYBj7j8pA7imjfq1ZZyEQQzYRtFwq6Jvxf+agJV1qcAFJVuKKK7yG3yjVDWSu
PWKBBlvZW9ZNTV/GVsWPKD1NPhZsc/0OObY/jzaNtG3ZCPtWzn8IQ72nUdZ4gD5sY8GeDOauIPmX
ZhaVZaDdUZVX1XkXmZZFmVMPMchTC5/ZAkHWsK/WyCCXtsexkelYHMUNY5u3dSphhJFAqbzocHnO
Fj6PPQHZM+RQ4PHmPq8e9BaFaCpC00tRqVrzQ4ufx8e1KakFCZtpCo9+feIWYozYwIFljL26ey9X
Qt/F709tTyglAGL0l/j26PtCicCGKvD9iL/RHcleL8/OwgojLYrrX0e/k4FGntOfH0WqHbc046Hb
JluLiE1uPXZrjm1pDLgQgGdH7gKx08zPFD2vKyTLeJjFP5ou9Rp5/b053Tj/Y2D6AUeTRLra7BA9
8VCz3ivjy1WfL8/SeYQ+VaX++/5slrK6SyBZ0/NwoJHXmTsZBa4JjcCPy2YWLgDABYFSQp8b8q/z
ZF/Z064EK1sZUgJVXimMytNYEqK8+B51zocSr8kvLa6+A2wkFCLh0uY3HPpByqJx1DI0uxLthxKl
niq27xRXrMlqL20BVFyRuAKnN5qbZp5rKHmVMalV4cTj/sL6lStg6fOg+gBacSKBRrnndAO4UV5Q
x8IpibnKb+VA5QGKdNe3g6IQemRl2iZH24wlA0S9Umyzkii3eW888HYNH7IwEODqUQpBFAuc95x/
1LAiNelirQnJd1nfSnZ1QmQSuPvv87NlGCs4mCTF51srSJ5Gsru8gRd/PSoh4KuYcJDzojckiJHW
qfD5+LvRfurKWpP2wn7FHY5QDH16QNrNnWHGHaVKhqINCcDJBDX7ogzsNfzW0iAmLvEJiDZ1NM/K
3nZKlK7qaRuCm9vPN1G6Rpmy4E1Qv0UuH5mFKTc9W4SyTGnSmlETDtad5LepvBuAUl8TYFqaK+Bu
kM1VVbj3ud6E29RVnCmYqwFEXjH7U2t/NMC6r1/wIyPOzLN3ALSUVoe5qs2Pym/ZyuW3MAbAvSaC
OmhLYsWnpTo6cBK9R6Ilah0q0S7TfDGuPFjWvj/9/ej7KicOLU18H1KPivvS6/7IV8KPBZ+ORz0k
pABaA5/2fBm0BPG7dPImrLHCQh0CQ/uAVrZkh7h9v3oxJi0LB+hTNMueZTtJLdRWMi7CD9UNi2Fl
rs6PBcAGFp51LuTbUMCZ1W7a2jUbLSVGCEhzvY+alVBz4fMIz3AFoUFQn/Ams6UYNZMnTOrw4LEn
QPdwtV70lM+eaNggWIVX1ryC0hLFlqg1AWAS/7ntkt/Xzv3/bsoBhAVVZhSZT39+0VWNqmadGQ4P
Rf0t4isByMLsTDgl9J3iqYs31GyjGnph9xUgxqFbaFudjW+gMFqpMJ17JUgW4rULuZKJLn2evsuY
WacGU4EaFF5i+sINIrE325VI7fzETV27qPwCnwiYyby5cUiThtC2V0OniTeFtclssmXW9ZwqsIIL
dGKNgnua4/4ro5JOpFQaQCy9V9o3yrDhQ0iMlYzn0pSB9QBOHOouiGxn3q+MLXuA1qoWlirbExMv
wTEuviHHiqZq5/rucGRWoVEDKDwcOuAYpzvMceKkUKJaCW2Pifckeru8gRcWBg0fLlQBp9o5BnP6
eXSdOpVacSdMu+a1zSMY0UGbq7xeNrOwkU/MaDMzhWkM1K6ckGqlp45eJ1fWZMGAhSoJcoAoVZw3
R7RWA9k+FQfREL+0Fy1f+f3TLJ9maSdRBABhpiwa3jLTNB7dGJGeaRYrNTOkxa+42fIPUt5LbUvG
bSq/rp4qrPdERUFQPT6rKqObsE7zClzT1YbEt1m/v/7zYG6Az0WL5NT5dTqS0dSTsSOKFTLNy1A/
WcuWLi3E8fdnG8pJSTYQNbVD9VlEuefEa63JC6cPYQ2SV8CQARWjz5YCBDcus8tYDRmYoXowaeRJ
5lWc+soak+fCUADeQkwLgnrkyeccVFmu0HrgFQkhTNA9RcNKmWnt87OZ6rQqS5UczJq5Z0fQjfCv
XuiTXz87clxPBaESn0/NIEv89HoqSvQKIZZFo94Evpnz1VdZa45ZnI0hbQ+t9WTk32V2vXPC1T11
0uHQwd/OlnpQONhnSwHIceZ4NRqq7OHWkCvLMH1kdrQRZSL+wAUOGNQ8UksMko9WkYEuEuryuQxl
rXt293J5MRaNgGME9x/AIiiKnJ46rjutkomIhJw+QvwkgkCfuQY7XLYBiDaWRZ8ge6c22qxGitAE
LNDSbuO88czxsdfWKJcXTt+Up0BIhVIIDsZsIFCiirIoB6sQYV+ldh8lN5ECxNXr5elaOBonVqZf
ceRuyWBDFqRKwEpn/inJUx5tL39/wZ1DrkUFLzKko6Yk/+n3kyIDOLwAR6+ZHYzsTalvXHqjD6PX
mJXH1vqPlkYDOmAkQCaQ41kZvY9z185bMCVFnbmxe/d9aNc28UKlHO20Uy8QWIwm2tZZIBp1KO9W
VJBQI8NP0WublpoJsA98X6CInZjV3pHGxiqtjYbuNIHbbOVJuLD70MQAfB9g44gn51iBCjo4RJlY
gYTyag4PenJTdDeXV21pHlFNQLofjWLT2p2uWpNGXAEp6AjGKfte75pvkdutvKWWtvek0TIpKMLK
3OOokWrFophMVD81Cp0Hl3k96B7/AaxkYSAoJiI5gsh77nUarILJqx7On5Sjx5lteGSQgZXqqc+5
fLs8c0uLg9L8pEOJvACYQU5nzkkZXhmVhZusTH2zQwIlfY7SJLhs5fzNO1Ep/WdlduM4ZaqYAroT
IVXMB1q2XsNaWPuhpM3OIisu4nxIf0NvoD4hVYU07bRZjlxEI0QsUpmMYdZyVMpVXzXoRlM+Lg9p
0QpUtwBbhRzfGWY9SiwUsQpQJ6mREoNoZXwaewbS1jJeuYUWCC8xnv8sndWASTpwdOvBkqp5lD5H
9rtLv8z0pQbhA2nRz5f8f6Qpzvc72jx0gKDh0idupWn8R7PY5goxCtDEgXkRlDkb0GuC1XRcqz8v
zeLUuzC5Wrwx5o/8SLMket8kTlUqgMUa8NB/crNfl5fq3DtgKEdGZt7BbKuaCzqA+awlt6Po7029
Xtngi+OYLlckdCbdjJmTBU9BO1q1OYS2u6PjozI8tmsaWQujQC2AoPtmIjA5EzQcc3RZ1VldHh4d
YXh4iKy46aXv42GBrBTw3nCks1kCOyTwxm5SHsyIeY6ae9f3J6GoDL0yJDqRf4Sm7umO0oSZUbyC
GTS+goFtk9erV/n48/MsbR5V8KY2Pp9or/G4tZKXf/g+mpuB+JlugTlUOZUiVTNHpYex6T0NNd1y
BUK+tAAAKP/t30I6zZ7PT0wLMcSUHnKvjj7K8up3MAAe4M1zkXtEwm5eFB8J47YjSXUA9YWP/nAo
AgeXZ+g8doIF6J86SBnhrT2/hZkh1UYt1epgtn5CvNK9y1SP0HuWAQa7kpw6nyzYAu5vKu2o9tm9
pXdpz0vSCOCe7/lwV43i6uOArgEwjKMWBtEr/O9styaA+iWjWR2SIQ8oFD6SNQT3+aU4WQDeCrwd
IESdb6i2UdhI6Fgdgtr95rpB2/qWp8p/GQdO9CSxhtTBHKFAiZ3Wce/yA1hLg2h0fVwal5d9aSmQ
pv0fC9O2OLoppFOgyiNhoWiZ36ck6Nfgpud3EWYKDS4TTRxiSG36BUcWXGqbeQlymEOV39ISkLR9
3d42ayQnC+NAWQEpQuSbkVIj0684shIPwLKOOOaHuuFbFSp55trjYskCuoLgYwFNwcLPXKydZIl0
Y6c66OkrK5/qq6NgUJtARBMUMAiGzzy4EpWjWqQpPQzRE7RU2fUOCt9HDRKMU+iVhJHTCeLoBrLd
IioOTVIFkal7jbK/vJUWFhqCNMiroBtkWonZoVNNkKUMjVUcWmPLlQdL3IIsslijS1mwMmFXTJy7
CSfmzsYRWWpROH3HDiD9EX/+5O6vNeexaAH0MkhPgDIA3vB0pqyWQwWaS6yEfsudH0n6gh5/tByu
TNeCw53yHxNC8C/55Oxc5MhCS7PBlaeY+X3Wm4HSG0HVuFtJ0ITtVfXH5eVZ2L8n9mYTVyRV1IH1
mx26ZNhYRrMha40A0xdOUy5A8OGgI7OGLCS6Tk8nriPZKHNps0NUbZ0o8QzHq4zd9aOYGnFtFWC+
yfme2ohLNWEsUstDO3zXtD8QQb78/aUxAJnjwl2B2Bc5l9Pvq4Vtt4WjsYP9rDeeK+7SIvwHC3CF
yHQipAHT0KmFIutHWRsVQh30/jhp6rtm6Y3ZWi13aRdPHvf/mNFnE1Xl6KYSJsyUdGOwJyV7RgOQ
6l8ey9KeQu0e1XXU8ZF4nhkBjTh3aJOzQ+X+oc/tWifW4udRHsMbDWcet9TpVImis4FxINhQLiKS
vtgUWbGy3gsPNCAQHLQh6BMGGCHcqQ2iVYpTZyo7OETx1HZvOlEQ8z9Zlm2oMngJqj89Jx5fVetc
2mlTjyx8wBJPklMkTNSjSQ98/KO7r2r1pg1fl5dnIUiBv0cwB9gAUI7z7nWIgLcx7RH1WtT11VL/
bsf5bjTZb6fSPDe+ns9l4vwEkRGZ1G8QaJ9OpdHggVPXET106GbVQZ2nVNCHdFf23NK8Te1gf+UU
oQI9S3qUWdJBZxxWqu7esXedDLS1/uilswMOfDR6A6WHfTEzIeNCyewKd0xL74Ds2KQV9er+W92v
gVMWFgh5IrzRocuMS9+YzVivGQxoxyE5NFR+dEwNEKh5BAqXVtNtZG+/X70fkEYE8BMhBl7tc1Uc
t2r0oc5ZcXBpSLDfsleu6d6Af0j0ctnUwtEFBhnSdPANYJSf4zRzSREgdyaCAfvd8jrt+ssMrSLg
AEMPEaKA+SaIhjESDZblULykrd/Ga15hWuHZVYb6OUpR+PrUxD7zCnE5YmUEwuLM+hnbPpXZzmmo
n3fbhuxidxvV2aZk3yJtLeJf2Honhqe/H8WxwrLr0dYjfpBK/9BYfWBL/b6k0Q0oWlYO0gI1MdKh
yErgATaJS9izgI2USQEKJkTmOnjG4uyboz0Y3UPGP2nrbiznh+W+6JCIiazGb9eO2EL0g1Qswd6A
XyfwTqfjREdnrArL4Qdu/G7Enavfow1jYw+7qNrH/bg21IXtiHgBqV+gylGomedlReVKHssez5zx
CUUInzsQ/B24H+fUL8w/Vrw3qk2NPgcN9F68enL1Tel+Xj4SfzEXs02FPCoc/pRM18/zTLyyc0Pr
xaEblUc1wq5FhSqIknSrxfqLTrVtW+sfKI2h/5R6VCebTqm3MR4EdGgo0q4sUFMw9wm9/HH5p535
ITyRp47naTXQlTzXM4mp0yVjRKrnXj4CGeMN6laIjZHsSHx1pgoGcCe5E03PhKKaVupog+uS99C9
b/mzTqm/4/EaY/jSUPDGmcpYyOuecQZYgzJoidPg+6oHDcxAMhHUv+rqR1L+vDxpZ3tqmiqC9xok
vAEktWfOu8izRpfMEM+WP8oNTbaXP392QvBcg9IulgUOe6r9nU6UybRBHYXVPZv6V86eU7kjYtcr
h8gE/5CxcjMsjAUEkSbaMUEXgSf0NKtHq6K1Si90qxTPDGrx5FZ9ujyWpc/j4WyAQtUGjGNeRapp
HnVGkYhnoX/FG519Xf95lI6AqUKdykUe9/TXT7l7J7c08Yxm7V/NWsCx9OOPvz6bG95Sq7VTXTxX
9Idv6SuZvbNwBvmE46/PYlwja+LOcPDbv2fDQfnet2/Xzw2yO3A4Bhhfziq7St0XHQpV1XPBPhtW
+61qXL1RpzZmvAKQWEWSeO5bS9DJKGqKxU3cBykRNlv3vfFbt++Gca/UV79rECXhUgYeDK9MpElm
x0IxcDE6ZSae+wQJN9pAQGpr2q/RWjfl+arDDqBzAEJAlehMPgZYF7fs4lY8q+mmTDdrkmRrn5/+
fnTgJCFFzQp8vq3vU/5aXE3ANU2ThV550GZAXmOezuWGmyVxhO+TxglkGT9WFfVVlfrEYVAHXhP9
Pd/FAO0ggkB6GkaRNTkdTuHWjR2Psn8GrtFT+z+xDY21b9fu5InhDWBxBAx4Zswhjf0Y5wgrM/nc
231gliLQrnaCMIBgHFOG75/1T8RRXSRW2vbYyF6dPCTK9d9HWRhklEC+THSvM0eCqasGB4Ijz822
djnwcldjqDS0/ABRg9MOkeWzjpOR5sWg2Yn57Obfzew5hZYJ2a71NCwsNc4eDjre5OiQmkdugLoP
iG9S47k+gCgZOqp0k1zNF4iBHNuY5RW6xm6w22AjTTXwiL9BEmYlwj+/XWEBgEJU5aac7vyJZ5Rt
i5ZWWOBJQPVvuFi2BftDhhsILOVkDeKwMGd4baGhCZ1lE0/d9Pej007argQsRdeenZHscxKAoUxp
4t3l84FgbcGrTOCwqZ0ChHVnjJGVaMeojyz9uZaN8cxiiCrK1MhiING0A5oLy8cog/aZFtn6TmgD
+FB7NHJ57kgl9V1JBs3PXKvaSZMW91XT/Kwd+yfJgWPjZuE2G5XG9o9RTdLX0SrRtGEnKHv5hh5F
N0av/7IMtLgAS6TfVDmb1JhdmQWZUPimb5myc4UlD4ls5UEZXOuHgccjFF0KW9k2KlfRARJ/8SrZ
tnYGsqoUcIaqUiCcpKvC72IbSTJXqjdplP3MlDzZ8sYSnmvkxVZXk+pPLtX2XoIO8I45DRKPQku/
JwwNB14yDBr2aANfWMTGdhRobParxPwuaGOiNGSnH6JqrNxD7/wzpETeir4ug9Ee83fq2mXQpmq3
xfD1LadM+p0ajfsUMnme06r5hkcKrrkmfwVxSHxfDwrZ6K3yc4TYrPC6ZtQSz44d+qUMMvFaaFhs
jJxb3/igvkY9yV8FSH/3KhdQ5TBbu/DjYrTUIEFDj75pvWySqcsb96NHFaveONCW26m8/ZFX3bvq
Mump5aDdOS4m3WMuiX3RcPmZ8dLG4pTmiAZMSl8HXuK9oyludDPoeu1TLTOe7LQ3Ss8RjBYBY7oT
Gq3WoyqQUD+qKJAJuSriJ1svh18p6f5AsaDeVrz+zkbkwrxEV2LVM0iCSkLROW89L95k7bxr4zgk
Hlq2CPS4c+4BgQdaa2WIAzIyh3u0i8HfZ7myFH6rKOy35QCHU8RR7Hd1xA4p8jJ7wxUvwJZ/N1UJ
SYYs0YK+lpu0Jn8atRdeVFry0a3HvglqpzXLh1op210v2FfRG3a0BXgfLf11Z75YaVe1fsTR+R2o
jQ7y1Lhzasd35JA+Ax/xwayG4S5RLIk0SH/IRfpdrexwyBpee0rGPnqV/5JJpXhVnhh+5Ep08rG2
9yMjtb2UJ8625pa4cZXWAlt8ytmm4FlCA4LesrsGGi+Vx/UK/BKxzj2SRt3GsrJ0V2Zj7HVmwwMV
zb9f0BfgN3lOX4tBxh4pc2PDyvi9rRX9zWJaeTMM9e/KaurOs3jMbnkxKH7bmN/bWB/tQLH12tnT
dFR/dyaYqYE+lT78W7PRwOMrQtLk4E6rQNBE+7YHOWJeIqZJIYAd4wGKms0b9DtGbQ/+0zhBS3fe
Go8RAYpgrMXoVWZTBjLSc192rhXYRfplZRUL7Dprm03pmIVnNm1ZbB3ZjdhKpuZpPbnPBp0wzxiM
qrqpBwrh9NZUfSvrK5/FFVjCihIE8SrotQiaRHykkZqADHmoJSAAaQz5E5Sx1Q7aIrHfR4bpu1ql
a9s+QW3Lrwfntz4qNb3vc/GQg8/+YVLI07A1xKtG6f2QKWFhl1zZjR1nFIJKBKrnUfoSyeJTdTI4
nj41jTEw0/6Dg4mpvxVOmt2bnYBba1neqZ7C9bdaapg65GOMR64TdBTlbt6/MgI59ZvGVOJ9b/L4
eQBDgoJ2oJYj1DKZlyuxvnPGKL6pGsrSTabYbbTDTn3MBdk1UZp6rZZ/2AQ97bgGRWDhB/i1zUs/
yZW29eJYSx80RyZPQkZ50HddV20Gs7/rSYXDx1JOeMCkdH5puCi3MonIr0hs22LbAZ29IVGP/Y8u
7EeZGVoEXI4Vg7OWON9EqtE0yEtTvDtCH15QDPwJ1mdyR5vuiRVYDEU1yAeASU7vqWmd+G5uVzHk
b9DrmyQ188a+kH4B7M99bDrFtjCJ/NE2ItrpnUNfiSJfR5Z9onmG3zhaZd5rhaXfOxW2B06z4ndm
F3lAZDVeppA0QHY0QiM3G7YjQFL3Sh4p7E63uk56BR1/gikoU3Y6ktja76q2HRDnNYYW5L3sgxbO
3isSwwpQKDSC1qoqQJAacyR+YZWu1/eG6+lO8aur9N4vlA6+laHD40byRKUP+cSpcd9SwHEG1Kjr
QBRQAgMFuZm4m5KC1qDRIHiaalaPu1qCDA5Sm1FU7/V2+CyHwgksiuZnro30Lh7Ffd0njdd0BUB4
avHTdRL4SJ48NvaoBXUn9I1pgnCf9HCsZt8ZXm1w5RP3xtdgpCnxm7JsA0eDPLo3dgjyPNYSzjH0
CErvNq6/PBghuJbvhoFRbNMkLj1jbPTEb9q08BLmov/QLF/JUHHu2Q6SaXoTyQCYkX1mK/5YoMdV
ZQwskPiJRKfYVUWv70pF1zZpojl+2jrZgy5z6hVtseNm5EUq1qXp8MNwU7fPACKTJ03EzEdzLs6o
0VXgz8jAy+xVRcPeQChabPlAtI2Z5hE2bVQ/W1KC6DDiVdij9L3Xwf59D4xkvCvkmHhO038NmEof
Fy73HRTBniw0+O+mzGFAXb3fxF0W4TwqzWfFixyrEfWfVQEuM+hEPwGtEm2YkjWf8If9Z5EPQwBX
Xd6WTlIfHMghw0nYEL2O7D7/1miRugGNW1v7IERkTblPk6LUH5RW7b+DqljzRiF0H5hKnMJGjT6F
oL/U2jK3FjyFR/JU8zupRT5X2vzGqjFJrt3+NvTmQHr1TeNGBSyI4jw7PNO3TptYwk8l6t86ihXI
2FjRXtVFHUQ8KX0QTaa+ATWb+yGxMgics/oGvpl5LHPKTZ4K+wUXXPWt1/P21szBtJFrODOtVtqZ
T/EO2/W50e4gYNjfuW4Ue04iHQ2RazNCrJdVD+g8Nj71LntvNCd565us9EzpVHcFPIunZRn6tGpE
U9yucJ4kQrwnZ6xcvlE6qXtxprPfdUNsiGWXuOXruqDeEJHfcYFiX9Bx8mI0spZ7xery5rEz1ORX
rSG+6XRxK1wtbAya3lfjUNAbo83y3FOh1CD8sRT3JLUPudXn2OBq4Vmm+Iyd5olnVblXXJr6Wp7s
EMQ5pgRBptxmSbQTddvd5JZiBKoirRtwpzU+UMmVJ0inddu0BG2ZUMcJqIR7XB9o7WsMjeOtSb/F
ox5vIiMRG6moHf6NOnDjH6K2qd9Withgv4D/xdKDlHPIFbnOuMMd/KUP6s+e91vwKTCAyFEByN2d
kTlBFZm/Y50Rb8wjYPHRyefZIkWrR0aRqEsTz816DMLijY8sG2YZ1KW+oeZwoX3yB52QxVbyHFqk
Wv2u51XqF5r1OQ5meps35mOva6CKcvgXLZnzLYtJ+xutKuQ+daL2ZXSiaKcWDP39Sp+9srgpNzQi
wz7mVu9uBqMg2QM4/CtPoW58Ryp3BFUqupIdu/9fpJ3Zctu6trWfiFVswO6WjTp3siXbsW9YceKA
YAs2AEg8/RnM/uucWFZZ5f3frJusEkz0mHOMb7ZhYvfCHSOUTsOtrIQTIA3VDAlqgJPObUT7iiwn
cyOX1PUPPuMYjMzOyQ8EINk5Nljn/BTK71/scngFkfWnol4W1zofcKMrUEpEHbO5nR66fsSFMMfW
c20Oo+RJVXqVGReFQonxAIfV7ynQwRpQavkTt4k+QTTHjWrCkEgpxr5Lc2p0qZtVcxqWdnEFf3t/
Z9fK3A+jx1adx10MhVeWcUGHOow4m7PHcuRQ9GX2UPnXo/BbO6JEap1Q37BXhm3+yfJR3lV289h7
Xp1iS8ZbwmTdxmpQWRRSG+iFpFHTn2xoRlxee69H7wxhvm6xVcUKooBXYvTtFd4TYHhpI5/UdUPq
zj5W3GuaDWiejK88XHoB8c6KVVl1ZVKy/IiE2++2xPWvdYvYccWMvVDgoRHqP2EoR2zvLnYcH399
ieFP6zIonyHICq41t4t0KqCDnrGmD6OncbVvu/GV2e54NIhx1/USKqfQR1FWOovYdAWWQpHh6cOb
3DpiNINxbc0FKzIUNJPUuLLnusmBx5coaodbK7IJo+g63CV1s6LKhD1GGN6LxAC9ZFXo0ht3RKjZ
hwBtY7KpJVsurVtkMiW4hNJp45oIc1MVriPSPOgR96EzEigQcJPbzmMB3EnVL7twcc8Feu/WCpkC
4VLlO0khsIksBKieDNHSLXMyqhJug1lhNB44STADtLuwq7HpYNPPnyePBpHhV+gHCHOA0uItXAiW
06aw//z0XF2a0KPjbkymYM/HgUdDn3eQSWoWl7Q4mtaMYvd9c6jN8bFFVH9HQo6rH9Ujzn6U+cvy
ur5rzbqJJ+QVnxuv2Wue45JmCj9GjT6s6rzNt5YN4CSzeLAG0sHGYnaCBOLkZgecodk/wNtiRwHJ
uuaGqryrb8GseBg98xX1gwZxndGRBPeZaQI2pE1RRVlX/apdcTSd6tHuehfzlcjn3HT5Y1ANFupJ
27N+5kRMt7JD1buaegkO0RKzPgxeJdPPJHhr8gal57lhbqjnGq9FU5gRuDOQezO/s/MV81X9kIEK
8+xR/PWkbf03qQWOQeLcA9rspvPMn9pCsLgpsC7qYHgfZECxytpnoiYUStd4JuZT10Z+Z7goVFo1
8eDA8iKm0DziTvyYB4Q9g1zu/wTDK99p1+pwjA5+FVVT1t5mrT2JuK3wuK1gxEgr5O+vBdhL5srS
NHtogyZsEhQnaPhGE/EwNF6prlm5UCkrD++9PISFS6js3ZLzezmKK9mhKPng1T9nXx9azwbfWrpc
1jciD345WUOiuoOcMu1ygUNJmZYAqi6AxCbwG3DeApCfkL4dWww4qOv2NhxbH+YZ0m3d1nwzJ/eN
hKKI2wYbpFubb/YAT6KNrSjSDJ2B7FONPPCUo8+6bHzSkKjEc2BlWEGV/NMRbUSV69N47n1dIRSR
0+uxkWLHHUM4Uan4daapAe+eC5VJYUvXSkrqPU8cMnqLzfup8vwEr368AhUrsLGEx97Mng3OjMh3
K7LWrOLxrJ1qo1WQr9oiE/jTWHfvqUbiec8Xs0FW9K8woY8J07h9NyXHhp3P7e0UOPgGBe9dqSt5
NJSufpYoqvUD3r9GbhAm6u8KqI0jG0ePjJVPDhrkqMcOpIKNr3pWxHZultdAi7mPvKQMK9zrRyjW
ULAowl3SeeEw9W61PSmRZK3hd6umrb21FN3K5Y35jLeySmpooG4laJnpULcDlPeO9bNqRzFvJIVh
Ge8qKPwodgqcgmEUjmYXD0Go13wKfqDrswi3EtgnAlxiZ20e24qoTckQGPDlBo/EVcjGcGf2vkLh
g4yJ23Ese3IdtkKnwmX2jg2os4pUc58QNT4haupsPMN+CfNuiqY2fMwlPswp3cjL3eusMA8qG3E5
L+kvf+AvuJj5qc6dcKt6vA1DZOonv1QHTvNxTPverOLeVH0VG6bZJJ2TsaQP8NYZ5+zNB8Iqdo0K
zD5SberK3tidt2mNue5jXJ871ADWaYfrVehVG6f/ETib0Rsia3bf7Yn2q6Hj1pWT51AlIhr77iIo
8jP3RzzNG5OKxKsWlGzV3OEZ+mQPtExLKWvcO4dipUJ/iEoxVNdEIbo6d+bLbDB+Vde+Xycq4z/D
ZnR2ViWHtM+1d5sRou5VTzM8N0GZMf3iWI/6V0Fbdy2BrZ6jwcnxbjYR5pE5RynGanCnY1CFj41h
VjkkVR6icRWTCcrXG3E5WuG2q4w6KUApaqMMB8uvDKfII6QY0troovjFcUW4opNj3jDqdcmkJhmZ
2GSudMDtu9GqCeI4tWFGkmRg1AbGj9BWe6I1aso3RKVtMbJrZQOmm8GGFTHR/Aly4713WxRVDoqD
XwLuxXFhTmBrfsuyBnjRDDqiTDN/S13UkdxNgHc9EY1YmCWM8Mckeq9MJO2DIHapNd6RvtDAA7gc
94DQyBFRrf1IWJKDFV7wR9bQpX6z/yxDWyayCqwHpRz+zkSHKiIZdk545bX+wXEcrEcHz93VhOfh
fe/ZeFN6Hue/BqcELnToHnprtAHhBbA3HotcjbFlN8em9KYdTlkk9Oawmq5lxfzVJPnbREtsRp5U
4l4MdvcD1BgNxmFfp7Q3wtu86UzsNTBxFDAW+lGf1RPCh+ErggNFTMd6eNZQdt15k01pHASZxmfh
qrLz7I6ZKB6S+SuVzSo2RQG0vB08zUPP3kNEQvfAKT1DeeRttD07MSLDGptHPpNUZ96zhVBepbGp
eiC5A6mXl79Eb4/464uhQnhBFiyhg3BerTbznuYZQSSWKWyAIXVeRzxCrwwddL8zsYy4Sfb4u4dk
6rN5jDsEzhI7FDKFLKg7ZiEeuJYMH2yZZ7EkrR/ZTouF2NQqqggj8YQNZzWSlv4soHl4AMBgfLCG
Qa9sPd5ITzl7KNkKESmbLc8LoySYSc40YYvF67iTvbVumEYsBKpdqAw4AlU77XjTmpj1vIddLrgh
CoWz5tpt1stG8TD2KtRJYTYBaqQbMspNVMiJrFEbeGGUxIs7yykvpGXP5RxAGLGW7AYcHadiL86J
hXvV7Bx8+az9VDqbVn0/oQV6CaQJ4FjAOEJO0jSlH+BmUZcOMnKJVWzoJVfyuXQGhCJ/ZVjWZ826
i1iWg5iTc6iNdHBji16QBZ35/SWFDBEH9PyoJnki9q1LMwvLIQwOo/uGLRQT8euMzJkh+Pf3TwWR
3uArBODw+xWXiB1tSLOliMR93ciFj3BOlFQI0s8Bwj8BEtXXOEaMC1mlcz8PRQUQ8pDbwQC2/Ps/
qSsbUR+UEvF8yId37/QScf/zrwN3BzU3hC6oTgo21MdfD+bQMRwmnAM0YMY2qDdf980i/PiguIK/
6N+fP+kbPN+IPeT4eZNfh/5W6q2a1z7iEV83c+krTtYBIpVIfxijc2j0Lz0d2dv/38+fJNdtPnCK
ZLFz4OMGgW7nwgif7SSkJ2GARCoUDraPYwDgV+Mx7uKvN1dBGc08Iu/tJfbouS6CQByVaEI8ET8x
fDJu5SUvkPuuJ5yMcxuhlOX3e2khViz4S2idT+mmrBiamgGBeyCITTKS1u13XWuYTP824J/0U9Hq
goObdRCOjFSQZOYlAfW5ToKSHqUnHHh20dbHFoxOOog12eTwxFEb0csumRvO/T64HkuJqUXrfpr0
VmFQMocL76BwHuLG7ivjwiAsfXCy4BZ9Bv58aC0/FzAVJUE6lYz+QapbTRPgF9S6fwib76+ID82c
iKaMuihpGKAZjhRCQqsL58KZFWFDn4gK04to/lNZk65FuCPPWx8XZPemnBK3XhNkjnsEYb6es58P
CDCzIFOEPhquXRgRPg746FmOrHmItwXR7Hp2mwNyFe4dF5JcaOnMJ8H9BbsRTCcLh+ikJZojd22X
gXmwrHfktGI1ZUjnMXgcxPdbgt5sERYvwulP5DHFQKTA5JsP42zjOdCpXl5BcGC/loohCpkH2bfF
hQhoABwBYS+mHYD0HzsRebYZ6reRHPIhHWQ6XuJq/7XKnExqCEltCF/hHV6ENR8b6B0fr5QW1xAr
RJCOGm4V16wKIBnuhxtdazrB2c9RjRpJH5oYk6WghiB+NGqru9JWUG6RgmQPFlQGEcX7eY0gk3+L
q+t87dSzaaxnzxN3FrK0t870iopjgHZ5m9Jyx1VlUpU2PVxCzOR+E2VuMdyZ2qfp5JrG21CV1kNR
4Or59bw8M1tgOIXxBhXDIZg+xSCHKMVgerp3DgH20rA6zrYdTXqNMN7X7XyWoC/OVjSFjB/uAJg3
H7t2KuHFEow4B+StI0ftBXAMiGrNAwJUyITT6VqItV1v8QxEnPnCZvXZ+wPNGiaph4MJBgxs7h9b
d5bAUxOY2cG6G3wXdF6KDv7FyWPI2tjgePsh1HaBCPF5D8ZUhToHBhY0bJ8azDLhtYE/8eyQU7rO
DGN1/3WXnvl92KrhXVhKcgEvd9Kj/myqyss4O3atum2seudYF6B/l1pYJs8/N8K2HsMBeEd2FEi3
jqnhfddKj05ZLLyLxgxoyuBkVEoXZZGEU7JjUeCWEF+0+J39+8F79zDjoJc7Na2FgguzAhPvYNkQ
ydRrAG7/iyH4p4GTDWnIJsLnDg1wczUcTfvCBvv578eDBckj6G1hQf/EKTTlmDktomMHOPtKDrDw
t+85+H2MAJC5y9Px1AxQWtQYW5UZh9q/aqy1Ci4su8+HHgSpf5fdwoIFt+bj/LGNETUgLLc8Bnrb
hMfCWzXz7rsj8LGJk/tBM3WuCXlMeXSNBO6m+hLW5cwQ/LWgwuaGO+2nRUYBLi7dBvXniLmtdy39
9goILQ9SUehcYaL6dOBIlVeq1kZxbH7lEDjL708g2MwhfMQGgb3PP+mdsqvtupvD8uggOG5H7fP3
O//fnz95Vduy90Zf4ufr5ioQN71/4c9f5sfH43hxyf/vn39ayJggi1hKgt+3RMx9yBXsCOF55Mxj
FlxiBZ6Zq4icQP8NTSUczae65qnwvLwK6+boe4+tkNGECmeXzEmfD9uFMvt/bSyT7Z/9tKsHcFVw
PTsaKVcskqm1RC7Tbw/Kh0ZOjoXAa+D9z9BI66B2WnGlm2+fa/gKYKjg1YVlDlfNk6/o3GwaiqY5
YkNPNZl3WSXW/8U3/NPEyb6qhsxrsqxqjk/DfDMV3z7WwkXoj1ue5eLwOd2Wykr2E0WC91CXb2Mb
O/aFu86ZPQMONMizQ3QULOwnw1y10AZNCG4eJjNhW6hkvt05H37+ZIBLA2ZWKP69g2TTChywtpwv
rLuzHwBaKkgkuLfgfv9xhCubeVpqhQ7qIX30Uc9GXWhh+RtPVjaURDjXUFgK4cTT92mRDRYCsoF/
UP0KgjevXGVy9XU3nVlsqOuBNzbCfn9X9cePaCHlsVskOA/g2sakuG2NK077uPp2CQMQIRGxRCFP
gBsXc+XHdjgeCAx0yOBAC36V7eqLt6Qzu+CHBk428dzO835Gsv5Q/oGoKA9XLov9CnbRC4vu9JIM
ywXEIEBXIT60PH5ODfLSItnAJ984jj7uY3baVvbOEE8+3AtCbHU4J9B9ISmRb74eqb9Ggn9mw+Il
wRsSjwPgsPBqPfXgNiNzLJpNznGeIC2BM7MkEYX+4THUs7NmqDGN9EX7xEZXvWe1Ld5V64VXDVfZ
nzr06l2TmU8cNTFWtZ2FkeFoG9lcCWWaY+BpMXYDEBVzlQcP+dihjJmw8ztAehWqvIO2H9c76cQw
mqiOQoYwPRpBA3kCH1KUmw/XEEHwtSUcaNMgSNwO0Kqgukc5Qbleh2V1DeVp/qBC9whnp5l83TEn
U/g//eIgYAqbI3gup5xqaoeyzn3pHJl79WPdNtflj68bOFno/2mAgDWKghVnrh/VMIyhaQrnaEqa
QHffS/vCJ1xq4eSwGFBv2SY5PgF1JYx19l98gA2ELcJ1uL8umPWPiy9vEEZrBws/T4w1K/LNhfuZ
c2YIYNuDN5PAK2l+sn46iiGOFnTOEWW8wP7MyvKW+hZ/tMaW7k0XpCPD1ahc02ZFkoEcFLsld2+Q
kKZuJJU/rHxHuDtul95DPbTjGiED+4+n1E0GydzGtFWA4IxRJF1h8G2oB2tduAZsAr7AddAaoKQL
Br6SI0RVEi6EtUXyKZ4ZnHExkv1DxEth/u4AIo5EBnuFnifnCsqkS3jSM8OI7QGdYCGciKlyeuYU
sJLm3kSOjv0n/Emdp6/n4clxsMxDDKBpEZimQLE/PQ74mAVhHWTOETHFiEB2ME07CMS/buQvaf1k
m1lMOXD4AE+FTNnJR9TaH6cypOToz37SVuts+BGuJaI35BViPKjBnTYp3xfhu5fU82/Puvf8V4lA
uSEvXKGsJZD06U8BQQksCB83wtOXlx0OGTCKLTnaor3puypVJN9bqNkrKeoT5frWyaB0AvDAaa3U
btsLq/LMrF6AbP/b/MmqhLJIiIKheTlASlnC6LA3+BUl+sID8NN3IvS8OCptlF1bcEGnwEU9iNDN
sHpvESu8MwAL8Tg2c8XLlVN1RaqK8q4L2I/JSK2h3JuEXfhQe0lp/NvRwLP+h7eBkCEilacbRKkc
vNERW7uzBVK+rQit2DZMKAZbfqw7s7pB3aN2mxclWcJ59hZzZ4RSEyuwRETbNTciqGhMZfhHjwU4
3DXlEAxOoCb0Um0geb909/q7qZ/+xQTJ1mV0zqCNzV6WEyiy+d0wGm7KJqt7YP00JxLlilcS8cPb
mVsNSq83flTkHrITjlpxyF5NLn+zRpQXuvB0roSoK4BcPvoOTyPrE/naKcyqr+qK3StqN1uuyvHG
t5gbVwJiZM28S/mjs+0ht4MWEYT9BFsOzQFSfdoW93mewCvWe/cOFOzO9uvN4HRD+/tV/7RysgIK
m8+6FWjFsn6HGvynS8bG0y3ttIGTJ0wvq2loGBroM/ge/EdLPvQy/fojPi8vjA0eGAtXA5smkj0f
jz+cfHkPbxi9Z2q+Kll7Swxn7RuQ9HIh7ia4aCw3SzKW7X0LRoQmePz6Dzj3kUgm+jaiqstOdvKR
4xgw6IxMel/lIqHMWQ/+HZ8vXFLOTYh/G1mG8p9Xsw8PoGPBtnRvzw28LiiCPCPtZ9wb32S84wPQ
m1AHgCjuYuWdunaFq0IoZMP8HhLXt5y1vz0PTqhQXjiHlvv6hwW+NINqahAWoZIKRKgfv8dqJtWy
xsnvC0AAI5FLYBKhoWPWgVcKSSjnT2dd2gfPtQlPF+L7KHe/ROI/tonhaVG/rsjvQ+8tdDcFO9Zs
R/ow6sIhUv6lgmvn5sXiul1EKSDtnr4khhYuNaq6/F5BS9sfi/4J15Kvp965BUyWIAQuDwFs6CfP
rtJSHYJ/Ab2HGyqwDk3xvVzTMhl8PIDRXSGQOXjffeyxxsr1HEK0uu9gqrWWg/p7UYK/DSCyu9Rl
hygFmouPDVRNIwx7IOG+Vqm58i/tDWf6BwAoJBsBuMMr3l1mxD+rxgq4P1vUDfeVvL2W7n/xx4NW
AsUFCj/Zn7DTk+k0ltn64R6l4lr3WdUX1siZNR+AFQQaNA4AXO1P5mvhGYUz54reD26UFb8cL7bD
qKffCx4vQ/ChlZOdhcLj2SgqsX1VzRp+iZ9+X34v1vT/mgDEAuFXpOJPi49LM8MTbsQO6c3zGrLQ
qx6GyK9Xwvm++r8mTvqqpgCh6glNUHvnGEngxnmzHi9ls84s6YXpCtkFWFyg+iw32n/mU+hI3klg
ZfZV70azA/Ljtjt8/SFnpiyyHdh98RjAivBOlpwVZKPuga7Zj2NM+g0EiF///pmOQg00iI8QPkM8
/FSCVJssKOfRxIpr301DQd2949KO1TfpmBhzzCowBkHxBSIDdb8+dtVUBS6Fey7c619jeVc9Cfnt
1YcGXBQCwNGLMTmtoAM7ZtO7NAj2Db1m28779pxdQkCLvgZ6UARkTiaUZQzI+VV2sMeDcr5xiwtX
r08zCTwXpLP+5pyR0zq9kk+uEWQV6+y9aK/Iu62urCD9eqA/TSS0AKwH6EPAxi6IhI8D0BtT1hvz
QPa8zxMyQIKtv5c5czCPMMQAcICFD8Xc6cUHbrgg7wuL7OsqkvW2Di5M1c+vAIwwlpkDVRvyu7iW
fPwEV1I5NBnX+7wSSY38aJGv8XqNDLZruhm2rls2H5T5Qt20zzZZd2EKfL5ZLu2Dw4kYOS4q9qkS
QgIo0MPap/eW+0B6O8kzF+yrKw1TBWJid32f4EVEL8yMM+OGQBQ8r6gQAj3t6atYWQairCDt7b0G
bs+rcrywwZyZefhVyH0wqc+oWEVVGKQWfN6bgLGJGzLsjPy71wYsHRyKeNOjJgPe9SfjljUqdDJi
TvvK/m05DD7G96/n9qmQYpl6aMFFdH5Z+cjcfpwZNoUgnHZqwuTuIzYqKFRiPGDUeGfoPcgcL27h
pe4EG+dAN1+3fbb/FoYg6i15UIucbAxIsbdmy/i0d0T4JOfmRzl7B6e/FPY8Nw1sXLoAqMfrHUfB
xy+sZygIQZOf90NnSgwU67dVWV1STS+/8uEajn7E1IYy4C8J//SOysLaGGRhzPu/JpkRe5H5jtJn
sWvWcTc/fN1zZz/pn8ZOjjaPwrTScIrlPMA4UCcQJF/aMT5FOpbvQSZ/OXqQtzn9HqvHkyM0XEzu
8BBUMCx51Vp0L9xSUW/ncT3TqB5W5qUqYme7EZcPEJoxKT+F7iS8syVCe/M+FwOKf0rvOEGOUnpt
nLliPVTmpZ0JMYDTkfOXixsu5RAV4DA/lYFJDtcBnNJ6b+iRrYasnGGtr30Kxb3Vw/RS9nEWoI/h
yb7VZdMlRlFVSeuGY1xC3g4Wo5DxxIcpGr1Mp1yGgDNQWEZ0A182vB11HlV86DYSsp6ochpxoMKB
q0FU/YbVdpBSNZBbMivr3pmEk4zgoty0UyA3lUWfHD6o55o40+/SrcONS5nxVM7kt+GDa4ycefHg
5WWdDlNHEh+7fGy5CmMTNG9cWHAuOKbmdSJa0TCUM6uzjQ55vUIR8XbbscnbUNLLaBSeTkZP1Vch
m+e0M0EE8AcQLEhXENj8HXnv1JMbOSiCBIP+DE9AzvmN0G241gjXrYZK+LtMwntktQ2Hn90lMVBi
Jkhrpkr9btGDyRG2WjszEDOz6Pzgs4I9KJQ4vwtRDDIihP5pAxMmJrev7iogzmMge704Mw0W0bJF
AglGyZvaAeMElXHCZHJclXSwKKWiH38WDpyyxK0t2KVmK8Ge2kZtXmfXPvXM29puzIehJtcUoR8O
I9fcTDBzZnXKwtIDBaGnW4+OM1xT5Q0ikNaKej7CHkXw23VrnbACldgBhKJJVTAzLUwXXaoKIw3F
UP5A8hflH93GRNAC+buIeJNvXY+MPSw4XVAlpuy+KMI3py3VZi4ll+j6IYQ5CfGBjUFEDvxE/hLO
PbZZwEZ/WJoFCmgHQkXc9/pl7gt3iBsrqO+MwFAJuNT2GwroDCRRgR2+soCaL/Y4DilwjEYRG7Pv
P9qz3bxlfm0dYVVtr1FvFWXd7fC9N5vxWTvAKKBrDpgYc5rV43ttTMYhKzN9XdO5fEVFZBJsHQYb
oOuLyUuIy2ARHpQN/kFb/Mml9h7UAFsRoyFMecFMN03jyRjoHG+NME7+0JhFAEYU3IFPoTEMb4wz
GZtGjrhLb6uf2QCaMJIaRpLhbU/jws+B+Zgq/8bp1ME3pvyqZ1I3d5wIuoZVVaNzBgbukqTbqa77
W8ZHklojdtl8mSSzC+jSpOY9J61EP7NfpTMXrw0NxF3uaOBP0BmPBULL3jZrq3oFZ5V3mDP0feTZ
Ob33AV+4NayGHquOv9o+r58Hbr+UmYc3igL1VRINl5ICXBVezB/amNwVBmm6Q9+Gz8482jG0PVYC
r+eYQKHZriCZCZK2NF9cbbguiDkDZDNM8Bh3YvynR9IQaITwicDlDMdb3SQmdYbUn8zhlWJl8jj0
a3pDulHgQ4MqGgP4Bec3v3iT2IUpivZI551WrobvsSwTCwXLMcgc/6MLp7A3+MXaqoshDlQoE+1l
beKOYbEaYfqPG3jMYjxjrJUj+27rtCGBxSv3HwdSmDvJgFaq6EzjZnBIPGPORUpn8FzRyYx1N3RR
zXxgG4Qy4JT04JKFXRnycAbaNSmd7nmQxHiDbUtGmsClVftcxjarjCsvZ2qtq6COa/juQEiSZsxQ
Jyi2BwHhXsfIcPAr8KbsjAVrkMLauBf+9AeUCPOqxyPmTbSs2oJ54MLf2YKRYJcAOs5wtGyw8Zgx
yh6qpDKl9QQgxdDGYaXEdc26/M01cPZEDM+p2Cl6vaDF5M4pOnfNleGnCjVjn21RIl02BdxKDAmz
PZ1VsOFujioLbQGsKoAnUVH25dGuR7buGVI90pP5lUQO/H7KBMc2bsCECYdSXFjCvBVl4a4qwxge
YBGc74tqEIkYA4h6G+0lIijbvTRGb2dYQbgZhaFTyr3yBwz09aaYZwvGM8CBxsoEGpO17c4bYGbL
yhEmStHp9n0AKyICWqZIDHO8By6niYssvKeGlSXw4fyGfgdAGtUMEamqZ8R466ilBsTHIDQnEhCF
FapiY9cIG31bqhGMuQD0jrLrcDDAC38zdPC6410kI7uaoN8YwTDrSdakQDGB1p7DjrzrOxt/E/6o
a1mMYsXGUtxoG/Zcsw361IHeKgXsZY7JbLRJ7s5kQ6lprbKGhumEtGvcUUu84vSt0jkvWKonvIV8
g8N1x4wi5SXmtGyJt+2JiySnR5BhN0B2yScrvOmkqGKvb1DnJiR/qtDThz6g/QMveL0eHDTri95F
bQmApUJaTk/NWPlJpwA9WWg+t+A8APkjCnNbhtm45sbA0xy73i4cmUqrWnqrHvbM1YCNf9uXgGQZ
feltCfL2B4E61rExWCAemLRLfI65M5S+nfq59BJdI8tqzEjIx4ojMTs5A03oCJQZMCDkupoDYwN5
vbFxMx9e8Byu7bBFsZ5aYdOYjbLfAXlmpcBmlQ8DQHFrBybeh76t+LbutXjs+slJrDkg9z2c/ykO
sgrwZzn+LMWCUwvmLgotCKALd1TrRti0Twp0VmSHtEldoESjEjUNt5WdOQmQbd0VX4zuzhyyTY9J
jCXNxgOZCPtVeKJIZA+TtM1CBWqGUUeFFr9b1xkiSDyKyLYwzaayta6wZLMYAUN7tRDU1j4cwdE8
BnqDXDIWWRbQpIBdOAZ9TkeOrsh2bAx5i0u8R3bIAc0qygvwMJzBO5QF5bsJFnAY703MWU/nSZW1
bQo1rrfj1JGrrnb9KJB2fQM3JY29gQNt1ro1NB24XeU+kp/AR+MKSZuXsjF1lBFNQGVYkG8wBa1U
QAQoglUQzY03gOstONxMbpjyCViJpvN+BVr+6v3Jf5ESOPXMZdjyhG2ue9kWyClB1zQznm3GnpOr
Ys4pyHI5W4PB0z6V2shi2xXjuqwaJ64HwEs6yorEhBhj5Zptv26Qvb/GrQBzcJZtNAkQDvpWhikS
u/eC5qEbWb4N5AtgD2uWtZCitB6oQfNy2BSjxJgukEA86MnDRFrA01DHr4+tEL5pIlkVd7ZUwLGX
U5qhmvSmgbVtr+Fu37SDGG5rjUy10Y/eLdbRDHoIpXftUJq3fdPmCRQrxqqwDLVuFfKGM6QFflQD
GZMgnMFXRTlmYyKELw6zTd8rt40rx73rFsiMJXL17AVMznGrjf7V8edhb3Wi/E34WP4ItUdTt4DB
VZn5r9IqwWIxFKh/mXYASAideJC4ytqo6LBpXRmuQAszU0i0cnhpBz9xdTCloFhNcVaDOi7BGlsV
hjdGulNkE1qAzFWGhUmHJxuMve3L3IYWNoywvguILhKnyaHQIXoGRokH0YT4SUpJa6Q5uB+p59Lc
BMOF2+6aNLOWq14BO9/IKYtITp+pJnlEx7GHpZ/nbkqQZtznpJDXLgQU1a4IiwWo5UJJgiSnSArS
Ozu3D4fbkPq/VV+qiLeY9ARcpxXYlriUKhpsslDh2KlxDLIK1VnnQo5bKCgErFdWvvJp27w4Nng1
SGWMR380qt0wtHrvGZR54Pfpob3qqXZNpOeyLi7gTrbi/H9IO7PeuJFkC/8iAtyXV9YmlaRSybbk
tl8Id9vmvu/89fdLDWZaRRFFyBc97cHAGEblFhkZceIciuOP9YBDCNQJgj/SIlwpFMyTMYaILzHi
cw2kCtGzDIIbr0j2AQnV+2zo7GfIlrxiE/VFexzoEY/cxpN7OCMVL/yVdFl71iUr/ZzAM3bXlB1q
K1Hnh25vx8OmCcxiUxLhHby8EarAI+7BCGlaniBAmVSlv0lQ9b3Jnb7e6rH1vWEvPHhF0TxEvZe+
DKUZ3XcBzf5xKvJFYxc+B1E77mkrhV1zsjVXK0v5i60W4Vn1JUhbjDDgOVS2B23M7J3qd/lzl5S8
wicoO5wiFkEP1Cw+qedj0EzZLveLr1Jd1bssMoVmXVvcAVdsHnjx+Nz5WvloJNXw2TJL/1auIrYK
/fW3pRH95v8VbYNea8G2cTaNYOwODn0htzy3ynNZlET2lWIDT9B7bxfEfndOxlxypd6KdpraJLAX
8cRIA79/1jxoZM3KkB8dDvaXRjbzXRB46TaL+mAbymnn5kPZ3SFNne1Hsxs/hXrafNJj+GC1SYf0
rW/rfRV7GzuybyHoeok9Xdq2EfgEX+0hPUqz7qQOvJVq3OFG1rN6r6qJvhedSRutlvtDYHTKFqaK
X15cwb5hduUxR/zwlKs0+CfQXw2mDEvP1HcgSezmHvLU5keS0fsMI5L2AD0OPeoWUiRxXyLckQ/x
MYCQEm6AoNjGk3wIFMm1nQx6mkmdjj0Fv13jReURViF/rxnQtfmT33yiNKBuaDCCXayp0jvN9pw9
1JiQCkBZcq/QC7otIsfZd2bItV7l9RddyX5GYWM/yhpuznTomW56mDdDSUtuRz+0f6iVklLQ9tqt
2lTNo5lm+p2SOc3RauVfppXjoNtKOUaDNrg1ndcuCblkPxmgSAMqLRu4LXTXqPJxZ7YQ3niBbe6k
YVAO0LHBopPY0W9dbcn9az4ES2YcHcO8Tfcx7Egb6oHBru5hU8CF045ecTGERk2DvwzjvOaAiqRL
rYKUzoAPFvZXl4ZXeyuHMaQXTpDc0uFk3A2CF9Dri8A1Qr/41pTRuJN76HMntUs3k5xMR0cd4x+A
fcy9XSnD/VTBkRfFybOuScylEb/0qH3u89b7p0VD9nOlRcW5STwAkoOqnnPV6lzCUX/XIQZ9IBD3
N/SQqFvyIz2UTLnmQvXp37Yh/GmqWUrH1g+hACZzIp/g1vc2bQOvaqJkp0DplVsPNuOd74zSo96Q
lDAjPb8jA50/dHrUP6UhfI/wj3yemhR0aCGnzmfP0R+1TpaeJSeEHCFO8tAtIyc4B3EPu0owPOSa
k28i3fvtZHF7ZxnGcFS7MrvVubI2IeRabg6OBllcu0+eMhU6t5zJkTDfytatKdii4iiCiSGLik0W
yrbb15W/8UKjuNNKRT50mWxvysLu9mngxZtSM14QvbBvoM3JfscdhLPTCJdLpwXJLjb8jqdYVT7C
SwHxqOpMhpsXyvTJBKN0a7ZKtCHilQ8QpPyukti56VTYvQbfJC4La+2uVCdrn0rKfVD06cb2C/lc
omLNFFrjbeNIzjbU4h9pGoeHhMfXPqqSlqQCdKoQRQrqXRjKgIJUxhFMw/CcD+aw9yaZF+UQpX/F
klR99YbQPEIb2xyo6ZVuXjrdo0Q85cKz6G/tsiS91aUKBA/edOJKLd0uTM2nMgS/xMvVu4vpSdul
xSDd0JsLa05PVzzRhRXsZb+C9ClJGkikUmeXkfx0/bb8ZUNV4iYccVj5CjjTIA9xraGSdlNRFE8E
zJMrgUhyS5kd5TsGqqrVoDzY7ZDcB2kVvnwwUyqSezR5UkoUWknz9tVq6KH5gpzv3Cq3pno/5St5
0qXkIeIF9CbQeAb4YoYYzWq/NoHMTOemPQ3RbaCu1BhWvv9O6AkUpq2EfN95TGi8/SBwntoi/1B3
Qq0H4Py73oXBsrnjBm8609hNpvAI7fsYFSuwvaUxvDUyK2DWRmr0ZoeROIDR2V3rxlz7/GwJHEBj
sJbzeYuUY/5U+t8+voUcUeChvRCRgjlYdbTKEaplqiFp/f1caz8+/HUhCAuyBTEPusbF6N4Uwr2q
b6SqM+WzVKnfVdJDZMA+Wl20nFdEF0UWaslYuTRB10IfF3VhnD05faQERF591H5fH8a7Ws6rDTAJ
1Fd4i8yRmVQQHA20oHFWnEelPlcZmYov102Y7/P0ovuVvndDwMPmPA2tnuvghnPj3HJH1qr12Ug6
cvTJdytT1whYxJa8qOaI4QBGwSDME5i7nLKRRGM5FZnBBTncxGl3nLz2CYaKL9Bi/SOPLenIj2Ki
OYiYNHXaxQWJgzkzKRcS5JZ6aZxzuriSY+D/vD594hjMh0R5nDMOTAi4wmwXJGpMPAMN01nNfk7N
IQ1Hl1wqjGUEcApZoGDl1L/r/xADoqAN4gaztMzODBqF4yQZ7eDnrLOg1FM9gwJJdTQ80sN5AFct
jFVj9mXQpF2fwTF3fbgLXgEoEa93JhX8x7xoT1a3EdLm5hmIxmbsj5H5wcYp4TsvLMwqpx13etBH
qnn2QS2lbEnrDza8aObkejGFBtLMseUEyzbZJHYEvQLUWHqdCg5ks34rfXSyBIYCkVcd6KdB86g4
em+c0KgQ9/dWq51rUmgBdJrkca8vxxICQcj80OMnGCuc+faLJrWSG8QVzhMlM789pNk5q3rXKo5T
Absf/GFSk/4le/qhdrJDQD5PH35d/w3vtoQoaYKEVmgeRt9mHgvEcmnwjHXGs0WCNA7S+0mrV8qJ
iyZeZbFpQqcnYDaRBW8xcgnaeO7r4rdceUcrtQ/XR/HODYpRvDExK2eDNIr8pFLHc9z8UDLFTbPH
IYPI29hft7M2lNmtzfvDtnMPOxlE+k4BEaq+4iGWLBA+4+zAFKps88tdFwB8iCBkxIJIBfp66g6k
aVeMvHdDAI80OkHoPKI3Ao2TSyvwmiMkkKr9uarhZAZrRntEOUDUm0VOXbtZEJSQ0ebJ3Tio4XMO
Ae1e69d4ZxbK2vSiIBBE0l+mrD77EamEGgUcn0AdyIFYZuTaSGao0MNpSr3p4rVGiUVzWFGQCBXc
JjPXFNXkNgVX5hkxuJ2WQ0NYuwk5/Lr9qucrqMd394qYX8BjtmEhhfvuYFvIv1lKPvTnYZBfVMPf
w5VcuQaFKsKMMYK0PtuGZvKPMtkrPmXRskOsQR8VrDtziEKva0XlKUp/buk56VsLoRJ0IrJbT7tX
uqcavRoPTujrp+JdYMBo0RYQgCKEct61EwQdAkqdYvdnukHRrBjTk5kWmyAvt7ndmO6IM9ulqrrG
jbNkFrIzOlw5KmIbXW5iva5hk6yc4WxwB8CIGkBsG0kq71ply//Mi5VFXTiaugDmEC8APHwXayXI
rJDU1tivNDGmZAXXMHViB15EI8wjKH9Boge8kYr65YAoWMEd3uWcfR7VthOgMkHiuPlwFCDMUGcT
vWaqDn3QpRmOAHALtR7Ok25th8l4VOLq9vqOWJwqGGgEaJwnwhyiFYwSNY6qG85xkbdPI8LWlF0H
//N1K0sbAG4LapsqwHvQUpcDSR2vMgwpH85sSUqgNwbEnGVyLFpEbI2boft23dzCJSOoNP5nbub8
m3bsxtArh7MSAOEYftnqF5SX9lP0z3U7Yv7n28BCmQ1jAvY4j7NbuXAC38iGM6mtT4ZX4IRHVIj0
F6tWXFVonHfWKQVTveI6Fm8FzhO9mIBHRUPm5XzmcEnTwRuN5zCHataTyARBH29ABNX/LJ3nnNjU
1/7W1/qElrY9nQCEWrQDvMdBSpJjNHWoAEmcnmEFJ6f4u5B+Xp/TpVDrtVVdAWnJlp8jYk05pH6J
WPzZlx8NPLBahxspeWw9E8p46ICnJzO7gSQ3UH9L/e3He6FwxXhl/kSxljGKA/MmmNT7vEq0UFbP
ZTa6KUlfP1xt8X6/bS5MzO43uylF3npSz3Zau0N6kNSn63O4cIFeGJjFcZWuJa0RMAYlonSk7YP2
tkdrKIq+terf100t+A8B+TW5PUXTtDLbifJEO3VEZfBsmf+Y3o81XOLK5187Gt+sBh2qkz1mCZ9H
ciZyJzhur//+hS1tycQYuvB/PCNmz7yw0yljhQoZqgrocDm2ynMJSugY94qxcisp4lszdwGhgIjh
VVoH1de/fzOYMa+zScnlCUi/g8rQN127n6RwH+QvevATHRJqZuWNDbBNX0mhLLjfC8Pq5Z6OjFjz
B6OdzlXkfwZWvAu0r15/btQaSb6bNll5Riy5J+zRvsDGABE+78QrpEwjTq2nc6H6f5ux/HehFjsq
WZQeAt8No+yAHMo/k1feax14l+srurBlLMp9AD/pJNLs+buzdQrDTlswmCrdMmh+rNwtK593BPL0
zSJ2WRyOgcrnyRqQkt419u8/+P2E/Lw3QeTy2Lw04NdhHdl9O55TX3ppB8SYENJbk6MWH5lvRRom
/mtkTtHbdHIkO30JUNXDAEDmT1kMw4Tk/BwCyh2y/A2xDngv7DVejaXzhkAjeTyTNQKsdjm6qqJ4
oHgRUPr6LySmTMRA7O31CVy4/a23JsQKvlkhvTbNoavT6RxaW/1HpezS6qY2Vvb44jaA7AzHQWqe
KPPSSK2kqlZDgnjWUNQYN9naPC0P4t/vz46sh6BiYfi0PPQQHjgHX9n3zY26lrVbXo1/rcxWo27s
Ee0DrGjlDiWU8C9tbRyLFl4DWJ6xsFvMdnNujk3cBK/vfeDriR18T9T6pFTG7vqir9iZs/naiLTp
E0poZ4N33KA2J586tmsE9UpLw7Id3mxAraHSmcfLXlaD72uB46O/iObEUJ8BqFwfyuLWQvn8vyZm
0avjV5ZfJpiAr94VEhxGdLhuYXFzETbaOk9ewVx1uXklgA95HZkkYQgfM7jQhMaBVxx7tfqDseCI
RarREOr04pe8OYsxPdHjKOkUT0ifAr1b+fzSarz9/OxdkfBodVJgreDtra36qwOQq/+BNyHexVnR
esl1Jn7CmxGMaFGGY5TL56BELGvj3wJBMdfe5UtLLkoDJDJ1Yql5PG910hTlNXUyewKjJDfoy9nG
88cXncwbnZekY0k3zObKTjwv9BVfPqOLtXOi6ibyEIlwlJ0d7a9bWhoNNz9RPHkrh+fR5ZSBniUB
IY2UtCq7OyiJmqLxY8krtCFLVnRYmnQSUmzleeQmW5JhSiHRVF/vpR0ApOuDWDojrIVi0FFN7XXO
j2KmgCO8yZjOI7TXql9uEsvatfmN2ayEhUt7+JXqRdA/2lSaLmdLrTNDD3pvOFPSd7v4RwbCJ1tj
hF8xMneP4I9rrS2EkdzfFOVX9CFcey1dsWiEZ5PoxoLqdb7DiNUR3LKNgRWpNqn0G1tu2Xy+vi6L
y06AR+KV1Ou7tiuVfF1Ep95wtgEJH+upUA+e3/6+bmThAWWxGv8zMtvBXmmhIW/y0E3RrEvKbxmg
g0L7xso4+Z+Yon4qyHjIvs23ca93qTNZwP4j6L5cVa7uHEl56vLpoYjM5woM9PWhLc4fJG3krcA8
I29wud2KpNKruNTpjDIK11Z4GGorTnnx5PxrwZpFyDFZwJpm/PHsWIdIQr/zQQAD1wIwZXG3kdtT
cALE2trsmvS6rCganYnLgrEmsnjoTYRRk/qrXyXNndeWIGkomJA5Tu2/0CkeaRYQpKjIxx5aNIHz
oEMNJl1ja1x6a0HaJvAI5GZgZLicXxTPFbRsKQsUafV3qoQPRtEGG8lqwk1DOcx1Urk7lFn68Xe4
9dbsbMeOftGDsgnGcwU9IbDE3WrX3lxlXfRa/qfBmn1DSe/11ffmJrScsHUC+mwYGSouWQNQLRuR
BCPYNu/kUanvpC50TiDfabUIwccMmZTuojSmOd4pC9Tj8nIjtXr07fqOXtoIokuWqrp4x88LMcbk
5UGmM+NRfxf81ZZbOdj9gQWYHSApsWCWmRdhEEzt7BBWmbMCCDVG4NyTnvN6Dc2ydG5gGkSKAr56
mV7ny51T2iDJOwcfnQzKNpuaI8neuqHfwlrJeawZmu0V386yBoFZ0pYjwA05R9u6fBzSAUIZR/96
feqWjgMUA4TKZDwA0s2cQR/6E/6akmImSQ9qP+5yRzroIUAXhbpR0kdfZTn8ft3m0vjEOkGiTmfC
u7S5X6KAZFe0RCbeY64/2Yns9vSHrGZhxRts/oh+Y2d+qcrOGKnVSNQWo/ab04hUg0hzBiRE4xcr
udNyMiwc+OjYJfJt0ayxCS5N7Vvzsyg+HUvPA0Q3nUGt1uOmmr7m9VExtqnqytbN9SldujW4D5lM
7nZ6W2d7M4yHMjRblYdiBfdIgSYvL8dw5eJYHBCVONQaAPqAV7o8AHYUWrnjs268vbqDJknTvVb6
3sbTGtJHcWLtIr2PP9fI+W2vD2/RMoELoR7UaPY8yNcSuuwQDyFBVt9UcJ5V1A0m9Uuo6HvHPCvW
Sui6EF4Q6VvUNymHiWfF5UCRXO+d1gPzZUhPPO7TcV9Ud8yr+WHyDbiuYSmk9kY1hHTY7PTpjYno
F6rHZ7oeNlP1kzaIJni5PncLW4M2a7YFVAJgBnRxGt9cC7WsjPEIEvmcT1+8aW/0t3/wffrfRajP
S3Le4l/kfqp0Q6mca2czjCgfrnjDxd//5vuz3y8jb5K1WqKcVSfaxMrglh9GEIpVMCEpICOKAuQ8
LpbJf6TJqMlnOYhddTs5H9TCEjezDT8czBjQc4qiyeUSFDb0rSmUqWf7YYw0V6Lz6foaiA/MPB1b
VXyaux+0pbiC36xxI3dJ7emdetaT2Nq26Nt4SKhKfXunDcZNZTTxRki90Qu5xmm64MvhPQJVJips
lKxnQ2uzWM4kAY9EpLXvN+aL5Oy67NP14S0bAVeGJhoVp3lSR4s9JbKGQD4nchu6cFHeorfnbQJn
eja19PAHxpDx0amk6eJsXs6l3jtwLoIsO7e1+Qnmyc+ik9BF2+dxtNeYFhb8GkXwf22Jv3+zblJN
Z6s6xLz5u+9J8l2pnsxwC04ExooUrrPrA1uIwxD0IWENK5Gg6J3dEZqV2VZlgTTtBK+wqkIlyoM2
CFZuiaXzSmkONCuEcRqMZ5djUukNsbyJ4kKmNRvHobH846ldkgrIvgEHEf5sttkRcqYXvjDJH9Mr
YNxFQ7syUcsj+NfAzONo5gSsoNGms17uzf7Y/Pr4OvCww9MwRRZ8YZcTNFS9hdwqJa3o2ygfbe3s
1X+yBLACKuxhStDz5Ldj9cEUOdST7PRnkbkGuqLXh/D+goTMRWMfkWHnv+c+X1GRRoVSyHo0QloF
/KPv/BXSyq0Fw3b4MLcdICOMoXelw7fzzjujdlwYqA+bj7lyDO9C78O76fLzsyMY9rBsTBmfz+5t
WrnXYqaFcjkYKby+AFpSbJu7E6cYTbq+G+OR9p6ggj9iemx9dKPLW8W4LVR5azY/FdE7Ld0pNJYq
w5frS/X+1F/an43PgbiX9jnUuyTnuaS3uQqPbaqs7IdFIyBuRF0P/NIcaNE5fVZOMYNUwk9lS3tm
6sbW0/WBvGI4Ly85gaqkNws8FpHGHOOZT4AtIkLgR3Lz5b7qUrMH16cZn4M2jL4yy7S/5uknZ6yb
l7ZQNQLRIgxcKVG8zYTU5VFDIehuUK3qBLCW6iPy0eHXVmrtQ6MP7Z0eBv65ydr0dor89GD4VXwo
NCBu8gjigEZxtbkhFKlhls/G4TgQO974JBrcGjzE7dg1yY+uDP0nKk8DtXxb+RpPg/TVHw0YE8eg
OHfopzy0FdrbnpnQrOBPsZtFSryxUjie+7hVsgMXT0d721ScInodgTLr2vMQOZ+bvPkd9pLqSoGc
0DE3hc20Jw8W3Fbj6H/LR3u6q0a7vbXNEpWopCvN3wNYsl+JOkrb6yuxtNriJn7lUkQTYXbnWxnd
VnJqsNrlY0LXKM3cHyaE5NC/MTF/umm1V2VBgQln38a0S+2vj2DJf5GPsCGkcmi+mAcUec5MDq1v
Pspyj5LuzVT+KtLG1b2jTxfidVvvbxMxlH9tzQ7gUDZ64lfYGjv74EPbZH5QeQn/C6Sf7iC8JNcu
fdGXF4qS+5lWcvM/Kt2+2BlrRFrvoy/Bcy6SN6/EtnNWSMsvSBf6iv2oDJ9bnkClIVA+N/paFmdh
ouDQEllPxFQEs+LlMOoo9EtJ6ezHUP7e3WX2X9fXYWkYjIPuYyJlMJazuA4OXakIfMd8VOB7fRrs
CfoOo5S+TInWn4xOTlY4X1WV33vpr3RYoQUrHfhR4JyzY+K1rd9NSZWBkirLp74YbxWbDuldFcYT
7EU2MulK9s2Wi3jXT3F9sho4lJCqCVyvgaZMDkkX1HbtfM5xUfbONpNyP1Z6xuTb1kaDpv+HAaDv
SVAfbHIpbz98cwiPDk0WKARRZZn9fj9Rmk5Kp/QR0gDZ6FxKFG714eKKbpIbBtwr6IXflWsDYm2d
hs7o0ZKRVAMoV5sDbBIrDuv9zhJWyMUQDy2EK1kV5GrUWtGj1N0pTrDpp4+7RCwQMQpxADRo5hcg
onnjoMtZ/KilsmtYNP7LCHUPv69v4aVxoDjAQ0jhoc178vKEDPloULzLk8cx3ORP4xrvsljQ2Ybl
gPz7eWH+zWskUpo+6A0+7xnfpnAnNfeQaTyVzSFqDsoHdXE5F8h9ko+gj5aM1buVp5qCJuDA7lKz
5MGiuRsito/OFhy2FvlmyrYaFciZW4Rq04rsJq8fC3VbS4c8v7n+feGPLqfrVa6W441yKU2gs/MR
6nIQOhrCl4paRw+dbAdfZKkLjigFVve61/W3miRb7hD0a/1j7/eBsCzK9SYybO84BwO9UOsEpZjH
5meXuNHz9XGtfX3mh+Uxhp0jqupHhDo2ZnPb/UE+hFIIfSYUCJE65M/LjYYSDRwWuLzHAb6C0Y1Q
q//4EHBZrArZQmZqdlA0X9EzRWfpx+okefeytroC4hU7W3zVJBVKQ5PQqJ5nXBRkeWLf9tXHBls7
P+uNjVfBxrSRk9RybvypDb/wzss39O/qm0LilbFxmq7k1e2NoYpvMKQfuedUm0b2qg0n+5kdo7gJ
XKoybSNmu5eooz7FnWpvgzyw96WTSJBBjMmWigOiI5r62e8b42R7hnQTBRnIPbjap+cBkVvTVXLV
v6npCylgkkPZRc6j6a5Xy/45bbjDezPsgZbUkiVt6koet1lVWB9+WQmna+LVuQVRS5qdP5WzYGZp
oD4G6rbU4I7/8CJffl/cv2/cVVgVfV2bYgnGz6n+VTd+XN9E74PEy+/PNlHTKVGW6pLy2CehfO6r
pn5QQExAuih3qNX1gRqiZCqXH3ZbbCiDg0GqG0r0uduSy0Bt0eAtz+10a0Vf7HLlyn1/vC+/P5u2
0q5ar2j5fke7roL7GFb84gK8FAsca2IYkW2aZwfqwB/6AQZu4M2fEtAZxgBxHjQOaJMk0kMZJKhX
fRuzdHt9vd4NDBgT+4wiPe4YuyIAfLMf4BSJkniKzZNlfYpvq+pj60IQJMIgpKfE6/M90MjOdH/w
9FaBb23Y5lF9L4XN1+sjmD2shAlanMni0hdDtXRexRnRzxmdMbVOxIkt3HNS8CIHXr9Rza5dMTWb
LGFKIMtkWkoEx/C8mMmFKfVZMnUniCYgbEsCvf07lKa1JryFETn4X8q/UIu/T950auGkbVp3pxaG
zjQPN233NVDWIMWz0P51MCLVSByhgSqeO+OwHO2EN3l/QpZtl2jPUF7uTPm+afMVl7NoiAwEWowg
QbR5LUWpGq+Xp6Y/KUqLvEwxwuZUmfFNbQffFB+eqw/vB/hb/jU3e7KUudVAf4o5rksXMBc9Rv5O
N35etzIL+/4zeyZPLpHRo8FnZkVtMwuyMbs/dTAv6aF5sMeTrvduFP2o4Xt09Oohy9caB5Y2BpTh
BltDCAc5syAD9Ms4ZPBnnLqhcgf1bFalG2rn6yNb2uS0/uj0f1IXpS/30iNwzBo43or+pIeWO714
8B9cN7A0ircGZleEOZYtVRcMyC/BELn6XsehXjchZv9NoPG6Om9NiDG+9WpWMibJhAn/Ro7cVPrJ
M8l387+vW1na2MC9VYSbUbEFsHdpJZMb28tbrEydKzkHQTa8N/9otjg6VNlAqLxDBIExbOs+iLtT
UDt7bRzdMYBMzvx1fSjz6+d1xvBqvPLxCWh2z/az2dhVGStpd8pqDuY+1Hq3u+kDCGmTu9g4DM7L
6B+u21zaaG9NznZzKBVpofl5dxoftBy+gZUbde3zs9Xp9TYqVdSFT7X/1EyP8QcjqdcZQwNWyFjg
o2Vndk4KO1eVAKbJUwFrKHxarfbB2tN/LFDnEsAkVmYe8Vem3dHhEranIHpWfXObdN/T5K+PLwKN
90A0qUuwj2eHcYqtEXBt3J5ENzIqqsUaj8HSaYdLXjy8wf+8u2aa3qtT1ZI7+J4ho4bMc99kf7CR
3pqYxTCAGi0lgtT71NTHbrz5IB6bZUBCWGhGCSyW8LyXx7zo5NiOKlTZ4LU9FgS0Zv0pmz48Bh5E
ZFYxRPnpXcEGVFmoZM0wnIrmGIV7e9pfX2dxfi89It8XdDYiuETofDYIpR/jttWz4aR33rYzf7fh
zymYjtS/d4merETLi8YsXpEU13nDzIWP7EAHw+ynw8lRstt0fHDkZDPSkiM3hivXfzBzpAxFSh0p
EFIxs+Vph8LB1Y8n/0eh3dirOh2zR+vr8hvUz6mnka9AreDy++qkZUmM4MipNWT6o9rGre1igwbX
p87XafmunGc9jj9LnX9stP75+rK9Pz28A1HOpc0cvh6m8tL40FG4bbW2PbWK+pIU8pfCin6R6F/Z
He995YWZeflZN6tJghi0PfWp9Vseq68TBZXrI3l/WWJCBe/Cv0Tr8z0RK2WHvGLZnvzpe6PZ+7F0
th0Y1176YHODWDDezngz9jkZn3nJyyf9C2tz0Z6gGr+zShqVO6PcBDSQblHsW0E9vQZ6s4PFu0ZI
ZlBe4y4QK/g21HC8otSsoT4VeZ/vsdRv5LSsnnrFt+6cXh12pP83evyYltCx8RL24b0xilsVxPLn
Ma2GHU9i0GfU5nd5a+quB7/17fW5XziPF79x5iD1KVeSrOvqU5XIuxjedTCKGSQvwRmexq9jWuyu
21taaxM3Ru0DCZN3nR/G1NidUY31yS9V4N8+fMplt4P37aFJzO11W/Na8etyA97RqaPSgQr+7HIB
qhZgQ5kX9F+pv6b+Vyj9ZWnPHbDW6q7NDp15lGPpFqJItyp/DtrK+3ZpZt8aFwfrzepXKu3jQVvW
pxpGdnTm+x+l1T8DTnE2U2beaJ33a2W4wt3M9xt9qPRV8GgTEKlLi0M82Uml1fUpkSmAZ6Wl3JRI
AmwpWVbgwNvorki06LFVJZpS0ZDaOJWv0tSutBvung92qP1n8glO6SWhFe7dM6gp0Q3tgqk5VT0o
4rqQHuMu+TUEay1XSzuKLMX/7MxixSGEhIMf05yy8kGB9FpKBMF9sGmybGU/LblCzODuoeUC/zc7
z7afFLbnVc2pDST/75GcBXIjUfDz+jKKr7xbRYoGQjaXp/48zWd29TSYo9KcGqc8j9l4YxXDLqyD
lR7peT/B6/oI0L649EU5Z7Y/66qBF5OmzpM+ddMOxMG08xSjoVgmaW5G1L/1Hchnfa1IvnRZku5G
3Zqg2K+UzUQp2S1VeDSLjKCE7uM1BpWFRTXpZYZPSxCbvAsTlEAfmjGkiJdZSDCg4K75R0k9dsbX
65O9sKSASXjZCO4dFPpmR6amlOiFHXY6+euQ/lKqbOVuW3g9kUR5Y2EWI4xRX0d9ksIjPeyLAgqt
vBW0na5Tf4b3ddP1L7zdXVOdNtdHtuB+LuzOfF8KC36amtiti5dSh4+33preTR1/iryXj1uCrwVt
QKrBCATOAhFo6jKnFo7OiH/k8jYYTl32q+YNP326bmhpsd4YmqN7W9WD6GGEAr1S773wPtz//z4/
2wuOXAew1TIOCFld3el2trOW71rcDW+HMNsNYV0AXJXEpVCcRu52QWbcGyAympdJzbbsFCC50X60
VqZuwakIrkL6E/FcFpjcy6tBNTypNeygPmlFOtLWpzdQ/NXhva9BF359GpdMUYMEfE04hw+bTSNU
i4mTKzIb3onvrUC/Cbz7ak2CdM3IbB6ztFez0u/rE6qRro/wi/UjVNbIyJaO0NuRzI6QadWO3NnE
RoF969OsJps3uvpsaF90Z3t9ztYszXxxORpdg/5vfUItIbQob6E4s/Hrh6hZ8fpLR+jtkGb7oNMm
SQ3kCRUBb7yTfeOTFWt/Xx/Lkut+a0L8/Zu4Z0iM1NMkZs3kLeRnf4caClLVIR5XwuvFoVAPg/gC
cBmpqUs7agNYq0w4SnE0Gkef3pjtIE357vpollaG9J0Fi4kGzHcO/Uxj20uhLideTVLnUwcp/gZF
kRwOG3gcmjArj003VV+vG12awrdGZ7sbnspg8DKOkJLcR/3vQPviy/dS9nzdysLQ4FQSAA6V+583
8uUEVkFsU3ElSxWO+fSkTuVwIye5fWsj8rDt7JFWLKc1VrzDXMFQhB00+hPakNEAbzyvyXQyJ2lU
2B6T9GTWPyrLRDeq37VpslEbOgXNbmsED14QPXjeALpz5b2z4DhsgLzGKy8NN9Zs1+Stk3lT1FSn
Wsvc3teh335R13ijFmYWI/yHWxH+r3lPZO0pcpmWSF4FinMMffT3iuq+HUCHwwHWrYYYwqPOIkZa
RehzJxslqjYzP6WHfZPGflSdqjR6MhLUhtSoOnQBeKbaR/sujqHH6vTntKtQPwmEjssHW+DFqooc
BPwK1L5AFs/2UpcEXjWmTnkqkui7U34LexoLrm9XEce/G+W/JuYQRh4ofo5CVnmKlRvyqg8RVfmo
/KxC21KYqCvof7BTKBeLJURYUZlfmVqi5Zqv6+UpzIofZjs8d239WRoI366Pa+Gwc/b4PmE4+O/5
6rWDoVZTY5YnBcrOdHhI2y9tQ9/Ct+tmFtwl+u94JeCZooAzc8udU4We5VflyXtqjAd7jQNpaRS8
8UT4Z+rgwmZ7cMzanpUomS34gcu7rvtRW67Rr3jjhdNLW4ygCVLI6r5rVdAyp5DHNOH6SoxjLdWb
CaGeCaGc63O1sNWE3BeWiGg5wOJnvLnCksxCODLxZYppw68i0L95jfOzae37NJU8dySvg0DNMKy4
xvdWRZmaopEGAomH2TxwshpnHIpRPhnTGG0nFFO2pSq5pg/xqBr7m9FDREsZ17Jv7zeGMEsCnpyM
osNqNhvsMKG+kSXyCQE1/blTDtfn8nWyLs/t5fdnw+Jhyf1d8P2UwptrSlOBcJYQIUKg089JOqX6
oe2bf9Qw/4sXzQ8UFPcFyqwKbQQQ4dXedlKM/TDap6mVXCdQnxC4O0eedhPZwxMyTJwVtX5IprLb
ylr7LPfFl8H3N6pfHHK72ylq+TnOCtkN0K1zfESVyMM16rDRWvOlyq0jb21YOvPmJavMmxjgkSlp
G6VR7hCrPHBzrmTAXznc5hNCvgKYG6v8HkzlZKYdmXHPhBdB/DjFdnvs81p9yAalu/EDVfkUenrY
udWg5ohtyv9IUlN9Hv3YMV2zPXjmw/S9D9oi2Upomj84npltUUT6pyqq/yPtynYjx5XsFwnQvrxK
ys12OmW7XNuL4Kqulqh9oShSXz9HnjtTmUwhBfuiUY0GqqFIbsFgxIlzkDMFGeTKabjeIO8/E5HC
zBl7hfuD4GXtmEVpH4X7vXO/J+HtDQKilCvPjjbwmYwWOVlwGzjSney0uUhBFmcdK9eGshxxITMl
vvfDFBjauJkUKItobRK2MWqolbG1zRLKTJBXphATYYS+CQM4V06z0OriJ8VxD9zMoG7ZAbtfhrUq
tmpeB1DFReg2iz5StLlB+HEIBccDHMpzJ5XS/M4jUASxCoiSC/c+gcAKOmK7aGiSBzT4P7V1l9zz
ujsOKRhFGGk3dt1v9IzsMkMM/yZGC42SOOvDbiC13ziV7VfxuOON+63KaBYQmz+mvBr9XIPsp1bc
63PwQYzWAPDJzP3Bm3rIjIoBWnImZAXcYtxwjxghgU6k7ij/ug0waqa2dQnkAqc6SCm6tRwGARG0
RoFpXBC6jZEvbv04LX5w135gEA4llheOlXswG0gjaT303CGkZaTPlKYHHqsHk3r3EFQJSNbfAbX+
zfGsQ2ra+wGp9xbi4+g7g0JQsYXSwrHk/T6r2y9O3B0mK3mY0mJbIzc10R91rYVjb22YoxxTAuri
afQ2oO+GRr3Y18L5otnxc5Ey1I09QLHzyX5IOhVZyHZ8Myv1W22MIfKlYOfVN+3oBYQWj1U+podS
YaHBIBymp9gJUDdJifULvV53akIHqENBSaaa+0u5QONErUHLylPI42RkyDiO2TPhfWhQ85dSWc7W
zEWDdiqaorGy+mkkUMNsSbazhzjskc+yITmHxv0wHwoTzSrlwXRKJewnFXPtKlUYu/FbRtLurug8
LXRaFQgSZwwByzX93ERYNSTNT06hBm/H1gr2feEIohkUHH/gxEayTpXCK1D6amOfM+toKt5Pra6/
pWsNIu/lokuvZJ+beM9cnN15eMkUtOeDdVS9HhKLpp5sa7yyv0EAsoJyU+7BN1kQL1S3MRLYIjyx
Tj+oJFM3XfkvenV3VREOSu7H/E/bhhSb6lgPPaqiRms/lmrHIVIVVlDM29SQEQy7kk1f80zrH3JR
5it3znUwgsQmxHrRI4w06hUYhsSpCmiExo82JM16/tgTlFeaFzdZa7G49lyXhqR1qUEzPDc2Imib
9rXyB5Wx9OOZjnMTgEldXs+DNTIFT2h+hH7WlH0B+35LVyoVt0eB5PaliaYqEHfM0wVh6ontauWn
uhYeutelUmwvpMxVPNida8URAgnMeOZbOYKouoLk0NTtdHd4Ab3cRksN9AnO4lpDHk7qNG49jUB6
uplo2KnKb70Xm8aAyBlEADbJgD4zBpQ2GDjmy/HAlPxZsavvA+9CElcj+MqKAh42SR8yisYQwWm7
aXrT3uRT+wp5cuNgQ3O5i5Ufats8jYp6AkH4M1QVnxRRRSIxH8g45kcOpS7oHYhnAI43bDB3Oi6A
oTG/Q/P0p1em34qktPysbLRA6zoEDR5/qzL209Log642R2FCWZg1Rwfan8k4QcHAM3yww20FJT9R
vEEoY1kPBMW9rUiS2i90/YGm0HHtzS+qsHCXtYEJdSy167ZmypDoAnYsZdo9juaeZNOLBuFG8Hx4
D0jMvty+kq/fr1gsAAFUFOlQgZALsmnhdmMFYeijRVmCywwMAUC4Pg86ea5VBd129sob6Dr0nWnS
UaODVgyumPfWnzPnk4u8LsGrrx1BqVVUfpq68R00v+nLmHstGIlJjJOVCnqsesg03x6sPWdTLj0f
fDRolUwkeBYwla6O8oUzxOMxhYbHQ2t07atT0vIwUFAqMWSXdmxg6StqmkrUjor9C8xowx0APvpT
lajGHYkN6KQovfu1qFXroYOY7tZFOg8adE7q7SD1Thrf9gbyAmZfvskT61fd6cnLIOomD/SmTyKe
qewZL3wLIq+JDm1QxQA7f2Oov/sYhPUmo7iGcQ4iqM4BkWmq9o9YtSjEZx3v1Y11OCChVEizteOD
M/Xxg9k37L51U3JUFNKGSDHTvdBaBzs5phu71cj90PMGSMHciXoWiy9xbI+v4JiCx0Yc/EfT+35L
sTMh9WzFsd+mtlKCDQyCrVnMuk0NaOgut6q1nOvsMaXFgINAXgi+W0e6TYoFczCe4JXssqPR0++d
Dl4niwVua4QVvERptdtpjJ8JZO1vb4KFDQjKhfnhiqYmpMNmF3m2Ad0ewl1EJ+OxBohnIP/W0K6k
hwLN/NRVw3oNCr9wQeGJjP2GjCIetHIlEe8Vl7mDELg3NsNwYuUhM+7NNb9+HTWgFAyPC9De7Hll
kFjrsLYB+ZE4Zu2TqE4fhx8C8jIT9oLVwcHpkZ78IyM5bVVcG6U3QqUvNxVfG5Jvqt2u0XEsTRdu
QXAfoKgNeLV0QRmZXjroTOZHdEy6+habjjv30DG/vQfWrMx+4mwPYFdozTifJceApnafQ8fvB53T
/tbrbUML9+1Ml/b/w5EmTmnTXNQqDKn1v3hAVPW9qn7770zMW+NsLFx3ISGpw0TuBQk/9magjCvt
KNeXBJZ/fsLOoPcZGnppguZmrNFynq4e7i0Ph/SthZY2kAZkd3swCwtjIY8KO3PT7FXjZKPxYaK1
xo655bB/SKlOuzy2yYlkhr6BHAbw9p8xiIw/nrvzTSgNrajrzhwamx2TIgl7lu9NDKsCciHm3sqm
W5hFgMeA2wZfLNqfZJk01ZpMUeKmO4JUTj+gy2nageev/adMPf5iUDULHD5Cheb2ABc8A2jX5mwd
AFFwstIAjZjnQ6sU7GiZXbvphKpumSOUlXVb2OcW4J0aOnZnDSQZj2IZ3eB60Hc9amMnopaLHPmc
RNuIwViDZrwXmaV7AxVHFGrmygLQZFIknqta4roiZ8d0YtkjK8H3qdm5chrsto/SZjJ+54JOR/Sz
Jo+gSlPesjQne5PZI+BmZfWDTi65i3Frb5o4nYJe53FY9m7y7DEPz/Fai5FIUnPfqKbJt0sLmjEJ
LYtNAcEUnxdpedA5RXN9W7cgCCzccATP0gMu/CFoPAqhZTsZ9ynvf9PGZEA7KjgzA+jUBa93XOV4
bbKmCaB/0oUG7mlf2HzTpYW3gTYzQRTCEx94v6DJINljcgu1i8LxDsSg8LwTGsL0VrEOAzpzfWi3
Ft/00vijcWr98fhkB31D6Yaa2nCna1A3Jiltd1nV5ie1GuLSH8BN9gcoeOUIgmHIXBha1riB3fXj
E81iCPPc3nxL2wJbYm63BAb0Kp/UlIk+qeguOZpo1TuOdd3/zOOqe9BoLVZybQvRBNLq6FcEcN1B
Hlfa51MXN0bK8hEC70O1ncB3eMpjFp9aJRcbw1GMTUzr4sHRi/gPnqFr1D1LI52VTO25BgQuRcnR
o+9TAfK2G4+uJn53Q2lgcbqvZVKsAc4XvMjFg1caJ1S/U8NqcRWnsR9DrgpqsexJZCdWbW+vneSK
AWRBtwH6qUAZt1RqqjLRJoxC+tcymAgp0lePOqgod2jWrR5SDhLSj3mq/zWI4Bz0Pog0QIB0ectM
HpqoWvC9nfQixFUE4XFlc3tIki98tzA35s8MKHNhZF7Es6syB+1IkkzQoGhS40kT9HlCJH3bxLvS
xZl3+l8bcO+wAFYvAEAubbDJpnFLLeME4BQQlqrJf9dlZe3GrBoCDWw291Y+kj3EzfQfuZmnoRWP
cQhu4Xbll+jzfF3+EjDw4dyhgoIy3RXnYJy7wii8DjTuTPFrvfJt0GC2cbZJ+bcuvp+SnRZ/Z/bP
GMqFarIfoSauZS8ue52QN9OcMih6JxjNf3nBD+XY+U17NFl0e7qk3TzPFhJduBORCp4JcCRfnuYm
Hs2JpZ1EjXbe1O+8IayTTe+FpvrxxYcpNE3PFaXZ8OXC9ED+9pNhaifDPhT2kzaubF9NeljMn0Tz
pAu+pVkYxJENZCWtUzyotFOn5uWdmoECyxoYe4ptqm2YXRjCH/qSQIKN1+q+Z6N9lwkX1Jo1oJmm
IqwHCCLTbZdpBphmBR5eVpp8SWyHbJuWijUpunm8N7aHrPbRuzWj9kD7qOk3jRLWzp7mK1O+ZkIK
5tPCKBsbHLrRUHyrSWSgFa9XX2/voDUb0nlzQOuRdgaGYVVPev2zNKi/6gqvV3Y+SRa4TxBCoSQ5
//2Z31CglseGNusjtUzHR1GqyikbCPqyPYC4kKFHdyFTXlGt7PYfHRw4GN4JFuGa0D0rHY+4F73R
xYZxMq3t1NyJaSs+CIV791fOTD8JvhJ0T8iv8IngyBS9bZxAmVSnIfC7t4cgo0BmA0i16I6OE4FE
rcz10Baj6BrNYac0jvttZ8Ttq1HQtPA95ESejTzVv0yN/VuIGMD5kmu7tGH0MQOkEV7LQ7PQyu+Z
N93lvn8H98ANoDCHu2DeUGeLqVJHgaSYMp4yE4WhZlCLTYUnOvASNXdBCYWOft3r0tBNveEFkpFQ
IKO95ScxSGZW5uZ6717+lPkKPvspVp6Ueqvm/DR1B8XbJgYSfJvbw1248uBbgU9BitzCJpZ2UCb6
VIwdTIjqcZa4VNiv2wYWwoRzA3JNOQfhlwb2Fn6yXrzYp+bemQJvXDkHK6NwJEeiW4My8hxGoFmf
dX6Wf2IhzmbJ0S8XwhZYYj2v+MlVf5YkslO81J9vz9M80fK2m9dBR/IQJ0FusUMZfPK0UaWnrhAj
ykhAh44+4NTVP63tJb/tniDsRw9TwJ1an9BMLNaYPa53G56AMwMwtE4Bc5ErS8aERk5CjeHERzxp
vCQ5aZ3zGINj/MOzeWFIri+JaZqsPNaHk6KFWhOKYsvtleDmOm5ABAjK9pmRaiYVl6Jgyyy5iecS
PYEDheUQlQggJkTNp4GujGUhnru0JPl+yPXRejIIPXn6V23aWOl9z1/1amulOzfvw9beEXpXlGt5
iesdf2lWOreKsNH7b8FsZljToUxt606Uw7DiDBesoBIIUiQQNQO6IedCVS0lJtNAOxjjET1l38q1
iv+1d0BS5cyA5OHKpONTV/TDSeRKG+SNwgLCqvJVKfNxm8cG2370lCG8R/UJGH997imQHIXrKlqe
5xQDeo1ftTJwxS4PzCowqh3eZrdtLUze3NWEJBXkUlWw1F06DcI7PFicXD/V9CFrd+kaUnhh7lA/
AzIJjwlcofJ7qBnzEmiMRj+N/UOWbT0n0Pqt+HV7EAtOAURSgPIB/+Zdy/MoKKRPFe7Jk1D3bXZf
6qGzxkK6YkK+IfpEBeDDjrVTDkF7FBl0X/sgVwZiDFSw/o5Cvh9EX9LKK2HC4Pf5T5Ydujz88Dyh
WxF4OvDnIgaU3/duUSm10VboIFd7M0Qv6KHSO2CcrO71E4ZAuoCaHJh6rxAyuV4oXpaL6eR2zWHS
9XuWlOC2E/Za8LHgQlEuR7oOCrlgRbsCIwIwWsVdjxERvnGn1x600DqpjmaKWpG3uT2q2Ute3n54
dKE3ErwpyEVeBbJpnPZjbXh1ZGcZ9Fv/teInTr/bw4GgK8JZJT6/3nIX5mQAKUNuFdADmBumn3Zx
qGvmg/389pDWbEiuZkLRsrB0pYb8w7Go9ub4khrfbpu49jCXw9AvPQznFrip0riOkPAbXQHk08rp
XzMwpxDOAtDM1loK/oImEizb9UAVqdXKDXPtxODB5uQDGEPwMpbTz5POkKQEe02E3LbqCyvdJwlY
JZLG2cZAmq2sycJ4LqxJl7VJY96zriURsceN42aPqbXKwLawlQ1UsFExwItspki7nDMUiAlJiJNG
AogzN2L9k5UFA7g9+yeRfNgZQJEYUbsGLJ6OKpIU5gwV5MXb1CERuJV8x77rmsR31lzb0qTNLgC1
PbD9XUk2mCwderNjJKLG4cWK97f38MIxQYr+79elPaxqfd5nGr6OWt8TaOAftVp5BAX9Gini0rKg
PokS6NwFfKUHUaFxA1r3GoEw9o5n90lxyKrMzxVQ+4bdmsrFmjHp7KctMwanV/FSMH+AH1qdFF8v
CGiJ0eNt/Yn7D2aXcb9hH5wNTprEpvbGWrExuJxBzRAkNlB3CkjysTab/1hBVI16PMjP5d1W9k6W
oGJPosLu8tcma7s7R4Fq8O0NsbTdUN1Frn7uJLii/yMN+P9MKyaQs3wZeOA53/+770sh52QAPlMR
kkWlrj7p5Q9a6F9vW1ja0ucjkE6lWhscihQYAZCDarZv1B2pV2LL68sZmAE0U8O9gEHjSkvWAeqU
lwwL3tEvtLqPc1CAAStqA15i9msMM8sr8tfY/Pdnt4BrKXjBE+xm1R5DUbuB+H17wpaOy/lo5gk9
MwC6fWdMgLmIYuWFW2GScd/zKr9sshAvEJ8oH8NQvm9k8NWAsHhmr8ID8dKeHgutwvszjQAt+lGs
eZql6Tr/urTBwIxVkxz97pGhmP5j064Fs0trf/59aXvRqRSj5uHXkwGx0rBBVjNX31hy+njWY24P
/TtN87KdLctkVqXbzIZOo/Lb3SrF2+1lX5so6abMlMohGQjlIGfhtyywN7c/v3QMkcJDaRGKStcB
rFNXljDcIo2m3gkNCCdV6EMBHnh328zScuARizyDDRobKCldztIIYJSbQOsjytyd591p6jOg6nNT
YMCzf26bWjgnqBsA/IudC5VRObSoMz6msSGSqAJIGeyFABDqdyrvX7Wm2gNjcijz7uMq8Q5wScD/
ISE6V6yk4WloPmxbz0siJQmVX24PPPT+9qgWtgEaADEgdADOQYZ0WealSxWCLAAQbclraRw0dVqp
Ii1YmCXycHGhxAxiWelEGoYyKsSskygmd8mdx1ec8fVGQ1wEiSZAUqDMeQWh0DlxFdtUhqjRbF9J
eBu4LvuS6OWK25p/5uUjCXbsmdMZCoSogErRuIkm/hESCyyqc9d4hGgdCyHjCpQ/r51dp7Nxxd57
Iu7aILLzzntLn0xqZIHfB2jthEFO3PVjo/ZTSObS38R5oM2pQ/+MQqeAatuP7gc8AMHUoaJahoqf
3DVeDLhATWCdo8qZ9l1dnVKAfW+bWMjazTZQjMfLA3I9MkbE1YVDBOEsAuONnyg+6etAa/Z1DfRt
RYOhgj5wAjQHyA3Ncg1d9p59lOcVj12gEJC2uabPBn83bU3kWiOIOB85ScO8c0PNrraEZXd2Cm5N
D0w0rWFsRKVyP+mQtrRLZWOie9Npmj8NMfG/q2HbshUPs7SV5z43cBShVIm3+KUzU3pR1pPV0gho
VgUgy8y6BwIXOhxxtwZ3WtrNc+l57hJc6H3KXKPoIezSR5kR1lAHG6ZtoYVMfL+91NdnHxyscGEA
MaPibsi7KXWHgiiZ3kelzQ9QKH3WlGIlLl6aNPA7gjYNOQw4ZwmXnzqsU+20pHiGbzQn81mfg3N9
ZcsujePciOQl3dTpkMMqaOQVD0w/rrGszHetvCXnpivPQabSuYLHKCrVUJzWhyi2XPBJ/wGOyZ/I
W206u1Z90ooIzVEffozPlcu/JqXwooQUlGhUbYiMRoMUpvalNIZPuJJzE1KEQfMyrkmBUanTUbPu
qjXCocVF+TsEW1r5Jh7M2M7w/aT6Uxq/G/0zvx9ZV5xGiHdcoe8pDmlvqjmLmDuCySgPq7Vmn8UR
YL2R3kWgB5T/5YEvCtVqbWgYRln35AVxvUIycR2xoJMD8TaU2GbaQjk40vrOMdPWGJDXI/sSomi0
G/ACZ2iki19TI3vLtTX89uKthVAF6NBZFBCAw8shkQQdWH3pwWa+8/j3IgXnl+3niQlp3mRD6I+8
7fZmtxIGLk0kZO0QbCLXgn8kq6PtgHw5U4fIKk7pGxdPH3dj55+fzZ/F4qmwQF7pTTifIKmnb6Ap
uv39JR+G2MjUUeZEaCFTTdH3JugJh1HvvpIBROwW95s1DN7i0pxbkfIU4EkYNKFhkmJXFG+Fgk79
Mk6sL23bKY/1pFWBbfPYJ1P6g3jgudINUa7gAJfWCThUVFjxcIZ+heQSzMpGM9FkD1EO8GWxtZQ1
nM/yTP6/ARk34zKndpLCHKLaDjOgMd3dp/ba2Rg86S5QnISonONUmZRs9F4Jmz+3d8PKJMmstUj2
kTRvMQbq/EKTpfGZz+v63BKH/A4eTpebucsIVSaLw23uNR03v7uW512KLeboBaSYaJJEr+SlAcfK
iaZ4Aocx/ZGIZFO6+Q6YaqP7+Yl5AmMtNFBmjJocRtojGMtadAxFavxI7tTmE94TuPP/+7xMuGno
03+8p+qWd8NY7HrdO9k5ZNMaEJlakH8Y1qKyxZU3AE8DFB3Rl9xj6BVoltYqOE9vT3rggae1W//6
uYy8OPpcQIcNQrer9J461XFX2F4T5Y4ajOwp6w5D2x7UIfan6jMYNvW9VIb3EoYj7YO+mUaFxX0b
ebW5GRu2Q6vFQ9WsZWSW/NoFAExyKnrjKZZNSR85ZRa05t5sHr2KbkCq52dm5NBt3kRT+vHIVpvR
DYBMIeq8ymKlRdtVmgWjJnStOkgc/nN7cy8cIqDnwSUO/hq8CKx5q5xdOSPDlaMPehNlRR+Q9mdv
2D5Xtoz8l3Zmh3pmByov7phoRhOZ5la1/dJ+IN4OXWm3R7PglkHKjKahGW+G6EDymY1hxWXbjk3U
DQFtDgUoDtvNbRMLwQ4yDACdzOqdULmWbjcFnDhdH2NrF7bwLe3ZrcFzGfLua1ofyBr8euGgXhiT
4o04Uwt1cmHMFD4aT/M15bulc3o+GGn1TVAuJmTA97XmySt/iHaf9P/0eooCxsrzaWmfAb0AfXU8
BOcw8XL9vQ4YhhiUe5GRvjkEoraol0GnzOh+316epRnDnQ8enxndfbWf9YZzd+R9H8VU8f0BNCof
/j4KI9hgYEhF8U+TZiwvVVDoepmI2Hdduyf14ROfR9YPZKDonL5imM6x8cbKrkVUPKT2T8f89onP
v+d6AbMGAbvkKgmaG50m83iUkG/gQvDF9BkDuCYhHgWcBPJxl8uMPjTIPU06j5hZBIqy4f2qG57d
rPSIhUiJihfszGKGd8elCVcrbF72NhJkg6dtidm9tHH/zUjbR86cwAGRSj90D7FAdyIj92rl/iOQ
2HI5Xgb1tM/QIKcX9h0pu38a044gEvrxIP7895nSczFNVA3KTQaLTOTS1Kbx1yBBC1sceTN1vljh
44DWvZwAkzo2B28QixzF8XNgVmm+sorzNpCnGCnUObwFrOkqnZK1YIIYOoVF9jRpgbDaF3co921L
fSfNgeXreXh7Xy54B5TTIb8JmieAneUYqNchYucxMkZxN9ghmGB+jW7rBKTLD7wf/71tbGn+3nOr
6BByUFaXNlCig4ZnsJHJdfxOPHj1iqdbuIMwDnwYxU1wSsk3qhFbTWb27hBNzabKtqMSmmsZj6Xp
Ag0iWoBMQDlx0C53gGE01C21gkVCaCcnLZ+GDFK+U/HM67Uk6qIpsLwCGo52zKuWpqxX3N6eShZl
Zva9nUDCkxVfXO7u6WDsP7EuuLeBQXvnd5Zca4K0ZCzUiUV9U/ibBv+6/f2lAA4EB4ChoxCB16+c
BvFMOIB4GMcor03NV4fxyFVwSBvJHpph0wEdGVum5Y9WZuxEUX7CLYBZDtot4PRANnqOK84CoLwu
RlR7Bx6Z+pNtPWcr99LSrkMdAJU8RMDQh5E8OxTt1K4cxRj1SufX6ZtqnuJspQSydHDQ+YBufXjx
WXD0cgis6yuBNzyLEmqHvxSks28v0NJeO/++FFo1E3JXHiQgkZ7IDhMto4rmb2POvnioFd82tTgU
oOHRlYieBCCIL4dSN0ORTFM2RlARRL+vnu5uf39xOZCInitGNhyb5GNIrHEV0rM4ocOD3t0b5DT0
n9hQc677Pybke0ZJu84ToOmJwIrkm2npuytbamk5gDpVZ05yQCvlroFaKJrCqS0iK9665aPQH8dh
r64c+qWJssDEAQ8zR1RyPJXkYFrk4DCLwK6ht0892XVr4KOltYaXB1khpstB7fFyrbVOtDWxQKah
kFclGPjL7aVeKjPNLIuQ+JobhMBNe/l9bvQqdIpbNZqctvw+AoIaFqaT7BLSGuj8naoN8t7ijkJa
LxzBuBGWVdc+dRysUrd/ycJAwWUBAJcH4U5AuCQfUDWGAE+zPkWaQI7No37ZbW5bWIi9LixITowP
/ejaHBbabtt3QaK8xNpDjhAHNGb5w6iuDGihmw5I27MRSccoVYCHizNriljSB1R8U0tj60CyM499
KwX9WQrhz+eEiu1QJUFroNO5DxI7BoXDLmEcFFVRra4hDhaOBV4xiJ9naopZ6ONyuR23qk2iNrgR
9fqhdOo9tb+3cQVcZvH19mwvrSeidMALcfeCjkKyhH2lWqUZI0HXscAqNyZZ4yJdOH0YCrRkZiEg
eHYpXAdFERovHcQqieIGrX4slEe1W1PhWxgG9AvnkzETAV8RR4xGj2AJbGZgvXkr/Jp9//AsXXxe
2pMZr5zMKQgDrigJ+l1drF2tS78fwRbIguaQ+wr70XEG5a3ao1EvgmyriRU3u/b5eb+dBQZOJgzS
gjMgSlLhqydmWR+/68Cl8ff3S9uoaGziNEVMIzK5vvgxZWsFsoVdNCveADUK9lyorkgGVBMpqhEy
zWiZCrgLCfZ7ylcS+osmoB+DbD4Uca+kwwQ3ashW4dHXNSBQgV+dxk39iYz1zBkAj2MCowK86uVK
CEIcYpGER60VQNx3rSt8aaHPPy+FTwk1CzFBNjTSkrCugs8cM9SOQfkLv3TNmlIwZ1BHPUeASZtQ
w5+VeGNpCZBon5mRZ1chZ3CctJ4AFLN4VLGAJn5fBtPHm//nFydeG6DEnTM48084OwoMLOi5M05I
T1iavwEP0cdPgo2HM8iLZlcEnI30fRcKWsymPAIbLLhls3Rll86uRno3o+kN9SYwI4NZQJZYwZPQ
zniBFY6T42RQvzG6wCBHt77P0FSV85Vy3sJNdGFOmi7kiyfex/GIgx38Ut965jdrRG0LexYtaGAp
BlUWIKhyrqFgHQNlDUzQYjuVu/T1tu9eiCfweZw2NGtBd1buRqSsQuNr1WLBuabcI3Ho7PPU7f/o
U2MGIG9QUl8RZXKfTLW9mfI2/fCLBmk2vGdgHQIWV9nC3FNAjTPnakbyR9V8bn0cJnppQFqicqAU
Uhw6kkFPQr9P+eH2/F0vDz4P3uo5e4/LSa4RVpqG6DPHM8YZUVkxv+nWyo6ef9/ljr40IL2TBlZa
Y+wiMWN2W842XXbi+u4zYwDvEnL2c6VQuj1GkrYu7VwW5e1jopys8Pbnl0aAND3eSQ7cFnrPL8+8
Ylp0LFnNotIkD5zN0lQqA3+uyz+c90FOYd7K4NQGz5L8Ou46AFStrh+iUq03DkixVPzhYi0hs7Dk
+owpm9OfcDWOFC54oieVmWo0oicbHVq6upZcWjMgrQfNdLUyCwMGRicc3dhPjZVN9f6ok3YV4gQk
uBGXQNhaDhhYQtNu8GAiq9ONsJ4a60vR/2uN30uxV83BT2jrC5oHTV/4g+hCEXeb4uOwG0QsQKto
yNbOaAjpMgBqrVKE27gnpR19120D21qp7C5sPbxoLaAb3/2bjKrVnQEEuwN1Tnpj+MbQbapaf7aK
NS6shQVDWgvYZ8Qt6EuUB6KOg2c2ReucSssKtLINCk4/fHHOlEqGh8oagIPImV4eIjN2+zT2MvdU
2o1fl0ZQqCuVu6VBIDEHN4YGp1lQ/dKCQbxRVTTizb3cc1sI+7inR+j+9/uSI3OUOrY8lnknUwS0
CPtvt73M2s+XNhNRHTYKis+PDeQ2qoC4a1XuRQtglQK+GbhNePvLCWoTOjYFuGFOXVkGZQn83lov
6JoF6a7qOlGPrQ4LafU0fcUz+/YUXQdHuGO9uWEOMeS1OGML4tPKjVN8vsvAlgvq6JZ4DAIB9m/i
DvvOUw6a+ZkxnRuVZg0YY/Qdd7l34m0WFIoaVGudAUuH/NyCNGs01zvhWbAwFdsEvO/9gXw8bEUN
Zm4z1PEomenuLpeep1ne9yjhn4Sh+pYK4PCHEw1YFzhjC2Ee+ENlUkIPyicWGHGd0xjU/AtNXm6v
/HWcevl56UZprHGydIbPV+Aeyfg+tcBldMjdjzspdP6h5X9m14DAhXTESWIYxWiW8QkM7jp5tKq3
28NYOB8X35fOeD1VwLEiu3eawF/dbo2Pvw/xogHCGKkeJHau0HlmNeEmAoXdyeHPUKrPnm7//IWN
evF5aXqyBFmMiuHzYGgZBt+dwjUZpKUJOh+ANEEFg5rCNMACeiOGTfHxlgHMD8IG5BqwWdEvdnkM
GDJlWeXQGPec6h/MXF3ZPwvbFOVURIlzyx2oiqRj5hJFjSveKfB/YJytEiss6yrqqeGjOrQSLC7a
AoZgvk1Ri5QBippNCjCRjQh3vV/98MMyXpj+Q1mDwywtCC7t/7MiJzT0THHGvoSVyS1Dm3koR3/8
AYKOmPnQwbfjJSL5V46+CWIMY3wK7XIIXLomuL48gr/fl7yraFJLTV0wOGZG6if3xvSJC8JEsw3e
UAARY3tJGWa0Eyk5Q5fEqVLe3PSNhB8/dGeff6fJP8tomL3Zx2MO163x+8L6lVi/dGUlml6aIlQ1
kJcEHhqQCGmK+oI2vcGa+FSk9Vab1GNSa19uj2J20FK8jsolOBuAIMdU2fNPOBuFXjitXqWed2pz
dAVNThKUtraxam/nQDYC7IJlcNvg0vHANYScIt78+COtCrcGK2EaxqQpZtCPue8aOehbojZdCTsX
R/bXkFwbmkpeDIzDkEKe9fEprWf9kMZXRu+kxGsOfnlUoLufGT3QQSaNSreVWpgaNrMBSvYN2xfT
vXD+uT1zS7sBMTQKzBCHA7GH9Nxt42QAYRyCuKnIkLHxGzA83rawMGVorEc4MqdJr9sVhtjIVKWo
7ZPhvmbtvgVDW5p+zxTiW/WKqYXBwJQBhpKZs9iWIcT1AMXCrmL2aTi6+os1/Lg9koX1QPUUUwVY
mg0yLPnktK4CFb3MAbkptBvK35BduXPHyGPNys3yvo2kAwQpq/n61UAgCIvSAYJoSOE2o33irBZ+
NWX3eVrdDbYdpjn/xcdRPWBeX3ULil92tfn4MNHUiRye66BAKdMyJ5D70AlNnRPj1d2sz/ro1duk
9D7uh+wZhg00KVokr/LDwEib3VDDzKDtErDcr+yFxTk8//68mmdOyBo5MiwxVqvTq03Od1Z/GNVI
FXd120AStvHZsI/XmEvmLSAv3LnR+TCcGZ16u87iDoNSTrb3FTCy8evtxVk4TRezJgU1yIdxhRkw
wAcRqDlgq0hOpQ3xAW/Ef3+5bW3hQEFFD7C5WVMIjbhSiJPZXZxqNg6UQk628rOFetRtA0vDAXcE
ZBWQBYPagXSkqoq7NfopFRCl2X4Tv1rJ6FsW32pFtc3zdnvb2tLqnFuTtkSexS7Fo1I5Jbo2/A9n
X7IcN850+0SM4DxsyZo0syTLbXnDsGUbJMEBnIenvwfq//ZXhUIUQl60N+pgFpCJRCKHc8KCYLyc
0DvAxyq2TSYHESFaSn14vYvUXlmliV4kjvbEwE86sO4+w6A5LVTVddnmcVZyHkiBFVDEyGoCa1pJ
i+WYWREmmBt9Qhpk6kMMgCjUJLEDdHsjxYWAAe9x0R9p7kSLztYAX2ODbqWPaKBwrZIdAyIaIGsw
kI1eaZFRcQgKL6vtMngCH6kThNWyNZb9deXL1nAqQlA+WIVMJ2MVMjrH1AWyssK2JJ/njH3oxUWd
6BIHRV8bToTn+09A/rtpa7Yty1SRH+T3veBcUK5DoQuhFZrVRS2sCD3nMcWDJrC1KLBfmXus3Z0V
YPzrewLKcOVYhmxNpwL530+8WVavc2BbENh/A1FshDtAYVcStQcY9QFAGkdAvijTgvfIYXpfASYB
ECXaIaChZr18Wu3ovAdmGcprPvrchCBqnPKpmiwLY/63q4e+j8P1z0vOIBDwEOci4kCXrdgRgVdf
uZLeIPHcVlY09D6YcOYDG39pFuMDc+uX6/JkKuFZfD5cBOACsWoADPduRstQGk/+3Rzl5s1ffB5g
CHzSB55SxMRDUTib7aFNY8/7DcbEMFD8fJnC8d3/vm+eW9SSlCUZE5bGlI1L5IJwD9RNW723O8WL
QCVIiKDqCvgRYFhOYxQG+yICe3Q3KkRIQIoxPoQsm4O2Wpf3o50vxlxdP/M6gHzUM9l1HrsvaXMY
ZmtT+uY9SGKLEOWwDUaRmrBC8QJkz8jELhjiv66zj4S96BdOfof4KMkJGax1TEhse1r31FnUqbfM
Mo9BkACruHDoFkUHdmfPCML93vlWELe/W4FeG7J2MX/pjQo/WOaoTn+QEDY0lKzUq7ExuLx2egO+
quILsJMJiU0OdoVW/2lVPMw+urAvNoF3UYOoS0ISWiOarDwXByOA5oF+8R3tRaFnNC8zhv1Dm43d
3ptqFhl+Q3YDDVho1pkXrcMwhk1bzhu9Y80mI0O2wYPW3uR5VtyhsNTuAls1pHWpMfA6AaUPGCq8
OwXtVOeW0yYBsbR2SZ7AKNKiL8Iwjknq/bZrrdp3SxvssrZow8Qg9Ub32j+jVr1hYI0cVm9xnmor
nV+vmxC/+042D49mnpEBXDhvQ7BR4Tr/PcWc21aq5fRIUFQJnXV4Nsolsmjxw84+WWD9P1lIHnNA
PEB5cI96cqn4VYrGE62iRxjlg7fYXzK73HhW9ev6kgTHfCFGCJTp7C+l29X0CBTRMCVmRHRwxxJt
SylApALF7S+4mwtpgkIBhaXNjo1FMdfYpOAkYGkTZu7362u6LgX9D+dbNxQeKYu6pEdtvPPJTm+f
ak9R91KJEI4u2Ar+T4TXHsxp3/0yVWO4fOMvbe3/6x8F1fNFsLZse6+EYgpruJ9T4630G9B9OkfL
QCqbTC+Y7lDsm9y8fQ66Cwi2i6FINy2YjykmemwDKGZP613qhp37uQDzXxtAQRXQu4gAL8IzlFwn
zQcy+zHQvtHYr/+5rnzpIhCEIwDnM//izZ90zhDUKaPHkWE82gDGPdGdA56Be79VPWNVsgQdzRXm
Rdylo0fPiswZMKXh5GwbVVJbekRPViTc0U3qM8xNYEUeasU8btr0rX0/rv4NIDruxmVdFDeldFko
WiHZhZ4IVKjPTQ+YUmzRW1Ic0/G2oMeSLVHraZtC1X0oBGn/WoKDwBb0VYg7xVctsereNZuyOPrz
jZEdCkXgIT2jqCHylx+PObn4Ew/qUXdtitTn5vxD154t9j7mX//C2HjPG4cuvmx2SBjrAJGDFfRo
23Nuch7KHMC3fl2KdJ9Qq+QYacgBOHyhJwupiVWMhOujL8nvElzvtea8XxchVTmqx7wcihtHZA7V
kizIqJcXR7pEtRMRkHMZYaoaD5H4NDzzAbyCmSdMRYuZwaIyE10bkvxoDM0NVmuiHaVvw2ZynrvZ
f/Aq7euSK59nQpjFzexMKl/76fbVReF6hNCj7YyPNWDM4DwwiTu8dNX6x5y1HxobdnWqQgCTmJ+N
ZDEyoWjgxSiGoDXAzE0gMKP06Pt3LaNhR+6QH1AcVakQtF8BrAHDQ4BQO18bmRF4IIymx8bar+uj
FjxmKtpAifWhPot8LswDiYcLqPR+KCrWuriI8DiI8By5bnmqzwun1K8qRs0En1+zcCG3jfe5/OmH
9v8lpTV4SkAXnFk/pktR2Sj79hZ466NKEQjIfv7p54X4CVkrrZtdfJ6U2yJ/nT1VkltyMm2U0vhU
PDLqeEUJGvbNxAxyOzsCCCz0a3QIm+lhycpwblS9MFJR6NMGpA982gWeUVbOrDG9NTsCOSNsKnA2
mn/0GazwpiqfKXMEqHnhXPDEHxCazheV0LzVq3TIjoNTH63CPWCeJ6JL0OEFom1NsHnmU/f1uqHJ
jgpONpaGTplL4NK1sEakPVh2NPMingPzbura12lRXZ4ygwBZHlw1BOGZZZ0vzTBr5ttZnh3X5kjW
R+vzxwXIO5h84ywMzgUZ5LhmJqsGcz6a7c5/y/rt9U0Sp674cTn7vuBQSn9qvEZb5yNg0amDjhL7
cTajrvVDo7wdgy+k/baWWWTZm+uCJUEOplM5lRFm9HFZC9tWVgGbcmpNxxKk5M70Xlh3pXYzVQdG
bq5LktgeKPB4Mh1T0ZdNd145WpVOyHRc66M23C0gvGHrd7ONGwxC1SqmOInVQRrGbzmcDhQmWLpV
FtkyatZ4LIP0QcvduKuc16z/JBQZVxtsGtTWeJui6Vu8v+fGWR1t7Ec46TFc0q/BoOiskJj1mQBB
P0HQm0szDuMReZmh3tmrQv+SfTr7Ppd/ckl3TdE7Nv++X/4k2mbWtx759WnFn4ngP+FEBKoaJfFW
wOa09Rd9ypDy6eFqHl2QVPnVHatUY3YSkz6TJ8QdfdKnkwOKNjx0QEQKjsACkTp+wY72QARU7B/f
H+G5CIw4AzUBYANxsJbzxWUBII5qg3FMoBdnb6gqXJJDc/Z54b07DLqdlB4+vxQYSdzn/SYYHjsn
6tI9hjOv60lmCgDmQcIP3WaX4yokcMAY29Tj0ZoeQY28adavoDpV+FHJXYeEOmppGNPjo77CgkDs
CpiB1hzAILgZke/CHQwsrSRc/Gl/fTkyzeARgswnZ2q7wLnSfIrWb0aGY5pWYWa/r4p7TfF9UfOs
0kZ7JsVwxCSdsaGq+SeZNk5+viVs1GSxkpIeP99ybrL8bp1vu0YRokl0AeARgLOYhstRoIUQretm
EMeRoj9mxi3ulsI61OtjqUp1i8ix3EdCDB/iBWcnrnrBhS20KA2jNPujD/S6fJrDpPlWJT8T8+tU
vNI2/JoeRjf04vQ3pjZTd9cZkRKv+XKpeMehzILpHDRUom3g/JiyLkB6e037o80R9OybPN2u/Y9a
BXF/aRNImeqIdVAuBvKDiKqK31AXGgk6HFcvBJdymH2ydR2beS5BMIvZBG9CwyWA0SbHSBbdfPbU
4PtAxkBI8DGrK9ybgDdvah3Qs8fsa639nusf1z9/adX4PPbmwxYugwCzKdqR6XmPYPBgZ1GN0sf4
2XPPK9rIE+tAYEH8LmZRxrxfEgf04LG7BwZLWI6p4u13oWQuIMADEzUVEJ+LY30sIbpe2DQBqFFN
Itwvn9wi4fOCqTZNVS4juOZi1JqNoQtz7RdxFLGYagniyR8yh/ZJnsTJYIVOS8NJBcUlkwA8Gj65
D76HCy0EVkc0iwxBXC8/En9bghvz89t0KoDfnCdRhVsHXmkGParLba3v2o6gjxxT7vcMbB+K3bow
WmgEXpJD2AMY4aJforK0OW/MOoht48FAN3ZjoEK0KCpEsg1D4RwTr0D7gqcS1L6AVdsmDdOAWz6k
28EY6zvwc1WKwyFbCtKzmHwBOhGsWPDFY0npMM0NOfrDfLQDcudN1t7ois3nlQOMDbz7fQi7hLMN
kEafMjOJkQxEA9r0mOtTGFTOZ4MJKAYCeEsGLviLxDkzmaeVlpbE1twilpwip89A6O1Ga64qpMvU
g043TCtguBLj54K5FW1hJyMNyLGqKv2l0In96iSBCqNEJUXwvtZqLOUEXobjxu7ere79ulakX//w
vsCR57XI8yNjT83iNkZLjvky+9tg9NzNCr607XUpF1ctlIIOR9yC6AFAFVMwscDIFtp7DjkG5p9u
+bGw70z/Plc/Py0FSVPMiOFIAhlPfO4XizPkPYgyjr5Xo9oQ9T34pp0aeE6q7MxFCM6ziSeS+K6e
OBrQrtFZ1/P0iJmxe68tj6O55KEz9j8rJ9vlpvdSMvPXX6yOo8EhT4N++ssh0tw1F1RhMWULckGk
t6mz15cHDPQrTpDYJIDkFVZ3Ikmwa+avRme2Hjn2MzU3aOsA+bPlsi3aqZyXTDOnsFsY5oCMao1y
3WF3NVvTsCiAToIMPNgC/2LhoE8HzSWixovOUrAEVmWqd+RYB07UVM8aOuQt+80K/lyXI/GD4GrA
qOTHhOsFCZnRL6YxOz05Gm5CMNReGnszGEhUsazfXRfFT9XZC5Hv8IkoYYf7Am0/I1vIcV3GGLTb
gEpAM3No9klYtGu0omtpXacNZtM/N6H2r2rRI8sHa4HFJR6RMmeLOdmaFlOnJADGZ3+QNefpzKck
db7qy/DdT1oVnqF0Y8HqhWI9plFRAjo/LZhLq8rJZuSYWc2+nNhWL5tN4qnGhiVOxsBbAhjw8DW8
uelcDKut0m7clBwLjCRH69IZj3Qxmu3QLEtEy8xX3JsyJfLCJmoKoEV1TMGp1YY1Ju4Kp+Z7QXdb
4tm5c8lSP47DgzZv82ZbGQw1wmYeD9etR7afuHIwYQhMG2TShf2sxrUy08IgR6tK9ikATsPGXbe2
TRReWy4Hr/4PMRdjF4lPJ4TN8Dims0O5ph1+9qqlyHSGwPw/EfzvJ44UcRkqbZSkR/SzhA1577yH
wLmnqh4uyS2H/fqfGME0emQdtJlpUFWqdeFcUCCiTQq3Kd0tNId8aOSy8bjw9ckafR9e0++3q/fQ
rs62HFQMedKVnEgxzzesaYphWAzoxKrbJaagG7qpfFvlclVrEUy7S4wVzW4J1kLQ4LhY+nas8Uju
UR24bsry5WCaA94dxW0xJWuPI0G6lOt/Do4TMK2M9JOMAB8uDxha6LACpxEgGIS1YJ4nX7t8QrMx
YsPQ6Kpym04LJhBNXWEBssVw9FcAVmItFyQRrsf8NPMqPAJJ+lICeXUhKiQJmWIwW4M6uos64EUQ
nQ7wN1pfJ3GJkdxNZy+/JvBo3QVofvhsIgj+Gs8BDDqA9gKdIcKRoUljV4ARTeKuK5rIMltnDw7l
CLEoi9zC9xU3omxhiCQ4SDeqDhft2u1cgGqyhfNu511fNqHrHkZUA65bm0oIV+CJt1ltrbeWht8Q
QUjdR9o+UBUxt0yEDTAz1DR4TUi8hKy5pu5iZPCZydb9kdCd8/vzazgVIIQOC95WJqD3yHGglRmV
6LHb2rM7h85QqXoiVWsR7hlv0agD3hly1OEsvWIPyk9dhQYtlYFziTZ03pQqllTLqXLMukFAkuK2
Lu7M7tj9RWKDxzv/iRDuGDZaaHhmrhYDnDvKB2SYVISislvsVIJwVlzSGiaZsYiV7sDNGmUcFxez
ddascJeykONUkKD81V9X02yg/DKIanrLxseguO2s0PZDzFNkqq4dmUMDtidCQPR7YthF2LnK8lFu
1rCuMqybagPgp811Y5YJANoD3s7cpwGg7/xAmonWrs3SQUD9y2DvqvqvzLjg9QG7xDNOFxHhNDij
jWsYuQCmbZLVfCz6V+BkKrwK33QxmAfoDoq1SCXjmSIsYoDG+yyrEFNXrBzDpNDdPfGsLloWrYM9
pMse2H1TG7LJLxXzFdIN5K0IJuJQwxAbQhyqF73hFlpsUzwbjDp0coXJSfcQL3dQaXBOHTHYpDlu
uqmlWszQqnycaz25LfLaOpRdUijuANkxcqAmRMpoUgcRybk1gHiCVSNbtdgBeeqkf7PdcZPRN5xf
hcakuwaEDlw0eCpccHd0mHfxG+A+A6l/642bVNUvrPq+cG66cU3bkvRaHJB7rwu95vUvjs3J7xf8
jcUcxAAePzbTBogvYem/XRcgopJ+BE2oX/+3Q4KjaZMu6DsuIfOBtxMaALX4qr1bR+3d+Phv1DYg
hW3/WCwE4EViHZKX679AanYc6Q+hAEa4PnojTq5qLfOBGZmMcNoD6EeiOYgMFfOERATSncBFgntA
t91F2XEFsphrpX68DOZGW5coWa2nevp1fSFcF4J3OJMiBOxThYoaoGC8uE6tr2VQ7jB5EWcBqhyk
nH7bmYq2SSoPcQe6LDEACfs+P0QN0GT71gVhewJM42CoD85Iwwq5qmhurRuzR231+gIlxo4HMMBP
+Rgz8siCMTqeZlVp2vqxl08/lqDc6Evzz3URMk2hRQSdewis0cMnhvDw472/1l7sJQ9m+mItT2Oj
KELJtg03EQ+q0Ypy0W8FCIN1AZF6EGOCPQ+rwnjU0m4OB7v8x/GSEQmn/Ob6oj7qi6JlnIrkG3ti
4p1pNUmTZUE8DeDZLbo9wRBMWvqPGJEMjZTsNDDxpnn/dRg7UK/PIP4pnt0lvc/N4sZJ2xtARyhe
MOIEMj/3mHJAHR5zkxijFa2nm9PVCgjeF9ZEXpiWHaeSbvOxvO2TdTOP7LdB8OOaagIRsaU4KZJ7
FAAPiJuBjongWbxpZohK0FMRxNZQ9HvbTfqoNwu2T1vCtkPZ1PcszX/mYFFQWPBloxVfNb6MwUFI
B4zsuSZASOj7bqIFsVEN9v2KJOZh7kr9IWs0535snHxfzzS9H9qZPZdzq2979LbdGGX/W2ESUiv0
kUpCWgkom2IL6ex6WQ9GiCR2M8uJWtrZIVnZdE/zxThkHh2/l01BQ3dKhqe2S9v7qs2DTdW09pek
M+sNqfMqStjc7AGxReYwbbXmoWoI/Xb9h0pVdfI7hQM5GMyypiwJYvRzpFHK2BLWCLFf+2VKIta7
6X7qdGcTpLVKVzJXABiD/3ZIODRGMyFjMGRJ3C/Wxk9vQVG00VQFb0kgYp4K4T/i5GQC5zdxixlC
yiL0zG3q7+oxWr3PtnFxq4Nh8dYAPLbF3Af1nEGbUhLErWXvghHok5kqJSrfrf9EiP0oE1pdKsS+
fjyt9GuJlm4Dzb3TpAyBZXI4qStqPJhWAXbj+YZVE4ij3T4NAGL+TDokPWd7R4bf141OdtHA/3Mo
C94+Iuauc3OwixX4eXGVowAAkps5eL4uQab3UwmCcblrp5sJhQSw6DD/0Lg/y3dLhQAsOzugGsAB
R9YLfGdCt4YXVJXTFoEf67UXYeo6zIPvxvBrNcstzgvYfbbXFyXVDVJFGFvi8Kki5lMe2EmST3oQ
F5iX37rFyBDstMFNihED1fXBz714paED/j9ZQrBTIjvFWmMK4tn2fztpcN907oMdLA91ydBf4xyn
LvvhJiZ4ivRD5wSbZTTj2VPhXkr1CHhrRLBAlkc+6dwcx7TTlm5ZYCmDBZwrQH067xTYf0CdoOX7
auQqjCiVQCEGyvPWXgMgF8b162oBAN7+kelhc7iuyI8w52J3gRyJcgOgXtFpcr6simQ9zTMaxN3g
TTeY2/i6MhPkRclcPIwUTM16R5dN27jOq5sU1k1RrhhTXAsWjZhNiLN0rDZr5o+HdC2Hvc04w4E1
AHe/CqYoQM/nbqJpsqnHxrzH5VKHqD+kikXIbjje5gecCY5LKkaLea8tfbt6SUytfG+5B8c5OHqz
bTGNUYyb6xsm08qpLH4ST9y4MWUNZgICdM3UHnsGq1ZyGBaS/vLTuo/Y2CSKOELmoDwkmUHRjTIU
WlzO5Wn1aOSZWSbxPO2M74x+vhvko2cRL320HABk5/zzjsaKqu7QoOPTOzc2aHx9t2RlXwAOoGeC
d+ajUi84Jr+bjZGBjAEkImR5ceue3i+en2OOzrMjq01/jGviPmiL48W+V/k/F03XSVjqxngEXaT3
N5sJzCITneg6cO8EY+9JUq0NT9tb6UZ3IqopjEPmhhHsYybtA8tcLAusfp33TpMi8ajV35tk+lqx
atvXc9h5mFVsS/YnS1SN9VKZGHlwP+hgLhrQvdGsetbDICftPm03g/0Pa8pIG/Eu/NHoKqh2meP3
+GAHonkfIbWgT4YqB/ESHDVrjVfzPUeiANNJim2U2vyJEMHj67WrZZ3jJ7HeU5AylaEqZy8T4KM1
CWyBSOShs+Pc6qt86q0hQywGfBXrxq8VZQ7V5/nfT3zEYAwMMREOVTpbf4CN8ISK2ub6wZLp4XQF
/O8nIpppypOSQASYzALnlkx7EBJfF6FahXDheQFNV2Zgk7pHfXwBhMT1z6tWIFxvwGrIcs8jcGy6
fku65DtwQh893VckM1ViBH+dJlXnLARismqfWJtkiOZc4VWkIuBRUKEBI9ZFRjjoKqsioxfEi7/x
tcPoo4ameNdLdXEiQlhFhSnKHli2QZziFWShS0axBNmthtISLhhAzgLKUzjWJQUBwzyOcCL6PiHI
/u/a9XtTKGbppFLAPc8pnz4iqXOjtfIyqDy9wWUwROlTaYfdS6lCvpS+u9E9+Z8Q4UYb4AvHLGBJ
3FbVY2qzsKHWwzjPL4id+7DxEeMPa/l7WOcNGbqoYMbzdcOWRSMnP0C8ZGaeSO1b/ICyQtKHNHdz
5dxPlfVSkHmD6dy/qKsDtAKkhigR61i34AoAcjxTIHUEMeCuMAWvrZGlKcxDan4A4gOgJ0eVDPjf
T7wNDTCwURM8zQHptiscTCC5nUKE7BrDtCASRLhe0EYkWOBqZmimwAstbjO3QEYit145e9hO93rj
lgy0PyBbmG/GBgO31/XFDUKMgLFzuNPwfjKQVz1fnAUOwDL14eeqMf+GqtvRzq0NmzEvRuttsJRm
pHlrWHW5wjNJTwOAFAGi6ABVToQtA0DuannDiso+XQBqqVkIExBX72cXeNtIlre76+uUysPonQUA
SgMFOEGJRo9YLM+QhsusLyT7kwaPBfnSstfrUmTWD4IAVEEQIWASXDh+HsLVophMP0bX29ZA6DPV
T1MNxEsk/A1F8KqQJWYiRqTfcy23kJYefhbkdTIBnRexNA2n5u36qmQH4GRVonUCrmdyxwmSRnNj
+JGKCUr1efPcBOnUulqPZ32c+z+m5tunZ0qRFOJELeguxbACUirnn9dogSxl4iJjQ0NCw3Ha/s3u
/O/7gs7HXrNWU8P3jepbUpVhBobq6xJkV+z/VoB00PkKiOGTaWK+H7v1o+XunWSrJzfXRUgvjlMZ
gh9oZ8/CO5LnUHRyU1NjA/TPWzybXrtae/aD6c6wy2eDju6m7s1veqUCT+C7JPqhU/mCEbSdhbIr
bs54BJJu4b+W6z5ovXAcHxmgo9LpOC2/ri/541q/EImMPCcgQ/uPSOyUwBtkfVX4saY32bhnLYbl
SL1mz0Ajt38FeHY+GfmI5DDLkvSh95Z137XgRzXBBBwSln4bl4keMALQPLnIY29Hlq9PZZrMm7RI
/6lJ6ey12m2RqZnmz8cSqLE6wLQzMHwLdIRziyj9wXaXxMazcULCq3zc1vjHU/XfSQ4mCsd8JoOP
LF/k1fQlt4wxNbx4inTyzS++X1eAxKyRlUctEoifaGIVG3vW1l0AxYJqISPsxcmyH4ujdyDaKQ/X
5UiWYQYneuZ/P7m/267GDN6a+7Ez3E4sHBLF1SJ1xBhW5+OWaPgX+7rGJmgb4hH+/WaH2uR+SkA1
V+/tst4A1koRKkhXcyJNUD2e0GjxGKkf0/I2pzfAsfqL3QIehsHH/KEXrrWT3UprqzHGovJjIIve
JG33Olr++3URsrsYD8//RPC/n4jozKVtGy/zYzthoV68I7EV2Qn4/75clyMxMFA6wIDRSAK0ArH0
RgYwBTkNloJiMYg8XEfbt3k1b1mgFQr/KbUBDBIAyBIGgAGW8yXlFq4BFI78GIQlD2wod0iG3I5F
+rwuxc04fxplit9pgBhFzAbcTF18whNNs4rUxZ0zezdtflA+I2RZZwDxAtMSyIbcx5wvx9Fa3cn6
FvHosNDfC8q1Ue2VQRHO+qTtjT4wb1eUQVY0GMMAG8y3HiqKPpOwyY0lTDumhYD1UdH9SPWJbmAM
loLSEb1t57+q0OoOMMSoKK+mvUv6eeeyTas9Xzca6fkC7CWm6uBiwWJ8LkTzSN7lXRHEYDgNH3s2
fP584QbnTTJIW2FMVggXSrsfG71FMKV/z9Hzo0IakF3kALbyUdxH0eCSr5zVldkZa4CrwZifnDz9
ZQFZzy3yDagqvqQFGpu9stua3vjcVNZ9vaqgFGQFb7RuObzNBMPOmEA/30BzpHPDahftGa4fetaD
BW7Vrn+hJW97HneN00dp5UW6d7yuOIlXOZNrnstdzZkwrfAh11t+BvXyjRn+YbYB9tRbuWo6VTBF
YPuC3hCoXihx2+DO1AUXFnQWYfg/8hgDYGE51xgRxjz1NG0+taYPMXgjYTyJ6/OimZuhEy6hmPGL
O88Pe/29NMFo6GyGzlRYpSFbELoUeCiE5DByg+e7Z+WMoeEyyPDIHffIG33Rui6LRi0vgUA5r+hW
zCOajpsKKZhi3QzBEjal90CTeQ/Uzb2nQscUjuHHym0wreMIcmAB8RgSwiZS+WMeL9PhrZ8+FxJc
fF2wFQv1feR75jzuv1nLRpkxkG3m6Y8XMqz2orGW0CVHpn1XdZulAnnD2+ctg2OcgmUdabeLl+YK
YMtpakB6FlA7ZF+8u6FEO5Kq3ZMHEych8r/7BMIGBz3QwF0RYTpprc9972U5uElpODiPvXdI6WGq
n1mAearik7HNhTghtmkRRi80T/PYyF7dPDT65+ubxo34Yjko9XjoeuKkVVxvJ4FHgCuTZolP4lW3
nqxhWjZpAoikzppuWW8D9IPFJBnehlFlb0J48O/CUMxHqR3zzRf36aTpWh4YOXBp9WCH58DGqs3d
bHoH0+xf2inYXl+nSpzgnVD4nn1WQVxqEvTIzjvqahvXMsEHvjz5WfoXXgq1cEA/YJISUHD8LJ9s
Kx3xQAJ0UxpPZv7WWBSMmXTX4FShg14hSnaywCaDNBmfd77oxcu0dnL6sQN0NIBNmv2a7wdVGUsh
QgRS1hneEr3HQaOrN6P+2pH3Ofh1XT98Q0Q7RP0I5KXIRV0ChPUYFcQQWJ3FS3NHu2+pippNtgS0
fiPixfWLaIDbx4lC5iwtie9kNK4aJzTt+c42npn/SeDGD6NGVpQj2aB6ioj0XAqsjLk5IABjJ/lZ
kW/zp7H6cRhOvy940YppOey1pDFoZLs1xGzJdS0IAcPF7xfMFuNlVoJBBhp3wUuebPT0j66/u/Rz
PUkXUriuTnQR1LMP5tKKxlP3tNw7vWIRMg99uknCUUduOC+tki+iv59Ap9PkvwuwxZDhLq9eMZ+n
iBNUeyZYlraw0TN7iJuHCPm0Onl2ln2jGl1SSRHuASDcLUbSc8uygczRvaWYxsCD2qNfr1uA7Bye
bp4Q9LjAgGizDqvx2Z8WM9CTitHikrT23IZFZ1LpDWvtuqAx9YJDP97R4E5LbrQEQxO/cn2Oxuq5
b9+t4GYwdpah3Y6qQ6TYyo/nwon5GV629gXaMeOERQuKPumBrDuD3PzFRqLLlKfW+etXyFCmhWdq
k1nT2HL2Nmpbis/L7jM+BPj/Py88KcoOGRbTw+fL+kfu7Ojvlm4TY5+lb59dBjAIMNjoeMhHoRgj
2EO6BEU5opkppjUIVMJAV/VaXmoDOWgAuQP4GqhcQLc5dwbwN7OX+n0RA+cwnLJvXb9t9du5UOEX
XV4AgBsI8P7DkD+WIdYhauDMagv6lGLG3sblubVuTUfheGQigAOJkpvB0QbFS9/2WD/p7ZjFldaH
NQPDr6JCdHk4MUFwIkBwnJO9VFZdQUBd9iEAE3qkGz6tbiBAYxwayFwO8CwFbeSGP/ZrWpbx3cJe
2+nL9a9LNghQNnyQiJORoep0ruucZFOAUS/ouujCXqvCEcTUQaUqgF5eADAolLUwUs57mcQsqksw
qU6dtIhHYFkn2zKrj0V2nBGol92t3Sv6FiRKOZMmeGatclun9SGNHpzHTPWqln0dY4uonuF08Ibk
8y2bzaAEak7GYvTph/Oz36tGOVQChJ9fj5M38aGo2M83XbuZh+11nUvON3Jy/1uA4ECA/+/pK8P3
K/Ztdm6nMurn29x5+bwUjpXNEwIY7BWxl7N87pugzpsYcQs7jNZNSw6UHa4LkW0Vnt1whvgHAZ6g
CzSdJkaQeSx23pvgq22+Xv+85HTg5//v84ImhinT69lwWcwK5Ba7qBw2fqKCQZQKATgWZxbCtKp4
+3qeBjwOO2exN9y2aRAOQxpmiyLAkwrx0FanowCAnBe3iZMbtvayTEtrs469dpkPNCvGNyDkDq8A
Ago21zdNphOMcZjIHAIb6QKJqWSN46BdlcU1vYtNTVFQli3k9OvCQkp3RYqc4uu9c9tmLLR0FraT
ojtMdkIwkc7bztBOAbjC892iBghHSwaV1BimYO7NssQ1Km4qVgHJTiFPjD2C9w1QHxMCEkdbEg95
zjq29SOr4k/26CGo52hI//u84Ns1XLxaV+DzCc4Hi1VuSqIJzGwitwjMWxOvRP73E5NyWwyzNLNV
x6NWPpQNQWrRaNtNsBr9zXWLkkpCzQJ4y6AYvYBycPS8dKx8rWPYXEgzKzTGLJo0FTsR1+r5gxf7
dSKGq+tkQQmi0DGxIIayr007RzMJQtN5SvQ7jEJbWg+gt/e/WBjqo0DE5MiktvA4bbqq6slqQ/Uz
wMStzVI/aaXCD0uN7ESGED+AdFGvSy4ja38Ra930/u/ri5AcFp584+NzAKu74BrFCEhFC8yuoap0
v67PWjXsM8wf6pOq/0i2klNBwtFHs7GvgTGDxHaU0T6sZlXgK7EzDL0HPoecAl+Z2EIyegVD8+Ci
Pfnmm+7teuvG9n9+erMAG4e6EFLGvBtMODSLO2LsoR9BhBi82PkSmu7P3mvC9ZP9Hvzsn8kR9qpo
wOA1dJBju1NYF28N215fyOVrBwI4rwfa1hDZiZTlGEpYumkAT1ZgNjgpfsSIGXbAazWrOrRaFl0X
JzGyM3GCR657O8GYfaI9UfpP6zwEyRawx5WqUVssC/27bShVYmYGmFUX4XBfd7bemCmJewNAmG3k
6uXOsEFdykAr8M0ryIZWXzBo9/kYH88TBJO4dBCMiyNONEc5z8LUVjy4Ufmm7H6VHJyzzwuObTWH
MmgCShB9d1FmgvJJVVnmgZDgOs8kCGbdOToNgrYlcYdJo41b77XsHz0NB7ZNFIYgPaOOB2watHpc
jlEhiqF5kdnaU1Hqz4YWpDf+PHU3RrWomIWku3YiSXDOlldrc9FCkt/uwNFdMEUkI/0+HA3QT9D5
cdFZYs2+MThTTuL2XZ/3GdtcPzGyjcKTEQloFHEvUVeXqa1TG3ND8UzGt76vt9QK7mD5isBStopT
MUKI3APhrV9HiGk0823M7Jdl+JvTwTljcUvy7hVbEJF4TtcOVZ9hnuduaQ/z/vpGyTwZ+hR8AK7+
P9K+azlyHNjyixhBA7pXkuVUMiWpW93qF0ZbeoIGAM3X76F273QVhC1G6848zEQoopJwiUTmyXN0
JDvkYK/nVk4p+llPtZtD2tOMlt7anN7QNDsY1sptrFyVv8ZkRCnRaePX1E1P+lxs0sT+UhICtB/5
fX1MqlVBSh2QQhAdgDtSmrJk6A1aujAj2M3vXF+Jx9S/vhDUQhcPsKtlkGeBkpc0Vm+MBBq7TtSL
O41/YOsC1vDf70uXlzmyGu8uPT0R9uS73S7znDAbsxWnq1qKcyvS2xF6qF6Lxvj0ZNNPWy394qy1
Mqk2FkRCoEmNutPC+ng5TZmeCdFTHA3XbHaiq452XD0xfTzkvraBhuFakkW1LKDytZHJWXh7fGlZ
Buh3WGCByE4I14J7jqfk9U2lGs9b5xS8FTr45IOiV6C6ztoeHoXdOOLOMyKLBLEfZb+u21EtDJzi
Eu8vl4pcz7X5XBJutrDjVXng8HRvas2dZxcrV4lyvsD7ALqTJUehL38/28YaqAy6scV8NbeFAJMS
d1YmTG0AspkQcoPrkpseqS+qqTHG7GR36cZzNiInK0NQhUVIUEDHZ8F6oIf5cgjo6szdyRvhuzot
QtdcwMkjH9JoBsL6+qKoLSHWAx0UgmMZgp/0htd7bEK8Z4SWWwUiKKCEPDofGtBfM6Y0IFIWiefC
TDKg7qD7QWsbAaCRO298uT4gxWsPVYBFswvN0eQd7WsDzVNznNkSwAJ7s7eHLTFuy/zkcLz4w7hb
ue1lyNNbaHluT3LJNKYTK1vYAztgUAOoYnVb5wHAtGxbBryPMnSF0A9kGC4GKbkg3WnTPHX75GSV
YVNG2poyluqouuBAfSM0QM5VcjlGoxHLoAMm0b/LxARKimPqrSlVrRmRrgOhT05eMhiZ20/C7UIa
H1w0dV/fDqqzijQiZNwWpnJEApcbDyqZ41C4eFxS55WJp4nsr/++chAL9HbBdAB8KW1sjtYF6mss
PaGp7oGP04HXw0k0ze/rZuRu3rdttsi6Q58KVw7qBpfj0CazhXYkgAG8AeVpwuKbpI23llacZnsE
NdlSzSMhFTywjSbk8bDA7jbXP0I1l+ffIN2sjpnZOUWT7Unzt55+nMRagVd1E50bkM5SSuzM79Ca
fBLDMaevGqm37uxEhY4ATv/AxnhrdMXh1REiSlk0PjZuM8QuwnS2n4uDe7g+V6p9ATEUExc3eBje
QdrQpwwQJgQXT7VRPQ4jGq3N4bEv+UohTLkkeAmAoFJHlkuG/rYzwnKD19mJjVO/LXLN/WN2drbW
Z6lyquCwxtsMqY33+XjbSEa0MiCW7sC8n1FjVzcHv0yDxEF7hD1ENn3m9lqcpbqazo1Ku0FjZsVM
ZqRoT+cRq1PA/17bNA5TfW0vqBYLma5lgHAT72CxfRXXCU0B7Bk8epeCuynwaRZC+Onn9U2hWq0z
O76UGPZ1d+aW4CluQRIlI3Sam5Vnm/I68qGW8CaBg8WSzqhtaGNs9nOK3l7n2MzNc1x5DzXXAl0k
p8HtQCzUAivqnKASEWlgtb4+QuVMIjWN4AWH6h0Jju6BZlgv4mXN0nvUHk8Qhd/FHnjlPmDHRdcs
UIgosMjuMPM8AG71AfruUNBl45+R/XabtcSkYjDY1RYgtssR9uS7g+aJIGZXZifD1B4GWzvMPZi9
inHFVSj2OcygVQDtlwCYy+Fk4nFeWSbmLBtdFLPHMMMhS7THhP/650lDm6qO4gFouZbS/OUdIkAh
kFFWZSezyw+JsHbMsEOzd1aqLIpdjqAbGACg5EEELdNvVQZpWG+l2Unz9km6WyvNK1fl78/LTb5m
OuYM8gwI77UicCcWeO5PYa61Za9Zka6HGvjWJCsygJ/tHpGJH2hIgE31Wgykykyif3gRfyVg+vUd
yQ66aXgzIut6yvkXdIZsWxGHJWmi3J4DoXWBUTwb0AiFSOn1vaC4ai/sSnFLQv3BthkWye7bIKVp
xJ3PMT3U8xyM6dr1odoR4JzFjkPfwXvI4STGWWvFoD2g3POtrOqwz4bP/z4eAFwX0RtrUfCU/B5n
zoDG2Fl7MNjXjnfgznmY/B/AlUdauSK6oDivCw3NwjWCPNw7hsTW7Siw4W1yyhNE+d7RNuLNzLN9
O3+ghLw4UZC1ojsbtJnSoEhCkIunSGVUU78pZmPPAabxW3tzfe7e8tBSmvfCjnTT1g7jDaSwgTqd
tLtYgyxHV21Hvd9l7dPcVDsLakgE/A0inbcoO+17rwlHutYGoAgyLr5Cck8sb+Oac3xFwkCBzGhY
FaiYj8di/uLHQ1DoBrq0n64PfRnZlZHL2LG8NypArhDYuGirz/h94uXhyNkd78ydTYeTw56vG1Qc
BeiwogkHICy4YNkHD3XeshrE8rhTrKho+qhfewCvWJCHxNG/LyzmI5jJ7gBiDpw1WkPlnAHWAJga
+vbx8rm8RqbCagZkeRL0HD+UbTSlm8SI/OJTO+yGDwC9UAz4a2sZ7Fkupxl8Pc8tPTnF0yaxjm75
TMaVkEnhCWEC6dSlS+99bWg0UXpIfRvPUPQZ59uyuNObPXlw14pQynU5syNNm8aNhMRLmdPyH+cm
bKof13fW2jikqSoziy4qbXjQZBvX3HdO2Neh+O1rK+GK0g7yRW/QMhS1pBur1TqNo78YLxtIv++9
KX5pRvI5E4QFw8Sgu6hBp+3fh4YnDtgacEVisSSTg157jTsigPXtOrn3Jj+JUvisY5mNbZiL2d/6
Q0H/XDeqiABc3Cf+/xUCfBctdT0x+zbFC87XHrqm+4HS4o84WblLlEYMhElApeDEy2CL3uhRAh2R
F9P7H8zXgnz8PCYfuH4hDoQCJBAveJHK3Fh2PTKnn/C8iXOopdhoe/3I+iy6EmAaQ5gsBzG1B2pp
AAzTEzjmxmPmH0mLSsuXf48rkWUB2NAARg95Fel+cCnaMkCIireF/pp3N2n77w1H4Fn+a0AmtYCz
IcOsV0g/OL8yd5NUoVVEfh2YIKxeo1VQeQPUvpYWvoUxx5VOKy/K3ucswYtau9E2nrdySFX7Cuwm
8O+of70vfjFaUV63nvbQOiAwnBr0w6Ruc8uHeK1tShUNnVmSK190Ti0GhmHtYWnZm/tHAV4hok1B
af87+tN1kHEH1BTPy3c3J5v02BETrgIvoSDT0CbvmM5GvRIXqy63Myvy7VnZpc+rJW/jeuWraYl7
yu09dFSfk8LbI/YM/eLXv/sZtIkjPQlyJjyZpHuhNVnbTQ6BRbarUhYkJiTgV+ZOtUjookPmEHTY
oJtctsvZNerMtADQC/gHk8+Bod9XBuIptw88Y3N9MCpDC6PlomqhUAYUWjnkI4Wh2G5uYhAXBSnR
diPTF3KLDxTGcG0vqQ5sCuhZSKNKfEckZYW2UWqYYYIBGeH10SgO6YWBZbRn0+ajfcEWupedBlsP
QSFFxQfcACx4C78YcXVbdjlzk8QaTQg6X0GCq+l1sLK5FOsBmADQfPabSpxMnZrYM2OeWHDsKeTF
GY4oNd3QTcTvrv9+fbJUT1mAKpeXEbYzKsiSf67mvOCxgzpiLOJbr6O/7RZkYzbZoNlxnyTzSXT5
jd8Q0DKKtef68ttSHH9uW/ZCC70zSShszwsJ13hbAec36EemDZvafm27LLSGFU+h2hy48xZ6UJXq
RIkciJ+USL22WRLQaTfq+cr2UzhxiGxibwC9iDmVA+2+HvzRjzt06rl2iKAnIIMdlf5avVRpBs0a
QKxANfZdDhk1wTHTixlpLsu5MbgRel68T4m/Emer5gvVC/BXGgttsXxaAdBwqOYY2cly930S0TVu
A4Xnxl0HDPRb4unds6RqRdNjV6IgUlSh3e5isTerUIAHgIKVubLdldVRxMGgvwHrLfwcMoQyvtuq
2l4H/2CB5yoNJ4hbOZyGtbl302TfuSt+VXm40CuydKSjLAd6g0tXRFnctbnfFqCZTgKtacIUolep
MOCWhsDMoIzMH5j/u7LXnkcyU9FSeVpwk0uyw8f/y8caSUk37U30EAJr5h4BeirBQ9+RIyvHMUC6
BwQPVuOhHEVpCFojtisbDqYre5huPKfyIsOpb+Osy7uAgaP6CYqVPZqdHX/TUu936k7NDR8IeFEQ
v64EjKqNvUC9gZdGJ8w7At/a9Ljt9U2BW6/4RMkELBPBNQFmtBXPt0y+7H3ODMlBg1PQZmIFFqd1
/DGgenbo2+zWxUuSPvSN2CMjetsNdTRSJzISutXs8tCbyfb6Z6gOGFBUSIovNCXoV7vcIg6EAUSj
2RVYC9huSLV9+oEC4KLl8J8F89KCOzZ85i4slBRUSUdOdtdHoFqwhVoFir/4B6+iy9+3utYqcdyq
E6/mm6785IEOIjF/XjeinCY8HwhQ5eDOkEkbG8MsKsuLq5MtzKDVonIN56JyRFDE/s+AFDVkLbFA
TA4DQKFseck3wzQMIU7LH9RtboZOr4Kp0tLo+rBUFWJkF9CliFwh2LmIVFwagUFuvdwvF7X00Mr9
MHFIkBW/7awOmHuTx5CDfnCccuu2vzJAfa6bVy3duXVp8/FS1LYdu2g4a27jzt9UVrL1+jWwheqg
eegqRL8/SuFICVxuEOAeQfudJxVyKH1AeL13k+YQp2A4jEvzMCAvUCyVb+LdzKb4Uk/m0RvzO8qT
39dHqwqroJ2FR8jSGArXePkdzNJSXkHH+MRbNAkTv2s2WsKaTYau3iBNLLpytBWzCz13AP7AcLAU
ViTvr9WVxXqf1ijz1iGwe2HmPhni0z8PCu4dGQ8QseC/cku9r9fVOI24QEFKHnDg9ALmGBuIcNeB
o/173frCljQg6G3bVQxF2pNRbQnUG83w+lgUZxDDAMvGkmMFIa0Ui1ocjXb2iFbB3HrKDHsTN7es
/ANaXV59c8HHdd2aoQg/z83JsUDMO4CkY5jzzEdDO3btwWAerug7W+dBMd5l09Yn3xuQOk3TM0ue
pnGMauPHOHwX8Z/a2Wpr4tcKJ3fxQdIGtbg1C7T6lqdRbOdHQxyuD3hlet980dnDiFizV3YgtwSl
iBb6MzRyn/T2UdCnJH4p9W/XjSnogRAx/l1MGUbv1kYvHD+DtQx95PPXLjk20zdd+914xz5mgRYf
S9oHMTNDmj+U7IDyTFCTx+ufoTqD51+xTPnZmFsD4Quu9vKk9c8cNJHQ216jzlC4FQx0SQlBTwFd
j8u0n5mYXKeZ5x6rVth8Y8/a1tbLfeGbD0Dv7T8ymr+mpAPC/QL5/Qqm9PJY5RA3zA5sjSZIESEj
2QCYJOpXKDjLyU1AyJqstuGtG69CwvabP3jRdFuGffJ6fTCq3Y44HD9I0HCHVrLLeStGFxeah6uv
zLfQBF4TTlUty/nPS2FPShjrTAvjaPN9Vka6d9cTgA7+PfjxARfC9Q1KYuQ3peAHm8JnFjOLUwOF
hPIwdPuWr9yfqi18bkLaX6Xfzw2lMEEzEpXJHV1i+WotI6hcDTQoAEG+qMjJ3W9660xkMFw8GILM
vU3WqMyVP4/TgZsXjyGkfi4XW/NyjjbUCcE26PHGe9DZrITzylnCmwFiTnhFvmuAJLzP7VYf8GxI
qqhI9LAUt8RZ8SaqcA0xItoS8exGJVBOyemGKaY6wSw1jXfLjexAdWCv7TlsFuZZrQwh1bojfWIE
eVs/d04dmn68wnKg2tigB/CWDDGS0ES6hVsy0GYYqvKU1lzfDl1sb/zMqvagy5t2zBH18/VzqrSH
qBtATDxP3hFVCuLXpGvK6pRhRidkZnYi/YpC1XUrstrl8mJdgAb/mVk+48yNLm0alj+CWiEf3Nuh
cgIvqe7LIt3UxD2moHPR0yKqkR5K3fnGasyDqP2NIOK7zfJXaNTd86zZNJZz57Tep5VvW1yR9FRE
5w66tReSbuNdtndJkZn6FJcnZH1/Oi1jiFzR+cozmt0kBTg/REGKoNWnbFcb+a3Tt7smmcTK7lMu
xNlXLGfsbIYMHeq5TY6vKKckcF9mnQYzYKU9+fyh4WJ7L42wWHXpsKa4nhurtcuTNeV3mlbv9NLY
WSku7bxuduWQ3jsjeerc6aGo6s/OtBaoqAf6n30ZcVemE7hbEtj3x2drfEqsQO9C8wMZtKWwhlvO
Xc6S7LozWrUtI0WNUUJbnd3X6GfWs+31uVS5pXMjkvPuSdKWepnVJ2H/qNleEz9ncyUqV13YoFwA
KxHe3u/rrG0/+ZAid6qTiXK73t5Omh/qzrjXypu2c1bGo4IqAkr615p0rYJJbSRt7VYnN/2G0g7a
pdIQSfJAWOg2h8Bp0kFjubohBBoSa8m7ZbLkY3huW/J8TUsavTJhO+d2UJFn4adhYWeBg8PX559R
m1u5VFQJvIvRSkfORQ5ATzuvOsUGVMV7kHbqz8ZYbzh/9JYW8XZjkDkYeLoyzaptA41Vf6EWgvCS
DAgVHU3ccmbI2aCpw7NupvK7wdeguqqNg4Q/9gwyNwtjx6U/GRq3b6YEHredu+fZ9o9Vbdww3UE1
CyTB68pLyr1zbnAZ9ZkD60tDo4O1PMC7bdYGi1q2FfXeLgNhOpKP5mPp7NkaHnQZhbxplqt6KXcu
epKSM7OcmQ/gEQDYWguLHTU31w+48ufRqbhcTxDDkBHpfkmS3nTQVkTBBlY1d23/gZh/QWa+paaQ
7JdWqXSYz+YMmEZhPwl60PqneE1ZQzWGNy8IQkcDCZLFH5+tC6NszD2rAMS0Plbii5utRLCqc4tA
ZblL3uSjpEg/HjOTpgJDqEEmRj07arj2iAQNuh3mk9WJDTTynq4vy1sLh7zs5zYlP5WXYJ1rM8Bm
64Rty7oIwcKzS6ge8b7YFKDgTZDl5lUZocNpS9t0GztZhJQwEsF463j1qS3nMMPfPEZvK5begoLk
UNtNhNGEKUt/5aTYZCY/MtCkaVUbeZwdaO8frdg9tMTZ6KtEzSqngD2M0hVe1uiLkZYJKO0ZfLtL
S6E4cLpx6a76QJs16M9xKS41MjgG6bAggs1tL2vQ3csjZHg0Z+W0KF3AmQG5dGqi8yoRgOieHNsL
bOswgYDWZuXW0R5Ld9P3j0z72YHcTPfWaK6Vm/Dv0OTsn2VOLZoIgEDm2obNbdC5n5Lx1PSnGEKE
5RrrqPJInVmTtl8VD46ZmEChV0w8s3SKRFGsPXmUKZbzyZTuQ2cEMNGvUMyMnWJf904gOjsonC7I
MnJwwKnX1vNXwB8+E7Pd5pX3WNroNLKtMB3BHTg4L9fP3NqYJU8lCtSLvKW26mZgrWSoK63RrylP
wNmsLn8/c1R0jAW6MXCojX4Ipng/sydrDdy9tk+kU+YwLTNdqE+fcugNx+TTBKK6pDxMhdgW9Kfh
r7x71iZNSiD0BbMbF3q30Pg6WlWCd+NKIk5VCsSZxqsbfDBvVe/LSUugqJ7OPpYlMdEp2n2N809I
Jujx/Wg81uLes5+0uYfq12fRfKnKNoCGKenjkED9qxQ7Wn416A8w59ftSmlZ1l5/e/Gdf5jkbLLJ
rZJ2wocVzr2goJsHZD7pTvp0MPspaiyA2umJmz/m5pdefxftNo3/5P2hFq/X9+3/5xz9zwyB0PFy
htD5XxtZCa8HaeOw1Zz7EfC+IDPqrY24ZGZ60IOrJyFdpI1sN7M+JPhc8E7vjVi/Aa/Tr+sftGyx
d3eXt4hdoDiDopS0J8TUz3kzoZG4n3hgsQNaDfaDFke9vZJKUJ6nM0PLWTg7T/PAyWyMaMgh5nRT
oy7d192RT2zF66uOFLCS6CAHCRk4EKRjO+ZanKYl7v/JtkN01vXOEDZ2Ejg5hE2zZFfGaw3Syr11
blI6xfOUJt3cwduXvQgzvvW9byPy0Mx/LDI9HHX0aRRpNPZfx2yLbqHQ1MaNM9z3FOG2b33kGQHt
TxvUysBZvUNRGD7EN5qlJ6mev0xQLPPzoBr2vHmwRRaI5jthX8c1KVmVYzm3Kc2AY6alIRbHYvvZ
vgnSeU1FWLmqZ4OSdilkcGNjLjAoe2g2aPcK6+bVd7Rg7llkkGee7K6fiuX35FOBEJIARqFSSmM9
z0d3wi7qmmwn2jEaYhsFmuHOWdpGCnN/3Zx6/v4zJ0cqlilyTkzsIHCNNcCWi5XhqM6eC2J3nG+g
hcAPcnn26gKM/64Op2MC32uLnY0u4KzeXh+E+hycWZFCBOxlwjlwDadGoPoxPRHnWFfFDgw0Y/dc
iyeSP8TmLVSbArf51IDDNu6fRratqsP1D1FulrPvWGb7zNOAC8PUYobvEPNt9eLnoegD3dp03q3j
ro15bWYld9Nz3RzyHLbS9LtWPgr7F/xnln0tpibw85fWPrFp5+TfvHYn3CZYGm/JGjOiMtB1gd8D
QBxsukgvXQ54ZvWsUZAjnaz6UWef9akPc7bPczsAlXDox1kApZDAcR7ztXOpagzCo35pdAKgBPKk
kmlvbuYMRHZoQCqHdsOI4T0xMX3L7aYK0Fr/23HacqOnRry1HZYDKJ3/ySaze+ZZ/WPI+7UkinLp
sctRVUCrLrAOlzPhDiNoFZemtY50mzbRT2nmRRpeYVlXbMuuiLhYe/0pSLQNTMFfm9Lhghfu/MZF
gx7gm/cAOm1EYW7Kutt4+rTVmIhIlT/0Vf99zOO9TrMIrjJqWHYrLDP6wM4/+xRpNRwPgtPD8hIg
kxuAXDvMnEPhdoGTlZvB2+vNl+v2lLv/zJ500gxN1Jow4Sb1Hn4f/eWOl/6Z3PL7dTNrqyodMk+k
g57zJW7t9rXlRyV/aRg8WNyGiY5CG/badYNLNPjO/Z+NS7rP7LplYPaHP86S+jlu61/VOB7SmAb1
BNJf0pCQ12KDwsnKPaC0iyS4vgjbIXyRtq+nWUMJQRPkj1J+Z5T9ba03rxA42FRlcdS1+pAVc+SK
D/Qr+njim5C6w1v8PV2NC9ylUaO/2PSLfTbTQwvMHgNWprHtlZlV7pgzU8tSn/lmmho0JikOi1VO
G2FoT8bMI5FXK2CjZYHeLSC6WVxbVwmeVSPLSKvDTFGzoM+OJqAU1aZbQ/ko7+0zM9I+qSduNpoP
M2bMvhca+ZNTd2Uk6i3xdyRLpHI+YVYSV8MMjwaqxbvUSm/NhpeBNkHot9fRIFh2X+Zi2tApXaPJ
Ug0OYzN8dIRDZFHmcU7A7imGHjJBdleEEO0I4nYlLFFZ8MmS+gE41nwHWhoanhuCAPDr1gd23+T/
y5+XvJPfaTmSE/h5rfo2Zd/jNVCP8vMXsk3gMPDYkIujbNDw+TMg5WgEv8+S7hFHaCW+UB0X1Pr/
MyENAX1tpcUNALyJF2V2WIkwXZsl1QY7NyE518ShLOM2R9TG4qMPVi+3EUGMels18dAgxW9cow9a
siarqzqhPgpiKMKCahEUf9K+Tuakq9MZ+aQMWbmZbSyLv5AyuQe4eWUS35tCrhyYOHRPAFKGfy9N
1dDqAHF0lZ+wBYF7zL61iET62H2k1HOi6zeHIhZbEvMIsy1Ih6IzW5pOLatmP1+0lMC3Hc7zL8Af
gnnKA43u+uGLbjQ4Rsj1ONkm19ZeosqBomcMAtLggXuH73U5m02IVkJYyRnQPwocc6gPjbVDhNYZ
gQM+mzWL7/cnRotive94AARCpP5yascBeOnGxKO+HbTPIIUOkKlGomcldaAc18KR7kH1EBhzKayJ
hzluIRkBsrPJpyG3u01pkJuS+7fmtEas9v44YERntqQT5zja7Nsd7sLCzcGNrx2LyozE5G8hwBtl
VbXRWfvYVWKlzVM5RNy9y46BZpG8bebCaRwwPaBBkpOoq0f0qyZD4EPluGih33d9k6pWDXppkKkE
lBo8odKqzfHY2LQGb47Z/PInoDhx0l1tJZZ57x1BmYT0wxsJIrQ6pUUzu9ho0x6JJXuaoZ5utSi8
tWt8UCoj5oLfX6QssAelkbgmnwbCEDBR7xmdFoFdrXEOqObq3IIUsAyDXcTuwlUygxanpqjeI/rL
Ymvz70sCiTKAdx3wD7+TYEvMGO0QHJXDOb5ptUPtBOOaXrLSNZ3bWPbgWSgBcq5E7xii2onmwehD
YuKl6qbIyXcxH4LBfIzZ/TT2gUE+XR/cMkeX0RgiiLPBSasEWkejnC08S3Kr2zQVCVL9NUXDaTMX
KGMKEBCs7Qv1qv2dTmnVNGYknbBhscnsT7zqdq0ooxwUaSsnSZHzuByadI2lbg+c9wRDVbVrk096
Xoc+3RvmnzT90ZVF1JbHgbygQzEg1k0FSm7CRWjxg5s+X59jlQM5m2MZx0IhCQcZNJQrXL1LA32w
n8ya3xRdueWtebhua2U9felCzdoEkuvWkuX3743pFul9Xy+CGDlPZ35119pf1/atb17u26wXCaE2
nn+z/1Bkv3WzQ0MRNmzzk0NBLK7BAVIv2P6fxloH36ppyYllkDcxzWGZ1TbS6RdgpbPm9+CfhIcb
PX615jsobwTOUP7v3IEMlzDQKlSkGobss00lHhvjMPLH64u4HLorh1Lutmuz/zmUiIpeCmIeki7d
56kRjLyMuKutnBS1p/7vRPqS85n90YqJh5kUxh/wdgeT+Hp9PKqL+/wASE7GSzU79zt4UM1yglQD
MxIDUa3IGGgo0mOvefecsNPAP4DTXFwAHtBIwWF8cnv22NFcq0pEJ5aX7gojDWaj2vVChENNw7nZ
FuZNmWQRq7a5dfSGlcqWchnBEGBaqLehdVs6i7Nh9PZYwQH5+v0YR05chHR6drRPE4Ch12dYbWqp
okE++T0JXp3kjRANXgoDiOPMkNGIJrvUiey1GobSv4DB8v8Zkn0ZcTN9zBdkQAxCF+OloSJYAIhV
cmuSPy59uj4sBfAKC3hmTprC1q7ywq4XvUv/uayBa6toQIA1bG5061fv3lX5fmhXnvVKd31mU/Jp
CUW/P0XWDCS07q71bs3WDnp2Z/srcaXy2J3ZkRzYZKV6Cj1hVLFtZABf2vHX9clbW6rF/llMQXK8
jVsT4+jGbsMbM7Bad+MKP5pAK9OZNEo71LSv21Re7mdjWv5+ZjOZfK+uXWBTbGefDltgaCorum5i
dU9I7qpuCdezCvNmz/ND7WVRUtuPvZXdgEQwqvCWbHR9hxL43hinFdtKRwbqJFTQF+CN/Kaq0Sar
g3sRjqzuQ7e+TYALglBM+hznYuvFP+i/S0Rh/6N8By5klIDROHc5n8A/mynQSxl4M4wtrfzvQ5VH
yNP9vj6ny1Z4d+GgVrD020JhSS5CgZSPCK+GpyrzJhz87427Av1aMyCNozGomJ0ElybTqi/jAOVz
J/lxfQzK7X42huUTzraep+VDX9UwYdtTYGVP3uztEtEGlD0a+QsZ1+JLpZs4sydt9bxw56SnmLPW
RHbpUzpoweBv1wXWlVOHVJyDHm7UguS6SRoLljUjWCByHkJeKfZ21+dNeWTPfl9yd5rO8gl6lQBE
eWEyPEGVai3iV40AWZclwFj4EGQGqD4FQ6Y/uRhB5mwoCix6H/37GM4tSGPgk8bTYvJwK4G1wsdA
iNXsUNa8bkV1yaJtVUdvjIduHxkfOfPGzVmt4ZIF14fZ8c00vGpJH8zECot+JZBXT9pfY8vHnG1n
ild7bvYwhjb8bZc9aN6a5KDSAtIAaMVF5uYdMRdrG78rPQdhX+4HFQfKrwuuT9iaBWlZmqxkVTva
2emTP3/O3Zfrv646gMAAgNwVxXMfJAeXMxS74ERNgIk99QHV9tMQoqA6rvUgqLwKaCJNZGRQf3mX
B5+JcCAtD96qrPrdVHCOWRaCbjEocOLrJLDyFbIf5R7zUGJCpgHtZPJp99tkyNwB9iZsrLj91hgk
zL2v1CC7yXm9PoHK5UF6fJE5XKoxUnBFAYi2xxppoNb4yoD3+XX955XrgzZrpN+h4QLhiMv1aWNL
K8sCP+8M9kZjYzQTF+TmWdgOK5ZUiwTWBMT45kLDK4f5LarWJtcREZjCDvshD3PtrqbHphuWIuR9
mhYf2NiQhkI7t06gUyHTavDJEy0IL5HbqiMRlHp4feZM5YCQnnsTdlhkdi6nzqdlHFc0L075xHW0
F5SoWicz8sSWjdrmOMxRk4FpDqXXLwZA7d9EDV6C1I7bTTlDXLtKxBxC7t7YDX0+bDSQrwXow23A
PTIND5nTDMGcoAc29o1fhE4UjXJNE4EcGV1Emj+iVGzpUalx71U08byyw6X7hiAFjyw4/oMUvAsA
87JtzhxbO1gs1io+3PM2C2v9viPfyNyuzKAUqL0ZQa4W2e9FgxT6RJdGPIAceJnT6T7vtAY3GwSz
p07vSqAtzOEmZVT7UhCSPFlO1R4JKFnWAmHV2UL111mULBaYthQdNDnjtgMS4pOWQipFh/4aTsFa
GVCaSiAnQQh9ZkSaSjqWWjuX2Cbwf22RBx4SxoP1gYvo3Ih0EU1ul4EPA0a0oPa241rnrHKi8J4E
IBBvyneFEav2weafdgVoQ5z+Rm9tCJjMWr4Sf6p8EfFApbXIk7nIRl/uBzJ1JAF8En2nen6jl1pQ
iXqDRqlgbsiKb1AuCgi70ISF2ix4pC5NuV6fDHZq5yedNNN+dEoKJt7YDXS3yfbX/cRbrkmO2wFv
xFkC/7QD5uRLW1bpOkWpEfSAMrQh2TPOeTW61oNNamhKpN7gBZ5Vj0AZxnzTzzESyGPvfcVUv+oT
q0NdEBr1YF86uJog2DtiDnS7sZAF9rt73LldZOkaKH9YN3wtM4jHZl033aCXuwtQ+C62pMYTz/do
uosnXcQguerIQ1uyV11M6dEfRRUhxUM2Xpmhc5Nw785DSSqcU889VYhvQmeiX8GcMT51ej3vbIt/
RSrq+6RPxZORoOszB6zqOHlOsWExiUAEhWfeVPzQpzbZsTlf6HmAaKunGak+c3wWaZdD15ibt6Nr
xwHTMzuActE9CMGd/UBdO2ADhRcoqyxgonzV/elbCsqXEGiSeZsWL9X4yZsfKdCS4F3ZgXxt2hYd
hwhMPQdpnA/RALQWBE97AQKnKaSJHcYUamGu4e0av6qitkfXp0Ut9GgTpD+pVdKwN5l34wH2Frao
yG3zhrYfcQVAAwBEiC709+w7nJYzLwQevzMYP8yuCmfyhYoV160KTs6NLNfWmeumvDT7MklzQMj1
EKrJL2bpb+YKEjNDssWKr5wkBSB7UX+Dlq0JvCf6qiR7JcNYWcnyU24yEdRZPJz8VKMH6vjxkWJ7
h0Y6jRtXM/2jwfX0uW9RVQsbfRzu0JnrbK02L29GJAt2LCmtlTyR6qCjaO3gTYYc37uD7ljowpn8
Nj+N/hyWOo0yHa1Fxef/Q9p1LUeOK9kvQgQdQOKVZFkZttQttXlBtBO9AQ1ovn4Pe+7uLbEYxZje
eZqJiVAWDIFE5jEb3zjmdPmJc1QQQVuDweKVDkNWiCqxajxtYotlM7Ws/4Qk8WfmTKVbtxYLwrxT
Bx13zT1jBd24RxdjnO9ROG0jDwXwCcIySyIQPr7GEX3YPnasOHb2+LHmttdDgGljqdduAQD15nGi
WIvn4PudVWVOarUtyz7o42fw88TGJK7lUxd/fgnizXQ0YKYIf36Mz3I4AzBs072qdmb8s4j/Yls4
gOtTEHGxastnSTOUGgSVwMvPmPgQ2uEDg8h2l22htdZuNPTCgQuDrDK++sW13CVlqHe8BTl7RtAX
YBVbflTSPek2Lpk/jdrlDryMtPgKGZye0QHtEImFQdL1mtsR4yTgxErH2AM22k+bzOVNfzTtadfz
9jEyzM8sGjxzrI5tlvukN/y+37rTF3vzT/YD/YWZTIhcEtn4+z0TGVojetFnH2r7p2V9491vuuXc
tHbgXYZYJFiFqY+ySsYMGv7f2+ZjyAOj2ov0OYR+3+3PfGswi0nOICMaGRKDodbo8vzUDjOPeeNr
Xt8zmLA5BwIRaJEuNFMMHdeigW4MCuhiUJ6NWk9sn9Ch3Ii0yL//szb/jbTIvwnT6liUiARqieZB
uqT2kngyz4ZI4r0wcT/FJTxvwwq3ozai73p7NlfWDaBnZMZQlEHpdDlQqFNVlFk51LAoUD2GYveT
SE6ioEeZsM+FRXa3461oSEHiC3VhyFVBoQIn5fu9KEzIzXIVDsCawUguHe5Y9JnY+j5pHgGLISLf
NdEXyWvXlm+91Xuxdq7qn475EW8HF9MI4nMc6M6WuOH1uYecENY0eBTP7+JlBwoGeyQKQzE+Fvpn
lVY7Jr+MsQkI2e+psc4Vf749DdfTjumeX3Y2bsRZ7fn9LAySpYRY2vhYxc99/kPmXzMocOd66mv6
99uhrjfYu1B08UKGdHZdsnEaH9NcAIuz58kuBdbYsV+68IMcfaj33Q54fUPhrgdzHLUmqH+g8fp+
bHpGjAheE9Njbu4T5Ucbt8bqn0eiC61YdPCu6kxVNprjSLPpsQ4zv9TfTPHx9u9f6ZdjAM6s6IRm
JAoXi8XJYP6G6iwZH7shsFq47xgnMn6unce03TfWh9z6nfVPI203DrbVgf037FJdrZqAD6jSZHoE
4o3x5+gvkHWQxgY4C1hFwPpg4/d+YVRMs6hKgONP29qz5F0cz6TFA6lfNybwz839/iJ8H2lxRjM2
dnjzJKDKFKArm0AC7Gmv/TDD2nnJ4QUKJYOSfakdOznlWWWdUotVfge5wW+FmOofti1BN6b4edpg
N/sWtDcwUMxxn2vNK96M9BGoLWghxCnbAeBuv4Qi/JV2Nu28eKLi58S1EZLMQ7N3Mtl9MWP7U9KV
hlc1rDiE1FKfcn1Ihl2Y8DioS8N4i/tQNUeG58AdaCjyhahaelXH4ADYC+c+zqvhWeZ5jboQaZ8i
h7xGdsqf4KqR73hWaodsHFAmCos0euxDVh/Q+6WpC3cFc2fn0D7yVOyok2pSyFKziOCx2QHHmBlh
6CqAcg+mSsFy6AiMJULL3FeN6O7yaKhOiU5rN5RqOlusD09WiXsgmdroQLBhID8P4nwDMYS9yqTh
h60hPujI6tFgASPJsEZkvW3TeIYZh9ztqOZ86YucBFFSj9KlPVU/eqfPztq0d+ruTfD6uwUMdh+T
45SYvg3Nl+coYfVdo6mniLTWoRhkd0pYOeyiEiAo0FQ0vOTk6KnKaj0b4kqBUFX92KEt+JUaMflV
gtCyj4dEfbQ4IXcTl5M3mq39TbK5URO3eUDrsT6kbEywwvo0evpIo291pztPJe5HiF/Fvybobu6b
CRVEyPjG+7ySzc7gkb2fYlp63Bb9Gf0fePSZuTj2Ea/wiIW7AYAvQCCWxuDpepqcQN1h+Cu98urB
+NGVTgH5gXHyJ+pEPhKz1iMFcCPeixbrXkqG9Flr7fxlKmvnOTXK5CGCmpVbovd0V9ihHiiRQY1D
1DkQIbBjqvSw+izzrjuMTmZ7GRTpD3Ym6INuhuCxgBABWXpUGUajgXslTLTBo7dbV6eZfc5oYX7X
RpO86S3yKJ5ADoGB7nqq87TbqVIrDnGnYbL7HAYaTp/sUKyDp8JYtnub6Mo3aNOdmCj1MzG7+mCH
kK+NBV7jZNSlJxuhPCNJjAOzJJKK3KEb5/51zvT+o18cm5YglV3XaRKA4LU3+BcZHzjU5AX/eft4
sVduNJT7obsBfqg1i76/P8dQZguHtBjiYDAj9l1SO8lhoESbszBZh28ABavOEs7O1trpiIuEuVNv
cL9isj7besrdIU8JrL+/odroUfiRPAx1kntG97WyNJjb2u2ui0HF76d2+hDlWv/DabBjDBbvm7Y3
PFimGJ7Ueiso8FI6wFd42CU9KLpJlze+rLPyoRWt+YyOkTwQYxJ7JWAVMhhT/yHuCPGrJvs88qY+
xhSVEWIltq86BUVXCEYfkrzqfnRtVuxzxn+OBfz+Qomqqz3F3Cu5MB9GifJUzZ29QbvmWRunfudw
RwLVmTL1UZppdjTxUt3VafuWNyZ8SmpIGJij1h0Uy2tkAaSOvDzDhhggAAPEg4aXiDCVazdx+9bG
uuVqieoPooFHUJTCYVVmTRzkeld5RRPJp74Ytyr5i93zz/sZ/tzIQnHvAjHwflEJxm/zsWsfJY8q
tyvLO+SC+8KA/YlW2xsKUIsd9CfYbOOCuuMsjbzMenmS8nxCL//Rzqk/UPIA2eoPcKrMPeE4KUhn
xh5mPL+Mkmyk2yt3PL5ZDbVzkAbQfllcwXpcZoQqPQpwypUQaAO3roA22cYHgqla3r6g4eJsMGBM
eNVOMkQI1Pw4RYHR+6aCyuZuSny0+pPOvx1odTQXgeb/f1HlEnFCJpyeCKQCYcVukW/krmupGGp0
AFqgwQN6/1Jbs4j0EY6lJAqkOT1GY/SSdb2C4nf/NsX9k4goarfGA8gd903U/67k8LIxwjk7Xswl
iiyYSWs+ctDbfD9E2DElFoQYxaM9lWPsRiznhwYyBC/UyE1XwgPEZ22THVVCR7/pbHlf51mz66se
pqCDTL6CyK8/wIRa7DLYOXoTq8KXUrdznyvsgBqWs3shNH6shTPtcUG8gUcjHyTPmlPYhlUNzI6e
7VMq1XORTewpAsPF05tsvO8jUFANUPB8FtuDj+I2SrUTT4evI1blSYzKfoIkafgmaqf8FGrIpG5P
zhJf9M9nhPeLBR8MPB2XtahUF7QdDd48WvyjRo7I2Ny4LnxBUnhI+hH5XPchjpyN2uriqfZPVAua
mAD8gLF71VJMZWaHjtbA3qXykXQoPI4hSFAQlHcyyg+lnUeHQWxhk1eebGwurQJHP6tLLQk4Te40
CliqOMhM+6EUEYxMhPE62vLMi+wQRuJpY3bnl/Bi6zEIwc1mNqCmoL74fuulg8yLQrNxVlR2ec/i
driXqHDtetoZu6mgyRmzoCmclQYPzJbxu26KyBkNZrFlrTXv8ls/xVj8lA7cJl2xKJglIcq8OXOz
ep7M4V/3nmCeaaMhBDCHjZfd8nTsaGKrlEaBresebiq3YS9yRAu233h+rx1cl4EW7xOZSjLCwDUK
Ov45gbRRBtDp7dVbi0BnA3MY7sGRaNlGGyWvWOl0KFXog0uoBoOgjVN+8RmgcMRBkcKHZ0EzGofT
YrL4xMsm0bAfJ4IM0pmg71e4NSEuumA+BPA9Y8sjYy0i1DQBmgXnBszexVmYj6hKx02F5ckc+w4P
f/t+otq00wvJH6OK4ebUsib6OLXGloHQ2kUAvUYNpRLous2Vqvc7MBtVqjliMh8NXY6HpDeNlxzK
X8+2MeUnLoH1Yui3wCqLVfswwZUayZjvjUkP3/71wqL5CkwRCsp/9CPf/xDdGc0+7Ebzscqyc5yX
560q8srOmW2eZkoaJJJRrn0fwJBFmoZjaD8W9zoNii2a9NafXy5iT4a4MSHZ06pzlh3R/bw9PytH
xbufP+d5FzlBqaxMB97PfkT9t1C/IPnebLlvGyuXMpAK2PX4wHDiLVH/AOFZ+pjH7LGys1RAGIDY
0GOKYQUHrYDeljsb3gRPc/1xPMgYEG90ZqszEcA4NnX4DFNPF7RHc58qu3xKiK7tFBph31NZjF9l
jMTKRdqJgr1Ot6CQi9n/5+7C18MBtdfAGF3MfsqTqScSd5caazdK2UeAMn7cXoDrRBoPYJwJMAuD
BO8VmwwvcwmHZVM99NNTHfdozt4V1med/LodZnEYYCTI0RHBhMYxWKnLItmYkMwZbKEeWGl7IrRy
Nx/zL/aQ/tTQoJrrD68TXmEbh97a4ByUTB0G9C0y28WhF2W9yQmsMB/aSHh9GEz0W6in3pRv4Zau
AumgL+IIA2kZhys22fttzNuSM9nLJIBBFGD0ov1SpPvc/np7EteiQEISnVEbrAdwe99H0cWY2ymj
caAU9Ix6vHR0wFZtVxrxxme5GsmCrShGg8rLcrmStLKqyBJxkFDzrGfRwVKl22XlOWPO8fagrvY4
pg6yoTBk1Oa3wVW/TdGpZ6jtBGN+Z++raePttjhg4BSGj35GlEMBCBKly5GMRmWInPAoqEmxl3b6
acyNHWumDbruUhTmnzhQ+4H7Cfyar1S8B65VjTUAT8rN3DcrADjeQvNjnD6I7jnGM739WKGSQ4oM
bqbPKDBt7PRFuvmf8NCZRasEQmtLwApENNO81do4kL2NwPJjNZBvHfDAiajOU5JsvLRWZxV5yv+G
mxf14tjGY7jKIopHfmpQFKVST6dfounw73cGspb/C7LY7po19DkdVRwUfePa8PhuNr6nlVFg15nw
DoNO07XtdBiVo271GAVOcY/nupdbr3l5+tejQBDAVBykAThoF2cQSe0IpWoHqV32VbDX4t8vPFIs
eGM4aHIA7rX489h3mmzzLAkqDSwUAsGTuyKEajsSSuYnGbzFOGrS/u0xrU4cIKGaBcg2BQf+/fL3
uRNOvY7jAXerZzgSPnwnKND9+0MI7xmLQVwYjgD28gnFqCTVEE5YfzNyO+upGF6TZu4PbKzQ1d2E
yw9REAnfLYwmFqOx8gjyQdROgzaF1fXoDNq+rSAKgZLdC8RCpNsD6+1ZSUU3NvgyTZ2/WhAEcMAa
QL7PP+H9PBIpUWFTSRaYMtrpxDoAGbYHqvTbYDQnVVa/a0ofUjb5kAS/N7q3f7uKeDgB3o2GAXo8
EI5+Hx3F48wB46cMtKdm8CAKGyb72xGuz/Z3EZZw28LQcqtiiFApTp9bKYvvQ2qorY1yvR0RBrAo
IIdx/AIU/X4gdRIKM4KFXDBARvPX0P1mzsbrem0gmHsDHQ8K7OvyeFUdzyDiXVSBlXAIjfWQqtQq
yPLdnq6V/UBnmxPUM0EYAkF68YY3ByNJa72uAi3LHoVmoAgc7Ur+aiYvRWLdO5PuRzpDtYT7fZtv
fNRXY8RDCWbb+Ae1mes309gzZ5KJPsGzWPFTk5BmzwtAR2+PcV6Li9oAOJTvo8y/4uLmIDO8Jndm
gpk4xCNgfyg25qOzk/mpzA7W1Lq4PG+HvEpmEBKGuLDShOQ7CCaL7SFBJ4JGQqEFthrEfWEWU5AP
IvGNrAcC06yTjc2yGs8w/+Qz6NovuWWcF9AXrcUUDHUee31Fd3aR3/Mq+dmhfnx7bFdbfx7bRazF
dML9zDQFj6BWU02BYzYHVQ/PbNpyMF4PgysSsGgUipfFJVKFtYn26RRk4AS4Uw1F58EpXFn3G4nF
ytyhp40iOx7NwBUvgRVgk6HULUYSmMb9VH1O60ez/d4k0ca0LY1m5m04k0EgoQG6IXAB8++42Iam
hDNl17ck0Erj2TYHd0qnHZ/uCgoebA5QjdILv64Heh8R0RyVhGOho0Cwvr18V1fP/DNme3Xkp5jV
5RVHhrFEHRYd1qnTXS3cheVOxQKlwo8QonKrLazFyjIiHFIFfb50rrT6U8oIsIgYdZydEwegoZdu
C5awEWKJCOQyJtQSHUE+8kjSLwY7NNbp9qTNe3pxhFyOYqk0nnV5R626J0GW7ftin/5L45J/9sZ/
Z+mP9P3F3nDiEt9sjVlSaekmML0AGtA1+tfbo1hbeiQ16GChUgVng8VZb2llTnLiiKA1f0ZO5un8
Q9+e4JPHxwnePFuwxrVJg1rlrBgDYbUr/RtoVMOsixsi6KevMbBRst7Chi11Qf7M22WIecQX8zYS
VXVGghAVxF7uWW6+pn1x7gHuCUhW5cdmHGBq2JZ1DWX6CcJ7YQrhhfG7OVAfzWBPCPO5jBl4f05X
bXzwa9sSjr2OAYSehhxv8b3XZlJZoRAiyKa7EoXIIXdtvqUMtXZ44byf7xhoE1wR5yA8Yo3NqDnB
iFLD6ZO4M+sNajtSmpXNfxFjqROgIriUNfCTDozB0YMxG1OvUMCvVPD5dBsH3mX5UP2sEpvvlWP2
X0omy10zmPZJMaBm8Nr6qicdkC9JCJ4/tX290TVPAzkf9tA88VVO1blEiLOB1vIRmv7dKSwU8VSq
ILLSGrY6EK0pD3qOLzxEnbVzHa1jLnTMohNAOIkvzTqGmauqoZWv6wCqVtIzrFhzBY2/2Qr2mUOn
Ch8NPOY3UnMzKJugGeYQ34ot1wg9qbul0J57BpOqUZXwvBkiCOdwL9cywDuSkLhjWNpuW4P+g86z
8WgCxA2/TL1xK92Er3U31Pd9ouf3Rm/3Rw1W3ocETtv3cctzr+zQwydF/AU+O43tls6Qf2nU0Gru
EGclLOD0EQKKY00OcqranTITumvTqPqQhLp5NPFU+JyHkXkALhAWNR30qmASFp+LkmUPekfaMwFn
2tXyeLxrbGgnR5Gte7qqQm9Ey+KA8uNrFAM1L3pb7EbDLs7W1CSwNKT1ocu1ascj2TxGqO74YN8z
0NObLBhjLqDBRDMPWTTmM2etXxBcxCJV0PllZrHvaYGXi01ACHSABhmGsL8v28g6xyarvLDT0+Ng
iGo3pJ1xAmpbc9uu5IBUDQakC6zIGys4cA41zH8iKEHfV2PdYYG6/h6epLk7WD07aJPWfXIIqSAu
bougthOx71GXChrbjl0a97GbVZV0sZK6b2nE2VtUPJqizXaNSGu3LhwUCyJNe7l9ms7P3MWdMFMh
rblYiorP8kWaMS6b2KkZWk7Ui4QDy9vxQGxxr0Sfu1kKXs3tgCsHCgLiGwcuABfpEhOg6204tFPL
ggQEnIxMnyyiPQycvv1FmLmAhQotw8e5uCW0akzwLhEsMCxJXKIbXzrDbGGzQ6vj7UirhxfyAmj4
4VqCBub70zsDkEu1gjkB6PKeHaWh1+s5dHvx6O6Mz7djrd19AD3hzYuKGdRjFkWL2KEVMr1QBHwo
HBdH6Z2VpQ/EGEKvcMoDfAx9PeMbqjGrJycYPKg1gjx7lVpWWQwiT9aKwPjmgNm0uz2krb9uvJ++
2uRTSWBIH7ASvbQECIpuo5K5ssUxX2ikaRQI7CtYPhrcGZ/oIAI9z86hGR0ymfgFpx+AayhdErON
DbE2IrxFUX4BOhdYrUVxwrH7ZFJFh0Wa8t+AH+4g9/8XQ6KzZB4EOECEWeZAI8pVnTJ7EYCC5LWW
dm+XwM/qvyRtdxHZ0oVZ+WTBOUAvHrIfeAvai103iEIkealzIM4mn0wtgILJPpvGjZ2wFWaRBiVJ
r9B/hG7XZAcx1NdIf0JetnH8rG2Gy7Es3rRtbvZONyKIngdlf8or1xzuq943ttzF1z7Vi0DOAg8O
udppUA4Cmd2ht5/68pnBRaWMTDA83/6tYcafFPIy2uIQmuAOU8cw3AtMxV9MkhxaNt6Jf+v09E8Y
kMzhh8ntWbT0/cfahBnymGzgwTjBHPkDpHQI2XikrB2noClBWwa1X1R0FiOJ+q6ynGmGWoTCU5pw
q/LslIln6M+3D555pRc3HxrsgCeggQfJ4iXmSQDqU0CKnQfEuG/7txh5FiR7ahjbx8gFtV2qtgBj
WxHnoV/k+QaESTsRISJv5L4qK7Bdngb6DaQpty+PkVH5PVAMt0e5ug0vRrn4dlmPXLYeEVNauQeP
eaRXr4ynblfl+yaTXj9siaKuLiCKYWBHztA7ttgjI0ssLYwiAVr/fgLTIqTggIuvSfzz9shW4wAa
MPchsFn44rgYVRumaFCBAdUwf5ioK6tvIW/2ot2Ay6yd5/Ptgd0IKiDQUO+XDcL1KTE1wYOq1lzD
2cXdljjAdf0S5QwohsA+BLcR+gPz0XixM2xqZbCbG1hQW2YAPalD7rBPsh+wTPS5ScYd1GAzd8aE
ov8eHXhi/ro9mStnLxoeyAMdBs3cK14OSfuQ6nHOAn1Ejz9XYQlrdJCLHUmmjWN+5QRGKFBooVlv
I+Fc7Mg0bTRol6YsYOTzNBzDHi+JlB1j4MSNyfuLYeGgAlAB1uFgAL2f116TaVOOBguapHVtYe6h
+rPv5d/ktJDDgpIz+hF4mi22PLiQTVU6EQt41wSNZijXNENrryBef7g9IKBf8JMXxxY2immj7oVq
wNVWMXmXgkPe06B2RPk0ErsDAknoLjTFPXBnKLQEQaIg6BVEErYW0I4mDPIdLqmr37mmys9xCsib
a7S1fix4A3AlzevEq3XrSaZhf4ekctgTCesJluSQK8n6anKRG7YeBXHGx6/6PaZ6/9DotfoYqnLw
0zEqTr3sqlMcZcxteM0Afg/5fSThgmBR1Xga5bBSikkhH0PCTUjgR51XhPnoAVOZomw30YMw2iiA
510KFaM23BnQYEAuWKpdmE8KsimUPgNUzeAdVzO31izlV4CFugzqxOCWd9NDmPQ/ihy/wInt8NwD
8Oc1uBKfO0MDVcEa0jMgW7ZX6TPmPKz5oZKa+QDjWBBPpPoU9tpwGErcaSFNnDunqKNDFIrSy+U0
3IVZ2iL5DXvjcxIeJ2ufAEZQ6vKOojoT41joil1sEoXHqWOfKzTEjkBsqEOiFeOdXk1aMNrW+JTX
Pf+Ejotx14RU2xEC4abESDXXGkwNmq+D/bsQGFBam9M5KmTqZ0Cxn0FGGD0wYfintAZTahiz5jAT
sfcOwIsedIf0E/5tcs20C72uijs/M9sCogBm6OIxB1kgp5Eu4DrMTdqZRGK1hp9Bt8C3xQTl9hmh
r5cJ/JEmqd66wSaHQsTM08zYOedRRR+UpBZse7MeFssp3HSlad/LGnhQYSXkmKpef00jyF3jUTLA
okw5+kuR1WLjKF65zdBxhN4deMYgZy87jj11KitvGLgv0bQrshfS/VYDrC9T6EX3P6pmq0l8Db01
0KK8CLi4ss0IBDXiUBqoOqjzr4P5oxCPcXSk5hPKnW6jTZ4aNzo9a2fxZczFAYmsLXQ6gpj5dAyV
D+tEuuWWvHKlgQ6Or27u7ABQvAgRJ50NEK6wkfu0vsIDWVQbB9XaICieCvg7qEddIYjS0DCnAds5
UOYvHQrYcEd0R7Zl4bP005kTUg6lFvT8MBoAEeefcXFxDkaHSxUU/iAtKNmDEVUe6wqiM6Qrfwxd
Z8GkwDQ/ZxZLvBEYNw/0uNrP6qTYT6ld+RhB85TkrbOBalkdPQOW3cE2xSm9uBBonxrAumJ+YSZa
asqTOKXb8C8uNwvdD/jX4YpzlhVN0mUkCRtFg1C+qRCEHJ/L37evm7V9chlikYxXVdaaA0cIet84
Gdg/W/iveaNd3WYAKeAtAR0P7Pr369cnAo6WLKNo3JZfWS8miJcMI+ShtVdaN8jIk9C/PaTVpQGo
EdZXsJe+wjVVKc2KIZ13jLTfgIGDTqzJkp2ZlltYMGvttJr5uUisUH5Ah/394ELUktNompwgdBLp
R/3U7zslP0ONwfC02P7VjGXuCyO3dw5EqDxHJjBAK5LOVfAlBsXACh9ZR6Gj5WRgNMRlvK/1idzH
SBTR8zKGnRpTvs/zVDsRJzFB5a5RpAdpECVMPnhlnOunsrISQNc5uwtZww48HsLdgEvpNZ4i0K8J
6fZWeNTylk5uiCqv3xUl/hsvLpRF0+GpTYb8hGLqgKLkYO1wq2j72evUt8DOxDWgcBc3Q+06tbl1
+G5MH128oNlgmGMmdCewe+onvfjcK+nHsK91ARg61KPy9AI4+b/YHtDoMuH9AeDqEnVUmiVr+9BC
UDXej1X5CojdJxBYtyzj174sehFn8XrhoSaHAnTIoEdVAOaBrjVtKTisPJD4ZYjF9jN45sQFiqBB
U0EX566h2OXWxwjp2P9ryv7AiC/OYLsdw8KqMZRQvnYMmuDjy6bQz58UenlQXAxm2d+WQCJnyD2d
oILDKY2LTxkcHQ2reeya+FdasI8YrYRJrXVMzfghSTSXlq0/0mojA1k9PqCjAqwi0D9X3gukKUAq
ZY0TwJLaIxWgb0njw1p0d3tOVxMP4H7xUEJVGRT55Q0yRAWEtHon0FLhi0KeQZd3lW4drdH8WlPr
F0RSj+XUn8BXPN2OvTZEZAXIDmZYJkgx74+tVitMBdT9vJ4e0TwQzqyN0st6BOB9YV8CVMQy/TDq
cspLXjkBKx61PsccPhfNt9ujWPvAkHvAiwpJCKw5FymOJlpNIbm1AxAxI7Vvw41ZWmpB/Uk9LgMs
vmBKeFWDk4papXxMyNfc6dxmOFL7XksfHbHrUOnr+bHvwByiD131MKSt220JTa7uk8tfsVgsmRMS
DxOGqeWPIMO7SeSA6bpLy+8MqrNF9FsXBxW9/b/m1lqczOlgAGyFWyCw8zLoM/baZM7GobI+MAC2
kb7hvXuFHJN5ZCkIXNhBMqSBlOOdUwGwYJXwpq3FFxpn3/Hs/tjW4mdiOL9uj+/PFl+eNnPnyJ4b
VXCLmTfwxZEW2ZqAUEuJ/Lgzpea14D94NtTqTk5ndUcmq9hjTli8ZPEogibCm7WDseaOQbrYAy8U
nLWK/IQVBVYgVcqPQxEddWVAnHsaej+DwfSu4sb3cawZ+sic7zrOEnBpNO1VMQo4C2D/e+gHD3Cs
gDYN/FYAvr49RnP1I0RjBFBGAHns5QlTONAzoJFtB0aKg7J7Yw0p7lXPjKNtVND2TvLU60oWeXIq
kbu3tbOvcgMuBdbIsZ9J/gQSGTnkUaeeegmTKjebbPJVS2O6g1knabxR5NxFo0IcQ6RHOEiYdh4G
UR90VBs8ACuJBzyDPOORbt1zEE3At6f8gxBduauINO8lRSM1Y6N85fXG8fDnwlguMZRTAEtkkB+6
gvSEbUvTLmtQjC1Qj5D8Rz3qXyYKIHNbPtttiv6keNKcNkDp40knNUBp5iPXpxC+pBPKIOaXXEtP
rZkoV1ryPnLeIhUDqG5ufQmrBxnKqcjDkeej4/N+L4I+DbEiJCABzBZ3Ju12zDze3grrO+G/EeZf
cLHb49YqRqrjtaJ1sZ+njQ+LChdi8rejrI6DQ4UScjVzoXFxUtEoIsB6G3bgVPKTAUbXZBsbIdYP
jf/GWD6Jql436qKjdlB2BJ5fDDVTNv12qrZxh1QFlp7shoHAUbzYQS3y6+0BruVbkLz83wEunW6s
1uJ5go88GCxIlJhfbPZUorJWhBv1ga04i6LmJIHz0zMMUkLuJHLt9rGUvuHsb49m7WX2hwACCRss
yxIYAK8iAjHXwgm613IC/gW9bematPCTjWRgfV+AafKfQPNwL3Yf0OFMdUDGB5PlmVgnZ+Og2/r7
i0QgqlkDYxf8/S8dmODAv7i3J2rt788CB3jl40V5JXIAPjnYTWnpBHotOjeH2lxL0r/IOkFbAi4G
CCz0YBfvcN0aIjOEt1hQNL6WP4df2uIvVgGvYnRtgPTSrkinBMrlEVOmjUo5hEtLlbuzWe/fTBX6
G6Ba43S/EiUDJAacflBsg0YVx8ls93zLUnF1MaCLDj1okKLQsH6/mYw0io085XgmhOXebL6L0NkY
w9p3MeeTqFegsHNFyNOkFsN1I+JBqB258QN59C5Jz1Y9HdNw4zhbO5cvQv057S6+jAgiNSm6XOi2
hg+6XbhN57bmx7/YvejSAeU9Z7TL1oXkGsR5ypQHtjZ+QMv1w9jaT38RwgbFAI0tE9XGxZrwhsFe
iCongL0M2hAuTMA31mR11S8iGO9XHWJedlaHeCxVudfE7l+gf+FzjN4cROkBglzeXNHU9RB1Qx0H
hZZB/a7jo7Hlbru6qyApCz4GuEFXGBVR6b3OcoEQ0IP20gxG9EWfab6el5pX151xsI1U/4t7H2MC
SGpuf1+pLyrahoWZ4U2djspV9K5Ud4Pz9heLD58CVNHhqwq/6PdLw1jbJZQCMUDGvWZ9GLcIJqsV
YCDfgbdBmReQm0V6pFV61RoR8rgiRxPL6zPXsk5ocaTWR8v05Vet3EM+uo09DWoO7Uadd23jXQaf
///FF4rn31hXZsuDpJzkDy7bbC8T519a6P15aV5Gmc+Jiyi55ZSAUmKIFOoG3QS39u4Dn47grOsJ
c/mWAsdqFuVQE+c0rFEgf7uI1+NhJcFQwPNcGBL5PvC+82HuR9Ru/RpEG9fJmuau4FNz0A3pnJAJ
159u75u1D+LyNyyyAhSFGydWnRPQdtbTmiJk2XxWoXFlajxlVPq3462dtYCD4PPWUWyB3MP7OYbu
l80JVH8DC4JnRSIh6SX8OtxUkF5w6v9ZSzRv0bfgQC8tb/JWQ2V6VjMLhrB4DOkoQEYu71puZq4y
ow9daX8vy+FbK6hnNfnGpM7bcfnmcS6CL85JrYXSS8nj/yHtvHocR5It/IsI0JtXypZVsdrXCzHt
6L3nr78fGxczEkWIqN6d3X0pDEOZGZkZGXHiHKCKo/kUluEd7GcrwelSgwgAAhTuQCdSdp/jO6NC
FdKoNPSTJr5YabZFo7TrHXk8RRll12QnN93Ola0NBNEHlDc3t5dxcov5CHmwy1MnMafofHots65I
rGIdFPVeGZPfhlXu4SrcJnHxctvU4jY5tzWbTXj0uDxbC9AGcq/UocVD7akf5XT8WNchVLJ9dpfn
zd7oxcNYE9neNr+0lhCR0/zyZ6xzCCAAG7eWQ0E/+f1D9UmpV2KPtc/PBie6cTmGPp9X0eLda/zf
7Z9/vd9g3uB4sai6gcKa10aoVJDR7zteavnPtO42fXLUhF+3bVyP4Q+7BzRi07V6lQIs4Q4dDHDz
p8gONVgaV67Pa1+7/PwsAagPcuZFFp9XfOFbKtfPXpE9CgAJCz1fSTYujoQHOusNKwxJ2cvTKVRG
WS48WCZHsGJh7NtruqnXxy1jgbWaFwaYHN6wlwaEqkPVUG0A5SRwLHHYjm8912abPyjm2lG7OJgz
W7N5K7IxCFsPBLicehNGf6tZu9sLP33h8hS4HM0s1eBXZd37OqMJK8c3tmldbypyVtSF9ebXaq5+
aTwk6dEtIgihI2m2OGNs1L7Rh/qpDaXHwrUOY/fx9nggw10YEdUNtoxGHHpVDvAEcoG1Ongveka7
+j5CROOYyHmzrbmtK/gFG+3OU8xxl8hd+bEzWn8bAhS/yyta9FrLG196odDuxCJOXtI09/ce/PZf
wiDsP2RpPRw4wbovdJJor0SE0bGV3PiYKzpamiPtEzCphFtUV2AMdMml7SJRKnYRhZ8PVVqxhq6v
Htzedx+LumghBovbY5zK8dbUIVZQKt/cpZUR7iFfhWRKjPz7KI6gRjT6JrqHiupbWeq/Daw/VFIs
vtR6CQeIHFk7sOzfxkKsD2U8MRyXUf4oNOq4791IfWiyQmtRpGqJ7tpsOMU9bPBaUkFTAoJzUyAz
ttf88Hs/VGCjM1/aeLnS0BHuCs/WkHaPkRVEO1L4LficKEdEXVS30N1lW10dsw9KqMZ2gYrCJusb
15YD399ZbqjsB9Kjr27jJxu/jYzPrqBnezesk6PaasIhAyP7kEPqDXtsL98Vhvo113of8JSp2kM2
eg655XYjeACqpAqkqVlKyQNcNd+9TvK3aSVQoWvGX9aa/s/SDoerZgKMI0rFsXu5w41aD1S1k7wX
t9X2Vhw90OJJ5w+d+kN1SKV25f5YOt8BQHBDgU4gJTaLp2qjkrRO0rwXw/f3CRQibuU9xMYavHXR
DARgdIACz7zqA/VqUfdFhBxf1F5q7Cz1H1n8U9e8HzCDnoYB4I7GsolVaDac0AVpMWjsP4MWH9em
D2TlPly6TEhGkxalZMV1ODuAm5bGLb+svJfQrYGMALkzvQ2EdHb0fvKEP9ogvPdQHqK6MY8crMzt
h16pvRc5lI5WCOjNdx9yM9/yhrOFUER/p3NKXf0nqhNUS8SVN9PSklH5+9f8LLJovKYJemAIL/pg
fhs1+bPm14eulVcmdOlUBhNDCZN81rXWcRsi8mhkNC5mZvZD1erEriV3JdhdsjHRxgA+5tlwxfZT
1nIiNlYlnOSBYrQS2mW8kvhbCDKBNv9n4s/fz95+UpOoxDG0Bbd6rsPAaLV2lkRHr7Y+yUXj6KWx
barhTu853gRtxfqSUwKvmuIBEmpXNTjyKqYWGLl76o14H8b/5BS64uGfcFyZx0U7pE8t2npJD84f
X1AuKo2YjO4JZjBAi58sMbYb41VNv96+RxfXiwZl3l0yB4Y8c718AEypV5F7cmMAP0/RWrPswve5
uqcWKQ4k2uQn1z9bLPZ10PIkck9N8mpC0/p6++cvwMTBF8PZSNO7RR54nusIhBE1YzcQThzmMh7R
KtBxKt49DBveU6NE7VaEP9P2/bo60uUqIYPUm0fAV8H29i9ZHKgMuI18Huw583i0G8eqSeUIr6y2
xpO2Rm43lxvklcxAoTuVDOAHwNJnx21Gl7rSQ9BwGmpQSnKg026iWe1GS0dK3IjRfx26NN3KaQEh
oW7km7J1w0MeiBp3rOv/rAky9j0ighujKkIgv018UPLxm1l6dDiCR9xrUTTYSSZ4uzhvfgeW9hC0
2q8matSnsZKbbRsGCSVKWDFvz9zC6cfIJkCHBMEjFBSXLqIWYJZCKBZPghEDc1N2Xmw4qPEdb5tZ
XCAuE05ACF6o8l6aIUqVR1SvoYMwXTsDPlasGJiTA/7/Ev1rYY7O6lBK6RCyF06u223TqKDNleJw
piCjNmobs04fmkqwSzndRqN0UI3mpdXMhwFIhKendzoaAoJfHkyEsSSz2kVJcJQg/bg9C4uTDb8N
KVuC56vELbyCBa3HJm6aP+kmKhaeXawJYi/EVRLNUIgeQekEXd9sQeNS64ZclITT0Ly6IqDneCuL
Beg9bZ8MKwfAwrtGovkK4iGInaC/mAUJeqTSqhzE3kuQs6rFD8HUt350aILDIMgbvX7/q5OoSkQB
hNZJ44oMNITosdI0Szj1yFaGx+Ln7dVZdCEe57gn2RpTmgciJPiyqpXho+h6TYKHXBdRk1CgCcqR
jAtHEMNJbckOqgDho2uYNSw3RgzO1f3KK9bbjo3i7hJFiT/obuz+6GO6xfNEbe3OEOq9UrQGjOyF
9+H2r17yKQgRpqgCgecr8qeC2FLuYialNj95urdRYA4o3TX9noUbEeb9f63MCaC0QYiiPNCgWYGr
oNmEb033gDrH7aEsGoHUQkHncupXnZ2ytakVep+mHBKU5bY8MZNtHcB5hs6CBCS19FbCiaWtwsOc
Q52czxS0Xx5KY+x1vIIy4SQAdslJ6XbW7zh6rgtYysSVrbJsiwykQl2W+GW2VRTFT6wqY2zC9FBr
YCJNmm026twFgm20on17Kpd2Jg2L/5qb/n5288dqJudazNDGULM96WDBhGBYn2vZCUqZ5v2Vg23R
HFTtGlqysEDOmySVTrLCKp8Cz/RQ+JygNnILB+A8Nqp/t0e2MJFcxhMLOI+fKV13OTKtQcESbiFi
Gr87Cl7w1rrKoROCXVkFhzweV96NCxfXubm545cdXL++SbM2ZC50GjfJ19vDWfv+zAdjo0qMQef7
qBWS50rWKLznwlvTvch/4FKbeMgoEM9jwFpUKmnq/h4q9adsbMEbICPaEpzsOKb9yA46rr5O34mJ
9UEOizcxaW1Nigk2jM991z0iQnF0xWBlry94DD9rYmwk7oDEaJqXMwfVh16GsY6IapLJgMk6Lu6F
trEjxIB7L9nAALGyIxb95szgbB6kIWwj+q3ckym0T1pk3acp47aIrIZhOwrSyo5YAAgzPpL+VBk1
kQ/P/JQOJjeNRlrihxYNBiNtnpQx3YvVmx5/yGxEO4buoLjtETmfQySz7l6u72771uIcw4tFdzTF
7qsk6iDUvqki1QAtJsKzArpWhzbf6/XJsr7E6co9NI1nluPEzSYSRFhL0WiZHd5lDlUDLSzsSzHd
qrG2M6VHr/+ZAdd1OQcSc+PqK880dXFNObl56/Ku5iC/dCKpNZHGy0r35OuvGb0guS5tg5qOdlUC
huQY/VeYoAXVt/l3d21j2S0dWTkUz5WE5lxabaI/LfC88canyBC3ltfZQAGfQ1M/ZP2xLstNMtK1
p8l27x4RadyE6oOBgpY4cFcAHqhPWUwLs3swteeQN7fXPQfBP5p71KI7Xf5HsL4M2t1Y3PmgLG+v
7R9p1/l8414cudRbmICZP6N7wWMDjrGT179V7S4ZTqlIXtEfbWn8oQ+p3UhHWW9fBO057UJaWn3y
KMNOtnpa00QkekMootc4gP+IvF39Kn4SCg06gdo89+yq8aBLCdQMuvfU08vVN18sIn5oW6C7UXbD
COOPBDnwQ5a/KTJ30tDYavFNoG9N08adGn73qgJkZr4Ze6etza2a6ptq2A/1bzd8tDJ16xZrmZkF
5Cm/VyOGxWsncpbZVq1d2qHCULPAHTR2GuY7H5cpvN8pMvIyskrd5xSNq0z7UudPGd0xkbJryd/I
/kER94kakr5U7Cp50/TUdt0HSYgP0BuNxse8PbTqqcqcyvrcqcexf2vr+E5PfyYF3D6Becz9uxW3
kK+34ZR8RM0QLnl4LmdjMc0xrf3KValTS3brPwvVfRI9DKUDfJhA9nNd/FKDOwodUbGW+1y4ylBA
In5WJ1zKlbhhVQ5dCcRYpUz/Ar48d24PbXLomWvRZ0xoDvkXqZm5w6tV1PpNXminUFefrN4/aDp5
Ongmb5tZHIUyDWDKCCKXd3mmGKCQrbwotZOJbmvtPtbSu8ngOSd5EPxrYXb19V4ztlXV0GOmOp5W
2aHy5f1DMOnxmIpnkBrNhbIqVU/7vqZhUwY2h7hT/BdTZEIwykLwJrhKjympiPgL2elTUtn1Mfnx
F7/+7Ouz6SnLylKamq8Dy03lZ9TiN7cNLFyLZLZJuJHPmcKj2clpoeLQemmhQ2arPql9A6Lf/BT2
+Uco77aD4R17rUpWbC45L6kPzSQTr4E3nntVJ3dSG+K8bVhxKVZG+SFraX1LW3WNUebKFBufJuEp
XcXNT6750oFDnSRIUDSxIyr3ZfpZb/fjGoPRmonpEDoL3mQ9E9o2L2LHT4f2DiIr6laNH58y2VyD
FVxd8YyG9OWUX4AU5QreOHpZGno+psTO2xZdfRDD0LChgIPCDtaJxksPt73j6hE6GZx6P0nRTNmG
mXdIXaFBxJpHThR88fV7yf+nZAMFa/mqpXHR8T8pKdCWS0/Q5RR6iSejF2hFDqiNEgGoZJ+bFT0l
3Q+ebUetNn7fHtbSkkEJQX8pwdk1hqoYkS9xLT1yqkGvUSCLPlaeespl9b3VFKYPMCrpEy4gsEMz
74vpHpWscYycGFKXEhrb/EdRf7k9lqsNPLMxc7/QC3w1dMXI4YX4U1W9L6Oi34N8oLZe/5C97Bki
rDXazWWbEHxCAkR5ZR4jjNQ9hqxXI+7RwEbsRu/yba28UQhR2wezWquOLi6X8q+5eeOAAPEULAdK
5HR0Uie8DcW22Hh/4xSTyAVLMhGIz+PnVog8ek7K2Ill2Cd7w9EGyxm7tbTn0pYCUiMBiKSIe7WH
O3NwJXg7cyeqDP9V9UbtS1j4h7b5GLgcubedY9EYCHfQVpR7Ify53FiDlnox6QGoSMpym6mUprLg
zoI7cBDWGoKXTNFOT0FAB6ZOFefSVKzmSoD0Y+40FadR93nIYGAYf/BUuD2kJd8DmURLPWf6hPy9
tJNoWRMpipA5BZSWeyESvY0wanszlH7qcviBqPVRrNV6ZSKne/Yi3mKXTfrkkOlPjNt/+g3PDnlf
CCvRCLFay4+S8GitJADWPj9N7tnnkfNu0qDwcgda/nALkPP2nC1toPNfP5szPcwqAR3HzDHfsoJ3
W4u48spRtzaCadnORhBqJR090whGOG2qvfI/TtAsku9CtUzKhM834lF4luTD7Qma/vX58lrGpOfD
qx2Y8myCRNAdLWQZuVML4yFL7vuOdrqvYfaa0jQqH6AHXzG4sFu48GAlsmA4o29ums6z6WrKXkmb
sEydVCwA69ae8GhEyESj0itsvSGUVzxg0R5aGhAzY+3q1OnLMXOLpseetQ8/UP78la618phLNuAq
pbQ66Y5cFUC0QQp0ofVTJ9GTEOxMHwqbjj21AaRkGvlL6Qu7MOs2Qmx9qhNhh1TiKY5QOd4AAuqK
F1mjapgHUmhzTDcfsxFmn8aEs9OWWy//wA6VRhtNYeUOO72t55BY520iPuaKFmzzQhd3eRqUts6/
cuemamfrVRM8eH7obvqyi16qQudbuRCmm1woYXsVvSKsbLiEWO1so3vqFonXgz5CX0MGpbXjuI95
hnvW0RfF8ZEHnXAH8s7dskzhyYuTVNorHTQ+qA16EMEAQbLlInmDxVA6iYX0ZmbutzwQhmoPjwkY
xCASd51gwJJgoKRY2omBXp0Smr8lpXU/K4Io21bvwSXMw/+jnlfRK8rgoSNKvhVvQx0mAnf0S/Sw
lcFGG0K61yXR/ceKZJlGZogQNkIUyJtYTbX7JDYQ062giJVoB31O+kHZdlnUPZdJYjA9XbniYgsn
APBESi9TKpOi2/wEQIcAVcgq5t5sHn8llbSSfF5wL5XqGgkunr342CyY0mozTSJNTRxPRdN5fJOi
p6C7b5nA22fBwmFJopIzgOI5gcD8RRR2Y1O6dZA6yJnbVvRIIzkojpVqy8JkEQPwIuGq5NE1Z2P3
JcXtxLxMnMS/cz8YayxFS5/XWIWpejcp9Mwu42zQxkoqhNgxvE8d6nBKruxuz9KiBd4Ek/7oQn7D
ynMxEPw0dYJiozWf9bVq6sr35xXsHJ7pxG35vmrtrB0pyP/p52szZ/KsyNXEgc8bD4C/63B7+/PT
fTG7T2hwg16I7nQSQPP7pBpir/SjPHZGvdlUeXOnKHBFOJx4d6KwBshYmqpzY7ONh3S9RlddFjuD
BDGarcgfbg9maeNNqDrSBNB6keu4vKvUKOnpp2cwEL9lUWU3YWYn0jbb3zazsO/g/aFZiBhcRB5r
tiStXytUfxK2xOhBo56eoC05ur389jdmwOjQrA032HxpiBMLtByCxPGVxqHWYHedfMy1YWU0CxEF
WZXpoY4TXEMsPdpvEkX0SkgAO1u2aAxHrF6VnvzxpEN36Lad7cYrxMMLjjAtEaE+adtJGuZyoUI1
xeekrHT8FyFJd2WWvX/TI7UKb9aE2UMga+YJiRGWppFlhaMg5qPa2lrZZGHbwBNGtxu8WWwaZeYC
QWYpUVTLuaPJ2+T1tf9c9ttwc3v9F7x56qgUwWqR9LpiJi3URorD2M0dKx4+tPluCEIgqYKJVsrf
zBb1X7TO8eerF5GRSmoR9oymT/JNw/+c2yNZWu6JXo07EfKBq76DoWKJUjHExRApG7Y9ytp/YWBS
fQBMQe//fLlFgRMeeHTpUA8qYCR8d6/Bn4wswhUkTqGH+4OoOwuCYymzjC4pmSBDPja1v18VQVta
bCKGfy3MkiO1UUil6bW8SrzY9gwZoSlvJ7Tfs7XG46W1gJkVRVZWBF7Q2YXrB+NQDr1aON4/hX+0
1sSeFj9P+E5JZoJTi9PGOZspQ2g9cdD1wqmyzwM6CdByvn+pIY3+18BsZ4ddlMOJgwE1OUjiwV1R
+Fj4/ZRdSRfR6TM16s6mR22KRNURvnOqoPytVAT3crpW/7y+cnkAoLI0VUM4P2ZnhxnnI2ilLneU
Bmg2gLeVGVpwpYvvz1wJPZHGr+FbdTq/uouE7hM5nL3uBkeyfCt3x8JsXZiazZbSV+SIfEyhjyt2
tvTp9lovXLQXn5/MnzlT1oxyViJr4xjlkXPPpTrVvf/oI3GsKugxAYW76ogRgjLx6Y3PHFXPqLaD
7BGsYY0NbnFFJl0HOpjR351nIROjETLdzVgRtdiNVfVWqeq+qZOdmyfvv1nJ/0zdp2BHSA3O9p/U
Gz6gXjN3wuhxPDbRytNmcUXOPj/bfbpY+HKDkI0TVtGdIe4qadeV0d3tZV/0qjMjs+iADva2Jxee
O2myN9GYOv5Pn59T6vMa6Io4NHJHhyAX5YY1/MbSapMyUeiCQzP6Ct4gu3Ue+RkuVaRt8NxX8i8h
cIOXOvLEO1VB5/n2cKYpn0XwxB8wh+DHoO/mJ1ZWDW0PTXTmdHEqPY214W/kqLUQeG6MjcRlBa9t
YL7FSiCvwdUWvAECCyikudcpyc2r1lUSpWHSF6kzwAof18cyPnrg5G6Pb8kIB7IFlxw4KGBql4dA
nFhx2QRZ6kTlryR/c7tnN/9y28TCFIJ5+M/EzOHMSIr5Iyby4B9dCe5i62C61qa36IPz9o3/7lLm
hHiXiU7B3k8KBbMT2k9GM5UFHu6w/9k1hDX0aNtCAklve8r9H0L4/g2FO3IlT5JIoHBn4xvUQVB0
KhPOoCEPBNZ++It4m+K+TkKSep921QwkuGanK36ROZq794RfnfH+O/Pi+7MZQz0sqtM+45iOFFvu
f0Xj9rYLLJw5uLFkoSAOyQRI1ksva+pQzhpRCB1D2UCVHK+FLUtePCU06RohbUt0cfl90mkSyKUx
dCJr47Z3grAr3s2/hVedm5jFFaXnpqLl9aHTdcXObDpHagpYBY3D7ZlaGgmBqjYlbCiDzm+YAEFZ
0aC0MT2yLU7n+pCsaT+smZhteb+x5N7yO6qR7ZgfzKyqwNqF7g4icnFl3ddMzbZG4cah1hdD5LBu
L0bnw0t+N7avt6ds4UYA8AWo/0/JCaK8y8UvWtMaITqkipvuQuU4wrtbbtzvt40sefC5kdnNn/c8
h1EYjJxBt36OAkrNrtStrP2SDQOE2KTwRQPoHA8h96OUalIYO7KGRuImaVe+v7Aa3GXk5JU/+ZV5
GboEUGZZbpA7QvVV6Outkb3W0M6/e6IujMzOkr70Tdo5Qt7V9a7IbFlYubAWJuni+7Og2BdGSE80
BqErcMy2r9EqKHZxmqCthxGd8i9ZiEt/CpKkTRLPzEhA2cO3vLKjFV9aNmBMF65FlmP+SDSUPEZA
cMycptUftSG/R+CenvS1LMrCvctF+J+ZaSbP4vuopfCEjEQG5kW02/YwUoLp+wZ2tWdV+hb43/5i
4acEwZSU55/ZwqdcjZkoMaouqDf0Ktpy9eG2hcUBnVmYLb2baRTJKjFzpNQ8WigmSmiG0D7WGy+q
GdrBGgx9cZ1oTaVQBqSUy/dyAhF/CD1RzzNnlEP4NsffQ1dAteOuqSlNDnUVY57ZmV0tQV9kuVY0
mWPI2WDHcqvvpIrnfdo3sDsYtfCajF2yUnlYHtyEvCKGppg983KtjYrW0/GODhhAcWjce69ZCSvW
TMwumqDIKDnVmLACwdbvvY8h3bG3XWLRxKQMBREy+YQ5/lHraa+sSyraIaQI7S+reA7WdMsXV+fM
xOx6yZMxERCIy50sGzeR5gRIaer6Tz/6Kf1FuYAOLhiOkBlSr9WuUhcVePQ4UqfxrY2cxU9ukm0t
CeHPeFS/SIm2lsxYmj6CGnKGSD3yopp5npIKIqquRurImbQL/IC6rG9X0Ro76pqZ2dHQc2RLvsG4
BPknlV9bKX5oa/n8pWU6H8rscAAONBSlamIDea4KmS4tdoK2sGuEp/Xx9bbbLYQcQIP+m7fZ0Sp4
UGN7MQOyWBu1/KwN7baVMzIOK1to6bZTSRpzXtIieYWwEuUEXQb0ax051R7oIn5UfH/FxNLi0FkG
JoB/FtLTnj4AHsMHqB3ZynAahc+Ntb89X0vDOLcxm69S6gRXaTUgAf02L+m9+otj4Pz70xjPrjpt
0Kl5SHyfZx9oI4Tv29ZeleZeWvWJ/I/ojKceVKiXVlrwToWu94kj9TIdFKeyzrdK8iNbY31enC0A
sUSA+lQCm42mcoNAIrWbOK7wGmh37rgyW4vjAHsGq5P159y8HIeSdJUVVHriiOMB/WK78TNIEQ4/
b6/50m2tA6Ob8jS8jecvGdXvvd7IeVQKY7rx82MzvinFfeu3W0Pxtmq1Fnj+AebNr1HcWJfhZpya
0mfLQ1dzDEdNnDl9qI0PhqCNm1Aola3YS8IhNFEd0Nv2kysiGZ3L2rDzJkmRtmtEmwpZY0uFPmwG
RSmhkRGyTSBb2b0LFev29rQsbTfkOWk+m954NKBdTj5MV1031BZHbvo5knN71L/KzV/c7ec2Zuet
3uSiIIlC6oiyIxSnclJQXStFLC7v2Thmsz3CzuMlFidTZeX3hty9Gsr4KZOV+yLMt/BjoZJMkvR/
m7vZMZJIcht3JnNXfk0MACzbtvgbC7Rq8kaiXg9o93J1EFqAKLgguwid+qZo7/z2O2julf236AJn
RmbD6BPYiIcBNCbalhtVgAtVK+0q/PgXk0V0R5ETAjwi8suhGILUkurVWaDsAVmbwyiTsORJc9vK
0rVL8EU1eErxkeO/tBLmhdJ0g0GM10IjGHx0s0NilfZQfPTjn7dNTdMy39/npqZj7eyQD0HRSTq5
fqfvP3fts7Ly+aVV4WiHawcZSfANs01jpFpsRK4CtNOLHz1T3kuddyf45vsRjFzmxlQOQU2S8/dy
FIZbkONpR/ammtOBJgovgml+vz1TC0MhFcZygMuRpsPw0kaZeakrKAZw/fpHHO4KaR8ZK7M1ec9s
MaZyC2SutP7w39nzwcpCATFqAah+/rtzj7VubSwBVe30Lsj9Lb1uqxwOC7fWhcXZayKKeKNFrA3L
39uR8lR4NFBSUdLpO3z/9JnKJDtr0Xh/dQggFZ6IQUQbQi0gDB/uy6CgVXMl7FocDgrhU+vB1JQ+
8wMlSfzRKH2SPd5XLckPqGuGFdp+2VoNbskZeFLIKGTA3aOq07Y62zZNSaEka3AGVfhi6HRCml/r
4u0vZoxGFGhvKOBf9bl6sp57o8/apLI9ClvFP4ndr9smluZreodDvDWpas6TJnpWBKZZqlMHD8wl
Ee0aUr8VI6KXYWX36AsHDS0oZH5A7gDQ/6PueTZjQli3Y9nQAWCpQfVS6M1bkbhpttGUkJZkNxFe
ENs+BXGwF5wQCVEh1vYZccnG9XPhWI9S8hUakmhn1WNlFzk0c5E2pl8TdwiO3ShHv2OS+XsL/eSn
SC+V+7b1hoM5CuVOyzXqB+j9HeGZ7x23ylO77Lr+EAlquMWRWgeWve6ppbd/W4qd/DOLa+FBhy+B
DvZKsX6IeaP2Gzk1m63SNPJ2HIvud62G5UbJh+5XOYrBJy/Rwh9ellnHzA2key1LhK3ZxO0BKpxP
YZvCXuWN3jEQ9PEgZr66r9FM2bSCP/IobTNQrnQQxFGQ/mqUdJIuhYnX0/VoT6uNcPiLZWcfIm8A
lBRE8aX3VqEaxQHaLU5dHETBfu4FOw9XbCyuN417pJZUKrt/+nfP1juDHFIpYmwkebV7FtNy994x
wAnJ2Knd0NN0RdECXkNI1Yod6A7Zr1GTdnUZf+l86TGRjZWj63ooMJ5IAMqn/nY67GeHpJb1bdCi
weO4B7ehDnJ3eyTXxME07VPsmkhPyBpe7cIsQ3s0lihPJBQNafmZiNxpo9qUGR11XX3vZf1DX4pv
g2s+xtF4gMr4qxiulbCvz4LpVxh0zSBODDve7H4To7QUE7jWHar0Th+ER7HlHa5l1dGEsuj2kK/j
3Etb8qUDan3mAiun6agZy30m1Vt9vIvGep+Xr2YJQfPacb24giRkgGbIKpmg2cXaNaWhEr8zw627
zz3psZXfD3plSCQv8Ep6364QllJUWrVJAtCJRI4K71cFJu32pC0OAvpAnmGUfulVvJy01hfSoO6U
0Bn3ln5frsGal9afbmHYuWGiI1if3Z2eUMqZ1lKLQ9foFMdwkIaAmwMj/AgucSVeW7QF2gAIOMQC
bOHLoXS09UZW4YZOCBnyXVIivFwaVb9tjT7d+lbx7o5udhi3HMSnJOVIy8wOvKgdXMvqQnxbPkQm
IDWyV/v3rw6kFFMGg3fBFSpZbwo6gYwME71n7IHD5btGdruVR+jkqPMIkSoAmFc41K7ZzYBDpRUd
CVTMho9hi7KqnUZrRC7XNpgs4kxEB4Hb8Z6+XJwsltSpZYpSZirD1fJZK76b416iJOTR0Hl71hZt
GYB+KANy+s2h4lVd6rVW+xGp5qT9qJNu3Gg8gilxKa57QMzQ+D66vrZy4k7udTmLjPDM6uz4sQg8
JDfBHWq/P04RxEZXGmkDzcSaRM6iJRPGJ2LRBc1yLx5QfQ89mjmzb2lPB373Kusr+KkFG7g0/Ycq
64Wbz5wbokNlKH0rcAKeV2O7tVJ5q64l7BcOnwsj09/PrnNvAkuEIUaSf1R4sUPyEbc9YXEUVGhZ
lglmOA/dxSET4SMsQifvim1di1/grHySvWYlF7E0DrqFJajXSTUDnLgcB00XyGbGMuP4LFefhODD
7VEsfn5SOJj0OECJz0IFU25rgmo+7wrRRj9C5byyYZaCBV6fUyFbNahczLtP+iGpRlnsA4f+l+Ex
loUPlqQl+5L4E+ITwnejz76XiGg/6W3X0mtVp/dmFuuPOSTdaxCRxeEieQCoQqWWN88OpsJQmF2v
Bk5PZ13bt09+5366PaMLoQKQQCqFU3bvunwD04dUDAKOFyufdd3fxqJ68KvHIrS2ki9v8zVZoCU/
5AEORAwyAMrVs93k53rcpkbC1eSWr4lWPltFcEQY9+vtYS3cgBCnQ5vIU5Vn8fwyV2Aibmq6ep3S
LdE6F9/8zL2zoKIJGvXbbVOLI0JcSiMU5w6cR/tmFaRaFpiBA8Yc6iEje+7WhHAX/eDMxPT3s9Oh
mGJ9MWeR2k7KthN0a6OH8Zrvr1mZBnpmpexLj6ZCg4MuOsrKs/Z+lCUX0dkopjU7+35St2VWmXx/
NJKtIvYvWuatBD5LQ2DVgW3RjEODxOz4qTRaEXn3cvyku6Tchs7tpV64TlGFJ8kytUYRIcw+7ykV
56tqkv6qoWR6kM0PVvBF7B8M5f3RDoccuQkYFOXrPCi5y7Du68h32lHYt8h4Qkb57qZnOtGnjNuE
C77O5SC8UVvTM9XxP2aWHXy/PVNLC3H+9dlax9YQ6F7A1y34ltJHQMG3v/8nHTiLMS5+/rRUZ85U
5vSpadX086VimyXWJqqkjRAOuyzuT7ovwMHb9L+Gtn7y1P5Tnq+lK5cuChBJMKRNIEF6pWa+wJkf
10NTeI4XySetfcnr76nQoIfdRYhCxZtQ0Q5pLe0UKdzrnvQhkv5iv57/gjmDd6+JbqGm/IJKV1/E
zP3UBtbd7WleONtAqFH2mbDjEw/D5Sx7ulp0XSl7jmg99sJTQr+OtbKnlk0YMGSQ6+O4np1tvqkX
RqzonhNo+yq5H5V7wV1zlingnDkLkFpeKKQBoC2eN2TqAYqsdKd4jpBY6TfZQO69H6SWDoJaeEQW
0YPhkhxRZrh0fVukpXw0oWxjoGU6Usq11MriiBVK4BM8e8p2X05ql2dyKfaa79TSS5x81YpfXraS
qL1md1fo3JrY/uE5oWtljgfLErElMk4Dh/P2J7XEH76nbqL6V100e9D0D01aflIiubH92vVXYqiF
vU9ymJhlauTjWpxtzdr0w0iJTN+B1W7TfxkDf/MXXnlmYBYFCuWAVLBr+E4+PkrRY5BTLXx30w/z
R98YiAnAblfhciN2riRWOYHmWOw6GNiS4uPtQSzOEhLB0CADAwLydukFZtSkdSW0geOhV7SJlF6E
TjtZA8usWZn+fnZM1qGqpHmHFfRjbRVoSVOsse4tRJBM1UQdTZvgNWU7auu0wpVJQJK7qHo7GIj6
w7EtH8bRj45DLg0nS/TkrWL0a5nD6fi52tcTpQm1KfIC83J9oY6h1akE60LR3Ot9fR+b40e5az95
g7riEIub9szUzOfcHhhqWmEKbJtrt42fP8vZ2G1MMVxz78U1o8w2sezAwzs/dEctU6B5IOo3mkP6
IaqPtx1vadIkuusnANpEFD87ftwA9nqrGQNnUA5x1j+byqMUN5uiWpM2WTM0ncpnvqeIo1pmJobK
+JPbqA9C9Qpin1aKNRTF0oRB5jRR3Eyc9PPj3UXJ+v9I+64dyXGm2ScSIG9uJZVrq5rpHncjjFvK
kSLlqaf/Q4Pzna1mCSX0LLAXi22sskgmyWRmZETBai07p9WhMY9yIym0+nkkT5BjQP/UNRERqUo6
c3y+DZ7G11T8xQUI0C6gFUh9o2KgeBbKRtwoJM/OvWOQ2JsJf52IMz64DdpAbi/9atAC9qZgaUYC
ckrNZXDJ24JPZnaWrdZFKQNkbyrL5slLu4mDzMMIszw7TG4eI0U1xE7BoRVT6u5va+yDjVTBEiCp
m9cBUmgpWiJBpbbmQ0eLj+h4A3CwAmIQZY4uyqyZ7w2f+bHnDRQC1wJyHSx4RW/mtHFJre1nWEVI
gzfJgmp565xoUxqgTO6Tszv590YFjfkhjbPqcHvCV7eAhzVd7kEk4JQgMaOcZfPAsrNedz/9oj7I
OfhdChTcunZjOlcHBNF5YLDQH46GlbcDWmQmndEvsrMBArXdKCR/7h3B7kYQy2/M3dqJj+B7SUzg
2MfivTUltX4QMocXQQptem4rYGcckTitK2MyGeZjQ4QdW42QG0+WVfdFRzd4clEWXmpTbw0HWu5C
xXbKgJZiCc+CGCIJYVfJUHKQuKEMWXkD+K7bAB014KwdUf1IpfV+/C5oTyAJu7RurBD1F1nt85lX
FA9+jqI+BBm/iq0X/5rjXNhQm4N42nip6cPG1B/qETzeLg9debLG9/fJYzCIdRbcHkgyVD0PE11B
RglJtbNeHj078ujH9+8AtJYD5wIOU/QOKHh0pJjRXO4W9Fxlw6EVX1AWDY3uE0QNb9tZc/+l08xD
DQonnNrvT6AZI4dU0rMF4uQUpV9gqjWAem5bWVsWPFJwghp4mF9pkDoWYaBfGei5kfvZjHL/1AFL
S/+jFSVoK6a6YZY10vMIVq3GaeJq+l6AU55pv/5iOMiVAKuLPlFPfXsNus0YJXp1LqzYa6IuCNP6
u+z+5qxFxmR5RyJDdpU2SYGAaFwBdqXe6PswaOhTbXXfeqfcePWs+QBsgMYACVw825RzqcgnK5g8
EKayucVrziIitIL6MNP29fa8rR5El5aUOxtwiaEJjKk6G5bYMxCWQ3nnYdSCsKycU567sUv0/Tz7
H2fXCXmVv9q1sbGx1qKSJb2JrYWSqK/W+EhbtOCnnkGT5HffQC2QQDp+vzHM5Q2iXtEoeIBXDpAs
wOWUS9KAwCCTOaPnQDgvtpihuJPHo8DwyjrCZQO8ut2G3jg9WIABlVNwR+vihP7m+PYPWV1YvC0W
vTWUzNRr1C9mkwboyz/XpujiVhOQaPFBgw4M8F8YQijyB0+HCEk5rUpa5nnf47Qap7J4YU5O9ujS
JDRMe5Cf37a1uoAAowK8t4QG6i1azg3p3A6Ta7SH4KnbEnjb+rziojT1UqefcIMMhhuOxA/7z7d/
/7KbrpwDdB5LYx5q8yriuyl6d2AmAacZn395/C4AUQJld9bs7Ma22902tuoBPoqKyGtAfUpFTxgB
6SbQ0YLzyn9Gv0mot8+Vt0UN+4cJ82pI4LxZmA1B4qNWr8C4F1SCtuzc2RCKC+r52Un9g58Xe5sM
exuqnjyUYc9j24zNWXuE9udzWmfHth+7jVB9bXYX+n0QoIK54SoBQSF+RZiBRnofXfSBNL6KGto2
Eo+F3SS8f0DSvKUMtDbFKMhA9wEgTwCKlsPg4rlW6ONQpihmgPXpYQEVBfkX2/x+exnX7k+QZBmA
PUJLG3H/WxvcnUk3TIj5Lf9gljsj25vBwRr+Imu5ZGQDxMEmzCy/4mIkHgm0rBJg20MB8SA6ehh1
42mutrTq1sJgKA0guoEUKSTrzLdm8tRAqB0EIP0yvgZuFqXkt94OYeZ96V0a9ob8iwPj0p6yQLYF
6Ukow+DAqKLK+cc0t+7ptSNjKQjouKNRXFU9oB6w/4RTLvf0KSf3zvuLM+D1At3TEnGC11x5DFHq
D3hO+CXiZtBbak3Ixbyxa1ZH8K8JNSWOXPtcEh8IX5Z19CQnUT2ZGRk3rKxmVxEtoeMNBQAcRkqg
gd0uG70BTMTJqfdVplN+BN8UhRbvMB6nMi0PA82Mk+iqFDCf3N6zHgqRG79ibb8ibY7SLVLJOKuU
H0EGUMN37oBoR5uheMy+lPN0ZNX7GfoW+iwXRI84F1CQUrzOm7PcmOnSmJamkUQ+YNzKSqwt2qWF
5e8X27VHFUqzc1jgVuRX4VQebx86698HFQViGOBtdOX7Ttr6mVeDUHL2H6u4nzZeHmt5DBS0l/Zh
1OgdFVlRWTWkADii28F+8EGPB0KWaADSBXdDBrblwowcYyMwWztGL00qBxxBqA2+OYB9O4Qmfj1F
tDmZqOJZw8bU/UEYqDfipSXFyWa7A5yPdnge5t6RNeWR2e6up8W+z527EQQpYeWROx/UAoHWfWbM
jZmvvfRpsfH0X11DhKAIZHEl4m5+6yMe8QZSjwjt7al9DarxDkj0jbGumUCHA8pDCPwWHc23JhwB
vW1OARNFR1b24qc0vffBC/vptjOuXRpo0F/CJrTSo+HprZWhBmZG+qDVn9wpzsirXSD7+lg7Dx00
xz3tw21ry9fU5UPAhGwQBFfAG6mMiegzaScK1JzlMhryITjSKjhlZfVISus+qIatB/JaXRbphH8t
Kpst0FrUzwug22TRPg6cZhHTmzs5QHNxov09pOP32uCGEnzEoe/ZAvJOW4pKqwt58ROWg/PiPDGp
nOd8puDWaMLJijO68cxc/z4iUVAworKmxqLOAOnTwBC4x8gHs/o5g4z59qqtnezoU/n/BpTAwunK
TisarFpOZQqIMDv1evXTsrfIFq4Ggjt4AUQD0hAswtnKa0fjtRyGtrASad6ZzW+Czq7bA9kyoIR7
1UitruQwoI9xeudu8ZSufn5JwoFKBeUn9VAYQHoO9Y3aStpO/NNbw3NfV/HtEVxtoGWKgNn+057p
A7H01pdmQY0J+Xkz8YL0KP2Y696xZq+QYdL0Le6s67DijzGwQ+NSD1B4VKarHmQx6hW1Em52u2Au
Xqxs2rtFcEBAfTT64bmwyc52KYmMyX25PdDrk34xjtAPcTlofxFVvB3p1LWlCx0/K7FE2URtY99D
dO5gGhlAlRwUdaUTGiXH+8fXvpqT44YZyuY5KaaQAl+1sQPWp2LBKgJxiZYWNbgxs75Hq5GwEre8
a/gE5TkRcvIjsLo4TRcxrzLO+GOu/7g9C1c7D5MAJBdyy1B1Wlp23k6CVlPHEIY0E+rfm/OJdHft
8N7TQzGh3N18MPjsjJMJxMZr91htyTGu7YnLESj3y9wzdDcGo5lk/RfL+/LeUpjy45fb7eJodQQ3
Bs/Cjzc/OSDjcYm1sd+2fr7yRrDsvpJIQGIBpiOoBUONmBtn0lXstAwBSRfonC+IPTV2N+oysLXK
NRMXCYwQqqD2oQMWJHJ0TQuF321pbK26FDpaIauOlwIo8d5OmaAeRNRn00xY68TZDFwS0aNhi693
bVRIe+NKQr0Ygj3KwlBiWznHwyvJDXRfGR98/5Gyb2W5cUpsmVGWJ5ViniwJMwO4+R3zg+U9TT0S
+mhrvL0R185dqGsjVkCSANq9iqG6M5mX5dxMCq7FUtBDDRVE7vcRqWecBKlzuG1vze/Qfo9CBdIt
gKYq9kpSQ+sQldFkMqMxh4oDjrv/ZOGPZvXF1qGN5vVS6mbiDB+n7tXZaitYHwE6wVADRHVCTceh
LpgLh1nYOQxqjU7+1BbFBhL+Oj+GvYOE80L3hUz+lbwAisRt14vWSIDuc17SKSA7UGrrrxUkKuKa
u+Un5JfcWOc2fxk0SU6MmzIqzD6NKc2NXZPlzSsTevBIAOJ+vT3Bay4DQBUgjXiSo1dR2WjNPFhk
LGYjyazykAfUj3WzfzTTZgoLTu87kCn/xZLissQFhWwh3pWK02jULKVwBZzGuRP7rn/vgwSzbQYA
0nsIbYBpVQbkU7yFtCbDHci8sPV+ZOXWWbg2ZSia4fcDh4RoVgk4qBd0do5CY6JNSVF/M4gf8baD
6updP24lTdb889KW+fYclNRruasTjAaZMtYeK7r1zl8PGi6Go4QwzcgmydCJmjQ+nhsaVJweNWGm
mDvH3AWD1PdOx9ixBtoiBJWI2BkWHrC3vXBtmHAHIHShmobngRJTo08J8rGZdBLQOx4zCAqN7OW2
hWXZ37zp4BaLJOvCno7Wf/UFaRrY5zWy7Ekwk9CuP2huUkLKbMPIMldXVsBnj0Z5qL9eoVLayRMV
OB/sxBiZ+9wxbwynbNIdkOPNPQ+dsf9JBs6Oc6rPIJaFXn0+Fnel8zhadmqFY2WnkSuo84RkrNlC
BSe1IZ4zNyKspVHgEKTWcwu89m6qe2in57LdlYPVQF3AIHaCw8L9KXUvO83ZgDtTyjLfy8l1v3C9
KiKQeEgk28BZOljC/IDWiyEkJm/G0KvTpwBnN+95RMhB6w6Vp/e/M8mLsznnv0ynIZ8yZrAdevFY
VHMkavxKVvc47spwnOtxD0rDIQywLY56WlQ/bs/rmnsA9AfmWmTAkQlXXNSqeq+reekmRXfnB3f9
VsPXmnMAUgPM+ALQuHrwF4MxTsyenCTFY6VptR2qaqfC2oInrA7jwszy94vLDOz3Vpc78EFdRL0d
Q4z69jRtDUM5+mazKQkz8X3HfBiGJ8c89/bG6bpERG8dHD0Ci9wTrjFUv9VShAEyybEC4DKpLOKd
gl6zwkz2eznTNKw6f7rPp7GPGz46u/eODYYX3g9AItBi6CsuUDmTb5Q0d5JZXwS1dx4YfXDo3jZy
vUBvjSgLNFcUFbsKRormQGlE/I0F2vq+skB+zqmVLt/X/xmaj+UWa+J1GgkoJsiPLJLgWKSr+M9x
K4EJLJzEyIdDrdvRKLQQoBiE6G33QEfrYE62Hlp8YVQc2A9tNjdGeB3qwjKwHqgFe0ifXb0TdEvr
i3FB1jf8ZOHJEMocfWCMfkzFVnXzejZxpC9tBN5SykeH+NvtZOqyM2fu2Ylr77n4uKmvfj2Wt983
337fq1HOtr3UTjL5gH80cmTmPtiqh22NQnHszJ5tq1tGQd2Ifei3wL5rZwLeUMDdLKQKV+W2Sden
WXcwCChFI/3RsddsS9B51QTQIzAD6pGrEJIWfTAKOFYiZwLGZ3OCXmwhY93KNp4bqwsCBkt0NC9g
oqs8A8czxiEwFKTc/mBVTr4fxrT4PhNCXkQzs/i9xwEcAJg58JqBaFpXo5K6BTiaygbnafriPFrj
1//2ecV/LafTB3/C5w0jNO7Ndze6LBEP4hDQUSxpPpUgwp5lUDt27SQj6PKbY/HuNss/3wdmCGIr
gCmpqS/TZRxVcVya8q7WSNiQ338xPUg6/O/7y8a5uC1bUzIdnKKY/dCrHoP6vchP5ecrZ3Gnd+bY
LHf+8NmXoaMfqmnDXdf2hQeQB3JxC4+GSjaC4KxN5xlbj/snbhwsXh56zjeMrB0fl0aUFEaRSodA
sRmHILsXUTltpK5WxwD6AH8RyLsWDeDMS9FrxJ3E8p/N+qE1I2nv3r/OKJYBRokKOmJzZRugXwQd
AiB6xvvjhJi2/psR4C0IwBeOpkDtPkwNJGGly91EZ7HMX/P6aX53sReuBIwNXhXARJuAUr71VM+j
UMK0EZ4axQDAS+c3O/R/1Ruh19rph8AHZF+4865JD/GGh7wYwtcEnKRNqNnZ4zRkBx3N6BlQXbfX
ZNUWql9IjiG7fSWtY03SRieeCVuD30RoS6Z3uZE2h7kaOoibWZl1vm3w2o0X/DWEs6GZDVope3lz
X2z2MS+tqpg7K+naU+4fty7ZazfG55FMNEH25OAoVHIORmZnNs1qO5ksNJ8AKQ/ictAybVVuls+o
0fGFGRW2m1O9bP2ZI2LQqs47CCeliTUa7NOUMTMhuQllU1l1+WmuufzHY1P2+hfTCLzJ0sANJKcq
p9ZSLWsKqllJijwOmyLWyg3PWF2oCwtKUDRA7hUZI89KshdwXFXm6b8NQImG0u5/AwAHSzjxqGLv
pjFckP4XA1gGeOFpNdpGPH12LeQss6gSe6PFY/pof/eGrTzR6lQhKPKBQ4Nfq4VCLusyYwPeSk7w
wz9lxrfbU7WSV8RIkITBLQ8gyHUhjxZIowUVXq3mS999Esht2IcB6Q2X0IhKUJz6c5ijfaxAl8pg
7Hs3C5+K92do8SvQvw8STRzeeBW+nU8qHbAxZwMeZj+ZjeDyw+1Rrk2iCd4fEMsAiXKFhCcgOqBp
z5xk0hOt+GxsVY1Xv79A+NEKh0tOvX3KsfWKFpdHAgpIEArXG/688l4GhEBHDImOSOSXldmphWNV
njenSY7MTmX9mI/aNzB5hpU9h2LYyv+vHHNLBytgzcuUXfXIag2YLc1SBAkRaczTA/P5fkR37ruX
BFOF+sJynyK0Ua47XXJb82fHT0BZL1BWGN+fDTTwmPgTDiwqgZ6yRUVmWLyvNUAExaef4Be9/fNX
JgmNCMv7GEKHUJNXIqYuJ6lVMgk0ZYoEW8ysb8GwYWLFqd6YUK6bmtICvWgw4ew13ADNBqxncRrl
mkEb2tJEhLIFXifKAviAP3NUdejZz8Fbm3qRbSR5dUZ6P9K3GKS2bCnnfTVBcqvW0buhZTtQ+QCu
p333ssdui+FkLXfxZlDKyW+Mo60ZXUfPfQ3QBlL3kL62xGMuyZ3r0yMBk2I4QFFugn53O4DA/LZX
rCwZYEXYNEuSEaosykaFWLbUKGnRnuQ889DrN5ZsfXgX31e8brILWvMOYHxd7J301fQfHPHo1Eeo
coVdduL2zskfbbLxyFkdVQB+laWGumB73x7OeJz4k+tAYTcb7/jO2+JQXnWOAPzb6FxfHpnLVru4
SwMjt3qzABi/0B4Hd0aF4qXo8yOUNOKJvBsBYEBxC0g2VAmQ7lERlU1tCE4qAOfpFOm9HjrZFv/f
ysGAWxT5JISfQMurOPamATNAPvnYSNmEbqvHBikT7d28NyB7x7N4KQ+gGQ/sCm+nrNIbECDlVnXO
hqgwojKP560rbW0clyYWp7hYFZ47jSwW7Gk/QEJ+fPXb+wYliNv75fqF8HYcytKXQmdUUIwjrWIH
bRLoamn3CK5vW1lzsMuhLL/iYijCp8AFS1DBjrKP6vJXOwUoWfzMi4Prf71tanWHXtpSTgBdguFP
y2HLn8WRWPpOM4xYEC+UA/+d9XLf+f13k4iYBDLRqk1lg62xKieEB9RfYBcuRL3bPCqRrmk6KNEf
iDjaxf72WFcXD6yQ6LFdDjz1OVTlosrMEYs3oRHJt54aLxqNvbPVyr52+oBL8X9m1OcQRcHDQIUA
jpiZYQDq2M7cqK2vujq6/dERjRD0CiaSm1pGM4E+TDl966wSMKsfpr5xhq5O1oUNxQctGgBZmBpA
jGdx7kUFSmo99CA3LoiVkaA1Fo0IS+CwDOatp1utqMlAK+ChgSf0vCJi80uQvTsXghD6wohyMrjo
mNG7Ca0Kdf1UguHEvKuHjXaFlXLyWxvKwcCQ0QSQAeEI7w6u96ADX41asrHP8sgLgA3+2m6hnNd2
LoYFCB5aMoHXVaGlTWUBYy0gV9+jEur0X+r0riP3DEXK3v3hel87/ajpsZ7tbu+i5fJUwrA3ZpXQ
qKi0wksJzLaAP83wcJRCwbIqw7HfdeY+tbfC+xVPxFMCkevyfMUNovhI6QSlgTx7eTarGGdEOh6K
OXK3SKJWnixvrChO0vk8b1PpAv2cHUx58uxTO35vAh7nhQbFlR+3J3HV75cGADRQWaBHV2LZwXMb
AYZ59J6Y/xj6qwEeuC1any0TyjqxsTYqp4aJugEA/2dBd/r08/YoVl3hYhTKygCr01JoCoBH3DSP
BvtmF58CAJz58Mthn6vijqUbh9LWmJRFmqQ/FLyGgKBeezvOv7ftiUE4+vaoVo2APRYomqW0oyKF
ISsBilof/brSuWfpYUDpkHl/M5ALG8pAaNW2ZdejIZdVEeNhV8dMj94/DDxV8br4Q+6kxnXMgGwv
QBhoHsg+VCzk5cdx2N82sbYz0TYH5BH4E6+7irpRmsJYuiACLerzkymO9fCcTu+HTiHvC5ZQNJot
L3w13tZKMgDjAjpnZ4BkyZHqH24PY23BL7+vXHVlwB1wfi3fnz4P2Vet/u13G/fDlgklyspNOjpj
AZ1Q14uL/onmsflu/VZwa1yOQgmk3LbrqpqO5XludyQwQqs8dfnWWbwyjoV+Cul4JN2va4OWKw0K
NIk4M7/dG1KPuX8vzC1AwpoVlF188PQsbKPqzUbd3iWp04qz0d0J42iLk8w2NuCK6yJA+4OsWLgs
VLbUQUu5YfC2gesOsWUfy67aNfmvTB5u+9aqnQCVVODlFxiWsvAZxMKnmqEFwAa/RCeD0M/7mBEZ
ttqX25bWJg2t1QBCQI8K0j7KeY+6Ki3SXm+gG17GvPieA3bfQa7itpW1QAdS9/+aUc58MTHTz7oR
AzJ4nBVFBFXMcNKGiFi7UvZHmvnhKCwI5Hy+bXlrfMqRKRttnCXEUc/VXEaj+0RtM2RbifhVIzaq
xwsNCV73SubAEw5x6xnL1QzT3ZCPh3l6TZv3x6N4Z6M2h5zLwoqjGLG7jvu22zXn+pOuI+tyTukW
OGGZDCVIW1jWUMFE2uCaLwC4kYXdAu49lvIUOFUsIU12ez22TCjnDaIlCy3wMGFQ86dNpl8msHe3
TaysBqp+AUrhuMIAOlV8bc7Nnvo8E+gPq45NS59MKfaQKd44C/6ko5XZemNHca0KzM3VjBfVuapK
eQeg+a9m8LzYqqn1UHq5cQJYxYyAYvN20hnTsEw9/7Gzvd/WoDtnQXTnyDMwyc2krMNCY+hWE3ax
G13vt8aLHsQi0oGaCR/u7ZlWp8Ymv4seSb3Z1l5cIeyotQoWtZP/KR8GnKme/XHWC+ugCS848kBL
X+ZaNx99klWfbIOBIr0NzHB0JBpcpJlHVi9Y5Ik0DY1Gz5Fg6YOIBXN9zFzW7EXGxqglvn2UVMx7
NjhThMCAgJWWWzGKDHU4BDmYXYuyPc3U1KNsNOxPgV11O40K7wU4xBaPGr3/PAjWR6nr9juSNQH+
GujoW+Xi3jd4GrW+QT6Dvs+NbVuC2dRGmxXA1cu/ksKudnW+y+o73+/Ku4VlOgRRev/c1Da7KyvR
h+gc5eHkFUhygcL60OtOu7MarY8kM/OQVAIs073t72772MoBjR0IrrZltyAxrkTihoB+KxcZtGnr
r0P53M5TKPBq2gqVt8wop/PEc5eXFGpyuJ0pDbPyMQPYvd7fHsyfPJrqyXjGIFYCUhEbRrluZEaI
Bi+BtLM9e0fI2IyRQNk6YoIVoWNN2mF2ci02BQM4dxB56JsTmi1z17jr3KY7Fx3Nj1bX5w9U6HPU
Z/p8P7lduZsHYX3oqFVEE7fsKJc68I5W38Qm6aqo9tvpdeqc4MDycQ5NIbCSgn/nXf576FlxGKeg
32m6T2MioPzdBI6IdWfWIy5RDUaVyA8rarLIwJMpNMzxbKedDBlr/LClQ7aRdVhmQZ2ly3NlOXcu
8msuYcUcMOx3UfxmZFeY4AgxRMTHUxZsRUwr70okVpe3K/rTljzHW1vEaw1dFCk/m0CRuPIstM8W
iryVZZ2K4MEoNu6WlVMZxSn0HkI9ZtHGVhyAB/aco+AHveAGkaaRPxWd2Ngx6yYAyQiQN0SIpswe
nSvXJV7Jz6OYh31uF9q+Y4Ufb7jyyhrh8YL6pA1akyveuKLJ6xxA8PrcnArygKn6b59Xbi/ZZoRP
kME8N873h4D9uP31td2OsgpKkUBVL4+Wt4sOFgSt1/uWn0nbOUif1VCg7lgT1qn2gBzkxlStuTN4
gSDqB4JpRA7KgkBmr8+1EQLOpC6QkTmWDYEqMKKKItK6rYrRujEP6K6lPecqG2PnzGqrpuJnJk5V
9eog+CcBGigEFB79LXKztWgT1/+/1hZfvNipmj+BocOFtVHkUQahWKLFnf/VF2fifhT0K9HbcKDf
b6/e2pZF5Wh5fyyLpyZnjGxs+26ERqbNkr4YTk0PTidbi7rpmE8H6jbvf6lfXkFqPChT05sNCbHl
diY7TT5MKVAaW83JixOoZ97lPaf0mnSk6XptgpGs1e9tUpxGzXgU6bzZDKLaARgClPego8ULDmun
uD4gG47e2gFPfNbEAxjdWdcdGqSPb6/RlRsuZiAvixcvxCavYmikgVIf0jgiSV3wKvbPYJC2g7tG
oirsvdw2dbWZYQpYWNT9F+VdQ10ez0XhPHUqkUjfIkCBlSeWaWExgBuhIufbtq5cb7EFsRJsYkAD
cYi/9Xf894zngmFY6KDm8Uh3IO0AbdwwP/v5xi247J03HvHHFpwc7X6gbFHzXCBaFINNSpH43asu
GMKDv1ijhXDmfwaUzTtnBfp/0kIkUwv9veHeKL7aaKsSv7l1uD1ta95waUk5ARH51nqqY9qcj+UY
czxG6z3k4eZpwxVW7QDOYsHDwaWnNt2LdJCUyEwkxGpQwB71Y16l6GxmyWyb98GcbdhbdT0PPE6I
5ny8MZTNpLlZpdcDxpVZP5n+09DrsOt/GOTn7em78rqFoxQ5HaisLIk89UYXHXoa0K5dJbPhP3jM
CPX52KbVxzHtD+AOuy8sf+PIA2xG9T7YhP4FuG5RUQWwXXnbVX4vZ47xJWYxGXsoWhlR3SIRU7se
PYiBuDutYiTK+pSdUukhxpRN/dmn6XA/FmMRa/0c3GVWkO9tSuZ4sHM0EpR2G1lBVezxFu2iRh/w
12CI3Il5EOSuPpdkBFlC5mpRQfwhLHIN6tlWYX4cuEd20FXvQj9txt1gj+KuclFnmDpjCHsIAByk
O7jh3GXsQc6atjNB/vfUFaB0qnTQqxW18yy7zowyODov9y14t1q/g+z4x3p6MMbyQ1N7p8/Zbs7c
k++JqPqgnbRqPLuaecoHs9pZmTfv+DyApMdYsgIjWnF606FRrnMUWrC14zLD750mUsT5mKfgP4Kq
99SieaLgUg9NszKijNYgWdR861BIKqNhHl8tTetiTVhuTIOW79th7jEi9MrnXQOdIuBtDmZBXko2
u/tcm/2o7lqQV/TpGOkG+e111RQLyaqdBv2iEL08WkT7LIVwRdqAnwWAFXPCH5xeK8CyKOtQWo0V
co6IYHJpdaz14HeduywUVNp7a+IojPl2dhoLl0MrKQX9b2mZoUjB95lXhjzwsWr2ui2zMDNzM4L6
QR7pA1C/msid0GdzdeT9nIaWgxEWbm1GpVtVMcNP/gJiquyup0MeNn3Q73PL0p4BJ8xImPrzZ13P
iywEM/B0aIOuQUXEHe6DNuPYWq4VFsVsHwvZtDvU3cA8XldFnrTC+imhn/HVhzraSRTFiPcxcvYT
SOaPt/fhH7zvmyPZX8DHuDkXlkeYWDbNRbgzpxVPB7QoJVnbPDiTCM0sOPPha+u4D2AhCotaO3PX
uveKJ+4dkLM4dGn3QUI5VAfPxVjtaG6FFNx/npZCgCOIixYPQAdssNkIF8rDWZbxWJCwdPXQn772
9Ndo6CFo8aMZxwu74wPZ9eDVQmxAyicyOjjgqtBOX4gYdql4NjMntNtDjhcTt50PxtRuTMHVCbvM
AGoWSMFB6t7XlXcyk1XezMXEkpb/srouogPbpfMPkj1pm+23VyGRYku5n7yOCLjGyBKAyU1gayS2
hHx3q71iRLmaMs1GY2gNI63z2as+tt7XDZ+5PkffTNhyhVy4jN4ZOY45fB/5q7DPvwdbd94yC1c+
ebEiy4pdGHAz2qYmGkWTDIfSjGbZ+PYAru44ZYIUn3fs0gZhFwYwNQgSPtRO7DYvrbPhV1trrTzD
Kza5TS+xs3ovjXjHQ6brIIfdePdtWPnznLmYK87m0aUaxlKKqBUfBvEptTeito3p+oMKuDBhdQ7S
ijNMiH8MPyzrB62Pza2OzS0jyi70vbJ2Kok1r6A6au2N/LlqoEP+H2dLCQFm6GdmwdizBDk+p4js
OtS2kFTXaPG33qVydYiA9k5W6Ay9rbq9K20NeVacsrgxfWvnu6DgRD0FtESeTtFGpDmx3uHyrVlV
7Vjbfhcl/Wlk/hck07cOhsXjrvbVQgMIjnqwyBqK3zNDBpXttlhI6r2SJrG8cTfZXxFfDLkdBVAK
scaNlP2qe4JlFOcqigJX4avsZ262pGSJm0IQdY9u2er37c18zQy18HWiTweqsYhYkSJ6e1oAGe13
5uSWiSfFye/uTbIfyQNyOREDQrJm+7b54jSvY/EAgjd36jf4FdcOKzB86WiXXhpe1HJb7YPWYWhN
mqRe0lt5OGRWeHuEWxaUZevLCWkIMNShFTxu5qh7d+UGDns5AuWgQpyX2gyN5YleDBA310KjPtwe
wdrmvrCgkstMft1VnaXThJh3GeoIAmzxuW7FaNPfONrX/O3SkvJ8aaU1TBZq32gMmne16e5sp44q
cwuwsT4gpBw8xA4L4eNbnwOdunAG16JJ3+7FcCbOsUBbvrvxZFm1grwqkGqQkwLk4a0VvaddqRGv
SgoXEW/9vZk+1PqvXn64vTqr/gUkthlggyLDphy90mNjVwIencxftCIapr9xXxwAeO1BbN62F/MX
14edkradAbpMevKxYE9wxg0Da2t+GcIqi6Hbo9EEaYdwITiM/g5UHXqz4cCrJtDji0YAC2LFakIG
2W8TajQGS8Ys8utIm8Ja/wvPhUI56qRL2fEqD0Nt7nMvQLhA0qeZgmz2a2O+N1O/3EwXJpSDZOp0
qZXDEusvAjrhJrB2dZbgqcg+A+B4ld6h9Zz1UKuD9okLhF7KQzvocJi8G5yzDAOYEBy2oH65osbo
hN2XHiSoEqCNdnw6WS7b2Hh/lFqubsoLE8qWaHuC27PPWYLcmxu3DbRN/Na2w8bs+hh11+xgSfY6
MuyXbubjY+lO9OjIsY3NoslCXxZ+OBvZN69kQTg7SA+JNkPpqSJVNOcGj6SY8h3yEe7OG1E6nfxU
xt5oQ37Cx1spNbx3N5Erk6ZEPhP6MnNYZ0ndYG3a5759L0L4jwFk9dD2h8qsSp/tDWU1lZ5Pk8L5
3skydOuTblYbC7N2VBno8P5/RtRod0CFEK3eMDIbpQGSbvThEHv4KyMgZF6EA7ARlfOENT3iiTpj
yIgO4bOOPtzb5+3y/18717/fV7bh/3H2ZU1y4mi7f2Wi75nDvpz4Zi5YcqvK2he7bhRluyxAIAkk
AeLXnyf7m5m2sytcZ/qiI+xOJ0oBkt7lWVpCdCsVYiJkx5Rvl3RDytkcvL+SpgGS8e9pnB3rbkBm
YSimYfovpL2Msu+/nsafXUZ+f+L/GSA9q+9zJuYBRl39DSPiAuTBkoVrtQbtXT94ZbR0FaS7Doy4
SeGvS1XHqIOFovr1j3h3y/ljkufl0SQw2hAJ9m83wFYVDgTkcY4+6gm9+9YB9Y7eAhoNkFv5+QQj
FBggG3MOeQpU91CICKKPhInfnccPQ5xCgR8PyY752JpHfuOiuLUsJifJAXvcB2/eR6OcvdlJW09a
TpgIdEQKaMUUsGTd0mXz62fy0e06e799aiPi1xK3ay0RuHzoCfVeWARw238ex9mLna2jVgTa3jd8
eWZZh9LpIRMPrP5g/XwwzLkoCU/hqjcnmAZDKWgRfr5SCC/6X5bgL2QQP8znnBmLLoMzzCHmMwYE
T6O5HFbn668fyQcPPjo7zxoCKIqSmMvoyWpiCFfHpuzb9IMW9/vD/JFgnh0yPYbp/RkJpieOK/jR
nf/gNR/0q95/LH+McXr7flgpMZt1ANdTfjP5cd7qo+MkBe1sFc4f4Sjef4//GOk02x9GanRMpa0x
G7J+bl3nWa+o6f76uXw0xGmyPwxBk2yEXR2GEHadc2eUd1oku1+P8f5D+SMFP3v2EFlvlPWw6FVf
Ld/qcaM/kuV475H4qB8D4QcThj8BTghfqGA+XmDmbYnocr+5ynhFu/+aCocDxwedOICzRYbW0dn2
JbOZZjFPMRN0TYzpC/hLQK/vUv7XKsVnA53tYEPoaBPJGDuYezkmquCW/oUY48epnO1hi0UhYhYY
IYsOi0Xq+BdW4g/XP8+4yejOPody0I1Ovrr+czBcjB+ZL5xuwnkY8+MQZ9mp33i9RDMKy0Nsph5V
rSG7VNjvjfMZWWYxmG+/fo/fWys+2LVoTvpBFKVna2VF72JK0Ju7mabnCNrIIf9A5+G9uAyRJUQW
4IAAKYmz1yubtNP0WS9uuAfcTLSd6td6YqXJvnCgaX49mXdvHnq6gP9BmRWUqp8X/jx7KWsjJJR+
ctGqMmpy55Vug1ff/4AG8O5d+2Gg0+c/7DBB08q59TFQOuaIj5a1+gsTiT1AzQAi+DM0C92ZYc1E
3N9ArLQkAS06ecP5F5vMhTPvnPrp18O9Ox2oLgAKBKwHIB8/Twc9a+YJnqG+g34ffUy6b7++/rvv
wA/XP3vJWB8HDeGneBKdK6dAiLRkGzZcy48Usd/blf0fBjp72UIDVmgTYSKisbmgd67Dc/ER6vCj
Qc72Mb9JMwd48P5mtOMjvBSuOhsVHtTEf33TTpvVn3YCUFyhFYcq75/k4ogvgGUMetTubbthaLOK
b+7ab4YELjNZX6iIV5aRDwZ999D5YdCzJ1XH7Tj606mynEE3sC8tLWXAyyhQ5a9n9+5NBG8jALY1
BDzrbKmOWTaR6fSGa+8qUmgKbhvzwSJ9dy6gbKDGB0HlPyEPl1ALLV2vv+FoDJDschx03vTXafrw
66m8u3p+GOfsfcjiFpGSsP2NdIpnJj+4Ue9fHYST6OSjlZxLfLvUwoaQGlx98C6X0D44qf0gVH73
WZwcrf41xNlDnxvA1gZ4Z6FU6df3kb5s4w8exUcjnK1Ld7JDtEqMwOhtD806c5mSD8pw7w+BWQB0
BVGXcxyKSWC5JZypv5myL277NAOxrp//yoP+Y4jTo/ph14ezCXCf3tzfzN6B9a9y+qDY896KB5Mk
dGOYswCveBZTOrXbxSlF3Gq1u4/VnMM4usy8Jxt9FzO0ia4i85ET8Htr5Mchz5YhSsiObn1kyA0d
LifNyniF+EXqHcalffz13XvvASGaBVQI6xFCyGfBGRWeBhljRXDWAFoyvAYqyNHz/PUg760WELRc
YJKAu4Ow3c+PKA2UjZXALUyBOHZlvKcpPJD+whjoigEOB15beB7RxNTAvYwM3Q3L/XX7IdruvSmE
kA2CzxyaE3+yI9H95CNJqnvobj1E5tr/YLG/d/lTxQVC4tARQ0D28x2aYMgHJD/WieryfoGV9V+4
Oz9e/2wzcRbZtR3Fbhh1m5TngAv9d3cf/H84df1u1wk9WJhl/vz7EUV6qo5nfYRIXZ6kX8T0ETH+
fE2cj3C2JoIWco6eXPSRzTtXXsXZ43jJPvKe+N1m+cfjHaMg2QLqHg/BBzD6LNBfnMxmwdzo4zB7
176kG0vogxfwbcdee3qf1u1Nl50q197BcZ6i4DPgXnVuevbBif+nguPph8D5E+0FD20kWP79fEO7
RglvSVJzJEN227vZq+bE5KwhYW5Yu4X99n4Jwx00obbJ4H4Jalbn0RqbDyoQ55vf7z8DrWyo/eD3
YAv/+WekKhsA4cHP8OC6CqvW7aTCutR2flxkDegSQ9s/jfo6D9aUfrBr/F4M+vlhgDcGa0eAXGGu
+Cd3LwpZa7A+zXhcgVXeksn0h0RxSOiktkgasnVi5wnyvelRWnUgbfQyBtNbSMdv3mIeYVLH8yYj
927aAGDu9+4V8fS4GdGfrYid7zp4SZUdNPWB1FvLsXH2dbTm9bJsRLIegmy9wnFWJIqUnWnQp1j4
1sT69Aedhza7GFYhcji9vIGYehlNXluCsNcWKW02q4y2DYCWE0PrScFnzW3dfebjqHDNfe8ndeEk
3RfqGfbBLTvfRrB9nLzlEF2BgIOO0dlGmxmyBunajUf11NNDQP8X4fB/vi7/l76Jm/+99+qf/4O/
f4VY5NjQWp/99Z/H5usolPiu/+f0tf/8s5+/9M+XNz42/Pyf/PQNXPhfA5ev+vWnv1RcN9remrfR
3r0peGf+fnX8xNO//P/98G9vv1/lwcq3f/z2VRiuT1ejjeC//euj/bd//AZlzR92utP1//Xh1WuP
713YkVoAU1///KW3V6X/8Vvq/h1s1hMbBQorQQbyz29/m99On8TZ32GriwwhA20khU4aHgYXo67/
8VsY4CNIxZ1UWf79kRLm9FGQ/R1tSzCLwG7BfuoG3m//nvxPz+eP5/U3jjBTNFwrfBtxFlboH4vo
tGyDFJw1mAughwi5rrOd2TqcSRmHcEYeR77kSbOuVUM6Z0sMZCUCiYwlj7vQuVr0anYsGOd9kjQR
ILeDs4PcnLyYx6n71knfue6oam48wu7j2lvHApJ9Q6XbwdtrwA4g3BcbfWxbNn4fltXrcjZ6pIx4
F75NU6f6HE4Tzga1rBBoWJtAdU3VEy36ZYAw/hI8DamVbi4kaW7gocq7XEVNq/OM8PATDTPy1Rsy
59BCPFbmjQrZgAs65Jr3ngcPkWiFlJs75r2gO9dT6cZ03VUiajvnQkf+s2za8M1rGrpVc803rt+L
vb9ky35YkrEr4tptYa2WxLd9nQQwnfDXaoRRynPdTGofNW76KY3n71MmR+Bop07uXLAE4bQeUGgA
G+PWD1HCu4MrghOMfB6+qr6PyzEBxitY6msLD7UiC8EnLenKd2Apf2lGvwXxUq4lXsAafD/QOBIR
AAEaw9QzaS/dwFpYYkxV3aDm1NL4WTtf1XBKlhao70edeXG6zIHkAY3zVPa6MDN9UQ6Lrpr1CKM6
OsZvs9ZuMbTenSXyRSbtJ6kh7uf42LPjXuVx7YP2Yxovh80T6IdpXK18oDmPliVfk/HLnEnAxON8
yBLIMrai+9w0KsnXMXW2ad0cIxmMVbSKgvH+YoyFvk/YYJ9CbfYsiyoO6RpC113cB7iLcxW6dtfF
DM3MtDnUMQ0PnNNv86zLqc0gUWVIVPTDi9e2VW3ZVnWpczm0mhaOnWVei5UXXfqGvA7IufHW+Ers
dBq9GgnzgSFMc3B3o9zt+7AIApLhZLY7NtefQLZ7qqO46fLBwWuY1326I25QxTXxirbt5z3AYtis
sb7Mzq3h1jHHNsmXMVltwdbW/yohewdwM8lgGwZ4bzPdOhpIdwb/g9ZXZp9BxB80awVerm5K0Y2m
7K03nuiPeCHC3tZbEvXpg3K7BnxPP8njkN2tft1DLXbCDRvm9mtXu3EezVIXYDU6F9nom40TkQSn
ztgEF3Nk7poYNBnXBmkFEsW0aR0t/Zz19VTxAJYvY3gfz779hKrisl3mZd9kAI9boTYkioc9unoa
sBQssVX15MnQoH/W0V1UW7JNRt1uaRdn91MHEDt0HRJb9mkz3kh8Ukk2D3BfYEGYO33K8ESm8XGN
YemEg7kMXQ5+ae91Gx1Lcxhbz/uekInuW5cUxk3MDixWeu3W7lIKXcvC041SuWbtrXQHefBDsRbp
nAWvTtLy0pHLxeJ7AA5HfMdUfzdTQP5B2LZ7oob4mLmEQvJQ7jqOLSRZRsgedsCUt9p9RFMbBKJ+
UK8RulhtFxUdA5AMTvOQBTHFarKrETYPu2hKdg4h5ZDRK2YdilXCRZUymeVLd93x/rtyapEHdICs
Kt6qaALjgLrzY2sX4BuGEluO3eOXLkfQ2Z4b3ZVLk7bXXTt8pgGm04/TQc3NvWdwI+nkly3AEcDK
Hmqb7rnhVdddrgm5XeYW1arlAK5BFdD6yXYiApx/JlfWWwpg6l+ahWbFXKci7zv51AC7FsQdOMX8
zakH+JfVTcyO2bKuuw5w9QbmPkU2Mfxq93McD/QCFMb2LmgKmGJ7WO6JdgpvbEvtOkfwGL3LKeP+
hYNzv9SggHdMbMlqgrIHBKHAasUbDxrzRPsjECCVcJrS+g4UxZAPbZ3QK+eUJaW7dlDxTjl8bSNe
nHCe7rrUO9d9cLRqYJrprtgNmkMwrrAOcoaSa2a2Qz9CIddGn9zGPMecbUFGkSW8yXs8sA67n1uX
DqhoFw6P4W5k1Gc2qM/W0YAAY28pu4hetSlAb4GdliJoQrWbZ3oXQKp4Z8JxuF4TeiEYq+p65AXN
UGeCFNVz3zJ5mUTj7eJ+csRpQwQZR6FhnLupPSxugubOVIFxfHTavgBPHsdMFl+3k4wKxnyehxEt
QQGxGxmb9iqcjD70A5ZQxl78bm6w5oZqlJMtGZH6xfo9guXU+x50NnhZHC/OXRHtY1i8F66aPmUe
4UXLope0r6vUIS6ISNz9JOOLMVTONYgeFi9wLe8ibztn/BDr7ypb1BNWBzbCJrZXS+KLcmxnvmWt
2icqottIzVvqZjB/QpEiDODWYdsSKq/kUWTBY5Kxdq9ktJR+xFTZTkHyTNz54qRsn3sNfa5nBxBS
8APCYIZI6jCVZDDTgRk5b5Qc/EKJJnrsR1hnBDpEmWr0til8YnLiEFWF2m4gYMSKkelPg0uYn+PM
C7dQlt1PcVzV0D84PbwjJQkrRDbbwm9WGJpDh77JBVO7Zki8XcNq+EapFJqWPCvrhjC4KrSQyqM9
g7Bysk2lfO4yf77kbXeHzK3NRxtcxL7SW2XFFyaHFziJlMNkKeCqksE6i62bmo5XPAG4wQ+urRO0
JWUdtBhJvW0TFRYi8r5rlu4DcWLJoDFaJfEUYixovMcG1DTSeyVh3u0wiL7gnjPlQzs8QgV851Ft
cq6G5Chk4t/Ho+9vxEJBrx07U4pxci897LZFDJ1OB2ovdxTkwEsyL8DHaA2KD4nh5LW48mkIhnVb
16aKpc01qFU5qZOd36Nfs/q2khOwVFK10McMKyRBTRWbJixlvGbXLKYlxIo2XGbTAX3qKnOVgC04
W3fC67e+48RVN0cbsKXQiDUi72agVOPBm3M2hXarKNkuI9/AixFeY2xVZajdZ4lCV+n5w9YXgMbb
wNssMU4mP5VXYdg8ELOGQIPJo5NNuIXUDAXKKCm4RQ4tXRR9qynOsIUvsLRdid5x9Bx0GqdAvuvb
pu68XEsucIp3ZcigTJDyblOHBMIW3jVJKatMi/gB5r/7DmlwEZz4X1CtAAwGijWhcu9HZ7mMI5aA
XuNd+RRYPI+jTycpQZjF3Gck1F3Ol2SBK6fb7WbA2iqKeORIY0RNJrlqIOiUNtkuhcjWPpkRLMzG
prlMpgcgImXRz/3LhGh/r5wpyiGccAe2eZWsJrygUQOCiJPoHqQi6u5lTcYCZbes5J3ynikdxmIR
4xPWzA6QyBKqjH7pjXP71rqR3jQ1PN2jsAXb0aKeUDf+FwM7x7sVKgoKEM0CUhNJpRBhoaHX4vw9
yTkmeercIyCdi5EYla8AZMMvYstp/V04xruFKSJOsokfdTfsV85BRCJNTqT6PezpClc7duP2YIN5
SzptgO3eQ/nyLV6Nrkyd7fzVvPTaTy9IRMZqQb6wgexN/TpDj2Fjptjb8E6M0LuW8bSL0RihuXTX
F+U3IYR0FwJL4kBfNNqFzdGKgE3PeK3WlHuP2RB/DYivtgPsagAehPJLtEJ4BSyCBa+IQ/W9OxJo
MwcZt9fDNH6Ohn4B9ZR13gtQzkkeNQQyMCGTcFlNl10br1sEYHvtDfdJYi+bxjpVOLXDfd+EUwVU
c/TNtLUoRhHxS4dlazFRZOwM3fxKSTrkQ6dWoBq9led68N9APQSm02ajOkSxgGm6912lwVdvFaaE
ZPCF6hjcj4eXqBHkRshOVpFQybbPArHrou/BjFOjDoObNLXPmrppAfvqcBcJ8dSfcpOYQzafKQ6D
R6OnTQeoTa36XUaX9YggcZsgpk5aBo9V2wAfxeIL7rhepdBEq4ZuaEGrcCcgmq7imWO76YO3eowR
tGu1W8Jm3LupE4L3EeVggE5ZUB8d2ctKJ1172zIdFn6N9z+yd2kTPBjc7iMwrvhPvqTua9agvpGY
bx40vG46A/2agdmntVVfxrS9UzS48gbK8a57C3gAYDbD0RKHlwTKJk44go4QJRViKXR6ZuYvF9aL
5gN6s/XNmpr1mvJprTxN64uIZsGuBU+skIkYyjFFicZAMnaYh+8kQ3fV48d+bWSe1rKibESkhvOc
mnUuwxFCzRgjAPKiFscZbMpPAUmdoqudCfQmvIGuaDJUiSLzvUEn/YEI6t1FE5+/wZ23KyBZM1/5
0vUNNoMYtZiR+Jc1NJdkxWNDKjs0BpHXJD/BiW7YtsQPvjbRNF50AbwP6hbhyyTBFuy0v18bthFj
l22oaXMTyO+xhKZlCBVcFuERML97ql2n2TLoAGHXkJ9DD9ovDryzIwK3SDEuPO/BuC+nzERODsuS
fUDTra2DNfeQmpS9tCB4yHYDrGm3S40/XbJW7s0EfTCsOnM1uVRuwhkK2XRYStJi90S10Nsljfqq
Q+ihcA80pgzXM7GBmET7CGDuXOggkGC1qdk9rpN31Ylmb9msttLp40NEqcx9Qgs/UwhNsqmiyaDL
aKzVUWbm6HfrJp39AuVSWw10/cxXpaCC48TDdUZYdgjjuZKwoHxO5/Yezlv9HljmAHnf7O3n3n7p
a6zDHI2Vb4yM99GwbJIhwGHdJjnFVzMKWSLHYeFV094iMdi3ZufAwlawfex0x4bLvYU44+sMA4kq
qr3nekx3QT1dIUVdC9TA3sY+2ywKO6WGiBMzKATw1QPgMIHYsmer2Uso9KdIfCEE9UukoAPkmkao
+TAFJSVTF/WwRheweFkKBd8TOGe66SYCFKez8hpk3U2Hu3kvYxRQej/emTSEi+Xa73ncX7gRoph5
jZYDqZ2oGB2XPKO35OTTvAhVJDCzr0QQsXzS8KeB8mYA7zyaHgINYCYC5+zYGmSaTAQDSKj2ViXB
/E3xNi6HJBLlIjPvPuMxAoP5lCOg+2GbzeyLsaLSg9D43JP7LJOQvSRd0lWoXk2Xy+DLh14bfena
sR4LePQ2G9Yn9Z1Phrhiaz1vkE2K7Zwxvk+7cN4xsZLSTF5K8rSFz6iqQaIeQ3/rSvbaOfCiKRUN
sXZB9Jxyoqd7iersBfXicR+5GkFK0G38uhYVNVF3Ae/Q5yCabrQcbNEZ6x17bxrvh0ReTkGNoBdr
OM9GDwkHpDXTyknm7CKahsNk6FxISBrt2SLkFn6yU4F6Wrtxl3TI6ew1T8Qi4/aFgLRV7E7fwhYx
TSW7NE+W4IUGOFWHDvcbQQAyV6/2n0FqRrg5xOgNyy5zIdPEXxZCtxlK7PC4AO2BmQOUZCkSchgm
r5NxoQzmiI3xDCmAm6KHflmykoadv3XWPn2yg32uFwRqXReL3YxIDC16LG44Wr4sKFRXvfQfhNUX
2mcoJo8ozNgxzGNLxNFH7R4ySfEBLSin5EvbIuUHKBZJqrOxMm4eFTa1dBx8HKu8Oxr6DaQcHEYU
FF5hUr532wGwgARVEo/5j66RYYn3ustpGi05Sph273rZcVY4CGr4xheO9MHUA1wnzHWbbT2iGMK3
kF8KT3yCgM+0saD2Ieswbp4A87Bdrbz0cdz4bTblHOhH7CbZlYjB7VNN/2Xp3H7DUcytXIpAqk3Y
wVFZkDfGcPACmqOcna8UEinEUW+mYxuX0YdEtvXTmEWs9AYg3KO4n3Oopvi37kJvOliFPKVTjON+
7uZTFazPreNHpVhq55vwnHYLg5THJFm8XPRJUAk32dA2vQj6eLNaLysR0dvShuyi7wDOyJoWsQ6l
997kX/diOTZdXVdGeXeIU+tcepF7IeP0aYDl0WZpkBYH9JK0QI/SsCkbmd4kSfxpUMtdu9g9Tv4r
o2H0o2KobohS+uFOAdBX+CDpQxyzCFe2S+L5gXQjaPFJvMAXyHfvEqggYkKogMUcthMTDgos8Rr5
bIAQjS70Mhto/UrCBaVDLZd203QN/UyhFl/OUADIUVqhGxUoxGS6R2QRA1HVrXeeos4r6dr6uFpe
1vjDYZjdpKyJ8+ShPvomBc4djSZKpPGNUda8GIKg3hD2rV/4HmmgV1JlkYFNm7iF2epouico9OxQ
kOFvYQ0VgpnQoRDQqd90PNxw7fCHZqQT/DPS5BR8NlWTQarW+oG+WqIFyLgm8LZ9sjzIHjVKrsbp
GVMUexGEn1Djxa/jFHWGJOoAoRJ8SyBGs/HHtH7jaNFwFCHAG8UBlkwOtK+XrhxQMMiVj4KCXqeH
WaJQ5Y5IB5hJplKYZUZlDqVN2eAe1ZZfB3jeqFDZOz+IURis1bQNvGzL+PgNlZi68joLKcJIT1WG
1KaIuIcy8MymlwHbYY7d5iEaQ7T9+V2byNsOZiG71SbDLfzGkVHZ8Lm3y41DUKuZGuOALwNc87i4
c2nmsL8zfePfNfNp++TNNpzJZyHp0eD9hUSZc2dI7V8kaq1vk1UfNNCAudPa/bzyqThZ7GRWjNDS
WHKo9zuoefW8qr3pME66irCsHyFGl3yRc6RQpOpQ5wtQbA1Ndhm783g9c0TtKx930pFfIOhQcGG2
njDJBkIIx8bPDnO3gnHeNy+oHz/yYPmOLZ7lyLCGK8GnEjzlfJYhpBIS6OpGaL5CT7vLcnjdDBBp
SAacXtIZigZ1lGpss2UHnV+9c1ALbrJRI8O0M+i34mJSrYZ3x9wjk5j1Puul2M/zoWfNIarBOwFC
xOYmc7vcS1ZERdjsc0pQbGIENnQBKxPwlyNHQYfEG14cCPhUfbTsEdI6RYjuwAEznK7ANIFdBKrV
o09OqdAMpdRupchUxF2nYbuxgMOECH2YHyFPay4ysR7oRNiFSHt6hUBRobzMHusZZcQ6golPBlry
A/hQUe4w55IxNA/VChu5KXtZ546CLxVtyRBdDRloOc6wXljmv9aJvvGt/Z4hyl2aNat4Tw4DOjR5
zVHGiFF+/s6Jd6tG70KjpJm5si4iTTZDT4M8UN9Dk2QlcXBfka+rMlDunQ79a7HO7sZmutm4sddV
LUMsNkEdzFUjuQjdobtOIgcK7kPAv/Upuhi+vdOUQj92tmXWeojYrZYql1HNysYNj/FM3K2l/lCt
GttTyHhaiWEEBliG24hpbHAz6NyDElAxIf6OUrdIiFivGcdtx6HabMTsFhpK+ImQl3yYCRQX54Kg
gdolqJ3HiEPv49SRNxTCKtVAkMD0fW1Adm8u3FCeCl3IZFp+qnrBGp725r7zkyuCUHMRKJIjjjLo
wXQ7w4TYSqIOPFl6nOeo3DHsTK65TeLr2otp5SmXbngC46hMtEse0uAGkmn9RWaydRM3qIAMPKka
xMW+o5bKn/31EHoIxNDViDcOrl/qUW3CwBxV5uyRo55QsfaNB+1bMMaQT/TZLc7Lbt9LupViLJsu
GXbppIs5eEpr3/2OuhpD2pCyCslf85YCGkwQBuXj4IX7sY5dMOM9U6gJEQNrtnPn3DoRldugHfaa
eTaHOE23hVLOfmmv2yTZBUZcgkIflxFq7Fq7Xg5+LBIIr+FbWbe0hDYFeuEdv8YuTtFtc+udH03k
MkLxD3rxtHG3GdRWUHT6xFufHgyKOHgNl+BRIoPP66C9iAUMdjrIlrbpgD6E1sMl0ouvcRfc0wYN
NdzW+ylOSwRpHpwqGG1ljp6xvqsBGyrQTGuq0cqSpONY1HWtyhmBTS1mhFSmJa+9tnFl5bRUA7rf
le/5eudlDXa5eRmfzNJ1qIvN4XDvWmMe0EK9hNjetQ8l2Dekl3dDv3pHo+emv4oGqObkUJ+B8rIf
7QVCp+XUzbSCXnIakzsrRVwh0lSoB0UrNqmFB/na2HFLTq2Coe+cu4kON4lyv4Zwma+Wtu9R7J92
6BRAonUI7yWkiFGeXLF9mm2UaWyoIolendC9ArsLaj2XKXfLsE+d/TJ0yE5GjgbQxNwMedLyRdZ2
rcgCtN7K7RauTHcozmIvMKjhNhNqYbCx8/xAbWTf32Sd2AUMtdI5SIpUp27FZLDL2CMwzCUqY3fY
E51CDXaCtix94D7WztIuXcGgn1/5qf7WpEQj1wvYUxSHSFindjMBTwAHWorzsb9F2leQ0VvQ4oWB
8uC0NwBhm1I60/3EwiEPDK1AJtssk9g50ssKN5ugsTSUSH39QnTQNl1b6KRFdP2aImw70O4r8BN0
g30wgofiMqN5AiCOVczZOk7vXFkdQUmtOQ58yXbhjGZC6AgK2YkpMnlrpnTPRigsxWS9gqjKuBVL
iP9fa4hgkCzLOwRReY9dro+GK5KqZ9dF4c6zUVQ4Kn0wAv1HG8aAF7WNvW1UzLYg4s25ysboUMN/
dQSK5MkNBlrVONAKFkxActxIMx4m4d9qdHxzHDl+pU4a+t46pYU1iYf8vz8ykl3J1L9mBnXtemrL
FQkR1HrKUBkQFgO4cECrdefNIPGn0uP5NBJVrPAszdd6RSXBCZwcrZPgngCZUy4a4lnUYrEnMHwP
XVCQQ++I7D4fiYh3MXIY7DcQZEqp9S4DHnzvlY+SxYIIpePoicQZBNYgVVBm6VrvIUjbIQQyg4I1
tam3AkFimDfJ7G/GlIW7bFy8PScIdNB+Ija3COrp/6PuvJbkRs60fSt7AQP9cAlzCpTtam/Ibp4g
yG4y4b3JxNXvU6PVaqaXZEfo7NfBKDQzYlXBZOb32o1VlcUt7kvC4brcfoKAPcnC3nnKiqknvGXL
PAzY2HlIKnWJe1IXwCU+lhZip3n9tWHumUX4uW69rWqzfbHFZD8IWT3P7bpgF1FZu6ncYNgWTZ/L
eJQWqpdwXuggbIN8G2grifLQDe6MPLtJCQJhaLDHTa5c+zZZWv2l95jfhzYxT4FRfQKxbTccUY04
Nfzs5GQpVZrekm7mNb0vXJVvlJd8tQ332uJwstTP3FmCPDijiDrd5suMR0ae46emp5ytbbHzrekT
ODRV4sBJ83LtzpTAdGF4Ah6oaqJkwLAMRXrTJuW9HlR7300mgAb6O3tU+6YAhCgFgoM1ys38xWNf
Msv5tlzVTaiLooinUXWxXuTr5HydvA5aOStmGTmogKzxVbjXiuPULPxdp9e7oAUdyHPnguCo9RBa
Qxal3XwV4CJps4us8HepM1yJvD2pqdpW2h83GQjXfdbYb4HVLVeGyovNn1+50G/hWhLKNmzKnvl0
bXpWpGm5TZIyZSmf45b+r9lIX9ul+Sy9Q63nvSUTdn8m18qyX5KwSzd4jI6rbhqOfNYS7gjH4vyQ
1Mx5FghgOENQ0JUdk+pyDIum29cOy5ik5nCD6uCFIJ77vmu3Rudel0p9qVwXHBslTd8WF9lYb5e1
uc+XJLhwkymM3NW5EC3XY9GJc+odSI4Gq8EK1fgn1Fq1AWhlKG7dTkA3TRSq1KYwNj5V3pvQ7Fha
w3P6VhZMn3S9hBtvCV3+d1J/WsxsjBNhpDE2qlMmxis11YfAK18X4dAYRM5c3tXGqaZSLDGKgMl+
6PmwWel48bILvG4TiEzfRyXxMGngM7ziyoiNXB4gGMZt0DcM3F3jX/mksW9NkyjuyK8zwDqSzd/q
Iu3xzct+5yBSeFyXtEJS0zfhkf4lJ49ClIvHrO+cz66tUFJob5Z7adnU2/3JRpSCLLy490nsi6Yg
r15yYlM/qwlToUwb77p3EXnsM6vjQaqMT26Z+Xc68eurfABS3BGYcdUqx+GpbezxuhZjeiknz7gN
Z3t4KXO6B/tGhW/JTCpPtKqluARsMHd4y6EsdDcV5/qShu/VpdUR8jHZCj91TkOWBA58SeI+DrNo
9tasfLhfv9j6ukW2I8oVkkR7e22K4s311iV2Eh8Up7OHet+QashYGqbLfsrm5XpyqEI3eex2lpN5
N2VbO8/SPvO25tJe+8LlZOP34lXhCVWONb8C2haxTtJdCT1Ume2hU3gSmi6/5Gq1l2PdOF9MOjJu
13mcdiOWHBLQZ441pWRkolIymW0ZZ0Wx7jXRgZHotLh3gsl6q8hQ3Vo1ab6tTgg7qId94FWg/Qy3
l0npfQ7F+AnFgA2NmuzcbOl2nTu731q3OfrmlRmqK+0m8Bm+lX/JheYU4d8KVT3UBg0nlW1HZOr5
e9Vy6A/d9kywevcJ0XvbnP8U0TiX5o9aLvKmzjt+5KySy7Cfi2ttBlu/RA8ZQ4P43S4pJw7W5tPQ
BnLZDMrAL91leYxoa4gXYx5iTcgoLEkK69BZOHYrj0mkrNQpt/SJYCQZwwyFt43EdtWwdTnnws1m
Ob9WA5wv2q031+7KmNkffYyN0ICNYJPDVX7JbMbZWc0Lc9wwbu0id+4CDd5AghypiWN+QBU5g85R
SQRp6B2B64MtUgeLo3/gW49pU86R7lu+NOsxbICdDTlsXJB9T7thvNGDZY2HpW1Aues+B7j557Fa
bIYydV/I0Z9RhbRwB8J9nSs/phG9OgRnqCVdZwo8faPeQK4xD5tBebGMEGF+D6ZbjRRTIk0zjnOh
g89dP0/bWnTQ1L42LorCpy8TleQYu5Whr3vFGw4bUJ8xYx2tAydmuXqasDpmnGga+1pH3mTXr7Jo
q+1kdPPJX4Z119pZuS9rxz1Z7Zxtg0Gbn9dVvLEtffGd8Nhli7gEfWCb7xzD+6ozGZz6sq7Z0DQq
ViP34DfL7NJQUlxNc6ceGuBobi8tT3elaz0Zi03lLuDsfDlPbfOWaz0ciBitHOYBIgaquj/JdWK1
IZyjuWodv4rmJJne8jEtHoQ3Tc/KJp9w47bEb8SAm+D19rIm80a2if+obG85ZFOfHYCr8o0vx/u6
pHvkHBh+6njxj8rSzXFkWT7V/tJfhpmL2EiIpNg5Q6WuCrM23tIBrVZfTPKbmQVEttrtAqdnKoft
d8yoz1sSdV+ndkc04lrN23JQyU3q1vauMgqoiYJARHMc2MaQizBolTdWxp0f2yubwzM5CrP/abbk
+RToZ8elAKCpPBLf+7ZDweKhd3H9znqgOic9irEaoaiYbwjHXNubGuDkMJV6RRc2Lw7xwvIrul8w
C6tGLVcs7VHQnfAZ/V0XuyOlC6Yv3gYj62PRdu2VaVn9yTKc9Mktp8XfBNLIOIilNwizzPPZTzdw
nb6cj7Ucl2/+VLePFjLLq6bRCzG5V4jWuN+WacQoc0kdCrP5RTZ988NsRwu5nSirg9PZ05WDeAeg
wUzn52wghDP2jLDAv5YCKdfTj1To6TopV5PszFBt8x7BnCCK8h7bzRw5ZYVIRM353VwKRkkijvJD
PtHAAzZeJHf2wlI0mLzaZl5bl7xfw2YNTD8qVjAvTdXJkXAJp40zWXLHBhXwC0L5Yoy+vqpDH1kY
GEnUe312NNN+3WWj08erqqcdOdLTKVh6gwNhmm7SmVxTWQ75pjN8dddmyfyJXNHqjj+pODHZed+E
t/SUUNCKSU5/X1lPqARyUMfKFTdp4N2m/vDZzak9SFHbbkovxZ3YBOEhnazg3gQt6/eGaRc36RrO
V1Wu1y9jNUH5Fmv1Es55AVXohNdegY7Ct9ZxMwzIfHovN3dO0VfXbdMQZdv0Mp5ND/zPH5tLklO9
qHEquc3yJkEpV6S3ToCn2wrb9LCSIA6IQDVykhhqv8gq3+VWDYOwNv61VQ7ZqRRjuF26ZNzmgxMr
tod4mmhVGqyA50rNIs5VUFxYJRwblX6uvOmydvkihQIV1F03R/0wht/mRCUPlbRJcJPUrDZdF77K
TIgfRVnOd8rRyc1AbulCT4pHSqtswjbiaQ8PYP/nw1AQlHeU6hF5FNRt+Vatc/bJgKDbpsZZTRj2
xbWRDp9yOsdioyj9r/mkmvg80GyTnuaITWIRp+tYXQXkvYKQirK90U5TxEPV8/ew7uwWg7U+tAz7
cRVzZkakK7g9ibeeZaPCRWnFTNsGV9nakDZsO8tGOvP4o3Ytd6fNhtWkAaNjCeQrkBvbHqo6y26m
WXmbOquGTWKXAKQWwr0S0e0Nw2uaHQxQqD5CmunfS4vVa6jscZeP+BG2lD+JKGtAFOe0qduL2RtZ
r90BbyOPzfg2BnPnRESPW6fWhfOcQcGPq+FNm1Aiz1PS6GOYhDVyaiEuvLIdyQzo5VGH63TpzkmO
8nUSM2Td6G6NpTWfkzbUW1gzqLfhzuklQD4jrMHTs5GZuuuCB0s78kYU+fqoPTFcDulSpvEo3LMO
j15jXbroNufaOuUwDduxRY1HTfXKolQau0Yuw8mal/S2Jl53EyYc7GbyXMHT6u5QlH1LzpQS8lQJ
oHnoZGODGE5u6qlZPmeEA0btEppncg/FU2bWb07uBXda+9WralGCx355XmpdgJShMt9ysdgAdlWg
9xxzSRyu6x96meouGvJ6nDlOhc2rPXvGRkDPblzPQaMi5vJ5IEj9Voup+8bwj1IGOaFs7aOZvTaL
FzcOmiitivyHNTbVBgugvtKd1w1R49Fv5iMNPD9TdNdY5exd58ntkMkFPNZpH0KZIDmEHTafckhl
bs1ohI+wemhrW7Pa6gURjeclwozYL7PvlWMPnN0tsT5kKDbjQlfqrXXOfSfU3XwD+03voX4Ahlcs
IXJsjM/ZxGJbJjpFXFLOKE0Hzpr4OK4pkYEOsHX/3Vxs+0lWy7STXRlc6mriUEF71UmgLjiYA30j
RtOj5DEhdaKlZgmBBs8AVPKmuDP4hRfoMuzIKYzx1qLb/l4agbebHGWepV4z60BftRvbkGIjcbls
S023i1UlarugWPMg3kYe3Fm5bCtGzwyU3ynlbAzH7O51xiEYmVDOT0Zat1mzzol7F634aZGEci2l
396SRqSjfiytgT76CVSUJ4SsYnolH4jXdquoWQZxFxgQZ0OvpyfDHr0nNxuL/by28LMipSRG4xxb
I12rA0r24cJt+/p1cjl6enqsmBmHaV/ba8G20OHIqibvzUg4BSed3htNam1L/sCNnNRw4nyHvN8Y
LBl5BrAQU0J6bxbCIIQfQCb1My5WiLW5rgLxjHZJXjKMNPcWQcxAn/n5wKmqNTICFd7JoDDumj7L
touPPE+WTXlvjt2XYEBqq1eOdb40yi0vfxg3SaOgUsbsMl8t/6Fxz9RmT+JgXA4tdRO0AtjMUrnY
OeWSP8vBu7CWpr9iTiFKqjW8l7lt881cULeDwEu5KMLkeNTK1w95bxkoiUfLhnkHAb3NazRPCAVo
IimTEqDcGfJDlo3NdTMjZolESAfUZvFkNkcDcBgn5sF+cbEWvqZJzhXIfPnN0Aq4bmSMSsss2QUB
IiOXV62/cG0gTaDeRT47HYooQXTPVdAE/TFLOpNXznfSgyilMxxCAzReMe5FZJ0zIXmpd9PRWroJ
krJAqqVNN17TwETSlrH7YSN5WlbVfjHA8e79MO1P3oAYuCqERs1qE4eLBa3lGeyCR/qoNEiLBV3A
P8UoEIblTZ6UA9R5D4kSAFxTbCWprnUJeJsvpqWqKTElz2YzLKra5tpFsNdJMsGcbATXRLAAyZIv
Vvk0SfnirwzMuzUU6gVZLLBOkzN+rwICNq7tKtgUjbYOlV/0adx4qbjkYQ8/iUFNt6pqLX48s2Zk
NBVzSDBaoNZeHqBITqZgO9q9ezHP3vCU8NNPGGKmyO3K8RkwuUDdNSE0dtBobupOAb/iV3lwMiLY
ggCRrpp6BVjgZ/tuqR4Ce7yxhZGcpiVztiTbrSefrNvP7SqSOB0b/uIDFA657W8WydjJsEp9IBTK
1ynvpiYedXDm8O380J8LuSyV5bumRp1VgPs8lsJN40mQLZXQXLFRRiJuLJI7jjWi4ZPO+KN1qu3d
tKLGTgeyl1c/ZTZcEbFWwEqGepQcpE+tZRhRNTj2E9UhLgYKgsxk0CWXUxs2D7jAq7dmxo0UVYRd
X9FNA9U7oCDaukHtnSkoF83TKs0vDhKlm6pPNBIPdgwcp+Iut9wpBsk3v+TDMl+6bsUmqCfzJpBC
xjzj1Y0TkljZYV7+7ORy3A2Ia2gFqrKbhbPFBfQ9qLPdl0bkMLGxd8Cqy8DMtgAEwbYuhH8TLr7a
5NqWjx0Hq89tC4KtHS+5nMkt2uWdF7wRMUEDBprj7xgW50iiwIm9lZgEO3GrXVjiOYpKWXnXjh78
L15f6oja4wJzjMa3h76lSQ9B7tOXJSuCYfsEXJiwafteiwGPoC2cI4hw8mKGeXknnUDtW4pXnlev
qDY1lsFvsnMaRA3ueMqNxT8M9Vls5a5SAy3PZjQZAIlmxhc3hJG/VshVH0VQTpdza/UXunHai6xe
OQU47IaGMvDY+Ja7wcehkMpT4M34N35fUpWfCE/MX5e5lFtV9IiAXCHCmAMLRkdOVyl9YjTeyWhC
k/et6h3Bv2Fb+AJCEMOWPe2rVYbZW58V9xwA1WFYxBgRitq8IkofTsWUF8ck870BaR/vKbtsYNKz
HhISE3TNvE9DFrJwCJodEN14EQAnxSynMNQJhoIB28u5lmbekRTpHBdcKl84yqffQ1SNT/hdqYCm
2k5cmIFkgwo7mIazJylE0FfJR5kv8PejZYQHx1fuRvt8Ivb8AGJwUXuG9OZK2ZhtVL9SVOFPHsYa
z28Yh8TR0EVvs1ut45ZBxH+wzhVkDlYz6SzW1wH35KfW8saDmiwnlh61fFbWMP6rQQBTFoAzXZOi
OGvlzAWdXHV7lnrzws+6QO4wKzLgxdpFNU8vrWt6YX5ILljobXh0O7nJED/+MIIOlGS08MfaxoLR
qOsynm1LraOOMXqnb5mo3YPTzMHORgoNHxPWByuXLTndw8JhO/TURccLyikIa/GxP89YACv6QvTd
/JqEdvIkU0HJHKGj3aXyg+6tp5FuJ1IUarbquRimtu7XUoGV2Gc8uFf9zR/NDL+qybDZj06V3yz+
7CwxXpZ104GmPvpTXtIJQQ8T2PmbnVpOFfssZOArtBY6SZLWUWJmIS0bJDocbHLC+IXIUtD/dUl3
wQZk3zlByj8TVuY+ed1UPnN+CeLODPrNH3DWYd+YqTxMSdgfqtYZf+Qr6ht0zSyUFVWFEZQ+UhOL
snOKoxBqYWjdTrSixqAqxr5O5XAckGlv2sFuwLbW7z30PmbwGrnmUi3QOVPtcRoMLAda1a3Kxwke
tNwWsBG4BGsY4mp0W4hfaB87SjgNXZpiKg+6MNzLfjnP0UWxXOCVrw/56GSM2hLyJfBV9nn1W7hL
nkIYK45Fd5wkroIxm75lYaF2Fd0KW20Y6WM2Ikretj5Mu3KQM+ZON9H4h9g+QES2mWtekGGU2UOl
jGev5CQ59qV9QSxAetFk/fCk1lTh2KjcO4lV6KLu3Wbjm6Pa5blO7/5wxpmZ3PWzw0A2aOx0Rrhr
hR/sHBJ9sCSj8c2tJ/Yn2PjxbHMYkwwRVy9Wpg2jG1+lTLJNSYV1HjltRbGorHnCfN/uv7A61FtG
l3WHQZj+Sl3ZbfSHK7IAo6ITYouZ2h17l3XnwFhe2iIN8Pwn82dU/+2TRCiz+SNDfKMac/H2Oaef
fZ6miEEGBuM/RkICgtQp04NCknebJ+iPDU8XW8vNl33GILOfcBb9M5zgf9zDf7PF/q8f+T+zLd+0
3+uHsf/+fbz62v5/4F728RT/v3/5g/+PeXn3tSzKr/Xbfx2H838Nf/U9n/+f/3QwG8L/B6CsQwAs
SQP0zYf/a2E2POsfjuubQM4mbWCh/RcPsyGsfwB/kULvElBn+men8n+xc59NzIaw/0FPNeXlDn8k
eULkQfzrW/7tdv3cxWz9PfvBoDjJ51v45rsMnz6bymSu0DwXStyolIW3HYsszgStCWrsIQAgn598
qIXnrGixEeEg2nH88yAOIHeMUod7c22z7Wwm1qein7sP/Pbn3/8Xd/W/v9m76BzwFHOmZqc4lE5a
nWwXaWSh+i7OgzC4smsSoExUjQyEAG/WrMuH0VmfYOSsnW0yT55FCjMCwRJEziztXWJn3cZpBmvv
N4HalsJ27v9y5//nmv7VCW5ha//pN32X/GE2bJBjWBQsulaAk21iVMYNwIG/SF/N0k1PnquaLSRr
UUYiQeg4grZ8ENH3y09/F2PhBANynrQvDmZni53nt8vGyKTYkilvx306VocB9wQikLNkxFrmk9cl
2QdZGn/Pn/v3PTqHJfwlGKiBr1zd0C4Oay1zOC5vzu6kbIajgUImFqAk95mT6RAiBxvT7y/332N1
/v2Z7/Iy5rAxbcPiON8WU7VbmIejBiPTVZOYb7//hD8bLP5t7P/3R7wz9NNQaeDLXIoDoHh6Wtsu
5RRYN4+Vly2HfE3gwt1ijkOpEWy1FX5Mho5dINfrolw2oTDUJnSBqMNi+FbTT7WjCRRDnWElH9z0
PzP7f/YN34WoGEbZ1IO35AdIIxXXQ5ZvvQAHckmAwsFZzfpiEWVxIUM0uejv00fguXwrsfejZDYl
L69ExtOX/t6hD+LCXCz7GqGnOjldi4p5CKe46PwBkbgeP8jh+dV9O789f3lWKmy6YxngNV4TVcX5
uUBXqXze163/8Pv75vx8yaAs8u8fMaWFLNnl8AfNZnlByECHJDAwmNbxOs9VB39LK+sezXSzQUHU
H6e+qy5mFPIIQybrLugzvU37VNw0RQciQl7j57GWuPzbdEKjSyXbbFtYb1bZ7R1Ba5pSHJ1FaqWx
NUzWFosjsnVbbasksXfzuNYnfKvdUaEx3rSCn9wPljq5CPqjoUCMwfz+ffCc8MqWU0DRSO980Lbz
86tNRsXfL0WuxZp7gGmHOqGkuGkzf6O9tY/MVvu731/uX6w83vuqlK6n/CHUisvt5wMSamqn8Rig
Eamna2agz0vSA7ukNeoehEVwavqDG/0ueeNfLygF63//dS1WYt/lyMYM7wG7eTBMXrwAgH8yZTp/
r+bArxk3S99DYqsLN56QX50b0842NI8utMM6gpp+sCL98uu8W4JbFUCxNoKL3VK4vqzFXDK8ZdVB
a+HTxUMCQyDLbScc+DEgwq1hoW0ph04dZrcaP/oa55f//y4KhOb9/arMteB1N63mIEOZHWo68aCN
dR9TUffUOYuzyeqq22pMiVG6dMF27cMAef86fbAb/Pws4YXvVmZhmq4x5wb+qWX2Yxi5YCObsjvV
kMcb6tLk9vcP3q+e7XfLc6IRhaItKw9zrioERx7CCuQ2G9PqHn//Ceczxs+u5LvlFadZuEJCFIdi
xJCb2JbY5IURcget6dg5uUXmhLY+SNn71Xvkv1sZp7pOV4rt5UHVg7PThVfclVRSsPGw6hSWRw1E
4KRHw21/TBjuN57K6w/eJPvnO7j3PpzO93WgdTcifsnS+mJoDZQRTbC+aOpxr1oL2ko4LV5OIxXo
PFtbKi7zDB/u2J74xsDUA1tw4eUGZ3h4XeskoVYIKvWQiaXaGW4tD06V0VGhAMa+FTSoP7tZ2u5D
2N0xJiSFoxpyc7rTMlcDUjvI1m660QvH/e/vpfPL1/Pd9UXVOYFQEJsQeKZ+QwgDcNPxyy9ItGGu
g++rMRIOXulHU1+WpxI3Kbz3lBCc37phOSIf9dS28NreOxpDcZV7Cw9fNiZeXM5BcaXKHjrFyrX5
Kuwx+dpV6JA3JvLfl0IP00tqonOsACvxtnkmOt7+zywx3MhLtIw+TJCu07DYe0BCt2Yw9ZgOwwQO
nRIcYC2t7KthmvU1aV32tF3LKTyWesD/0tPTvW7LKvGDyCSFSG08TsB7D77A2sBtTbeG3XZ9tPi1
fyNFUGmub5qfsJBQtUnmAQBHPdjGZ+32xY8Q0FJt4fya6lJ3Sr4Ijm2nbIJYvSa+wtoik3adOBeV
DKPW6fE+TzklmHGY+og507aWO0c1ctzbiKoenSmHitV1s/4wktx4RbMdbu3ECMSBNk4HGm+Fo2jD
MyqQe+GjJlfGYkxNspYP1XVCoEeFZpOS0P5ZhMliRGHKz4uGjtD+bRU4vaDKVMaOMfI3bcBFJFAX
pbkCmtSYi9APeZ0/x7Ca+dfcdNSjk1XFTTHM7bGry3EvpG2M0dgL7nwJLxZEc4nGOCJ0amHyR9mA
T8wOe+zf2Sz2a1FbzzjfZgfTRhEU8WJ5xY2XYye7SEcxfG88Uf5Y8jY89RjupmhtB/zvYdhscUdD
6CB6IFSjq8dkRk13jrSzehU8VsHKXbaKpbyvq5q4CdHa5JB4WeU9G2uGerAniwnRJyJZKgxnq3pe
qqxOiMnMXGvrnsFuUCUUWQfM485zjvzt4ARFD7mX51+twvNeK9fACTXJhqKZbjS911DMq7HzXU+h
F51tJe+8zKm72GohleIiDzjP28Sw37tVVX2S5LFL5Dt2YR6Kbura2LFGBG5Avu6xmwf7SLWUQV3p
0q/bqhpIP6xUk10OQuNPg6kselCTbIbZDBaujEqxFrgj731UT2a3xEE22A+Ta9hyk422G0YWha2b
pRXn0teUchaCc0+ixxueO2uytawEE2CAtmET5AynBCDl60uoRYdvJlyp8EEvPj50rcCUL1xt4GOc
yPxZAjfdu2ohOcFNw/FOWjzX8UT4wYsoR/lDpDXkrysWhYLVyjFoNQXabn9au4MRWlCPQ9eC642W
9zCmanruTaMdtwasJR7rFGpNgEcNO49S3rshTQk4GJAaf2t417rIL3v/IZna+ofhDB6a79kaN6me
xfcOpD2LrW7q7XgmA+QpNwaiqzzfD7+NM9qZWOBd+95IN3/KmgG4TBJQNG1KV0GWEaapraizpvpr
dzYrA73an7Wa0I6QPfGIpgSZypBI5zjCc7VblJxkMuGMug6GYCsVNcboVqfsBzKpdptDDmIIFy16
dK0eR6uSFOGi4f/q8zgBmFZm3x3sBo0GuU9OuSmbgJTGYcLrVcvmYqnM9NiNSW/FY2517SFQZROR
55urw+iWvg2qaK3fihCe/aAH5CVbW+bGZTKsyxCxKFT3hIwqVs2xfaHfVFcXJgrmq2xy1mM3paMP
pOY3n9wh58bj4Q0urW4txm0Bn+UGxoJWAvQNDz2vLzeyO4hugbRfRAOEGRI1BSPur2TLnKth61Fn
h1m7xEqgUwu/i8bMkm1VLuZrJcuujZjXBY3poZq+dUwE9S5oWTwhKAlIiT0Xo7QOm3EldL/3sLON
LfkotQ9ijg5vjBajdeEzxurrXC6stkCRThWFFeKUyCsKnudhRlDGGs6aGWfAtykWOti2ULm8h7/f
An9xYPLfDQPd4kwCpoLz6aiHnagdeSwTSI1mRWrw+484nzF/cmJ633KEoHqoMKI1B6/AELKM2jlI
2JTD7//0PzM5f/bHvzvwZ6vdhKtv1wdVNSXK0sLcn3m2aBJ4ANyiGR4Q0iy71aaDE9jBRYnneBcT
8nfsSlm6Kyx81IGYrCh3SX5K2QV32DeyT+3sW3to+WqjUBkdckFNJreQXXYp1gvizoZrs8/d//CI
7r+bFBQaeuLB6H/OJxokzVUMkcgJe8ptBCsZsvDtgHaNty0cjh3H0D15u7Rvt7P9wdn5FyOy/25G
8DnGVUXQZQRx5CZhS25ypZY2fzY6BDp6QR5EpIg8GFNNUA/E2gezov2LE7X/bjbQvi7ndHKzQ5Kj
iM2dBSdLVqM4SrFTX07Yic8+mCnpoplYriekPAN5rBVkQkvrrbn3WswmkOCDH1LiC72trCWjVdul
cygiBa37xORPaqGFckZjGC7lIypdyWCflk1ICN3sobVT86lcSMJgSHcSFhC3nj+4s7+6ru9mktol
t4/FNUVDp/At6fQMFJFdscUvO4hIdYlgTiXuFvreTOqzpLP5MM31F+/eu2ll7Zt69BzmB+IKqhdP
Kg1J0kPmtnn7QVL3L0a74B2y0qvMR72GzqKjY1rlRrWvMPBhI8ne0Mz5H1zEX6xTwbt1SiJJMGTX
FhhAHfdSDmreYE5k1/Y4ZP5+JfmzZvgnK0lwfkD/AkPVlMQbJIyUB4dsuV2/pJD1mQPurRvL3/hs
P0hGc03rRNjz7GExWIKVNGBpJ98/+ArnZ/5nX+HdYua3BkQvCBVv2dgc0XnovR3W6a2F/OWuI6Mq
mgB0n2qLJABPOOIq7ypxt3Z0MuuBNRUXSfXBcPSL1zJ4tx7Vvcx4MMfiYHBsPkfBFXFl4g5pyob8
uqrJt+QBzv8ZJhW8W3tAw/yCnMmGHA9YUc+TAUKExtg6WLbuf39tf/UEvVtmRm01pF+drS8ofXad
LJBdimLeFAst8b//iF/sdMG7N71FtjgXgNygiuosJhqazVCM1gdNx7960d69y0GygAX4CGu7TvSx
H4aPDSErhCEtGl8PER2//xG/WK6CdyNxPS9B3THdH1LVrlsqo5frUhpXKD3Wy8oQgGkEa8beJDji
zIn9waVzfvG4nRmyv718qlIWFVjNoUrM7lMRIEhEhZ0zmRiluz5njofk2zJzydC7nPVbfZkQ1+oX
1drHSWcUl2PZD8SdJlnxow7IempcBmFUsTPcdd7MJNbWfw7U5JcgK65LVnwHP8Net9Vy21ZqfoZm
JuJu6WvzaGOI+2/qzmNJbuXc1q+iOOOLHfBmcCflqy26STabnCBoYRLeA09/P/TW1SlCjapQRZzB
0WArRG0WgETmjzRrfQs9rKUHEGQ9ppt7WVSszSypcFhB2ANCfdC+/irRy9pY93XVPoVeI17SIeHU
SU8LEJTnX8hCy5iz0ufUHadZsYgOKOlIOhNjvsurerzTYhs2UCii1wLbzYVONv3oOwXInG7ipAaa
SqflmZ2HB6GOvzStfhpHpWL5AiNTapV9ZXfxVzLtL4WGLtVcc1bwZDMaIgR04pCiSiIJtXmSswS+
ZwC1wVJDTrurAHecI755oyW9wiqZtDx1755v24WiYM6KnFDISx+x9h30ip0ssiaSjdKM4RFiZHjh
QGbpErPSVnLkYsOBCw4cxTUoe1Bz1EmY3XKtcXP+KZZ6yKy0QXUTSQ5J7ICyRMN0ULRoQgxxl5dK
jjexxQOj6P9Z0t+/NtjNWZFLgXexcrf9A2vHam13MoJ0ctTWHdzO7fnnWah05qzSBVaKH4Ml0CFh
w8lVRohedqrh3arxk8E5utT79KXePqt16HeMXiqZHimAH28jNBdrVPTeRsl0ACvYiu8buxI3mDce
FQa+a5nY1i0ly18aTOHfsg7ttRwov1KWGKsUdM/KruWPfhelhxad7UTIxW21CnzxeQQUuhtr5N8s
klMMZBJgkcYXO6msMe0D16nzxNi2kzEkbVrxCLntR8QWLCvcsGb1gSSrzaBUyBbGQSAmLY7cIHlK
eb1bT5R8jqNOIB+rIDxW2KBH0/uKBajYWaxBL3S0peFqzKp0HecZSgaVVYANzTMA2UsSal2aazPO
oGPFnBoEpSofSqnzdm0RS1/8qmjWWhLLh/N9Y6GvG7NqmLVm4oxwZQ5VYvlfVcJTPmCjwUTXyMq6
lQTL8jLT21/nr6ZOQ+idejgPNrGKVsoAv+FFrXEfosrLtpqXjoccoPux69VgX5uVyqqxUje6NZmQ
e/YEE7XVV15oethPsk9OIDno7UWJmrSUd3rX69sq0cevJkct0xEh6BQVIiXLcCxkeIIvDKOlpprV
Vqd1KrzcjX+w+r7aIskHs4X8idBv4zPesPBpjNngON9Qiz1jKn8nH45h8EWU5IV/UBPW4joyz70c
18N3xHvtbdhiKmtNUd0GQJ8+dCLJUD8TR1eE4aWnXZh8GbM6CyQvDCW55mlrydwMYSmtkxBsyoXn
m0rCex1hVmOLqsTRC1bx4Cs+27eqEh6gwgCKHPkKO3DtbnOpV7dqMkZIBgtrpZBpdGGJNbXhe9ee
lVxZgcPY5kxjZMzKKzhL6UYWkLHQx5YXnm+h5M6jYdl0ivRxkIKDNQwqNEe1v5cr70dlTzQk9k4u
7Te9RWi+9yyzkmsPKXIi0woOwkL8UTj98KR1Y0LOQV1DkPPUvW3E8g7Ej7IZoz6EetRI29AMmfKZ
ecQxBnv7mOSkYdv6lnYzGGq6qSzTu66t9VmF03ywqYPN5zou0+jJU9kOVkY15sjEUF7O96WF1/n2
NToZKuFgI+NrGyBagUANKjXtGumo8ag3+qUg04UPmz6bxlVdLPeWFnKJKqpurE5BhwPwEcNg4uz1
HMaI8BVcL2rzT7nfHyElp1KnpYeaFRspAZico8fEI8yy3OxVcUOXrfB35MmFmdSC+IYk4T9rjNbX
fosdnx0qC6EnW7CEvEDpd+EwEHTvgzcZUEh/4LrFkUN2iDw9zlJgXeOutNJm0+uKwF7fY71woJnp
wEbXbCLUm7LsLy2fFgaSPitDjVPgTAulkOUT8eBOB2N8iKxhl5mc8pD/UezPd6Kl68zqkWcWkmoB
qD2UQFo4TE+G2zFzlF3Adhpy3iG+8Mlfeq+z2uMkKRqxwsDzJZrxGLc9AGTPkbZlFycXas9C5Z7H
PmWcBtbKiDihbTsPIJaj39dFOmzPN9TSA8wKjmK2fUqvTw+lidNGh1m49VS+EPbAqf1Vl3gTHZ0M
aFFktdbA3T+g+5/cOrb1UOXjo2063YXP68JDaLNZj+8MjV0OMQ+BmJ+MUAicTlaOJNQml97CQod6
W5ifPIQUwEsjDTk5+DhpXzzoQtu8F8oR5x9kjNirj+cba2FWos0KBbdeQmbRogM6yw9mlT/4UYXf
Dq4hUF9vJZtI1s9faanRpj8/eaLR5MPSwYo56CnnAWoagpLBrM4uQuBcuMSSgECbDffaV9PazlsM
3zj7mNX33g1oHmmNw1Tdd11Vr4vpyEZle2GLjakGeKSrN2ViW9vYsi/Oy5de3qwa2IHBtkDKMjrI
CuCpnWPX1VoxFOWrV2Q5KOEhKo+tCgsGhUHzLaky5SvMvTxbt42u/agHqbtxBCxdXbDmQBoXs4yw
fWjZl/Z3Fr5I2qyOEFthsLxHs6s1xQqJu/xh0BvO7qMe4qQot3XPdivSQ0S9ZmavK20gU6aWm53j
N91Kjw1jg3RreADHOeKw1FNOe63ic4MVak/CEPFDk3kT7eW4gUvlbyMcj4S1BbdlV90VLWE7WTVy
JqiT38Jp4R2RBOZnM7DbPeg/sWv88pY3WOzJZnY2euirD71cbRSgBOc749Lzz9a0MbwENVfoKJz/
q8dI6VmnOODGcrlksTiqv6UxZ+1els6Fwk3K8/vTxilr67T/o9QM4O0E0aEbHYDlOFDt27BICMSJ
mYSNmx4mwR4TFIT73JOSe9w4bcPGPft7W80Iww3LRyQpuDmYZgJeLOHuEDxXrEFJpBgaNOeGw7d2
jQdv15a+z25UStuuJT/uviZkbVirNpO8PWEO1VENWReQD2WRDN96ZYe3uSxdo5DgnglT+xBrEM2b
wjR+BkUaKJtKJrVqTXaJeQ+zNMfyVFdQoSMNo0/iSGCYW8npnn2OVieghpmR1eP/4JSUFINk8NSH
FEIf2o9EcAahjoTXaSo+UmesyVcyNMRK1iCjUA85Puy3SiiwOQ62Be9w7DkVlCwJyJMzKMLaepUm
a+D+bfD8bORsemCP1ibstepL2crhNwhyCClBHjqcR8iYf7i10fsmK03/ksnJM+bP7sYAH7KrFOcR
dxMOmRE33WoCqefrdsCRSxyXpd5lXQokkNQVHZ6zU3Eez/OFPwnTUkDh+qQzmVrj4Vkc0nJn4pb6
plol4RKGFyHVM8IkDrYabv9XA4DODUClguQVuyr2wEvZqlCIPotWoutKBe6AVxw0iccJO+hua5tP
V+AmVAP8Y14T4WjW0v5XBiqjfUY5WYBgjVqOym0HMi4iF+dH4VWxth4NJz74sk4qd6qYxCSyU5xI
qLX8snuoHSn+meal8QrplUwrycQ0jq9Jj17sKMSL3amB+NyFgWGtATX18K7Hzv5ESnEfrdvRz79H
DSbo1ShiwKakxbVHpY80sLOcpq/RJBTqDonOFKIxqjhHB07hsUUZUveK5Sjzb0KltT/lRC79lpA+
hfuUYDCQpknlHfo6jQwskrDdiRREhgG1VAPGCQvLi1cmUSI6wZMwpVhxpGiYmrAAPdFjQUMhnOj9
XnRwkzSt1dRtHvm6vgY8FN4DtRoVVmqd/NT5AbljmVnbK4ivwSdfU/gXbCXFHiHnvawd23EELSkG
P4YjnQDMPBaVlH4Pa90scLvWztfOgkZns++9zvt0cG0HjPdKxI61b2W65doP9W4dAVgZVxAMqrsu
znHLsatVfBna0P9WyWO4k9o4mnaxgmitmpXs3EAKlLI1ZFRuveMY9AbItgomkZ2Op8byc/vA9I6T
L7skK3HblDkvlOqtf3eiAK+6B39mxaiwbkh873vSx/DErjRLjh7NzGhevQZOD0eOUz6FXcKP5TTJ
AWpJOhp6W85DOdp2yuiZneZsn0aS8aM1IVnSF6Rk1XjJyF6fKMJPTepZP7MGNvLE4u9pEqeq4ITA
n0IlDdS02NVOPvpUbS+/x/BMGIAmxdWTb6TysLbZ9zDWoyDEblXaJSygGquDv8qC0UBL0XTiowTY
Klmxe5N8QhIt6QSuBPZ3WwFkuhGmXoxYFSZ9TmUASBntScSfidaMN5FVk7HhNGWwlRygl7uCzcQH
6E+ihXJPpMiKnAvc9kbeElegxRVyMlg40nbQpFzZxJDcYGaNdr3TZS//iGUGuXcrW3dC64S9I868
/tm2iuGQ0GGNO1yyMsc8CgwBRdfJqR11Fby6GtEbnLpln1yru3ugdHC/+D17rQIcOsBJjNSbphlz
fcujIxvMoUv9JGi8IyCtUxqyhBLji6OXMqVL1AMtVLQt2Ts6+ihMy8bEC4DicduPwrdXiHOMR1m2
bR9+Qt0dE62PwpXthMYTo75AQhg4RbRO6MmAAHy7A8mfNuXeZxf/u2EA3EuKF182w3JDupMD+kHy
fyX8fXoCYp6VqaTho55Y2g8v8LFKAE3Ly1VkAh31kddbOy2gTm1xwHICi/3Vesp7guN2mTztevax
Bc+94INKbFDT4mosa84NqlQA4XUin7N30goJLiwsQCJDp8aHOvGAwWjWY6K1ykeg4qS+gHIldYNc
FbpiFENbl9n88dBepfpdzGkbHT3vPLeXMYgTq5QrX6zMabKtUSE1QktVPFaeWt/34fAJweIkm3Ci
9CPxPxLIITOofsa9mYGnRNgFh6ERydfYibm5LBRYEyNPL2/YYUzGtUKX3YBWlYgBCm1Z2qi1aMBW
291zAPD5q5/pFeCQWpPUrSmMsgYmG3YDc8+Y9AI+6TLHU5kvH1KaYNU6cfq9D8v2IyAOSDxaXOtI
xXy4d2naFVh6JU9q1yYd5yBn1aCB4M86fy1bPYS+MGxCbZ9jSPsRMHa/MDHA65ugN86R2VUeisPW
L4lqSwuRQjP1HEAppuURO5Gy2ceJLlZrWmyFkEvbs3surRCs3YVtmacQ29Tq+f84IIFCZg32vk2j
5DN6HW4tkNL881UzsLct3pPlQARNpmrIGd9HNsVKCZUfehdXjw6165j4ns7hFl+aVoDwPn/BhfUH
Nrw/5l+Uzj4lUtDZ8z3Kn/CKi9+sc82jFYc/zl9hSR/+ZgI6eaZO1qtAx3++t1p2xVJNk4meCgTA
JKX6Xk/G7Arg3SZPqvIAccbc1HHWf79w8YX5pTqbX8qoRE2JXbx9q3QffUMhUKENMLOIDgy/L7cb
tTXCreTTt1Wq8jGGiH/bFR3uXIDXkA0A7gi5/Xb+dhYm2G9mwZOm6EcVJHmL7VXuMj47fmvuyjGt
HpwwmCiXdrzGPg1PhknKhSsuLLretqlOrshnsxamKjBKSJF4UfEJbTRgKjchBeuIar+/rh+9baWe
XEfJOlkD1mjtjRoabACkDTRa025g4Imn84230FXfPKAnlxhjLxdlbtn7cRzYfXFgRPYDElcPuMB1
V5gtxqsoUTSJw6M9UPJPdaRpbgSzEBHLIF/YWFh6HbOleJGkMWdmOgcAYaFuO7tKbrM+U0CyOvAz
G8ij559kYQNDma21vVLTqzzopb0vglcWsUdJ6dAaJ8HPIsyGozBr64Iq5m279p3N8rddh5PXAiaj
lBHlBwevwbFZZHDvLWCVj5w0mauxrsyDZjaoU6FF3eNB09aQ1ZQJxN1vND4eL07s/E66kjkLYKE7
AGfKC5FGGh4f0GCEKFhb20e9oBMBACaoTrZoogF5x6HpanWf70KLs1aTfWkUa6l17KSoXNcDQHeJ
U8hdAZ9wqzgwA31SxPaQHsS9Z5mcoRL3cweast8G8FiOoJA5Ho5DvqqpTgwl8VxbgVR9YzVIJViJ
1ugJib44/3qWTqLe/vyk0QqIAUjoyFguzLQ6Kswzt1kfQy0YG6DYnk4Moz1gtBVCuqnCWganrjAh
swnhu3AHC4XxrVqf3IFQ/UItvcTbtx0ZLBtbGeNHTgk1ePS4KfaWYhbqxq5jR0FtWFXfWrVNNmZv
Nns7y1tWEANhIF1kGA9OxP70hdtauCt5frIBvqHWpS44lHGh7NOQbxJaTnVz/qEXKsg8/LwRMEOA
VvoHmE0ZBPPAYZU91DsWwZdkDm8fzneGw5tT6aRdGwy+gRYQ7FJqmrPhpRIA6rPB7miW/8Mr0edm
0djhrQVYnIHk/tKYKI6jXiayTR2Hm1hlYQcu39+PXY0Ts3K8e89vQugRcHxaH1arHsdPos5+lIYT
7s63zNKR15vw9eS2g8zz04YYe5RnoFHAIhOy3Ipu97cNe6wtt9TMH2QpaXfxoBsHJ+RoRiUmgu+2
7bgazMkHJLIMPU93PuiBYYDvcpTb87e3UDbV6c9P7s4m9U4fHRrVs3PryTGJ77XZK12rzoi/rbT0
w/nrLJTNN/32yXWELyfCN1ULgM3gOrqa7YVTNSvLNEifMMR+hMN0oacvPdLsSwDlpVHKTPX2ctm3
dwO6MEI05G6n2jK+Q8wefzfd/wTiov1V1k356x8QLqp/7Jr057c6zNL/BbALRz15zf8Gu9g3v8q0
+jWcQi6mv/FPyIX6FwtVA4aFItukLGBN+a9/sJytgVWof5mmZsv8R2HhqsvT3wIAOoEsdOcvSwN3
a+mOwiRWnswJ/2Rc8H/pk9CEv+UY2PmM/4hwMe29/nc9MSa+haXrlqLqpmybrDz/HAKqpdQ9ScUk
t3G8cotuR4BNJVjYyqTgFgG6tqlDNqg8P6/JAaqqG6pDS0RJeNEv/efg+PtObIAb8N5oCXu+Sw7v
KCVPGaZbBPQ93LThVw+qzJ02yO3vAWw3AiM40fZgBI+6CHy2FDTL2JdG53+pKwkRkg8/jvSJSj/U
nA1BrDaV8FlCu3lhSvLOjdps8BJVouI0VOZmAfhtmtexi7pCfhTtAJxq+7K4sUgsBCBVAFry8gv1
Sfnzy/LWNrZpyrKqafBS3mgop4VKKhjXnqqjQA7XTTIiVZCz4IOEmZhDoyHb+SbIHOzf0EimBF4V
rRSTGG3Flojg3G/gFKubsl9YKf/9zfufGP//yxA3ysSVWWbcPEwD9R+3WfmLJdOvtA4JJvr5f//r
7W/9PfQVTf4LE77lqKas0mFkavTfI5/R9pdi0Xvg1zi6pU7Sz/8/8LW/ZBkgme2oEMkY/NzEPwe+
Zv1lWgxRPhD8osU//5OR/95UyNY4kP1zwHdtCACYHI9nx4LVDAhR2Qfs4V/AWSz9+jR2Tr50aFEI
KUCS/MT+8pcE6tJqIK7zpJ3dv4vTqcxi6benT97Jb1esYxggif8MPOuRLC97UxmWceWPz9ZoWp3X
BdI17ymNo6+5qaqAtQliv+7Opyc6uXOtrWAKe9x51cE6hHl+SxC7duGL/2eN+FuUOr3Q2ZrMMUYd
kG/sP4Py9bZNJ2Xf4lQm7Amb8IXl5VLL8506vf+OK0gjzKBnZQCGknViZ8XyJdXR0o9PX6iTxrEB
CvRkJ3pI8qhdnq6/9LXMmPvX0Hynyyy1zWybBtV6NA5h6DxZbcZyqwS6CCEuWNuBfKHfTMPmv7+j
/2r9+dZLnfX9mHJu/+Rb+Xgfd3l+KI0KF7kR1hDdPIxNSvOdNaPYn3+kheaa77yAskELBDb5KWqa
h5H0PXDC+nChLy39+Gz4Go6WpikStSfZN79KcRuzqjY+n7/xd9FVdNT5Rouwy7yxcOw/VQUL9QKC
7sg33Tuq9Ys9fkLSscJAHeFEL6KtlJqcoh3i5ofnHa16xz8z5weJWhce9G2K/957m413eLSVPnJ0
9DSZ67ock6R/KyXPXXRvwmI1tO9g01c97r9WPbb2qwXNNmXIxgW4QfkucUjh/vu/itaY/p2EFIyg
tYgWGLZS9lvznAt3+tY8793p9K5OxgcEQy/pg7Z9IkPjqGnfB7tYm7SI1t+W6U7BAcOx3koqbbKj
dhKHqqpe46nu13LqEDpRXNhbeHcFOr2+WZ0hxzSSSnUgwwJeQt05ZHJO+Jp6r5i0ELnmKp4wIOVP
pJ5Bc4fYeMdWvwVFKCKkzdO9VV/XB/5lIcCOaSvAgOc71ptN9L0WUv9sISKLRNhIOS6xpGW5W7Jb
08uvdqETxRXlqzqW1x1rIk5G8g+KFDfYjVvSYI3opbXLu0oufoe5cxfmyaujhc/qgPTdCV/7yv8k
VUz+m2QzKP1NBy6xDIZbW5HurYb0oz6ojrWnfSJW4LtI5E0HUWqdKv1XJBdsVRYbJ2AKLRHo4XmH
0o7IChsfzLr/wLzghoyxfdNYt1LgIzuQb6YWCxVvA1b3oWqb/agrT7jdv4ZpcZ/m2LQ0tcBGUe4x
zz+FpoOvQSIUOg43Qxy/dFK3i3ux5bwR4Du5MWrc3xhhfmOx1qza4hZA94OmpM9xnO/8lmOKofFc
uOhXVsFZDVe6xC8Mji1dteUDF/Qcd5sDgWFNrCaIaVOd0AStWnG2fuGdLxWqeWHvITLj1eUZynyn
hiUk3uS6j/V8ryjq1BApmJq7ekeHGGtzpeb5l/NddeG251xBPcNlbOZa4RYcsq0C03uw7fD5/G8v
fOvkWe1upYosd8soXBaiFRgzsoCeIhKAH4EUO8l17T5NaU+LkZZia9X9oXKHznlq9PgmkoV7/v6X
2mZWkRFzKE5VWAUBmhIq8zh7bghx25z/8aXGmS56UkQlo+egQvMrtyVxZy0ZAixuhV1ekM53Zb+Z
1cfesJ2cJWfp1tLgjpPHRTWxcp+//6XGUf+8/8Yh7L0lGcOFnWusHMMvD10pguvmFPJs+JK6EsGU
jCs37uOJgL7izPLXdTc+G6hQSoZQDprSVQimBbQ8urpM3ss1P67PyXaWLcV121F2Yk/R1w53vk4T
66qxqv8bKw6BUDZhjl3ROz/GGEN9FsoX5kLvv04wpn++zlgtB4gLYe0mlb1PSxiUlUIO6nWt8m9j
dKgKTKS1qzoedkl1JNK5Gi4MpKU7n41SbNElClabKlOUwaE1NRhgXhlfeKHsib0zm9bnrLYE5iqZ
91XtgsBuVsaY7dpYfChEdEsYw280RzdpTRKigdj4wqbO0vPMRm1lmsMoi6mxcvGb/rTWUuIKr3sR
s0HrZJaPTqouXbVEhxo4FtQ7/dKe8sJ8jH3CP/tQrYa2H+akHLdYe7+liSF9Ga2xAtnkAbErenkn
6GbrOC0A2nB05q2KwcvWwlCemTIUj2lreLvRIn+jRy78ELN9uUpzYW2A8xqTXqe7I5zjpyCMYWW2
inllB5oVBBKiEMNhVnJz2/7l90jAmvaSFvj9xZg+5zF4TeIhREx4mZaQDolRgi7TrBdwGFvYZOVd
Qwr0Ns7l6qp1Mfr5P1/BWHeI6+Fau30MqaqUoZ3VF4/SFnrmHMlgqSSMl43Ep3bATCeVVs12HrX5
fN98/4Oo27MiwYF0ATFtqF3DJrXJH43kVu/gvVSNolz1QdfnFIUmMojxMEXpBlLGiqE39S0W/kvW
8KXmmf785IvuFVpeh71duVY9qJyiVD/Nwb+02Hn3INXWyM/989dtPFZJSBKIC21aP8p1Rmh6F/6w
VIeZeAEcIOpb4rrtQNwPlYrFEdT6Ng7IEjj/epaeblY6MiumypqohMekes7y8rZJnd/X/fSsbmRS
pJdlUtduZuk/cln/KVftz/M//WaE/veVmG7PBjeBe2h07bB0o6xvjkoxmDDoU4f1qgT+xS99lBvE
8G5EZCFAD/RNVyBKExSrG6lGxmsGpBADmSTqs3OaD1aSSvckr3q7jtxcVjeDtCYmNFnnSc3nGOvv
HulrvE1zGSZQYHwsWg8X+9gVGymx1S1aZFi3OARWVHVy1xSwzzVA+A3JqNrODuNxTYJ9QbykkR8D
wrlB4zXhgwSmeEXGR7VJ1NF+FQTasPIjERSNqPohG/r61RPdcKMURr7pkg6wjC3/aIB2reXOijaD
wDYydogrbcskENh0XrHHEq9EfPZqLNscp2yLHk2CuJOEV35t5scSVQd1HOxs4ZIUJDZIZUksqpML
lW7hw2zNxgMhMLbeijZ3e5Km1igyrSni65dlkhYqwZn2V1Huoc+MWHmMWeBfmJguVKk5GaMtA71C
M5m7lPLgSEYwod5Qwo692l64wsJAm0PAVPTlwrRlQqtK705KCBvK1FK5UGSnYvrOcJjjv4SKHKuV
9dwlRQR3wYRMJEBBYudAGo7KIIkLb2fpIWbFHIFqksuWUrlVXjw2pfdVBst9fkgvvYHZfK8PBQlt
RVe4XZBoX+xSS55Tecy2pKDLm/OXWLr7Wa0bQPikVjjkrhzId10+/IyEfWGevXT3s1pX5oMadT5z
pDIO1du6IUR0gDV6b7A4vvCOly4xK3mNpgpLHmrTRbXg3OWVBGTSwpOZD2RZXtVAcxptIzXWUA6q
6ZokDJAdNHyKnO6CwG6h8eeEldEyi7DN+W0pLhtEv+V9Xl23s6/PgSr4Bxrf5PQLudu6NKAjXGjy
pXuedXdL2NJg6MJ047Y+Jk73zdec6+YscyiK2vdmUVay6VqhQ4aa54tV1FUXoRvv1wNzeqCTOUvp
4I0ZbMdwi0AhXDzDjTsowQV8zVKrzEq01vVtQaqr6RpSFm3KuH7wBukSzHtamL5Tyebkk7IvahXP
nOmS9ZY/dB4HKb5Dfm/jAETSHE6mC4t05/P9fWFIzRkoMvo9q2o1w7X7ggC9iZdr48Z4mOysu/OX
WGqs2aiVHEcQIKsYbpeHgNSKF0l1fl3103NOiI8MXc3LgZcMmQmVeaXseoOgset+fbbksE2M81Hb
cOOD164UO/3QBsp1n5E58EMExN2TPVi6KS4VRbECdsz11/P3/aaMfqcHGbNBaxITFEQGMbt9dAeM
ai9DCo4xQKYfvcDbVDmmAQOI9r5Pfqna91j7LOvjrYZivCKRlf9V3ISj2I2XsiLeNdQzwzemzncy
FvWgzwawHZYLXGxlYuSBx7pRSL4aHMJEvTsOKvTm0Sqio2gf0pSwVvxdTaHv+4LN5ukQA43ldQVt
zu/ooigbTTAyLpODXRYbGiEUUXPlj8/qQqrXYc5SMnM927iH8njTgb+98NsLx2i6of7ZioEnzI70
7cS1m7r7YQRRc0xy/xub8+GO2Cb2QAtjOPZh/j3w2o+6kr/kcO+f+2HU1rnRBKuE5KaVED5ROSbn
VlmrhBstV7vHVtH9J3yrSGpr2zpkWf4lxBi5Snr1K4cN91oBIv1831woBnMASM/hv9F4ZeqSgv1b
VWEMOTaesvM/PvXv9/r9rNKMSYYtR1ESt+hJYxlgcgM1LlfOkHxT/e66katP0/aTztxxghS2XRe7
KLm+NSSim93L+dtfaJs5sINAx4yYrzZxvd7ZJk5EdFZ+qd3f5dcyBueojrAmWSkY+9htOLM8Bv2o
fMi1LLpXpbFe5XHoH52kyvO1YxflpsYV9UDIafw8NoSAV10e7/BtETkNbP17gIH3ztZSeeeHbB1i
5Zq0EMpHQ+1JOaq7X32p1STBkxG8SUgU3iXhdSfyuj6rbH48enWTtjR+raxKsEisKK6r9nPqBwmh
qRaXvnAZRXvTSl+MOr5QkJde7PTnJ13Gsgki6OJauMJOfzm586qY100p9VnBkbteseQmi1y/NPyt
XpklMeDVdes1fVZwDKu0dWvsQuy6XbJV/ELZDE1xabC+cTfeGa1vf37SKloqGflIGKqbWDvoTWtm
NWyOPaXNkSP3ZAp+jtqtnH3Tpk97SLKksk90h5X9cTo2Ecq4CWJjUwcd+wcvUNV3Bm5R3wnIJicv
VvnAOIX+9FF47A3knxE2MEdeCU39AKt3W7E7yZVq+7XjT4169/dlFd9aXzeYZ7WokyWV0NQ4dvtR
/i4ySuuUpHjVb89BIJxGK5EmMuGWLZbaqp/Sna5753MCCCGHvimJVLhe4d9lavWYN9fVTW2a7p6+
bnB1gRiTqW6y5WNLJtj3+NN1DTIrCzEFJhgMM3EN8+jpbnHl91ybTVyyJE6VzuyFq5GqSUx74h/J
qLwkx10oC3Ooh/BEmrDg5Nez4t5HUcq+3OfrGmRWF/AtJyIp9cSVR0GOQCPyvURSwnWlci4fDozM
NvtWFe5I1uemysSD7qkXgRLvf8QnZehpP8kz1ZRMZNHuEPufFYysOG6bK1eFc1aFh+sfWkufukOe
ip0PIUGzst1VbT63pghdRv/GrNZVYKdv4dsy43I89XDdr88WIyO7Tj4i68TVC/1zEqXf4QlcOgpU
3rYg3qnFc+8IknMhGjMNXZLt9hTiO4a9Yb5Qa43CPsox2RnJseqPU43GSLUN6s8me7EqLO7BJ8hA
Z4mdSE9+O261Bo02nMmu+qmJj/xCzMawFgOn4VfMuqVaNwf2fld6Mhw15Y4k5o3Aq+JnnzNWnya1
XYO+WtfYmEaXAp6nxiFrji20Nkp1ZXWrXI72/MlIt5A6XLXWriCdKDW/9hmIibK+5/9Uhc4EQVvV
9vDd9n7K9ifFU1a6/shi946PgTbaP8v+aJnBhuov8bLszFwXEQkSzTEDHqME+p6rF1b9wSC0q+dB
wvw5So6C55GCXx5K78T5UTXG23X4SYW9YNK7V210z79GEidJd0dD6VFusYWb/N2MeOrlUtvXOvOX
/pgT5J20Dzxb5P1q8NfTIHzNWjm/8WJ904TyJrG8VYronbATxyPEx9pN37iBFNykjR8zpbllx+Cz
56C0zD+rxlF0/l3DskZJpmxt8zP34LO/4sek+SqvZaWuzNT4EurJrZfW26RI1yCPt6NPcm59r5p3
FgdIgY8fnx3UporXvqxscb2iemvgl0JI6OU1i7JG3jWlueHO6/pLRK6E3A3kbFWbOEA+mG9ETjSv
gvH81RbmPZsAK3mUN8WVmwpzO1HQcdzrWEbkVpPhXvGMr351yUM6fZHeGwyzqu8HVZvIOcsIq+4+
WrXacQLV1Fst41WG5FmuQwJTrpsmqLOpoZ2VZtmiCXGxWdy1RvZJ980LjoaFz8tcrAysnViephKu
2QT6kdgVa6X31iUA3dKvzyaHedM7pj8tdTmxeU26/l7UyYU92DeZ43svYPYJKDi0NoxOC92Uvh/0
RBuW3Q0DLGiMLf1/mvFU4qmj67XBIRiVB6W+sARbevWzWVsMrCXusfC7thb/5sxLcuHj5MRu2uK3
FhrOg01Y8oVZ3NJjzvXM5eBBLRzN0LV1p7jtHMN4SitPW6UkOa+aRurvU+g1az8CbavD1BoZk4pz
zLXKXkMBbo6h5SsXPi8LDz6XOmOnjeMyTlJXjrL8Hj9E/FBXdvyKPdChag7+FkhFdV2nnzvNbWK4
zXGIUtfou29FbL8mg//t/Gdy+hy+03XmwueYCN6kRMTiKr6ALOIQ+uoIct6nmO+jLEqHEKV42KiK
ml23BHvzE53Ma61eGTy7F7GrphEMU1lw2hhfedCozMuDZaiJwWGpK7rsS5rm3xJZ/Xq+pRYG8Fuv
/H+EnceO5Mq1AL+IAH2SW5ry7d3MbIgeR++SmXRf/6K1eriQcFcShEGru4rMPDbi//3eTiEnI3B1
8zjW2zv4wh/UO//lYfpfP/ofZ8OmjVpVrl09AjN+hw3zMUrv38pg/+tn/+Ns6KtJKrO3mkc4Hh8Z
rNFmVP8SwP3nZPxvD88/3n4rg5jahG75KIXdXtbNHCLTa91XlBciLSq7zCOjC+gu9war/wgRnlj5
CytmBNsqAdxkHfu+sKMGO0libODRFwxkaZljhqSoYJ1ki3zFnXP/UPNHJAsm1zopsjH7lz/gf6XU
/5ynRUwwL9YQFo+we6Paqw8dJ0lFr7yrg2jtnohnNgYq+A9zalFz0k8g1Fr8D084aeU9fkVUO4tE
3OrT/mjXr0N7qVaDv6iGA3UgqVY+S/WiTYnWCummX6HDHGTxV7RVOj/a+llPc+K49OT/sxv429Tf
Zv0v98L/+Or/OdHrYzwYgMIUXz2ucjta//aS2eI/U0v/5Zv/50CvhHK5UB2tHhtrKF62ctAHiqc7
sKYlwLPY+GkQhjKtrdZMLaDBx86AKUSbOXCOVmAuCMUqoJK77OLQUxkQhdVs32u7oF5hTMAAuwkQ
QTkt8n6RJUXv3vejGdLZ0dHFzjm1zPdrD0vfsRgNA4qkTt2M4AyhtbIOagC5vqhuAk3W2hdTDkQi
wBjmQ8HMId+Qa7wFffhsNmbirdZDoSRB9OoUUeMxkKF2WK2iAXEkimGv4qwTPTCeeUi6snRuRhE6
RPKsNpq6dd7cxYUDhd48dRoDnhmaqM8gXPw/cz8Pf4qhmh52ByNgWYc1iCR+CUa4vWjUlv7IZJmn
vCEiGlcBemXAEFmyGH/LGOI/+MPanJ0KKWvvOE+B5f2sCmdLM8swYs9v5KlCaHdhzk6MMe7YG8tE
+bEex88ykHM0LLN7F7jtH9ex8/diL76HWMU/xtb1rq49ZccFYNXBM4c2NtuKwY/OWeaHDjo4MrBV
nzZf+1/4BUhdVikuABHQ0YaCSHXZYXj35XtTyuG+MsD3GUiv3smJcPiGweB/uogNHioln7iuY2UU
7mkb3TzlZ3eRZartUG/a4h/QlV76CVDa0NeAN0X+kNVT+QBWG4Kaxnqry+rHsg5tutUcIxuM+dPc
bnYiDWuOa3Z+X4xK8J4O7l8Gh9xjAAv8gR/LpIc03nTDQHWdr0wJzrnmo5rL7YyCMUNWUfnGz0qF
duJ0ekhyiBMnxxrBH+0OUsRW2MkEXu+Ej8Y6V67Ft7PKPo9steVns0PD7QOV+W6CDUjC0Q3PVbea
RxUygwUrCV58jzrTlL73aAS6+1l0QObiiYGgA5Dp6pL5qH6Z7yYqg+z92nTNDvnMKKjvO+GGa7rx
gymSnK2Mjw1+DHKOCaRJkbVoSyBQD0NnaWKvqfZbyB36JJWb/1F+hrQ+a5yf+Kol/LQ663/WX5vA
kBllamnTPILyDpItNMb7PlhRx+6m89GiKqzjycjUZ9U44txBY0unDTV2VZgemCA9T39N1+MJ7c36
ErBv91nKAHblRnaJFWGjV2zUR41r6jD7eRWXgIVSKrh+FHhD2ESzXtVpb6bhLLtef2ae9C4DjlOg
b5i+eSOUe0HzdZ7lTMKrSakciLDK/uaNThzaxVnifUra1V9OYyl2VmXC8GmDpHjp0A58n8zSubN2
HbSRtYUlaLXWIfRs8vNmbOqpmIYwzblNgBCBXUwrJdp3a+6cm2cA/ujL2aVjBgoxCkXj/PHqoPVB
WkI5ZcBkukpNuYbCaWndF0hfMyTzHS6+wVzr646UyqBKWlnnQNvdQzCaNc7U0GZ21PPadwyC1bFl
o+YNFY07sb019iFW1GBNkVPWRdSPpWUyl8QC1Y4RlNVw2e4vKIv8eB2X/ffk7WysBOADoUR5qwmy
uupZQgiC1mL4NTC4fmByTU+OP+SaOfBV/aoMkX39IE+/67CmqFXL5S+geg6PSlsr02a2o5+CffLT
2QaNn0I6mxLtjghb1dg50Zq1VYzXiNXBTA/3o93Ox131TuoNmu0qV0xtAhiiu1SlDdjV468BDtpA
vHEQui0B2z5b4dzafVLXcbKMtO0lRcw+MFW6g7VJfLHCi+sWvDIUCJO18s10Uky11fMSxmXnIPzJ
JVMZtej/VErtnxOzcZG37VnULiyaj2OMZ6iM9u42LHbfRzi896jjgQezWxviVE3aToSRL1jUwz7O
kBvjfph9sPQ2vbSfAdJOeCOm9+jklo8MMljchN0CdukGZR8cb6pjkc9NugKISbWnXZyhtpc2VgEC
bs6JX6fFBtynmigow0ImbjUp/96aejv2+K8/1KL0xwI485Z/ca5HodchVVlQv8xjmD0VqpypmkjI
ot7QBIkGRWlEbcZWFp4ic41a8NvRYIwec2XQZqzStz6dzVM/URlRvOis8V4FY0aonrcXrKLd2SlW
KghWJ2AS8R5NHtaNcHL8B38rpzWqfXSa0FS7ly6z80sh5+5Yo8RITXDib4BSkUu5Xnk/bFb7typ8
1vTW9SGYMuKWcnIe+KscGOYQETMMaE8zQ86xGsL5Z1u5wWHfZuPDVZZxXvTgfNet1fB06TxZHYCv
7JX7UV6ZP6yy+mW24qGoWjeuJst5anp3h/Q5g4S39IKVPntZbC6A1m3mKJi6PZlDr0JDGww8edC8
tPY+d3eDHd3yCwX22hyajh5GUBh7wgJne8eYnHqYWpiA005YOc8wb2tnJ+ayMMU0Dpg7h9WJaCgK
aFoOsd1YG3DzGkY0CwXPVQsRG0StoAn533Pnc+iq2NBtbLGaHi9cGU/EM7/MzjejyuvRmQO/vWNz
Xp5bpmOTZvACgtaVWRf7EI7NeStkeWzl11+Uq/wggRsdscmiSzWD7hi4StxLI5sPYT2Yz4vfWCmN
uzqt3cxhqtesnSM82I7/f1nzhHbm8NoNoeMc+slqiLM0ZHvhCLtIRj2b52w3OwY5N3nQ2l9iuwr9
AwQ/uLj6V4+R6IhNAoNpX3ONEbun+L4N2JeB5uFf20tthrwRvKNZaturOohaF2zI9a5Ke9sLD3OX
/5nDYYtzUTYuzMluLuOyRd/I5mQpX/0tGDisWjcprDCDqerXxynstyOHETU8dzKPYEv4+r92M7+E
2BfHmkUQDzi+DgNM0vPcQN1hdu3ZLcFpuqU3QtY0cH6xwMykw/jnK7K9Z1EXUk1mL2ZUCIX1N3DJ
JEBMqGQqJER8swaR6A3e0XAy9zx0xRKLnne61biSkWuIS9vbfZR1vnFtjPBbsVf+uStd49YOy1tu
zjacxYVfZ7Sc7z6syqRy679ymwWe+f5dDA60YAI5Sqc18yFy94w3tM3GJxVQM5a4jA8d4dxHu5XV
wYMhXRXbofAC/X3iF4wn1+ruS8OzTkE/Zm++XuRt5/pMvvY7w2574TBZEmWs89u4m8UviBn1efPW
/WyP+XhwAk5t3tg+WsUXIxFZFrivZgqhSE1tzJI96m1jdexbt8z9YexEnq5wcaMGSih0Jutl3zWB
Yshu7DAJ/9bj7rkOlV9Tf+ycS0Vs0iHb7oKI8GH9E7aNLeJl2gBxZh3QgMhw14xlNTbJBxdNJxFN
SA5lBFusF6+5Hyd7uvnjSvSbW7N+3APc2b2UEF9zu3R+FbZpHRDB5dd5Hx6IGe3Xap7f56nK4oWx
/wRXuJlsKOefK6CXkWZeJK0WJ3yQmdR/TBTblzws//rhYKYO+oy3HVjsHLHa3p+W3LZOhb8PTPZX
4q7pwayCG6Ly3utiuwFg9/24QwT1dWeP6FvmDXYu6wwh21WJuYymgbZWdN/rTu0AOOu6Tky3rDkL
a/apqzA46HK638ZcXPetL38Aqq2OLDmDgGvbJhFlsZ3WoP1LDZ/8BtTqtebcvWo2TA6r8s0ky7o/
jScUKOJxTfjAivvNsXnzLSK+wZ4lU6fWdpCVt8ejD1pr0ki5XctvTpbjcCy6hUvXdtEN1a/9V5Ht
2xb3QbXGm1GGZVp7imO0CG15CKXpqrhw13Kn4a2ithi+tWYW3KrOIjokiGE1t/7Vj/N+GLZ+TO06
73mizJ1Jrtnd2SyHIR71MrSvS5G3URW0ULC/dnt7sa2pUdZ/XHPxnxxHbilQv+qwdmIEhDMZ7Ws4
uC0rEC2VdX7v33po53OZ5UZU2ZU4rHLwj5Ai2vPY4IrNPd0dQjNkzF0tw/fR750fQ+kFsSPAeXN9
+pHMyvXEbt2UGPOij+2QAVgukU9V897d6RVnhURHFlvZNmFuWhUkZh3eaxylb7JXw81Tco4nRgGA
9PJI5SxU4M/meDPV2JAMFEXaA0GOKmOTnFJ9fl8jqueez4KYroM4+87QveNF/4obfPNm8iuk2Ih9
xs+JiMGbFfHaNfLeAgZEBkvvbHQnlaKdKpJOugUjibp+qTZ+Ayrn4swKTVHy3Rnhx6QM8liMUN9b
wHBOGvR58D4qoapo3Sx2vD1T3cls2R8w38OWHYT7d6eusEd2IUEUOWs2vc6baceBufq/86y2Tj08
8rj2TZdJMlEwmlCsh9Lzv/V6CeLZhD/hhsZf1zHNA0AY5wBs1uVMDQVMc7amX8OcWw+bYXvNXe1f
t960kqEPq+vSYO7kz9sPS95+NYmUfzE7i7GWobNxqFcfsmPlS5IxkN5U1sOyT6GB371TJ6+c/jJi
8OnV3txjjwSSPu7h7yUryrS1iiFqbEufJsjgqRoGPig9mfdkwjtj8KxU4g73DlvNCRXoaXuY4WOn
27D2YPDz7ZlUKnzebKOM4TSuqTaWMulMviC2Hvyka9B/S3u3DzITbGC4QX/XfeUknq3DVK6gZw2Q
VKljlPICA3mPQnQuL01ASs8pRJK3GXMXBzx9z8PUF2nGggMTP7PgTYCa3znjbEaknGbsSOzV2m6N
OGAo76DAbR3mjMfKDp3xvVpX5jY4yKO5KP/mYKLiWX0p3JbASthSag6AHLtjhXruiGPNSpeKzeDO
RveSz+twP9sS298yDX/B2ZXfmrrMr1yU4q0fVX02PPsrXR/xzYMVAOWWYT4zJNnjrvtzgS7zvgcb
HzvN7h6d0NvuM37qcQUheyI2GKFBMwYJHW+LcTr3EatGyxM9Wj78vjBO02zvv7fR8RPDpMXWDuH+
WG60f+au/YWp0Xjym9lI8af5b8HeZqeB8Ps6Uv0FtE8ysbbZFgXrTtThBOXBrdiRYlnWe22HJr/b
Gzd7mmUnk9lj/6ElPCHKb4ryTveW82zZKju4zDed83GXrAN68xs7zWQVZBrn2Z1l6o/Lt8X1Waub
OopNUgQ0KsV0UlxQkQGX4ZrRUojKTYh7f6HDqscuuIPH3t3U6i0s3OB3IcjM5xOWWlgHrTvxXHTd
0ZKUrPx8Lr/ZLR9TJzzxSPXDhW2gf2Sly24fnOrvg+9Nh062z3J2H+wZJO+6FQ2IybK6n1jHi0S/
2I9+MT72QWv6kWes7gV6FkDMMTcFTVSESgc1Bu9+L6x4F+W3QPexbVYqMdX+hwzsW1Nk3+upaf8G
bV7GUmNAEKuZ6FXbG9RtjPSNv/4ws947B6yBp/W4lbFjt0EMoLp7pRudg1GDVDCVQ532xTqzFDSX
t80zWEMyeJVzX40pL/vnBgg+ombh8U6FfzIhbEplzZJaijxWO1N5odD1VDOFR61k7xCrCMm7qvw1
aoiKUl2Asmh0471KW9qXvuO0crvltK2jfrb21Tg05c/BJB/FEzsca3d7JD0SJxJvDK9feCLd9B9V
kcMiByPuymkhO/PXDzWZ4nc9UQPjnRuC55rO89WuDPu5cEv2Kx3dvkuZu4+ZkmYknHGN5gH+aJFL
ptxry79QOLHuS8iYaW9iQoDF/23S+71TuNfMpY8fZE2f1KudH+re365ZUaN5A9Py1lJuuDMJTX9X
GuZ2bgCumhUKNVVMd3VfvfGZlUnjDr8bZY2Uk0KdLq1PQ7pX75sKXgjIHmEJkDZb9mcZNq8K1tyZ
YV4Rt8aC7TzzYMfvGVfNulCF2Jx7chUV8bLctZwvGVbLdF/25iwn3s9ImKK606Ux3Qx2eqg3dOuj
aoLth1idryBDWrGqyi3OVpmMPUr3KbyFunKjujPwBsxoLDzH26Jdb/6B8MlM86Kk2I215N0Ki8Ss
ApS+tpMq5X/zPe/Ndb313eFxPZVWL29+W/ivlPqxG3SFOvqqtCPZZgFfp5dkWh/7KWh/61xbZSTF
0vMYmv2l8Bv/sHTKPLm948ckAyPMPH/No6Vj/CTyWkayl8F5Qv4ZmV0Q4NMo5dEAkHIxHCjaC/k8
jO0yP1DAGhJUQu6plQNcEtl6BzfohliMbZE2xEGJbyAK6ZS7xda4th9jEfoXbdPv1YWXUCeu7ncb
Z7EQFUmDmV/MYUp6ORXco9Zy6NjGu+mqNp4wXFZvTsWnzjcdXiEEjqkOFVGAYT+IwCJT9Dxer6CF
B9aRQRIN/PJUT2UbRnxMhP/AuYWgk8vzbtzdq876mwCBfhvykeGKbpYRubjxkDnb57zVRdwOBCme
QBvTr21zNBDrEAHsv/yvKhTTfi9C4hIaVCUiEUgnoa8EXn+Vvyw5fjOKr7FEs7yfV0b9aHfsVEmt
p7Vpr7aTwSfInXdU1mBbBhSAtriNC8tC9qRvUsoqljwm0TTZt6l30ZWE8/SFC/7lcLWN6xCT7yHs
MGeD3ED/mKmmOMSg1po9uV5I0r6328lsZfnhC+rXFTaZh4GE4rxsvX0FKufFSgQYS8OQTbShuIjd
vvgTPV3bOo6OByraj4Q1vhWjHTwG6M84WszgMoYqjw0kT+VqkPHZsPIDbK1J7fv6AOX9DGcc4HGB
ikjUPM0YQKYnBkyrX5ZWkTuYbzwRXIFGWcaZpxBE4kldFJQsmDXEeid/bm67ibHDyS5j09+PrV9F
rbFey/1p2v1EmOsRr8RIe2Jh2sMz8iTwfHlwXfs0YrjBTY0sYuy+4r5vjAe/OGUXJvPGSb+1z/Oe
XYLAqE+iCAeqEJp6SL2noxNeFRecUsFhYzY47/Y53Xnm0dTKh2pwbtLo7Ito9RvN00fYOlcrW5+m
iW+/czO2BWrPRaK3L6d5Xh5zRqGA8JZ4C7yye6zrsD8s6z6/BNAZz1u5f8s7G6608SmH6nN3qOu7
0A5i36MxMtYLe6ObKA+BkP5Pr90v/TbPp6LIqqiseFQKwrSxj8JmeNe6ekWhnEol3r5sUOOUE7ca
3XdRj3/yqWGSmssi6xrrayvzVnLRI0O17owuf6bFEiNYeLIldGrblm2ibJpp+7hhOWmL99XQf6vZ
Aa7N9OsQ4qFw5TPlgvpY+UuQ4MQsohyyLDndrVlMlXS7dVqZg43rOitiMYX1XbGaxr0o+PWtZU/d
yryOTDJz9LR17HVF+LIrs2COiM/Mov+wZnA7duU2MebmFLTRi6e3LtZlBjYqbJNQUklaiuGEqIjp
WLv1qUGiuukarT7GYNpSTOXQDabiVo8maMwdAU5hpotFmESMp09rPoXx3GBsb7f1bhgY3rXWn9JV
JwJJA6JwG+9N9cvHc3rZVaGpg8lTsHbHbii/V2N5Iz+/eht3f6aK4TWznOsofnue/dGb8uKYeSLX
B0KDpC4phvhhXV6rCtyxTWmevGYxlz0GyF1+dH73a1o4LkKrPkin/LZkSlzdNZgvgaLmBz3buWvt
/plarhcxsv5aU2GP5LJfJiUVE6qsQcNcN2JbLN9Lm9NldNRdjSW68dQjKp/L1OffqX32URl+IoSi
ADbEBWPzYySt9maOpNSytKwzrmK8J85dnckc2CrLLbO2H2yDcftcWvLrbKrOo2ZXI9w/WtCvKIKG
48ZgSwfXKtb00mLhDiPPme1e9j0/5PkLUJOrZTxaC3ntGvzguL/LnD/L1AwRY9VEe3rHDiIaqq/N
+id3Q43/mSNic42/tWOcLNsfz+yonEl5ujOTXhWtFt38XLK+MS6ztQXekfWYikL2nguZMBfW0NFu
vJpA3tERafrbYOAJ4mR2co5MsYbMsgn5Y7KX35NBa4oup/NU2PNb9vWq+mGDKs0TpG8WohjMKzOT
PUNIgXbOyj81C+zgcO83SYrejkQQpPv1K/X9P0ZjDCeDrdLRL+ykqYcncyX9tQHR1iVrmoVpeqkz
+98pjfuJPVh/pyZ89hkftDrgcHmBKpSi5ohTuW+PY/aznFcyHt0nxionyo/1x2aVQew27V0X3pgf
N2NzntN64p015imPxOY9G7S45mb4o4n/TBvGmciskUi2Y0Zuw4HSmy6E2jk1lMDv4fnXRptxn5Nc
7biPWNFprzMf0bzpWJglCm3zKhb+Kdu986lqzJev68we16tGLfOw+uszqzJp4aijcPWHCEuM3UKF
vyF9HlGYxHVGIkRP/FfeWiJZlu1PVU+R2XoUpIO+juXEwtoGCs1oHoGRP5sjKffgdIKm5HqtfMzZ
QV+lW1ad2sHIwPl0xZ1X2tUxtNX7MkkRb353R48T3u9Km8SZAZtkBNRUZ372DcNwmrt1p2uB1g73
lFV9p9RFbcwvash4NNq0HpPJcCK/n7vU94uNs6d9Mdb61fQcPp/pHgFcWmbDD8XzGU+jeg2mykuL
DgkozdEfoxX+bMr6hx1OP+kx7qkR2EOM2apLuGD82Kj6F73bt8r8bblSUCb1qpPLVPUNCC/2oi/t
gNGF7ttKsJ46U3GxoONB5qepURnO+LyNGP8G1Z9aZFgR995M65m6eFbRNjKssfmNaduLh8b8GGZD
JUZF0WHc0GF6O8Npo8MFJexueNYFiVOuMkEuuckPssDnDIrUsR4cRjzFWnMqbe4pyAwkd2IeYhNL
7MnX87vXG9O9mZU4SQOLUVSvU4dyrdeXxh3r92KuKAy7xfQSCEpxRZEvd3T+/NRYA/9F6Fk8Db3+
PhbuRvwRWAAPin5/XHuV3ZHauC+tUZqv3ATOs8h7gjSxPmU0CyD+yOBg25oQxS/EN3OfxyPCso7P
mrM8MxfneRy6Jf1PqBqOdQ6eepz1beAKvFllxzThtPWvzta7qed9SbY06BSAtBFZSZfslg6fFn8P
rvbYcZJAoopKt/xklbU7tgTJsb8voAws2lhMINhHOgv4k0YvP+1j+7qNpeLkduanRnoj0SFqIWxP
9xOWFcPJG3gLxoSIKmuu/iDK2GBv4YQFsE5qS2dsIQ3raV/6w27x9G5FZaS+dPJvnNgo4/T0Y9lh
b0Y9El3Ww4w+8bzeTk0/H69WPbhnHNt2Wup2iwExXJvWnuKussP7Jg9tKoGZZumE1bnXwnK7G9D/
Ej4JVEpRb0+2FkwB1FjQIseqoDR6FRdlBjOvqZwHBhPWp2LEP1bP5l9H8X3Vnee8uk7XJJ6BLgAQ
Dc7E1vgYV3oDi2ok2QRN+iXMXuBkU7abOTiH+MtPP/IKVltCfcF4g5pBYWllx5kHCL+cmDwsg7Ye
T9ZMzYDqou8lZRDs17XgQ5w3T57zbOFJZkwmRyvPFZ9Mk1u+dvW0XXrPGJJm8ZbHRXyVHNxFxFPW
dARSRvm+aMiY+zaFT/ayvFJdMDGf7bvLeZ7p0z6X4f26B/nNVqo9ZGvDPAE6wONcjvtTYC/2SOAG
J2twyuxuRcJ39tfS+RxLF+ldFtq3srIZzlcunazB/boUvKI4woX245oe25GuLx5Ab2jda4n8ijJs
FkQjBrXf2eSCBppbiwCRORKbCfHdzH4uY1af/dCzz2qc9vNia/cGTnr3AANW7a+F1+qBfzy4cTGa
+7s/K+hNjervNn8yn0Wvmh9ubTuXdenITots+HCDxflJk8xnBiZrDxWdvJjxLu4KKqZuUu5bcUfl
E+NijuSzC+SXqMJsqSD7FFNLNmBvANjXI12wIh1KwfpcPU1nqRvKedscHOlCOx+yNa3HmS/lbKtO
XSXRzWtNJP+M/0z+Rla2CTbnSycxW1N9NduYx7cYcSkVozPWMhrJbujicaVo9tc1ivaIWQ0H25r1
yxzPWU3hu8nCLumrGn1TNRpU8pXOyOc4ZhivxkSoGUuILNyNl32uq/t1EPtvZ+8U74iE5jkP+lOa
I/lF34WnejM5GeuyP+aorv7w1OPjyt32wPxi8LzPaooDlHQeXaa22KhHe973HJHMnZRBd8CqSoqP
FI+GCh1alzWtHmHrcRMFv8NS+FOyTaW8Lc5aPKout25iyo2kLUWfVq46VGZFy45iaHAc+TuZzXEE
82/jGnxq129PFoKyQ6n1F26g3S2DArVt//D9dSDc6/rtT9YwG0q3kGZp3uWfsyGWs2k64lWMTTWB
mHHx2djTSr+Gg5eGNDU+qgG+OfMAhJQB+2D8W/HkWhVKqErwZTIW5wafHr3WJ5qi3add+svfPpyD
qMLBxgEceI9KCg76cc3/rr5bP5eqFYnQDm2/LEOYW/DqNbKnk2M51aF1CXNzrvtb405s4GzLtUEd
eW58l9GJtfbHj73n8gmbn0Uu8umrctOcDHtc4mWU4FlDNzvVok4XptzTbN16qkoGewP9ErDpHhT3
9MXe64GbM6xdnhIze2lQyL7tcstZ06Cq0eM0af1fbr5QWjL46SgRm0tocw5XtZIH26qtW+cpM0Yn
pRg9Y4wno9r9aRphfj+ImTZTXcqYtq940I4L4mSU3w0lRyx8ZCiciagT/7htM7PeRp2lquaCSaxS
PC0WMVq+5KrGPFeujz1jeQc92cXLNA2MCJQGwwIh/5pkjaP+a3D7MK3tfnBmfh1D5/15YF81KQLP
To16JFUXvXPtgqz4rGqakGbRfOR9Z0QdJ4ERAwXzymS0uvGHyP3+Y+EzSYW3cjuwXwxYjRGgbWas
JiqNrj6OxfS51DKnFSp/lIFYj+xOT4/1uEwxIbh9siFX3jeu77yLWk0nt9xaunAOpSmUt+xbeBv5
jbQOZp+pVMwNkx5es8TtPjCtlhf0wy2C2bHfftje5h83c8kOdHECUmdcz19ypqSrrJppfPrFe7is
hzAw6Bcvobqb9tqnYUJvKM9AMFuLo6KRxs3vIWO+bmnGMNYM/kRlw07LHgbF0clWCl1mXt/lwpvb
SDlOfrQdl4ey7LzEn8J3rwx4E7ifm++FI+VDvwa/fGXKm73kHApTZ3Kz2M0bZ/6cFj41T/VqAoF6
cbeBUoHsnXOmRRO5haivGzWyW2fTNVfdbMQUev62rd8ColLtbVmqkfC2gsm5LOoFh+1OX91b3r01
q2hwmvQ3QISzkFxTqHG6frrbkU8lVmaTCWa8+n4Dhs+GTPXgufI7j78478OGxEqN7WltJ/N7HWTz
ZSsW2smC2aVJ5eZbJQ0mOevhmXBsiPE5tnx+hfGweP9H3Zk1t41kbfq/zD06kEACSEzM9AUXUSQl
Ursl3yBk2QYS+779+nmoqu7PpipK01/MzXTURcuWJRLM5Zz3vEszrixPeSsYaoLGL00YM0KG1UGr
Fxha0leHDW8/htJZy/lrFw4zhCCX2DpGaGsvKop1q2r6tbL0D5D+44vWo5o2mG4vAzf9HqmSlEIf
0CqKzOzSNntYEW7X7F2uoYJJ22Dt+2KIr8pRWnfamuR2LMZgYxvBcxC01mYk6fSKXEXrNahqvqza
6SrxemcbIdPeSFNH26Qu6k1Z9OFdMoILLPrBMQ666oel7O3+rc3iqeC9yXt/tCr8hvsZfk2ky40X
zIzx6/5N2R0kYrr9GyKxppLJshJXTujFy8lhIlXZQu4kZJ9ylTVd/ZoUwchH2NFHpL7/lnQi36eN
dG/w6YSYnxjPXTilV23FWNKSVrauAgAnw+vbnYl4bwPqNx3m2OhWYZbny3Zu52c7jLxVRKDn0pZT
c5/Vfv1QDVl9MdS23GLJaa0G7oYXPeREnlIf1EUPdBItpYZlYZjdHUA6MHhjy0VHpu2RCLNkrS2X
9GQG2vzsoiAXKYs4DoV1ZAD0PWRet5a97i+IqoYJnG0ZhK8GNUULclHyXTljgBQNZv/Qp1O1NvpJ
P+gZ0pgXWt0byWCwfo253lVT6ay9KeDLUDOBoIYgtnaUT/zTZudw517i7PxGmhHQPh3xxg10+jrj
i/c4yKS94GAIruquj/Y59E8MJ2x/7c7IHsiUbl8FvIqvhmyUy85pglXWm08d72rD05V3QVjU976r
KtKI606vq2KuVsHYrMLRqNZTngV70WM1ZrXWdI9QcsJDTtorb0rz21qUUKGSEk68Van4GPrKIed0
pPauRbeDuDDezU5VrOJxale9VfnXDUOpL7TKdJiRtLM3Y4yQ3AUlfVAZe0DbndVexaKfjnTQj56d
TRvMVB3sg8OuugrF8FjO9LVWNVfL3lavvXYsctezEBYMwDKDx4RRJKxI1IZ3eOh8deLiTQVhDBSg
wVcxawC2cMvhp2nNjH6SjPhYHebtil4158Cnx8Ctz/xmeYG9yQon3srSJ6DWZGR4ynoM7WqpG2us
sYHnj9O0MC4nJ0wule16ByPKvxrDBAd0xqPu0vV1cZXpCV6UQunolQ2h7HmZM391bu3E1TciIGKm
9nR9O5EZ/6A9TOpKpnVI7piYR1kybJLY+JqOKl7CxHIunZLRSXLyjtzgmhjuU+VEK4ai9soOORww
He2rA/zlx4ng8k0ty3Sb45u57PMZIffsvDhQV/Y66+1nR0FHiaM+uvDH4MlNx28a875VkmVyDSEC
MWDBkqoDO7grEnVpOodhhnDh6vKr4Wb6UKk6v3Nql4tS1SvIK4KoZ3SD0YxHPaz3kNnFwk2N45wS
qp5J+xupQiS3B/PPWLkXrbMJq1vTbtqD1RbNwUWdOHduuA482IkqjPxrM52+NULkK1H2gL1NrLi7
upzbFtwuzTxanDyz1Ztf4cS2aD3YVNEsXYKPzeZi1BW+fOAU69aBBNr4sPFQWj33TZEuqf4x3TED
z1hB+nXvXY7Ao9Uk0U0FA+Il1sX805qK/MEyIWJ4bSfuIHYkHERdDt5ueAsj7OMvjtHYMOrjbKY8
JtkQ0j0sTcMiRdEod4ZPB7jOHSu9bdMRLhGYbcXYL/Cqb76FPha6TrkuIWFdCkaw8LQ1ZtmFDKEH
p+SmGw3Xx1DIzYQ2lRGXUd5EQHPb0bf05USCMMMd0VzhC05JSSBB0AzZPk0Ha2TUFTB2D8PhvoN4
t4HsxY01pMHah5X4UJkFsdLdNF2WZL0vBVj7VaRNEngZFS6nngbHZZ6yeDepDQxgidBPfCBa+5tq
A4A2TxjAiOQM+8dhpBAfwtjf+JDtvlfMWGnHZ4hOVp+sm17nT5UrC/iHNVjIsjP9eOWQSrhBRWCq
faQSxncpvcV1MjUEQCC41LBtXOdWey13JR4PLd3EzwYY/9DJWMer0O3VTy9XUNQ6eDsBE9ENSd7u
wUSJQz2l8/shsyz8731QyTaevvkwU3eFgZywTIAPewc5ThD38WMPcQpAqh/2bV1ChAj8wr2wagy2
BOFAvBEYwMbk19cNzFWg+Bi6QZh6d56ZQSkxemsRj7D5qFTMTWlVz4CP0Qb0lB8aQiGfo/47niLZ
N98c2wM9ePCYgWtt/GoudsWcjNxnmqakZIHW2p0u6YispbCzeud3uV51NEZPs56Jb2j6lntIYKYZ
ueHOLZJm19cDYgAvhssxWk6/UUkWHvIg91/7HlSvdptg7WVjfRklVDNFX4yEVzDh2M1Db10i2egp
Xl3qGZ8WLZrgUI5JOMfAw6p6qR0CNEfOwoUb6/HK0wgVqYjc6NKhfCAwgemmLTRMo8hpf7SWMeql
bIriGbg6uxsbaB+FNoJ9hf3R2rOZ9ZJRru/bvBuuxg4yJaaiaGYyehK77X1mYKl754noPjIr4vTy
mHlcJl4g0nTxMuEyVHYdXMKYJcZ9CMS2LT0YXDK0iWIMXXlvh6q6mmDMsfbrZFmxj8B2HOJALSZa
UeCC5BujuxiwEP7CJo8PgYR8SpOcPbU+jgMLa3An8BvVRGu/s4ejVQXh15C/X8aqpysme3pVlAE2
HpPudiJT8brBInhd+iGB8gN9fuqAaoQ4s+FoxZkLXn/vQG1f4Z/JHDHU1beGyAz6gXi4DCFuL4Ux
dftezKjX9ZBsc181F3r2x5+eE7AXfG7QDddPuSy4yhmuDqRpGE2PJqWJ53CNHIdzudEpUE04fWkU
0nfw4bfZ7Lp1b8OsNO1wipb4thuX0q2+RlbF2BKC0RriDpEIkFIGNCLkb4CTIvHwqvH74BCGHSaM
Pzuvj1bxoKNNxQ48mPGM2qgz22dGxum6SFCEzjSrW3NS7i4tVQyTIMi/Jkn60gsToDPiDJEeoo6g
mF4Mo5iRxkgHbnhjLEv4vHcJCgYk9ClbeXI8J4E9QlgNCd5sB1mpP7Sm/1F42kOR8d95CuLb+D/f
inJCmhS1/9z8KA6v2Y/m/JtOv+ff39X88/2vwx/FKaHwty/WOSjUdEtUyXT3o+nS9p//i3/553f+
3/7lnxlnD1P543//DwjMeXv6aSEJjr/Gn0EK+0Xp+SEr8f41J/6x1nnx4R/9mZlm/cNBTUbGGTF3
tqtOWtl/ZaYReygdk/95LrwtHwX8f2Wm+T4G6EpZNtX3e4jhv8IS7X8onx+loExbRAtK+R9lpv2u
4PV4d0jqHJdgRkdC9T737W9jJ7fcgRXjeRNKCADCja8mcOu8QUAG9LixIhtuadwfjZ5xeqW3Mm7L
Cwg9D2lsrbt8uKes6ymmmZ/CWnuCFQ43Lps6pghNuo78imFiD3TipsEAYMCYuakgFuP6p5hyBz9S
C3Aa6n68LGlfFqPp/fQ4Y3TvZ5fKz794YVqu+hH+l9uJ+941Lw0vZOptWDUQJN/jNC+IWLaABx2A
2kKgnlwZMnjIeusPT/3/18v7Wr/VRVP8bM/X96/L+/+nTSBOrjn/jif7uAmYaP5lciD/6r+SA32L
dS7IarF9xar99y6Q/4CmIZVEswAGfgpg+XMX2OofLgGjAMZkREIfOm2dfyUH2v+wgATBCB0bGZ2P
g+y/joCbP5SmnB5/HAl/fv1r/t6ZZSKTU16az6tjC/jIccwzSbIDmSsk4CS8IaBouomcMV32TlYv
nG4wDkE3FwzcKQ5q1doLHXKzLYyyTS+Jxmqv3IY46kCmUi2wMhiuS26AFT0jOWaB70Ubw8Js/TMz
g9ML+i8F7fsLJhpQSs90TNczz7PE6zIipbGtwxuUVMYtPCrQZivpLtLaCpdulz1Xo2TckftI/wwQ
tU2F4dQnjhe/mxicXgOyFYsnxn98fO++mL9I21tYgq308N4yYlceg9mzXrNeVFvY7gzrGzMhoLtq
oy+/rKy/+qxOviC/vXWbk9RT0A6F7fBpnX1WjFdVAQ1OHPGMSR8sV34nQwCWwEBf2Qsn39WnYHpg
iexOR/2Xvif1XFiGspfaz4MfSYEG8qRyMzepOwQ3f//qzo5TouqIvVUmy1W6wN7nbrsdWSK0Ysl8
RCFJTZW5z4mmJsbbIbLoEAtyPzpGESgFyirwP/FGeP/Uf380ij0hha9cZSvn3DEqSJ3cHbwK951Q
07hR5ZQvAsuuvZwnFNU6qa5xpH4aSITEFbwt7Ru7LKIfiZkW16mXfZaRzfY8+6TYVGx1i2tFsLXP
7LF0jd66Cwx1LL0IYmxWlnpj0tvsTS9rHxPJGOXvn/5ZquxpSbJ5LV+wK07/53TK/OpqFemxqUKr
KW6iJtfusUUr+uJkrnWYrEJvsNnzruayDB/wAD+py/pCWAu/nJVCCRQkRIePubq12oFk8SEJ8zUE
ePFJjuiHFWKRqCCU5Zmu9B3A6N9fYhbYzdSVeXrT+lN+NUjUfJHfNJg2QfWtLs3KE1uU1M7B7qPx
Myu7jyuE3648j13BOezJ84+kMeuYIqDJbyJdH2KzjB5kwripw8/z2oAXtMO0lbkRYSsBug9Rbxs4
ZSs/1fEumSKx+uTzOq2AswUrhHBMdrOJ7uw8XcGoBZqxUjnHxHC6LaV4eJmrNH+rThIMETsrMVny
aCKMeOpnlV9bk3pofIxa4mRwL0Nkv598Oh9XkK14QVwrlETIbd2zFWRzf5V26bpHw3XcxzouQlaI
HYcXpeOpmrGi91PK2FtGNdQ17KgvuyohMDCKctQXFlgDBG39bTDD4Q0T+/az+I6T7enZA+MpOdJx
KSahY529vBJAzwhtTx2hNRDF1dWy2DZdNrzFkVVsE5GMb20I6wI5d74ex9lwP/vIPtw8HCzcO8oR
jvAcee6/1o6F9DUWQUfVx9NdE54ElXFC9zQl+8Jp230WMgcS6Eku9Timm8SV5WfX3/sZf/YYPE84
DsHBxFjZ5x4VXVcW7hxjIeI73Q7UIL82xNhuoEV6NynBrs9qHBhV19A4qCwlpsz6NnGTbm+T5BCv
0jph6Gk1r10I8gXcpeFhi+7oGqJYVNjXYbvgmdYnl/aH+9I+1TeSvUcc4ume+H3nM0ORBjNQzLQG
5eyhLHq3HefZXpYu542nJqRqTqpuP9ljpx/7+7MyPWniRu3RZXA7nPlszbEHuNoW+gagkpKmL+3h
bUZ+eDD9sckuIiNEFwsQ9lj4lQWt5nQ9Wk45XYVGkYfXSW5lUBv7qX00Pz8NxcflJBjDnRoacAXP
VWcPxTFiR2P7pY5VaRbwE4r5oAareRGi15v3eb7qGOihwm33aRwbu0IUySdr+v3J//6I+ERc9xR+
zqdjnduzR3GLGwfTzZsRXujGdbryUYBubAcY37dNTr7uwvFbdRsmETs6i5yE0WMfIQrw2+JmiiKg
PyNOPXyfw/RpkvIeLGRclE7UVIuswzrDaFpnDzQ7vAWD8G5HSTAsYWHoa5PxoRq7Ad0a6TXIeyB3
BjE+VaYo51WHE4peDGGePeXBxGU1nT4o05xbpJ3TvAfBaBdhixAimv3iBQ0ULzUe0NQuyngSqznR
1mVd6Onoh/nw9vcr6y/OImpm+Bt4nLOuzLOPLutJQpIj61nqwb1ycjNBCD72zxENLSRiTMajIhIo
vMsMElOTf2J79Fe/3nEoQF3LcjkLT9XHL+Vn6KczI9JB3zRGZOzgRiSr91qHVVpflkMBpRxKYnWB
u+5biSHtJ5XeuwP174vGN2GC05/YFmXXeVTW1Ac+U8EwveF6YlX0EYqKyndOFYUzD29CSWSIp0WN
w5E4oNTLf4paIbjLq9Sn/CJd4raECoW3BsTyVYsur16UXSMAMXHXWkzEtjKwDSLkDKB+1dbQozi0
lak3IUqNdCEQn3ZLhsfFvOCorO8DY5y+zIQa4POAiYmAUU5Y4Uo7Iy/KyHJxiAu8dBaDHjkX87kF
xMvqXhwIWDHHZQ5C8uj4fG0If3jDbMXZM3TLniOzrx5bCDg7l8nLPnovntza9G6xri1fMl3y8//z
taXAPaRrYcv/oXTsncbOh9pJbgxaLNRUdAQ3pbDDreVogUHiPH3DdZ2Rhz1Fa2MK5SeL62Ppyolk
KZtSgMVtnzeEGco7ZmJBc4QEUb5MfnraUacPE15L+SLzxvmkmRInR63fl5N9OgLpQC1aWt7y78u5
9UTWpYYzHOkv2cREF9S7lPQ6lO7E9BbER68crRG+m16/6ICPVyMqXwOZ4mdF9McLw6aOpo3hgkdK
fQ4JBRB5CJhR4zEycUtsVeNflB3C9D4II3tB46SvoekE6yHJkqs2ZzUt8BDCpLLwIN8hpJ7nuH9W
+rNAww+VM82VcE93Pp3/CQH7/QmRShWWNJ3m0XMHvRFjX++kZUewAQr3RRSoT6Q/iUVYzPqT1fAX
VaEtXYfKh9+qhHV+SwmnCxU+BhJbi9J7LPs+pX3Ki3xRk1vzxthVHCSY8Y0NLX0Z4im6mElkHQCS
IRUlkVmupnwYLsdoKi5V6LXjf7xdWDIcRMJ2KQzZMb8/mspsoC9Vp1LZHtrHrrUBqauu+0ppVF9F
p+B2b06iHsWkcOASp+63v9+uH/sK2z49G9sTsGhsoJzfX4Dp4hAPuRsYoPCNL82UMcIls3clrBDf
7LrVG68S+jqsjQhpSDyFT30YxJgwctI8Ygv2nyUv0QievZ4z/zp4k1mfDJE8Qmx5Roq2E37885P3
/BGI4D2fOn7wF1qq80WhRB/XKlRotupJm0s1tx2p7mOxzVGaX3VhGl7FCfEXuUnSAzN85zKce8QA
fZ5sI+ji3VJI0X4vsF1YC7/zP1m0f/XyWKom9RWVn3meg0R+3+z3LmRYNkn7WA91tZnwRskWWT3i
Q/f3D+Pj3qTTP3W1yuXkAPr4/fMPGTqkUpL3EY6BdSUT2RIPqtFjM3QwdcqYE1R54eVS7chysz85
PD+e1r5wTUU/xPv0rfPMDrdNiX6kfb2pBzL4Fmnkto8qVebBw85n6bU2CN3fv98z80IWGAJFGzif
Fsi3qB3PDqMowbszU1186+i0XnZRKG0GRgXi16JAw3o6swG/ShzrRAu20tbLlDzxmzrvjLVXZuXL
nPvoEGqPUNPGR1I2oiiJvLm4bklVvaXQHPcDktgg1PPTOwyRFJ358Pfv4j2w8tdL5wT6e2B3LiMK
jzLqbJt4yFlQP0zdESez8sqvrWrvyAoVWiPvpzblzgtFgsFHj/Adel/y1iXVYy1mrsSwAoMXlLVb
V8t4BSUQmAvSUbTqBxeGo59dF3H+HGMGqsDlkvmrOXbFhnFnjTOOqh5UZA8/EhTyN+/lRhG7xdZ3
9Xw3UvR+R2BOooV5srhIRmf8ms2W9SVhXAaDMqCU1ng5mKrmFarKvrSmCqkNs/+LauiJwxhgICGS
8Y8Bwh1EKURktJOj1r1rlIKF6WebYsAlWfmTfsUFRdb4r6UtRgfobjd6jPkNsTncKA+hxTyXTwZH
6lXcMmftna67zyRV3uwcLTnHkGFmf4FWwnjNUCvcNhBx1242O3vVtqLbJLUZofeLEOBYbfIz8o38
0ZN2sQ3b0oLyN/bFI9IGcx9Dqrlqu3h+U5ElXnQWeFslnQpDairDvHIs/ckqPt830qHeEKBQEGcE
sZ9np7bjD/kUI5Y+oh2g6hs7OhPnVCZKJ1v7fTx+0jG8e+3+ut5OxzLwPwuN/xTilN+PCcNpRytX
yNrR3VNR6bLpn2AQRHuVNeNbRpOFXR1+NQvbgO9D09mvJcFZV9TRjwrqDBkSIQ8kxN9pBU+ZGDMR
1tgkmWGzOdmnXJpT1H+WYXQaM5yXZswtpLA5Zf6iR50d3xkcqwFx7soBMQXctWVN5X4FD5KXlPsu
xgplbbd7DwXWgyfld/9UEnfw53+2gzvsLPYu1u1JvnAbI33o2TePf7+V30/Ys0fL5IL1cGpKfF7t
7492VrMAwuRFNpXZY8MGxfSQe0l+IUXabRih+dvJ94OHtE/FAdnIgABBr7ICu2Gn1z8cIoU/c/r8
ywfHEUP5DDjGIzw92F9aNH4nrhIVVL5mdpx904j2cRTorANdePckROk9+c3jNrXimUlgWnzt257a
14CXr8zYvjfazr6Ki5a2BBrGm4yi/9Zjex8/2cDUvNKzcxxrPBvlTCrAigdxgO+X3jhx8MUfShRi
TYPaIC7TS5zrir3pm+hGS+q92VVb2vP2aITRJ66rH0Ei9qLNK4KOTBV+Dg+HSFKx2x3E0S8HoKFc
ly99UHJmphGKi8mzamgYPMxPVs9HGIZfq4iHAyly/Q/YlA/6lZ60wccw98NvVoddjtP16ZJis1kb
1jzcxkh59rVfere2NWMD8t4E/jdehbId1+fFSOmfT0/8ZBhDY8TvJUF/luKrpBqo4W60jl0RLmAw
fTOrOXjFnAAXsNOf5137WQzPXyBSDBQFE8/TUNIX57iC19WdZ4/WfAR5iPZFwZUsZiXfEi3FwQuG
Ah5wepiHVK/Q6YOdNVJt/v5BvLcyv29mXoPkQpaU9NRTZ82gN4gSFYM0jyONB5Ynrkmbfdq4ITSo
dBEgo8OmNEnci3yao4OMKnE/5lXxo+h0NK8Y9pcvJD0CS+CFy6gFLdbW6KV162F6u2e27+xD3Rfb
WrgNdKkBun46wchCEZzqCzwIAD+LVnNzK4+m930WQkbRp20+j/VjmXpCRPnEBUvP/jDOS/Me0Vs3
/HlGpLBwDpLx/wZpgneLx4rY10QYrYqweo1hsN9x0apbCYC/J9SFxjh05Eab1nRV59Z9qF25Hg0c
+Aof59fUcWZ8meTwA9MP+wBX6bm2e1CNcR7Q4hKVh+NF80T5fHLqgtnzB0Q6jrZ9rGZYxqvexygD
lUwFHSuSmDla43SH3VaFsaeFgVY8Y3knTmjqmDiguEZhO3uKigSPnR4G0Gzs+zaudl2DNYWftM46
MYf8ucpC8AwV5WssYgqSHOrk1pFjyMIXrK0EiVUrfHHHvVdsDT6qrYvcfYd5XvUw+WX3c26xxoan
CyO8t8LriHtn46fWjArDwGGuN4xvkL9M8g5PlajN13SsaONBmAqnx2Ustzdx5FXXQarGDT0bS4Wu
TN32Q15sFXPd28rHeywrcRKbk2AnQ++LiTcPoxi5Cc0Qczaj7PRb4eLs8V7L9nNL5SBKtcOsNN4R
eKk3DojymMXRRQK9e4cTzIipk1VtrKAf9/NgwZw9wWBx1w8oT6rpR+5FyUHHYL9ZHlD6Zemwr+yq
IXBPGl9UPvzI58Q/EEgZl7AGAyxeA9yPIzt7zZLO39GTGRddm2CYGIvoqHw0qhm8YnjHnZ6wCXFu
RBr3K+iTVzoxcPwdOlFs0b21j1ll93fYZ3IDwQZ48kRawf1txEhUNrZsi/dvkmaKd2hUO/e1SLA3
6zAt8GJyE+WAiVI9+ukfdxUuzBY6TVDfukVhbiDCeYniytlm1Lk3pAOaG9uBZLyoHKSiIMpdtvBP
zaM+DXLeMeOqq3gM7x8a8hZrGcCQ+BYnibwGjfE2eQPXsOv9HIIk1fjlNOD1MzT7tgyLr3bQX6e9
8NB6KFTZTh4sueBcCnsHNicZA6vUDMKNI6f2oZzJioxQ6F5pp1G7OknHZYv90iKxqgbKrMyS/ftt
hLuIRilYzWCYRm4/0PGV12JKyIiRytiVaZGuUeXJg7Z0sZzAgr8NRVXc5IRXbEPH6Fd6hHHZ5wLr
az2UK68P2w3KIA8PQB/PJztr/Osq9+96LB6vcr8aL2vo9yttjOZFwEpGER6i2ihlJF4Qd2EzYU74
uXUZOoBVi4vEUkozgtTugS1M2ohWAkLo0ipr+aWpNKQ/iIMG4ZGEFPgwY90SNyi4s0tE4U+i8SyO
0uA1C9Pkrh0973XoouegCcVa5TLbhBg436SQKJdljQHR+6kYsc0euYYuGKPwwnTerVBpZUs24+vM
4XyoTM7Spum/2nUEA3LMi/6tVg06yVMPELeYm6DM7XFdaXv7FSVo80jZ2z7KE776B5Q/VimL0JQS
tfZURK9JzelnxJBfeZ+nAZenIGahBp8DepppqsOrANX6xqUzeayIm1j7SH4uxpP9UdOZzU08YCg5
yTY8GlkbbiE74gnm5NneEFBNEOkZ2HYpCZt04UEdWMOWjYlxUtUXFZvBISjdCNDG43jRsTOuvXa6
I5mKHE7TLV8QanAQtiNjCQIxkw6bIZcht+1wyzR1XL1EFeTbxTtS8v700sl18cRHgBvP2VtQ6QLm
P8GbG4xIiAagJWO616dvEA2cZ9tphu9ZOBbXo6HV0c0K4x717QT/w3Iu6rGxt6bXDFshZ0QgQdus
Z52VFzh4YSRLPjlWuXGJW1pdLd04bR/fx274aFMyzxE4zftRNo1W+4haCOMUnEStyyhroAXEaPqr
bnR2XDnWk5txqvt28WBp83oeuWXnnMTNRWm0zsLSOJV0BUbzhph32VQVGxy0kqtGYQepw4nfNk2i
fJIG0v0R3cDA+ywwD+9avJBG/zlrZfmjbANmcV6JFAqTE/OlcPVdPlgTOjPkvsgK9iq0w0s3SeVF
nc7qurWVvZXCci4VjshLq0ePcjIzL3TZ3k8Whix+rZy1BbH2OouyG9cd4n3ftc6tOlWbfufxyb0j
3OT9iHJJReht0GMPQ9bfW6ZNfz/7a4rS+Qee7vN1P6XFH5BjfCqOYm1IhENMxzUf1SbtbQA+OzSG
JaozHEJCdJquEZlXQGApHFm/Ie6gwPmjikPuNiN6xqz3yjWcGF/AcNibA0qSbChMmHzRuFFtNb3l
1H0rwJLQW8Uznq+LWbXNIwYF0Ds6v9KrMhDfpTk2X2RRGshGYxRHdiCsJeblQHNNPO0sX5JdX3sZ
8uyamVpQJde1xm56xrAC9/TkIMbOxgYkIYCJUckGWz5ER9nwoyBW91rAwt8ljKTWdkXbnHpS31uJ
6eJv0508/fvgAsFrcJcaY7u3vLY4pvkExCeD6uQ1y65Hg2Q+ApukRxzPSL2KJtF/xaCzweYUqPS9
3MPBUt9WdpL9mAMbOtUpsDdvknDRGK67KhwZLFRCjycGXg4jeOQycqq8owfHY5FLxA2tP0xP6WQY
u7nMm5NIoj4QYag3tDXF1jNzubTNSmG0wIPEO4xSc2XZDSgMG/xL0GGmzdTUv+7fb8gqnokmkxXB
OPaJeQAzoFw0Xcwunzuf26yYSSGwywHx/WkvWxRtYVXYd90Jz8p9bGXwnF0D8/ThKkl5Up1SQOQx
LaDNNlP+/WQP7r7DzGZDGSQeTQNX3QSuNMvOUYwXtAf7ro/VbR4Wp6r4xNAZQtf9aqajwdtPInU7
WoI946em9VJSVtBE1DV3d4USO8YqquHkwaeQPxmGio7yVEdiklS+IP/jrzDuidkBruru4oY/nU9s
pdCbmuewCVmBvsIGBpdjuQNUiXY6Fu6bj9fxofYTQj0UXPUtRPBmjxDKgkc+N9U3KSt+XcpsFhR0
RsYPxfEhLJVxVIV2Lyp7HjGfEnO+Ld5HvJbhES3QY7aHwLl3J3kjUTMa66nCyegQB+gMtE7GuyHX
xySwq3nZ9yfdlXa8/p4BU/Pd7Iz+uWVSdkWcACZibsUEWpnj7G3fsWD8eK3vZCAZzyZVLxqdym5u
7a6sfhS1xSQaI9OU9IKSfhxTng41YtNqjAstjdDJukCTOuOcWI0vnDxY+PSuA6CNzyJmZFBkkFqa
X5EAhjZeJ9GwH2frsVGlvIMYdzPFzqOXuv7jZI9qyznao1EcePHCNKi6cnZZwWw0YLZuUWisJzc2
Vqx1ZDrUK6GxdDPi2cvCQo+Ojc7C9so7JzCTLXObaV01eAylMHdeIq8crkSi5EVk98OF7QXufi6i
nYTvTBGhsUT0olc4UlRuEdaSxwl98tJCY4cqDzJl0k7VRkaY+6bEkHno3u36bVTlyXswdGdkSLlR
f0NsViHXStvgkJOkla/a0ZbfWXuBv8WmsouviyhR9dItpvHSy3DGyN3SOSAwLn/mfukOF8akI8I1
fBl/SSfzdAMARmIEMNr1s+qjxrgiN6PHgDm2surKGzPjK+Yp3qoUjR8uxnHapE2qlgEWCAtk6MdM
2btpyLqdpYbxMLjY9FpxWl3Hgfmj0qQCIPLW6W2aKy5v7oHklRPRnjD4Gf1s6WoOs7XbOdbVRFCA
vxhK33ttemp5/CCbqNkleS6f0pCYJ1I9uvHYN43f3WDBElU++qy0SjZEaptPAvEiP0+NAPEeTFZc
GWa9IashX6eYFN5iSxcsUYhLpoUpHcBs2rmzfB8+/1E/pG7VqAVpc8Gx1HZ3fJ9Tv8OmlYEDB5Pv
Ylu59LHWNFJFZ4HB/raynq1jZQVb5/3bYlPoaYWrabE1w5geyI4EZL/32qM8HbVxRpfy/q1NQL2V
nmbeIQC2Wvky6y9kjfF/5NrtDXGEaoXDmDhwaTJ9dAGlskxXLzquhzfO8wEpKK0c1zC/MTh1zWFW
UhSQGPPFxCaGICIX848l8cflC/oQYhr9Ubs/MQ1zOI1OZ1manxqCPOzi/f9h78y220aybftFqBHo
IoBXgiApqpcsy/ILhm3Z6NtA//V3Qr7njrTSxx71fp+qKtNlkmgiduy91ly2rN1LKYd8X0DJy/Dg
pfXHfjvwxuXE9AYNClKS1GOtcxb0oDu4RUw+BsjRrM1b76/PHZaduZF9w0vV+D1Ooz6HeODN92jw
9a3hqP7JdqEjSD/mNUwi6+fXqBvNX2jEzdsq6XDVpk3bgIcbZjguNe+MdgnvPK7UG0yidYQtsKIv
ahrJ1kHjlyO7cnaJ17YH7a/zaSmTH8Po4bBq5+WC7eBuasH/jWZXXZSJH51YHdRTPBGFmKQDmxQ/
cUe5G5+MPCrOxuhn0NmorQyviB91XVrXvLNk7Pn+OAeZ05sPdT/0T9x2rh/VJkEScxKHfQ67FmZ4
eV860boG9mqLc5MYh2lwwWD2GtZ4ZfBf4uLLWyfEnFwO4xqPpyXyaO+vnCI8M49ffcNbrxevRR7m
xyL5WqWYuncamhCzje3iKG97xCo93tELti9nwyZdYMG69fPGYmJ/MmeT1qHK5alkR+d0Uox7elDu
Q96UwGW5tWsmEA07uYiKsHI420+6L78qCu9HUkfqMJ3KZ6NIOK5iO4QSmZll6JiZ/FCK3Lzg/Acz
cxU0P3JiMmpk6TcEseCTpUJ4NNKezZZ1kOcjjlLwOjmnhnJiLPH2BGc5Tb0YNttOQZ1nlduGhj93
VBtYaNAyeb9ot45FMqv5gk75AqalfkqM9CsmFfc2a+HMsQM6y97DvBLgfxuuJg0e02SGej8sXfcN
Job3oJM2t1kauGBO6xvftaLDGhQTah4AWIijJidvbuIFMoMh12TZrRnQd4hZ4uTNuifWYhsoNmU7
fzXBYdPXEpSJyxAVBxzSAO2IRz05SSEuPEMV4eTN+e3aZV0MSjr9/NagiQtAz6g3G2Bla6uWjz+F
U0oCQYjGwn6ijfXsFBvfO8eX9dnQOSjO3kZM8yYxKmKvei3mKLp7e9zbmGCOmtqCAKrt7c6L3A/o
htj3/Vx8yLf+tZA1qaKW2Uo8kwYNARnTLWkng9XITmnCtdLAHG3Y5EH8XI5MC5SNwt4e8D72ajf1
6VrvCpRfcusbH0VmdRthhnhGWEp0QKruPnUWCnjXmDpScIqCMcXKsbuEvNCDP+9iLKJz1FLsCFi3
hz4xtic9ssrPwL9HQirs5PZtdXNQU5ws131Mu9S7GTUl3+GtS/h2RKLT0WLPUYV5F9mN+9Rt5eTb
8Y79iGYhYjoOpehm7uGjwaNil4yuSADy7ieUCE/r20LcCX50FSWXWV+DFU1mVE4DaoAzGsnxErhm
czNbQFeh8PCPIMm3UOa/up2MQjttxZ0QXXIAoZe/uOnSXaSzExKb5N7QHDMeyOPk8LJ1+hobKVZv
VpBNedbK68ltupfC6fAFIvWD9zLMD2+dbR+K56UsJw41c3mYWte56AEc3lZv+qittfXWkER+Vz8X
DgFaUscwsqbFCLomikOj3lpEeqz1Qw4L9qZAV3M/+iPhQfMw3gyoRY4eLElv1yj3i22p4lJsGx9e
7uEm8WFuYBjAMj9mgrYIVmzRzc7BtYFA7CAIRUCiqKDnUpDLA0/0VPZLwgzC9r+pdaFng357rNRA
yosgDXepb0x7NcHb9OR0+SKiKjK9g6HRM6rM5aFzW6ry0VsaKIiOm9y4KUNdZ9Y8Im8CYg2AilN8
X6ShyyK17OmQEVuR+8XwasLjcc7DQpgBO042fRtcpp35m+zwbZ8nAYc9Sq1bI0C1gmdNqoL7sA2A
aj+Ngtp31Wbji+8JgpmPdI8UzQuCO96eJRT65qH2HZoGEO3OwN+6Y0UP9mKoGu/ktW5z0RI1dOG3
U9hUkbgyxZh8GPPmC67R5IqChqLMzfIraNcn4DrWV904/VOx6TC8RjlYR+GLgfhNrk1OB2DO5+VD
bvnzB/j1+Y3vUxhI4OJHNyNgqhxH61A73o3iUH3l14b1yvOUvozIai/fnvg/N/9/o6VRPjZBbAI2
wV94/H6dmlFSjVlTxsbtYrA+FfSN8t2cCv/VtBZxuzS182DUG9cj9vxrKNcbJxGHxW5q++4sU+l/
/PMX+o3ami/EZGgb4eHHei86t1KHdb9foQyAuLhXUeJ/61Z6eII8gUOv9Y9iHP1jbHvwF9aZXKgp
vl96r/nhOxP5Gzg1BhiHDcRzQ2ThrLvoUlQJVU2aek8ON/U0TEP6lxnKb2bNZD+bQpnIrnGgvB9u
ixGHf4+/8hY/dB6uuulPRpvQG8iB5bRT9Blta38XVxk4ebBVYxhVlXGlsqgIsBEmICpXQgNQXeBJ
By9614m+O00x/Jy3NcHDUnv/5wtt/lt5x1dGdyd8Brm+/14DWDt5hbM7cW9VrgqCbLR9GBMnP6ZY
Qw40Dd3LfqKC8uLFfZnnTh/yeHrBfMrJ5//2DYgPWpbkb76ifw8l+V6sCqbCbca3s359IjGCNSAo
Oud2SnT2kfTv6Ij4fnjSCp4ZMF7rvpyzfdYROVZH0j8rWvmE0aGXuDaHVZ69bbOzUQXuI1vqbwMe
mP2bQ+Ev12+bcf86NsMbYTHBdAWCYPV+3rwJKKcYgult/tbFf+tzpEvevKSUcju+GbQjUr8u7K74
UqVZvse4Tjdtm9n8+Zv8WzHgcaG2d4VH0Fbv5XDsqywsgqHW29BOgPN59aG0IHyJy5tomwr8+fN+
o4VG4IXIFyEadjzv3fAf6hM2wLGwbu06ygTNom+03Ktj3WQOmijcBhPhPRcT/AUa7Sz8f/7038gj
PcGolKfDEviW5TsdSQoRZS0qXrU5Mgku6SVdy0V6N4Nf0KjsxzNd5PzKK50UPjaiqNxt23s38cFz
VKXxba6bDx6AmXt0aX+7Mr+5EybyA27CpuAkq+TXR7erk9oVk5a3aYEy8k2X9SbvYSjYvADn1n/R
YfzmTrDmKAb3m+mNEf6vn7dQ3Dgo3Nxb8hWzk0vyIeKntH4si5pWfWnjyu8IhSswJJyx+aifQtD/
b1D+i0uf+/uPZ/ZfBuXLL+uXPNH9l1+s/W//p5/+ZE/9B+krDhAeFWI30Pj+jz/Zkf9hOm0xjpce
oiXkUv/Pn+y6/2HmgOyVxVFuVii+w/+49MV/XIkLk44EPVIUdv+VS//d+ruJ0C2X+fjmH0KXYG3/
/h86miqBtdv3hCzVpBtC4J6j/LvZENIAttOwLmHouzeYMNL059P0v/qi383mf37u9uUV0mKFY/HX
z03RFEdTJJgqS2jRgrnZAcIaR4OpkOd/3I+7n4v0Py3Y797Tt48ingndOS1KRKvvVrByZfgz9ORU
js2kzoU9fPRhjh2sdUW1bBl3f/60d3LVn5+GZNSXWEZxkb97S6eWwivrZ/TzamTLVCbAcMrxPbEA
6aGZpimAJIKJRdaPf/7g3/xMdidWJGo7vDzudsX/cSfTybS3IE7upEc6cKKl+DHIcgnTbDVDXej6
9N9/nr95BTeHioVh+9fP65itJVFOs71MinIGrkPw7T7u1vFeAmXyD8Af+/IvT827KoaLS+mCts/i
geXFee8Q1LJHEzC53WEkRwLIPlM0rzb/ppF5/ymSVV04GBSQyPBuvNe7UY1A8ezUdHC9LTe66ZNT
m2XyL2aI928An6IsfhC6dpT17OW/Xr/E0UaFp3reiGcVHaRiTp+zBhTyDseYuPjzzfrdh+Gmp2jF
wv3vMqtPOM9FEsG8iBDAyGR+ii24NXZqvfz5g35z7bAEOrRhEFpRH757Chs7q6oUbNHB8NUtwvQO
oqY//+XR++2HOO62buFEZ9n69dLxRGPi1z1JULbzzXaAocdr5P1l2fjdJaNi5mqxKqIfevchdhIV
MiYr/mB6cjw26wqf0a+vCoRAhz9fs+1N+UdtyXRzswNTnkt4Cwjk3q3B0lomEJ8Fx/aQCcJfXpl3
fzk+gm1nESANcP5w79/95RMFIoktZX5AAa4xj6Qi6h5smZn9fV2SEHeae454QbVGmYuDkzyxj/Q+
ovnhz7/x3T6zfQ0Mp29WF34hs/5fb5kBas1bYTIeejHlmGjrqMUZn2KoJycl95qTqhL78zxCn/jv
Hv23T2bZt8BvmGA43pdN7rrYRbcOxYGednFcGDEdloxAyI6H68N//yNZNtjlN7OC+ebr+8cSzFCn
shlHkq2XkHhmxLr7htV4uGAYsR5Xqxwe8tYb/uIr/92V3V5pyTqMXdB5JzONMkuAo+/I8U5N0G+D
6vvnEZD0RSV7IpXm2Bog2oy1/f2//LGsvxKXptjEnTAR3t3RyBJ1lYumPADZ6h8NqWiiJFX1ooup
PU56QJxjFc7znz/03Ztvu8xYOQlgobdtDPwbO+afm5wzWY6qfLM8tItJ06/3pmJvT6k9/uWteffy
//wcqizkg7z5lFq/fk6SRv6kSYo8iCGOrt18dO4aS7n01Jb6L2//+/sHgkZyssSQyLXkCd329V8e
GuLQkCkSMtIH/ef0J1bof62ztnMhf8E/lhfgT8ggWYxRZ0i0nxsL6p8fYA8OSc20Xo5jn9AbE8ta
ncckF4hM8R4CEM9H8Nn0rMDqqTqzGAxVHrNZFliz2k1mTDhYQQgEPmKHOFnVLKm/m7PY/+T0rsOw
JdHrFp2lsZmMnhvH5G+TbUaEeKteMO8M54JEhTiwvXmGMmlrggTtMf3Y4GhTQWNU5SmbiIINdN7Z
52HttHuN3tDAFM1kEkVWSr+sNOQErkmRSZE2VvJQ5T4AFO0aL9G8ODdm1rvfyPhQr2IU1T2OnQHM
Kc3tlzR3457xuA0cGT6e2zHIIKonSHQM7b5BmJfuZV8vpz6pNYFgMTK8sKQB8MhLHN0Mulv1Xrte
PzKdzsGmytXegJyj4wfaHuMLt9cueg2zT4HSmCRznGBsAmE2cl8hiccmFM5eO8vANWMuP2eE2TlV
b6R35RvLV1r/1qeksIH6LJVZFjvE/MShObHVnjOW9gVEVu/iXhiGuiHDLIZNrPBtf4rTSJcEPYri
vlWyYXbfkrWDiYGBWUFEa3SKehnbu9bbyJ8dsee0mzjKDycOyUBOqXNqsgwnpT9EOf6qKgWLs/cX
JKy7oiPhGQ68zOZTxL/g4O/3/rGwiXagPimLCxUbsBhb2Rv5YSq85jXConJLr1eQVb50Nnj5vCmu
GyiC9h1A7emOuS3M+ilmanE1pGs1s/IzLttNS1dVJ8cbzNc1lbWG/AyLel4s+7NlphNk94QjPOBG
Wswo2aoEEjd2mWYP4Y9EM8IJIIrnLlFrTAvHiZw2zwYCJukqP4x53hHkSGLbD0wnjYdYwquqIKF+
fIlUWlsXqo6b7A4tz3zZOoVvHGmgU+tZ7ly+UPSZ9rEmIVwfUIMZ+lTEDsjDZUpKZJlS8w1ne8K5
o1cCefrNYr8f9LIgaRtagpj6lTjvOpdFu+/q1hCEcboWc8WyHb7BeDaBudPgqILZHq3LRlqJOjTm
kJsYpgdxz9fJGK4IPWD2igYO+JNuTfIC5EomTdfSzIbm3sDAmJWcbtcKcEeAoX35TBxEAzwjVrMO
najq9VUeLX1zNNKWcBaDwN8jumal96Xp6jqMaQqXB5vhe3QBqb/vmd+vOr4nYCdy9gu22TNXYsnC
nCr1kqC+Lb++Hsgv9hK3eDIj34UFVWlRnSNz4ZHbZDtusNa06aBH+hNLip0oaMBkWwHGJRxw3Bn0
3jFM9bpFboCmI+IM4di4gxxNkx+NZ0MY0yr6+GvXwbTel23hOgcc5xbhxQUZV8dyln31wXfqAQlP
k/de6Kwj03DRe+a0TzqyF3ZJoaZPeJHUGrh2MjybKJLcJ2Y16mOaIjY+5Ha+vBp+71oEeoveudDQ
DzTer7nWO6Jx9HluleuSDI8VOAKP3F/EomDAUyvZPRMVX+T7ETPuaxq5lb1f3EIaaB5yObByoZAK
VDs4gFGHho62V6zrs0Plf1W1glxiCHmJB4IS1RHQaRE7h0mUdR9Usi2O3bIYSeiO9YLyRBpOfPCb
ZPgxjbNhBrA785vIchEgurpYvzdtxR9zrMH92JilOQReXfEINNom80apPvky+kn9MKoUqLtJZAS2
jxqEw2UuN7NxTcregrZLduRONZiPjggxwYzHkW+MyKHSkrMymbn+TpokXe/WBqfhWQPGPpXebEYh
ZBQUUQw/RBHklqwu+untUdNly4RjZSIb58No7S0yE2CkkjUx7IukjKzQSpzoTjq6+DbmM5Ebi+KP
tSKjodquOR4ipH+9zS7Vu98HIQ11hUmFJx8apO+HRovnA/Tf2owh9yLhny9VmgQeXEDJ6HeQME7T
EWC5yT4gT2br5+4R7Y+Jvr1mKI96W5OZti6sR2UPLnzSoIDzMoMXrWY3Io2iqj41ndvhQEc7GrhD
bwA+8AHDjH36FTLyK2eFiUygSNyW2Ex2FQLko70W5MrVVBgQMdsHxk2kcdaFIDCN0gV41tZkIe47
AnusONRyZXFrXmtKBb4TCaSXDPnH5ujDXN8ckuM5QntxNVCOsTDU4eD6XypSHVFd+2FVlq/oppGm
16h1uOWv7qDXx8nKf1ieOiQCzEnqPRbtUNPFF5/Q8e4x/XwCDn9yGuvBjes6EK3WUECy7Jpga5SD
K1GaXoFJER0MqPP2qk265XLZosfqlFdrYZcLlGtgVZ/6s7NZAmSujnDV6gAzcHfVkSX2kQFxsnfy
8g4xehwyRY92ue7QM48poxtCewBok9NIXIc+Zwv3aajig9Gsy4XJFO0WJvx4NS3NqkOdsPAFOtsS
eIXLO08IVPvdbs3mVepymMOMMIIPHUSJc6kWb6dLTncIuorlqKWJyhKz3Te91tbKb+dZ24FWtx5X
YP8PTmlTx6b+8iElSRecakPDK+OHHLEPiKPpV9mt06Lcd7T52c8jdUU3fLwFxp3GAf2V9FPcxChL
TBBTty3EcoN6airTYOp757WVJQ0SIAyR+NBhfcDT6uQI1aZx+RK5xCcs7oMc8MHmiLNx92tCoqzH
3hNE2OjZegDV4AJCiJb2Qo62elDpZKN60XJP038JBchbWL5iv87sSljvatAdJqGdIYOC7mtEKZsF
IImiJfDyTYG2jp0I3dxGuV/xH8YeGYb12da2uEL9RvIqRujy1CrN21BP+o7hnQUzvm9vUE3YXzNU
BtPHvlwmO8RJSsJxNNQFiE2By2K19Hxe5vV77aohrCejv47oACCxLN3nMRbpK6o397sevZ6015zC
YkjqjzO0rPvZox2yvSI8bpnA2jjG0MxALdkILsU4XPiTI354cfp59iv73iJ9EifxcqI8KkLTMI0f
BkD4q9qP2i1D91Pitd0zpkaiSYf+bLaAs3Y5ul+WqXjtbqa8ushI+AvQYLb3bT8B9PcGMh+meKOD
2t6PcabF3i4RtgZEcmHeqzVEUqL3CAGQj+MsYrbrOyRaI0UOYQtOxxSGYCBQcnzH6EoqaEMKqila
iw82qweZTidfrLeeQYLiDiWqOrduDfs7jqT8rpOlYhuFx4GVBg//F1hxxbjldU8hVanYSXjOh0WO
fjhNgumYZR+miD6/Y6VWiJ6/IAquI+zEg8hwgafeJvPdnZtztJa8smYzH1oyafbjIP19PkQuakct
LFSkkQz8ZP4YDTJ/bGqNpD5u/OXcCrRWfiTQCE5R9WKT9PChZ7585WXkCYMXknfZgFmjIsDoAdEI
+asc5YkbSHuTsHuq29t0BXWM34uHqvSm/MphT9uprhnODVCkI+EO016upAXNi82S4va8cviG3ZMB
fDoncyf0xnEJ+M3JYSaAm2gTralXenjKWpUBOq+FlLpyqM4YdfUtRWAXuGWpSSVwJTeuhE1JcW3o
YCHn+S5DevfRafRs7+w8bYn3lgXI7wbFKRoYPGnLuDRhWbChH9bVim/p5q5E/tlLqXZ+NiICteqF
VaP31vPEXTokvpkYAUVgw3u0qEM/UgXuuqoAyDytVlIErjSiFZT3lHAOmZhoZi4F+QlflfutNOsx
vSyJI7YvbMl2eo1kue/JKWzH6couPYmsEnM7FYtZ2SHt31aHXltTf3g5W15aG+YHJzFIZPMobHet
SuI4QJ+3Tgh/xVoe1rTFjYHrwVog36Kpw2CEuUxm/S1ZOnUXLqUkXX4CfbepHgmY8b0u+SARZQ33
rXAawCTG96YR0D0W8M629gVWD9c42HZd8jXi/smnxvne1v5ANiMK4Ac4zTqsUy1uJyd7GWzTIRMn
v02xJCAETUw2acqyQMUeEYUTeUrDrvMaonaQgw3ISBPE9/FAwbVbYn9+WfMBuQ4j6+o4T0t+mNlk
iwDVV8V5s2Efbzm/Vqlh4P/ZFlpJwyOJTXVRJeZ1tWbPsYGoJImRhVZ2FkqKn3ORNOpaiTa+Go1q
eMQ74FVHZ10H8FJlAt8bXdKYdxUBbbJJA8Qqqb7DydhcpYOTh7w81h2eN0+GskEEfehEjOzLl/x7
R8sbdyYtxXC702hQ2q1ZLIDnp3F8x4kKPjfZzQCR+/ZETN2CEWUqstuMxLiu0fXRVov5DeT/8tG1
84RTicXpyEVlt4VW4DhgfVJ7+kDNgSvwkVmDaImPgMIAyB441WH189LZTbhh7V1cAK4JeReqC0pD
dbS7lqjk2q1hkWXJVZd536w19gmK9a+daimt3VyMcU74TTqeVGo8VwtK09Q0xhsv8sQddpUq1Giv
kIvNX+XclreN6Za3IAvnV56sj3TaEMgSYVbjLlHJ1TgRZY39Ddd1Mj4wHblQU2qkwVLHXFsCdcSF
WcVLAAX7BW3ntm8SX2wWHsaExDTX+0jRXoLStEIxQJVysuNBBkim66CqSuuZ4iH90BcDMRYdArN5
lxh93IRZFxXT0ddz/MErScndXuyY8L8IvNpW2X9mZyTErULB6rGWUkmVFBiKDIHCjG9nUUUXXifb
T1PTiiTI5r56wkQuuKxEqQTQrKJH4tFGXDcyQgWlSiXDxoS0n9hEfiITNZ7MahHzDsWllwawpLv9
NIhPmwLzsahlNwdTMX5ZNF6EgbI/zsmPwa6QoWbGRJlWWACBaU3NwUOukY6EMoLKiKgtazW3m/WG
/UeW4gPuyul7OqbpCU3ws96owkRPRCRPi2ZkI80V0qqKmuN743ebVyohqOG6K+dmfhJdR0SRi1GN
PnD1Qkas89zHPgJsGxU2wo/E+6rmJSLRUJK9uFt7YfbQCNzlEI8CzYGqSkEUOGvy3kvr7zIjcakx
Y+OaRG2vPGPHMO7bYjs7oNhcXkjsKqnGKSJuotKPxiN9taoMy2lxn9LE0BwrqO4+Cy929lm5FN8t
jX2mjbzl4+SO4tE2GxLRaRhNIThIvyCVFIUImtB6PArDxAK0ZpVHgnlG7nLT25dRYhMlmSQr2X2q
sgDvDx6amyZbjX1TGdj3/DVRFJ9cDsSTul8wzM3a8hFBc/eDMiXjAsmXNR8cd7WtfT6OIEyXQfYf
By+m1EdfIM9aK/nsJDnpacnQypEV2xu6ED+cy/2M56rajyuGWIVMOj7wgBQT3NOyvLZIjjV2sDsq
wl7xV38ZbCrKIG26+i4Cyz8zFbJMQfFkmtm+XJdl3E/mKr6lmkV9D4NXIjGbaKPgJRjKD5kvCorQ
RlgD1i+iBvcSFWEcsnpgNFStpx+mOQMqY6H+JZG4GSEHQy40fxieICti1T2+PFerVu7AtCakXOeF
QCI+j5mmvqP+2retUx9pKeRbGmsmRVgo1fyImBNP+2gsCxKR6Tddo2rzrrJl4RicZYpV3cN6eOfb
a27uIbCadwbSa1jw/gA7amo7jhLUcnN/5c8xmRckajITo9fLqdDKOJwk0egQxJRzREFnutpBh5yR
EEpnWD/RsBlJvpx0j5bbHghDjNx5PKgc7yt/ziUZkg18PdYzPD1OMnNC5d75igC/aU0YfaAO3XJB
CqaJyFyHwIGjCyuib+0tyWCJqwt8D9AKVgJEBqpH072qoUD79KHUcB+zVRk0YmYOeA5L7UzKrypy
atBCGZdtsagsVF3fNLsuqbsPRaHJH5azQadKEaz5ddwAIbieUg4etP5GOtp2kbp7v5bNrcgEmyZq
G1YkafvECrUp3Yp9jsyLBHF/LD/jYWhZQOexHIN5HNwfdhO7n1rfIWRVNz7JqWbhjgp/XD24gW2L
5drBk2SC/rNb6F2KSHgyV+Ov/I3yR51YlJrRqOMX1+q9H9qe1y17qpoPtkGqc5ABeViOi58nHPwW
LR1IWwwEUZ1bbRPWcqJni5C9J2kD3ER6wPpnf8K2jmmnkYZwT7KtOmpEJIiYBoVD3yEXw3Ll9q3Z
b00wuhtRs8ZjSGdrvI2XZfYCw/PnEl+IYXj7FkA+/Wq3nLFNUBXx2lcY8I7wDf32ohra2KXjVzj3
CRlN9oXE/bbu4jGpji4KJsyYcwvG0KyNXN0pN7O7wKC5VYTIhZlJYfTbUlOsRIpdYcvls1Kp+8Rv
9h9TbwGz0lp2LIM59bvuXA0jPwvR3MLGqZrcuSS0LAc7kvfOJ9EmnOp7jrGfgI8Y2BwiaZFuPQ/y
0cushb8qRlqBLNzsF+gYGRFHhW8NH1PRoayWfl85XxcPAcWNZ2C4u6bqtdtdBhTx+2wOZkoKx4gw
fwKA5Vz1DS1y/I5uTZqBTevL2RPyLjR5Nq11iQvQ5iOAUuMSXwG4/6BKNbQXCGy2msD1aFZmexfn
EkrDpY+atmTPRBE21SExZiSW7UaXMSIh8DmXVQYgFGojPtW1W6B5HDFoL8GUI4m689iMUWbSduc0
3eQc2S0Bl3JfMNQh3Mlfc+TzAzF9KNqp7feVIF5m33TCxhRT67J8xrCD96veos+Ocd6OKhj8uYj2
jAy1GUj6eg1hh8Ib93neDlTcLNb88h7PFabMIlVnjTDKDMZ8S5AsmBZn0WWJerENo7aI509j05or
gay5l9F55Ki5x3lAh9oypiwJSXUbscx3UdP5e8cZ5TGxJ7t+7p1sov5AsJny+GeVhTNN1AlZO1Oy
oivHoxS2jdnUX9hHBvsSeGD9OppxSyaPl3JOWyaDoQstYQQMto453s8NVe0xB0wE2KvL7fiZ3kEX
3eSDV1Ls1otPnLAtSIF1OfcYhIMyx6dNMMbt99zR2BkVsatu2Myl7b/gvWeQmrempr5ynYo0MH5R
cpZVNjxnGe2RAGeOAx6WbTHdG0bW48teltU+j2XkQCxQ22nrdk02CJUXR15P78p1Pthug6OEZJj5
ez+64qFB5V7vxnQBgRAV0fxswSl1LqdxgCAamTMR7E5G44ZFLVFnw7VnFabjqMZAjwDP7oa8jh/o
+yKv3yWzNoyDaCKL1LzYi32eKZi1BBPVvoXADcnMpwh1b3zluKMz3Dn0FPKjVJGBR91wSJ1pKrl8
wbwNs5NHSUhaZigEQifO1I9sGkw6zvQ2fGz+HtvFDs28dPYjz4k4QydtwVFIlRN6rXNK7MmUTMNF
n8F1qO3KwxwZ22kVFFE8l6eGV7InDrlsqhM0/PkHZXfqsMcQVnWfTrM9f06ruCFxqzHFvEfXUdVh
jlnXxieK4QjqDRmHxasFyHGh0FnI+qOXaWyp75sjEKfZVAEaIEjJWzc3KwJcHIGwO7sOH0bbJN/R
F20Jk7WtH4F3gch2FmU+rg6MEfJ3sKyvMW6xY11JDEw9KY76aK2lInJUAdTdmzVutR25fll6Iac+
30cV9vpLbZL9vNNite9Kp3EeyaJVeWCKcnj1Y0RMlyuTs3S3EDB819jjxP4L/vDR4TD8xbWSOrte
kjX+YQsgMjsYxo3xQKapfCBS1eT/1mvff1lsgLJ3tFOnx8W3WnluPNmulz5Mlvg0LpwhrwYjcfJD
0YvaP9q2Gmq2lWKdSMMiVsC9bfO0eJxjNZoHbS8Cf6gFvt3fWkIcpjHH+1k0vNIj4wS+dsnqHeeO
Bgl8BzIqb6JkiDnK86SNgVusZBon1eo6gebpvl111N1Qh2G0wZFPwjnR6R7yaLHI6Wog7cwI0Aq5
L6mdGg0nV46yoYnhRew8jrK8k20WfaN0GS5LkCsN3vEiXs5e1yXjYY6d5DFufXZmvxLUj0Zf0iVv
Dafe65XqNKzaOH9qdUZYE3igjiJlECRIzVVS0M0x4c3kaNtem3jWSxAnZM1jaDTdtN47MjKqS9bU
3LrhVMxURNCq7XnRTfsAE638IWJfJHuv992Cx5I8s0NnibHcQwsrzYt8yYri4A5wAwOJ26eJd/zx
cjyBq+KryiYmY/vKrjKK/qwf1QxPH0tEMNct7BWVpm39WA1mMYUdLBTmH0tkD5gwpm4NWquKP5WV
tyW/lwypCWpX5niJMJdjtqID4cABcfOCY/mgC4IZ3eyzP6+Nue8gdXwuy4HaRRB3koRAFQTPH2C/
suCli9LpJsYnRg2Ms0hc9jnQmh2ZZ/K7uwqXxC3+d7aPRDf0JOkOs9rZq90Kgk9Vee4XZqZ7W9jz
V6dcs0sGeTkzNJ2LyxJvMq/8NLcv+KoUB+iRvjVl4ZQ8mbhoqhs/YW7NfCBfjtwSpjcRD60MTTqH
au8bej2lfSEZ5Ue1u8A+WX0jHMpSxVcdP4Tq2nZ0tqMY7uB3u0mTnNvZtcvjSvhWhmUd++dxxvQK
emU16fpPouEErdkTYbjjxf1sTSUTYGYftNnp9tBHYcRpoAUeivWpBkstzn7meNPZiTiAXqyeojqM
ieToQhxbgxdqD4PEeZt/I/rMaI86sqbbN0P/XU9Cg8YIk578htB1Jm3uRhyJp6mYqu9CW6gZ/w97
59XcOJfe+a/imqvdC7hIEIlbNTc4CIySqKy+QakVkHPGp98f9M6uezivm/YEu6bcpVYnMYDAwXOe
8A8BcE7MzcoggtlZFLg5ILKQb3rVJ0OucOM9eNTPuKiPLVesgzydbxBiV2ilqiTZTs7stuZOLUnA
vUwZYzvBRlYSBLnFs1d6s+R0nE3+LmXU/X1c+0NsQ+rJaWjVzZx/0YVJbYShteUxZHMsHBCsKHJU
7L23GE5lBsIOZG6WNJaZBjNqFazNcE0wZ/cvVv1N0hWsSOhQ5fKFWa18X0HKuF0tcKndaJNqxKJG
3Vtix5rU3GqiOG1uKzIc5mZeKn1Mo5YpG8Ts1W2SlfIjSUmsWgnbemqh7ug9KLk8xhbnei5Ip5jg
MMvXtqJZecpoG7E8ept26GAzJshup1u69DnNQgMt+HoTs96edKbveKvXNJFsQB1IRzSLBJ5dmiyD
+C4EI86IHwu4Hqq0pk6VM/WamryCjveak4qM98ELqUQOLXB+X0BNVannJDkcZtEl9VsWD8vGmpNJ
b1sWCiOEkhyyc2Q0jLQ7NarW1y2OhL2dyEp9ixTECHWzSAr4W0kBR555Y7Ficq319/FyMfZusGhU
dVdJiuFtJNCBa6wreg6R9GZEJ2oFz9yByLWCxLOc+uI6LiGGOpNPJX/VJRgPW+izwdNiQIJVV+gh
umO30rCk5TqqRg7VMEMiM/Eq3dVbry6/FWWM6r9IMzoSEOhp6DwDCai/DUGnt4LzyMA+0vOZg9mW
eFN6kfKGqmh0P3H1sD6JR1lSDqrGPWujzaNfjYkPBXKtjTkdXbRXAcuoXtq6IVrCqy12jbrGZF+l
A2Svxh7hTxJs/XtpKHHEvBTJEAjzKYRuNYnyVx+/3nyTgfhZizEp2sjt2EnLnZxItMUnTKjV3eQH
yuKbtwzq5UEK1FYd6dh5iCsrBbJDj/ok0yQ+ADAeBkspkO981IOUTATrbH9oEhNTw1oRvZ5Sfy3l
MO33wTSma7NDIah1kKRB2KoYcrnbDTFlnq23U9BvNPa0LgVoo8gfHuQ7+NvBKi5MFQG4aItZdo/j
u2FEb6ukZ0AKj1EFqjxolbbvSdbeY7VPKisskVYzk7JS9VOLv6V6hyxOn5gjLr3Iiw9a/NEBkVgx
jqAO2yErJX80lbR6Z8BJD6ZCHqPcgFJp8aAeyqpFLmfSNRGqar+rhkpub3u5G14Y/QWJjaoJVql1
15W08BeB8lnHsSRdcUslD/XQLR4CVeu/6U2o3uCUi+6kBFH/O2Am1Db6lQ7xu1fV9NTBdZvV68qe
+QDc18DSsTEY4eszOjNDeTl8alU061ZholpvI1+VezsbmIsfI+p1Hpgn0LeYbCjfSMPoN+SoGqUH
Wp0kTsBt4K1yM6fPSOvzV4mqD+h1ZWA4DFd7CBhFVGW7EDGKlKG95IRrh1GXIsNB7GiJQ+nKQIkV
rBiqMfA76Y2uhhB2IIDo2hdl2tbEvzKeUCiV26iFWaQqiV3Q9cePayUDUULathFGv/IjoUnyKiOn
1gnDWEj4+mbh+1h8U4Kx0YVBOawPoLa1peXHCFRuSJq9ZxoNNVlBjKyQrQEofNdUCDQ1oSWnNEbG
30YxpoZvCazrtU6XJW5mOLOUpoQCWYWGWK+W4ybBA3ra10EeNzNznXRCwp2XIenYIUE7yjh+MK3X
8T2fEk+hY98X+d6nxZ5aC6VTbtcSdCCRKutsz9WP1kIKfPbtGG2S9zCuUarJl+S05lBmUyGScA3D
XadbLYkspD0owo4sXExJmXLUZHO0sCau0z5SluS9mRx6QPFbnr0NEGZSXSljmCkSuS2utWYxaUIH
f2jw8nGytJYR0i7Ir8WlLqTKYJ6/XuBT2iO0W1oLIwne4N0OKel0Gz/p9UiWXyU13r11xFRTRFUk
H5GvkN6wSSsfwEYgOOMpcfK5VEDLOE1p0KjrB5VLVqvjeBUE2Vq+BoJLH5rDQi4YWYXYBBFQh3Ad
Je1m6MgALbzj+28t7QhZGGROt03RJ6qZ6wY+5mO+kgt0iVMVSQoKnpvOz7SrhtnlI8sYXEwf9Vih
S/5Q+mbJaJYGQlqt7hWlypeMiVmShPamp8TW8uxmtW4GGleJMac0CaBBs9QW3bNH9Z/Dly/8ep6X
1tcBWk8D+LCYBSYjmu2EmjK+QalTT/oqXr2UasK4JpI8kp81PdbreBoKxfb97JWOpr6N+3YYn7rA
UF8Rs/A/dHqgmanmjXLw2gUSt0WSyLeLQU+C66woJVqHLTeXFdFwe4MXFa+wgp5CSk4/1d5UxMyk
m2q9apZmvAQNtVEiT/s0UMhLhYQWnAOzsAAENXU5adgoh0fsKWnU14QGvJBTaent2hBJ6m9avapo
pnsRLkx+EeOkE+U1k/M09ureXJaouZzKSVro1wOSOTym5hhNT/WgoKVIEskHBif6ZC3jGpW6Amsl
7lUFZUry+EI9GrGqLECoIHNhgiomyaimJvyUuYU7HMR16IygZHDFBNdlSNsKq1uucR3SnsFovjMs
tAQWm4jyuxNFSmfrqKKdAKcgC9dCjnT5EEQYCTjjOpBv8nS5+Fwv42ZNQB2x0Jb9Oj/iyQSf24de
+6mmcfyA/h7hHS2X+p3trAVNIUFhMBul72c37mmZATdoouoe+SUlh5mu+qv3Skmi8jDNHejPMIwW
4VtplGFsp2kQV6JR8iEWSboOvzMexTu77VvUeXOfDNjUkw7wVbAeRkykx7Kx0raPjiXgpwiY6SIP
H+RWC8gO6kCdXL0IfPkNdEHX2iH9uemJVxxRK10MlDlejqWnyWAEgdmpz4Dl5LmRgleBre4gLmao
lpQkzYh1cFqPyobPQS+ww5cd6ay1PtD5r5Go2qWqT6mB2FpVrhBGWfNl1gp227ZUBdwQ9PeYvzG1
CVqhLujdA1PwtKdC81L1ZY3M9HSoY8wqwFroGG5H4HwwUsl6rFAQTAnxGgF9dVfLWbOvPZQ7rBgZ
QFrGRTsbtbVS5G8Y+6mxtdC1Md5MrDPY4+EgJaisIH1Mzo4ajAlZtfPQwfcXCUl/hv5IuSIPpVKL
ZD8Q/Uh/uqDlSysNnr5PwvetTPRp2nRrf1E9dgvkjq7JcOBhRexk6Vs0oaS1S6ulWh0lXM+D8Dgm
Yc4EdBnnQ+FRmeXGZKl+5zPfjJNCtg1qduOQIszpbwDq5dlBQhiSVopa43IOGVdqkLltG2CDpEoG
ZJpCW0ho1qyNhY9EBYkfAiV42PhskhhGE/cc5nSRIrqmH0OVLELKckAWGpfsLVDKqNmhvVDXaIQN
PcojfjVkb+QiXeVUgxq9lMj8xk6L9mS1GVggSLwBFbEaRlB07KWhel1MmZ/cLEHG6HYPWCfdrzGP
SEHE9T3df00ZYJnnfdU/h6hHtccxk/N2A94PyYKsnzyQpkOYL2R3jBfqc+T7q8+aVZyKEtGbwfJz
OZmHkh3mnFzXmhnPgv2wIlhJZXJbcCsiKASqtreGCbbxAZ/n6InlO1Sux5DlI9HS0Nuj5N2BzRzr
jNZvQsG39SINaQo+o2ZwSwGpERGamGg3K1SZr+ngG4oFs1w3RAAAOliwiSwY+ktpwf4RdqyTKwWd
loiq1mueALIBfFtFMeNwfJVCf4Neh0FbVuLqsndEaftdbZFYBbo0FRpYigBJKxodWbdDbEozfAGz
Ta83k1yoEhkwbvH6CVRKSltiUlZvHn3fyF5EirKgv5Nxgmll+KHtBVkNCnaRxSoQ0gRUV2GhpVdM
jqJ3+nMQroAoRClgAKeM0aqgEa0V3U5N1tnoaH6u505DqyTdISQYZRtP4eNYRRonbPZSHPXWchjr
NQ26NkLv3R/GdW2v1VFqXb2BMLAHVlgsRDA1yGqm2pgBEJJbRpeNX/Vr11sDr3rB9I0MhvpnrDYy
yhfBHnB2JlsBQngFk5MQA2/mSxiIg3ZMyY1GOp5mGlCoX7eLRlthylAsFgC9mqo+olkILpJLvYj2
g9zjBlACkSXMwPPs77gb4uX9Qh7mASXSKguSDaxXPbkotMNS8ha4blZTCQ/VYDPbllLVLk2NHV3C
iNOACYW+osGtF9LQSlfZs6dVfrnPqU5p4CCHFJ8K2RtDKrkVPaBcLqT0qa4n+vTg3/36VYqYEt7E
hZfXjzh6+cvDWo5GyIvrYkA/Z5kjofceosvQolAf0BBfko+ltKnlXsFo3O+zLDvVfb5sn1p/pcsZ
9A8F+TETz7xmspf4QNYvGm1FkjyG9tilwopNED+eSHJY/f1yqT/3oE4wVyYiebWFxmHR3rP+Fx2q
O4tk3XTogwxyeqXAXkgQV0wABElBO/qAhmg/dtY6lKpqG6F45O/GRAfNMRZFRY+COb7xnoco4j2h
u7uQtq1GHXaasOwGvlJ6cbC8nnpU60GI1FP7kjfxUj4Wi9AwLG8KdVTwgIuDkp9VjJkBJ3E0NeMe
23o/jvdK7tdom3frBBdJkPGSV1noCAexWyh4pV3RZavyAyNLNXzSdGA0+zAP6vG6r3MQe1m6ztfz
1icf0mmBkGWN6Nk2RCGkNDWapIAQ11GEvSzaIhsKYAaHIVkcSJAKsOIs+iep5oKq6C1pCnCDCJWU
NNvo/aK4qVAENx0/2LeYv+uSviE19HUQTCrQAM9tELJSBtfryVaLu3UU0nraRm2UqdmGQYicVq/G
Isy5I+ME1OK4N4ol1IBJ7ar21C0WrUwvSU0TvXns6LWsGBGlcVSMb2mdU/05hDZt0ezQ6g1Kw+mH
hjYZG5iq+NZqOSFR6SArECyBPYQjbt5dOmoAQYvCw9abxpkKHqCuDb8kesrMA9mN/QqxwiQK0rG2
8gHV7NENms5fh3a/WNXared5QVSZjDiNVb0FIKYON8lKXrBVdBzb+m6lhV6/qRisIN6tlz59UcTk
KhQba8Nt8lX0WMYtY+Bw4S9O/WpKP0NYMVhDRL36wbbWKaSkpfGkI8j6bQ1ItzULYMX3UWus3WGx
nKpNKkvxt2VVqk9oi6+fcYsNOggxKQ4uToVFGi2xBhNoGybREhZLmCNymTHd/o1d+p9i6//HvMKv
i4/srqk+Pprja3HuKj6/31tejBVo6gbf6z+9/8yC/7N/zIo6zXhqPyp87us2af6fRfb8yP/oD//l
4+tVLvDxZ4Lbv+8XLvK3vP6X/7X/+EiYtPzvf9nWgHfea8zCv157+/7HP8wv8Bs1f639K1RpaPQz
B2sJeQ4OW/9RN3/8Az8xcGlVVRWA9gL3i//PzJeWy3+F7sxzDBo4cIR5zp+Y+dJSxjrc4AlMXNEI
wRbzP2Md/iXF/2/ELchnuqww66ENpRjQQ/UzZt+kRFEyECpdDWsltQP/tAmrPa5QabolmyBaptkd
41eo+vj4LWBybrTVXoPWPmbQfoJdNlklPQsPlT2LFG5u7/Zipe0qw1FAKSk0V0QNj6a+6yJ3JbmS
t6liO9OFWh5SOUJeDYVCR0dxPduu+oOnbfuAfjfTE4sudTrsi2kb5o7XbcLxPoUWUB+Dvf5Y36fv
w6v6ObxmrqRcjekpjF5GZZt6F7RJlD/nvP/lGZrJrz9w52QD1QIvUGSXOV39bfzQn/Jv5Tc6g+rT
4qOjtPgODE//nn/Lv7UfgIJi0Ozfh8YM7uATeU47foyhxZAJAcG8tVS62JhoR28a+LapdKOJtoyA
zIP0WBO7S3+jti+J9Am4mBYzCojRTT9aP6zW3xEr+KKj/uSiG2e0Yz0pkA5hn0HREtbBycB4xthD
uyvkG4qwq+lTOhnP7SG9nx7jl5WNklb8goRq2YFjoSvPgBGBcLO47akLPDPATqY2gUhcIJ1ePMwz
9ud/02FeWiCG/E+3QC5FBeOMmvo/Lyr8TlBYr9BHUb840V9KLD8GhRRzhVRLtZUbZuB56GwnIlqp
IqbzF6MdZv/8hr30bmdB+m98N3m+r87CA3zeFfuLhkfc+mt1/BDx0EjJafuEikvX3AVyYwPIssAG
irVY24R4MfGlitDyHd/yLfVCeGKI9vMD0M/iE+a7E+MInDoUt7cXdplA9hOYnNVYliAQ+TyK5rBA
3o/y/d54Hd5BrsoPMlDfweR3CZHNhRnvyDeZB0JfnNyKHsD3EO8+/GYthg7lQ/rhn5pZIoWxpaAf
dbXCxGEfPiCEy9/4nfnCJln86R9KAfTKpFnT0y5C6TEydZsmZOXZcU3j2mw8od37h+YzSC3pQTpG
tz15dm6udv6N/zK9FoPVKiK76q3u1lcETf6DZ7aH6lFLBE5BB70yteflY/3eufH1+NTv4Tffkp4j
5g2dXygk4Kp5v3IGNLjI5RKRq9hQij5wppdouwwsqrTwEzy0/1m8ZW/FG+1EZmP8WhWmdvW+uFqx
7XbYtXDAYlU8YAIRoR8Zu+jXV6pF/dsaZvZN3odIOINXoqVvtncNrAUE0kSwh3eV/JY9/rus8cuX
+Sy+/7rM/4yX+VI00c+2x793NPlz6YOv9I0Ue0GurBoySI0z6YOyG5ZGMCaKW8j+B9ION1RUtGF0
QBRrWF906mlu/TxcX3rL+ec/xM+/x1t+CUz9RcxG4FLjszI9Vc+2iFiV43K9yhS3tkcxWLW4fwJi
cSXaC5/t4hudpcN/9RvJv7fpadhXLxBwpdw5V6wJZVDCBhh0t6PkRtgBKc5Mj3IhK9EGmMHg1MXg
b/R1rQlYhpMjTSFDJC1WzaoaDWhMzM9k6CZbRmbFLgAzIHBD8UxEmUtHG4m8FXLfHZAkuAAi8uLM
8uJ7VHsTtMGZfv98TXyJnJ1foB8/ztkFwvtCQ46Yof96JVIMe0wsyyeqpomuPocAm1XgH4ArG5sZ
YmU0JJ4H9AbLGzYOcKwKdjDDMXtFS0O38lhc2nR/9zb98fjOrquf4nEbAU1yRzJ7zNr5DfnbJBPR
XXVtPGsbYyM/F9QGxnX/vTsObnW8qCNy4ZKrZ/v+P/klP1ev+a++5POK+8mKVM8Cc46+xEKWSPPK
V8a0ELKKV9phKMde2OgvLS31rJr4RyytS5/1TNPnr/6sZxq4v203+nItI7iFSt5icRb76w5AwdTH
ivv8vBDX18iFmC8vD3d3F7oSXxfn/OL9+D5n4QQFd/iq8/uMO/+22QaiNBc7z/U3zfZ7sa224HZs
OGyi24JjMF0kR4RnFia53aG4yszX151lS6690/hPpECuCvMJTraZmVeNwIDmYlIvz6vpZwd8Hl+q
wQDHSXwBexffEv88X7SntRPcLAM7FiXaAFvwnFkoslOxK6+ZUCwUoYOZftC3F2LxhWP58tD8YYNm
mPcPO5ZLC+Zrv/3hWP7aBfO7+/YPC2ZWCP0xKVEDn1ZkyoLpnIZNcFd/27LJ5K6yNosE8vWlm/7S
OT676fuorBG553ojgv+Wgr67Tu5LIMWytQqsILTY76AZ4AwQQXdgWHMfdzQPRYnijplQLtUXDujS
HfN1IX440f/td8zFK3amqfW3XrGvFfCTO3R5linXWrvuEJVRXKxvcncWhhDeRlGs5edKoOGeThZW
aH/jnXgWLv/hq+TiSTiLq3+Pk/B7DcQ1kssqgpYIUGurs9DIdBzEal0ormV9y81vhdO7x2+p2VjP
TmSZH75tAuexjOsXcUK4ytzc3V1BCDNHa7MfxfPG2jxE5ubnF2Zl/F4R88NBnetfJm1j1PnEQS1c
3awsNhqhnVRzcODtu+1odhakSpLwXb6vd9zIz9qxchan/LN545GFkDYjt37jrMxHyXkvN6sX1WrF
egNBfhObpW08eBQnJ88+PTL+vYG1taNfstkC0hZ4fm1ppIlhY1ih25i64NtuTPeG4bAz7APnA9sw
G6EWq7A/qr2CA9v9Da0pySZ3/siPnqXcNOaHJNxt7Op2xwnUTGG/NGbMy8fCeDesj4TdzhaVuast
CLzf2aq/+27tANDiwUs3FG836tFMDzeGpduqvV2zQ6Elx3FoVmLaDD7NxbYTMHm2Co+onbWAmXTI
nkLeUrPUW/1qbpct3cX2Kfpsdq3zBHlyx+d5i8WbZh1eeuvpyjCfaG+Jp5vbVLgoWBzgBG17C9de
033iRwdgFepuZxsmD1/tkrn3tnCwAjR3V3enE3AWs3GYwdt7yOV8PYPVN/fvcCjMymlFZdV2Y+1b
8f4oE/pBRbG5R+Jd5Xkpz2KSfEjNznnet+Yx2aqsOjYIqxfPx320razSpjt0HRz22WF+scKqnGCL
bMpz+QmxClkwlMp20SHaQskHBitwSdpFQnKGG5n2YXQYd6vr+W3nI/SEx/djbCKMwdu/X72orndt
mK+bz9Z8fFycQljNiJOa5SExS85xYdfW4tl+ibeNrZmIL21fcEu1egtdDEc/cpolMZhb33RHczQ3
mdjAXzAv3AlzavgXYfHf7s55FvfjxlkAataW892pmrWd8En5AEdnm7uheX0crMnJDr1t3ehuYi53
L/XWXu44RGd0bGFdyPouRQrlbBP/L4kUl87P2UZfNWWJBujX+ZkXlXfUr3v7KJm1WYpvS2uy1mYq
dq/jQdgrl3sA+VnHvznsdnenC6fnctA6S/N/Ba1fQet/ZtA6yx3/kTflpfhwllb+I+OnPGMq/iKY
M9bS1LVMuqXNtgs/BnNU/rzZBGwebVUWEm/uvD/WdudAHrLxenbwdbXTx8FBjcPtxfwzNKrYJdF+
4O/zRGr+2Sjgtb1m26WzdPATtFAbtFRHtgOR2rEd2pEl2Wjb3HabboPpp0VCY635E6DZRj0x8ZEh
J1ZO9oiGhtDMQ2vZna3uOvvVt9aWYc87qeZG296W7kZ20c5aOj3/W4jUYk5DzU7GgPKCRTS9iszA
fHhdiVe8yr5KfJIG9wPRjRvI3+Zt7N7cKhY8Vr5uc3GQWzM+rK/Kt5U7iQM7bWYebg5PLxpNgcDc
QBo1H6EpmYjus2uzTb/vH1VyBfoZukkGOArVPLXm+3w+PucDuvtk++bniC19JRXv7+9MQ3cCKU/H
dxIXwoelmKPTOoU9n5bAwi/OAmXppFbhzkkB+mhW4v583+Z6XrjWZ6l8aAzgfauczj9Xr+XsIVjJ
93zlV2zl85Xcd9Y84Zwvo7LDjWubbQ232A7WaK8cmJy2TBOlIAvHRmyTOL4dOBH/yuivpzbUdy44
EsBOwOWf/690AQzSzIic0MZylJ/zaAf1cXvapG7MT4dNfKTmLdYWOo7Q2+2FM5GCouZ9GJ8llGHw
Ab5eupXdO/UW/1iLTN+zZRPDQ1sVCLuYBTkYH4avJUcF0JWPofE92mRvFuK1TmkjMLUv7dW15uJz
SSMo2XZOYXmCZ9I4rlhgsQO+VcibQogMPI0dbMzyfrGdrlan/FBu5UPjisD2LdQjBVRuDme5yzah
aZKe26WbOant9NvmqrlaOEAMd7zS8WQh5yCCHQBMke9heHD7UAFYC5GQSJIYivCx49/AQ62BV+yY
JjdmKOCEW43dcCr29J1IQGU3tw0bVwQbv0+LpH2+eWgMbPTD+hA6GwjWpnY/XreOGW79rQjMyA0u
LZ+LoeKsKvsVKv5pQwUaHT8PFefFrtcqUgx6d26O1QSK2tbcjoCP+cNp+NPG4HEvycSI+Sfqs+fO
8WFpLWyUz1zPXYgRlERmRU7qSuKto2Bl0drbcCXy55pyoLUmG3EZ1rPOTYhhqLuzsmNz7Lfa88B6
VkyPPuy0G6+BHVjcFb6dOSuyZ+oL7l50KBwEfSzlemFeIeV92wjYGNvGbVxuPmflgr7aBlco4PLa
xtedQ7S7BEPRL2yf57UQekhGFvSV4q5oCcx3dCuo5I+9mLfH1lbfJgf+Edvi5KjPyRY7ec7KylpZ
c5ycvzCuNDXRuomVcvZqgZWUVbuRE3DefP7uEynR+rQ8a+BPbGBdfxfaiVO7pbv8PsfemMiaEV8j
K3eDu/l5MBR4nm+Hp5DNF0idVR55HrF3+X1+heUGjD/PDyyujY2Yt4WevNntU3d+1G+PrD/mRyBp
QYyef/d3iRPulpvS5U/eEaUyUbspxw07w8GqVWCQ60Ar5zu1C4dj4jNm7AKJ03IEc9T3LLhCvCff
x9SdP8/cufB3kTVt8vl4nPlPjpNPgtyVNb/z1/f1vE/MzyPYXnUb2GTUuYhck0CgcSJCcRNvU3KG
A3p/5A+ouZ/UXb1NbqNb5Rmb263M3tpc1ffLHewPx3Bp2HwlOQOV/ZzMqHwhkO9mXAVFBCJml2tt
dgzit2Ynbv4Vo+GlX0020V3Mu4vM9fI383ocuAYL7hLPLgSa72JheWZ0q4olA4XYCmzpJnSwArED
24pOULNNyZLY3uetq2RDqBzPhsPp+mxpozNaKT9rHDoJvyVY3F/OvFUH7tynMFhfuhXZ2S3eteJg
OMUnMtl0EYKjR9IwmuoNs92db93loH5c2PAic43byA0ttnmPfc0TJCUj95ZdceYQJheMZKB8ilxI
R91Vxdott/WhPuju3RG/SrYqOiE9e6jMgVcitp6XjsqHrjlBtV2w7Of7y7NhEFmxsxIITVr7zX69
7c3H+RNiZz4fModvbdoN81y2XIj53PejVdmtldPaKmz9tOYIoAHaJltfZ5o6XYNJPGw89nnysg2t
8G29Xe3qw9KVn5U37a22xjeflVlbmNEdus2Wuhre+lxom7Ig/UrNPa0c6zg5z05nS0cuLZmn74JS
u5F2MCdt8YnKjPj8TMTpnXG6uHu4eo3Mh4fefCfr87hgot1ED9qVtZ+zPRROzNu5xVKb9/O7lPwF
Qp9Ykx5i6csbvr8/rjcYgBCo5mVW2ojP3vhcYRTHORdzANDIZDtHtQweDnvKgrmxyfc5F2aOhfPZ
8rg0JetgNLGLMFkd1gHgFe293lntgs2OKzmn4zmnvxfzYmJazhLyRCRIllkOqBwQXCe7JM8Uuptv
dXfJiVvttGeJ1lDm8rHElWypAoMu+yCCzdzeM+21a+NFfu1ff6KgQxLhsfYzvsC18RHmQI0mOBdy
PlTNDngZ6ULLQv2Cv5y3l36oSM5bOkphhAWEW+YkX9260pa/apL5hp0z1PmmYILyVZ8Mz3PtMd/Q
+RWbj+NvZFt1Jqu6V52lpYjlYUmAba/8vc6/my2ModCE5Cfme1cTxzlNVQ+F8x0luAeimJVdf2Wq
RLU5jpGxOpkT71q3JN6RvZ7Gh9at7hKrPdYuJFf+b46GROJ97hKnicwREThnr5pjHZkvvU1Ec7++
KDPWqEBdDyf5Tr4LD+3L8ko9xgfMLK66p9wdTIlnre25RUpn9QaZdWI4sXuO9CbHNkdZdobYjblv
UdpgS51fW+Jf6DSZFRWTQg7Lstn4jsFNNl+lucFIbr1f2rhvPPYOj6Kd2/Gc/qYT2nbYE5nd5M63
56NEaYwoS+OusclgswffSsix6Us/9U+V21oleWdIfIt5fVaBHbkG4SXiJh7ZtCdW02slBGl1xfLk
OnEFA7f+nlDUFJZ8oo7j/p9LoMhdbumGsgppl87ZLX+ihcGVRrKTdKMl1WjIfedkY77mc8JeAuTB
OoN/dSxEcgY3vB7pcUq8YuYm3DcG4ZEvGzI+sWluqxK7OBlIddsok3GYc1I9Wmu3p9wqPq/AQjr6
YW7S6l9hzCd350eWbOb8TrnhzJk4IhTsKnOjtbEHG/KZs6bmWJnzLTzfrmsC9poy1eeMJJxzSGc3
6RNhbgtjmXKGa8VKSAltc8FL4QlidB5gNLz+XO6024UpiODcTvrXVvR1ZjYSL6m/9Htpizwa0YAv
J9l1biPW2+xqAVgye4Sgd+RyzU13M3iVTmzktnenMRxgKV15lrHl+2spGsBVf9tQB7N4ijmEuYhQ
rwwLpbuvTTl+8LbSLRvzPn3oNth7sTHPC25+BYnSxPtKKkhKnMwKN3MxiLaD+E7lXW9r6A/wpohc
yHBxNSKCtuwcZEe33+aFHJIUIFlCCUjSwSlID9OxvS7cTehkQiQfLY1qg6sLpZcrN4cx/MxF4wYm
ogzinXXMCZrPtnIbuPOqnivk8mk+2+yKFDus9ft5G5Lu58fO/2uIejP/Xd1Grnw775xzNRi4lFFU
gzxasOwuJIQXa+xzD6NfNfavGrtNb3JEjus//mF5qZw4a9frGtTNpKcbF5H8zsG9Jsl7ncOkfLwE
ytQuFi/z0fwAAPhVvPwqXn4VL7+Kl1/Fy/B//I/85rci5UfT47kD+rPS5Wyys5TS1F/P4RuoAT3p
rauTE18gAV56j7OBzV/1HpeLsLNRwa8i7FcR9qsII+/6VYT99xdhF7Pos0HV35RF6xfi8TlFY7Eo
43Q9MCnphfI19yi28+A8OyBJQ0E7I8eYP5o0K5juql8zROxPqFAZrVuKLTPHUOk1TfRh5v72b10j
cHqG9fYx92Vj8YFayeL9adrR3oYvaatuT9ugpYkzAHrMLR/429yQmXsev/VZ93N9fAn3dfGTnuG+
/nk/6cXx19ck/YfK6H/o+Gu5/t3Fr+FptMSfQlXOIeR91eFX3TXz4qdbR79u7rk9Pr4/juI7TdUc
FMQj/1FYdNP3wAR7fl/NrfW530cfajtZ328n87rkobWgqX4vmddACXbZdXZdu8ZN8yTfrK5Wx+Gk
3Bd2QUO7BDmiM66qaS2ZNzc3bwmjwhu6mol5Qytq2k27xRZM6m5yS0ul1d86Od3RwFmKfDsCZi2t
mfUxUFwHjsmzO3PavSSmfvr8vAvMO8YAHKtkvYfW6ZMZwIrPEDPYS8F5PM4AEMnZP+5pfB8wJRHv
75EA+8Hkj+7/Y2U9MtqgL6jOHxgIJ6iQdv5z/sn86U+PnIuvc8QrNw6/8YgZVHB6/znY4/e76D9c
mbPaPgnjNcJVrQJWef7aM/IR33p7sHLzWTede4g4T53pm7eDef/FZXcBL5v2wQT/cgBB8wBHxvZN
z0JQypzHdh3DFSdjeBXZIYMJPktEz/XxHajN+HXWPsG+RPbneAFu+jVC/Yuk+odPcpZUD6tRwn6W
eYD2rXj2PoBZu/1OvwtftdPiJJ+Gm9pGwmsILBmIpYYvFJKwAh13/Yj3ZopPH5IhM5tm+J6/aQz5
LKTkJbQ/PRheAuKgfNLsrje7l59fgdUM8/zZcZ8l6ut2drbyuDfGq2XInPZjHoGm4m3JzMhCqfuI
i+VD6tDTtSUrvovvgiOCjEzuQiZCc097xgf//Ji+CHY/O6aztL6pMPuNi3m2woRKEUyiGIWsnOZg
gOOa53kAYsx684U1EQ00/qWdgwRaPvXODuwSjCkmm0wB66+hzIo1H3GoYGKYEfWMMJP/y96XLUeO
Y8n+Sv8AywDufLwkY1+0hPYXmpSSwA3gAhIk+PXjVM105URnZ1jZrZmqvrct03JRSBEgCZzjZ3M/
oGYE1ATVl2eMqF7YCuACunBP59e/s8sgWyTQR8P652qBj/XORVrUDQ5zy49GyXauDsz1IYHGJQg4
3s7tSwqVuOQBtR/0o3VXczeavC/x91zenovMCcrPczl9bmeay99zk/2837OIo/q+ausFs2Prht21
AXTh4sYKBRLPep2j/VqiginjbD8iS/fqXk2L9dzy40c13D0Kv3iKPgqnEDFCveqrnIYk9LzicgNd
SLwCTUj0r9lXc7+CWlhbAoggUCj+rFfD7v09WXx+3u8/+Or2GuzpkBrE+YONymL8keIMnj6DGPrY
yI3/mvOe/f5clxmQ+UbdGoWCfj3/f64CzblylBeRXG+/6sko2f5fbi/zbFwVbPzQS7Ww5XlIvnoQ
MK+7nm/vcG+tm3CunoFEP4LiUgTDu93CYpzqSId1dE/Cex7f358qFDm+rhA28eb9HcKgXzby5+fg
xwjxN5vyNaD53T4io8iU1WOhzW15ZbtAXeg0W6lVNXeBrUBWHYMG/PHCh17yll8Tgd996r+95f+W
t7y4H85a9v+Q/XDJGJtnyf4/77RcMrtfnYHfbdx/m92/ltk9Q0h/Ma9+CSh9EUV8t7v+N4DSJdBp
ngGlvwrovAT7zTOA9NeF/d6PKK+gdWfOjGIOBhPOrCMYPxlIRwD1/JsXhc6dq2pcb67ESR7oGk3e
8Qc6KRZl+FEcGJAceg/i/h5t9FG2BbxY8y16e0I0+yC8+zZGzkqilwycVSt3CZlMZGLyEI166lB8
9VWIaJ4ySO8DIO+siNKbGlJeYX7TNuFNiUgPw5oXoOzFyzuLz/7FLs/9YSHbJx6lxMUo7zkFoM8l
z7oZYBEdibseLTL2oxc/zdB87oUdY4DxqL1D+IEApFgXO/erV7SJ+sPcB5ov5zERBfaasNNh76HR
Cn178/BAnF+hyWrJDwFC/rnlqEeFfG64RCtPBIE0/DmuGCYIKgothZVDIYW5+DmQu3hxZ2jhX+ri
rB92fn/35M7OnSYFEyZEQVZIEzjh7uYBeY2HJ8TR6L0jyIKsVteQv0PH0Vd28np1fVNjXIZGiEcu
hBOz2/qHYPW7lZwdkSYBkxE0VO3V1XKzPf38GV68zDOf+T94mc58R392nWeJAseqMrdvkappFnMv
aXGckKRZgg85fJuTL2+boxm+Pu9XUA6BddsckbIBOw1euXpDsyO+rYqQQ5vTCnrxYq3kxl7ya3Pv
rt2dv+YnCHlX65/fvXlFP1vxmXecQOEPwVOsGNy2yx0Sej9/e/uHYf53T/7Mi3VFBTkvD9YDEtIN
hoF0VDy8zcNkdG9HBH8LdGA667lDc+5EL2O6XtLd3DY+R/DpMo1vJY+szxZT+chYDHsrojAOSWhF
5e20aEM0p4VqWCS3P1/4hfsSnMe/IzQW0gn3hd88Y3Ts5lKA/WOv8duNCc5S8HUzpp3V4AN2EOHD
DihjsGVFFXJ7SKEa4d28MybE3m/Iqy434QqTbCB8D53lG3QNww/8/rgG1819Gz7XwLRtiFVioG3O
EEKhO9q24S18IQacTsjjfZIQGnTh54Wna8134Se7JzDx+nd4z6gnIycpLgJWRWPxT0H41CABPGeL
Xw7zV1TczO2scPDdYv88Pzxj1Ybxzx/WpXMXnJnxv/65C2ZL8t2d+73n7tL2PTO4/R++fc+M7r/m
9j0z1/9T2/eCdwzObPDv8o6XDPBXJuu7jfaXMcDmj+8KClEesWdljzMLLCCkJiFNZ6/eUownyVUF
4h4kGx9h66ITIMo97F2MWYq5SHVhcoGS2WD8o2H77cPPrHM5dWZlWCPmayFKc4TsL4ZAPAx8HL6Y
va74wloLNNvP7fwBhqlGkE2hz/PkYBDqbdeeWBv6TQj9JYlgpsFM12zhwalhrVWcPKMlfXk8ElyH
GX/muAq18ncE5d885JjKqWIrOhH8U2/G1TxqlCNhny2hUgX+EIYpEhRp5kRrvjDXBeIfyBUtOFqs
8SKmP0wAaDMmsRm/zji6wQs/N7bg3bxwc86svm4ysFAmeDKxh0lqjWGa2eLvKrgeDVg5/5fA9B9e
yNc0zTxbg2ljfMULn/6rijVPYY+YLbeWs4+ownk24CXATzb48oya5kmceR5xfreXJsRrv/5Kr+fv
AX8wgsI7jIChiX9u869RzEDJcGGiOOiHmDaMRox3zVV2UG7N/0e7PyaSMBbuYWJAfQ1YDPgpzE6J
MFj92r1Pt9AoxQ/6F0LEf+KffttOZ/6JM8r7qsB2gjwk2OzeWLhpots7BqgHaChDES/nL8x7hC/E
5uXlUcePVgTmuhqg5/X1HQw28OF5+H7zuc2w6+soxWbg8aVne3Hjn/ml/582/g9po6BJ/HeLdOZU
oVAmFDTibKQo3qDjh7/mX/NDm+Fbvrzb3GGGCLNEGCD/Av0Znu/d21sDYHbz+fAA6oGPDx/cTwXi
4WQzIzzM0+63n5+fmCU8raNPA+XY+eFuzXA+z9EJI3oZRnRqzOGJFQbc5nptvj2lCx1esHkXr+7M
o/9rXd1lo3Xm6/9ttC4arTNY8qcZrYtI4SzG/EORwg+BdkAJhaANNa2v5MR38CpJ3KzUI3whvJTE
cWcI4eGtKpiE7au7hGbs9oKN/iHlrP/dR55dbmYanZtDOmyVevR9JD5YKfwWAizdmw2J4kpRteI5
beOi4NBsnMCRalNQjdoQtiL20zCAaL/hQkYGqa+5Mt/qtImU0O3K8QoIiw+KXFrxDwHDbyu2z6Ac
z4vCSSQMJ5hIFOZw0ZKTRvUGwt4H5Ac7DPaua9CA3L/OTQnbIwM//wUP/JXl/wdA990SzgAdbz1b
Q5fQXiGwnk30LVvMU+gznV0ZzrQw89wgQ5/QDdDV6bNEL8TPYZM5o6KfreAMNfGxlwWUg+3VYY6O
328OMyHi1RKcfh0Qyv5+m4c3Fz7y0n0/hx1//H3/YjL/2VWf4QlZ991gGLhqumyA5NAX1kTIfSHV
0aCtoFlNOC8zMQKYfFQ4xEfM8c3QkIc3At0EWYwGCb3GI5nRr4O0P7IcaFL6fPj5nfqxrftue5y5
9tFXhmEKLPMB3vptRphAZYCdSGnMkPYpXqkIfER1eD2TLH6zQSw00zauju0ch8yD3ev13YwE5qUP
cz4mwiD6w8Pn6fPnK724kedn/p3B+eM38sVHeuZJ/6RHeslMzqpl39+oP99MXjqtZ3ads8Iaihp7
kIeH6/365/vmwpuf9zb/vjf/Epr4ySn/6o/4blPmo+WQZIBLwmmROMAUNCUgJomKQ/7Yhft5Cj6L
ymOFlqoelGPg1wDdVx0eQc4wdzy9zxWH58XPr/jSmT7v/P3zzjS9ACLOSeT/CBBxwRt93bzvntgf
4I0ubpIzG8unDAKe7bxJSAQqMYZGXqAleAAZzdS3s08wwpcxRsy/ctBEp5EAKZbJEb2IK/QynjCb
H11AJhfXdG5N/wprOrOvf+Rh+l1ymP+nl137Wmav4m9h33689n+rPv926l67THbZN/kvIH1JHToH
D/9c/RJqlx/zVR1exfeKl//5c7+KXhr2LxZSAHYwC1RS0yYmYNWvqpd4ybeIYwUemcXFKJQv/657
6di/2NQLfM83LchRQizz77qXeAkpzlnFx7NtF9KY9PfIXs5u4jdb7CBdCvlM14VusefOushniKut
hsqcOmaE3MuTdZe8gsAWNEqQEQq7KnNuPAaqjzFIF1VdOxdg9pcbOftwSk3f8qAIikshZ2ccmhsB
NwcrCasahPi9mXhqLSbSRiJ32UY2pASRx+B2W54ydWP00GzP+oyuSjLIrfStIo0qXqDi59h9EEm3
KHfdgC8Shzwp6A3HaZo2ZIe7a8a15VFQTRbJdUb5+G0YjGqME1KBaFoScFe0TvfYEjPTIaS4uzXX
mfmeUTWMUSUtlS4zBZlu24Ayy8IvdW3GRav3UMANbrjm2Us32bPomFHUaSjZMD6gsWXpQn/31SAi
K8Pc6no4NYuXKXQjbVAdml71qTvqHHxnCOxfb+3vOoH/bwrS0jlo/udncv9ayf92GOdv//UoUuL9
Ahk/yCBTn3wJzf7XSaSE/AJdLAppdNsMZjHDvx9E0/wFxQSI1pI5YqdkLr39pwAttX4JKE5tYHk+
cShUtX7PQZwP2m9nwTBnI4Ff9CzqqisjC2yXBxt7ukK7uSTL7y7/+td3+H40mbrkv9ddf3vrsxiy
SJkY2t4oN/UoZFibPUcG3rf9dSIKFMOt1LytgtI5UkmCA81zc9dlwnwX5gR1ep5N0LvLYNW6sDGJ
wvBKDa3HeGotvfS8SizrVjSoOY+OvdVpUn5YQaevJS21DqX208cuCfwFsQJ1NXVdfe1zhm7wZhpf
+OC2z3mTVQ8NTdOT3/jdx8QTMx5qr2aR4Vv1TW50wcnvJn0rCR+eOn8aryD6nob+1CfPzaD6jW84
BUQIIRNOoEmYFZ/SmJrbzDXANCipdXKcvnkLeEnjKusG8HVxQqMsyIgOXSlFtzYbJbYTz029ylOn
3fCBijy0FfSiJwdKWyV1WvSJFV752BEP9RSZ526sMfa3HOngXEMT3nsTNfqMAsjGL6u+z5pNblDM
GbiaX5leAr4w6ej3ceJF3CdjBll7iJnbQVXgHk2OvYZlcteNIZtr1w5AA0hb+wAt4HwXTMIBCdNo
sQ8m2+HVZhNPIxUE7UIU3nh0XCh7h+WUJ8e8s5Ko4MqNK0OYi6BrkgPUwsCfmnlgPm0SiVkXV8Pm
mQN77jN7fFJdPl0LnoC2lXsOeiZ60CAFnfOc1Zl58vI0AJ2h6fjrQKvkChqUU6yhCs+jqfHYpjeI
XoyZUXQQ42qgXkJ9vsGCnNBLTFREcG+345B46wz2zg8b2slP09CwjK2U9M6buH9PaDaArK2UPA3x
BNmp7x3QR5qFu1aFiUQYsY0N8VQBynwckDurF24Vaa6s69o2+kNWjwZ2swWdb19k8lRkHjRcoGaz
xiXku9YqyL7vZYpGCafkdtTX2XDs0oxcObkBP6Jrv+ChYQzJp890t/QrSla2qicwKkq/WPeQyltg
Yw43re+2MQtSJ2bC7UN38CVmHOoyuZ8q3USDGPXBcqHi7iaj/ZA1ml1XvZm95HRKD460/Stz6FMJ
SWlZrMeyN5eJHvwpTBqd3Lvu6L8NUvbIEKRCxo1T1Aemi/RTOZkdV20OkaCxnghfWk3lXet+NDa6
ExjM6hmogzOKTpikdN+5tNObvhXZVZ3ybFU5Ilgxnzdv0kvtXZ7XSTThQEARrmxuVICFc8PHIItd
dGloBkaQwwkn7RIqcnRNB91BMBPX9+7brdxwIxuQCPNJh/YM06Nx3ZFahp5oZqJe7dUgBZ5ylceW
AGtTz8s81lM2vOhsYk+kr5N9rbSzsxta3Wek6SIvMfhV7ncGtiyXj50p7PtAanbMs6l/VY5V0LXS
rly6uDNbNTFycrAfrxtTWa+W8rgRZjoTm65RNWS1fWtbWWmwaAJCTqyGbrwnRnpla241u7rsJyzK
75pbo6urpVP2xqH3WQCZesJVEKZCwf/q3KnSyC+h/DyIytthK4DCt8b5crUF6jbSpH4oi8B6ptwz
eSR9YeITFAdHmZP0G7wjjlQQGM+uNsb7xDD61Wj1411fe3h4daqiQpWjG/b9NC6SpmxWdqb9SGek
PyppQNy1KKwnYgz6idkFaPnaUSLX2bbOBhNlaJ10U9R+PS539si9pVMPTjjlabn1cqNZ0CwfnoIm
yGI61RRa2w3FYNFkDDvdVhlMY96r225K8n09dtBuhScip2kk5E5brgVNlTFpIjx7B3bSG71NmXp+
EKIjabzOFa33Mm2xGuYY7CPVRv5pJf4IAuNa5gsjcYs+tMeRrhjP65sxm6CJTSa/vfWFg7GnzGQr
xXJ5lVND3hSBpzZdr7u16CfxjqeRXY1cOQflTgEgk1KPfTlA1GVitb6xKJOQEQerUh1No1mRiPlW
R1UcyCRZKtjQNuJV0kYlqyvMdzpV/gpcr9qIFomKh9Hor7LW9r2Qi9xsQ265+sPIKheCrkzXqykD
YluOZd7eTMHYbpBydU5jPoKv3Db8fUtKfU0a23y0G6WzqBh5eT8URO0nu8IGN8ppyTqDRIpq64qM
ZMSEpGLTPoAhuOmsEvn0JGuXeLRhMw7FLcDHS5Zp66i9Qq+bfAIx4dQp59M1cpCLpmOxpDkP7hLh
ggrbzqFJhX/tiEvaNA56mJlatfm3uk5BOg1t4mXS5fwZsp7BvTm4csv6nIyLPBXTXVoUw3XapHKj
pJ7eLJkbce9XwaHHFNSaCeKI0O/ZgK5ONQ47WgXOyrasEQY4C3BYGVrM2Ngug9bPHimA00I1bXMa
HC94S0E434fYTuk9twszpo0xYahw9CH9qyu1Jw2fPpQtPUyws2Q6sNYL4t71jJgMiXquRstY5ZzX
z4bf6cXgE476ZjYZOyOHUFZt5YMIW4f0GMHNGD/6iRiuglwkgDFDHRwrWfEwcBW48KiwNirlGt9Y
q4UplbXs65weLQJ1eSNI3WdaOmibCCbmRkGTwPkTXUFE2QoGsPpZ07gKGu7fgH0ygxMrilNW9+nG
H1pzYxlteRrq0Tq4dmVvLZ96kcN1U4c2HM+KBmlnhuhhnxYeEzSJKisx9oK76ZNUrb61Bm9Ci17C
IJCcClHsqJiDnamvg1uns/IbW1FxB9vcrLqk6kxoXGYyopluQVFOA42p0EkVYAasKrJLWh4cHOKB
BzUJjL2neXebGLZeAA8JCHZ2XXBI7F5EmJO0VOg5VXJlJk6+dWTefWtNMq0zH5SVirZZKMoCHLxB
7z6mY66+6dq1Dom07f0ElPtiybLD1K+i1gQMlIxr6mq5yU3+wXU5RGXSy4VRFGns40dugyJX6L0u
kupEDD+4FZTnSyPtnUVRe82mMmDqm5Z7Wy39huKpWl6UZcx9sZlf7/uxo+t64Ag6C8iPQlVIto8F
dzEzC0HUHQ7utBIsz4DQdLrt8oB+VtSqqtCpAg8Vcy/xorFu+71yPZOFrjOQZ2Tm82d0kvrLvCyr
RcU0O5Sll6y90taxMUqMldNAbrpUSQyRMw+0g/YwFIggdY5ukTYpt6XjgIax72sztABjtr3d0gcd
BP7eaul42+SDtZkHah+dNjWvxsqsb9rEcdZBRSe5cmpiPAaTDVr41OinlTt0wSqF7bgei4Hd8qAs
liQfFIaqRdKcnNRlcWWneQS3arGFUzc2i4STl3FS210Tj6567QZaoxSnji0gxgoWLNlMOukHAEmE
mgk36AYmOnkcKRkeepH5d0QG7G5Ihmwvar97Kb0JyVRXgJ0y6XmzLGr3I/EVQIktHxt/WEBqPA2r
hJRxDXlYzKMWnnebSdNZKWzUrZ91HXp12j44DjlB8U33xtF3cBwWzFQw8dLB6C/r+/t8CjjuZsqH
O7SUOzeZlRTfnMJkr0Tyxg6LqUj2BjOnGwtgcDHw0T/6pgg+i4k36H+YpBxDXfKShY7b+aFpGU4V
eQO8fQgBS3fbJUmJDcMmBuUmMeilw0b1YCqveiBVX8L+mQXoSgPAZUQ8OVTADTc5lI3OQdDUugIs
Aomp12aXuteTaPie+H6ZRqMaOSqjUokFp52IAmGItch0kEYJ19Yio6xZT30PjieR+0fKcuiTj52L
WqnHjFVqJjQJg4TXS2QyeiuyrNS98ytf7Wrh+Lu6na/Ia7gXUY1wJ3FG9haQtL225zAwGkf3PS97
+5SOiVyPfBjBq2CllbGQrOI3AyuyY2FPXlQkObaT77AHrRmOqjUI7w64qtiQcoI2bmpOKiwtR+6H
vrYXQpkmthb87mp0yw6T3KQi6IUDJF6YvqhQ4bQkebdpApJpQzUk9FyRLfUw8X3tcGNlUJFus6AT
GNZIJncR9NZ0R4MMORqvHq4d7VlhgMzITcsH+0gDPxfhQAYeW0nbrahqpjpWvWy2FmL0tZF22a7K
PCcLPfTNrZOWVnflZOiPHGEaBN1ztg8MW0SmMsxPr8/QzedazVNWO2pXdZOM6yIx3+ugwzm0hXMc
WOqimqZbPS3UWPO9V4zDijSsf0z9dISrbtl2qE3vuu1lfWrdNtvbTtegFGc54PC2c/sadpG9m1Vu
PZgTzUGzrE0N8l0ypsvGVx7ipHKgkeePoG1uhNuFUiTBQraOcaBSm5huLky183PTOvS5DFZ22YGY
PudaRHIK2LLPHYSgFqGgqDU664lSiB0L2+Ft5NkV6iDMs5dtoorntqLVQyCxs4PcJlZI7coNK9cB
ewFAnbOA18Os98S9D1a448qvCbJiVSqOE6PTrlUewVMe60WFqj8PuV+Ud5Nf9u0CcauzmnwVfNZ2
5XThOLVtGDDffjSHRPShEbQ6FtoRdy0EVTd9kAT3CdrxEZXmnY4aP/PQXpdIqJgQlUI5s3P6T9Md
eB9qSN5fa0m8b00DgURR0LIIHSDdo+lix2Agp+bXpfQ2BTOMeGhwy0IHOwmAe+Tdg8Uz/431Rt7u
Os3MLFJmgxDYZ+6rmSOpx5BZvfZTbHLR5UkeJqlGYxRWwUPEXDqWU9LvM7NAAUl2ABbGmOOBdBM7
mEaabhA6Onun9wCk4cvjIg+y49SX7nPRq/yVViVG8gvHvSVJi4ZJHrTgx2bM2VjSL6+rRpFVkRji
3afcWtYmYEboC/XUszrm1tSrsGg7C3LBQnsQbTWT+6BizcGdbO/QGxU51iOhSzlM3pXpGNgVRRvY
V9rqWaRbA3RAFaH3ky/a1chzdzH6vTy5uUH2QZKOj51d5ah0ZGNwGMwWCgceX9e2QuQ8FGFp5OWy
MrFP841T1TR02jH48FxZvOjCmng4yYktWwRNd5ipkRvCeHHyBw4uAycw4IqpWk6kKh4sNDd/1sEo
Vx3z0qMeGMTAvaYLB9/hL4PtpHA9wP6hIWu+c+HhYz+ZwJOgy3Jf+CK/4kM6oJ49Bc4Oj2WKChZ4
ryOCAIXQWwcajBKs2JlYysoeSb8MssB6QI6pDWnGjDWA892gjenki8ZeJ10vl0KJ5iBg/2an3i/b
FngR3serNyqY9IIBVi70ZEEsnJrZsW9nV0hazd78vH32nMZxF3Zr9s8poTAOjUGekG1AuCq6ee9j
iiXWjSeeepmcqt5TC6+h+sCzClEffB6khCZRraVrDFAcEB5yKG6nIdbLqDG9eV5xL0lRLdD1S9Nl
5/bGDe0L41BVsn5UFpUfuSHs97SYF90oiebdiiRLAl+10LUhIkJ8Fdb11C11rScEJ8F2pDJdTRVM
BlDBfN02V/WOu1rAFwTlWmvXODieAGBnIkjgJk1kRMzKfWknmlyNxdiEQ4poiasWig4GoDsbjerY
NS54t/Me3OVclUcVND3G8AaCfDXy32CjahpbhhkfLDPySVNfS9u1G+RafLkGMqFbxOMAXG6Z8lNn
Few5LSokeJoO8h+9J25L5QXvnkvdPDLTOt27ZopUeVun2RuyctYYtar08fMNwi8vUd6VxStzBYxX
H5zCaxakpo+M6BS7txaxoTq1syrRNmFeyRHaCEhBYaSPaHNLtQ3IVFRqrACQq+bW4rWz8hPFgIIA
+pxIdritdDR8vmyY1Zght80UgktsgC00bbjDuBu8fC1z0r6ZhI4rIjwY5hwBOlSfmQnX3NHuZuS2
D4YNomQSZpXtXyNyDXZBm4pvKC6Ieknbpj1aneHuuwEC2IBe1rDQft7HAE0l1KYNi7uhX2d9ubTE
6PLtNHL6WWdF+Wij4IJ+UFYYXdhmifxwvZEhuVDWzWEYS//a6mVGY4z88OndSyZ9rXLPrZYwANQL
m4QjnlHZ0EIl1HOxl/LMYbc9JI/z0JycbCVVXgvkBiv7wS7rYSNqT1ThKPtx4bpd98iSnAM5G97O
oQXf1o2VLuFD/Tysm0Ad6yYVqyCzDRV2U+YodIX5pRli4pM/ZqpAetckNW8i5ohuKZrEQVe7FO69
ZcNEXCeOmlac5s4eGQePLzrLH2I+FcNNocwx6t1BvtuTHHbS8hMWCtkSYKLOEUvXVcP96PSQWfCZ
fT8YrvHuZypZuXXdHlxOeRECgHV3dZB5K8/m1VXnJcOz0Iqh+5sYZhhoPt3U1FY3jqHYlmjEjMDv
vtjwPPDHyBa2um1YlX1ws6GLYvIKMzTdCcOi9eTGbWEEwSajjvvqp0A+i8rLPOgxiAp6U4mPGVPq
Tae0lt2yHbM0DUthGJ8NDFwZtk0gts7ogSOe4+RDX5qsOw1AGzGCKNDM0mlXkco4FmNON0PaVcve
kwR8MsyZXqDQhXPnIdnnw4MBhIqC4TQFPSRPtT9t+sZITqNRVs+9bWYfSFF6T66tIHJeivZ96g37
QIpcv0xssofQrZOVR4Ynh06mG6ncavZCOvZLZUp9i5IA1Quv55BQbY3yUU66XyW+KOKaJ12U5RZF
1F1LJu+TvHGtSJRNdZV3dvvNdgu43JGa3VUngzJGFwdDckZl9tIqqwom1PQffLNCAbHw7MNgmM5C
kcLYpTpbF5JdJWaP/EgBTYMEyhOoTHRp8mR2WfaeV7699AZfnRLXMFd26tVFWCmCJFftlZD3ki56
nOvSf0TunEEjiPCUhr7fkCwcVeU/Va05faqBjveai37rjk4tkT8V3YoFFbavA6e2NcnQ5xHyfdNr
3zKYHBv1x0XgJS52Zm6DxahOnG8ZDqYKq35IYpkUYmNSmuxyVDFXuTtOmOLQiNEjjutYlEWXoyWN
D1DMs2EJ0CbJbTQHTmNZL7ju/J3BStiXLBiqZaNs9iz7ij+3HptOJtIwtwF2G5ITgh2yNKi2HKmh
1dAZxqpG5NOHOUVMgMgJwUyj3SDs0zGFSK7r9Xe9R8AcOBoQMAduRLrMQLZEib7Z6kTxO2eC9WPM
VUsEF5hut5VelES6V7IZuxttTRguIEUaegqlV9EKc9nByizKxBpuXKCFBUsnYz0w21ryliL2SVS/
5YWojgOyoo856Xrg4d4QmyI3IW9RuemDYEiCcWFC0K+raLt0+2qUYakr+7XPs2bdjVovCrurn4PU
8mMnle2CFIKhkCFoKkK7z5sYN4yv6aQUgHkSnLIhK4+kTIZ4YP0YdqbtHk3Wtmsmh2wBh2Dvx0xh
VpRo8lA6JEM2ifE2TNpRLFuUTnblyPlNWXWYaUwLhljYGhcF9StoJVmG/1ZqRKMRdX0JXijW5que
oR5VecQ/dGnv5bEpOtbHPmzc65CWalgKkdOnkir/TrRTmW9FNVZ6w9LKJZFbehlohIjvPmjPG/a8
UGpD00HtwV5VGpHtSG0/STEMWfwf1J3ZbtxIm6ZvpdHHwwbXIDmY/oHhkrsytW8nhCRL3PedVz9P
umpmLNlj99/AHDTKKFRZdjIZDEZ88W5fPUx2sVLUciy2wErD3TJI8kUSiPZ2kEMpdiqgNYq4SoPn
GgI1j3yqe4E7nnf0JZ6l/h6kks4Y8RwckiFtHhIRGBfNoEcg0UEd+HJQJuD0y2LBzWhWq7hzlJjW
qrMkeGhOTJ3tSUacbdS2pmRm25Fazw7n+SbplUC4utIFkifabryNA1s5LvkiPRe6JkVO3S0AjaLW
Rxt+TSs3rMo93TnE0jw0U27Q1kFR+RPtMCs4WSbAD18yqvS21JtAcXVW2rcumAfZ6SaRRhxc2hJn
rzHMFeuXFszuAN/HSmKXIncn0aokYAF9XRV2VGaruWy0YcNaFqzLLLXDPX+2Gl9mXcmDZyOYu2HT
tnNMPEQkLZxwmVl2S/eTJZVZtjPRNL7Iz6u1Phr5SzwuWnOMJCOK1pG9qNl1F3XwHEshTHTaptLS
3jlLpnepkdTE4wTXVr5hNRzSdHvR7G2ZGzFtlFKpJuCwasdp28VWrhE/x/qCNCSOVlYotde5RZnq
89Flva7gg0E5rbBR1uWiJqtehkdyw0KiUbbMS7JIU8iOnc/RJulbTiljHDeHOhq0bANemF+Xid24
QRZJdzECxpNC9N/oUnKXD4VpJct+zLvqGj1H8m1pepq9JEtzWSdhBZUZ5usk1jKwA5PztzOP5rQ3
JLWhZWGZLB95gjzCSQOzAynuI+Wp1WZ7caq4pC6TRctBKROleWeERW76zbSYslPw4rIMLXfmMmeF
UyeVqbnoP5ONOTY1EGUf9/tMnYbbWCsIRJUbsZWLJTFWbTh0jpZRXM2yQf0ddd3aKrv+YikC9cA6
1z8s3dysEnWRaSHS2sm+DaP6Ie/iZct7WxwrM4w2ZWNlVxCu4S6ya0CZzBCER2aF/tHLef7UjUOJ
f14YEdwWkJTbp3Zbs6LU6oUq6mwVZVOSOBl16nvHKpk5hm1n+3pW2ptYURPftnkbq8UY4ZCM7iY3
29FVzpGhiGdEf9PMfXzdJToWt6Usr9VoUva8VoNfWVF+EYoaZ3rQDbeZWQ03c5eKQ6upuPaMBYJu
GggASJdsJUeV5g5VZXwYsWEc7bCgbQ0QH/xbHEJVJItV389ioOFWXKe7QdZUx5xm8J0ubdBKp8V4
38W5RT/JoU62yRzCgiiFeEmgHnTHylplNUldfRlrbU3S4NxJD10aFByl6z7ChhiGw0qTW7pSlnoC
7jHq92HX9KnXziI5BTD7F5bawQ/KY6hBIIr6KOcdJ4g67yW/MDMbeKKOQs3pNANOX7amUx0n/WHu
C8LqiqH3CdKAPbBSRfaHsUcLo0WRNwFPP6VpbedOW2bDcxLMqeVD/1g7hY9rnCTvM5h+Q5nFqe8C
BTWoVCvfmkIpPUWLllszzAbpL13oPyWkuS1zfn1VrL1N//2trOYmDqPuH+v38viSv/8XkbX9oCDx
XrqXf3kvuribzzfw7/968fL2Uv7Lzf+8/qSiOWt0/1bRIHsRCNZQjWmKppsC0dpfejaFnxgaRw4T
UZmCpIu/U5RNF/37v6KiUVHKQBnKGvCfeu7t9beKhh8RFWPpsoIITgjeoX9GRfNdLvOTjAbFzhet
S5hOFoeXetibg+4H9jEttTt4mzGMATE4lPhgXA89DfX2XXE4s7g/jNEvVDba+fN/dd0vThE50ttO
bcthP8yrpd9lyo08lscivFMiayPXqnsykEkGWeWJUHitOW3McgfZ2+vXdbdhrXHljATn5V2WE6fP
Ct+eK7cUpzGrnBGpjmmXayt96rEBFuG+1xdnnl5//91V65cCIQbti9PGtPshT8Jo2KfxdpLfE+M1
i5+p9fSZtsXFkwEuVr0Vygd6k+FNEZso9JbxUk5mx56O9nw5sv2Y2VF6il/5vzNwUS6bRT0o6uGi
k3Z1fgNOktoULPlK1XYDiRzQGi3U0658rj9SoLszULcFZ9kUF8VzCx/i6LTiqlfNmrZ2vkG7re9x
9Jh8Jcc4nD0T56QPi3ZaEo6Q1C9OkvMKuUvPxCB1okNyUGe30/0yeDBs3TXVlZrdquNxYg+tt4Hy
JKpjlt0V0y6XfVO7S5EwjfRwzB7sCRy8ZVkqMmc2vIz0zuEkV+zbq0Hz5mz33ILD7tLaMc4iCwc5
geaa7UaAbZX8Whlot4Lg2M1ke04OQEWtXaXzqc68knVPbLLmlgsOKD0axVNIrK2CVdLs9Pow5ke9
u6+LHZSwZmyUaiM4Humbabis+5MVsgCu5WGrDd9ESY8yyenphVmuUn5RLRnzdTTCOySE2pKAJet+
9RqdQ7G0tZFeR8uFcZEZK3SOtBilrfA1u1ZYOpU/0bTynoOjaDnoz57enOwz2Ut/4zKC0EVhDaAU
P41COCoxuS/6m/zWs6pzgCJ3V1iImxLJUYTHpzFhlOvJdIOgA0RwxRvso4XDLHsq1i0D24qtNG3G
m/hxUunLbBMsK9hBwmMbrOf2FlbIXZTCScfaC3TacPLYpYuYiKdyn1Odz4T+gkAQ77TODJosp5E/
mVSuTiIoYLwo22jmHhZUu1/4l+1TTGGIN7bxfN/TnkxLjwLSyL5vaSa3Uul8SD9JH5Lvzt6oO2Nl
k8QuE1UlAlemh8drEf+hd4fCovjz8qDDN/H7PwjnJ6DSqLPsfi/dZJfBrqaRanTSaP+n7YrjdCx2
xYVymf/BnKsgcfzl1c6//8PVOAtoupxyteLQ39fH5nK6KZ+jm3Bt+MmxOeZP803hNxfWsfzPXvGL
+lydzWwZI6vfKyd5F+zE/bIlxuuUXoiDdTJ2nNyII1IfrKN2+/tFi6j2z9Ll/y1rtO3zWP9wl0M2
9sqkGP1eO9W12/F4mV9U6Q/2kWyFrdhlt5gWIxjs+3mnbOuNIIU33fAK7JpVv+P3VrTs3ba74mC/
aavh0Fx2p2oV74vLmL6otLNtN1Fw0Z3zpB0p9paKHAWYa31cqakbqj7x0aBusXzOJzI7t6YBuupB
iIB7qBfIivpXhfjaq3jywB1sOtvNHqhD4iu+cGDvcEwejuXqymzXqD36eWt0rvFYHdR1KPPOHbrh
Cgm0XK+qbm2IjYKo42iP+6A9ZDBmGgWqM3/MIKXc9j1CwvljQpgHVgDG+oFIDlyKVsBXMoiQc5Z4
vNTX9dHe37ZrLYelcAwFMBqzTbfhVDNkTv/YhM58OUtOsDoLqwy355JbLnACuALc82EgLA+kVU88
iaMbS0nmmd2mJ+RYXdf5rq/fbVbfsvqwH9P2LaueOni04iMEFzU3VrKZ3tQL+hk+pZJrEI+h07kP
FrcKNz25Fu/ya3KhbREpGY6eec1b+Lo8jaaDnmyitH6dLuUrdHUsWvspfR564Bav0VxJbPiPHuQN
KjrbyOL8HxXJQQwLrKGzvMXH2ef4sqnvtfrK1s+9JZGGcqTctPt5n8JRPkD6XMtX2Ta61R57GkcS
3swrmV3gPXIbXqLO+3bO3RCr1AtP9iWjr4wsjyu7c0N8sMwVlOWsvbHTbbVz79B1seEE7i+O7i4r
9WoE7qIvJeIfPz2WtSu71WGgcal9kj+iy31IiAfNeEmGN5zx3HjVRXn1WPv2qb8XGZMPb1SiObo/
EnZobWnuiPHF2nGL1RbhmjtDKRLw8I4utnqYT8oxfG5pPWpfhRpr8n3LexDeFpx3ygzmXrhz8Sq/
E2Z9XT01T0wC0tHr1NeTdUPvVOK/bdpQMz0NvyHw3g0/ZLAOP77L9kKSVtawtYp1d2s0JIeclHp2
yjvDdPirfIAoXPgX5VqebywQ7yv50gIBKK4Na6Vdy1vpqnlJjsZV/ahczSfrIJ2j/HztoNJNGjGm
15F8sjjEAoab8lp6RN52OA8mbTHcYPfcbW3+9NkiRl9pOmSnF+hEnCfFFav+lgbP5J6gpVo9Te4b
cRyr+ZB+A/aIn7qX+DI7Bjf9I3owqH0DgchluqtDcjMSdkSFngHsWfSrBqLTX1Jt3cVeUrhR7QFV
t6OvvCodcRuynwpHF/vBTp1q1mF9eD1dRPym6oj5mnk3sQfTD5uQMqYXIS/FChIDcOBbQiDhI9H0
ZrG3BA1Oy8FVChIpM0es2pvqQhA4Pq/B4XJPWpcH3kTQ8wNITxVx/j7QpfkYXsXSfflsktY+AHbS
kSD3xo+xdit7OzPx1QtpWLfaSp7cmN7o9kq1fKN102fdp+XtTiM7kbaxW+VBedA2ut9tdcOx1llL
c/L+CLR8rI9il99L++VyvBreVJqvNps2cpva442EqY2YyXCQg5O8JXCeV6oAWHSk0imidU08Y7aN
ZbfpOXB6sX2w0n0PEdV77XRlaJum3S/dpao5AI612jodSFTmqctlMB8n1EvrSfHHaVc9FDfpPtx3
hzbdldW9qjxV5qudPgvpwXwMl/QJdnkDIxnEMgYPvMG34fwhJU6R+MlddpVN3W1bZK8wHX4XuiWi
EUTEfI9NcjElDgVq5EzC8mEvAD3GzIm+SY/D7XBpPwwZsT1lXZ/h8YOJBBFzhwTwxs3w4FOnfs/f
rSfzWr2UL+dTvkxOT72XOcFb9xI+ddfDVfhYj5fZ2K0B53x1qlEkeaDTXan6fV1vss4N4ucwWxsF
RBZlfoXY1y3jO73ZRuk2o6sqJVRzXUih291Y7903XThUzQCJ6XDoj91JfxI3FDn9/KhLYmsi2W0n
dXtWcs2sERNJOi9xfBqGdThsbXWThSv9uvyWBPsBWTK0zo11Lw+vafttVrbSY37fPepXMjNuMJy6
JD4w2wkO7a9q72lQ/IwPr3iZuxW+++F+6VcBqmjSb1BMTFSfVeCZw3SoKIVDEV7Y7TeNhrKpp1de
Nfp569baNrqrssEvEft0D7pnXhijt+DQZtlmkTXcOl4L+zpXVkWw17rLWllVtM1BaSL7zZ7qGRZT
HPRNeqpvghWqpOjeiFx0Nxm65d4tZreaPaiIrqLU8+fRqRIgQi8MfX3Yy+mqQFSk+xOIas4MAzx/
Ynfj1oKD7tlXwVv47SzIbvjYqric8ycBBxX1q2x2pXk76CuD8FLTo8ocw7WsAYM6GgsEHUHe4aAi
9F3K9UKr+W5vti7rHM80+RiQIJK+CLbO3Ks2UfOiafssOOT6K/LigAOgsQXL4GynNHdxU7hVTpuf
cZOiE5mcvPKSyQ1Kz1D2WrKfslclShyhsj2L3EF4E6X3OWC6mL7FwS3bpkkB062k03zP2niFSaPl
rZf2Wn80+mN6pfvxdfpinKpHrXzOHs/CqYf4pjxpd8FCkFB3DwVY0sVgulae6Qet+J1b3cVeSSeI
mpNWlLnRxGu2KVIfIsYIXVE4c+vp9sYaO4SODopMb1Ye+qTYh4riyMPgytuZXW9Nn+TL5gz7b+bX
sKTptWH7+UC6LseTkUzYm4hP6xzrQbmQb+tLtDMVWUyzz6ljilwOl9PV+KbNLBMOk66O/SHbojVo
3H7FhEzfSv/MLbrkyt5aq/YyM+hFUQYeho2Zxtg33bMFZyuvYJHsam/qt021j3UXJRhsJPRsu0k2
uVe/6rmT3Znszvv+prjK3iU6hVwww2FiS+owlHCv8UdymKC7nQJu+C46pA/BkXxgSQOFcpVwA+G6
fKsfbGoyxBzVubBR1U1tor1ya7ZvDA8r+ZrHbJ3JFve/ofeukzJIh30cJCPKefJ7em0jrORKegRt
v0Nizg6QvosE7aGryMekvZBE5AS7huNS296rk2dQ5axGaXAjZGpS7cnyuK4aCW/ak1K/9Fnmj31+
kaEM5ThtK48jUPdUfnwvv/8pWOw/5i87vgxx8VF+Rc/OV/o/8Fn7j+8/ptfiGY769D/+d2jqqn9H
L/ve9ln3j//B3/z7T/5Hf/g3wHU7VwBcb2VfdOdPC+Pyk2/TBP74fxvL/LYri/jlR1Ts/Bf+AsVU
C3wL0EmWhaHJaB04B/0FiqnKv5m4P7F34rM0AME4k/0Nihn2vwn63eu4PBVsPso50/tvUMwwcZ3Z
Gj9SVTSlsm7+U6DYZ28ZaJypatb5+oaK7dD8Gk+6qJXaNXGieEUvq3tzaR+rULTI+hbjgMXK3mGJ
LPa2ZttrS8nMtdbMrHPoGFA6RwvKbcTE/a5Ah3v3wxD+Ajb7fCz+/sUsHeW4Ydj0fPkLmPrhKGcG
iZSMmQ7gM1X1vuj6PHTUduSLpg0NvCUrc35/wZ9HQmM08MiZhmJgoP3iONXlsYnbiaLdrILelRur
2TWa1N3//iqfz9/YeWVD5eYMy7BM1bTPaOePJ1S9D3K0zQ0oldbLhylYNEJb6hiqWtLUu0JVw7uw
r9XLah6jP3jUvwCg52sLFSuvYWgqgKsivtxhYGn1gIMj9LVFpM9hXma7tqg4j+jGABCXacU678S4
sgU7gISLpXOWqFfXOfbkY2ZCEHdaYf0BHlXOV/2/8Ohf3wpEGEzYkhWMxl9cjmalh7YWhKzSKP9X
Bo9mgxmopbiWitmp7CW6TqbxFNd9u6+wRjjRrEQbFCHyQ1qkTEDFvoLfDujXopmwu79/Xsr5gfz0
9YRm4cVWaWn2/ec/zENrMa0lbIrAm0IbdhR82JMTvXmZyh7Adk6VBz2XYBFFXMprBTkk24lB7/lJ
lHuUEt0f4JSvrwXP0FCssyUcZ7Slfn/GP3wdsYhphhuPfCOxeBGTKO/9qoks30RX/hgZ9nz6wwCc
x//LABiIKIVimbYqmAufZ6xq1lkSR+y1dg25ukw9J5u0bOSbpplHNyriCF5yHD9qHgFJlW13nCsj
9dEeVjspgICUx2n5w1P5nHPxfc4wlVVhqQYrg6Z++U4TTF6tZoLMfyiHq6YLJh+D9uDpIZYE+vi0
rokn4g9D/3WBQIGs8dIarEq8PyyYXwairzSErzHOODMI15bWDmsMhOUfxvsXV9HP655iWBa6a+M8
AX54wIWQGjtOsV9OacuAii4RbtZr+fXvH+tPI6iodPilmQLaFHAy4ws6V8QsE+nZs5qKGUxDjfRt
IYKsd1L4s/XSxwKtbC4uf39V8RmY48FxWfY7bk2H1MHZ//nuOr2wDXQ52BeRCwTovQ3pQ1emiAzU
uY5W2GxbyiUNsYY3Ss3c+EFRcmpoFgyqrmVJTelJ7I0I+eymu4FTh5UvMdO41lyeNX6GOlJZ6TPc
tlmYtWPqy3SdJEZ4YCppp2RMlKva0FrDrzpkHOBvYGfhoimTm/QGWq0ql4OLyArKad1zM+tWTtTy
yDBiYR2GaPK7QqtWtaQOk9NgOkuc0G5R14iIwjmqJnGUpXzkjB+p5Y55koScwWy066keaQAacVqO
jtqb2U1rxXCWllKHqlegPhy2mTqI4moainBTiTKz1poyGxjLliF77gxjCXxbm7P7yVbjwLVSSRo8
JYmUmKyCToNBlkbzFQ1C03hSDmUk+nrbVnZwM8ZBfZ/pCeaavMFJ+vtn+quZxHKkKSySJgEXX5Dl
rE0WNRCq4WF9xLSJPWR91rig/+hR+S/ZcIwyq/B/f9GfNo3zPELPo+oan2VpXzaNMQjCXgsrA5l1
A4ar5jg8i6qCACnEP7vWsPbJLH3cIf+o3/H7H17Itg1TSiebS/FW7JW5gcqJotSttErfMc9n1IlS
9oe9+heDKiBNhayy1gtL/jqoMO3BtKQClsPuLtJ5OgUR2Ag+jMaTTeoT0TXyPz+mgpwDCkEqQcXW
viyqpa5FUjjr3GiMas/mgbsV+siVVofm5veP76ddTGH1JlWDK3FFCqHPy0CboNBU+tLwWjHlHrtW
g9wjpomHbC8XSp5Pf7jeucj+vIkpKg48S7CF69TVX4ORMkTfZZ9GppeLjgInt+wPaxmzV6SX8W2f
5uqjbhU9zpCyURYvb+oFyb85VWs5PZvSlsoqcWqlQ+nxfsmXdahUkacX7bxtC3yKf3ilfjG7LdZG
myJRMErqeY/4YcoFrV2NUleaZz+JjVc9Jju6ClCQVe30n7gU9ShRMcjY2Eq/LMjDMLR2XYSmp0Q5
qLclxcQUSJabsSr/4SH86hmYxvmNNU3CNr6GN86R2lo4wTGNEKFw6Bccmws1K87cNhbO2GXJXtNR
bv1+qv1iLImk0QnpkHVh8K/PY1nadjyh8zK93kwLP4104AK0rk4fTur695f6eVZzgtBM3YLNUzTr
Oyv1w2OLkDplc0vYQqFZ8Bh60Pn10jdwI5nsKXQuuvj99c5f/VNlpmAKQgmmCYU+u9r3COYfrhdE
Gr4dkRPuIGqUUtLcHWx22D/MkF/dFfoLnSuxupMq9HkA67iTKltvDS8Ws+0SYdFDFkX9kdyi0hUp
KO/v74qP/Pm+WBkEyx/PS6Xa/XxFNHs257BC9jqBVh4dwFR0boF0214pHbpIp8DSjwB3jqpdO9WA
Vv3YYfMKWmXGgGNVybUZWMRhtPhEMxySAhFPPCSFN0vYDd0xM2iQ0U6UEXK+BJs0TIZ7qva6wLhY
ZW9xUM7rKNbGDzoWlaew7zJ1VZs9O3emRRhOypG9FVQNK5BvpnV8JMWjeZ4S9P+ehPr8sqwaGwG7
0WZPdYJ3z9HlsCebTG7696gs48YZqhDKDl/F+BqUlF+uHZQgddGS1HsOafKb3lTT5PLo87u27+u7
lKf9kSJzPAbqBKk0DAu8mtV0Mkx8LRW5m9YmiRkoOXUSLuWpfDVKvQt2tpkZ50EM5ktDis3C1UWW
Bas2jWcaAOdRc9SlBkVbIuETcDqEZhz+utgEL0yB5ewpnN7VrjY574cifxFVB6s54X695bAwPGSo
/kM3xQIXHvpMm0KU9uhQgqGBpWorSycDUywp3YHGonuIBhOHRLdonONwxuYwOXHdLq4SIbVdx5OJ
2H+YtA5iS2pYkKYmy9+WuZWuq9RO6OZSB3yR0UgZwr4hiHUVZCG/Q0lovOVNEH0IdRi5L7zhGINi
HLXZnAWVq9ZjdWqEVN1TunWdIwWxgWRkWArcFXmtYmjPpTZEgS5pNOItVSDXUFfgQJMF2b0zdJOG
skErZPOAkfKc6iCs7i4rsXS7UX/2jWr1XOzIq9CwlC+4nW2tqO11PYlxLysZjVpzRY+Ap20bCNuO
25bQbzy+e54g3YmpPkeIOeJgQFNDyYQiazr+oFkp8eImAegtDv2O9rBSY94mciFVXlymlnUxWnm5
lYwiwqSo2uk6wWu+XbpRIKhO6mKLpLKAkNTk8IocBfWWC+EtmNqmvB+nYrlmXsf4faJqeK/Lxu7X
aTnxbVVym1GQWEF9whVpZn+oNn4+CVBA2LJCDvpZ4/V1sYwR62UKEWBeHcnGGt9k6bEFqxc9tiqf
siN3sOmPHi6OBmhC3/5hkfnpVEsxZ5uWpYDM2Rxtv4izClWpaxWzkVcVEsS3ki+112Tq4lmzUrl5
Z1SrXq9CChSp8DCe2ydbL82TygP3LKMfD5Ui/amt9c9bFa8zXvRzlUIl9jVKEXOHNUo5qhlspROo
jJJeSlZtAzjb2dUf7v8Xewdl1/nmbXKazK8lho0IrtfNTvOAH8ftVA6EJCZlcTB1oe9nMbUvEX4y
b0gGuNAmlnwOIFjKLDPgdQ4i5P0zC5WlF6vff7GfiwTdAAw9H39lSiD1yyE7zjABKQkMi9yU3UHu
R3t0NFFJq9KqYPhSUdzjwBj/MBl/RnkUnf2Gi7JmkZv3dZNbkkqOjWgUXo5j7IjHXV0BA1bboodQ
F4HoV4vG3iKk1Lw04w4qfukJPQnkuH3GIJk//n4UtO9Bp5/2dgBjssPodKihISfS7/MeqDTTRFYD
hv96GfodaqnFWKWCYyHSsaCCtppIoVs3Zt8fwzDhOKJWTB8noKLahczhbwN5UiwWS2FuJ9S0zOks
ItZIWwydPJmG+tINjLSpthyZWeswBUy7sEKP5DVKnRGqGmrGfdrL8kYV6aiy/9YE4uTEUG3UJAor
h10S5UCfKGyjgcoi6Y6zQWoEum86rs9Ioz3cKWipc+LtjpmqwqsNqoLOGuOx3LrAZuKtIowHyjOv
kcVrImsE6RTNeGdZDTzSrHd4pCt9DLcKz+FRqzT4Um0MS1psE8wBD2TEbf6Ga0vPsNT0srUjQz1j
X4slS2kn15yUrMSBFJvqydCq9k4sI75KZdFqdMJyTf+vTihQosksL148iea2NYES/F7FkrcZLVVa
vM6QL/KSaIBL3Js2BtHJ1BS3jOTsvu5DDTaMmMZ1NxUAXhjA2sKrJQtGkGixmvSLec4NV+vr7nIq
O+PsZiqw8Fh6BmM4zHJ3G6OQ1+4WYqQgiGZCDJxwbhJ6k2PO63ds3O12GYP6OLWVGA61mSBeTLVg
SVEeTqW+TcauRhMZdWm8Mo2hUa7U1OrJ2dC12usbizwGBNQN+qW+qlGQZm10QgBuCyQxyXgrh5Nh
gV9AOPA00aJ7c99gPyzjSkHsIAeyumpQfb9FQTBesVGHbyaTiGyaNDZeKXoFDn+7IJKk1KUKY5nJ
RklT9vaJ82QPeJU0QQLDF9fB1ppHRLeiHbHw6Kj31obdxVDwaSshZKkjiPpWnJf+ac7WpMVYrT/i
Irgt69FE99dgdKjiuETOaGp978h4sFK/k6ZeXuHHSEcnbtNKcyIdK2kyxxbCeQOjPfKfDn9uoXbt
PVVDKztSgrvdKZs4nz0cMCa6ryzO7zqN0CmfAGKD8k4aqvdxtssIV3XVj25eKGrvxkRJZg6m+axZ
11kE37g050yjOLTUg12cr2POEqLVSY96okgIC2Apb8W6Cro4wjZJPp3HJJyqw9QG8l2kFExAeBDp
VYyJaTqFnbem1yytkW7I4IoeQ2MaN1KO5x2nlT3Jnqlk2uNSzOKpJyxJcro+ELqrppAJ3ozjK8U3
E6O74NQqYdad5Rk2fi6m51ECSPS0KZseF2lBuBHazDT8kTodiJrpXNmE1qOEP/hs+MF65hF6WPcU
q618R6hrSGc9JtVuWvTk3TBb6SrEBwtIn8XDqyKiRnZHM5OfUOpLt8MUk8JCVSld5Z02ak4MTHPD
qx503iiG7ClNLPE4qHZ/ayhJ+jEOYrhocKCoZyv5DO+tt8udalfha9aZRLj1ct/nbpJ2Os1biVah
96Fk9bk/F2OJ3a5WMDaAwNWzy8G6o3GSmKYS2elsoqAyp8xGkGqrvqqHaeqpQabEvJaZcsooqjNk
B3WZrwvK/uchj1LTzdJ63lkD4RBOb4SJupUkQgH9vsN/6ahWbL21kxGO/ph26bQ3M5PEpYWT5WUw
1ePjlBdCxz9aWHdpHxq7tq4VzVOzAcVJHRE/oAwB8i0lNRXyEwi1IlllbFWdbKrcrOFlZtS+bCwN
AqRyVIttmE1yvK16s5Z8rJbxMccHPbrYtPBAaVZmKT5E8IJJRxHBVVWV5T0JikjfiMiLaWekDmgx
JIn1zAoT6TSwSoZA+kVPSz0GllC/JkFxLU2pfI/L0LaQxrZSsyYcyeaxq3p0LweqlrGlNIXtllM1
r8tYLmtsHCn0VWiVaXoydZJAPIv8jXm92Hb4oc01uX1j2UsPPOmGdpYqzmyGYKTMNsJMnMlqJU6d
wVLsx54zAiLhMEn9xEqABjJyDyLfTntxNwQFe1bYlxnhq4tcgHeaKemLYX1VyxANntIXxaEmWE5D
Pr2gZGp7fQpQfOsRQji9kxp/1Iocpssqp9dQqKhZVOrmx0Cpl9cmkoJhE5UFu2g3aGnh8TD7w6TX
JRyTaYDVdiWBdn4AzzCaDcpSqztXZ33ZK49501XNJio00npkNR8CLwniUXelTMLJPOVqX/2FEP5/
oNlP1Xtx0zXv793FS/VfgGwHzPihWvrZhVL+L/bOZDdypM2yr9KoPRMcjKRx6/Mgl9w1hKTYEIqJ
M42kcbSnr+N/ZnV11aKA2vcmgUBEZEgu0uwb7j23ThTw6P933f6vv/IfJpTor8hzXfas/9dq8ve+
XYZ/MSsBncwQlxqPZeh/7ttxmojIh8QchP9AXv9ZtwvnLypRxrDYVxiJQkX+36zbsf/+tyKff90O
WN8HQC/5Klz7vxV2cW+xGbPD6pKK1F0nvDAoQOaOVnjd2oWeLrqosN9tgqbFOvxtdiOEHaDoUkx3
mnqkectVNNm/WThI+URFOC44K5fpB671KvwqmCPYB9gSIvjCqT05K9V6o9nliTbmfqw0w7XM/aLe
FZHoNtrtUtQoPUN7u81tlifUEWzasdU7zhVSSAOUhHWxXs+jlb2W2vfWud9OFRd130zXgH63erAi
UT4DZwjsY5gaLNlJXehbX5XiW1GXuXVaIj9XwA1yD/IyfA19sKzYx0NWsCzRYCEjSqpVPTFvuTjw
llnv4gXGwhwtaKRBI86IgWeqkxejBX4+poWt/EVbIB/c3BlnRjregPBoHEZ0VenEHT46LLO6uu7r
iy4JTTvPo6+8boUTeykOZsKsdMYnbkO7zVXVf+DZdkMSY6IsPbqdr/SB9tfVv1j4NskxtXKmEdYw
ld8T02ABLzJrenKUxzUrVRpmbyZs1aZibcisQTbLz0BMej/4et47VT/Va5O74nWy+7DdgbsFdifK
8oh5DVOjTPwmQ2U2F7VLpz9Z6YaYm8T6nQGUQZRYi3pG9nCHkySVNjU36eSCcQgyBsg8FF0b7Qxr
mMeESgBgCAYt7wFiQj4CjmI/ZG8bULN3D8sSDGihMtx68coy3djtVG0QSAGA8PUNAGITn0Q/lhis
W9c6hHOOQHlSCBzvlfCuKO+MBTecC9Fy7TrW8FJRzC/7QYZZhC5vwnt79WWTgBbxK8bw67wfG2i1
qVcNSOWipDLoGbXUU/9Yysop3lsPTtNakl3ZbyQNoTzIlGLUPkCsk/LXmMSFOE5RPi8+MuOiIb53
YkEIChF/JUzIyg83QEv7CTGV7B+MM07i0+FJ8N4n+Ef4ouuugqw6zoDNsIQ4mV+DvaIzeYP5YaMo
1T0j1CgOUY76Yx1XR9AoU3oNYfoYnv6iYyChxspvG3yszvydPYlMsV7P0/CCLAUl3FLLUW+jIImT
TTwKeF2TbebwwLYYezaV4FJuZ9/NkLje1xwHKHnNtKYUGBPYyaaznI9ODoCY40FFiMcdvvNlM5ds
7/iRu6zuLnbYQQnZYvuVS7VhW9+kpwBOnEUaegOegG2EL+aO6KG6yY2iehm08DYimDkKVqnSfvQe
jXYErBXWZLb8DtNZ+T/6UEwdZ4TyC9tZ5V2RJ/7Kbke/32a5avxvjcTDLNE+RrJAKVIEcch6FEII
K4IodtWuqe48q1M2uIVSp8EKg4riEWO9/xKYTM77eZk673vjLUiHvQgKyzq0tRe8xpXTovt1mNyu
+yoay7cRGIm/impPk98McK5fS9PHz7HtU6sLNxbVAdAsXKDYY390jtzCR5DNihTdNsVAdE3Uovns
c9n8SmZEj3a/COtQ6NSqQA3llljr2hQtpishXiurlrw9NTO4HdWyD1Yu1Jn3EUi1cDD6Wdfuh4UW
/WOKAkttitEWiIbjZvkIMmvImOwBrH1t1bKgBwXKM63aQYmPSo0loiVnPlK8R905LqrhQc86vyye
LszDRM+DTb9FaFwnWUJABUlbfbESjm21qPKy8dlko/pok8Q8kgPOcAp469kvxfikIwXa5e5UfxIQ
khDbo+NfZzWd63pwULGmFH47TO3WZ2Ks/rPQ6G2zzPEIxCy70DtMUyB/2VWxoD3n765suDQoN3V9
CiYHEX/DHFM6TfzUGopoJqNj8k0uYYI2ssTlFy+63WYsJm+TM1W/C0hPVE9ImVaVz9J9B9RqBqVl
OkRGMQ+xB1LCbUBApDNgjoXBo1xXQ+dfwHWrH4VV2B/FDLQGW0kLkSubi+XFRcxzoSnXK7tvl+a4
1PjzgVoJewFEORTU6kU2yh4Op07xezWxFVxiyx7UU9Bnw4tyIrc8qknb/K9873nxEBbELnSlIS06
TAB1U9X7RVXIg22rDK62KV+LYuAjWSxYeUnvSOztlc3jByZ9XuW+6yN06Sz9lrhWh64fz3L/vrRT
8S2h38YcMrOci6MyC9dJIppL2zjLZ1Uv7XFiPfCU2JJzIZn8FSPV9HnuS+tUZkPyAAKA80eM6gys
rotfmKdb5yUxvJGBxQeS+Eyw14Ady+MUOy7htVaOsrqofXO2F8/6hJCBFWUQ0TV2BmgfZc84eEqX
U1dgs091CX3L4ZmU0HAAvi1tdwZRbfgOtH4bIUavgm6xLtJY6dqdfPcciP5Fw8biIXOLcVMt0mHK
oGE0tVxi22zobJ5lHNeTW2W/GKcfstxqgIklxa0Ldf5SwH88qCbHSuBZrCmGDrsFfCv5AaKj/HQX
jOW2FDw7WmUn1i3Jp220t6wGMz26zG7O8TQyrLKm8ihYXNBQJtlJhoBvMna7eFxdVjp2WA4KxHXH
lDwbw+fAmEGs26C9l+YmWOmOiUAcgutYFWLOv0QuBUsC1YI3qDorQj088ISWdvQC5iqHzgv4oJ09
eZ5y0x6GesGF1JviLbNGWsgqxuXD3OUxmKD22oPrfMVAS1ZT5CJCjwJ7WhVjEX24SQ6EKU2cxxA4
3bEtqJ4Ey45NpLzoMQYT/ZXAGGaAgIkj7sMbmF6xH1ipnZvKxf8X2tGts6Pime1EuqaHwTMyupb3
NHqqeiyzNmVeXV7bTMCqpdREZh0j/6CYWjUOxPqhDiMYvWl95jC2Nh4cmz1efXvHjqYBbJku59zx
mc/kVSvPjDaywxyO4at2EvZHIGDod6rwZuVx9c48oT5FPJYcl3jOlCmughHXtql8swuUEO+J6YHi
21WSrDVmhjW7vFelzOMyC2Tr8Iuxt9ayvrAoBHgE6zR3mnLjteLT70fGSYu9TwIv3oVlDnbLaQV8
1cEB15L87Mc+f5UdELqMa/WQV3nJebu4W92wjgfwcCr7zH5oemx7kVddFzNlECeRNYN4fww9Yjpa
C/unkXGz1+GkHuDfsu9p07txqm2T7Moz4eHMzbyo3Icx6paryguWYUOc/EZ8l3/31KCeQ7rxrVa9
OoxBujzk8dyggee2mDnsJHjYioHdr9o43bdWAO62fRHx4dvXeuBF3uezfpFuZq1rTppNXxP8IU16
sGPk60WFvaMyiJdAvFXfPeMxf1YWFJB11ov8msg4dVdzL/obcoD0wYsD/6zMANKUjwh/sOm2flt2
/hqS4SixZHTRGVSGOdYghdDTB2/Uvfm115nN7TWU6cGbSRpYkQCwnKtmYBbSj+oiAHMwqOGJpaVG
sAHtYfQe+36OV8xw4lWiWBomU/rHsoJ+j1aKeydh1vvS5zpt1v5oWV8DJv5zXOrhsfNUiHXMNMOO
+xUfVFCon+mCS11Iu1qXbde+8VjLdTfLgIqUeWC9ONGmgvdEO6TxXM+h+6iDXG/NjHutnxN1UT61
m085tFe5SH67KT1AxkYQmJyLNdeja9mnwDRW9ENUhf6dGZ1CVO3SAYBZmsmzborsfdTTRIUdxTuw
ofVl5p1DxIUJpRb6aDEB2EG40cyfPBSwtoEACt+GjUdJY7Gy3MD/noxtvJvcYjgvgjNmHkf3EwTa
eLR1zd3B8HKTuGH9J+3txwLgxy7gYrlUddlv0rBbzq4Yqp1s9Xx2TPvUC8d5bnw4KKIswmMVGfkR
pPqtTlu5gwcDVyUtcXsZhrhMlesHRel1TLwaGIgd1XsVYRYJrBgurJHpPsKv/eKI9gNFCwR4l8p+
0B3I5WrgwJlr9qfgnDY6nb0VvVb3zOqgPPhtCm+UffAa1rl+bJms8yFN8bLpInY+Exv3o0t0ytZN
ovGkG4ygfVzNDGv6722Ulme2scEpTaqAl7z+ZPaYUhUaex+Vih2w9CYzMXQM2ed7ptnlwSgfesbr
5zTLnvvRwdzdqBgXWsFD7ObuSxHJ5hWFYr1KwBx9cPx+rxHw7JOsgtMWUNtYjty0LDGQQUmg3oH+
4gFbDjbV4TZYhHpeVBNuVMln3Xk4lOYgLq5OREzGMNbVRQyp2FAMdGtrbl5E6ONU88Ry8vsKq0p3
738rIf6UHq5bgzpxt5hQs9PA61GN2lkNFtd4OOMSox5eIYsrkQG2fn6uy9I69LlnDovBwaZRwtJy
uNW0LiCoPU5TPeKGr/J4J40/nJxyNLg8DdjQEk5quBrCrlz7PTBktEcX2UzFsdbBtPXKqH2hy3fW
CWXG/bGeKlojnJxzuty8vEluiZLWS688sTfwk1gq65I/7N3hrZylkLm7N22l0Vc0TM0tU/SJdKi0
yOBiFepJ3/pk/1iAxQ5xk9h9+tKESCVAMw0vQi8/tYgShIsNoRt5gpaK9UBQbZh/1nxYnV08lZ0q
bvyh+bk0TXjgcM2PBk3RG83u+LnIxb7GceufC9F4W+xs1ZNOg/wEb31mmu4xFgDEs9f1PDyGpCzg
dJrfBX3Be6Sy9Lt0ocZi7Q63vJr4pLlitvgUypPxjLgpNbwqp785XSFW05jP58ie268iGM2Ja2Y4
sP8SnxnzwW2ZRc1TMqr5W8PL8t6MKPtWUUdVl6bDcKY4+NYqx9lmaDcuoI7Sh44++itIKQjkAhcM
sMxlZNa7V0uQnAMzY4SyabRrmRYnLwyBeFb+rZpzgd+yL3bM/pZdEoNZ0J4KPuhQ5ss8OizyPO11
+55z+NTYcoEo1r2aCIOi8V3OTibr62yGIBf16XkOLPHQw6A9DkXDtEMNchMDW9+wpYs3Ue08jo6O
t2lo3hpUB4hUE5dTinFC1vVPHNjTb9MFPa1E0gB8Szx5BPE8sFtjdYEk0DmGc38V5eDsWRWP37I0
q7ZOc79UgmhmltlrdvJDu48BHr6qKLjlXu8g/naTo8tmYZV2WjKF9irMgKQBQGF2LpEDEEpN9PWW
bQ/XLgxbBOu5j5OetUq1Tp0ugLGUtN1R4k3aL5H3GCr//so2vMaO/dXacXJIZLascIOkKzcfg0Pe
Zd0BOCOW6hYIypDO9ZH7fDjDk1tuBvL7LZZFdyZ1gN7T8ToKjdQ/8c3Xpwo9yoo9YEvhiQ4CoPo2
sgcsLkUIWMgeXuFYl7j2MusVznj1bNugYGWBf99PWvF9KhazrhuSjrI6Jo9AuDrEvxVkh1YmyZMu
45GNbPML5mp6Bgu8bB2/CXGbau93EXreHUxaAEdmQHgqq26Cw0TRtlFhyiTec4kO4l083wmYVJuD
+HClab5K02I8xQngbJjb6P2SB+216xos07RB46oOi7vVNRPJIUzADiYMPn/YbOiwDlr+tvbrgPIG
IGuQsUpD8NyNJ4Cp9rpPwdzZkAPXtK71CQDg8F7lXQOafAquOm0JU3NAD7Ojjr9xJcd4m4PiK/di
eCoGZqoC9kMtr/IzHCdCWewYEkvGEqaVHlBRe4A2QAVMw+jX5QP5OuNZTAFROux8gRIY6zQ5+QXT
9IiZK4hBjJj7ji6rG+gfpflN4oKdrTOCsQ/azICJh+TO7092mkCZbekwsWODGVXXbM4crLP3XIFc
A6oOPP+rSxvnQU5RtsM/RA+tjAcxKuK9zdDEfCw5RF+7GYqD29kWHEzWsz7Qxcuy1Lypcw0srV5q
AImwXzXg0u8L2h02SCrEwtnL5WkOjfveexnMPzdVryKjTVyRCdJdSuA5oNcy/6ldPNYgzgyfZBir
X0HpuTHL7srboHkqPmtpzc86l7/i0DUP1Wymo5syllk10h32IUahXUaeHCD2zF/d2/tL0CG3I2pg
3CH4mrZBYsmOec6Eck3EtdzmbHhuzEyZgyHruPnsQF9SgupWTJ39vd0LQ+pAHWTrvGLf3QQeCUI6
sW9TZ/qz5dryOR3M/BChNFiXIWCxCQ4yHpxRUP4kBT7zmtswyicY0PTtu7kZo3UVqDtiJgc23BP8
onMYjy4c//UQtx43n+thXAxqp6A/ZTHCdB6JkeynN9Y+3B6J54FnjeUQb7ohjW/of5at1acGakR0
H3MWOAq4kzxL/lIW5999tstsgoEOkDgYa+lmipm6LixiujUqSXsz4vDaBgQqvTCGn9uDljPEDV7f
cstWqdy7CW0t28j+iHQioTlKu61bDZnZLeGofyCpvNfP8+B8WbpPX4MFDvyKm2Z6SzXtrHCV3JOa
BQDOgb1j+w02AAHpDi4Oi02MTAhSV0SY5JAglq8pKd3HgdXTxV0EFaUl5xc52CgWhCl/K+Qsv+zM
EXwZofMdKJV1f2vGmwia6IFYIMuhcYcDKIPU/5YoOvWczf6T3YYj9vU5OSI/Zzw+CAbGjq0tIgCM
t8+HFMazDjrEkvomSxXuBE8nfao/I6hROEti93sVxBkib4qOMbHrdz3OsOTAkK6rdpbrvjUPhbDp
T8i5YMzo/cIxMh0obX/LbHiwcoJ3mBr9lN3wmPEDhz4ads7VIIyHvuOQ4VVMZpfmhQ1bBLkCU2f3
VECB3AU8jyQijpBJFiQC5EowWpDfxMyBPnO5UrM0N5GpU5PdL4rSurmgXlcUr69YJCDRs79LrE+t
PConY/zPKm9/JaTaMKyQDhVI3uwgjVVPiLnwYAs+ccqIdiUYZmKM9/oXmM24ayIly/UUFyBIrDzZ
Waqn5Q0K+qqgav70pVO+mzw7uD6HZgAScZMiezqyH4YxpbKMtr/2Oiz2vvO1oP7b0Zj7e47tl1kw
j/CCDqJJE19M31IH2tq2jrMubtkIgbCAAMuTbH90dTJ/a1Ov33R2ENwH5uk66Jh0dJbJrt2UNg+J
78cXXBDBtnXEMzP0NwTo+OIt681fIAHGssVFTxIb71O2QfAsr1Yuz0BH50fGNpInjV50HsZLEery
Zy84EIewmbdhzkQBwQ5tEAjGI5rUeuMulr0S8zRu+7msnmVeyO+OM1NYuRGVGxhzBEWz/u6NLiCy
2HVptf0kPHq6fvGKLjibpdBHm+X0TtDsHWKjrHtGhrtjZRJdg8SBGRJW8cphy/5U+xH41nzUzzZ4
Z7zw+fSsBC/lZKSDkCPpv8Wkz69ohcr3qbgfsqIgj6VyJqZrfuUg4QGXjZTS4iVuXVcf7KUi+6+J
p33ekG6E0hvmeJaK79JhwKoWeAOIzRk2OLX1QzMSuAWh1UH35wEeIsZoym70NRGV2etkyS8y9qfX
xIms/Z3CCZbKy5iiLYG3I1TwX+d5ekjaKL9OMh22cDW7Q057/MoiSu0bBnan3guzA4t69MPa94+V
wzA4VsXDFOhkP0sm0kJBg3bsKn7oysmchpFisubb+m1kCPwGHHFexqFesWlC4usk0Xa2rPx5Vinn
Wj4EO2LY4jcwa0xq8xauxpIilXJMN72GkJggklh+dNal19NLjLwJoFfBmDQO53Es/MtY+ovNRTeh
a65MvoApc/AbIGZHiZs3AbUdeW4uy5oLSzCGLlUtH8vCd5NtA38ZAI/+DFHP3LhIkETNsoRwzq2y
ZQNfn+xxZsyth/Bqe5LDAT0oUuskyjd13VzqDuxbTNSZcIuXGD/x1dexc2YgEYdMzvrqUBQqe2Su
i+ywHbLXviGVryOzhkPMyoqtJ1sY/QPT9ZVXZ6/Z2L8McVk9KXJJYGo71Eca48y+L2eS1hKf6Sbp
BIpbf1H7MRvEKupLdbmTNQ/APejg2VNd5FjV16iX4svFF9OtGHlgJUNLgRZY4iyrp/FgDXH4wNal
ogIcPCazUfrDWoavumhJQHS9tPvGYCpP1pEXpE99AAbFd/V4ahquwlXUkHNSKCD+sMA7DrIm2hhS
gjed6wNJYPi7Kp0pJz1oRIidUAkdZOveSHOYfrZVPT0uY2QxPes+IpdmZGX7bcvYXf8waTgdae+W
u84CCTHy0TZg79v46uL6VPumCMGbDAEkO5rVZd66Jp2m28g/xPCm66ou25p8MnDP6sqFy2EQHTY3
lsrVc94m1P9RIbxXGvtAkGqlgvclBxabrdtkrNVac206KGpm3GuuS8TnTzSAd0+xO7GDkX4eIpUJ
CZX8qNuhZie7dKI95FnZ0GCJztFbf8jcn1DdI5a0vRuPV0HMEAr02H0msc0lZacKJwIAlDM1u9kn
nGcdZX5v33HzUw7Yb2CYNLnes+7bUuGN6NWb6rjhmVQiWZnnpb6yicN2OAfJyWINlhyzts561HxE
PW2WNJXfwbdW0OOXiV9jDuKBCSim7z/o96FP/EtnLHliOjbcODKZL9yt/CsLfDx4jLZ8sRad/gz9
6EZeYPhjYTm0dVOSYrpaXjsepJVTZ8h+NLuO56wKCAmI7Xh5cJRp2IU72nu1XLfWOxOz7GjKTgwP
fhmr36oW080efd76kY5tOlpx6N+6IhEfGbIa+zjkTX7LaWABdMxoo8hnkDiETaTGR0GylDnZDJii
10JITGRYPy3/yxNkdq6nIdZ6K6La4DDLWStw/tK+kjXKhzgwQUu5ukXRPOq0t5hIwV19CVvjB7s8
FPb4lka6s45lL5L0Z2+JgSbN4unxSa6gRdHqD2FQIj8Egs/VeO74NC5JRoQKpdnBGXX9uXB57Uha
g9yCBhssjqoRJWGPRKFeZNnI5NQCEhxY/o4PjFRay+6AseDJCEr3l5g40O9Hot9F046+rz2ggPMf
fVqF49xPww9K3mIN0Pm+Zdb46RBvbeDvwyZBC7vTbPfgLU/2gagRc1FZLjALiWptj97yJ+IieKlc
MmDWyAqCN2SD4lZQVP+0SXR5NdMk3+02VkS+ZiGGpoJNblyL9GFwyXggeC7+qfyGVI+8hgAZDN60
X1pWtazefbD6umwfAjuSTL1aJr8ryaj5Eo6T92vUbXUYW5ZTxaTfxThwmKLC81WL30NXun1FTdis
4MrPf5h62hut7+XV5LqfSs1fSaPVOcNuCBPJ78EKyfG6YCfkUkyodjmh7XWRUmy6ec9IuJuCkx2P
Ek0+r+w0UvVWPEVr2Y3qhrXDPaRWoC7k//EIW/PiEILQ15vAQbbgUhlcMt7KYxU67+Wcut/bwHV+
5AHPT2Gp9HUel+Ax6oDFNBG7lLaOg80oFgLYTF68hsVojuxmXii70fctZTjt0STwI86MvAiLAC0A
l4s8e5knDzz94QtED/sN4Vtxk2oI3hWySGSgtac2g9VAMk9GNAxo+4jTzEP7EdUMweHsaN9lo4vX
pEvniw14eoPsQV3Iu3zjRHJf+5ZYK5ATGW7knp7VxVzDztCrcW7kkctSpp8QbDCeNoGvAJkOJ3sK
wxerHPz1MprnuLV/zUsyJas+Y+jgMG091bYZaNH8iPVi5mzRhsYbw4hizbtbowphENeydVvZjn3W
jEU3BSHwB20H6bHAEU3H7bUBDvx5Wc8cut+KKTa7PlQ/TeJyZHA4Jis5Bu5z1jtYswSjGuK3QqJe
RhiAlDb3l64oH1uFGCAI0obUH4/XK/Eo9pPJC9i/pOmlc1p3y2DpR+cluKqQxzjrUnb4YfqR5e4C
iA+muT7werkHVtU+WT93nS8P4tPgGvm8SPKvUELfEhHAOUWp+y0ty+xPr2aHGDFv7H5F4+xe+qZV
P/BveS8TRwAAjMh5Het+/INOYf7TRio8VBZyUFZ8zwIF9bmx4/nBcnnNosR9TlznmoeD/5ZF8ZZb
AVk7+sRjEUewhQAJSbcF78PXkO1rq2ueWEURIeCjP/Esr1jFk3Gxhi/dFT3sT3J1v8bQY+hWulF9
MGXxGgiCVUZQ2FfmlrD9CbXOXvGYPSQSZvpWNEF8jmacUKtWKG93n8KurJAVa8b9eejcGlz5GGq2
wTO7gHmeED7gb0RPpdIznrMPSQY9sdNF3n8rwFoDGC38Vx4N2D+tKIhYDQK8aZwY7djyJY0mfBjQ
jzH0812ijQ20ucqPtjYhIhjKKs/hfYpQdbp05ZdIRN61rfK97HW3WTDTfPHUWxtDhfaSqxHddITi
JJ34uzKNp4OvKD/Q2YuvmZ3BIfA09dU4OzDEWZm/kF+fvrAqml59ZvTHTMfQ7fqRCqEtwEv6hFFB
giUk/F2xSjjkZfSBPDvAAx+Jc6ewkVhFkv5m+sE8Nq2swllzCdUsV9Tkp7+UqHATxFll6gc5ingP
svyoHN7ZB8OH8TRbidEPqHCCHfCepdhp8mZIE8vytcWedcNTxrpKm/aFpyX+JI7Q4pvrU++pG4Ke
cR5QB6pFUvfofMrhAMk/POK9N6vCEsHBCkyOozvvH4IgG7JvFYFOJ9skwCxl5++LJtFbHbnAWfu+
u9TOSCJ1x7pl2WStXTunIvyXsxRZT0I4USHgGbMwzcVmdG1rPpkW5caODQnMtSA0D6WbgxVzyGEa
McMFXvaZ20yzQfMivZ72fZ05/Z9KDkGwih3UTatpKdv8FoyJ2wPlbf3XUKHK24jUDA4/JZoa+5uY
ZCxvTrgk3oNFbgKdOsvdEXBHZZOHyNgqWqArI/e3Xicv8+VlwCdQn0XlEYfrWSVwwK5Iq/5Hv7jC
ekJLViY3VrkTsQStEP3PBZtdgQwsI7gTBXkb52R0SaIQ8aMwl7fr1djVqzD9ihrbKf6k1mTFW5a+
7GHLwhx8KtjT4LeGLICGsYYY22oTWNo81u5s1rbEh5IxXH5hHmMAjyEtPJddvYBUQBaWSrAnxyWu
onbTO6hn5qhJtk5L4HE8gJgbMzvaDLaIX3rXPdQBllAqFGxmxUPOqvwPs6Tue0hi85dv+WXI8Axj
y6bOl/k3E4rll2km59TDNv8aHa8PT1OlGjLeFpqtXW2NuTjNquWZW4BM/Gqy1Fo3CgpgiDKKlU1M
RitSNcveV/60/AlS2qVZiJjjeqk6j4yOMfK3hBnDTZyl7+x6SU9UJUNz8LlL5i0OE5+rcGDd8Nyj
tP4jSfY8dsjBD8UcIe3Js26JGVEgxFQrIxiz3fzGzP0ZJXMYDGuWEv7y5GeNSjZ9leeu+5DOU+Z+
DC2ReyQnOcWc/UL0mTJNc4O8G8ZXq4Az8UScq50givOWcGivjbFIcV7nJQ4VGhDZDuFjn5GHcZJR
VES7pJkySmwp++FZuI3t5cgLbR9AHjqRhJF/OsSo4rZhmqn9kszle4jhWm76Zpj1JsTQ98hIe9IW
LVTVAMf0un4dxMl3FgnjZ60MuSpTEqMs8CKmSMuGIFcWzVu1iCp553Asi3etab5sW+jyEM0LyRQ9
baM6TGNEyiZtfdgj0yhVwp1peV7Sb0epuvEJoFRXvKIh8nqwfE08Wn/zTf6/KPvfgCf82/+AQHv8
zSbivyiy73/+b0W2hIBG1wojBagE1Y3H7/yjyLb/siEBeJF7/48U99/5h4Dm2X/dwRA27lCEi459
x278I8l2g788IeF++IHngrLCI/gf5Lfr3xY6oHF/k+D++fX/qQc81xlJ4OQN2P+iTfyn1+4fWvQd
iPVfPXbwbYhInfLugEO6u+ECHp7SFP1nFzmGCBdG6TaBVUQX9mPlMGDygaC5nSZFMgmHZ0UiGJJt
sIjkL8eHjCCr+xZn+FNVGVgdfyl+TB40donFo1wleT7+LtPMR5SI1FtNA6CxRE27CvQIcFCRvnCc
6seUm3kl0rpFL0GY8dodpvkiqxjlc1mbbWIc+3cxYUlAW0BGJ5vX8IBIsLhFdpWd1DjZr6ahYuO4
iOVzUUnnGDDE+BjRyx/zqix/oGrIP3WBGgtFQdsi5fECBmIVeVTgq+xVYhfy4uLSWfua5C/ZWfUJ
SUZ4FCEx2LQc4TMMs+WRrVH73qIxMGiqKTvWQjj4Np2eWKi5bdVvhJXzraW9pMUZUuuTdx7S6tjF
zWObLcRg0sNu86zyr70E4KPs5KyzwnnsK38+tPG0PBNWV35Urp+8ZUUb+CwAgWK2kU2kiUj/nbkz
2ZIbyZLsr/QPIA8UgGLY9MJgs5m7mc/DBsfpdGKeFDO+vi6iq6ojWQzy9K63zEjS3BzDU3kiV8z5
vS/b9pRTb7z09uTxa4Dbbtzolu3u0sxqz4gI1fsoh2ElWZ39YITUbkGPdN/TudXPdLGOJFtwYHOM
Ic236tIeJjgtKi/UDgmox7N5nMYqjFdGF4Wg/x083OSVLfUS0FDd+IZ0xWdVT/knUfaCzHVTfU9l
ZerEnnqwtliwV0Wh00KKvYj9r6U2qm8eROHmO7N9rELwkGWJM7JOy5cxExQGRMXGBoiGuSWAe09D
zj3C/B172oOQj1h77XUiBwdW7ZDvHIoSWcswgqUUwoeRtY9Ee2suu7B51tahY3j3ZTyJfZAM5lor
f7BqEbsYMd9n4V7zaOw2RTJ/o8J7jzlip4lUrclf0iiVAjrhFdt31n1TcM6r82ze83rbRF64GWLv
Y0gS3U/cK8KT/JHQS+Q7YmRhBMxE/z4YLHMKl07Dqh+edZsYXw00g5xT2FOqjcV0FB8mL6e9l0Uv
g5cPF3bh6Um5Llb0bzZtkLynCCZp3s4ZHN604E11411S50KV67wBK3Zgbt45mlfw3hixhuf3ACIq
3tTUShBUzfTHzsTvkkc3Vefah4zFa4o/syn+0u76OyBVS8fbcKV3nebnttuFvE0MioaQgTiwufkm
F8GLXYwHUyZk/GNa7AuWlavWhV2u1xer1uIjgiwlB/LNjcPvjkguHR3SxIrkFxLANY051uQDXCLh
tPhsJxsT4gjJ00HTWQ8ZO+Q2POczi9ImFfzQw9WJODqBHrV0YMtCZcA78/geQe8uDxz1RLCuAige
pzvVJbtGmMGtXFz+HBYpzUzWLemAhTe1zqCfowXJVUvd0x7FkJifBRuE/p8XHR9WY1LzXXbMqaiC
1gET94NRFz+67GlwwTEHktifothpZXJ/glrDftkKa6OLtjyO8HIglJoHT6C4Ke66R6c33Osw61wg
45c9T/GRpPgTuZLi2o0aP7o74syjXszTeFnzjEWA3EY5lX9xZz4UteaXKrxznRbYPtusu0mFzo+i
nQNof8GG5emi6aT4A6z5wwkqPfGDKnc/8By3gOtLD+kxiZif6PzN72ylug86PyNfjIW6DJYMdxou
+VvdoIkMUxHLzopOmnWP/n3ErAdYVptn8VT2OnRmHrEnL+L3y0rlk6Zr80ODkPA5R17xZea6eQ1V
Y6EWsuAIPBhGGd7SdTkMz7LVlj7qQO6lJp6zEs6rJyqk4oQ6igUasLK9QR3ntBKMkUyT4FMsm0HP
PCkizD46OEKUq5ebpqOT3VVr8s/V2sLJcBIkZ45FpVPDN1oo+21z6wLAwjnfW4+VV3V3hjXSc+FU
rMN7OvWAB4ChoRq913FFOpRuwMrLP4MycD6znH3MyuwK69ZLuFXpzMbEiwHFLXwRIwe7WlLeoZFS
shayoYOs8qgNBI3GUNzhYf6cLVLUkYzFlhZY47HXKrzCJVMkUxcQ7DpNR844Li6IaHZe27F+qHN9
ySI5bYC3iW0tbnyYFMmwG8PknJRLSwmvDx6pYc7+nc7j4+CJbJ+nI9DffKDJFbcrpnBrIKbdSFzJ
Eew8P4hshahXOHtIfBT49Bbux8wdMJJoTJC83CkmsOYB3yqPMQQ/TEDIL0OHPpRynSl1I+K25S/q
D5aR6duu98K1l9RyheTr96l1xktq33bta1ap/FupqODifCc2QDuCzagXctOykRQOKN+ozaj4rLqc
lzEGgkRzMpLlGvEQlpB2umCMqWJTIz/oSje7eSUcXMeYJd4DkdJOols6W/Nx8F4I9Jvuyp1p5ao9
1ow4BagYVRQ1s+FQJaZiDt5zpTahjK6hZOPieuFNYZF2ZIW3ixqtW/etdPwRZH1toyG76lWhdQ6j
9cPVoYLz8cUmspuAb6d/ImLKS5qx/CaGOsAIL213m9ns45CtKhMJN2YYA1Pv0iaZpwaboXnyleTF
MS9/q5a/paBZtqXxndm73+Sh9zGySbDsQh7oAeN32A3f8rQ+u6Wz7JM1sDzZ8NWPQ9Ww6MQaH7c0
zg88/XqLNCnYOGNvahLVd4RQ70xHl/46rw/9zhHa2qptv7GNdItgi3/FZD2jSf04U2ITxdmhAE2u
T9r7aNP/NgtH+jEzw2lanBDRbP5wDPMyhx1do+ZwNDVr76XJTQJ4pR2BOnCoqsFq659OSqF4PM0t
GxTLhxfTrsRg1htkoh8TSNRxvNhSvaG8XEcrJA5rajWtaxhoXRoYnDr/asGx16G75lkU+1R/vzPk
tKeu9fg5UNN3GB0xIpjDTdfL9A4Tkz4F9FrUOEaSCEL19EjJKI4h0aDH1zeNbfavcd/tTdjcnLFw
WHxGNT14obDZ1nLGytp0HdFAYoHhBGyy7dneU322bdriJQJmQVYkfxaSUhBHP0zG1e2sm6ydcK/a
+jGphYeKPNC+GX3Eeu7eWpbts4BjqWjOd9IOz1Nc3jaZcyXsR74gt/Y9z2hOsOzJNc6G7tgeZNrc
uMjN/T6mMfxo4VGqMVyyNY9XIxPA0Smi5ybTrAfKg38YJQE39UCiigaHNn2tFhdFGAWfHtWUGz0/
p8MIwD3rv5EmujMH0rTkIpc+xQHLQ/6OWSs517XEvU5ceBbzXRTIWydLBWKUuS708XXKXVqZOtKO
y9eEepVtbdJcN5alWbep/QDf9NnFRSbJedV1nN2b3fgDxygCRQnuu2+0+TC4lvquxZJyQVLbXVA8
ITc8Diw98L+jS9Gtw9CVv7penPAIGFCbM3fmLqNFEuIjrzz2u7acry5GGPYh1E3AOytWnpbihM6z
NycbVg1VFKFtNVshByxDgCMobSo0KAk5G4opqatNWiS3uCPPecVQ243FfRfa+4rKAHqtH81uYNIg
h//QiZQd9LIbZqHfxCV3dElMlC5dV147U98NNI5FEm7/Un6d1JN3FtW8s6waHb9jR5+dUk/eRDNl
FABRCO7FRb+v0tYt1yHX2zSjfId4CUmnURSi2RqMc+pbevZ7GzliFPL6z4S7aisdAMPU2Ub01XQH
5YJpt8T0xYNfy8PTxCyKojwdjVAwU837nNmUvNK2MTxC/tg2HyQwJN9JdftJS82jThL7rFeEv1g7
0W1/b/C3rYWV7XHIEgt1T4mmPypGHnbV3+pecVJo5aVveIji9fSNWVzAnjDhJuWZd9KZGtRnbZyX
8AK7vIXHDumv1MliENLw3aS96OICSOLAVvCuSBAVCfZDrusMblYD964zV6fA0R4svfU2TRO9a01+
k8zQQtH+2XGugG7xnFbVo90Meb3SlVfc9kNgv7HfWUnsSOu6H75xwfIenlS0i3G6ahEt97xAf0gJ
Up/X4xkn1xIFDG+10VpMh68MU8uSyJWgvToGH0+nTVQVD9RSA6I30IIx5D73tuTCxGXOMynhcpjx
PdilcSjopCsLrT546ruyadDFKANTP5ofHN4tQBOeNdEfHTuz9nn2aC7rJSpqSywKvFnsqvGDlAU2
xpkIrUbiinQN9xM1dnzvbLqWtGOstTTJ2+Fmzqly0fk4bdtXpHdcjXNvzQDUskeIEnfYOi2UgbR8
0kZAAbbxPe20lGcBmyAzJUFfW7uiCp+KZhlDvHpLhJDsVykTv8XaDRSkfaCfPuIWqzF3JkQ9E9u+
K1IwXEbcXsom/nRa7c4R8753ZL6DvkTK2TsKZYS7ugNZYWM/XWmDiLZR3PtUqK7ivL8lWPyqaoY0
0yjPZdJ+4fiLbyuvwetlFN8m/pM2MLJ13weK3Zax0zwBzkLHQROK5l6E8UhzHlYUq+GMANgoQQH3
3smzGJtyDPtr7tJI7kZcUoIUsa2kxaQ400VA8URZt/d4wugmyOmHqvribFa2OvQVRRcathUM/d/n
OvpwrLTxtaXvXS/h8Ji2enWAz70Wg3PJcb2tOUdU67D1+DGqdGeL7Kw7Q8KjKGlxqFnuvQTVUWs0
MiRBReWHJALlVV8qaod1oqvxRKtj7gdmg0UvEOEupDhFVuPRHPR7fvP5xpYy3kj2ZFnTUvvTte4a
o5P0uTzzm7ZF+kjpuUXPoMAkQh+wY4MFMba0vjbWCBvEzWivVZXYaVqbLvanEzX2VJOEj0Ll1W4E
QLhrjFyHKuHczUwCSW99NnEHePeShCyuOvczTHjEeW3yVSRkOg1lbSB5R9hIiz0ZrWvuDX43MVI7
TF7EA/iraHQIy6ceLwXrDbELo/hUJ3856wuObAl7Kkza/jBAYTdCBNcBGBH9djo3quFsqmTyE6TO
iUbgdezIDt+GEvsZxEQBoGfN6L8O7IkUXd+qzaRBA0KIF+dKs39Qzn0iQtVvqKG/WDpxzWaY/Xpp
rOa3ulL1i+IpfRiExG5mU/cQVsEbj9pbC5QvyynWTQnaEcQ9flA8xCT4L2VgvKKhXzsyiRt7GJpz
FLi4TPRv8eB+dWVMVfQkEr/TtXzLcH4HdMbwncRl2GCLveK9uiUm0N0VeBtEbz657DaxeLa7Oug2
GGt3EOw8JNzUb7N8643WI44OFk0YzAfIT3CYD1pMpspovrV5+oTpybeS8opaRidX6kL6ZHcGie9O
GfUP4L3LlUKPM5srFssJbrqQFilYHFQYQzl0qCoLTe3e1JKrXs1c6Tl2ErmYFrtl5cq7j3w624+A
+3bWvg0az9p5SmaexplEyBmaz0bQ0U4qdRsaEfOo9Lb6bN2UU7SpQ7UNrOhHIuLtQOeQLsb+KVT9
LtUYRivkFZgenE6qqX42Y+Nb5vIm6InQ4+DLqBTSjQtrKGdX1bp+yMbAAERkabjIYIJhzmV+4OC0
Dvv5lU/sm31+n+dY8lPWdXWuAPlWxdFs4/qlNyUg64aFdNnGb507X6epbDbKtB/KkC9xhvwwxQwB
RiSfFxpkkhI1zgZEny6tH5Io20RB/FrYybjLlf2ohHNTzMNNgs1orij6kE9/ZVvSvHiJlXFItemL
HPgZrMsFWtSm4yW6xdg1c77o2o2mWYRWLQiWJGNjvg8iWJBUlip7LkUnr0jBlySBNMpNTJ0L3dzk
0oyYL8kWotgfQVakVIm56bp19ORFLQ8XIDiBlC8xyz1BMHHraBXI3Pnc2PNWufF9T+TYx40Aagz8
t6C3vrPSU133t6IT20HUd13Y3XCELW/TcLiULi2i7L1JLoTpGV2A77U4KStrtl7qrOt52OqZd+1x
bq54d9LCtexhqmQks1fekti7eLWRMD+nl8Cy4l0yhfugKLaZhVjL+4kKcNyjxYs1jvrW7kUF+oUN
ecu2f0pF6ruFDvMIQFXC0sIZ8BhWGo+eHvvsw9i8wIHcU7S1QJ2xdYTKz9F+JphNqyH/RBDbNIne
kkMWzhWG5bSacWWLMNglRkDeSzGocKkfevPizclJs1w6p8oLB88jZpjvQdWtolRgociajZ5pz1GJ
hNWUYL2L6aULF5+qwQxQPdgO5S9O+eKlTNo6gC1c8WS/xwedWppecfbvgng3x2LaJnrXvANifNf0
5kSOcGNqgTqinjZ+CTxoVIuHx2qurUfRzxxNj9kwXXoC/9xSZ5OEbN8DEhuc4bmIydDSiYyztTxJ
7IHljEt6CZ0EGJruCPoYnK8m8oLtiZtiHfc4HoX5HHAmgPap7VmgX5NBvSYVU5twVLczbG8p5A6q
k6HqUxoh80nrEkvzQSfi7XbupdbAsBvpekyyL6dD5EKOTH2BRpbVHO2M5ays3qvKJmNkI8saAzu3
nW5MtxK7bmARfDeSfF7jHMDgQhUZrCa1ofKA8hwGfQuHvY+Dj0QpZz9s2ADwGj8i65oM7MMKYrgB
loM+EZ96pD2bbQHRoGrLtW56X3FEGZjyuL71fumsT7Ppvmu6eIPNuHpBWzQp/Flj0BuIWE5+RAaq
nuSb07dvGYeldaYP6TkYaZSAeRDeArTdy3Q42vWcbGM6yCZVMmb1MyS9xtyX6sGS7VHE2Q/iQdGT
rdtqa0mHsMzML4V4cn9XzAajz8J9VU1Ny33rDruFhb1yk+4ELhIsapaSMxX7wnlNOX5spoYiyBkk
btJtZgvxLKc8cxz7nQa4qVcVJqjgLcs9sUZ/WcX6B+m0R+ye7PBpjJzvM4PBsZZrvXd/hEzqFpsJ
1zHfjUx9FjToRnMMGaPZpFJ7kco52AY09yHbu2P/PKfRYS6S7xO/20kyrhBK04w7jXNeazkn3c7u
DJ2gcWub584Nz0FCONmhwwnDzKrF9bmhzwLYSIKcGoPJOcFos25icjC+opFP8xCmpueEjncfwXrg
zetdCYM/ziq7sh9hvHVZCgRIR4rj3bZPOmzFQ/hoK2RoFyIJcyDgNy64dW0Zu66IPlo9ZYwl0exl
JgY168kOCCnKRlzTUSOJR/YN2xD5nnjI5lWJF5HEgTVv6gn4gfs5VveKPIODKLpQ5IpP3t4cCdsw
6TlwDDtir+RyyQdI56MdROu3g9w6erqBxuB7TsNc0vqGlkc7d2GvRKV+23BlNTb297hgN0w7mqHZ
9lm6JWVwlEnGzK7SMsKz7DOgc6P23qn0po+RurX4OyPls7tYRcCu4Fhnfjtok3BA8ZAGSg39GOWL
Bgq1MSacDHoEFVGwIIi9L8Pl2eRE9HtG8Z09whczeiHXpQZPEvUbmVj9aNE6NN6cGMDi4lSwciGy
sY6hst6VM5gUTvzVyQNDuEKIZsLlfUm1oFdtgMb5iqO23wjd3rGzg0NJNKxxo22pa9eqIzdUNgH6
6qjvsUVhT6xbX8XGu9lx48ymto6q5CRrKX2oaoSFRcvdlxklc8tka/pNLzE45VaCnpPM9iMg3xbO
xuxW19EsJS4E13t3DDJEioKKD9kgovFwC5eCeiE6Eql5y0DaEDNtqB9fmYSkkIjuhmnw9HUnHXtE
7B/tx6zSe/JxQV7dDF2SsRjEetduC0K8B547iAdkAY04/pZP1Ep6ssG1u1Qw28mnPmXnUjhbAC/5
akzh5msWhM0AR6lrV7czcsE3qPEF9qYk5PZMXPxYPcJ9NyGlsden5awPs2RXtdhDOVtSw6n3Bbe4
Ite3xGCbLWwPY13SSnnMNQe2gZbSrZxVdr3DxxldCpCbD1FE5tSuJwpB51IAr0xM73slEo3VDcK1
apckghmCdOHgRWFLV29HI4mXMUNsZtigdK4L9zaiNAQEHu0jK0vC8AuKSn1NMSvQSaoWezefMaWk
isjrPLR7yTniOGRhSjdHrN87Se8A9nblfAjmhcDMZE+0BQgOltww7tpDP9sd0Lc6O9hOyqHZq3Gc
4OohOsThX2OkrGqq5HCqDme+0RaDg8JmpSVzMfojv9t9y5xj+IGhetK++JVGPMw27IMiUyO5/5i0
CUa6c6A5Lpy6SqgfY1hD84Tg7PDbdpKnuQdw5Vtdj1qkC82hIq8eNk1alXtF7KL0Z2hTh7z2+lOj
mK22SaDxJpJRQWADC5M41yGJGtXnLTNTmG2Nzo3fMY9r3zUxIbREmJ22phIhdeZ5tZX8c0TfOq/m
Jep6H+E48relkKJkRXMnm1rSXahuxhtx7PHOmisDfhE93y23CFnNICBvaLfVCeZVhg0lf3PrYX4U
Qit3pscpg/dVcJ6nerx1mWeuaBjTISnHfGsKhTeHprktllfrYJtddD+gYl2ibkw3eooE1Wcc4gGF
lhYgLdmzlnPbQjG8N7GaF+BriKLO3f9NRYlz2wArucpS8+5dkwO7r1OUc2Oi7WBxjiHzAvSk1NWL
1I0VudllgHpyEpTQv3leoKZj2kg92eOszs9o7E2w0p1YI7KQOq0/9yNTJaGP/EeoVeauCrVg3IZ0
L8R7cp3kJEil9Igi4cT6sThluA2I5ff0P+dpi5lppr2FbbkxyisPEBuNJq3dWwNMTLTPyIOEVIqx
zR760qZzHv1iN1tacK9XGmyjlF+B5vJYDESRH+fWG59nrW9eXLTcTZ2JjiBeHx7qCmct4EKTeNF7
7tZLnkJEHlkE4T3EM1jP0TArmlB0p9pISKN3TdrXPIPKFvJJqfJ01/GIvw+GyLxObWyXO+72IDxb
/cBRcMCrX5LYGGx8xEXvHTIAs6cauxwyI9hG+nRdFJmt27RXw84CvyBgduNyjFQrXdOmTZ/Xjm8G
iZd9588q8zPRkfKsPirVDpA7UAVeDC1UkCHD4KAP7WNoGo7JTnaQzx2Hq5fadgbEDWcajp3VjWdU
tvbQllI/l9MYvHdaI5FE0M99mGXT2o1EcKMwdm3KFBUfpZopQk/Cj9zq0nvPnqp+mb7dU+hl1ms9
huGqt0AX6EXR3dVObe1NMvjbtBjH56aOHlxdj+6SsA+3IlYonjw/nTcMA+GwHSzbYiNYEKEjAaBf
NTV32sOkBoeouvMG9kP/6tCKic4NbPokvrYVVgDOa/icJQSb3DukIz7mKxh4+3E2o/kp56VkN2D3
8Y08sa/0HvrY0lGbNVRhas5Y8xHI0eKRpwLghmFeNyNmCE+a1v2EufEltmgbHjIqWqXbLipVAro5
N+3pha87Pw+Wh6AHGCY94Q+1/GxCxinsWvl9m0bnqZmDiKOWZb7pkeu9zKwZdtLKSeshT4U9xKcC
teyl88DBYNHQnYMX8Z2udDwSEKDa4TFPBnnscbzQgFxylunkDAbBs5JHwCko2zU7W5A9nBwjvtQk
YT3U5G2C7cAhVU0WnKZNKDp+44GJgqDRnKY0C+4aY2gep4g+uDRr8xuQNVQZDQZZ5/VYzSXaEdYY
iiMEZ6qUFUEieve2Sg2s3iO9EESCi1nv/TnrvHEVcr3cKEu1aj+xY4RQp+f9dZ4gmK8oErBuJoIt
TL3FNMDuc2axoUSI04Zt2g2HhdE6c85rN2Fd3CFtk5XPPNRXD9YZXuwAJbCZApNnHxsUh8Dbt0Bj
NISs1l9wq0kilnZ1kWVfUAovJegbJSaa/zBEPvZlxpbec2y64jNeLB/2MDvlxrSYjWi8Qm/VQhA3
jBNkewed95HZx3FMsqVMXyZ3qZeI8KvcEOfuP2QqjLskE+ytUuHCmOGCeU3+WrWZEmxwSCD+wpQU
5Bf4I3azJ8Sgr00usd1c4REwNC+6dRq6NhCJi+PUDuqHzYJqBfpvvhpSb87WaIaE+jprQ5MfEdK/
zGL/T765x5IWjvxnPunfu0D/9+6rvP3Iv5qf/6P/DxtDhftbv9z1Q318fmX/69BkH8X35t+cc8v/
879Ypsa/iOt7hof/jbPwgqX/P845IcS/SKtLl4w9fZXc9v/tnBPOvwRPedPlvoGLangQRv/TOSfk
v2zKcKgytDz6BSS1Uj855X7nnPupVOk/fXOWI37qToBoS/FE0DdHrEK3SZr7RpAf0xaTe2kRaHAQ
MLRX3mu3o+yQJ5HbPSPkWRDuRWB3q8GsPgvAvLxr93/zHP7Cyyf5Pqr/4eTjE9G++vfCpFG2Rjk4
U3NMKv1I5AfgZIkbHzgA3eq0N3elgo2v4CealOQQQKP5zQIDTqXXd9TU59rFvjta81H04sNyaIEX
wJ3WTmOwOs6dfCuK7JFljrNlWcoDmayKb5dsn7Dw4TtC+IAXd8y6+M0y5+M8l49zntzyyZ8n0Gjs
v9SwL7Im3MMXkZvZLdsN43nIZgbMgRsc6OJcJ3N41cvyESfaY51DQcmhUkSwelaDTF7NAWxGrYnP
QenPohvtXZHpD5MEp48qx9/U2pd5bv7QxWMuFshffKH60t7xt2oh0Va21tZjf/QSLEh97YIX5GcO
IxeTI0aOCjeGvfjVY4yRQXWequStpGoA3dLC4hSu+wYrDGvMHYm1fR7aX4qsY96/s76n2HO8tonU
QGtQR+4WQ34YwgrV0MDY5yVGv6FklioWmg/W4Nsyf64nHr2W/Yh+z17X6e/q2vlDI4jx72De/76a
f65aQ+TWe6yc/XEKaGrPopMqcNor84Yvec+am3eyBbUnkoHzEphcv5MzvOElSTb9zIgq25qtFYpM
FT4w3Oyorfvs3KVDsSGO44QZLdsG8ylclrtoCq9dyOLy95e98e9lJv/3o//EEk45n0/sO+ujgpNC
NAPv+THWjbXnjmvHxFZqBfcuyykoB6wis7fe1p9tYn6AkNapGtaoJRmkUC5fkGgZ20G2VWg5Z89s
kBPK+3AcHn7/Uf/y1P7qgvrJaxsVVSRTJ1LHBTUuYjL8ZJhTcBBTz/aS49Wnklw+bvmYmcnDrBrm
7SjU90xcviqrM/hYWBXKOf7+8/zTL335879d3zZTg5ASc4trkowCPy477qz/fK39s7d4aSv51U+7
tK/87a8vIip0Q12pIwa1M2Limd0YeFB7btdyES9oQSJpqtsIcZbYcZ7gbR6BWssg5IP4ZSWvR5dg
sYo0DcnjLN2Zks53J4vf9Cx9AAW5LxPn6/ffxXK1/OrDLlfX3z6sA+F2nMpSHccCg1T45ZFFTplC
JYpv5jh/eKT89Sz+1T+zfFd/+2dgwDRxHnf1UZTDYRHm7Drn+wl3WAdX1jI3qeq2Y8vmycn//U9m
LG+kX/2bP72pAihKxZgVNWaymfAS7gDCj8yoMK+bwf6RwvFZq2nUntKQZocp2Se2RJ0Akq8x93Fh
kBMYe7THLNRfkxoBsFH9Nw87ICUmk/Kl4+Z/+qz/9Gv46R1my0mzg8mtju3Qv1UxfRoGrKrFOzOv
XGs2gBdmOzv0nmAc4L2bRx+M5osyIhRVANLsX8PNpLeveacBG0UoFMy0XrDG/ki80z4NY/xZx8b9
sAgFzBz6uhLapsn1P7TS/cPTyPZ+emfMblMPkUUwdY6ZjFPMpg1lnAaoX302XjAyoLJ3lEmnwEZI
pFX2tuPs20ntwlL9ZsqoYzDtOw2r72x090PJmrRxPnnQ7oMcPDaOZf0PD05zubT/53VB0eK/X4sF
NMYpD7z6mFA84mud4Z5ncOZLpUl/6w2zvQk5c5IFx6CKaaziIJHel3alX6QI7VW+eHswViIwhcAD
ckRuScPICni0yUKqafaZgft1SJ7R0p+Ijb57tF1yXsl2qBsfOid3JpHYBPCll3gHp5ObO/gqpPW4
ANt+f/H/VPv9X28He5kD/37DBSAI3NKilIa+Ht8u4pNtB8fc9r7A4+zLortN1Su/rpOczS1HpBOS
yrbICu0PN7z965uPGtN///cLt1WdwZWJwzYjVjlPud/nDD242aJrxUjhQfJYo3oIX9OHb6lpfVYa
Om3cOSWvK+BoNmco0GgosxObUq/7PuYccYh0dZyvoSpYuehCv1JgXaORLBnGXpovUms/hr4D1Nus
1CnPwE5pcIasIhrWReTKjecCTC864+wC2Nt5WrjPAuNjNjQy8i6815pmGgZApimOzk+zm8E2wdrO
S4l1QK3fl8oYKPhV73Kp8KglwIopYoleard90T6lmfNCWd9bz0Mc1wxmrdDcVzC+xoGVDPGBt9//
go3lyfCrq/inl5ijN4Nr9wbR45GBtgnrx6bHwVX1KD6YvFByIoNzowITqHWtucqGwtjYPBTXvInT
rcso4rOW/vAiJKq4Wk7/QYhEy3ZPDSOQ6pFB+Pef1fr1hG57P70RSWqEdW92/ZHN+63qCbbfmvhc
LDND6iRhYXXyyObdWI8ORSbMBa6gls0jBOAxMDRhthtz9uTRTNhAXdLxjWzmDRTyXY3OU7n1vhod
VCzQv461VwCQMivkZw2OrCcYcey1quE0l+/IoPscBJU/Oeo+tR2kaRbdrCKnQGzYLmX2mWcvwsk5
77+PBuFpG48Dm/bffw//+Dv76WUbzDznoqFXR0lpwg71G/Z0wea6pWTtIFzl+IFL/KDUCUSW6Jxc
mXRKzt6uE3L+iDUV7i0QxTiUimzT6LWzNmuiCsLoWUpbRECaaZz/9GGXV/OvLrDlz//2ytagP+sh
prhjkoN68UtvgpJhJ3C4iyhgVnYv2IGGdbncgBiaHZ8QMNK3B213gVrAVs8J4coovrosEB+G3GWb
OlvqxuvZMLhFSa0nmQGfezbZ2M0f5hn7n57uP731J5w9S1irPCL6tuvZ6thJt7TQpA3Owt4DLmhG
VYvPIsH3ZuHO7KHZYC3BKpeHNYVO8b1TB1hGp72Es+9TZ9/6VZZE1F5StAToDruyRZ7FzJN2k2XY
vG2ibCvDSOjUcnIdA7wDXUdg6vDCa1vmISYiw9oTTkn3JgvHVa31hp9F/A+1IEyBPZkWpZYsg5qS
exkw9C1TY9BkJZzSZt9P2Zuroms8iF1FLvOGu+hQByyFtWIDJgfPrNNF1SY0l14cLKSHYKIZS/XL
VK8X4w6Qz0ubLs4+pww3Pb5G38gyHIMD/NQ/XNr/dLX8NMAIin46Dq/VMdBavq+KwwQ5zYr3Xh6M
i+wINjhEvHPK7mu0yPi0NOcR0WiqjQdeZVMutex1KV5EI4/pbN71iYnFIKo5nZjyMhr92SowixSm
+MMr6h9OJfbPJZTlUBWWk1TZMU1duknbdwB2OVaRIVzTyXp1PPvFMJyX3IgutDG0u4yUyhr6CNuY
An9ZbcTXJof9lcT3v/8S//ET/TSZmDxySW0XKBm1iC/k33UeP9AmHkC5LuANUiYGAWijmuQmEhZQ
yKQY9lmtHZVVRs6OBwy23hnN6CYM5piYEDjrP3y2X0+otvvTQGH0E7naVq+OYQSpUTfB8ksTgpWZ
2XLDEDUewKGtHM2+tP9B3Zctx7Fi0X4RfSEHIF+rKjUPli3Jx34hPOZAkuQ8ff1d5e6OkLDliibu
y43zdiKMqJ3sDWzWkOHaDDFTuuM8BhXYsAkY7uX4/GPpGZnHAP0EalG4AUM8Mbs3dkPXNZgBYSab
EajVOtKXwPmezyBCUyJvBR67OVJdjttZDLsVw/KHE3/zz20SLuPXBdIAlsiCCi8W0POAYgFMdEwM
YepCXgN/d1ARPe+T5NDCokQvwBOU6qnv1XkA9iM6KIBgQ1PwncyH6xPTeWOTlc4mi48ezy202q5A
+38KywqyXQMMZKxe3qlywa2uRx8F3j8/8Jp7fZS8DnP7IcKtf19GW5yGAzAT4Lt/s0UEsEJXfuGS
3P19bsFxDn/YS+TvGx/kNuHUdzXmgGegh5N9Vjgz/2QQ/76CtAya0oAF76AGcgadn2uNbljV959p
bG+6At0AkPLpxSRB8UPHoLjC6XKGfD4vDiGr3sdTmG68/CQELnQgXAKcNtyfmPhb68rZBFVFYnT+
JNSa2+kpHhIJEBdMVAYiIXxsPjE9fJ4zbBB4j8Er1ABILgyUgdnM0VPI7wyeKfsCmiPRKMKzbMN6
RxACYIiKH1mNU+3fZ8mOl6w/hdfZ83hDNsgtQFM6gDHHLqHlLWsXDd5L/T2EcCoOp9k9TmXAl24g
4UQWMlPY7gTkW0EwxPRQYR83iQ2rVeDr43A2zgfSBMP5r/n9v2703xbfOgs5qOH/h05/gpXyf/7b
R//NruzdF130w5f6VYv/+E/+3eIX4l8S1HjB8S5DYQcW4sP9u8XP6b/gjRxQCSMHliTB8VP/lxwv
/kXxT4CexOPAkVKPJPsvOT78F9xCAYxLYjBqoRcV/S8t/j8mawBSxeu6xsoth05nzVMLWgSMfqCA
DOrAiYPCW4M790LOK2AAFAZnxDwHSfQURN2/l9mbjbe3hnbq8QD5c10mJk6jGPfoBfCJXQL8jufo
x7/64jgMTesC0DrLUzhL3oOSDRUq3AhfLI53/87Ul3IEb83cKY/rCm4d3kk5uK7ks1nifUZBlvcb
26lg+Vz2Wo14eLBB9KFa9Jceeml+QztlJ4tAz4AvFU9xBIWKGIR4D3OM+uc3+rEkvwh4COrVDK4F
TxUwSjCHsJeAQfGD1+CR064Km1isk1UxELM4hs9j/LMNx/+4NP6vC/HXNfjFzJNknkeNnSMFYxV3
HkOWw1gTv6DDkvBVWETQjXiwUlEKLBh5mAYqLyFqAPaFX2Cc/OyzHA4NC8S0YzN+UhOoq0345De0
k592Rg/FNBhamLU8Pp3cGADd/MZ2srPqqrqCZScAQQ3w6FuAS1rXDT/8BnfSU5Xjojpl8T1Z/b3E
1aww7Tu/oZ3sxCpJIJyCmpWtkBKp5GHu1YkD4TGsvx0KAho52blFDe8DWkJlA0e73QDcyT0U7bpr
lN8TTd83ylbkZGge5gRK6lA1gaflpaDkOpu/e4UldNITXYIEQox5nDLoEXbx9KXJ/nMY+V+T86g6
87KsTFMOweIqQyMQpPRLI4GRGVlw4rz4RkRCJzk5aJrwlVJLOoXRDd/MhWmH1C8kTmKC9gISwzHv
I0By8wBa2nS+8BvaSUxYKeLdkKA32hIOHqQg/U9oTpVPfqM7qRnFAYQVQGpKA7V+jMbuDp1uz5g4
iQllzXFVtIBiPA2+bzNgMdBe+OQ3bSczcw0vgGXM1nSWC0yXJujjBSE8AP1Gd5KzloDRQn9zAbuG
v1NJDD5G++g3tJOVBMIZLfwWo7Rogqc5jr5DC6g8eI0dOHlZRTrMxmJcoKkZX8Oh7W7S04lH2TdS
54h2eZmXBghdUhVQ/0dXFGauQ3lXzcl3v2k7abmGcJi0dI7SuoB1lJym8zgcv/iN7eRlAL5By4tl
QT0BbQZ2HT+J2Txj4iRm3822sbjEpx2dfzSkf87Cz36zPn6FF0cUEy1sg5MDRmbmDt4JdzQjJ9v9
f954fj0RvhiblWHUJHhWTvEGZa7rgo+PY2Azv3M49L9ezZzDsjDQDeTr51B+q+Log6mSEzvmW0vQ
ScoOPmNAx49rGvAVWNGcXdUql3u/iDtpOW1wymSwHoJG93zO+gAN8uXgNfSvtsCLgGu1SDImzQr6
VvAQAioPhKPf6mZOVlYq3toug67WJI5yPXFxA0+1zHPeTlqWWad43HQrVOQ1iIzVNTOF387wq8P6
IiQZFFEqeVwlGq+9hwQoA7w4xJ1f9f5l8/1idCUbBXVTTFxm4FSMOeg8UHjzS03mpGZYB3BVbrFQ
phE6V3X4T4Z3Br+F4uyXUHGdIsKwwGHsAZwV7Fz2YaX9jrLMScxSx1ByCgdsac3wD7VQbBspvfGb
uJOZVbvlXSRQUizMZfe1CI+m6J6bmosfbK2grG2wqQHi/H7I8n9Gzf0C7iLpSobHzBxxTkMcZt8T
yNZ+LKvOr1y52LU2hEKCHMwKHnD9GC8cQmGVX7FyferhPCZ6kZnjPq+h1zrJH1Hs9ymps1/C/4kP
fV/BfmQOr0wS7VgVPnqtEupsl3nIJQU6e0n7GFbSS2Mec715ju1kZQZlP8JAFkutLLa0gsNBVVlz
5jdxJy9xEoxknEAjauzEz3IZ2K4C9tBzcCcv5wHkqCwssAYDWKHwrP7S1uuD38SdvMwDWEy0FBGH
9uBtqCFr3hd+52/q7JfJSOFmCkR6WmzkB2SxvkEfyydx0F11TrG5jXuRw9cwLQHjOcB/CzgOcuoR
77ggfrt2Y3Bnx5xAxRpi3B5gNb2+B+8WXE6tT7yjvDW2s2F2FcBGBcPWEEUBiHQxB5bOzMQn6TFz
JzMFHaA9AW/PdMhpkmYzJLJWUhc+2wNGd5JT6JKETdluKXiB9FPFhuSLUvN86bEQMbqTniVfmJF9
vKQg1T9RXr4Xg0/6YGQnN4eQjfDZitFVJgOYuwUMBELi1W3D4E5u9h3YQ3iT2SCmET3UKzhlXX3i
7nD8an9ah05qkqNfIizq15SCdN5MMOsb5q8z/G1YURz8gu6kKGDQeFMc7ZYuMFlncXZGJfNbi+7b
PI9VMmYEs4e5AShyzfg0o6PiNe0j4+Ll3Sdbggy6VHZNxdiQNNLbspti8sNvcCdFNe1WeB7D+8iG
w3PZzZ/bxufiwxL3iVuJKg+mIEQdn6vv1SB+4C5b+hxoMbaTnKDfgs2xbJDPNfaTDdQ7mn/1i4eT
mNAKW2iyKWxt5fCuLyFEBwNpv6GdzKxoB9OeDfWqz/BEvCR9DFUEr54YIuJkZgj/8rWckZlbsX7I
YIFA4djmN28nM0Xeykk0oE3WjbmIag4RpMavWEk3I03DJSpKkLYDwQlLwT0YfpV+8xbOtjkNIBTG
E3KybQOYxNDHBJa4XiE5yoe/TMl8A5G1i/F0H2/TRxyar2A05LdKhJOQQJ9K0O4B+9qM+FBm/Mtm
hWeVEs6OyQv02UTBl7TDsz70QkR3tJp78ouJk5NAC0Ra0yZIobh1vUgKe9vRp3HPQAh7He616JoC
qkVrasLmkbS9TjNoUHoG3EnLEkqXUbMEsEK2BUjCwQXJhvd+IXGSEpIlhaUGQ7M6+KeI4KQZAW/n
N7aTlUUOQDKsHoN0CQqoNaL/KOT40W9sJy0hwgtYHtyTUghyf6ua7ZM8Mvu9xuZOVuIYV/SLRp86
WfW9zQw0WnHx8RvbScuKsqgOlIWu0Fid1QoikGF+olId0+8PxxPupCV0ouqtgVZ0Sssq/ArXln0N
DTUw6nYCqR9H0jONuJOjQbdWpLfodIqw+gSpl0M1qO9+4XEyFK4fmm4bliPFxZsv0dPG5T9+QzsZ
CnT3ctSGwfknH97rBRxim3gO7eRnxscJ7FF0CzM63mc8OYAi4zm0k5+wtYNkUIFZN0Uz76HSiP6S
9WmLseQX0eBFz60bBPQ1oV6RFmUDU/JqXS5rS9YTp+VjXP+0HJ0MBX1mkpXoUBHJOnwCXK6/Naro
Tyz2N0aPnRxdVhkzkeHCWXP2LRtK8BEm/sVrpfxixb6ISwTHmWY4npQbYx7GBbjbuUv86paLBFqi
RCw8wXMm+pxwWdAt7Mni2q/gxk5i9sAbgvGKxzsxidsAQP4sDP32t9hJzBAEHA4XDbzdVepmnSBr
0cHuzS/eTmbOFYfiR5LjQFt9gJ3AFzMkn/xGdhIT+32vRJht6dG199yMdXmt+LCdiMnxt/9hhcdO
bgbRXNMQ7IYU8iA9hHzzarmv4m143+dJnh+8foL7bl8eadhTjJ8QSxi2rfIja+S539DOXpQ3IfwQ
+hzRWeHM3cHLYw382iqxs/WvDcjLg8RjrIIr8G6i9tu4Fn4lMXYKy0C5AUsCXfGADudQFj0LwlON
vTe+qIthqvOYss1i55d9aS+hxLqfwBcXnCi/oujimMCb5xV4kWgwW/0hD8jTtsrvXl/zNxSTgDMv
jG7wZFWP8SWM8bI9KbLFb61ETmkZKRxamgqd8Srvf8AaFiSgrfZ6uj/KMLw+PEdz1ROV4HpFc9g7
QHDqKQPg1i8sTnHpSxmu1XpciUXyAL+qc7XAxN1vbKe8wEOvtiukuuBQSgz8t/m3mUOQym9wt7qU
QSVkjImbfIUo6FKemaPfj9/gTn4O42hZtqLtDsYdOIGAArW9iTwHdxI0JzB4yjXWSg3q7b43BhUg
JH4L0cUD9T0cUyaO7J/pepHVcJXppndeQfkl3vBi358phNuNwOcMaLNvYUE66fLZb2hnhXPYLwCF
j6PWRiAuD++H8gDtSL/me+gs8QF6TUuIJ+u0U/oelJK7LvasV78Ivy9CklV5XMGcF8ADXn5lOKgw
Gj/4hcRZ30DSySJpMesmV+cLPmYlyaXf0M7qZroG/17ABJCtQEOv4zUQDn4FPHTWNufTIsqaYW1H
25nq9d1YJn5HWhcJZBVEuOUKUzJBwnqHTsj1JCq/abtQINJZgCKLeEVfGTJeC1TCwVTxCvYvN7gX
S0SZnkWU4RShAJy9EGrLoSQ7+xXBwNl27Ar7kyZJUARjct6syQUExFK/eTsp2TZ2SaBbiteTaGng
IHDUUW8Xv1Lyi7XzIigwRSlZBJBrOq7k6Cm9gsxeW798d9FAuEBAH1xIHPNbdku7+lrZzjMoTlLC
tm0M2i7EASgEYRn4+Z+i9ryd/BKVeBETWYa8HFqswWaO4YDZXycANPz9W/6ZBswgtvD6BAFzwxy6
imgbxvxozZqM1WDh+V4kVzSK+g9TVNFbsS3yAbqOe75W8y0Dfe1jHgXzNeg8PUT4Kw41wWkJo/F8
mWroh0I47T6kHBqsHQxEL9Eczx/WmRLrg2xlyS85qBfxgNdev0CkCrEW4ccoUNdxU1/8PR7Hyv+H
m4mL1QnUBM+u2U5Qc6ueg264VHrwYlZg2k7erJBbb6rQTOmWfG1a/jBsnvdAF6YzM7zvDsQ2EO6H
Jh4k5AL4jvgFxDmpVRCMGjVbmlTU+qaB0nrccL+t3QXpEHg0c7Wg8zsTbg5BW4AdLU7p/Lz1IZ2d
LBcD1lu/NdB57WEBoGQFc4vZi4CDT+lkDYjzGUjMiEpLjTnbFPidUgcnDmrHEv2HNegCdYJKUabg
+ZsuQHC/Tywc4od1D7eHM1N1id/DowvY6YVqLaCLEOqch4KmsxqSOzQQu9ivHro4wETMutlyvMfy
Wd1Atv8qS9iJoY/58of4uDhAoDyadqAoh5L05XNHcGTZ9a2E0H5QI2pe695FHakVOtU9fNtB4hhW
2AnB4BJyQF5oQwZlvddV1yZlD4v1rkl7paEQL4Zz2Ls++s38GLYX1XEF75oFGjOnIznXNDiry/az
39DOeRk2oqxYWtDkNyhQ2rG/Im3j1/egTp0xJCvA209QeKsexhmiO1JEF8Bq/WbubM+qi+GO0DcR
gIYiglNQPuwNCU4pDrxRbKhTbNoi44PhwHSH6/wxACk37+B96jdzp9Rs8OOrenRWUxi73LAc8oEb
jby+J1yznaWSNbGspQZTSY9QkcuLfl8tsefgTpMMSvXtOnSwJYSH39EpdLvtYut1T4HfzuuJZyJa
Jihexencbd/6qb4UhfzgE2/pIo9aCBFBgwEkdBjB9FCq6efd3K9eREI40jvJKUxYgUSO0YtAp2Qt
r4pwPrFt/HkRShd2ZAsFw/IRagwgcH6EX8+NXLyIspi1k5ysF2KJFPimeTJCRyVLfigoKXhVWuni
jkqw2SA3g3nTMbsUg7idQr+8lImTl51ivQ41aJthF5C0Lc0+F0Ye/BaKk5gQWx5GMzU87bdNXtAi
+DBH6yl5njc+pos50nDcASyjxOBN8zxO7OMG2zuvebuQI7hdlc3cAEQGWf/HljPI5Pi9dUhXl6OA
uQUNC6wTXsM2ZJ2isyiGz5vfvJ09M4LGfWB6cLfAId72Ya+fAss7v4/pgo7iLdMZVwKLMKN38NY5
2wj1W9+uFsaMzSGOWyi5LWhjXQ7dAGPCPg/8qqyrZoGPSacow8QXNT2jR/6x6fiTX8CdPTOf4jWI
eYChZzHBuLfbF53w2o+ldDJTyqpZ1qjiaWEbeI2211UrPOPt5OW8yrLsyxkEdsGgMNTph6EKmN8i
dHFHmYYxyGQRE72R60JMsOmKqNe1Vv4GPKIxoOgjJk7lpg8UvevVEi8eOINa8+sdUxSZiTZo66fr
AgdXSCLHxr7zWicu8mgYY26yYoLyzmxv1EZSLfwAzFLEr2edE634BgwzrNK4Oj8WlAzC5X4LxUUe
waC4gi8KQhLP3bMa6XnQmQe/kDgbJodi1xqFc5yCngMzXwIPP8hP+Y3tpKUYaaBneCqncgVQ15T0
ecpN84/f4E5eqhnWNbB5iNMOKklQ6Klgq96cUrB5Y1MTTmZKRupp0SDdk1bemjV5nP2UCBhczV4v
FAoCnjVm4qkZ4SdRFu8KKc+8QsKdcywpBCVAWR+lAhrIhMaMJ6Cb2vzKb3gnMbMsH4fyuMTh63gW
L7RKSQZ7S7/BnT1zIUzAdwlzj8hzMNTQPyej3xue5E5uMgDoi6FCw2BV0ZdFo708wd7S74DPj0vo
xSUWThJ0To5LZSTweSlg+n1Oadb47fa/9PpejI49baExbDxSSFTdhVF1u/k9oEjuJCdbgMdAEvGU
dOPVts4Xamj8zm0u6Khvqe3DcuRpVAW3U5ClwKV5xsNJTBiYTYU89n5ExO1FEPbFGSQ3/dagCziy
SzAE/ZZz2C5l12osH/Va+YXExRuZrC6YgIUMrCDIfajh/VHqrN975Y4LOGJH4qOqcUQRBeTrkj67
XLvulAj1G6XQBRxNViwkaBDxmkNW3til+LoWJPE7XbmYI1jdoIxHEH1pmlzsIY1n3uHtTXl+UCc3
G8uWPKOIOivX+EyhXXk/aht/9Qu7s3WqcYrmEYgASAaEwb6XGr59a+9XVlzgkVqXfOmh+wYBVvUN
Aq/jzsDy1m/iztbZBHinKjJc2eAAAasEqmvQCuNTt7ZjVf296Sld7M4SEYFnFBREE4X57VaUGci+
Jgxhgsinxu8k56J42iZq8RvAONUqv8tbCGPCi9MrOi5+h8OdA5vFsQp0MdubLpv2M19PCcS+kU4u
hCcILHrXDZZkleN4qOHkuR+XLfI7AbgQnqbG4AODtKTuYGsw8MelFp/8wuJsotpkYu1ihCWceHSX
c9M8D3rOP/iN7mQqLF7npNJYkqGMP031dt7UvVe/VkZOmpakwqGlhkwYtLXtvioCnBYb69f0hPjc
6+1fLI3IsM55CvIsXM8GDbMWvnnG3EnUzlbTsIATno5qjA9NsAACK7fcrzq6QkSkqwM4uqG9kpcx
7C2HCziceyGypItorOaCzL8kTmHhBK4y9Hjxsg9XUK/F4ooRzUvW9UmDnirnEVSFofMPrqHa+Q0u
Xn/QqNqUrjMcRJMsyg4qYF8q6/eOKF30UbnwfOML7uRqna4ZtNnUeoq4+EZdCZ30zEk8/mepJOZs
mcKfdJre+0XEyc1qSeDuF2DWmitzJvLiWy2h2uw3uJOdbRY2U1yFuNoO22VSAIrJIvvz72O/sROF
Tm7GZDUGkGZoKC15/txstbrB7lSc2Wny0idhcI96vVqWANd9WSM2fQTyfABvxKvkaJ329x/w1kd1
TrsyWXhR1xSRH9WdhuzbwqXf+cJFIuWtDkKyYWhJBXhv8mtpJr/kd4FITAAGVwjEJO7hCotGn1CN
9ju6uEgkGjUwNBV4lSD9qq/mZZNnEOf10j9h0oUi5VDigA0NglIR+bzUaIQkVHgJ/GBwJ0PrLDYx
qDt4UKnW6tIGQJHiLtP7LRUXjZSUKjLBsbQkRfgl03MHCmPQeg7uJOkMf1BbDBg8l8OhGMJrqU9B
y97IUVeYqCnGLIM0a5RmOgzFro6C/ttSE2jshsPAPIu6i0uCMUmrgh5/Zc7K8qarybSHSZaXQAy+
rJOm1pZQ8w+wKJdwXfewVZ4PWRCfOOm+ESAXnmCF0NR0KJAzmer3a/5NlPxQ9Tw6Mf4bNcbFKFQC
dsqROk4+Gz/wpr2kzI+aIV30UxQpYrLp2FtsIF1v2+CylEnvt3G4+Cf4jap1YFmcDk19m9jtIg/l
g1fZdeFPgEubZuGYd1HDrKRv4UuNPqBf79xFQLUWUMe1Ri9XAbCWmppe1WTzA4XJX742L9pFJWuH
Ybb4mKO1twOr73mV+FE9QUF9vdXRIJqIjQjk4JLijkfZhfASmmPSNUfcqn6jAz0WdRm9H2NzK2uh
PZeJk5sBy2QfRWgTL3kjduXYflxWeFJ5LRQX/7SQrgNVHyGZ5vVDPuSXiW08m5Yu7CmOSNOuBBPv
l+3ow/iBWO23vl3EEGNwG4xnVENRB0ds7HZGICPot0O7gKEwglnOJHiUSgnRKU5JOjb95hlwZw9l
ebtIVWOldCp/mMx43+Tsye9bOqdc3JwjG3fIS4AR3q+U9mkJss3h74O/UcRdzJDWBnAEAFbQJA4+
qiDfgQt3brrNb3+mTmoCnZ1PXQeBUJ4PKzQX6uF9E87a76joYoaGtp0aNeCLDrCjOExZAsBWHhi/
dourWEQ4rTU9hsbo9n0chpec+j1YCBc0ROp+bmG6iuOzbtSuzON32ZRIr6UoXMWiJMMBGkbccQrD
mKuyrp7huuL1Ui5czBBZgFnWCT7naOBmV2xzs19g4Pn3pfjn/R52LK/LeA1jzo51OMs1Mzm0g72G
OYzXpxQuZIgTi9ucwFEltFu9C3u4n5bx+sNv3k5+VrDsoXDOxmUu0bdZ+08dhR/8RnZOt5rTaSuP
dzhZDAdh4w0wx9kPES9czBCVIREMfYq0YeTW1M9L1Dz6Tdu5eqLGUi5EiJET/rXsxA+4YX/1G9rZ
NCdWRXMHQdIUNK9kF8IEKZ38JMqYcAFDFexDw8xGx7O4eI9XqLO+6Pw4b8JFDI3TxHPbByiEMKEF
tkcHO4B7/dLSxQzlyTQtfERUspjuo3q4r0fuVcCFq1I0BEWXBSuL4MgCXyo9dA/9Mng924JP+Drh
aZ53oQwRbzhzwjGrCXdraE9ZcL5RTVzIUCRHXQ/FcefRbfdQ6rB6lOugfId3UpNMmg2qQVxKA+dH
HdyaxK8RL1ypom7KRsOAfUA9WS3bEVgaXMsZsEG//cHFDfUJLJuqiEYpTIbvoj4/JLn0q7OuXhHr
ok3LsMOT3Ejszm75tzxcn71S34UNbXGC99QQEYeB191EOb2WzHK/pejihqaW0YQumPjIxR3cgD5A
fDz1m7fTto2Ppn/dCGAzTNMmuoN14nhZiqU8RT96Y6G70KGYr1nMFaBfop+e4Tmc4wXaeK4VFzy0
cUCnTQ404qJk2obZnZr9ZNuECx2C8CupoxZvw007BVd8VHTPInPKLfjP51rsNq9ry0BgjT03HXCC
QR7Bh7wJf2RBYYtdMuS555d1Drf52EHQCZ4g4NPP8KAX824iwu79lo2zidJ83XDXBAqCVm10awk0
iUGY8aN7ChdGZOUKnZER4UH77HrV4dekNbXfzF0cUc94WRQ9XkDbuJN7quVlV9rp4BUWF0lE8f5p
kgqH27XnhylX5T7S/JTx1hup5IoYxbDTkDk9Mhw0K5pd2RfgU43Z7FcdXeki0/eTaYMWlg9jcUYz
82Hb/KhIcJN6vdybiZEZajp4SlRS77LC2J1a/fRVcUN+Pbg2VQZfS7wkkmQd9rKCl24vC98v6mQq
X+gyzQJGGFxk+6RL7in3ezAHtvn1xFmL9rDWDO0yXmU7LMzv8ymHwreWipOepp21zmbAQ0yZtLut
KnVaZcTvARTn5dcTXzPeJosUqCzRnO9CWlyTYfQTvBAumKiutFgzRnkK39f6LqqzMe141vllv4sn
gpv9GMYLw+jB0O0oLLht2733Sn4XTrTVC+w9ByAUJ7PCF3Eb5K5Yis7vDODiido4D8vQHI/o3beg
TP6ppJf3CBMulqhdap617RGVvKovFc97tM5yPzEqETvZibunaTdboWeWbQDKimLtbghfkie/mDvp
mTTE6A7vQ6A3AsxCh/gCqkCN31HUxRI1HP5utWqPTwjhOQRL0/EkA/SNBHVFgFQjaxipHi+hY6xu
NzN8laHSfrciF0k04HCh2YizaDi2JKV2/NnbYfNCP4jfEERTnw2q02iyjEmRlrwtgd5I/JRdhAsi
0jCS7BKJ0WvTH3QZrbvZetKzxW8YoiG3K/5D62ljw65k4acwn7zQMkBRvq6J1o46ga0zPuhAr3Ub
fJGZ9oy4s3syWAIl8bGPyJR6dxyax/OZV/pETnYmWVLToUUlH5bkIJvyNosar+6ncOFDVVhzEs8S
V3M1DfsFR6Gkoq1fGXfRQ7Y3Y7u14NnUunyn6vZ2PnWPOwb1dxSecH3MsqxP+FZuOJkXIU1hTxd/
HXuCbs6Wz8mjX9Td/dMqSgiuWCkgD5eqD/WuQB/Ua2wXQUTobBptcnzRXA8PlYY5MeBQ9eHvo8s/
R8dFENWmjUNV43JeqaW8qZtOPcbdBIAliBak2iVVIG4qBPXn0vDQsznlyhoNRk1lO2W4WvfmZjv2
YBRUzk7U+OSNX+TkbcdDeLQV2FZBHqaPpotNkJaJ7MAJXaDLlrbzEpNd3W293SslIggehqT3Wwgu
+MiuJukLSWAoDJTgHiarz+0Qhye+VfTGLzv+/xdvmrQApXgy+FZNwD/abtB7xpSf9LNwxY/Csaui
JFNhuvSzhgd4FByqZBR+6e0CkPCwTop1xSKOS3ofNVtwwdc28itMLvQI6syLSgZMvV27y6kB3lMx
v43XVUBaljqqCSuPLz5oMGG5zg/AC1cnBB3eSD4XesRhw5s0ZS/TBcSGOi0kk09UWzz5TkMBS05s
mbQ9E3W14t1jNLLz29pcXBLt7QKvSLRwkjGKYRYSkeRGsbqnfgv1N2wS3iNh5IEs4OXU7OqGzTvC
tF89dKFJWwIXeaEqkYaNCR6naCzvi6krS7+V6oKTwoJmmhRYTILn+z6T265vmOdTmYtNCpohmLMM
ganmuTyseXjVZLlnN8FVSuKcJJVcMThLyvaMEvNl2FY/3JBw0Um4Y5FuIsfClkt1XtXPfWhrv+OQ
i0maACtp8hXbgUr6B6uNuWeaMi8MnnAhSf2xuBdZBRtTCjf7mcvPRx7O3zfPN44WLiJpsWytNE2A
78vb8SuMiEq6w8G8DQ9DU60f/v5H3qj6Liyp102uKUF0NFmecYAedqxmfhdcF5dEe9CI1gllmfJO
700BYHJdxZ6r3QUmcWoSu/QonjwOs52FguRZF5jyRPDfisvxo7zYDZfQFHyAhRVOLvPXQOkbqKT7
1S9XKgiKUiGRkE9Ip4Xtob58Z7PI79LvAmUEw5uzDRGTbaNoDhdZACmi3o+iJFyozBD1VtgKva1q
C+edxM2crV5uvUy4WBm7UWpoCawMGfpH6BneW0GKE2e2N76lC5UxcIvv2tEc28OagAsq00KNpxoW
vwBlf7gBuL5eWzEMZTFFQD+YTpqLMaOz2JEkJ9G5qfrqXU2VWXc2QQXdy7wQTwQI0unAYigh7Fqj
8/EwAgR3/PdwUDqbGxWc0jBg7Fex+MPsXBhclsiNZhOePMBBkuom63k/7ApZBmQ3DmMmdkVn+Psi
G3W+Z9zG9qK24WKb82AaxmnbNesGNVwAo8qV4f8tYHWUEcsvi1GsP9eiFskO6Gl9yLJkvJzsEKxn
eUz0cGjWGmjkFRb3I2TWR8jFxTOpobEzFmKneGOe7VZymSZzsZhDuU1K74OxVl/jaW3qQ6H1/LTQ
Rme3gB+Kcadkm7f7dZ3G9/M6beJnoI3KIYBV6u6qtma+X2HrF92VuZb8BmJcW3azxTBluNakzjPY
2G5d/YzXRzFfr3NprdnNLB7UtpNd1ywwQqcwBBTLYCAbCQMouZzBWnvTwMdaBgBhWKnhAjatuji3
MxpgH/s1WJPzdZVVsO/6TmVP8HFs3xmLi9/9JuOq2umQ18VVQqOS3tVlx8J90qCbfUNsbuZ3cdfW
S7jLIYsTo4Axm6ApWsGt1ewrXYXTzdglS/F5ZgFrLrNV85GBRMa74oGEcNm5yYNthOoSG6mwD2M0
Zg2ebRlg2rtgnCf20I207i9xos/kzixW9nD8qdbtDO6yMN0+xJ2q+jTKMxt/Hmoyt2LXlWNQrYee
il5KKJ7rfobjwWh08m1uWsV+wmmhax9DAeTTTVPFc31PIkGS624mibkf5TbhA8hJq3EH1+apjveg
66/bcZJ4xjN7AVZD/jiVY2zvszKWZbSPWlhuNTszMDvcwEuAy2cddHh4Gnu9qfyipIgyOCJFdibz
Tdlmx4Hyep+NMZvvB2PQhBB1PpX72cx1/z2xs+rGdGhraPuHXdtfA+kshxCn61hyCrrzMn2oVYl3
BYg0VeyxUnkYHBqbyUPXN7Q8kM0wfPU4onDpqyOb7+k2lxueZ8xw14qgvcumIoIkYmaSTyqSTXbF
pehw0+tV1m34QaSscPdrI7vn0hyD05xbRIEdQjZ3/WHQcfGRbtb252FiyBU6kh1BmzY3NF27JnrH
WsMuBzmF7b42tgx2bDWjOLNhpuUuiWAnvZNtBY9MyD8ru5umCr3pCvYOn/4vZ1/WG7mOZvlXCvdd
1SIpSmKjqx4kxebw7vSWL0IuTpGiSC0Utf36Oa6pma509eAODFzkheGwIkLi8vF8ZzHKzmuWVmlF
MhOgX6VdOBxShGTsYSGXvEL6jZ5tN2xtbuWomiIq52HNSGq6w9DN7GUe4pVnjnedBlFZpXOBrOPK
HzoesZ9qnAIkodbxQzKItkUqdL2VBU+iqj22fYcuzTRsVRZOXHxhK3eFFfG87B3sTuT1UolgHyDZ
wZ5AL3SvfU+qC+Wl/EY1wafSGnaFeTPHMzuNolTtfRcgwiuXBJ46xdaYXmSkM2K469dU3zUtdPLZ
MJfkdil1KgtXh2FaxE1aI7nNtKdWbN1d2QU4rK08KKditO6+cX18XBMkbBULS+ZhHxi7dvtxIOu8
Q/XMdQarDf82VJaFV6HUrczAQOnrc2U8emgtBGLzyda6zYcyaOyRbaV1O+y5q7sCK/hk03l4I1uF
u2OqunDBVFVYZ3p20i0Zn6yM8HJ0LPoxr9EnupNQ46cZDVd+u0x9oi+Qv8TBBahqx/csWtIH3RPt
z5HrIAWSbTfrvfebCi7bpvbuiLyZ5WwbxCVnaQdXpnyqGJ1vKavhccj6rdmbYV0WJD+H6/bY2XQ5
JOiRXKpI1rYgDAJjHgHUuBRb3IT5Eq8t1JKtdpdNPMf21zA3NtlX3CdLJnQ60CxorVrueiHRC6nY
ZvBvBMUyOoA6JTsy81IXq7ETGEGLUNt9y+XMCtgIQ1kX+mG7jziWDERMiE6/ejHCKhuJeBMrlJXz
VQl2Lxrc6bg0u3mlbM1TBSuoTPtY+4NqGmTbZpxNTcag9D4TJtl+MvXwJFZkGc7rkA7HXoPRezGs
6zrczsZ2JXpOIPnGd1271v4Ke1HJr9wo1sdVdETtgw3C60OdBvBcyHXPEIuGkJr4V5XEDvpxEbIS
ckClxUXjYc53snDn1Tqrq551hR/hgnU1TkooxEKRsD5jRPVXMlUKsvbZVOi+Iqpnt/aSzHf2PSXt
hvG6ZbnXHfkaJXCeA5xnKljMv/umPKZd0svmzCp4nxSwwQxLBdeNkRQqSsPd2Fa/6i4YnwDYbwXE
KBjoUog+DxJ42eF4ECV3DXpWz7Frpx9ia5Y+I7VPRF6Kkp86xTp48M/LVeRCf6/qKI3zdoAlYKdr
dnbTNNksmltzBmJT5SNkdDnpmvAUOSvOS7uNYTHD+AGZG3hR/do52X2NoN+91W0nlzqLyi5ui6jF
uL8HQcxFx4Ftoc2WxIVyXzda1Hk9NxMveurjV1KKGMh6MC5bjlkdBVlLfU+eMKl8WSxCB/1l1WwS
Fnr11u61K1V0AM2q7jIMPXduIgdH9HAj9UkyBAjnQeqjPoP1XnJsZb2NOawoBnlMtUiukCLX+6xV
QbMcuKxVdMHURDqfD8uwjnM2hKtjN52WSZTPFoFFhdBNddf0XdwXnQvVl4oOrsnCcmZj7upmzKxH
HFg2xLGer4NaJD5XTuhTaxtjzkuSbM1hTHTg7iklm89Bx0G7j1UoQap0VWyfpl3QHlVdJ0B+fGQy
+Pz8NGSydj9wXrtC8Ipc6KWt1SFFfk2/a+dQFU2cupxFE8opp3n7PCHdeMpGhz0gW0nz2qSDOCso
wjN44d7WukeQrWI1xUoPCY0u5EJSt6eoOLIFk7HM2EqwSU9hWl8vjTSZCvUcIgt8Oo4aZ4hkJknG
WsIyvFNbDKK8Wbx6WTvEBrOFs+OiphQoTBej581G7GM+quHuGSzgpd+NoTf8ovSSV/m0dM5fjdtQ
TnnsKgQqdb0M4j3reshLK0j8qM9QxFTziYQ26fNmNLXOFrotet+l8dhfs0l6n4+jYdWx3TQ8hRcl
ZHIxJqhHsr7vJv9rpQ0XWbQ1iPabUITPhSvntCn6vqJhrghqB/ivL+HwnMoycEVP0tIXbYWgTnyg
xX0BTtapfIP59CWKemj2GS+nn7NP4U/TRmWo8lljNJ3jpBfXQGS38hBwFFeHpnV8/SKGoeEYy3QO
c1uNq7nt5cReOt5RzJE1aFGhiDLo8xQWtAZ9cdqqwjlYvB1YABeCPStFRE7IgmxEwdKwqu4raJ/C
ayP4lmQoB6qjsSSguAOGjtfQSpWmkPNcirxrBHn2SbBoYG8q1vYYeKRsZlahbs0FV4ZdN2AoyFwr
B93NtDh9M9ERbVAZwcQhizdQ9Y5cSN2ce5mSL8DmpyTHumkPCSXpTb2s4VjUcafc/UaG+R6fO/zO
0hKmiC1MD9Qp3JCFksGkNp1+bNOa0h3SvIHTLWac16JOlEueIC6Oh2OMp6+TfEiIqL57MyIZdVPo
0mbVYsUXnrZLDVNnGYe7AKG4Kl+DMbT7ysJdt/DD6NczPKb8kEeVpX3ReDjZ5Sj6w0tV2WVC9esa
ezbwuXqGU0oaZm3n4T3Zd+MCY9GkW74JahciQTKZZ3t0Exboo2tG2+7coKGOw2edBPLlay5BjsTW
u/OsD5obrON6eWg9NEbnbZU4q9Jl1ea0LFzQYkiQ2VSUC9nSgow0ivKNxH10VDNNsd5MVMKyexzX
8Ui2GMfAuUb68ROeOeNnJImb4a2z2EIPPI62/pumkBflLCbVcrtyuZI7NgVe7mATVKaFrUOzj6OE
vLSUjNeSYe8vKOk9x2nBjNA/MIiKiybqy60QtvX+2LmlZkUa1TY4CQm23R0KUeZzBG2q4TE1W9dd
abi9oeKa7ALoQ47DPsSVr225ocA0RrLmsabc+Mva8kS8BA2P2peJmjC+Ics4p8cVKt4vE+Oswzhr
upt2Grg6Dsj34QXKaqLzHn7/drd4YWkO8UMo3hgDt7DNFNlm0P5WH1wGSVyOF1GHtke+NX3TYcZ0
7Zb1NRdg8Cag3CUXGPUC9x8GPsGNCssyuEUuFMqBugwwg/Cwaxk3kFPhOe3ZGq4zWicwP8tIPPoQ
eoVo+BKNTYxBB9340r52ra/nHwImlOWPUZdk+ykmjFz3i1JM1PA9q7EZcERFCmqZ+4aGPluTdmE7
179HxCkl5rPXbqiLZsHulemhwuG2UqP6Fpk4flkQ4PWOyndVGCMuPsEMQJdorvbeYM9cCxbg/yVC
ALSfl3MZzX273hIkXMo1FxPTU1dgLZAWD9WnsESpcWhqC1o7nF5GuVLY8qEHKXaw+XW6YEqvLkcO
Ag0zMHGqDqvCApeQCYftp0lDdA4QGtJEkxQoG0OYvcdJCTJwlk7NGr0QWrMElUZLgjySjapuJjKz
6g3LbG+LWWAs7aXvk/SU8qlD2gIXyyBehRyou/cSCMG9bZOuyR2PbYVTRuURJNwwLH4J1tFyxwmp
lADBa2TbFR5rrM4bck8eqI1VfSATm/qbwDFCiwkrTH3Rtv38gABUJLZ21svorlN6QnUKrCB885xF
ZJeEkBYeQWqatnxAyT09uNWFU8Y3Y5qL1c3ldJCOMLS5NvoLzJ45zOa2Wr6FEBE8pL7ykIMEnRvg
bOqZLZrWR905mWf1Zu1aui5zFN5iKOFbjVFIEHGo93MTJjW+ZQqvf9ddmy5tj5iE/kWGTZlmbPLp
kcZb+qsOExxX47BJeL6iWeJ2TKukuRrxVLo6070HSp2to2mbbKtnhifhN36L9GuI3tYtWrIQj7eY
3RhNBeU9vY3FSO2ZoV3HUPtge8uqxvIBBM7GU1gPO2x6SL4UbE97eKruREeZ/rGQyvodfEVdhHhD
SQTmFgrsvOsG9FXGIIS4ZOENv6EC8Xa3HIlZbc4AQ9t8wyG5KdQ2OnneFsUd1rdGsgxkaYjEFc6f
44nBgP5q9b6qM6RKzemli9YBZ6igZcplSJWNn3nj0p9sCcLxNSTOLTcygRJvD1AXprK05SW+wmI5
ksDATpN5jCD6O1yi55dTGqQj1iFCPG45XOTgJ2z6Wh/DeDYITPdpG7Mc3hXkiYRAnrIFVhMPmiRA
ZRDpUuKkucRtesJ+AzlhBLLUCch6GyPYTDMBPAcWDHkY9IMCVQDLHIxepgXHgLgLo6IvW/DYvKn6
8jwQuyGJnCQlzXHES+9n2YskC8Wc2rxLnXqJYYp2GttyoHlFTfpY+hRs6b4T8ktf9fGz9onmOQm1
+gb51/aQIiYCH3LGho6TTySySTJxG0+l+pqEviFFMGt7wpust2xlwQ4Lq77TVT1SFEvLbHJfpu7A
q2UMT6ZewaCO4KdQ5p3mCCypJwQh7TeUAdUeZtpdhX3OI31qLrFkXgTD3MqH6p34+7XTHcocik5M
9Auy3Eo+GNDr0aIh2KWA16Q4OqgSQNu1FmNz6VYe7mofwMZH4Xb0u2GodXoPU9xwzpOAYtUtsWtZ
X6B9zsti8CjuewywgABKC5oh4wtQpHxbpIHpNNCRjKtlp0V7TXmyPs5U+2PVpOF6HqvWDj/cEpbY
LMw4VhfB6gxUkGGqmJiyGpKa2yVkrMmF7k2fRQkLglvWr/JqZDIN82rsktOWLkF5cnaB/3ery0o9
mgrpebdlqiKKGpVMS+5VVd2FCUUCk3DeXHM3MQSQNGW7Xi04VJ9YP/fntaSRz3F2gssQL7GRjjiS
6VsbRel3YppGFTpBZZK1XIkHhnTRC7TCO9hY+WlAlTmp5QkYjUUFHUDoiqNN3Y7nYEhiNGaHeX0O
23k+lcGwsawRZX3dTa351ZAk6S1wCILVolybzZzNhAPfeRpSUWd+I37JV73gnM9tE8AciuOZHdK6
mZzMYKOjyoeEV116DupAXTSdbuZ8iPQSXNDS+w53MxnfECKoq4z7USYZ2aK1P0QwmXr16bJMOeq4
8kbRmV5GpbjzXoI8CsO7dCmwbG5XjqmOXjZocr9BSJ/cwQhCvK4pDhcXVpKmPA6kCfkhjOLVHxDz
MozZ2M/qnkOeeBeNpeyzoUzWV8gWkxdqZ3uhR2Z3oZ32qwTWwu2PmWFKZJFz8wv6B1EGdgyqNXTr
sXK24XWF8+UNA/6N7CwHisBuQvn0JMm2nHrsnXfQ0LjgZOIFEGkTl/NdJOh2MbmEq2wtRXNRdYcf
3TZn44qksyUK5yI5jALWEnn8jgRLUlcPtKnkC0kxuFSqLLhLEfcHZEdCljeAvtjlo9F4FDViiK7X
qqHXcbWt30qAfI+Gl+5m7cRIjsKSJxGu2ToPv3g1fdmahgBYHqvqouYbPM9SUDrPvJfyhAcTZJ1D
yAp4NLNZi9ENs8lw+/ljGWzLVMQonofcB40CVwgY2y+2wWAOs4EBg0aSo7gXODTfKOHTm4DVxmHX
WSuXEQxbzFO3Nnd1OC/TfutYpHdSrcBdpzDqX5HiElLs3IwBnTfBHRHBeCIsHBHtUs72R8S39S1d
py4EALnyHluCSX9ZOKH9jPhU40/jftJ5iXW3BO4BaB5IpKQPtAJADYnd7F97ag3NZstgZtAMw1gW
rUjqIaMVLxcUh+ty6ZdF1TkHPv8FLBi2wIknsBUOpW7+Coiws/sp7tM3TCx6jOPt2gbMXIua6Cu2
DZPO4o75mz4W1RWW6+S7Nggj/xPWxf+j2fTRGgC+zqPruAItPpnoCdrVNWdMfM4HJ/loDtCEgDao
tmCMYIgHE8qthgavn2sFfyCBV6pT/VS/Nw9JfawnLEeEzp+LuknC99v1L/3UfopU6xAavFuW9/HT
ITlcbT74nBbho+6bsHaVJbbRHbw2SXpUcbhdUIdO6Od4jx+F32Cr1wC8Qamc5/g+LC+pqF8+ddM/
ir7XtQbUIjewriKXbVV8G8T0cyPxo+IbzSUIPizGSlWV37vZvJIh/TNi3/88yuOPkm9vk6ZkEtfm
Vfns0i2vk89F8MUfBd/KqYbXC7q1MrBfuUEfq5q+fuZmxx8F3wzrK4MzAAzNLJIc+BwzNEHfPnft
D8RANvZS4FQIUbahbxsaLKIny6ca2CBu/T550DqCIKZ/l2cmwXeExI0FqZroUyQ0WAD9fnGcbBbD
OASacL+pixoH6Ce00PpPMRJiwX6/OotWAIjufRB6Ul4SQBUd2z57cfr7xSVW8dnoFmRM767jtc5p
5z5lHxN/DIqAVySA9xjiqWhcngAtIkFdPn9upHyg86YjemUB1Dy7cljZrdIyyuat8p9aUOKPsm+0
RWOxSQmVfYBWztwHp6SWn3Ngij/qvvkchiIOOxh3MWCz6F2AuoBz9afuy0fd91QtZbLBvgvUO/E0
9ehJAaD75LU/zE6zwJkfSDfoJQM9NonfNZZ8au+JP+q+p3jryyTFxwaWu59t/VXo9tvn7siHqTnA
PjPm78Z6CfNbPjO9HpVzW/G5q3+YmukKYkFVwt6x9sIhMHwoCEIp/mTHTDAF/513En+UfXPgOLDs
hRammT1qx4qVCFIdwgW0C9ahLwxYq9bd0cRk+WeE1n/8WP6zemtv//fV3d//Cz//aDtgBshm+vDj
37+0Bv/91/vf/N/X/P4Xfz+8tdffzJv7+KLf/gbX/ef7Ft/Gb7/9gMhdsGTv0Axe798cUhD/cX18
wvdX/v/+8i9v/7jKl7V7+9sfP1pvx/erVaq1f/zzV6eff/uDvnNc/+Nfr//PX75/gb/98UV+U803
+/Pf/uTtmxv/9gdyZP8aszhmEQ5YcRy+M+Xmt/ffiOSvLGIwggIeRt6DO/74iwWzW+Idw79GMY5j
IhUhYTHQ9z/+4lqc8v72By5GKKpqFJ8sgQsbdIj/55P99mz++1n9xXpz2+Lo4/DXv40PODBQkfAQ
sj1gy1ywjzI1BFwghCet3XEywXhVU0gzMw1MPKuZNPJPWLfvs/y/B+M/3gxRR/j4Ik1DTvmHEY/j
hkIjjvVHI+VYwGyzPwYK428bt+o4R6Am/cly8z+9YQr8m+IfRqOPGRs18S1LBzUcqQgIXA4jFVyH
FN5sQP8sUOqZ/ckb/s71/sc3FBGIDoTiufL0Y5kNEpG09dLgG/oW7b9Nx8k5lKm9dVO15m0pATJT
3/2suJ7+5Oa+L0a/3VyGwUCFiBBeBwToo8oThLfSkrDHLa0Zmrwx+oZNIP/sXf5tvOBd8MVwN2kS
o/P1vt78yznCMOCfG8e79Ms0Xqik50+mCuh+6JX5MwfJ39cu3Mz394pBz4IVH/xTPvrrl13L7TbO
/XGeW6yPi8vGyT14VtaZ1OX9bMs/KTb+py8n0EJDbjvGqPgol2HzEGxbZXpYvgVgvEkpjyFAscOa
8B//skD8cxr+67QDm/C9zPjteaVJzGGPiYpPILDyY92ngN5WMbIkDzqdpyuqm+DV14ndci3H7a43
wImyqUzYrgUNpc47WRVjnSY0E3UU/AyECL7adRp+DujMR5DygHCXB4NIgr0iQg25kZuf99xo4KZB
yEKZTW6dHiQFdz9fABdvu4j05KHq3XJNNxq2me/V+jJPMGXPwpahv761jNzp3tUecXEBewhHFXH0
JxrmsrXqaZK1lhiwx1Rj+yLBOjQVWkQwoNWSuOrYoHdRQe7gtiir543eEVlR9LcBrQ0tOHe6GfG5
qAqid2RhMqm82CxFwEcm8FnRXq9J+kLf8d5jEPbJsmcJHfUzlVSvXbbSBAWKY5ucGjQjm3a0ee22
Qd70IMWtyBazvJufEeDTc55tyBWfz1OtBAAICNulKaYoNiCcabSvCtbb/jWFp+uI8zedLPbJHiyb
opm1b15t3VR1kKHD0rv9agfgSbQ2SXI5h5ELbsJ6DafLlgnocFkpE3XhKQ2+9CDrMoAdxm/Z1JIk
2lvZ+luKe6kK1JzVCPe4MZXQzSAX4IJ39fC1L0Pu0Q9lIKhZ3JOGbnukekBZGQtnzRlIrpn3LKw3
BfwPkR/7lXfEnctZmzkncOYFIWJp6qgIQxt3O8JpH+clM6HIoX4YwofQsqQGB3WF+oGLirKsnkLt
X+hC1GMrXOKfKrvRDhbIDPSVqlt7B3IGOEVn2RueXgGAFNFBy96qwg7BGGQC3D8ATrGshn1SVeH6
PZK6b9BFsUGsLnDh6HYKKonOExhTa9EaNYHCpeWy3Ym0LfnjWg3dVFipmmmnaaXNmQDJSnYpEPdm
zpyYE/GVyJkGY4ZU50lcyhnJZgVw8a7MNx71/gACl0RKcin4lMlFlNW1Myz1WVcyjpAViaiBNJNN
id5hLcnSIDiPWlrnlnWqbgpRpUC8wt6AeUCDacMdj0EnudOyTf0lTsFz+GQ58QFeQ8W1Hxsg0TRY
t+G+IUK493ZAgi5Exe3j0KlK5aY3rNt7tLYZJEadf2Z6E3FBLJ0knJX0IMF/iPRVt7i+zrqmTOwR
hv+BvJ+SKtyKBdPD5IBY5+gUGcauZCMRUcrM4Pq9SkLaFOkSN/0XjHbxWMGmhGXowo2PiD0IQf+Q
G53BfAawDwaxBfe4Ap0K/qUHuGXKn31qNXrOGgvitRuSpEFNmNRtHmHN3TJI9ri9i4HUzVnVd44U
44IGVxauNNpkRlhHliObzJzge4JjA7ulRaPxPZmo2Ue+nNAvrKL1enS67ooaCUk10FQLnJRrEtTH
ksyagnfMdZDXBgbWO8sNCDzMuNlfs2YFmszr2byto1wOk5kClwNAqb/bsK/A8qySocz5YMr+gNnu
b7uh6to90Ivxh2Vx+T2sA58WS9quTR5SU7EsSawCJTBJRyxsMD3UhYa9wB1C/Rz6PyUJ3nhbgivq
mdyeOwm2wUXMg81noDZRWyDnSl2scBxGHwEL0gDDunpz+1EHwLHNImleYlHSeRNZfwsJ6mDAqazg
Os3AX52yRgLqR/uQA+BtXMlOImWqfFcnapsvgcGIUJCUL1mEvYmBU9sjERUBQeVj6MfloRtkSQ9l
K4dm7ydpg2urwNhE80IMN1KMKWoaJYRGq2ARc97ZRD0zD0ZN3lJFfsS+Gr5N24Amd9iuybAvXdQ/
eJRMUTYlEl36DewJWyA/QHRXlRvlbqFGg5kUSCbzZFpdlPUp1MaKN6E/yA08q8KtW7xmyRazE/Ao
fI8WpPUevJMk+tYjx1xjOFgqc+bCuc7qTnU+A6INfpelJLoa6GynfKLNdmm32CbZBpntowpq84bu
QfO9BVtnbwEAvIp46Q7Y+8wLR4T0C3ECfUQnlrrMkkal789sxqZlXM2XE2vjJspHYBMJpifB0yZI
u9lPdcmmYz/Owa8ldOkNam8k06hkUa+8Nelrw4bhy0imFGzHtq+HvIVQDIqfEobNB6rW8cdsglLm
lYmrLndG1XegspU1bmXL+szQvn6jxAJW79LK4861rntCg46HWSpT/rC5ufu6htWOqbEtfDemO5Du
q3dOGBu+N4rpy5TwvRaEgLXdOtAp0cMGZ7TXX0DvAItmXnLSWJD+lj0d0dQqjUQkwEgZeMd98BwO
In4eN36JzAp/FUB6mIBLCCrp6LjJprReCk9Bi8gHu1mfLWhlXI5BN++GwJv7XgfbGYl0V4ju8IVx
tL0iEaCwTAx0u1V9PB55A5JaUqJJ2JV1shc8YM8UqaMzk/cdeJO3Jl1FumNwufzVr7S+GUtiLkKk
0/AcNjsyS2GyUfhNmIIlrM1NqB8xKEiVxcykXxg6agjZ43cIrfIXEZlA23GBPddtfMZXqC4Y2jlY
cbfkNdg6ftVGBteEXiC6CJJRwmGnlSAODI0f3uCfSn8EgY7eqKek3CfrlGI/W57VnPyCf9B0EYmN
3TrbhEeTTLYAK7Z/46tEh2l29SqANw2VyWkypFXWeTj3cRv7d0oVQUc4GMlzV3bhNRxEJJj8fLwI
wFuuMjVvaQViEAmOjUjcbmOgcmeKh+sXNk6ItJCYiW+qAcXgAFJkfJfgvly3nALWXuQPZMeBNqCi
ajwbcFeuOgobjtuhQ8h4BPLnnjbphkKpB90ga5qVXfcDqnHsR9W7zEFXu1KR0h7n9J210HsD23ig
DG2ZDT0FHb4GYwlc5hDuBxl4ml14GOe6QfnR8Q4zOJW5nKWnu3mz210Hc/sIOSKzIfsGsgiCYxpE
vvngV1gkjYTC5EW3cK7ISgaUBGTN5IYPSpscJRZ/6Wgq0Eyz7XQZ2cW/gODq0lcUQeD8te1sH7TR
5LsZu3Y4Or3M8x6hkEt3LUnV5qmehukObJkgzc0GP5ybpE+G7bBFWqhTEE1+AprOSPRTBuiQn9aO
LS8g+pr2pV2Fv1h6QlxukbYGjpIOZZttYtyWvJsQB5SVqLD3XU3Hh0jwJKuCWoHowKhODhqdd5uB
t6VeQHRCA1pT7hgCmwKxgIqPL5XTRZlXMD0GWGi90wHM1MMwoW9p/8uM1XRVg6d1gVqnu2ceqdP3
ARfY3BVCzX4tMMqBdgCkabsDpyNKctvW5jZ0q3ihYAJVBbCZ7vmdPw8uUyzfScqRfxw4zuI5BYEM
GgcYtAQ5CDcGtfc8Dk0Wg31VgSy0SZtHzRBjqpe1+hGBmnHXO4TUCv2+uaztqPZoeppz6Sjo2zjj
5bYsNaa/6acnHdXrDzenyBVtm6S5DANf3mwd1VgBoRwfcpJ25XI2afnOaPaqrL/FAorXQvEB9Cmx
kvoGMZ/Bl3hYqyVHUYs1EYy83t40pdHjAc2y6gUzFtXuYEb/vMAXr5AN1d/6MsAhwUPCc9uWBOtK
uD1wmbSoY5Vnl72YiANHuRf3bbo4kWnkLDyuKXjK2Wgnu9dl5M9jPIicRGPnYOE1z8e1JfNBMbmc
jBXmbsOpHVM6ri7MyJciDGyXIxy3PMe6foZMCAcoWq9PPbTGGVZPfekVCs02oNA4QBE+ZbM09BGN
+iZbY1QXoBZDmkA8Cmx474C6S+f4aTDizmA724uZopeaDP2vxQ4x7gPOP0dPUPLapeszhGmNz0Z2
8pGBoGyF7U/b0IKCU54Z8jVuUgMH+VIhezAxWMethpwNeh8cDgswnc9VSaJfUKaeiIpRz4IVCsrd
XjXblAVpDeYJuQEnBsuOwJaa2OpZ26bKIQ0jMAkFkVCW4V6sfcZlm1wHo9uXYGBEWbTWRQUC8bYk
/hBT84RKHTbIATlUIftf1J1Jc9zIkq3/yl2+t8A1BIDAsOlFJjKRyUEkRVGUtIFRlIR5nvHr3wdV
dbcS5GMaa9VtVnbNrqlKkRGIwf34OcfDPYTpZhvY/l6N1du54wKSASocXHvjp8pBsSOs7FImxiek
RuFD2M9Us0tK2oohUi9wiP4JuqpjpNm3EzSvdgPFhM7ptgIR2Midz12P8AX3KGXjz+VNWCeXvBMN
IqFmPFSamW8CwvvrfOl+q+Vy2nQLCTxlcbZBPw4fYegj6ajCA4wFeVRqOXhKl9xXhF2bLA8v7Drk
u3QxNJFh0A4GlsmbUq8+Q8vb2zH/LV3Tms1g1fkede+4wcXuvgk52HFHlIdOUMxfHav6IIyK1C0d
gmf++mkn0qZYlN5wIOry5yI/GBu/u52bxmm3wkquasvZZ3ortpVWjASHjXORQLjcUwvzN2MRfjdn
ytSWrCSk7yna5+ngQxmzo52O842rls2dmg/3QaTUewjt15Mt2usWrtc9LtUjvEKnUI5Gqfk7/APV
Tymohu7GsEFj9nExALh3+hHOWWe6U62ELUqOiGi0UI3SC6N2eIyyuQoZsAkfkaqk3DApkhnf0T8k
Q5t+0nOrdwfCooi/b/5ui+SnamQCqKGh/15uC04OYT+0YHNj+/4eJiPJYmNX3zpHJtcjabU7R32z
7/RkF1e+3Ketk8TbRJlc/DOSefjCHdVtjGh0dkaklbvWmkjiwK/pSVbdYBiJUtJU7WsrVTJ8DDTY
vSAMu0oZlJ86jwOq76H8MFvZL47aVZFNH2O9aLfEdNciJ4xFFdSa1hFw8J7s+1MF7+/KKbKHpIv7
TaeX/T5p4T8ugjZSEFDBUnmEV7dD39N9zjq1iHeoTspjqsDM0Ev9MUaFsuU2+wXJb3QL29mTY0Dv
GW3nBk55cS8GLb1AJAc5auKcBF2KyjDvk72JERM2w/VHs9L4BgIe5EZkQ/HDsg3z1up6IrlAeeyN
0L+kJVb1iZK6uqdzyCFKGi7Gqu5RtgVGfkcLR2NrkrBupBXcJ01xX4WJ/hnZ6wMETkjJvdAvrGq8
lB2PtalZNlq6xr6zYGN+BTHKn/MkPAZ+XX5Iq5YLRrDr8Lm5DJTgY5cG32D2p24qimTjtz5PrtWJ
b8LPHEjOsYWNrD6m3xjjWOdJ4PZNpz43prT2A0EvSg5RUilR6sZLonkkRRLJnhfZAIJCvPGQRFl/
zEWXf09UmenX0IDHesd29R3wAd+23DRECqSbs9gnAFgaJItK7JKFRR+RP92INmnuoDwNiVuaEHx8
286+Sbxzr8eukockgJHX9XF2Tdxvb9s2ve8gt/IR0Dh+F5FqfhBOa7Kocf4pRfZpbjH3TD0/WEDi
iYD/phyavCVqirOQrEJjTqOFlgFMXuwDZ2gOramPzxZKWILqgC+dW+ZFrtX1gaJogVBKnaE8xW1z
MaW9OtHIJB4e+6pGvkucJm8r2eaw27owu03m6T4AhEM9ZWZX9G3Uqq1JZWiG0aqIftMoWeRNXRC6
4URLii3HM8oQ4jqatVPronYrPFX3+hypd20BeW9jBnH2AM4mv2ai7T4E2axWW7UIp1+o7Ga3mafu
HohloKZq5hUvuyO7PS9bBRm8rODH4yBYwfVrNbW/NMqqfarIBr5majvl29605B3CuFawf+cs2SJQ
gQFWaH6suLh3hFdWEaAHKNEgd5t+qtSP/ewk/tYAzZ0v5AK7osOhW+VOjbP0vskDY9h0lo5K3sRn
rtgqs1nSInNuDI0L2zb6jWoIBwBt6cq7gWaUwlyBgrNpZ1+z9rIE1d+EHXU55Fd6LDYUAuIrdIFw
zmcjbB13SlrUU3jdpcuZyLLj0DRGv5fSgohnlFH9a2ydmBMS0SfWyyUihE0TDBo57AgrVzELcVPC
g602U9EPOdRVp/miNXX4rQoE8SRdN2GMan42As6SfAVkMVr2MSr6IicDHhKsXPUANkJrA1TRnANp
2aZS0aki2fGNZmvCtdJcqTbOV1RdtWS/D+Oj4ptdejDaaL5rSrYVD66TFptG9q216TQsO44ofGNn
EyoQ7PeJnUqqCwNR/16PusR0zV5Ns+1cp0QpTRcWt7qRzc+iNMt+i3bITo/RUBrqXpVh4qXWOOmb
0U7i6ynxfYGEN5Tf0GkNyjaoUVIdgXExvIwgllebvEK/hi52UGFc2rHV01+r13X+1Cq/T+hXEbiN
dbENWGlrO5chd4xe+kmxSZuy/Z5EPliUjRD3YZ5K03ENsyO6GZEsL6shDa6dGRQHoid3xWYshWG7
Q1agUaJZ0lQteoX+TmaZPRB5V2A0/Ih4piKeWjeFACfd5VXQEFWCtxKD6OCGD0CJ9d2gd0JhR4BY
s3WjctpbM+IuHxC9BAMGgNiYQu8eq742Rza0OrZL+FHM+6LFZHgbZRX0xw7+SnSwqQ08mFMe5SQ/
STxv8Dmbv8AuGHM0VEIfjioX+DM81zDdpXWr3ZTgAT85dAjtlL7EFGsutPAi6eiv4tJfkRnYmdHa
bjvU7SfFN4yLQuvFVYYenJebrl0w0ufSfqzq2rrMm8XBwGmK4ViaWfHNAf/b+mXzOExRU8EotPx6
O4CLoPfXyumrOcjyEJgtNaHeNELh1n6RIljjy5UuATd4U9xH3YfZ0Frlg62KGWnXsEBSeYeEeEfU
BkQr0yJCMtpHpuYK056/67oWXoOH+T/KBusqYrhi7DY0jHPQP4mWzGUaJ+B9DTnDV2nr/XdsDofI
FWNu84w3c8VHnZe6QgKVHQ1s0dv0OUU9iFGSqtg+J3+01X0/jELAUEytZyJEZItqa2V3JkEWLN2m
oolZkjvDR1MtoJtnRtWbXLVmv+91qy8OE1U/NuVQog23AycmOg0M1bw1lzvL85M4TbdhRBPaTRVm
sb/VxyGKN70DEWrbiELw0GKzYO8aVYkfuzrWsgsTjPALhP3uY2UaZewaldRuJBhzv/GDsufYqA58
+zKdayJV3wmdfRR2+ILAOI9SkqO2eYY7qR4LP17GTVnfDVpVjqE/WRO0fRTYKLvNOBc7R+/hNDW+
GV3xpBNFdl2VGCTYvC8bJcnmn4202s6tNZGSH0ZmUR6GPhbHWTTaL6tsDWwJxNB1P63ON+WxDkc5
XvhOZB2UZHBml12PWZQfj92vGpl2t+/zcgzxR5m5vlJdrW7rulK/gAR33znZSAPsKZE/kEBRKuus
mmZDkzkhTyGtiq7j0a7QIvIAcW0lIv+EcK/4EnKPCPQ52VhTVlCzH8DZ/rSVSQmKwKySyySrManA
DYNACewlMzcBKkSNLZAVNwU9FVJXU0rADb+zpmaTYw723bRGmbtZVGKX0VJpL7eBIeaP9BOkuKOl
Y15sqnnhywhfrVCLkJT+SvS4/RziF/CQ2EaGIE0NJfghtsSfisjnUYw45o91HIlii2wP4+ZAUwx0
Uj1Q3gb6ZPAV7zzeOV2JgRCqsTQ0r4UheyPjgJ1X1nHDTZalnboR9Wx/NSjcPiuVnseuo+fzsC1y
4KgNr3iM7wPKqA5Dtr7RPQujiWwvMQYgSTOCp5SWzvU+n1VxZVI18z0rLu0jE9IZBSX2T6woqns6
4bHhBurbP4npenWrTWmEGnCy7SewfefKBIrJN2UOldeVPQLCjUNL4/xAIBIA6pdBlsJwdqp9ag/C
s1BPtOjmFR3zg6yoqLkUqvI4jzx4SK7Rg/BVqf946DzJJnKs86kk9N0keCLtJHJNEH3dVVokf/so
L5tmY00pFTndViJY5rhLpQ/zYNRfeiOQz+yufNpOoq0fc3KZj5i48tIMUTFz+OxyuBzVaKzd0KKm
uMuCZDQvZKUTimV+kN3UeIV0m0S2YgaTtAGcxqBlhzlDpqa3Ee2ZwFX6Nngu27D60g/tEpiP2jDv
TQg3oAzI+hUgnrF9NGJLBbdAsR3fBlSDhye07MFnYEEWwuxCGOwj1IznICUtuG+Mxo55WfE/3wy1
pg673hFQPONG1Nq+yMu+8YLYMsK91aS6vq96v0JusGhVNrXR87AWuR6gQq4b4yvp4ai4eTL15nVY
RQJBsYMdcbOrKW+W+yyxlHKbC3oqbjQThJKgO2aSdVoN6SU01l5HLEh2dAPvsfneizCVe8fKiy+U
E6piv0g1/V1A5awCeuItO/JITBb7PNXMC/Ji1Gyoy0ROssAbQrUDgfeuZXd8q0KtnF30vkvO0gSU
KCutIXyKKm24tkI5By4hcSCw3ARsXYw+tOJ2MjtmEA3Cb3dBNqaf4E9aX9CXDuZ+wCGyW+rBVCdY
zSo/dIbdPjpZMhRXiYbKd5drhSDcKos8cwNZo4oH0kS1PsdcpEcyUc13Z0Pawo2nWrApED0UN749
5D9aHCKHj5mpzM6+sejnsi/MSPlqaiGWMoZmEKqBuS6i5hDdy95ka30P08J4FDyECjEk9tUfKQBw
zpu4sJxPFkQBovxRI06I1HC+yVRctTa27VshF4eOYjprfVlsewkk7SKc6Ijg1do42gaV4LioxbSh
60l74YfO/D3QtBbxZ5jIh9qu4nKfl9lUb7q4BhoiOVRTSLFOHm8qOdBUmOqrynMUID6oy7CJb1he
KbZ6CzA8FFRFN4MtxLcMpXCyxdMaPKIYa/2J4BOlup21y1IHStFs1bGPb6tBghD6gUPijGFmQE3b
NjAgjFPN50KhznokBmjmrSMIEF2J5J8WR4GJyQ4RkXYZp6oyusyovELUUtlsxji5R/pPsSXOBoAZ
qsU46lUA5WJfO8L3SA0cvDOmyPyo479j7zI/rR96JTZ8t5ob7TkIAV/I9uf8DPntBf0HWgVpkG45
hqFr9tqJVApFml1ZkK11g/xqqt30mFTt+IhAhwJnpMbBGQ7OqSspjBVHM3WWn4Raswyq4Ct2DAWr
2lKU9mD4onsKVcRt1K7NQCldiI+OjW6uHyPWltTHi3IdlCbv0kw5M+8XPBZ+hqHiUG+qpFP4eZz+
DH3huVFs7w5qKfpP7HLFLTu72oHj5e8y3ltmrAvVcBjKkpptrXtIwlk2J6KL9oCtidls8JqO78D+
0jPk6JdfUhcABA74OGmZtabpm1WRKYNQ20Ov8UYhNEw3QeGEpGx+6fVRFJ7xzny5goznqBKyHoEu
pLXTFeSabSmkRu2BJnO5S+lVe2iivN6YlW98PkMFWnQdJ0QgllAjuGIpYTpp67khC7SsSEOLnjiJ
9KJ5Ur1hbJp9BaGLEQfH34Gg5ZfWJCdgeDmjLu+bi1orrfu3f8prq6wZtiN0fg/R77Iqf5C70hKq
AFXg7pBl8VGVxU9akXz10RzvS/Uf7BvddISl6ZC7tDU/lbrpHFiB3R60wI8Po1/Kg4Ja9F3Si792
J9xJ0xCmhIa5dlesDSKyFl0bYBT0KU5ad2nloj4zl9eWzfrNvJMWWsi1LXAYxwQ+Xdge6L+r+16d
OEpzOyHKHC8D4LnCRQBLtfftb7XeobA2Ba/VMjtdSvbq6bcyS5UctBxVj5ym/WVJE0NTMKUw2ZWT
4p+RJP1WTf25R5fRYJyqXGk0HJBrvQmS7KS27Wb0qPplTzliPh53S413WD2oR0cdCIx0VXvQmkY+
l8FANJeZ+sHH73uX62N5pRE/fnx7BcT64Pz+UYSpXLZo7eRaqWKr8B3BY0YvmNDCNmjV7vU+AebX
5mlLJlHuytDobwycM1wrpbbe5pW/xyX63BF+5VvoXIJctdy4VB1X962c5xjFYjN7cmwCT0R+8SuL
4+FObU3z9u1Jr1mezFlX0V8u7F9DMPXTzz5OVj7AcZs9mxLHtmg67YgmVzujFnltQnxoBzGBMFXL
Xm2uoaVEY8zO6EWmChzZ08Cb2CtzpsCbyA/OOYW/NtwyGNe7ZUC/XA2X4C4jUtFP3uxHEPWmACIb
+lU7sCrv3ctnmhamDDrkUpjPy1H+44YbHSVXLLrweprdQ2jRVXAAkY37t0d5ZT4mQgSAU7jHEL+1
01EyQexPOtp62FoMv2oztg9OoI4/TBovnSEcv7If0FFx7ejcApa1Fm3ow0CVzKC+qhrqvAUh+6Jn
RbF7ez6vDILbqKWp+EVDE18TcVvaXBLCOI1XzeXPOMqd3WS03fs/jSUM/nI2nM6WW2KrPz6NxLoS
PqDVeLMCyol2O7zIU6c+E0i8NhVNWBaRChRtzuvpKDYQkW91Ru9Bjovd2U7yCwE48v4NYMNvoDUo
rjAMswofUt7vUqnDyWumQruLRIbMvNFM5SqGPHBOr7P85NXdbOu2qaqaqcGXXnfg0XMMnvSoHj2i
+R4cCRKi6mr5pI0XQTf1ONjV+XDmyXtlGUleeHU4RAa9FldaVXZ3UsM9GXFzNacPAjtNL54MO3v/
7rbx6xEmjzfR0dpCfY6KDOSXWm4P6726K6lAmfu+UXP1ncxvrlVAd1UTkv3NW7m6gYrMAb1w/MGz
zLH/Nqiy/SFID5+j3jrX9+rl5SAkbo2oOpBlO8RApzsQhBskEETUy2ypezqGONs+b7GoxHjuTDry
8iuRidg2d6ohdanK1WNROf7YUxHDv3MwY4zToNCmTlj8fPt2eDkhTSW2EjpyAINoeXWkIgeWSWVh
T+t3auxlRT5eapVpbhMjax7/yVBcElx5NinO6mJtRwxhS18Kz1DKznWijCIxLjOupWPh8fZQyxE9
PVXMylruO4ptJrDP6WcCvehCjGOFVziAv12Pm4PrWKn2VKNYH3dY7X7KZ8gLPsWKM7fHy89GEsBp
pqntkhismzVAoDdjX/PpBKLH6b0z+1gS9ar27psQjiUPobPkbYBlq31I2VOls1ZgeRlI0CGfLWTV
Wn1O8vPKXJYLHZnR73HWoxijCXUiDRkFAzdXS5J2p6IkeHdUxPMHV8sgECRCXUut4ZfyuUbVYsUi
H77vYIpp24fx9F75iyV1mziPUrZkT9hrK2tIvWlDWVbFvsiJXexhEtcYdQs9Cj5vb2/AlyvHwwFw
oZl4JvEsrq/Yoeit3JjkUvsN3NqI8r3aYVDx/lEsLs/lgsD3f32iKL+X0hG19IylNBlMLcwODHnP
HKbX5oKAByGWtuw0a3W9IjuGbue00utEPOzIW374YXyuH8XLewjERUVoZwjalNtre3QFs0hcsHPp
wVptbwI9t690p+jIRFL8lN69bPS0XYR7XHsc0dXHQdpfUpGxDE9daKBbk8glcmtd79+9sQ1JiwH2
tAAa4JU/vYWi3qeVRDoYHg44E31bsHAsIJqe+TwvIwgCOzgmIDkW5Tpz9U7omOsCh5TMZrLlZWNg
5V/1obqloJfjuT2qZ8Z7ZTtILlVNNZdwksztdFZ6XeM/Z6mGp/BKotKx5wNV/HPNLF7OSoLFIVID
niLmWScxXGu8f2iYvaTOi+g4FD76IBg4tIaFbj/1O6inbXImc1p++umzAdwmjYUZzR1BTHE6tUzr
epsKvPS0EW/Sj0kzdwD5XWdlBwS3MTg2vouFh3sDmjYbUN24zeaib87sz+WLrX8GAZpmIOtc5Iir
L9rhUAplp5ReZtbNBXwtcSOVwt/jRzTeGaIfbyq9ev+7BRCB6oRD7hDDr4PCKsH3qElS6cXIELcS
PvpW5EO3e/voacvLezo329S5EkHnQOj0dRO0OW+UuIrUxovqAeJmbckSk+tkXCQ+ue1/sJsisbdK
ZPiGiwNHMXuQHJJnvIkVccQBFg6NmZdauZWh7Gu3UItqcsuWjhDHKRvbz20b4dg8J4YZ7KS+iGac
YMAjsbZiBBu9nM3+KABgz3VFfvnNUATyePEPeCqZ8OnWSdqmknFvtAgCm9pFW4DpNRH1aE0YiTmT
ve2CKTojmn95RhhT6uDk6iJYXTdmm6KxMkuUnJ6TxfNHYnllm6uT8yQyu/9h151+Jm94ZTyCRD4b
OAmI3Ivx6DkQapPSeB05v9shD9v3ha/sJlXKCxsO5f3bm+Xlm8BDwAyZHMgcBdLTNY1GI0tSXIo9
3CCzI4zxaZPCT4ZXSQfqt4d6OTVkxrw/hPaWQIq7ehII6ZGJKinbsqrbX2keYHba5vS4Jj5yo8B8
n18ImT4ZEeUNRMa2MA3wjNOpdVZPEdjHXj4qVPMCzYvpmXIxZX97Wi/vakfXwJyIgR2VosZqWrTn
TecoGmpP4gn+OCKq2SbYo5+5Nl+MYmqkD0IQivB0s/1PJ5NiXp1oELc9tSmCSwN84ODUwjy+PZcX
u4FRCHmBGUw00lRITkdBkbMUf5veo4qaHhDJhQfHjmDSpL3pvT3UaxOiXME9QPJqon84HSqdgxoD
Bq33Rl9qDxhcqUelygr3/aOYBnGv4dhLLL/eAw00WVSeveercLzsrjc+j1VWv68tMVuNdaO8A7gp
yBS4m04nA6Ols0rF7jxoQDhIBRG6kNHP3wnW/x6F1BukajEJEKs9gJdnN+Z92ntmUIDV+lXv0jjC
fO9+XuZCkmAwjmYY6xsBjaWMTcPpIM0XwT10/WCDJ3L8/f0fhm0sCdv4ONxApys2GTg0T/DHAYPD
CtJW3Wg3QYRN/7uHWV54uUQ49KtZdxzzZ4WoDvNvb6qCsbjIc6z0roLIyt7XN/D3DsAlgjuAjBSE
aV1JLejTImAmLjaBdnCtQODZx6M1nol2X+TcoPiU3UDnoJhyE6zPp4pQyM6KDi9vXcT7QMffbxfS
QiC/HoNCu00Dtbeuh6bHt1dLZBm8/9Au2T44E3IQaaxbk+c9aqQBGbnXYf2C7SXqxKIZz6Gpv+Hs
kwBmKVaopil4kX6/u6ebAw31ONLoAZNCzFwvNHqrfE7oQ9jt57AO70JtpLgp7fBLgXsENp6+s5NJ
5JxZ62UtVz8C7J7OKOBnOtH96kz3fQI+Y0aDJ/25+BA2TbGHOOcftREhEuSGari1EL0M27d37CtX
8AJJEZOC3/BIrg4G8/Y5mU7v4a8dXNGyonRV2SvXLdKlfzAU64yclI8KF2SVZcjMsREVqVgNS+pX
MF2G5nlCx3rVZEF6LvZ9bTlBKR2+JzvHNlbLmU9JSYlJ9F7l2PFh5iG+ymmBUW60VpR7nP340I2a
/nh7NV95ZdhGQGELTCR4P093kg2vkwp93wNbYtQW+92AzXYzvv9iXpJqR5BYqyBTq4W0kmDUZR0M
XpvgHt+XanMZIpI+87mWL7/ekBwHnhgixOXaPJ0LZ6GL6MTD9T9W04FIwY7RadVasTFKWOIuXpXR
r/cvH+wdFUACpxFO/emQoz7hdSnn3lMrP3mgYklXVKDLL/9kFKJsBiC3XpvQtJQb8DvgkZ7QGh+d
2ajcIE3PdSl8bStQbPqvUZa79Y/ySZTVuY4wrPdKH2vKgjBn2w2a4753LrqKkZFcri6KDuutMEJJ
goMZdR7V1mI3lzpsVtFpZ0Z5eUlQRGUrEGxIlMDrelPK66DVld57tRPs4e3a7pTjZJAE2LC+ez6M
BDYOMkVAvWY80Hq5rdRk5NvQfxlJbdceVXgRZ6C8l++aTksLnk7eUJWzuroc0ppmTJafYPUyzqYB
xbMGvUYQW6FWjrr8i+2rt37W+wg00mL4B1Ok1LB8L9ISHp3TjWFnmSF8ugV5VoN6OqDL56abhnL3
9kK+LMZTUP1zmNXFHk8axUGMc+mTIg0KkfGEqAx0p6P1Gd3p6J5NG7ManmSbbcJ5DlHQQCyecc/4
+vYveXkQSItIv7mwoCYRHZ3ON6oDNi8NBr3Ex80d3blx5yiF+fD2KC/ve0ZBdkZeRDBJ8eN0FLsc
nVpNps4DzxmSD1qh4HAwVfbwlddlvIwnpbd3uLFb1Zl3+5XpUf03DW1JNpc9dTpwU+dYf+td6/VD
UN2Yra+4up5YZ3bsskinlzH8Yep7zA5OEvfx6ShDGPuZWjRLJDQWXhyiy0nHLPfgt9Znds5rQ1HR
gKMHckYBaTVUm87G0Cfc+zhYoVdQ2gyAGO5/3Qv7vWgHuBH1SthGLCH8vNU59J2678Dceq8Ng2va
MmDhO4qfBaEm1mPamXm98qEA7+EaEOoYsJyWP//jQh6gTALdaJ030stmn/oleqiqC5vPb2/EV+4W
6pVEUkueAUy8OneIuWK8SMnNplnDCSAOmx0MWtM1esV4pO8uaWFp4Szf5dGZmukrE5RYUNogxoAr
lGlPJwjSbuYOkgIPs45y19N366se0+bgzP31yv4gJ4S8yTJSalunUmk6w4PDyc1D4z9FR02BUb3T
UF5XboGu59vby7ks12rjU+uDl8bV8ftsn05KZrVDOz8StybQs21TzzU+m1Y10SHkN1N+7CPfOjPD
l2MCgi91OO4s6sFrLlyuNbHiUND0+hq6KGBP7fmK/YPOFMOFQRuhM4HWy+9GPAwBAh83AYFscR38
c2OGaWnXVQXOGMoStGq2iosC7Mp9eyFfyXIkeTSlMnqYMa91X9YoVsZatchyHDvxcDt7Usc63mJy
8DMIzJ0xRN8Np0eOSMq3SNHfncoto4OkLjsHDs5qkrSiCQZiFO5nNJC/akdrrnBhmh7fnuRrS0kx
WsOrkdXU1+wbzJyQXPQcgZiCLX2P4nHXGDDe3z+KudQwiIcAvdel6Lxpi4ZuLsxF0YNLTCWcQzqc
s099ecw4zMRB2OyBYFI2Od0VQ+1EcZtntQdjINxWcSF/0GJtacJqxHdvz+eV/c5QZC3Ej3yeNZwU
tWoqrbirvXyuo4bGGGP2ybJLVT9Irbc+ZlVdPr094quTc7gnCVl1kOfVbogajE8pCddeUFrxvRPh
1oG4oJtKFxFE057Z+q+MxvVBXcsGxQedXY0mkPDONL5qvNqQ9W5Up9o142JamiPE736nqdoS1VG+
5R8CntOvVmJYYWM+V3tx2xmw9UT8ACd0PLZ+UJ2Z1cuIBzIbL7RFdZVzta7hdlXt58oIdN9TQim3
dYaX6q1ItC7aoziq4pt81NQfg+qn8xky9itXCbAgRdCltwH7xlgtaFWJuAroR+UJq6xvVbXqrobY
lcrnqE+CLSIo08WrqdxWTe+iQw7enf8yvM0CM/QSWC5P8B8vuRYKrU5nXK+wEw13U+OrXhTGZx6e
l5tmGQS/aGBwqkBrxnlLbT5szA7rDTqDbloENbsudtBUV+fqoi8vLUYCF8H5lf/FS/Z0OsIekKib
MyZe2GXtgwasvcLm98yj9tp8CBzJ4TjrQIbLdvpj0ZBV6llSEv5MmliElItMMW6crRP38Zmw7pUJ
wQCmFgJsbJNgL3/+x1C1rjRaZfF+QqxKvkVRJ4/9kGa733fI3/bCt38FASsf49X//Y/r6LkumuJX
uzYtPvE5vil/5vdt/fNne/1Urv/N/4H2xhSsFiLL/9/g+P4J8+B/XT/RHS7/1//Z10/588//+6fb
8d9/w19+x4qp/dtZKJwQ9xZaHXqC/zQ8xoDw3wK4kZsKXh9l3GXz/W15LOx/E44se3JJO6A5g8b8
bXnMH9GERhJrgg3zAlr2P7c8lrSZ5iDbwNjk4+bC9jvdLgk2he3IK+vi608DxwqFb0iT1B0dbc81
DPj9lP13OPnXWKAKSFeIEAAiV/ezLmdHjLGDJUszDwcMwbBuxBUPz3maso/bYLCmDUAo1oimk1OE
RiZFkQDL4nFDmGp47S88OyVdQGeHfoGkzmoUukadX+FqJfd/fNO/9/efnrS/C+erH4tx8XLVcmx5
VVbXrIZvH+2V8I9pCtpDJuRgY2+nV7aNvtvBAaPs1U2FJZ2ZSsW1qoOqTrkXj/T3zRpaO2IH12/x
TsJ5TLeR+FefrDqytmWrYBBZqZtRdrqr2XGF66Pi0uRY31O6aL2A5qFEWDgfKmW6o4mo7cYftLbJ
tznZS0Cwuh1m/iKZFdGedngXvHiXkKrprBf9CG3/o17BVPel8smu/As6cst/cPLfPNOnp7//iZiy
/sl5KZt/YQXw46nFT/x/wT0ApPDHjlls1E9tzp/iiJak7dPKG53/6K+Db8nlcBNAgkQDG1Dl+M9z
b2J0TpoIZrtkAhx9rui/j70hONtcE4iAlhIzCeV/HXvd/DcYBAUhXkUwFv7G9xx7/p4/MjvSqqXy
CyEbbg6lZlKg02NvyMhOy1l3PMMecfP0+/KhbZrh0aeCcG3RluSqjStxB2PsXPEMhttydP77aDE4
lR4gABNuDInlC5ADp3MVn4lReNpgJQcRNeUDc7Y6mhTjtUFz+Dnf+RCKJtf0zbbf02f7cjJzHFnm
KX1ulsYxRafqd509D549OtZnJ5yDe9WxG9Sn+aDDfZGhjb41Cu7CwtEOg6b3d1gM0p+5k7IWbtga
IQbEtKe6FbjGfvd9Yqg4RaewpfPDVWnPtLDCNYWuQ80Ga8n6u4nNy2HEOpVTZ9hPI9j4vFHaAWFn
X9Gts+Z2xc9xzIb4grZogClYwOLqgf1Fv1hOho0R3S/NwC5H+nf/IotJ6cQXZKL2piGoC7fRuuzO
aAtkzPggXpWDH1wLpYb93/Y4fuH8U97o8YjXQ9qV1bMzzOV9UoBPu52owucCw4cvVRzkOwu9nms3
9LDdGm0g6XcgDfos0pm+F25JYPegDH3zxUgHHEWTdF5c4ohG6HLr0w0JxzN6hQ240H6m2wH+mJhF
YAZgDcnOmjL7mia4+dFq/HjXE1gdAvzbXN3GfqysJ+XARRbf0jy7gP8cRPtMVeNfaNaVHc0xISP5
ca1vjEDr8G2wtGu0v9ydqhivheOXn1IrUvbDrNaHxE8SBL1Lr7oGU7uq6PV4Mwzj11biJoS5bp/9
GJMx/TL7gbic1M647vuATmyxXn2mJxw9i2UfPKC/ROwZzQEJDm/zZhQxCnyqYwltUMvqBxmrvKEn
d+uyf7iulaCMEG4XgZsq1Ck2sVpfKLDpPpQdNLUp9UfX7rR2T3Oq5qm1HRcvzA+OWu+EYczbHPOq
A/qu5kiuV921pabf5KIa3aWfukzL4Af3hXKRWgXtZmcR7MNcbS9zJTP2GNooxzhPxWeefZoBFXrr
FZGgQ2KqZt8So7XuGmuafmWRjlWLkUzRfYnF4bylj1yHwYXRuqWY+qsZt/ruIi/U6auVtDPNyJEN
bSJMxnACku2803U/22c8JUecj46YmzyjEPfxcy4Ll4PxveIcb8yM7jW6jvGQ0WPLIJTpVpqK/VO3
2+sQL9hWOMX/Y+9MliRVrnb7LnfOb7QOTCGIPjKyicysygmWVVmF0+P08PR3hWTXfp2SmY5pfgcy
DWSqyCDAcd/722tFzjhvlUNayekovSYjo3YrlyxGpPvIEHZ+1745JzUbkZGIdidlfOwT47nBtQk3
ZmX8xz4Mc0zusMHb63fltipxeTKD7ecmlNpFje+TaUDlMH+2RWZuLD35pRkv6GrgmzE3De4uYPT8
aS7St7pfbq1oj3Fq3aBNvgDVejal2mcDyFYLd2U27cSQXizojHE8w7rOyAaVPQ9TXgElTtpbVbWf
Wja9tS5MR7AghNkRP+SJQTzxdfEdpr/HH9KybzI3Pxa59BcBC+kKZD4OU6e3Hjsz+1pkkhKhmOcH
XvTnfBHHESW40Rl7e5IEH34RccyCwtaODQ0ECP7Jfei7DUXR3XT8wyxQoRVX3IQDHDq78c59WkCs
z9qbvRTn2rcDS58jOTFcvDp7XYEXS7GEd7ZMkcv2VgQp6GchRBbiP+8vNCbloajLfA9e5mbnsXNs
Z8A3AGXUTwun1SaDILGdDWeT5wsosfob+CTvl+Zb2l60zjGbptt0F8gxBALLzRnhDRbJuzlD8exG
PNCmCatFHsdyDezsfar7fieMIaqB4YQ56ydoRohHH85YwcS2kjDJs1/IsZ/hk+Ei9Fnte/GwTEXL
WG8CDrt8JUh6k96DTOUNdSakvbz6imG6wOiFtQTc70ITMbB7FMDZMD27JaREUQIjGEJD2V6INvpY
ANxmYuFjrfUrjrcLJ2XQPuMZiJ92GcU0Rkva4Ck1NnPr7bGhN1t9diUjkt0zaNRNprtQr2qqx0JG
NVhIlKQrqNX0oloncmoj5AVKLdSfUa+q9cFkpZqy+slcIaxrNQRPk1aEK9JvSSq+mQ2wHZ/fKm0B
5jH8mvrVE7Sza94aT8ZAdh7X/bEVPVMpmn/OtE6GUCEgtTQLd+CcUslOr5mlXXmoXwiMM23Kv5YI
AbLZPxi4MlEPuLCm5yrsVhNUxehcRw8UZ9o012kcz402fG+m6iH2nJByyGdvIY1fSHZCYXB3i47m
2Ou0QDHWRtXtYiwuWPBWPCfDcKJa/1CtJC4z7c2xqrMxaXdP9RrIcnzKeVkIoy42urtEqLnROtfW
YUoAofSrD0sFMJJbgK7qsa7P+955hacENUxzwcqg246cVs0wGfx43xvteS6dy9yIbGc3v3i+5IZ8
lRWu1uye4n6oQifJMECywJ+RjqkwW3SD6a75JpvJ3uR6t8ApNfXqsar7+bZ6QjtWwn4uwHKA5bd1
GKl82ppZy8Yvi4SbfuLu0Uqf+1vnNehysya9t89WHdZcjVF7ZqNxTPVqoRQojaAblqi3PhtGiDaL
zYCZ48OZ8n3gISqN81PqaRc3WTRunBw+SJohf8xV8qKlrDFU9+b1c3SH57gu34xeXFertN5mt5i9
8xJ7rx59ashl0J3cgJELMqBcqcKJGK/Y0o/3gzKbL5517tWb1+RpMNr8TJ2WPpb6/ZlmMqdeHuyk
2Ez4O13NfUWRChSdALBvZ9/NkoJ6HMscDwbNQHeuymtfQG6drO7DFe3jej+9VPAvllYck5U30mrs
XaN/4yjhcyNmn0O7smqZ3rZnakEZsgpcN7+TTZD2ts7IwtnYX2PlvgKBhNbhgMjqmuKHWyK/7TX4
uGWmQg6ch1VrE24oHMBJApAwMQ+NJvaVSh+7vHmRmXwtuvQUa3a4uBLDCSRK1ykeqvZl0Lt9MWeb
uQRTCUmrkNVtUYDWDdr83Cn+DmzzMXek4j2mjhklV1iODtvb5rsPM3GM64PZ6luAnpJro39DhLDJ
0xqaff87i5uL36tja5c7H3H4nKXPjabxtbzIyBwHKmL/bNV4qeWkOCk36QdgkC6obQZoheYeE3c5
GXC3u/KOVO258xetjHe1ru+VjEXYrkbY6HKzzmhpy3QDe9MJZ7c6d3PcblwtXsOGGzWwp0M6SxWp
TJ0zb4CZxwomlA/hGFRMoLT2EXjLj1bv+bXsKqWW2w4bouBgSxbk70Dyk5aYtjlRCWx0sfWG5pRr
OjJ2Yb4xiA8rfUifs7EfNyk1sL0OpYs7HrAJ3OPAnMb9qJsZJ2xlb23G2FD46n2IIyTZ0SJ8nR1Q
pqJot8MA8twZIoM8zw55BcBr0wAy5yVWoHeUFNLSaEKTvXdULvIb+Z+dLIqjVlRPtmRLNrGiBEPv
fvhtmQXtLDdiASCbNATTNbYXm1GkakvQg4ucJj9oY6NcKVgpiUxGvlJ6SILmDSPWU7yuF0Zqp03t
KiprseDaq/jX3DgbrVyeamK7kKhcbVdogPQXkws8syZSOmVtgib5rezS9DhZbMC5tzBuLN1bydZt
nyTeIU6BsY1tu9Ubzw5kXYfDKn8bfgYCv2rf8rtzwTXfKJfuk5jBChjRM3z5sL/flAKBh5LIHjLf
vc6FF9a1zA9QYlVASOICl8XbWmXzQdZND3QTN4ne0mOriU0HWQGhpi4xOuOkRRITt09rn75lPTYe
FmrkXaEjVJj2gBwT9x1himJpG60dybkcV7y+xwf/ypR3GloNBuuSG9VY+jdRLBebGIkSKwq68R0N
cFiWzqM5+PtUza8TdhA703Z173wt4pQkXcas6YIgYVpP6zifUkv/pTpv3NxFJuzNTmbcf7c6tjk+
8mcQY1NIIDffwCbcW53TfTZDHLktf8OoTJIQ7fJRKVCiU7Z+8rd+ehNE7E5/UKmEEgY7KDAtDeZh
Nf7wyuLJWuS57aBVI8+lgCSchoKMk8AVblFcJ66ZHrXV2MRecuht45zqelBlaoeJ+1wxEBfaKrlV
YpE7dLhzkE85JvoW07i9XGCUAabzjSixeLHn6QCqjMU1sTed9Uyi4di6aEpEum4hQ0k7EjnLjt4K
FvrsZuX9EDLLslkd6zdpMQhhI4PNMhLmctN0sUTK7XdWnb61FmqUXLGvZ8kd+nwzdGqkzNNvp3vm
ZgDYfyusRK82XeFY/YaoRb2ffJ7rIJcDB8bS++a7ZXcw5ACh0uunbQ0A5gCiUzwptt1RO7stSFwU
Awd9iauDLt1ya6ZpssM5ZP1qescENy8X2qqTu+6rOtm7EslLz1kiyObZwJetx9eMEXrFLobOE7Bu
XTtK249/OoWwvpFOhFjGNgNuVNPE6SMnKvDH1aw4xZLwTcKigoAT3qd5bwKL2nYaC06W/mxYv3JO
GqwZqVEE7Bra35MY7ucJOcGidaRxqG1NRVPTGPPWUa12nQH8ftVTXJ/GOtX2muHZUT5m02Hq12GP
2lh7cAcBym+u8i6Y47l4pthhbWOGV9KgVpX4BmB7hKgn4G2XxlRvhNS9LaFAd7u4nvpyWOvPtZ5V
DlBxM34VrRp/moyYHr0+b77B+RHgrSG2BnqxzEdwNdiipevWoTsZ1d5Mq/gl62tvm/qatR/0RH6Z
89oviDTaXAssbSrx/8LPZ0HzlReSeZ9/97nUrlCfTJh+8XGelymq/aoE3OOsvED9ZQ68cWFT3vU6
+7PBnh/ZWQx+2NbSfki0NeUMM3fOcc7RM0nBPrnPhRUqAytFb/r226Q047O2+B0YsP+1Vr77gsOg
j8wuJw2v5uSht6xDIfM39OcNdKpU38HYgfumvNqMrFrWF82f5l2rBo/DFlouAH73OoPm7yfGOrh/
a6G99PDc/DC+W7oNzpkLeELfOcbNYAKRdK32NfU9+Wtax/EjEzN4ZKcct225sHu2lXZZh1K76DHA
YWTd/VH6Rg1OeE0Dn/P+bh6l/CxY3BUHsYWt2zoW7n703PwR/HN2MGqnO/lDMm+XSYJwJJEQjEYz
43uIY7jdTv2uknL6FF3/3s08AvV0SjhW7arWuhPTE5H+0K2MJbZhBj3n4DTACLQRJuGpbzG5zCOx
xNkesp+2rLOTXdvTFEBJ59lnpgKJjwvky8riR6Hjw6QG0eBqH9VF2SLfELq58mfPt0xUYtcavdoC
+GnDTjgPFITPlH90lCbm/NBXg+AJ1yZ33yVjf6rFVG9XAL4/NFsrNoSeyD6PxrzjZVM8qTGJv2cE
BQ8iYbPPf8znDrHIRYGM5+iM+fjVZyXZtwz8ZUEvVKaHi5BLYC+dyzHMdR7mHE17YMV2uaVOD9AJ
UUVYI3kKatBLv8rUyb5zmvC+hgQi7BJP8blubBWoRIIMW8zkFk8urO/cca92P3mR9AAYN1bfRfaY
L+FKg1BjkTCIdnK6PMZVmV6Bv7KAz063bds5e7f9vnrMTb28ugljnKmd6aBp3Okp76bxLN11/cgN
XnpCDs6TxGe/M3NjOdmjP1z9elk/eFXYbJK9SlA8t4doknCNeZ0W6aUZ6UUHYq2rr6Fr2E2yfT03
kPUeHb/BttNZ5qsy2NVJs29ONMKXm+52vHA49MGp9MF7hOMKYJA0h7ld07gLa70bTxxcSKy6jbj6
QjbANLV1Uzq2DL1VN29NJYu9jOtsq3Sni6A3Z/sBMcNmzNRQh71uNJ8az/WGt6oedVA5NonLPw1+
MA6LMY5Dz9XL98WLMc8YtRUZjhafXLMHv12+COWmOz/GweF67C/MlIJOO5T2y0qXIjQdSa2UIUwO
yXXCRyRr/41c4RD4DPid2rrq751w+2jE4AQ1J/M4QnrsxahaLsYt1nRfsZGejb0xecOjBhvhLZlb
5wxTmiF42vXGfq07bzMSJxNhBQmQxJhDCYVx3fl7BU1dbcck+W6Vacne3yi182rkyKaqCgfkLuX5
fcEnVkb6BO6vn8rK3BPQJYqVDwkmH72t+lvZ1vkrE+vIlRbfL67KWSpUXen9WAhYLZhmRWXAaNQT
2ByPygL/O2qCxYuEL9uTOzkOeO25+SioAL6ZoO5NONZrpjkBg/DdnvckWrYivzg+jhsadTgp02oq
Np2Q4mo73YCrAjQzruIp7M3W7valElpUuMZWDDEnQr/22kMBFOxiq3miSsCexTFT2sWjLEZtPwrt
UErrvv3X40cDGds2H9eKjKuXcbf3+m202l+5gM5d9036U5oacw/gQmpcY9RF8x9tq1kRFoSKyplG
dWLlLosG1CH9sfFS7ShS0eshqyTwY0/z70g06rrNVhXp/Ob6mOQ2ccLyTa2k5XGYDAR19sBZlMA/
CN9FIEr0iqT+7DJZ/IgNyqBRBoFwP/oJoYwl7WPOiJOf7mVe+DdofOu2n90ufaz0GcSc7SbkwltX
sTaOy8CJr8A8ebDh7rB1TbqGw0CaDBFnZ4tffJ52k7Y4jzIzPfj9/PO0w4bhXJEw3E4uG05gAT7o
Z8rg2b4dE/9NqNzFD2cZ25U6O9jiQc2sLk0zHlenKtkM21IpDuJ1bEYMSJknLEPtfkaJGRZLNe1Q
4NgfcZ+b321tHHZFaVRHe80cM2xwwVChFEv5lRhDd5grI74CQbbfNDY2V6djMjhI+fdJ7Kbeoasz
3ghG01ivDKOmoLTUmt6awhC7SZKaQcaTibC4319FhtMCsuHOqAz7ANKad8PSOC3KDRR+NIh02IYA
U6/t2miXtBLzT+Z5TOpda/2Szk3tbTAcmQ9DU02PyVKam2pyO2weCMXDpihaM7zTmnxw7rm8KQJy
JLOL4RVQnnZYYD10gUcZ9puXDV/JuMB0HWrCZeGSRc20EWdNM0MjY4RsrB7jJGn2Gka9yMdrcFgM
cm93wv1Muo6Nt5ZTuo/1h1w07smeUcNSnUnbs2oN8xQPHTw+jQhIwD1Rh7qaUStmVI5Y7r6SoaGU
XRvWxXLm9tY1qnmtE52Sk9Sm9bj2lPFCV0u1yMipgjEa7mKtGez1Orkx9kiShua2mphRbs2JbYDN
vqwiNgylP5ebkaLyK4fB+DSKsT5xMG23JqyYlwmd7RHNLEqXEYrEE2W3+mg1FtCL3J5PrU+Tuejt
+zlQQtY1upK7wqKmKRvlviR1zHAqMt7h1tSWeM8Sr9uhoatfW1+TcmdRKf6MV6lpcL0dHDSOLF38
1xW463apIomIAlgsDazAtlP/vgnxVDDS2XYi8uzmzqJAPr9BqBZXTiRGdVlMApCbmLR3ztBAPG/L
qa3V1U7b+urpzeACPq0AjbMOtd+72sl+KuWheBOVlKe06fo3M0Ozh5iCUjJQgp9r1lS/S7NrtmxX
hldMaTwKhW9/R0UBms7Na9QCUtT72SrdA9RiCrdGlmuXykyKa1cMw0NsY07pHIwwRWrLaw1R+KwG
jACMDOFALvTmSlGKG6r3zc/Uy8xqV/QLG0FmjfooT8bxlSpah0s0TbooqXIr9Jb6Hk31y22iDfKQ
shidcvZFr9wWX10l2DxQjAI27/fPWu/3t5V+uxnMNL6fSlYYuTFWizugKGX15Pl0KXQKnfgi2V+P
dTtG9AyqL5oOajdVzKrTYjEWDC8aj0ynBl8P7HYqz0VFkR/K1VM7UCwzmNm49bLRIzQ75pGmYrcE
RMiLyO34ySU08i1rXLtjxlRtUntB50LUNfnhTJ5ZRGZaq40BNXgQFJlAQbc/+V0tTnBN/8vFdLLp
e01/FP68PvTECrZMvZobF/7vpZp0zlq22/VUVQqH/Zyq2XBN7SPeKe0x09ebn/q3Novn59JtysjR
RD8H/KlOwjGsUVsGQdfX4p7T5QwyTQP6DwK6YTzZXgtQ3tMO60o/VeuMeGPUXvPcei21htZtN4WX
VB9l6nUfrC3T2RbLetFRAJ4kx6BzWtnra2Ly3upd0XzkSA14rTFWCO9+/FFktXGr4u6r9BOKurWM
tw0VmLNp03ILdGUVyD1KelEDXsqTYcfldcxm6xNSy54ByflotvytRV6DJEjGTh0oYM+PoiLBgQGI
gmFI2Q+EqWQo/RxzIFvFXDxm8LiDzC6bU6m7zUQvoep5z2vNT40RX/ijRKszTrQ7TmLswMz1tBhe
vdGtpKJaaH3lTDV7wQjEnGZKbrVl2BKY3lu8grZiTSEeV3VRv2nAN34Jl7qjWdPYm+Ni2XIani7t
uo5RtkB278uuOs6teSrcrOU2Ee+W3QKKt0Zru+RG/JhOClixArGwUxa82xC2VvkwEMMKmIR4KNAF
/kyE/pl7Ur75NWWyNnbodADec0qqfhzLxLnJfffCA/fO4G93B2MsNs5FpEaB4MemVL5QPlrZpnmN
xQS98t4SjI8bgiluOPdZ6I7DwdJrLHRTdZkwsdEu0J7HrrVOY075jtPyFMj4ftwfEHh0zfJeZbRf
UAMmcPb52i491g2KMi41aVS3ncTLbCaHBvpEQD9/5eC6hrWEIu+Wr8hyXlWxeoeM4d4De4vjYs0f
GlYM/vai156SzLsWWfMwZVVEifds1fpHXFUn7559MYsDLpHnbK6esqm9oA4tuRRWsff8+CkZWvcN
4iEKgmqMsWxhodBaccjYq4pAn2b93S+phg6aTXWof54Ek0Ojo+nbVptvHEioAhT1TkzsuhmeKn+u
VKePa7ZYUPRFO04Yfl37RzojBmTP5buhNqf1rrMdqO91Bul/S+lsOc6aBXhi6pr3iaVvtxIQD9fU
s979NO/DRK5xSMvuXplqpud7ircM88Ghacq4BbXvLreSoFsyiMMeeSE0Ctl5FhMyjHkqD31NGJZQ
evlBT5xzd9G1W2Xdk0Rk+QPexQ86588dVt1m73O2GwKsKL+zZuZL6DWh+3pl64gvlVWyk8VTzqvu
gWMrteHWJ4hkiHh9GFkLd2jTjrywxvdsqJHC0LnfrHlP5Z/TO/OtMn7TlWCDO/k0Gnvb5mCR61Rp
AhNhKlx8b9qiEOElpY1d85RA0p72oBGSAORdzkWq6cVhRdxlXraCPfX9gXwvS3NoJBMarEbv21fG
JtYQ42N+WqxuOXOitAGzUkStOE4XgSan4ZtPu/ErryXlNOa3+w/cl/UzZJiZFpOBCXctlxOV40rf
OE7tHMq1SB0eCxjOuqYZSFCc7syrenottK49M8E7fAptwNTLYZUzvWP03Zdq+vk4Z0K+k1HqTvBD
a/rDS+ocfHrTu0q3Acd3JDmScEwbi52XnqQsFENdYkoD9BCsKWNxoc5mgyLMMhkvlOrGV/hoCE/8
DMorkXe/Oi+zodVR0s9mfFSJpSlEPnZbbmn7wzLP6N2+FN5IeGt17YvroW7ioKwdtAUHse3OeBLt
VFFyqFYQcml8ksLUBMXKpDzGetoU4ehr3gVJm0dLZTHTiPll7w1tCSciepg1Twx6r7diFTlIERbi
UanqyZgNwwmmuy/TJIp3YZ9oH6hzaxKoec3AjF/r7MskGW08bcUkIoq9NdMJNpmDwjdJbveee9Qb
91YUHvUsRybZQ8vZ9ZQ6CqGiZtC24gSMH9bmBavrOxHn7m+zzdPHFTkCLeG2sa7WwAMYjhaujM4V
xZ1CzORk0qtr1rAC0qMbtxBftI3IUzPkjc33ow9JWoCvl072+DTGFY1nmSgt8txpuVXOUL+KOE72
+MDrwPO9frsKJ35AI9js4/scef1BpPHdUYhsahS0ge/o4wsiu3qPEdP4ZiOfeUTA2G/Ye40fHSpN
Jnwz7dxUHZ6xXK9F2OBbeVx7mb4s3dA8jfhezJQiX0R1sKFAhZ8MGQxji4xSpRnNMRDwOVukNctP
VZWLR2Xn7sbFmuOGCYMaPyf8wYdsqUf65bZBU4JFTFO69tvgRwx1J5NvMAyWLeuBdUharI15UloS
A8kqaaca4oLwRhJZ8MdjM5QcWZrW+NFosbuhA+ycdXoMR/yu1cNSKu9AazHZJm71Q8bNSxHrdRk0
nBOpxvIZKncyKnw1F2CwHNYvBKh265VRa/i/u3xdb5mJ1nnw0l9Wo7qT5hZFxDF9uXjYfxGdJN6N
Vrv+LL1heFroAl3SIqdcGq89vRA6aYHUc//F0lxlB4Ob+Z/FWnJsgl7EKa8vxdNsVhSm1rVtQ9PM
OFC63lLt5YRpxoHF9Yv7n4RI09tvXVIl+2G1JPUozd9yDt37WbruB6fEwefVwt2OGppjy69oxhWg
MjHZ0D5yeszRuFpK+VD5fbyhsC6e8CzR8+RAt+7ckmhlig8Fy4tymJNnnJcKYWEkzoFKl/FYVl79
OGRyeMA1U1+ySVoTDyOhAHK6xiEtSjoSEzn8tFDd75KA6vugOUsacAUzWiOT5kV1Ub6iQTLeKdlR
X1O1fUZLxgFxbVRUT8SJiqREQqBG95xaRX/FOjVumxa1j9c7w89Y2c2mTTHrrGZenVHhxIcCGdZx
MVuWWd/tnwdnrR6sJUs3CoBTqJeVMQZ5x/vT0ksaGyY7uWlVxt1y8mRJe9mkfmE9102+3B2bbjg1
nnpzp0iRZUCj1D+KGG36QLpBb0C8NWShonpgujAsxOhTd/O5ZOxP4lO12u5mWHQsJL3lpqfCHouT
GPtlA5c1I/pwPyonkPVixGnHFlzmOwVIIjVJRueu5kmhmHM13CZl6kzlr+tq9dfFQZiOp6X8bnC6
2yX1qr7FnfTekVmIL7ts7xuK2g5ItM2hNzvGppJGgXi+fp26kjKKVV29pVNHvRzdh0Ffqeokyr6Y
dj+jpB/UaelqbUcLH2VHMdaP9Aj4roY1G8PGJRZwoPgcv7mZPu/yXG/khm2YxutZNddhZXlsDYvy
K3Hd4dop1/+U5Hj3hqX6JLCoHeFbz7MXq+X3CmiNiQv9j2nv90Y5cJO309lMTHxaNWsHxmM/tb6I
JQ8bmgMXH4c8FRcU74Qn7hRv895x1/LFOQ4j+8y+m+jTTE4zBNDNnJuB67extSoatTb+kZfzfW1F
6/FVE/d5HDjAexuj0HFbOk2mogr5DYHKX33JNkSuy21E0De3xnjkc6xTTjkuiiU44iAXtfroiL0w
j5es1EltU4J060OfY3OEvrG5zBX1wU1bMi7lpJIEgMPW7gHQVPYwkheLmMpWkaXagypwqAUJ+x96
67ZNRjJPbPr8mmdMIQ+M9ncIOPMeaP1r5pSiPDxE34a87pl/oo7rEUPRolZ/RzG8I6ZJUGiJ3eJb
sYz2qyu6qdzHnmY+tSpWx9jhsBBZmQ6h2urqcq/pqS8jzhss6h0d2pAJ/PhoSIOxyJquT2L2837s
E7pibKRuaKjWjU6CNv2bVPqfwz8M1TEwYAN4Z2yLkRXnj8G0vtTnlPU13Q+xTJgPBuZ3SDOTFbOn
F7glmtNGNgGLqOb0SVh9wPg6tOQR/7spkz//jj8RwSme8rnWJ7FD8WWFuZR9lFpd9s+5xf8/ZfJ/
oFf+x3Q5ftryV5X+W778/n/7Z75ckAe/s8FgXd/5IMSs/1++3DH/hwz5fTLNFIyIMb/7v/ly839c
JoOA6eKWu4fA/yVfTl7dZAIR/gOwH+6z/yZefp8a+d+njX/dYtSbeVdyr/yXcf+Yfx1CGuPEqvBi
+ZHZtN12sunkSAZdwmWanN2k5PDfDaX94/Pu85oCAIztMWT118/DAeUjtnZIheaKgKUGoWnjaQmr
+b/8Co///Ab/OhXyb8/f/Yt5nnFH28FKYfzmjw/K6JBq0M6jQudEvqe10xU7ZafuQw9pyrhktXYn
Krp3C6qRi9g4FrlP0pEuEuHY//zH/DVGz0W28bHwuxvWnVoEueOvfwvVRo/qm4jZsK/53lNGcgOu
X53KBRXp33zW/QL+5Qe16a4zCA62llEbk5mjv/ygc+sOim6WTy9i1oKxUvojUWwC7KNfvqMqk6dK
rumjZo7dz//8LY37kvbnR3PHMpxH8Vb827xjpiOHMthkRI1rTOcCg9hTb4j2Qp+UOKwxwskKqLDP
xzEeu6vkOhOOiDl3z0hwYRviNc8aFMd/82f99YXyj6vPgJ3u3hdkA1b6H3N2RlNlQAUcAow4Lrde
zvu+suBSethOSR+BiZ2t2d9abZJuGGefdz2A7BNbZ9zTNseXv/mB/u2J4wcCFcRWBCbzneLy1x+o
Kp2EDjg/UL0uhCCzXAmqRlm7+uFUTtOhThLeuP/5Gvwxani/ATm5s8Dg3uBZ+HNEqi/LRZirxmfO
qj9D8bE2gnTw5j9/yr/deuwK2Dz/gwLKzMqf9FbM0R2evNmJXNm01sNgjL18avR8qJDVaeXPWYOl
chjNym32dV526m9edVCd/rgDWVR8ONfcfuweXObB/3ptmaHllBQb3ZYeqrB89vIQLwPmAhiXaPNu
+Bzh7X7Qq3M+FG7wVzvX6Vn6C/E0xpyb+rMi0varSGKK+IUsnSpq9HRYt5IBIX8Tpx35kJiJdwMN
lybNa2WK4jplapJRktvLjeOArl4XrxdP5rTQ9i4ZofhNAXvurxrdDD0Qgg3ia4aDgGDnPCtdRV41
LM6rPi6tkwZuX7TrXpN5hya3JY3HxNrYAZOiqdOw7bT8c9q4ZU/5PEc6LxyqK8C6RP+Y5WnKJV4S
O1L0wyU7H92iYWl2Mr5HnRUsX7pjQlyVXTRvFhGCs7vM/D4UrUvl/yhrQQE90OvK8vOwbTS3emQb
5d9Zs/lEorYzep3pBXMcM5SMhv071vnSL2M7Ov1+1buie5TKWH+XS2Pe7UGl/Kn0ZNa2lmR0L+q8
wuMcM1GpQyxc9ui4YasYpJt782Oy/yHGjOX6kTJExw59HbR5y0ISr9t2avrvOeS9nlWjlAMXTs++
T6tGT6u2OboFCp1aslnolxDW8UzNOwmm56tgwoPYc3JlMQxKZaX+SU+ttj+ZuFSJvGv+AhFwpXce
rppOcKaTliqphYy2tm8cU9uWoJEXcuwTRxCM2mwbqfOzU4PHOJCGaQoyeSBp8P5S4ucs3hPMtSzF
7jMmFhMfFuCdZINqMf5uMX/pzx3LouB049Qz3HcS+RQF8tb6blox4wxQeif5KB29ZrCzaEvnmR5B
Jjc03KT+YyXpqhUhTajqZUHKa5wcl+mhS+2aGFF3/DxzFmbcGdP7wNXDMOT0gCl1faJGEEw1a4NG
OFP51WmdEqvDfeiyCHXRwhR5ExVdP9qskmWPnniOuet6u787DDO37/4ve2eyHTeSbdl/eeNCLMDQ
D2oCwBu6sycVpDTBoigJfWcwtF9fG8qsSomKJ5bmbxJrRYZScIcDZtfuPWefDbPH+HcorPjVHbWs
OBUluZrROmqpHens9mi2NT+3o7nHfslhSTDcYnaGaB4IS57vyFhX6WFFnkZEeV8a8blnzOWHuWFX
fSitPHs0gI5dgQxvpmgAvIMm0TYTN2wy39mXlYfaPO5m0hM9xhrFjk6Pjjbdn8l8NzjhXTdYieow
q9PhgqVU47tsMY3R0pXYbkxvLV8ofZ3l4HeFzPfrXJb6jTTShtwRIxfn3lnxgzogML/m/OOliE1j
CigRDEEEJKKtyyWta+Osam1taL6gPwlW9HnlgQWjHz9lZs1k0xvdKfk814A8QhubqX1cyRmtDyPN
w4+EVRUMp5x+1g6MntJ8x+AEscMCLA6fABnE+m41Jw6vjUJusa1j0+VU5GN8SBLT5KxSTUsczG4y
i6MsSmdv2yVGn8KtU8SWg2odTESMtYm6ptcU9Gk+4t4YbM3YlTF3NqyLQtA9KRszdEYosphCUDUG
ut0kpFxnuve8Jll2XdJU7uijZToNltRbEB87a9xE3dIZX8rYEhdTtqLczgs0nA0EyE9kU5rmgUlD
R6CUqbRvWjPiE3HACU7XXcLwEAE8OL7rJDEWez/l5nhZFtQHzzaBSfoRYkCc0iRNbDwxK3a4wkPl
UHl5yI82Eh9qd8VDzej+pa8c7yarMzQ2KElHNyiaRgzhRMdCRbKxsr89Y0XZE8OiYiFDddE80NzI
JbcjjokdXT2VBsogAP3SzUtVnfxpah7peyKkEavZkiigyKRhtG+UWUhqTNmiwmrbct/PK7+NV6Nu
uhyxp80HzXEz1DtIJv1dX5flEyxYsURkY46PC5FiLtReU/vKsuxzgo4JJNq3qTC/+PSBGb3autPv
jUwZa5Do5vhM8U2MLwkKZr1jGTbUmbzFOj7KeZXacbXQRF2sbpU2pzZ1JWpIIVhuAndNrYJ5vy3p
ipH4h5B7EBrzYKdl3udbjZlemq2mvia6Ubf3dGoAImtJ4d5Jx29XnItkr186fedctd6EcLq0OLYG
kn88eG3JcLyyO10Fvqjzb5rdliqMNzcZIivbO2cgqrwrPbPcVdsLBwFCGwzwiNrzLNesJ3N1Hs9M
XrsiqFRr9xiSFvO1orljB0M5kEObsfrh8Cpj/NRonpAPTi12ksXvRRagzOMrFsyfLwgURvCr6kZc
En7T+GxdTaZH6Oj65cYl4Fg/LzESkCelQfq77KxKK68RT5AUn5S+JiOGJ+MKuadJ+lrclNo8rZHV
sk7Sz80M7FeWMiffj1KpcoKZyS5nLKwq5oh9GM8TVlJYQLnrRXanBuOZnQJdPgEPrnNupGwxo9Kx
YXYhJ0Kzn0lysgtcgCMuwaydhUdPyqguKlhJOeGvnVpeF7d36xvDSbDzKcw/HZPnrplQ2A+1Xp1m
o82GG+K/9TiaeGyfZMu+F3aTWVcXGYHcgqFYPj1IuSbLB5Xa9XyFjyXWbmuR9bfumDCYnDrDzE5k
UdpXtJrKBRdFhvCPyPAsefBhDn2rhrXqLmXj+CoSs1TJfh3bMkf0hVToNRZThyS8JHr2WUK1nMMZ
ycd063RWf0tvpko/DsTHPWXoIPNj2SFRjWKtHpCTMHMvIjPllX9C72bbn9qCSc3eW42V0jBz7pUx
c5+h4MfuXi8MhsJ+UXs3DDY8gUWqTVi+Wj9BpdMpkd8YcimfkWvR7LSNnjUljuMMJn4HZDFEbj2I
AExzjO8JqR9mq5GZHM6U1n+1snz8MBdj7ex6zfduefPFZ7IA03O3bj6uEsjrF0Ea953f5oUTaLEp
H/KOQHfOhGt3nceO256TOZ/Lr9bYJPfKdzArqaFM2stpID480NGtMeBHgvJ5ESk131C4JVUI39z4
ONWgA3dOVin50NupfpU73ryESrP65mxIgeA3gzKoRakoHT8qzYKRNg6U6i7TR5TZBHZzNk8T90kn
y1ZDeeXhjt0ihDD2Wb6NwMvTZXdhL+ztSL5cG1ssAVHzBmsUWqh1MrVD249TI3QTneR3zS00lIIs
dVNExYK9Q7ijYsrvxVl5LHILhXtCJ2LE6lDZPmu9mf5dFsQoooHKpkdtMOWM2yYtvqEqJnK8W6rm
y8S05TkfHJ8sBbY8ZjwqNRzel4QPlOi5jjTIlS9Ns6AhaZUwnteGEUzopmv6maNaq66SlepsDNpq
cuWdb6PAO4w1YfeR0+GqfuJ56L0vhSXt9iNUHTFcUDv6SEpkPCYUqjkCrTwiXy63LxDd+TjcsPDb
yzErIXa9UBo114zUGaJjv0h7ivTS9B/GtHDSszkUnqFCe/F1/HBVHceH1RtjiwWtFLbUUJEBNWaP
BJT/1RYtHrCkcmNutSp1EdjuWlymwzh90lb8CftsQuajIemrrn3K1c9aJuSw7yqzKPYwMyo9kowS
P+Cmn80I9szsheZiYTyxqV+bHcl7XrpzjdJBeLeo4SZHVIJiNq4GVlWHgTp/vGrdoNU2TRjHrvgr
wyh8ZcXc+5eM2AhaRvqlD5i+XBzdeh1Xx8VG1X/IyBhg+SXw/HlkQutGq7TMT3jftI9sNtbmAozL
KRQpx5CwaLPxk2vl+AZ028eT4fWZj0Jr6e0ygBzJbmJaNZIDVbpS7V0Hj0FUNzn+z84z5y/M/yrU
kE0Ousffurc15OQcozYWhqAxl1GGdgzAjgZ4bxg7nOwqiVq9c191npMejyxvOREFqjcD4ZczG1Sy
uk4g2M3oYDf+pRW7+HsRoZlTYDYrKvy8zUSLq61379yMAK4j2aZeFkyuoZ7MJXHdfTMx2iYSPnOd
0Kx4mpopG9ddMjTGV9XUFs6eWkec0MBCyY9CyXVhbKpW/aQ0zfpIt8+0jjHv8XWqUvebLTD7BAZe
0CzMkWzcIjLQxY5geZ6P1WqdywEz4AwvO8nTi6Uel2+YsVhqejObuWzS+dmBWYt4YjSEatVTGmTk
fMkWP1yZd12ujeEV+9wtKuME7RwuiTMZk3OVqbR0LwBsojNRhdWLravcQzElQasYd6PVMXOYFWLV
EHfzwoKndwohoIB2sGYAW1BluFpKH8RC7eQaWrYX3QQLgJA0VCCJUaRPtEJSFMnQUPSgRCvIDyuz
0YpistVfzBy9MsYzUbgHZPLjxzEvdDOsp3H9XM/56Ec8qoUfEPiOR7brcd9GOjRVE4CtTgfQlPXQ
HwV24/JLZTtJ/aqX3lxeOLbU7WPaWal2THMi3hkGUV3va5tR2A3rk4NphP/BQc1VjE34vZ/xP03t
/wI79UNr5xdkysevtLR/BCV9//P/6mbb1l/00TzYnSgAxY/dbJAoQOPocW/0OP7h/aebvbW8/y8U
Sfxl8J9pbtOL2yJN/6R7TZv8TceHcz38F8gt9MOhAG2Elh/7160aZzvDNwQ6Wks1NKCpbG8JwcHq
1iZq08GV5VxpeZB02G8vhZ1U9sF2q/XGXd0yIVhnKVjNLKF1B2HWHVq9fFUtQO1KGJFb1dXHRYwm
puE0WZ4KNvSPXlOsWB7jonnyTC1nDZ1w8bZB3jUaArAhaZT3SY0sQmsQS4+DRyjRxnJW9otl4S9J
43H8QMXXFPuk7FChhxk5L9q3ohwYkG4oB7jIgT6nGbtnoTGgPy1sHD0FRmJoXjiZbVNc0jkdzD1T
2fSSJE1tuionTr7RyjY07SGL5GiWTbzitzZllnWRLGnKDg+42F5O7dIVzYundC8LvdTB8RzUbsZW
Y7jkkQV0JBBhL6hRU3HIOUrH7GlKbaQFPZNLZE+D/QKwyNMfYz+z6aDSwVhN7MV2hpzlnMsc23Rt
et34aZn7WX6QxTTjp5VzhTAEHToOUqw87NK+36SM5hBemsv1ilonvSM50P80V9XcXsRzM6ZXiL4c
PKKT7Zi5jNBeLTEAOL5CLsKcvwxfW+KtbWWRTZl1lJ5JWyV7aYpOVEPUTB5PRokGUSbVg78YCOH4
YfCGrWi9xbrG7fiNcL/FTnc+XFphoVxt0/SDNhHb2YGJTZWPedKsandkoVSzSQu1awr+rSGZuXgV
iNvnI0NaSm4OOMpi3OAAw/rWDZYmHhLEEAdIUPgzbM0vPsR6C6zI5ZRrp1SHkV9DQw70OC/PHcCY
/KKhB1hduelEay6vXfsZDrE0j3gJnPZUI+FKjj1xRHHYrFYRstWVd1O89JGi23HXDgOZmU7a0BXr
CRS8MzWT7r8YkQh4FUL0dvKfFcl2n3MnvxGypZ5Mcg2WSGFadw36y1fhJSATLHMDqwh9kM9ml2Xy
Zs6t8rnVZ/2hS8Y5qsfW/wiwJblKEuHWkd0atgw728eW2wz1fsq0B5NyOhhBlZyXbGv7WIutPk32
3N6V6WR9EhyDZioMS8UBRoOEcfdq7jl/IjbHkUdIpsjORa1r+x5DtEmgxkWczmjA+y7DtmSyNVX2
N/RazY6hqo36HN9GibsJ9otzCdeUv8IS8j7xagSWqPxEac3fmjaXZ3pMYtfUsRXychQ7XE1D8dBX
PVI3n3HEVvJ2LZ6WAqnYrqwR2p1dWP9pWICqKU4cMV3/zHAVRhqqAOXtRz/ui2tEv3O+M502rZ55
DvLpiwAy6IdVP6HUH8eq7HAiJZrzMcl7nMP5MrtZODSlbRP8uMZ1VK9YOa4x+PdrqMH1cW98DbHv
TiimcYgJi/RbYTpUx1rstPcI7P3bec7kZzT3agt0dFxEtrMSir8paz6gPpPOIcczxoeQaI2efdAl
9U7qo6HvUFGtbdQsVi5uCRlKVdjkyO9CPdHF82SMst7BEO8400ytRTi5zAt3n1pNVr9UfVrIU2FN
TX7U2jWhv+S4G7KG6sZsKC6mdHwynY4WScLWLEJzoOq5BMTW6JykZb/SBYw7p0SNXYv81kJs3u4V
pm659YLksj4wtQTCRgkiyrOsVcXd6ZlyINQYR6Z2P+xw/zAwfDsiMeH30cQnlJ3pmffL3CwVM9Es
0GQCmStKoRoFSRO1rVTvTMn+8TpMdDcANVyxt+MfezLm1cVfGyCp6j636bR8NmT6XuDnG+qpuX0b
mpuMji1aD+JtNOKaoEl1JkmncPTNo1nl2R49c33fO/T6urbor6BY1Pe/v4W/zFy3qzqwRil8QV5/
H3T/uBljMALs5ZlxILCNcbKdEapXeqJ2NIby3UCH98BMQqOs7vyO9m0LP6DVLffv33+Ot+PW7WO4
wnBAknosjc6bCRsCKzfHyB7jck2eoO4ll2y1m0J2kRe/v9KvPyaRt1vWKQoPRi9vg5491s2sMVYt
UEntP9orTLS1X4x3Zua/fh8Q2/QqaeXRUmRm/XONU7sVrai+iQO6M1rY+6KP0qSOLxc1/2GwBM+N
sDcgtMWdY1b7Fo6+Lhwe4aNDS5G4ub3F+JJOInlHG/MP38fh8fC2ADD0ENY2IX19uc/qpP/f/2X8
rxKKpkq93AeOEVP8JLhLQN146lYUWFX++L3m1zF4FgU5etSJbwrEHDsNZjXs/hQMz5pOV3dNiuyd
5+CfvhF1KHNvngFIgm++UYsJh+DGyQ9Wk1ZkoA9QA860mlbqqgZ4QPTHj50DB1c3SOp0HabaP99A
1PU89hvCAIPisKdz5O9ibS13v7/K9qF/HOcLCmqyRZAfWT4XeZsN5PqTP1m15eP5b5BF0h85OwMv
t8Ssd+Jg/OWPL8exgDgOn4x723qbe+Qqz8QyxSgNn172NHeWedaQMp/l4DcoJBfrvWnxm69nktdk
6yYR4Ft2n3h7E5N1yvWuX9zA9VNGgSp5EQKPvTMa14uzWTLH6p0r/vqUcEWCd9nwWeaYw//8swEc
MzMUrIxcRINz3MWgzhYBLkAv3otQ/3X951LbooHCBu+l/eapt5kTjCVRZ/TH53kPPGnaO7YY4JVL
rPtGnn1w+8lc33nX/ukL8vDzFhhIDmBm/vwFpUNTZrGxxXkGkVIa7D1kRUW3hyzU/0twBpI0+dr8
f27XHPnYsUHe0t18cy/dhAWQojdGVpIM50xztzqzH49/9kxuO4m58a23xHvehLcrr/IIaHUrnvly
TD8XsmBqR1Nwh6FuvKmwfb+zMr595b5fzyXmkdkPG/jbdSSPmQJ4Oehs382XKLVkcRiwtj1j+Nnc
G25SvXMbf31OqA1QSqEWYuOGLPzzL4a2QRthgHpwRuoxELVD6S1St3i0cASfpE+rDyhBN+nvPCn/
eF1WFfjklF3oaH++rppHGvkDHSE6o9Zj2UKaqEu/uaN/p14XQx8ftCZ7j+29PfQ/LmhsbkC9CRuB
a0pZ8LYuwPO5uFqP/VNlcqwgT+jmZyYb9Tur869vgcBlhQqKdgSBwuLNdyupvQx4BD6YqdSkHZ8g
ETZIo/Hn95Do/3glfhIaLlzMe6txG3PoQwzb/KDRjf4jx2n0xdbaWxjojeE9Ydmvzya1MY0QXItE
UDrmm681O4kcDKfnYnF5EBhWQq13XzcZwYEWxp8Fq1KHAJ1FNIAsDgEtTZ6fn4/cbSQpkdioh2nU
Q31m8qzZjPt+/3r/olj712VIWNApk037bex1mrYzVDKXQXO8TnE0IAmm0U/6DZAGran9cFw87ik2
tPSZZCS5Rp3e1wO8mNRt97APJjsUcQqRYkhq/b0skl+fV27CVlLo3AMCT968nDYnTbIX+NaQLLrQ
iQd9vzgQjX5/E359FQnBgfHNbo86jLXn51vtga/FCFJ5cG8LjVH+0twyiS4iw+vbh8VV3XMGmvid
QOVfv5q91cxEMyCM3L7fzxedNDcecJl5SAJG75DaSxX1fpm+s7q9FaSRck/iA5u8zRuG7OfNV3PL
Viu0uXcC7N/y1c4WUD9YXehEZaLqukjGwtau0y6vrEvbzt4Nbf3llTH4BMRc0Cdlj0KA+PO3dNee
aZ+DJEO2lbwckpW2BUKu+TgTvNjh9Mz+Tfv/b7fFX1YErscr6hobip5B55uXdADOm5H7YAedm1r1
Bytu4jVg70isi9XIJ/+d/fGXn9EgV5eDD1ocRPtQon/+ggKUDHHu0FcNNYnIjxU0p2b+401quwor
KkU8eTIoGX++SikZKbYpVidcSv3erBvjYDPlCI1GGKFZVAAOY3t857X49TBL3ppt895RPnF5/81V
wTDFcrQSLyBYNAlqY37OHONvEE3XXto/Akj6zEQED+D4mDZwgX7/Ur7NpaOm59VHJb0lgVLhvH1B
lFoBVi+lHcxoOnaapa8XTI0gCK/2fOt0tNHcTuV3XT9MB60X/XHAftdZX37/Md78vtSPSJa3j0FF
J7ZC6Oc7nxtNXWMoBhXo1h7D2gmwoOnO4Z9fxSF0YDvfChut+89XKYtkWdvMr0KbCE3sXSB7vBV3
6++vsn3WH3b/zU2yZQ1vsR5bIPDbFLUMIwgL0SRDfwWhsq9jx39RuGTKUBOmXF5iB+vSvk+RnO2m
YSnXl99f/82ruV2fgdpW8lCOc1bc1uEfTr22SFovxRMXwqnQ7tk5wDXgx5nFXiOwXv3ZiZSrsbfp
1JGE35B+/fYA4NAiS2qG5aFKGEMU3PqUDm8+IMhyJy+Pfv/dvteJP99ca5MV2y5OB+S3b6NuZmON
wRvDZEf0rGHVRYhZI52TvTsdRj2f1WmAQCai3pDO8tgBjhY7p6Yzf3D8UuuuLemvOaI/JiPOi9QB
DkXW2KsuckViPI5OA9g9cDO3Le6KepqBjabG4Ea4h/RPSymkvssLo/X36PixfaJblEXzHOe6lf/r
V/yfmeB/CYsn8r8PU/mwfv76DzEK2//p3zEK5l80QGiy4GTA88Z88P/ZXOy/WD5tW6e+IB+FhIX/
2Fzsv1jhUF9gkNiKWJf/9O9Boen+Rbtmi1uh+cAa+GfpKdvb9Z8HdEsyoJAiPojAcUz9DMd/fvsU
bSAvNcv0WMUZqkWInodZ66YDMLxiV/dCPFLJDrc/3KF/OKQy5XxzUXZhzhtckOLKfrvkmHgu3Nxy
s6MzVA614+hDWluVg4ygMYoYEYNvlFeFKRLkRiU5ShudajbeeTl/Xvi+hzhQRJOgupUGFq6Qn7+6
Oc0TExg9h2uLZKwxg3jrcySrgJ3lVJ8qAc8EdPvvv/q/e4U/33JXIK3HEELcqE2y2M/XZVCoLZoN
jl+z1fRhwPW/eIu53I+21a38DgADHDWgx4w3oEDWtOivu4014BrDghIEr/OrVDNzolG24gnVXTsd
mc6azgdgAiSzYpAa2ohKqJbH1M5F+cAgeBCXKMoAMnRrHZltVV9j+h0yOEJwswJtcG5ZLa+779CH
2NBnEeGnhzgYb6wIbRnMp9rSEZS1i4cxqET9zm/X5Rd15ZtlmM8bi4JKDmMv8pZNIaIDJAALL0Ae
+Wn9tSCcVwQrPOSkdy5WtqOLepiSrzTaaOBu6AxtKuwobxP/INbitvWHW2Yl2KOVFbkbkAMqcNwi
FVUPuAQ6sE/ESeAbMvEO1Pq3Uqt6aPr1A2Mnh9liqR3jVqiQRjUEu5iL5G4ODG+ti4PbLd8lqzdO
t052lIIWNzqiA+L4WStNezeBqj74LZgSDZJOIJbCxbisfUMRDLcXngeMkFFUbtA7Xn2yzdL5rBbv
BA7ZRzDGV3SgJHxt2fBevbFtIzy6o34/JtZTtRFYQG2eZ+yu+X7SKOx20Go58dco5Y5DiX7xahjq
5oauRhcu1djB2dGWryvoh/5iYs4AUmcYiSdY/DYpbwcy3IpQL5S4yYfR/sbIrMG/VTIFPvOHp5vJ
VLYBJX0BDNcsjgUuevEAlnrsPCcySyb3Jv2O4VFFgeW5bWokPHI2GP+reKi6e5Gtk3zYOqLzsSzG
5PPga/141XUkEAf2dwgRdocsBBsxqp3iRfNCCnl4Rus8tcPRroV7pc1NjjQxG+bhnAywkmKSWe5T
xogJ8QyokhEOwFgCG6iSXSp0soVnkVUpn3NDNblpxu7ZdrV7Dz/MMY9uo/z6Yh6pGfaF7IxXf3aH
D+WKGxjhmebjNG+kx2h9Gm09NMahRPzX5Bu9Ku4MYHmTt+RkEXwHXnlVutoR5JBl/MxzPLkkHpA7
DGEHheE+Zhoog3xC579b0qa9L76juIST15+2xEp83XkL5C7W2tw4WFm63A9ODNasbJA/PI5KX8pz
Oy9ocmD3ScgngyIgARCm8EJXMrkLx16DlpMjOaj3sHCaZGcMTt+cxAZLgw7GgV8NhKcDOGZRiUrL
gTfO2AgZfoMaunvIkjxZ9mYrzX2TO5DdUlVaKNSrkjQN6E+VfqErCM28uQkQ/iYBoox/psKBX5le
vGMaJNQOF5BCGO451vIRULBDyObY+B9mRuDlw7zCSoiw6nqPHT3Gv9UGyKMBOSMBrYe5jBhqFtzj
NLMF+HaZFR95oVWOAwh1ydNodqOEq6Fhku5l6vnHqjDrKyJDPIKzcrGULPJ57zwMrQZuCLLmou/0
ijnwid3RxBSM9L46+7rVY5VyUbrBgZiqaCAot4ycyjfGx1iK5XUD3qRnKdHchlVX1iuNbFOAT1iU
hBuc+us+L6fpbKIQubdJu7H3msNpP7JwvaR7u5XwyBDgL1GtI3XlTmZA1xVtuQ9LbkscmrkYHvq6
8FRgY3TRLxCJFwic1yqvz7y0Znw5Zajrd7gc1ntCdyZK6W6jQal6pmcvEHuAdvfFdAJAv+aRJRb5
1cf6IiO0qMYNQm2bNrEF9D9aWIBe9dECmDxmTvu4gHuqvrQU1NfEeXQ64B0lezCp5uTuXE5dL2LO
pXeSOaE7geMlTRckpg46nWnZcgScWq/ICTDXQSNwq1fXLP27xnB7ME26n85hizMySB13fgHaR4LZ
0pfpTisyUN8jTT1w+Z72aBuruNUAKjZBasF0K4glT8PGRFwcmPZCkAPKCCdq5qk/8grRPKoS5kOn
EaacPMgkn4e7EthRc2W0xbReyThGHYHePM3wYmXQsoTTZzfuMtXlQevoeoWgRbIi7JG6FMGicmuD
BbUDP0FeL7cF4TQ3GoDpLmhapqcX+Kp8NgZ9CyVngj1UUTr13GqtEWZD73jAfKQ4Vk1YfJb4JqVj
eClhsiW3asniddfgTT1IPsgn1s3kRpQlox4NdM4J6lVqBVL1z1azXnRzNYPChGkCElqq+rklL6kl
U0F1ICMkoDN7zJrHPDEJwugdwnsasFrAaf3upRuQxCMMNTpjBwR1Jc50MLx7NbQ9vDSW9tLULzkw
yetKl+345OcCYC7KFC3dK68ZPhRwXm9xwgxmIBPl3A7QziBgp9BsD5MFdC7qHCCzB21aSJ8R2gLO
1FwGPHyZvQzX7Kdb4TM6wj0XGBjjfdctmIMmCN7EahVoEaKxBRwIJ6j8YpfsFBHxzcSG26wwWlhb
XpJdSIRv8qx7dZ+eINUv/Ec1hpNXCNIsSs277oxlvkdtnsmz58ki3U+jMtXeKqxyPTXERR3QWXQw
WktDyiuQZusaylp68RmpXNlf9CCIqAssq/kyzPp4uQ2X5+MgJ8RHq9HZV+zYk7/jxO++tAVkvGjp
117jITdWpCUqi78OHpyJ85A1sxf1nQHC15GD3u2L3E8mlgdj+povxPZdQksqQQ1BohsiMVDABpyn
cB/ilis3r2GZhIUzfa3HrgrGfhhflWvfpK2hnZuBJHUAdN4nrBmhWIwnZZk73wZfA20IJIYYwLT6
aICxnpShZ6gTMqr0iKqEPM2uQ37gYCTQQ+SpbIm6BhQdg1GbX65l7714Qx8HE9LWbyL141MxpfVF
OzXWEVG5OsGQBD3STW0AvM24NutCgYSrZLSMXfxB88viY4IBGd4chodz2wHFDV1I4JdWWhpfVFp1
hEThPwYxzE5N0MdeAKP55La2/iG32/tJIgwhxgbLYhVTI6CAuV/9/pqClGirtryMTfNTs3k3ymp7
47QWk2ahoFQMRJflS9KEOUwHAkZUcsAFdGIipR+HJHGjhRZ0UI5qOaa6ys6uMvKd5mgo33wN1oqH
TaX0qhvKoCZSfS73lu7dS1VQAfSTcXAShHrCv+oQBoPOL062UR+KNKEJvXR25JX1cahwzVj22RqI
Exis6dkzrfiaMAXFDJpsCUuxvFtVjzxplv4VPrJhj3lqPLI8fGPGWiCLlJ/6xI/gjcVHHbKw3hHd
4YAmnY2xuSnivtoZc3riz8SnpZftayKK5yZhdUYRJA7Fkp49G19a2u97v7qjQAYcpul3NNKomjT7
mACfzQImUXGQGvkJc+CAeRVzbrKFpNAF3ik+REj6h3OKwRCSP5XftgYRP6lqtCt+wTiEgZbfpyvk
TeaoNtBAdHpXmr7GuLrp7vAqYQtDtLGvpYH+vm1vKdxnCNsjijJDqIHaT7NflJFOZwF6/tEUk/OS
r3V6jXHmk72O9q2Zgk0cPH0LvXLJwLC0W2EOc4So5NGwoXDFowNKGCKdvrjPLmYOKb3qyClIvbSG
VV/YlXNIKxAxDQi0EyQlnG0TFKqxWA8dRODOTz+KwTHIIoK0L8VBUxq4obh9VrXcwDKufzW0a3sA
JmSGQqirdYakns4Z/rL03tNIWRvb+SIGcYNk3C+ufP2Lh/ywJyM7qLT02BrDYysdNjr+rhOUrCJ0
reoa5Zge9J7xROUCB6ecePrqanaeFSy/HOXdbou2sNu4PTh1Mu+GGsazgr+M44AaRJ3NxklDLCpm
YJaVeW9VVXNmbHS3rO49Pt/hUK3CuQaf50HixDs1OYu797zuzDM6PDqyuMQYD6srri/TTIMzkV/V
plXt/KLFxqhXZoBNaLnoIeVfEA1j7swxuS/BKg1qXCK5TnudESz7cdEh+C4TsuZ9IKCWda+J5VAw
YD/2hOiddRPzwAI/6tmbxuQxMaVD3eiXz0vtiuvUnUsIyItrXafpQC5YK1PMaY5xR95RsdNiZgTA
gFaM+STreUZfH7R1Mb/EhHf+XWXUUriYvEtwcnGk+XqxZ370d0m21q712/aEK/vUkFYAQzke7lqA
pqcpXR911HhHHSf2x9lAi+tIWgCt27i7enTVHnvmyeoKEcSllp3qQphHAJfJzsVZHTaEDCaca9Lq
ZW31h6WbrMfBZLsDducENN7jKE+dR+kayT3JCzGrGNHFOJvLKNbVDL8va6KliP8GQXPu9CzbL1Xu
2ihYJ5vOIAZBxPkKWaJw4quVBfxsehWHr5b8CGzT2VU1yGyP4+cw8dOE+gS5DuWuvnMdJLZkwEHo
0iSbMmZaGE7GjWH5LPUNDFXQmvEh8wvcdINFcHpsmACblrU+GQsOW3IgtfHF9RN1lycw55xsyAP2
yziwTC05W0ve7dWck8uiZZG9zNpjvOZ1EZhDbX923fnOJzXvxbK5Vxwuh8TLr6cUKBai6jodo6Eb
LgxHPzW8PBTkRDnOSApCXXb2k8vPfDW6Wh42rqqvUugPFco/j4wKM6n2xgK5sfMcQgDJL3ms8/IS
obcZ4jeu4UgVFuZnqgEUxMW9HJz65FROBHvJe5ItbYtgpHNwY5qjc6x0LBwIjHNezbg+pykGxW5W
3/qB8kEUg75D+0meQqom+Jv4ooou66+qzHkdMD0EY6NfuMo61rp5WNt8P5f/h70z640by7b0XynU
czOb8wD07YcgYx40WpL1QliWxXk6h/Ov749y1k2nkE53XeA+NNAoZCFtpxURDPKcs/de61sUhau6
F+h+vLk+JFalH/KS21WOIPcDtWyKkWaCQSt06IEu3MVAnSQhITVmnGuax64h9wp+Wzyxo2pI+zYh
4c6D3o0n2Zy21GcCQbEWCajqqpA6Rl4JZqphftaAX6dixnAG1giuBFLuOUw4Pq+HXI8Xg/9UNy/w
QbveJlMpt8wIPFYb22tTQcDsbhjX4bE+lLKCybZJ2wiLz1dt0CLv2pTNp3ZAu7JOdHTlWD/RvQ3u
eVDVDpSLavWiw56HhBJZvyexsnhqUvXOE7Y8vRBfso6EkHI31o60272Xd8LlgJSIMik2NW15Y9zO
s6Xhpu5tg+iTVdPhPZpxu8goyQ84AMm674KCtKm5XlEljoayid/drSlKAXtTaXn1HMk6JD6RyAEj
xh4ERlW4G0xsWtAMoeVLMwLsFYqtVxDa2CVwt7Bo34km7RmPIWpdm6jNN445Dshk4aQjmUaU3Ncb
1MGRL53mEwL0NQmR1WoguFB0yiFtVGWdLqFTZoM1q59Tk0QqMKENawAhI6rxGV+8WAPpLDl+EFmi
WqDChZHnOAe1noDKziDoyvbUp8KSxYFHUWyiGANwYhDuMczYz7UO9yZYO9svItsFIKxCOhgshZyi
1j6K2UzAPDQqzxPcGn/M2Ulau71JOmnwceRYP7pzWs1+2IoIOudo2uuwbqidYGymVx4zz8+aEqZo
/YBdNqZTNWvRkL3drEY8ywHzP+7XCMt6Hih0LFH0RCYdiWlJZCK1xwEvS8ORs4Tm1fjPYy/eWgmA
vKCeHOMxTiAlBNjG44POVxtgyItWBLii/HOG/JOKGW2VxGI8Ncjig3yeLiPxOfslE7kpbJTYOn59
0ZOhBSwA+9E6Hqdmb5RyWGO1iEEZVPONiUxgV0kRXZWhaD8pseorIueskc/xJQMtx+FiqN4I4owy
5Pe6PKG51qC6K7dJgj1eQfUTSJahzZDH5wGq2gYgXSA0tTzkQFO3Xs/RdlWJ3AkIhKeVRcSBc6ta
g7VSG8XwI1VOd40x2l+w7TbEBOTGXvb2kkO2cFEBqR5koj/WhlfvtQ6jHm3YT3YxnycLvMFi0RJb
NW1ujEGyzQNmPKlz/4Znq/ThzFb71jGbdSZduTfNaZcy9ryphsj1Ex71K1j69j7JPH1b2/UEg6Sq
7HHnGIYCELkLu2CgkXENxpXANgxdRCja+IaB8jQ7BSeNH5toJJTUweRoOuE9Z8V0bwOKj3xdqa6b
Xr8ln7lf51pW3BAG7HDgCcdDDq0UhkiVkOxpF3WgRHaxIV41glCP+9B9d/ArCqkWdDhj50zkB+Gw
2LzDg16b7jY3vWFaM+V0tkPYJacok8q6iFLrrkbGAiNWpny+XqD5K6uBhFnRf1Ytp36YEdNvrdSD
ruu8AwWsITvj8bGui47zsPD65g6BmlgNoC19LyGvj7aGJlasB1pA0h/hiDFy9XQgerjQmzUyjo3w
2valU01SMmjW7mD9UhwoxRxYY0g6DyXia0qJcUxRlASdasXbVqUEMbFdkUUV5hvFm1n8s6l7pGJf
IAnxd2QCEWrwEzQ46eoOl7ktnmDu4pakmbwOnVpeJkrsk8f7v6e3Ma4tKvzn1qYpSVbj+GCVzLlX
WUemnkJmBCTTkb0wJtlOaeNxp9GJ7geN4FYc5qHvwWF4mFSotznP8Voyw/OJgjG3cmwawksKclRg
iZHlR/FrZIn2qs/iLZIckukWl1ZA/lx/h+/+dlIjkHhzNgXT5HTnsJqN/UB+C65/jhIl8L42miKy
gCG/p6n5xMABU9RMfJ6YOOSTg9VxjmMHdpPQ2ZJHpJ8K2c67cHRdAidb3Psz6D0BBmxTAG25GiN0
Hoaba1sadd7DtNAuHGF9A1pbXhM2kG8dJA9XNmftr3W/hFobirj0OTmAqSrntVPiC4EXEO10piE4
b9onOlEoopSg8zjVWW50IDBvQgWMrzosBa0HUd5aMi/33TuIQwO2CBJpgD1D2RNS+NQ83qXbNrdo
5qE8Ng4J2szBdzIroCLM7edCF+PeK9z4RI+UCArkEHtsvPW12oVYgBqPQJm4cbKNAqcSmRuyPSvm
FDhkjExXbieMFxuty7YQGlkwVWVUGUFXlXylFTV/zTLLPsDKYPMu2Ba0CdSQjGW3Dm1buYKU1u+B
/GYXlfZVwQbfxve0AcqNzqTBn+OaUCfRnQqtKI70GcHGFOYOCol7SWL47DCbfHeISTBTpn3byPE6
DZN4V04h6vx3Boqo3Dz265kB8mqEMHYDw2FJoc1ZTqupT7ZjI/cF62gz6ne0rYntS8WnLmowo6DT
+DyQzjR1arfLumYrypIZhGndgE7hjo6tuTF8WlDyHIMYfml0+GcIpzXM8PBaZLaxHUI7+evqMx0E
MC7TO9KFQ0i9o8dPDIMaKsJXQJn7E6d17Qh3xjhATy6jvfUOh8m8IZjx29P+JDuag8X0pbM89ix1
QYt7FjmvYYuNqBsfezxJjElONEGkz9jRRlqS1qfKsPI12kXM6NLiIDwZFS3Jd0BNXHEM3iBSBoaj
OZQ4eqP5UglzTvfqix4l5Sb0WufbZBSSvbgaA5qa5QXykn4fQtE5YGqhekoNUmWGRrFuQvme+Esa
cUOnDYdIX3GE4yzg50UvYA/zYFoY4OAYpdNdWes1t82s3VTW2K6lo7ABJ1VobDHP57xJs01vTWV0
8yBKBqrWNm13ZOngw/cGRlqjRpc0V83qelTy6lFjf1vpdJMXHpPgkN7FxrqQfbRuNdiDtJjje/ov
HVHyEDcGxYBYPVGCSZAnZN6zvDNQ8g7M/PXbqVSt26VjREBlbh0AETeHyVp8ZkRJdDsnIWKUuA/z
pmdXu6/43CRJY2HacVytA69m/JEP6XiLbuNZ2mX2Ga0azKLhnV+kuctlKcSkPc/vcKM4KdlWeEcU
K6014fAU86OWEXyj9bUmOTRinZts4nLm3nW5PyhPXSBWdN+ksaPGJmwkqhLz0BmRctLqnMhTzexP
WWqEj0TidT51kxpAfnIonNKsv287p9p6qUzxSxk8P7RkyJkZ4LJkCrnrq+k7vAmW+RR9wQR/rirX
VzCNjevyHfKEG4we0ypme+KjV4ZZt/Q7q27eJu+QKLVdgFEF3cDQF5TKb93YUtwQVpbSe3NVtz2O
KgbWDRHQ2bRqZl3RjkVI/ljaNZBWvuOomKfZJUStBGF0p4n6buokUZVeB7UG8NcmEoaTbmwaKcRH
N+WzUUNNW7H/LsGQRqNfNRloq0E4fWC7lbHxRqFfHL3j+I/Bnhb7Ox+rWVBZgyIYDDB70REOphpx
GarTHyLONG1YEdbV1mP7zYVLrN6CzqGt2xTzvcgITiDzmd46Oq9gMNWtVzV3vZpwo9hwyab4QpgA
9ZR3W3eMLQHNEDNf3idiCTv9MntGfcZ9t3MBqVmrkDs8aEfzyNro09nODi2kamsklb6c6QAz5926
9EPp7KUHiPb2Ksrx6qRMn+3IoubtjnzglQVOIrBBJAq9mTapOlWkXaCv6irpu/YyzalMQPVEoRGj
4Y8hjKg2vkR1tenGmWWyG41d3+m348j8qxF2THU9+7EU9sqW6efC88ogs9kqEssAK8b0kV7Fjsyy
dVTER6Wvuw0sHP6cf7yaNjej5L0OIsJUtG0S468blGbh3IXD2oCZeOdQBa7TeLxSFZDQrlf6+Oj6
oM/g3wz1JVG7Sx8iw+eBfPPK8nqmkvCBz6U3sBJ8QeqFbqXnnMi3YEoaOuexj8MyI/9Oda6jwT1q
eUcmll5/1tT8xXDdK2silqW3L2FeNAGxhW9wfpHn4qq7JTY+uikm9VwX49c8EoNfs5LSJCHHwHC2
Rd3N2F3h+Lh4og8kSxXrmS7ZKiypeEF5JXDwQc9RuaMEy2MHXkYXnyMvxpPRGIwwyqEOjLDJNwVt
P9IIT3SrEwQTkfF1tmi9k8mTlelNYdB9IZ6UK8I8mqi2ggsZqYWvV+iGi0I+cn12Ux8fST99NLy4
RjJoNs5RsIRsOfGF7ClMn8j0TM7uIIZHHgRv5WklpEHZc4fOMJdhg9tAvb3GMv0x1kYeRXJieJQn
44r6VRO0nSemPrRp4d/VyKmjwMk09WJysKHni0K8LqoUNUUJskzrwi9KXZDJRX9ixYj7meAx421Z
v/xOLbKvIRMYrJ01NDc+OucwUsFi0Z5DBmMjjcXBHvbCHCjshka3zSsnnyqObyKJ7wAqehOHu84u
YBl6LF4H0nqS6MSMKCn8yOrVt471dPU//gAkx9AC88+6Xvab0Gra+unvlSjvevs/6VCwstFTtOh8
MntDEPxnHQqATU9UahztjNaLb3Izb28HraF4UiknxmB0UW4TUtxzxZOuowfdoABo/aL1ws9lV0GJ
MkpT8UMlz53taFrWcFsyGQdZN9DHwPqXqPlaGD3G3x7gCskKXkk0LU7l5mTgpftcTsTcUX/3qEOI
Y9HWuEqB9rx/zP8vTPsndjD1b6VpV7IVVf+PpVTv6n/8z3+s20pUbfePvcy/lChev5Vt0k77V8yF
33/Ud8Ea/OHfMFU6iN551pEoIZYevsmW/8y0f3OtxTpqLd4Dc6Eil5Vo4//4p4lgDZmjA5jNQFiJ
IPk/BWum+Ru+CJMpu+Fh8eJO+3fQFtg4uC//uG/5MSjVeAOOqqouvouP5tJ6KkpRKbn9SVjaK1Q5
aJ+04nwBb+lczZ6+RpnxFqNR4MjmXGatmDdhXACDoJebaP25iyfzdSBOmSiO2csJH9KpVvTmRkpY
icXkjntnFO1tuAhPKK+sKzUtrKucRiAukuIkeyIxmNXJYO6maM1gezp2c/gV28yNUwOlLMrmqYi1
jDpg0S6p0eukUZWPSkhoh1vfFVO0p7b+rPXGTV2byY5hN033sseW7ywQtsK4ifL0Bfv7c8jAbTW5
SUpr2b0XlSN5JBWqqZyBfJgzb69UsLjelD7TSX7Qm+iTHhfPFdlKS+b7Xi+UL7Hm7M0uf+tCxACp
al6SmQkf4UB7TtNiZejycRI1MR+i1p6KJntJNPdeTuaOlQ4Ag86LYxYgYU05qJ2jrI2yNgAwxMe4
k/hPUEsHYSPUQEtdAm004iLVlq5dF/PuUo1T2ziqD+FC782L8L6zc46GSmITCMTFasr8jc1NDVpP
fVA5V26nngxTbdLaNUVEux7M9BV70nJY5nOrqAOuQoSBfoheN4Afci1nakN4OflKLSpI9mgmaZyV
3Q6lbPg81Fb4hEYu3nRq313nfR5f93ltBlGlBLVWE8c4EsrmdSxc9K/Mg9fOYu9BxCaDLavXCPws
P014fSLI6xfbImqlq7kDEofAcXPOia6cmZTbavKq5OaN5ygHjXTZFZKlwleq+K1U4jdmqm+oCQin
N8pTNTGHzpbGZuRQ2SSiC/fAuJVd0ivjmtsk8SG0qLtoqG8dYsNWstasHYQSY9UJ7MHJbHKgH/n4
PAsIAvv+3ObJRGpYCfdVJ9Iy0qeH3o3NbQ8oizw/ype0nbIDS3q2KWViPOa09VZRzA0WhXI7q8MD
6/jkO9hZA8qpG2mG1ioKLWMbqfaFzdC6JLXZfC2VslnVrgAcU5s3cUdDVnW0m6xKXykZHtKG9w1X
cj7XgzJ+KrqGAWPLXRR1kyACqbxn0KavOyY5O8fmp9QJURXCuMkQwTFeGPgWTYMTqkfoxqqMwvuw
SV+Uub4rO779KuUaZMQd++/XvKwlQArNulE4xAHUYqgCmG4hKl6rQ3/u7fykJVoVIPqrKY15khgq
WcSDcbPTC+GwOVpbU8eZnFbcuhbItkBRhuhER2HvlYAOMDtdN4SA3LDdX2jGESc41U8K+V8rpYfJ
aFTWrmqrOxV5ym6cq+dGzg9oZ/PVpOoPZHjGKzQsYIYLtw0o/U+5KM0N+aLJtia5lY8JbpekLZ4I
su3upUp0KILg8L5uWV9SgGi0aq11TihCYvLZhdqdIzc/zTXv15m8e6nX11XP/cT+fmlmPpNKrssq
jqnK5aDOOy1qB9TiaDLIYXxjknNu8koGBqMLYLZ676eU8ciblMRHzxk+v69/FSjRlVnmzpo2EOnW
KndRHs4Pij3pvkpNsYZkKn0bS4KvaXzHTT56PpobC+Vh8iJ180ZVLNrSLn36sihNKj4G9Gpisea6
BrMTRZUro8kJWqdvSMQfeBCy9TK9XtFUhlqk8ecAg/L93LrEEHksHk4jnkpNPCH0JFinY8mHT+0G
41TeOaJuVsZoytts+SJBZW0QpulrJSncgDX1gYKPLqZ078OeXUDlzaycUjx1MTtFHX4x7fitsAax
r3KZsm6iY3z/2USWZQC5rH3fOfdhNkdrdCNZkM3Zy9TnaiCrQgaSSLEVDOB6Ew8lGvvB2JKU+hAm
6RtsIofDtKodvH44N0Rq+QNlBnW4RWB1nJ+aKTuRqU7EpWdcPDmcDYh361mwLblm+lya4kl0hX5o
XSZIqjI/1NKGvNpzI+IYmXxj6JDOlLbtCVLhFUaCqaMQESrTWZw9oMSbBB0dwy498cfevRAqetMP
PHdqVN8BPHlulPQTxtqOtYB7gSMhJ+SOr9YMGwPzK0uRBTUqgKh70UjB26GwbO+MrHbWeptCU1X4
LrE7UXfJp7wZssOgpa+1xhi86VrdHzpl8gfCQA45QqhdpJvjGte5do+mD9njgPaxnc2bwci8rQV2
eo8ldx31JS0OWfPdhvY9Eu1ixVSaa6xwv8g2fpuR+c5L58TKnkfelj/hIQlSK3mJJv5qpJentJke
lNa+9FXTgHnpnR2Olh69J19oG4kn0tc8hthcidZVvnkINgIQavvSy5+5D57KkZsaOd29V3hfQyV+
VV1nXOv6zOqd4Po1pjm8DcfyOs+mhyivyfKZKHRpeJ6BZfUrSyII82zlGzuNhMObvCmq0m6agvZd
XhTPzHsOEyGUPl2LVyVaLj2UcdTVMcVSqSurYZRPqGfTVRLxHjUucz+F3l5xpoeRco4uRF9BrS+o
IjNKrVKLjrYaK/fDhG5fmIK3YGWvRPK+TWO0YYTxCqOLpaaKO7A0ebWbakZy0OLI3R3Y68CyMiU2
odJgqdLXDVMlnk++WDYswA3RYAZFRcpbrqRvXsLTRsyzRVAUe2BCXU3xlLyQh3YoMI/5XqHcdxZL
Ofof8qut5YJAHVp1Kfc+4NYlFhiq88BqUE6uC5lUNKtBLFcw7ivImxFlu65WtCZMK5zOotfMB8Ko
WSJaFl1rqEkLh7bzYhnsvK2SX9doJQJV1Xxh8NG9lEmAoYwPoCZhh6OIgMtOS0/PwntmLTdtAmvX
m8kiYtSS0CZ2jK3I5/oStZrE0x7HV7lXjodlpfQ7OT4koD+/iJ7hH2qsp+V8h4NRkrM1lNuUnPA1
7Wa6Wki4qTJZcnTaTBsnoVEPBbDwGWiUK4WD4Boh4UkW2pdqWrTuffVMOF634dy8bUm1W/dl9Jpk
ktuP5SrLWP1VFOjrJuLkaIRltbNAMJzVyiG4sxH6OjY9on4NVsi05/9gWLEymgQSgqRy1kov+gvR
niT6WuqNmjobI9K1U+Lw1KAYI443nPxuqK/7gfc3qYThkrGbgT7s2Qwka2QSc7lVI3kRBctOXrDx
jq0FK33ib6KIr3x0ZXKVO/Fdr+jdZhLcqEQWE+i+7C8A1F5J5HqOBpiY/XLEjhGInWEqE01ve1kA
RT+hiVcMQRy69xhROE7bJYPRWSMtDuELOtj5BVkvnTXiqV4ilc3MrJF5SoUHHd72uH9fDIn8ddek
pRyK2GJqB9SLYdHkc+h5QMLY7oZRl6TPG9k66TO2XSv3NsgQcSmb2nSMSva3ZWGJBr7/ZoymZVZw
z4ydEexC824S2wwSfYTzLdiJ0nTkMmZ0u1Vyg7b/XQXrOfkqKlm9tf9rqYa/VjWthChu//effym/
/xp8xMIz/NMv1u8F4E33TUy332SX81e/O2qX//L/9g9/LyOBdn/7j39+hWDWLj8tIn/yTxUmZAG8
RT/3Uf1erB678ouME0G5+q9/Tf6qYP3+4/5VsNqLWwpYA4JeEz8RFeO/ClbrN1y4qqGD0neoWDFy
/qtghdeoOdBG6LagW9ZtqtzfHVam8ZvND8FlBZMEm6f+b7EYKYs/FKy6ZyxVL6QYsDQ6FTV//oPD
salcmwYxkxmrTzEPKCYnAfQjtpW+UK7XPMUJRWPX1C/MCLxNVjpVwNZtn229rr9Afp3WbVPOG3Yw
6zIRXea/n8JLpt1nkwJ1hY3lAQ2HvhYk32460bLGx4KTTxFN2340kt3MLHptqaFJc3qoTkhycf4w
2dzOekUpJNGpydneDFr2xXDKaV/IhFeZ+WlFzzZfAG4LqtbEd6ik+a5wKCNQRshgQJhMAcK+rNSA
puuadWGu4iNnYkLaSCdwpqU6Jbu5kZxyvJmhoosGnH0+f9Em48Yti1Mi0tdiTl5AARqr5Te8UH0w
Y1ZtskE2bjV/ljkLtsTnANPvpKgIkZCaJ1sb6vyqV6pnxoqgnSsU7zQhaxq4VKmzaRMSUnMIQRf6
prvhwWRCe3BaZd4lVvYST7BwZVzdRU5/HuulwEuoqZOeypkGw7Lwpy/OspNCuEy2bsz7r4Wa3jcc
b/ZJkcRXLm5kVP2wAY6h1U5be+o5HnMwea9sgS1zcBodd7tYpFbCDLXTWNuXLmsocu3xum6e1ZZX
YwL6nJPaC4R22QwHrsLyW5WdPzMLvSun6EgEZb3WyUthWy8L+ospm3evfH0vbwBh9H6pted4Ym0T
RewwxjdRAMT2fVdSltpsxWgrnhtOFBu6kuNB5iLhux9Vi8oZOVvFhGPdw1z2ZdgsuhOVbYavR/c4
K40qIKBaQMoTWfq2tAGyaXmPXf7seeTae5EG7FhFqbDUH+SGMqUqZf1cpx7VkcZZtZkN7YSzqdoN
rmVepuXWGQ159hBIk9nad6cx7LqTY0dms1JmTjMr6RT6bc7R6kVDJ3GTzN0T0+CtnnRuwORhVzXJ
S417khquuovtdrzUY/ksQ3EXmswSjbS8k7zbtGE3VYtrTRLhMg9jvJFCydaool6cLnud0BkEppkj
Q0VVt3IMOR6I1TY35tLj8GI2sSJWDjHTGyJRIMHEfN62zF71iqBCCl+OJ+jhC5ClVcIxKMvY6QAY
JpdKpTSodCv3bXjSD12SciglxX1hJ7JvplN+rQtr145KFBD5fScmnrPJi9+sSbvpMcWshi7ntkvK
N6tmWJXH+FlMHccOuRglgypzQhlJ1SZTdM1eMZzTJGYkRydFiTgp5CmXFsEXbOMYIhFRjUMFfH6K
TvZstZs+tOw1HujzYHHPjBbfp5pwrCAkMuJatNqpHpPxKtFReM4SsrlHkKJfWxKHj4cRCUeD5Q8a
xZYKRSmwjAZWOgHKGOwoP8u4eWJiVvvdZC+8aloMzZIy2FbeV6QE5BMqyVvomtv3A6/mIC0zOTtF
fWNdOyyLhq4ae7sszCCXtJO8iAvQubkk9pNXJKeFwx7FEFcS9ZynnnO6WrvKzdSgNycaIZY+r1QZ
v/bJcB6L7A1mcv9AmDeiS5TeaMU4T2FQiVDkx4U/pG257SKdvl9OxKmhi6fMjV6Ern5x1R7RldEk
SIiWA2HYZRuNttXKzGg9ZCb8RnfiDONaPSttSWujQrNOVANHv3qymkOnpozf6ZhdAT6cd+4YNk8d
ld/adevyVPSleKkXTEKfUG+FfXd+v28sbAzLwxajfuCR8sRMnEEmpp2qcZNxPkl2iktdZyYJdZPZ
faeQ/Df0zP9fOoKAjlhwEj8/gtzV4gt55L8fN+SPx5ff/+7v5w3N/s10DBeQiPWeKEev+/fzhqb9
tmDabChHJoABk9f7/bzBnyzoHv6SqgF3Uhdqze/nDfs3Y4HwgX2iQ2Lqhmv8Ow3yD4AOZTGb8z/j
I4hIxIPRM1Fx9oY4SKskncIOCj38VGraVhGVb9YVgS5XHU6GH67SX9i5/4xz+eMFPxiZi2qJdJE8
NrNqBJi4tzqmmpU7Jw/oCF7+/jU+IIn+eBFOcD8eniA7D9CAo2mfdbfDbAZm2QaDZQdRxI4/voQM
8PsEGh7Qthk9RMuGbIb2Lz6hht3+h5nDH6++HO1+OLrldqFNiUmwuZoSGVZQ/4YK3ap5pRHK69Bm
JDmXD7yi0ecrY3Eqi90vPvdyOPxj2vHHKy/v6IdXNjwl8cpGQY7MMulW21Yke6vXyEJi2qD21wPD
UiezA4HCLKR59ouXXczvf/WyH86qGWORxnKbaj/RqLnqLvlV+xjTYXoAThf/4kX+bMD/46N9MN4r
Wqy3csl8LnsjqE2Pg+KwncQVM4ugq9AY0HD6xcf58xH8P1/q46womQbVa4Zx3A+2u8VWQ/eRJhCp
mlaUXJN8T7dx3rIMU4vcWwZilUKsf/HSP/kCP9JJbWIt4lkb2r2JpK5Xr0kW2loi2pG/RkuCcbTk
ippHdPRBbP8K6vJnwsIfn/fDTNf1RgWdzNzuM11FcesFBrFMSm9uYX0F5hhuw1lfAui/16w/xSt9
wPL88XofuEr0FSa3aV13Xz/Vd8k3BUHJSKD2KnwU5xBL7C/vy59dzQ9rDZkvqWtkRrP3FAzUxn2h
0eGZvPfbZ2ZFiwy/QR2lpcYn9ZcLnPa+dv7F46B/WH2sgRPTEAr0v8jh/ORBeyrPVXyO75LG3cTX
5V4/DHAds9lH8fE1tA/0di/luZe7kfSn1dcwPWoxgVsH9EwXq/PlQ4pw5Ut/UlbkDK3cyDg3X6pL
dZt3ayPI1s3Wss7KmsJkI/jtmzTdt2e31h7zhkHlI13A1Vd31ehBOgau3LXGQZo+4VOr5HN7299K
96ytNb86uchstnKfrqedtVeO4bQfN2Ng+ka4mbbiABdc3ZjBtC93yBVD+TU+i4vcJcWh3YmLd2vz
E/O6XI33xa2y6a6a68YBUHBjhi/po3GKtm6/bXbRsdqlmOvX8zptXvMbyOqqCOA/LSGLF+UwJMG4
FVvc++mx28n/4sqof1iTtaHwolyZMMB7dLvaRbnEMKkNUfH36bWzFJ6hQYSNvnL5d/rfv1i2tOVe
+6ub4cOSrGAUwKep6nvcKauaVBuIikwg8RnozzFy1aoPGSE+J5pG+tK87dv6ukj0LVR+/AC/esKd
nz0JH1doe2Tx1Ptw75qYuSqGnh7HbDcYkFVJ3DLYLjAL5I/5oB5Dsh3XlRUd5tgCSygDywyx39cg
ziUBrmOP08LUIdzRsVymptOgcBDuvX2TNLdpEogIbRAn4/6AAy7ZcEhfN4kI2BO7oNHzK0UBxT8o
NOh1KoZi6CTNWYwbkiRM4WLpjR6dKeFmmz6lkbYn+RuDPWw4v++mzyiQruSI8XcxJOSReT1q1nlC
A41yvdkY4DWIzAvIRUgdp7jEfYlEvgiou+9INdtFmiRhQiswZEJSheXQUcBYFxLQcFQgSKpfIvdZ
a69+sZr/bCP5sGelpuHlZlOH+zDZpQ2w+OjFVdRgTLprp+YKzmuAdreTe3aB2Ai+cdbhX2xiP1nT
l8yQH08CBKCrvZUhZ9DC5iU2tKB0jSAxOAKEmCEi51hxK7bC+NWa/pOPqi3b9g8nD1O4Y2KrRbhv
yi0fzVq0Y9zky66JQvo27pGBJbdxM7G8R0iBf4V3/NkB9iMJbKaDVYyREu6x3V2XWbcqa8aOuRHE
THe8tD6a87G3sM/e/te+1I9YWdMoemlYIj1gpva8Qy7FJ0T9u+VLXRgcaNl6kV+Tp3Zd2fpxjg7e
/u9f+ScnoPcV5odLPJEBl8naTg+96x0xTDEZ7Y/SI+PMno41v16OQX//Uj+9qh+2MDLucxd5gL6v
JvU6DtWDa90vU+cukp8QVHIywt/ezrQ2fgXK/tmp+f0s/8PHG2cpSsRA2r4P26OSkCoy3Lro34o4
Q86sHRNWw3Byrt47ALyVbHJ+tUhDsfzrVfr9Tf3w4qacbCNPOPKN/TEbvF2IQsNlc0irtlhpoxcy
tKe9mLNEZVl7KsF3F7l3RUotDKALUtXjnA/7vAk/10Z1MgjbIyTR8AC2GKmvtIh1Nq7cZMahIfu1
IjSTpWibiY3Ct6dtCG4nbq9fTfpuoiTRORm4Cqssum4WrZhvFqh7M6Loxi7Mxu3HM6OvW2M+DvWL
ySCLQ2K87fut8Palu0NNMTq7WeyccaOSXkXrFQzF1uZAh9t6Co9T9mTol6E4huaTZd52+r03Ptbm
W2s+FOUdtOnM2PbOW9/il9/3cq/i0NW25DmqxVYblzct440g3arfKf0ujvaRhb2YEeGGFhk5eas6
pLmn1PqpdycKkZ5gEqdUdqlhXGWiu0cRiTMz5WPNDIizo1c3e+weO3tq1nRUfCPpNyTC7ntMSH1z
GadsP6fGnS3abTftVXW+mO4j5Kq+oqc1TTsypv1l8tvW5jHNrU3sJdvYHV+1iHmsO90BQ2X4Y7hv
SqndTtL9ZLYXrULJlNv3uEzwTBdfkTMenWS81VAA0wXaT9Jex7kIosJEGJFhk1PWJLR9HRR343HK
KaQICKn5MqvkJrpJfJO4NGjniTXH/FQQxzY3pOemXAzAT0x/XPVEpPt92jj7KUWJ9Q3/14q0wpVs
aEC+JdGOLLucqMJ+KlbCGM5x565Bx2zVypoJTQHaM9i7JqKoQzUxwuPCrnT4P9ydWXLcSLamt3I3
gGrMQLxiRgxkcJLEfIFRE+Z5xlNvo7fXK+kPzKxKiZWSLMuszW63qVRJkcFAwOF+/Pg5/zArcogL
qovu2HVFOsCkwDQ1M535XVPjCHnxZDbmnZR0QTUsLgxN59DCTE3sLWa7SeQAP+yHYqlus2lygNCT
noghMksoXPh4KO9Dc8uZ8nHI3yv5SjUU5B/NftoEe1uinD81Ff28SvSgzoaGOoZF01/0QnTXLEMh
wYBLkppfVHlBoufSqrNNqQoifw7I2KCrN62BLKbHOQaFvKgXKn8Pc2x8NLfF2vIBMRA5gMjnrZp2
hrujr9c2h7rZaneTOJ8x9LaqTQ9ncfQ16hVKKQVCVKPjQvneMAM9uYJqhpulnUykVbIxRyTqGfc7
1u9yl2AlZJFuRxmgITVPX2iLQuKkIgAlVxE/EFmt3DDsKr0Ccf7VPvmjQPMmEZOA+VP/G8ewXcOt
XwITP4NXoE6CC+p+3PxaZruBAymVvh2hF/08oKs/ygfepCIGqD/V6JUpNDGIAr51iQcWeDl5dSbe
KCDxS3jxyG1YY3PTA76uywfw1E5MwifqD+3K1IJpiFCR0xS6LTaQvofRMSoaAGVr1zv3jgxSgoiC
r3KBz3Bu5ICBHvvqWRTJdj6nswwZAKtiSWWPxGsTuUoIUPZEigYOxB1lSHyHu3iiLX+fGxCvYJ0b
j+W82T8fgjcQ5n8dO0GUfpeibAkayQh55qGCobhcnaLiWMiPlfjMDgOoP8MEaaS3L8CUxZN1vfYA
kw7krCJ1ZHG9G5dQrOwFM9lKb9j8UucgK2cyt5uy1d27JI9/sfkeflAieysUS4Uw2fDr7sJyVcKE
TdgQINHGsw/4aFDvxcNNtyFAQT88l2E8SGfaX2FeDWc5GjxA03aXVjzHaypfwMrPTDL5VIjtsW0Y
5qSzi9weR+SIig/KwHT7SBMRRajI72Eo563hLJmOMUprx3nl6FEFLay2d4jfpgEcBZ1fCW6Pvg2t
SJCaSILVj2WMu+Fml0pP4/9TUX7djwAQ023MFN1+ye0cz1kJiyZsnCyzw7OIOIVxlzD/JsWzPcvn
Bs8mxIbuBmWFwy8CK73Lh7BIQmxqVYBz+pZTPmMWCosNnv9cv1+awatl0zNBH6VZa7czqgBZ71W8
fYdoM4absDN0+zA8V4NolcYj5nGWunw0CLrj1v1iWml7leQvDng7uvrbzFcwqljJe4lzMypDkl/j
quwXsn5dESmCHUsHMtSGhzF7F0Pma5fnNrlD79jewTGrPrrbaNq4bD0is+GZxSmjvZCn4JJfD1lQ
XtYHrQVXD2ArRulIQSFsRHjbUDDiPUR+lne3WPyeMwQpCH1WqcthiVmPDJmE/qYDh9p+tatHZqJC
aK2dtgBZDDtDZhpvrGN+MAI4cE5Wsq9qlbu1tZulKMlVMXwaA8Lrr2wtXtXm/2qc3lR91KiTGpNW
W6gVzxFyR6iJXdi8TyKuZmo8BHSvbtr0cCeP6udGSB9H0U8M8SLz4PK4uFFw45309k7qQpVpnq3C
7abXdEjzpz5R38tlH+qYI4EfA1xc2wBFbK3aD9FTzJnkWe+78xwvJ1OoA0VWLbF4wXLePrCXYmED
HlDwzQzlCGbjWgm3QtHeNrMexki8JS1ObOMYSOtvKiBIqB3WtGAnOyyXxhjDNW3gZ0Z+WYJq47+t
qNMU1X0xGZ3sXTtnrr6fmOuHKGusqdsBbBY25y58Rj+Hv7N0Jif/XwWP12PIXw3zm5pXjeYIsMAs
OUIvd8xDR57e36FlRdFyOq3D7SLw7cL0oQs7bX94QjoU5O9iFdJwbdcDahW/KjooPyh9iG8OEduK
1S8lACHEnqgneCkncb3t11qinEm/L9/Gj0gqnAtjfiT9DpXtYQjj3DyBlib+0uNthzuEilE02mRV
tHF7XIunDUhYolNWmMuPGG2HlPWP2EPslKFQM4f7ra6zowIQTz4EsxYO+c3Pt48f9RTE/eT7zRHB
aJBtH+ZCD1sAEdGafFCoaDWYpUqQkJwp00/VEL+jB3mql5OuCGjTgiP7Dy++pxPfXByKNlDfbqJN
Q0EYEVMQ8Oapbg4vpTqeklYGEjedYC5C9x+uB8wPOx6roGq/uv4PKvzim7SlqMCeyB1Yx6w0brsm
OikIZdHXvEYZNf6aauVeu5o1iGrZu5/f8w8yFvFNxoI9DJ5Ny6oh73lAVRFrQPO6n+v3yklBajIn
eOdq/9nTxWvk+wEWU3F4Na4JUVl40onNOCh7jfYZ5bSTZj6WKc5+2DqrSXcVtPWEv/ZJ4xz081v9
65O9/FYdf2ornHOgMIY68PwZtasNoT0drB+32eeRL7e/rL3va+/fwwOuEd/fpzxta7INnBPb9Vaa
FSczyyeRe9xHVhgFv/vatyixShlbZa84gBPZB0hNM+VXU+mvS5Hya9bzzVSugIINCl6qYc5uWWIQ
Cj/bxm/R0xlPIKS4D0sIAODMSuqR87F+PsY/6DrIhzeBsSig9s3qaoa7smRufNjXbhu9Q4ln572f
JIZerwRnafJrW/9yvH/0aN/EwEOKeNquKxkuI97X1AH76t3e/IdSI1uCZli6BOqClPPgIFJxrEz1
bok/oIPwG4JU15h6tNKBtYp+1dz661UFyOz751+0CkooIGzDppBfcHh3e1TuUlHz8wgd7VI8Aec5
SZH2q/POXwcOyN/fX69VSrrIU3MIZzn7aNJ6LPXu2M6v8cpUEhdlIqeu36cchv/D5/wmVPVaHGv4
dB5CjZWTqqIjQzFV5g9RbDqJ3F/nlWJx86E1fLi3/1Gswkzu+7ssk1FbZnhPZOzTKd60U0a3bGQF
72HRrIyTSLNSYtf9xT3+YFTf2ruNGpDgLleFMKb0tweMmnW6bAq793pCwN+KVDggveRoWvT7Nf8W
zOOxLvnf94jRVxTon3DS/5cwHvKeo/4Y4WGP3cunl/pbZMfrb/yO60Dm9x+6cjAwYMQFayc+MsV/
B3agw/0PnEd2c6xXDIexsxL/ieyQwZjKBgQbfqZpuk5g+APZscNB8PIG8wFpUtyhpH8H2fEGSLq/
tbybsSL4hPeRaphv5uaaiqqQbLrsSLIsfN7aCW0lTHab0wQwEXEJAB+1blQepEId9Kb4vJlydpr6
BYEEZWvpDcV66yDgLh3ctJ+Uu1RACBF5EYSR1RlZODAiffcQwxcDABcdgFZktRGgmdwXQYWnzNcJ
dYBwgzGvubWJIn1Spu6UAfREgxJLYgyyrZaC77OpImIB4XfuDVfsN8cA2x2otVRqNrrUoCFnFLlL
B9Fq3J/XqYuRvY7GX5hlfX/o3ocLgwR0w2S4rCZ2hm8C1rglGRp/FaeIEdlBk67QPOnvxBQti3Sa
m/9roKnb6QsQ3O7Lf11emv6/vLH6/DIAl367CL8Ddf/3QHEbmLQoKuP84yV2eSle1hfA211a/O//
+b/6fP+Xj0/M5xcw3cHLx7p8+Seiu/92If7rvf8EdQOY1mQFG66dp86C+xPUjQQ5k4reEmhrg+3/
n6DuHbktwk0+/MFc5pH/CepWWIJAsNGD1cyDqf6dpfj9nosjywFtE3QSDGLCAUj325V4yLtCrsTu
SY9o2aP5Uaq6AzfLqUWUg8E9477kZ/X6q/bjmyPL7xdG91hHOhSPZPPfUCX4EbXDoAxPUGDcDgHY
QVWfEJF0hZ25JqLnIMw9+mcbAv0xCOoUMRqr7ueOap6G2Kzmz1Xu9Gp/VBfd26nC2ba6CQffSp7u
MwxjCoT+YrEJIY5c5/ojS9aHcW2j0XGHfP1j3XxM6H/obXlGANvtS/0R7eTLAS8IFH02N19qkJuc
pbbFVzL92Rjg/Gjq4RFRFQNKkdjRDco+Jmrjo995c9hoY6jpixJrYzh15mNcUuvpmmdOX0+qyimp
HdDqSD8nmO8i7Hund8v9pOPit/us21ln3syFgSTJer+/JYz4cAIdDT9kDvPOvEUlGg91vOg8OOrU
VRDeGRgs/LL2PX3ZJQTJWwf46y51qTOS759WBCTDaq6CSsg+o4Ka7T6hqm/MzYdDhPKtsv22rINm
oR2b0JQRPHmbXFkHeLJT0lT4sYbSCeh8AfVuqRBUHaZxEVh0OmLIRFJzL/pjQ8paqeVZMiECUDtV
09UtkAz9Zuldfz8E/Fc1lld0hAdMgl8z4T/PBq/TBZEAcIra7jf2bzli27fodEhC9wRm3hEX7ZQg
fn1oV9r4GmpSKIoq+nwrZyleQvEpORSu2lV2Xhg3KU0EUKgPzWB47YpF45b2H+JieVfAaR/qxk/Q
LaZK6WRb5CbS5GipGoDZvgOp7qdQ1VYSRqusgcPo7bWOlnclEtY4CyKzp5/pun6QEMZT0OIaqeW0
VWULM3jX/elA2Xc5+jsgzgG9SCMyf/sENxU3jU0U7JLJLgrS3ARIEwxm9hYrL7Rdv3CyJ6H8bd6J
9KNGtw9g8bg2z4XWHbcpRzxHC1AZujvo5bWUjXNWLLexstw2bftwiCM0XwQ0aNQnzCYCtvynfV+S
hsJeo/KKppC7JKjOy50HxeoyxZ9AYWI8UF5j1Le7pLILGE2txAyRBk8pytCsxiMT9IyG6S92Num1
RPH2wWIwR/CjxKVAV/k+TZ3yriurWe+fOvHw2OiHxwyxDYpBCHZBGRUhE8wS8O1Fc5shQ6WHMndX
30eTX6uohGnLbbYiCdZm5xTCpVjHXpPV8MfkS4N04Fw1Vz0SHtV1dNLCODcbTT1FR/2R0q0gLaeu
bUNt505DnSiXCsm1yR6M2e2b4X1EJOwjRA0V1a9Yb5mxntIcap9e+1GBUN6SOUqXfYygv7IfU79L
Mmog87sO+61mVPhENDpxANT70cmHwTustY+cjCcvED1F2ZvGyW4HuPXLPvSw15A2xl330hwme2l0
1nDuGkShekC7kRZWrOBJq1DBo1BdGgtJ9eYKSHFn0nwp0WyEDb7ZgwQdugPKM6KkXh8wP3yn6tNt
NDdBnX/GRglmCRw+nINF81MncwsyNIiuO459E9BluWY7PwRPjLBRiPyRcP35Sn6DQPt9JUs7K4nt
5mBgVfj9A88MRHQ1jKCfGGvExAgpsebH6y6rWgUtJYDDrCFjFN+B4KeLfHCFrPEHdOyFhWFkctDd
e4YZ4R7UtLESGKANhJ9N6bxOVYNIV6GL5zdmOTpLPb7vTaBtivLURumnfZXIrNuYsN9hYhKth1Cv
zRtccH9x0Ps+Yfv9HhWRTd0UgUHrbNHflcZw+GgNPd+GpyQzWsipjT/LIwI6yHUuaJj+fERfQRZv
lxCObBocMJROoIJ9f7VJ6BShwR3nSa2HIxQOD8trRxkaWmOnodWeEJg4rZN27sBOL+gDiSPkCzRy
EzyIKvfnH+bVY/fbDwPR7NWSenf5FhFWeVO0UjTaKso8zU8o24KraUMBxaJi31SRYqf3rsOtIsso
VL8zUP1vmmAeNPgYmleynsR8RGBZv8kG5WaAxkm8Piajca7hYSxoTiHJd2qJqPJUhfVhvMhTfdXk
wzXVuvfqFp/gXdAclZ9KYbrXB26zQkazHLMbBRJtVyjnDo1fLGY+l2XrT5SbzXW8iIXmIGH5pWfX
lvXlts+4CClQaVYPEIQQZCC7R4ytRbgrWt9JvMZqo+YZs4w7JJo6rL2I87Lw2Iv6GSG3U1NABP35
uO4z5vth1WU8oyEAipKkGW8RPo0Uwa1LGFZdUAJqRr5SRL8/ur91iv7hEfk7XuYPX/XfMNPfPWh/
cZh++FLlKEf/ky7xP5wU2vI4kN3f7Uea707Z/3q7P5J7GfYlh1mei0Ee/Sok9EdyLyv/eF2Muipr
nLL3OPdHci9jl0c9xjhwyDZMtEZZsH8k9/wIrOXBFGUFXzwTq/W/k9yTSX83bX7vK2MDIe4B6puC
prbNuNJNmXLJwvTUHvsb2keBYjXAQyzzIh/3f6o35o3uopE4eb1tBOtReoA8hWvPXXqDUpdbXWhu
BJGLrKqb3c5+epTtzumP2Tl/KULIzcrBokHehJSVTrgjOYun25IX2bkjO7qLSU6Yu1Og2iNfLw6a
wk5+j2Qv2ODlxGHZboP21LuqDRj4BDYuFAI4lw6dmKALYYp6oq8eWz/3M2d1Ba8O9GPzEB8VR3Ly
m95PF2u8SE4TNl7jET1uYjQSLMlTnCFQHRSv6WymlnnOL0bQ3shH41b325v1kjh6iLD7sbhJwylA
kzvo/cJTXSEYj+axvouuwk3xkB8PN/WlDNodSOymtsR90u50hYvmGzaYVcAoOIlcINjTKqN7Bgjr
KbqOIHWWj6CPQxAFbsbbKl5vfQnd3om8x9Q62Fh9OKkru9FXVLh5RRPorx9DdaWAd3BaX3Hoh1p1
2HuueI3OyzH1a5+00UYhIBj9ysF5xmvDzYXrfxodye8C/bk70QX0FFt3lCMODO7sGX4eSv58rYKJ
35rvy7vE2/zDHSYhfQjm+w41FTv3yyNtdzyZbAKnvzpIf9o4zB2TY3Y0PeWrdMyvkAQ/HX4bAgxu
/N7prPHRRhneGSzDnlzt2J9nT7+tQ9VDyN7N/SYQPWyKAmiQd9Htel6d1hE90VFs7BIc/Ta7F8/l
5+0dHSIyjXin2GPhZXc3otO52g3yIZc+zB+ap8ptw+Wr6A22FhpOyZuk1+Q0+Tix+BqQ8MGV3NzL
LupFcwo/ApcwOo1qpQ/G1QgRg2S0U1+xYfjm1+qIt4CT+akjvkcP6iif5veURh06+3xY0x0+pXy9
OmKg3pcnJRyDQ2ZhWm/eqPfSlZnoR27qFW7LOkF27/7zeCqepGv6kfXDK7M7IFR+ivfUEZsiL73N
H7JLdka0/6xf6pN5n10wM/W7cxYmx+qonvrTz/cH6N4/WOpv8qm5HuUaTwLpgj6JCyJi8QancQCf
BaNlWA2foXO+fh381DNYlUXYhJujuoCh7MERHmlxWr1bviTX2S5s0RKcwZtdyL92br1LndTDJMfG
BwixEysNJKcLWWFeHkgA1a3sU+oaLrPIRv7KlhzFM7zcNXneCrN8OKnxsfRzG+SKPVhwC53SX4L6
TjuBiXJhPvmxn/rpF1QQCuOIc17/ZftYPk3BcKIN/WRCEAxSf71tApJAdEXs6XQv2IYtvFOdju8N
QfSceHpYnNQwtyOnfjKf44scSjdxesbFSLvot0zIMA7lx+1euzfc3puOxgUfnThEVfRcnLabyOs9
9Vbzlfpq8urIim1EQC6LjygI05sKmx15k21aEt//OlqF/fJcWJ/gG7hQlC2MA53eFY+Do1ifv2b8
Pia3zv7ayAY3bq9W6fBObh9qx/mcBZOPHcsFM6lggMegeRPgNAuXGHfkxam3m7EEiFq6wil+z4xz
GvtFt8QQbQ8bMgof7jMx/Kz6PJSLcKrOm4cDhguEzR1Ph2tha/wrv9m8wTNd8x60BIrzTAfZl33N
AWXtwPxyC7ey0aMOhdv1uF+3uKwf41s9tlCSg+VqZ27tJS5LIGyD2lX9OBDdxcktZHKc7mawUwcy
sNs5s63a0gnREBtBOi/3Zmu2OngZI1tN7wpWaY3W15gdYXKI+tbi4JvjQHFJrEOY8ao2EO/bIANS
ZTzHTsf0Sz9gCcRCVUKBHUhgGmPd4QLycqJ7IwQDZ+GkE6Dt6yTH5il2Rvvny0hSXxEAf2Zaf26Z
b3L22UgxZCGhv7SuftnYygAY+QhKOW1QcmDimXTO5nWOaXMHDOVoG+eEJ8GhkcGZ+a7gPAAI8kZX
48uU0XhH5dhb3dL6XNmVjdS1hcuAPzGShtP4xXENxtPIMoTF7O1LFtsNZ3F+M33dnzy2Zqg1mUc7
jF2xdzuvQAeWabNvkvzAgcBsQ+53J35b9yWvC81jRKDqPJNQHrkFS1j8bTwW4f6GfaAzx0S7vFm8
lq8Sgmbr9vwZ3Q4Mig9vxzLt/VvMoJd9PvcBfTD+DXYpzO9V3qgFuHtgSshcJgtne+Fm9zdvXSnM
mCyD8/uNZCQKFFIIBomDAq2zMSuzkN+60EK1Dat9N3J3MtNH52aYWjcMGpu44hG9uHPWhle/ZI+8
P+MqW50dubor+oO3MZ5I77spf1DNdaAtMTmEfU4J1+IJA0i35SOtX3ksduOwAD/CB4kfIoTCn/pT
y9xR/c0BTGbDh7b1sOQ5Awoldi5exeM8ME0PHiwTCZYRpGgflia5ChPdEd3JWVk4q72Tnvaf7WMG
KpCHiZ4+ewcVPzZGqOQsBPgkrEYWXUgdytuncu0e+D3JQfPZqriH3RnkLFkY+DhRuN/OnioN3nha
AyIBT29ltjBAvEKw9qmH6gCDV4XbBxxTjivD0fOpTZ49+YQf+c05CfsjphsMuO4Lt/uTxnwggHjO
hEVXxut8lEztB2gu3AOaOVZlf6USYh34uAlRAYuk17HQLNCSHqpOr4M88OFz/iL3y8aheKAdNiYs
HyeQT4OvB3owsCunTuQeAuFEDDoJ1znoA6jk3n4tlSxvXyOxk7nJ68SU2CpmPmhmN36n23iMEi7Z
eFyDlbdPiepMbAqKfSYTXUSmWELwiFyUoBli8g67YcPq3e3D9iEJgT6tTgKVqw7wHKSwxVZvML9V
f6DOxswT2ZXbjzRgw86jUsJ3En8OUPR/naloefhQ2zwh6LwgsufTIQTj7u/LYeAlgNsthQg8uUD/
nYRUlxBtC0ESDp9UwvDhvMeqwh8ZUpkpvd/qaKVOxYgqTIPOMZhVGKLbq8uI+iypO/NpvlNviGk8
69KRLqWzj3fDslHtPCD9dXg3K3dmngiEepscycPD06p8vA8tUIy8BoUGFiSh3p95LvONxG/vgV/h
d5pwZCVExCJ09u2JjYJ1QRot+uZF+6SzfMW71TfZYjp7dZoXwa8JazW/M7r1u5nlWJIG4IjG5pLx
bHAtYLyRkrAMDzk0EgnyV5u0LYicymm8A/cJWpBAYLoHp3ZI5uyCQR48BtYRj8prbBNfZ/jiSUSs
fefZV+tqS3sYEnnUrFRbIf9suHUQ5+cebC77SMKYtvZkRY5kya7kAeCc+bXXXY+PMp0Tcgsksy3J
yu+TzziTMtTtUeODFgwD0ZOfN+6BlNz0s8eIFLu5Lf2WRCVxFOJT62+nTb9Ut+Xd+gXDExIFRDtd
fAmCLiBysNQjH/cf/3BzwDDxxKnELVjH+SXGlokgDWDCqY+VB3rxGB9rv1jPUEiTWwrCl/7Sf0Fr
w1q9gw9FxCYJAvr5hEOMnwZ8Fg8ZKpvqoccEsxJn9lsbwSrIk/gmWrQwyLobD+UbMiiSW/KcjCNF
apV2R1a0p10C55PWxrTNxk/TEj+jUM2Z4WA37p63YA7iVN56GW8wJbAzD0oCPMeDP5CoIfaMXhRv
L0PaTN0oVHD+uGkCXKjclpQdH7CwOWk30SMuJwNfiA/GU6s/rZ2rn0nE3ISqjVX6JkcJzdcVm1OA
lTIs0Jxc/XEimITDKQrrJ8aXiaI68u3IKQQ1+essWGZjpU9qKJPBKb+pn81H9Zr6DA+vzR5iPo7+
nH4BWXzSr6UPjswrsbvB18JFKS++E1zB7YLSZ4skzdzzUGmzNDf2BbflPnFetGO+HXFeKm1Mee3R
gciKdwGZlObzDau1e+tKbvqClBOmFqubn3GPqTnXIGXmz17jkuYFiBCrbVBh2hceftM0bDjs/oP8
EImOxjzhi/qRF5Pz7Y8XJoAHlV6DhMNMNhnDOtzPYYfX53bgDanXvqjLSfiN9JQJKPTnKOgd04of
sZKQw7QLNz/x8FV0smeJ+fBp4SFGn2Zn9hb3hZIYQaGzTMtkJfIZDdtwVQtNeGZX7+Bo4Q78a3X2
NJRatqW+Zo0UnLkE5eESfgJnLo6XooPOgQdFge+uWBINX5HTR5/JXpH9Tvk48idMVcPOTW42zVu+
rl7nRlxuz27hiC4cv1quUPD+MsvW5Ep8CutAeTUQ7mRP92Az8jEQvqVibcWfi3v8ARA192o2tz2t
IwkirEXM6SbgIHoxXGY7YT32Mrd0qOlyLdGTeE1DbGDP4cExd+2XwVbYaPnw9r5osLrn7/4AEBn0
9mR7n9zbcbOfvmb+ns/uw7UfQQaLIzQXWdmiG1t8LxCjdGs6AuW2MPlhzyONtvkvAUhmoDMCEtk5
BwGZ70nsO7wz+6JB/AeZRCa9Z3XCKbPZ1DiMVgQ7Byw+26i53weDzjHUr1zc273RwQ6WO4kI8ns6
CK2GVDdzTa99rAn+h7DwYRm/spDBvPFKtl97udW4ATU4HJlHj23IeLEp0aB4t3kwWgnKJnsvwuS+
GSC7Y7GR+nv9ZfCTPQy7+yhzBCAokxacd3+yrz0Zo+Chd+pm7szeQuJi8Qt8YBIpLwnFY3qThXuO
TbMg9WSLE4jqLNwM9FC3+cJRmx1mPy4KZBU/z7+pjv/gGPumiA2GPi3XupEuJKlkmiWqXRSW2Nfd
z+QpLiSzlT2kwiuTndzgwhqb7EQtiMoRMQ0LP9KnA1sdZFoSlc2Jg+K651tLiJUwFQ6UkdgVJGpJ
ZKbWdhs9RZfogmHSbRciWBgChqLCcSBj7W1qTCTV81GjZtS/Kx5XNw6GMCLfm22diE1zeS/UBOWx
vxTedILJxF8aovumcRlOerhHxNEzH6b92MYnnN4v7xfrarAJlX7/tFnVbX/JHvov+zYgPe77GzKD
EOe1QLJqtoD+zjgt1qeJxY0V22uoOlgaf8Q9zrPbqUznxNEC+s64xLF1oHBKVCvtzEloF5Fn7vsK
ytIngWgoOTiWfJVIfKkfOc1A0M68isGjsESRbt9SNg6WMykq17epnNirV3CJzOn3pNXbN6WF9TY7
hAles+do0d3i7dmNRqGBrNmS323Onhvs5TvZbbyeQLYPBHupL/iY6znb6+0gMUJS2BKmeCI924jK
7lyH27FS7nqd5W7VlLImIvpgzWTSRPLFzpA2okBEx/6BWycM0Ml1p3fC3cZCU9zFVY4pR32NXXsK
2Jj9lXipuCwOzlmpl5Ermf5C/tN5ex4JfpcMcc+xOS1wD8iZ2tpwe7g2F/E9vg8A6EVSvewys7z3
IAI0MrbtkiSsseGypExBfImZkzNfdxy1Tugvek80ou0x7CxaucSI4m7R7eTY7QEk2I+2HK5ZszPP
kcTcYgHe7iniSP6zp3iK2yJnkFjNsXBBEtt7YrgwcGPI1kosaYgae0rXkJZRySGpa5TzfigxWI/Z
a+Qijp2RcL+Jr7OzEJP2kgP4JCJVQT7789VK2+4Hq/UNIqnMGy0vEtO4RF+kW6TGa4syxJ7vPYn3
24OeW9B8vM3ZE1mT0LinlpJXXYXbmSrz8KyF6YN2rU9U1e62Tyjh3c5f6Wp7SsAe75pHqABecovu
vbtnD9EVEOrDdGpOkq8ct6819U3IPfbmylQ5Vy8NdRLD4cwBmjSGo3E4kRJziPO6YL0tyDX0a3cy
nrYj9T2nD9k03fxYM0XSMyr4HDEvz2yOhH5HvEHsnnnlItAeylf5eTiWZ3YhElqZvSzyRoqcLaUJ
PejDw50ZO/MnaORt2HoooJwOt0VIfCeKUz6n8qbcyjf9yQg5erv7AT/zD8HrI/hbTZv/36CP6k9x
WU/dGI8v67eIK3n/jT+gj5ryD9Ggr6IDj0IM81voo2b+A6iRAbxRlPkVoIz/askIivgPMFpIbOoo
WJmaplJe/aMnIygq4Ef8aMR/vqn+d5oyez32z/qSTk9oRz5igSrtGlqyvqOyv2nN1PowqeosyC4G
9OKrIKQ3bnH7OIgLPLifL9DvEd5/XEuiDcsdG5ijvKkNr6KYKmmbK3jaGb2TR3p6nWSDun6ujuhj
CONDntUj2SoU059f+ft+5R9X5pqSjJqpacpvEM8mvk8Il6SKm8ctzE0N7FSDCvDPL/KXQ4kEmWoi
JY8v4JsuFzyTQUGSGjiNZj70KA1W0XTJt1/kJG/Q+X/cyzeXefPEsEbv1+bAZeZuSm/GKjbRreyE
x0YVMDVvon7068VQkesrMIvVivx9uq13yTLGv0DNvYLi/m3uIP5q8kfVdONN2J0LNMTMmec5k+Io
JCr1RaDHQfPGR5rJlthZXvPl/ag+OObdzMG9/MjWxzZlhL8K/3/5jL/5NPvPv5nJ2PCluioUijvN
MYLC8KEFzKr+5jOGSqXqdF3pl8KAUc297fHNRTApnTH1rBQXDVnNEwCZ3zRpr1iJstS/x9Ifij+9
vR9D31Ep9FxFDZSt+G+CCwoS14jBby76K3jn5TJPdBh+leIq5ttpy3WAhhgSc1ZDoenfeD0jNhBC
xnXyDh82/Ligv+A1Oa69pSZJhFfLNCYJvgqKioDkfEB9QY+U5jfcQA8ytWPRHKbwIIrYQGjzLII1
MxPs3MWoXPK7fGrbWLVkUaSrgadjbKdKI8HePCRYS4gA8DV7BWjcnzrEJXoAhnWBcEYFqukOescA
tnJFQRuHigmjOEMoZPNSroxMmLHp23larzdmYtyVB+2cyRtqBsXuNm4JsHRh6MaL5M2VMan4lo/r
kzGDJLK7qYWvs6jCUATp/v8+tpj9IUi6pckeFBmQV9XN7aAilNPCrBKa6vAualGYuB0VZP78cdcq
tBIQQySOQipkn8pqU/FLnRvpeSuhprP2GuBSGH1IAyYVjfDOlPBscEB8L6j/VH3mAzBFV68qzbhH
3FNLaHKVHYamglEjEJUlFGwaqaS9tezs1DaJlA9LIqH9pJgppuJlUY5BvAnCpdiMGvpwPZif1Xpp
pNtDEY8tpN542KWIIhigSSGllLRHUbikqmS2/owKAsU/vTA/H8RsUUzfOCzmKRZW7vdgrH3kIX/e
isBOh+JFyRSNsnwJM8qr0kWGVV307Qb0ra3cEoC7gP90LCG8KqMWoOureW2rvkKaTTHuMC7XP2qs
kRp04VDcHyZQjRZuyoNG9URpKCGt+jY5irD2X5NF6UYoGemBs+RSUpJu1GR+zAEaLZgPzxss/MRA
zTdBVERCx0EuPrF/6mDrpKl9TlExLBEWkZPHMhZQbmcXVT8JUZzexCpW6BYLFiMuXNFWw20MjBdw
UYmLZ/VQFZI1KojG4gFpNl9zvVsvgLSiT3Hc9Nek3HY5kXSJSZ2NcbrFc7yCarm7ccdNHN/itYxu
iFHl5l0PxHmzlN3PEwK6MD0s09B+xnYhbcI12l3M+lboVEBIQvJ/uDuvHreRNQ3/Ih6wyGK6lUi1
OjiMPY43xASbOWf++n3YM7unRXFE9AH2YvfGGMDwlKpY4Qtv+DJXCwArUxcRZzsaagRQRZ2+bcsI
K+YR55UnbLyi9NibTQ/tV08RhtCn4a0OvJL6Wx91H2stgWgfaCqyM2ni3NedWVPkThH9PeBjbvAu
oOl6iKZMJkcl6qmzhqA4AUNBUjxGQd6Rsc2KLo4JG/2dptQIy1SppZxVJYVsILtI76BoC/1PMCe9
+lg4mfpGkfb8HYOKStyxzcADV32+WNIgt3/srFT9bjo5pAW1i+hIF3kpPzh+z7n0S4n5OAzb39p5
om6DVVqsHlj9GIfrcvrElkr/DINQpO4QTAPqLuj3IjLDRfkWqSuWKUbv+UPDHSJwjeIzIFs7cajn
ojHf+EZGtUs39fbr1NvZm7IFUOxG7JgPWT6W/XFO6uxHroeU+upYT9i3k43CVTSpJe9Wjr3cWVZx
9mgICf0dq5DUgPzN4T4YRVkBDtRQ+/BkYs3SAz/XYLOGUgVGbm1aha6Yp6Q7gukrvuvD4vQQCqNH
fiuUI4IPdvVDVZWuO8CFiQKs6sX4ZHQ5CNsoqVrU/sMhmnA3sObk1FSBI73BcCLVq0zfkMCyDa1A
MIaD8EsZlzmlx66YaAtkZeW7WtEYtNuasq4XXwhAYr45qvJOzgjrP4lasT47c9ZBEw6i/mPYSDW8
yxtdpQEIkh1lALEYwob4AOEwFMT9+xnhE+2AWxSOI1revDOCLi49JJtw5Mt8nAO8uWyM6qj5WBGd
1WmqhqNep5hEysJaPhgEEcpnJsSX48zdx252QudjX8WC1gIqy9UxV3PVvDPrIeYarE18WotMjOAp
nGC2DrLV8acOJhCrhyHQwtYb7S7B47CaeYEaq1Qxp6rNHE/4rsyQIkKIZPASbCGrc9Law68ygTo4
NWE6fDDrMqJO4UOKeJw11tk1EevG2qwPU/ucy44gTZ9H4/2oIbx+LK1RN7xQRbvlOONsWrnwa0Pn
lBmg6h5Fp1FOzeKin93K4kbFF7T8RIAZSM8O+/6tKlTkk4MkxtMdqVtJZ8rWHWo0rdqh0CIiB+QO
DM7qaALZ1p4MvHVqrwiMNEf6JcR3uixirf3VTIQ6YL4h9S/GWCFXJMdhdD4oJmbERyXPq/EUamo9
HnusdoYD5wtHYE4Otpy46fr9fYcFvOJ1BdkG1usix+LMAbTMtYrZlV2XAI8mrTirZTB/FFaJzCCg
fuNjGieyRWtNywkascNwja50KHWOoYFavNDSGhkHux9+4q9kpeiixxVK9rzn2DnPedPeWVENDyIV
Toi5A9dOeVCZG+SJ3NK+hMzz3ZRo5lckZUv6EqHS0G/olRLtKuTgniq9CbkGI6vF3txP5PfXZ6j/
CBi8gBX+36UTQZ8Bfwv47p/pRC7o6gLi0K+/JT/whch+e5nA/s+//xtVqIt/2ZYOEBClZdtR/03f
E8vfQBmCNWfrQAQlMezfqELd+hcAegJl8W9Pw78z2OWvsBqUNidBI8kFDvjfBhl/cy9gZf1jmLxS
Q4MGCDvY1qRBQgypiSz2MiTXVGcuFCMtfgmynwhLjWqN4kXjQnI6jmnuFXWAJRRvMW8nDwtJWb2T
E6zJQ1e/YJVdhviR6U7NL0DI8JAizNSgDVIAux/eTPcGNBUbof3ue2a2x0Ww0lH+/N/a0//PajML
6uyf9/gpyteGnMs/+GtTs3MN24RdymaH8sa+/m8enKZiuQm2BkFxcpeLTW1RloEi6kipCZ1/vWhG
/r2pDedfuGeClbWlqgOL1sVrNvVlToYFJxIkyxGBAMH9zrm73NM4oeMblRuhZyKaWJPE28NDawbh
J6fQ2/sXi7JBZrqsyixjLSUmzRGcI9bheXe/SGljI0ihg0QRhoO2/L3rssY8YCdEypQJC7CjgrbR
PFuocRt5mvzF7vzH07s5OPRfeFRSwCtdJe0qsjaA6NHyraQSPeZKQrXSqXRXkrfwtDB0a/vZg4kJ
4t6pXaoT/65e/D1vGzS2hPTHL1il8nrTK5VSQLAv9QhLI0VEhHSI3MRFObzF0cPqDya0s8cmqEKo
eoTJQWJp91qRmMcuG6ZX0vH//kEUFpZbkZLKupyiiFpNRGBT5adw9JTKInyYY6M9syWxWkV36Ce0
GqRwbLXDAiNKqA0bCVVf1RRPt7eEuKw9PP8Ua7m4QX6z/TSx2n+zL+oMmZjIaycF5Giem7RgwgqC
Cpo9wACUMHsPIRLZWSK54puTdvNP7KcC5C/RtiUTUqf6yQyFimaDk5CI7fy+5U5ffTsc66SKc65Y
Ttzqzh9hJzeTOcVeZQ/RB6n2mPtl83Q0a1wd6zwEQ91M9SP5Uk4srUQuqoDNnhDKcq2vf4QjqNFQ
AeMts1Y/wlZCI/R9GwyRrMd3FT6eRJFkb1HXKFheVLRUjIDIaQrq5CkJE6DOo5n3v1mk3e7tBbm+
L/Bb0g1qUzpPsfUMvH9xhrFiQqqpCRKPyoL2Z53K5DTGVnuHJd/f6gb/eGKXT381638PZaxmXfqh
j5R9lHiaWjUIclpK91Apvv/dyKbpfZcK63R7bht7cVldrmqTorG11s2NhBNjUNjEnh466rHRq/xR
ylzfuQWX076aFgdFLiwpCEOU6/n7FyuYG5mmQKVlRw2l7/Kgl1x6xnTA8E0itGf8ZiVyr/YmNj4b
gzoaAgZcQUJfrWWsTAo1BYy8Tco5py5Lpvdxw2WYpUr7XVYdqs6475w4AGhR2zO1kiHgMA2Jar1P
skK7E21Mmq91jvFp7kdQI7eX/vr3cQEslUEKkEuctloU7qm0Is1MvaZogalVJWWzNBru9Er6O0Nd
bytKMdBSCKaWeHJdPC+46Ia6kMtXhvSolEutgB/2a1ClvTtb1l7xemtqEEmljr4Ec1xsQ15+72ws
5gYD9xhbvTY85ZVp3PmdOt5j9ON4r19F6HBEqOwsFnK1il1Sc4sWATzS3gEdU5epi/pYeiKds3Y6
LOJ6G9uUiyH+EKBgrrKuTyeysSI1rDidiTPi2Eo196Hoh9E4OKkPAnwop+5gd4G+qLtOT9ihlW8C
xJldv/Gdn1Umui9RJ533FRYPX9NGoxGutCNuQFmn75Btt37qX2oghCBE7sv7/OLEWQOETNVHrc8v
RXEaWhP9wy5IT1xvOoqSLUyLXBt2Fmh7UBYI70fUQywCuJeDzknmiyKf8CtssJA86BkVO4NDda6x
x/pZThbSH9Tyfn/9DjDV/xl1naJUtjajdbCIqzqtfMQr45c0TM2zMo/2zjG6viy5UDS6ebqNIBYp
2eX8bHNKhM8fHuLBkkfQkW9iOds79I6Ni+tymNUyDkYZ1cKuEy/xq/QhrBS8sfUARkagCs/W4649
VhatvMnulC84hRsUIMcxgwIikxB3x6T6RRlzOBJDVz4Zw2S9v73gW7cJTDfeRLp9hq6uMrLeQmq4
DwsIXwS3Z70bA/jatvmxC53iyzBo/vn2eBsBEwtiwBe3OOVYTq02c6GWrYm/GiR7o7J+b1VH/TH1
6LAde4w9zePQOMPXtg/z9/lg2L/YrUQrNRQRXTrY7TPEYc1Xfxv62VQPZiSNZic+2FqPZ1kLzg65
slxtiyFw2Gphn9EDaIeP0zxQbTOKSvnMZZs85uZUvPo5xR2PxILWDYm5uo7ru6HVLdzaoZQFAtu4
TPB+RJqVfGkt/quNnbE+xn3u/HL7Oyz77vIVt7Gt0/FqEkxTrOm+SSjEMGVt5tEc8g+2MvkeZtzF
Sa3t4p2BQOBh1kR6FHowHorAEjvbYONRYXhyiWeRI5SELk+fVk1V1mQFUGU7h9jnYNuRlWVyTPVp
3LnItoZC0pEdR2mWDbd88Re3JwKQtp0itug1VoHYeNE3j3HbwAEsBxz5bq/qxqUpdAnLl32NLfoC
VHg5ltX5ZtGZSYo6cT0e7FzYqM5JA79ATbgi8se7rhuM10+Q2hBPtAFxm5d4NWivY7rRlwithnUX
fmh8y3ejYZ4eu0StT7fnt3yW1a4xoYeTvlvSRmdqdVskthGIQcP4CpUC/X5c9M39FIa8gQvtISXL
caOxze7nMPn5+oGRU3qOexB+W0p2LxeW7Tr4XOWKq5nB+DUVIaaKNK/udIIgfCA7zYttO/m0RL97
KdTGjUCkQMtXJ8mTf/GOXuyfVEpUtqMSCql0YI1Wwc+5iYB2TZCu4kIfdmKgreEYjaIGtwGh/GqJ
SbPJUXwBMyZ1wjeBmKwvyTyXn6swTz8I39d2VnZzPEdd6Olk+Lz1lytbmUqFksSguCW2Lk85j9Wh
kUSXQT+Hnpq1O7ng9Q7C6InjQQkSjTMqGZfDxZYR9NgThN68tFvJftuHNmlSb6ZFeIdn7PskVD/m
oVHtLOsKgrEk6gxM3x6RB03C4tYvB46yJB87R0VCWsRaT18j694lqHWMmAONzi+FjkyBNwacanqh
SlQck0aZksfSMnFljAkBj42hho+aOgZ0XEO1/jMt8GVyBz12PluxjldZMJfTAakHUNhT0C42kFWu
Ih6dGOr7aaChfZQiRRYyCnT1uyj9GJ5KOEG9KJ1gD36xEXg4Bqa/KLMsclT4/17Ot5YI++XzgF9O
q6bHtBxLT1i0WNIRuYbEFpD75rb3clVN3X6KAZTaCv4ChUxPWloJ3B6z6TFUhOkpdDp3rqwVNOf5
a5gqe9zQeHq4MVe/TouGOBqcEPeAmX5+a8zah0J0kFc1YeAxid0rag20SVMHMtcwdHdTNyqoTpvO
Tlnt+nVYhLQWlArCe4isr7Z/potJhpEReKYY4B2MCE1hpxvcZ30pd968rU9iYq5IykzAiVDn6mg3
Tpu2ohcQA6deoUE04ZPY6yXszmQBrjhgWD4Zzag6B6Ag/R+KEurgaMcBMVFzBgZctdUxnTP11KOd
cIoDrNtf/X494+h4Sxb0FO7Ul5umn8s0LNsAVHzMZykqLXH7MKpRVC9tT1NoCiRZvRcLXD+aS1WZ
VSEat6iirQYNGrtX5eAHXjdyNimZleE5UR0II/WcJ18Hm8M4Z9bel79OAC6HXT2bpqIOo4Kbroez
Ynyf2joE+TqfTrcfrq3J6VIQ2yEzsagnXq5oIDVaKg3XTlTo5r1BW/3YJUPv2T5UxTrODW8c1XLn
M66sdv46XmgzIclrkeGA5LscVZvDORWFDNFeT0GT5EFy1IMudU1DmcGVROSOS2if5JK7oABpQUXD
2tvuy3e7DBYwFKUUhbwNLQKd5tXFm+2UPonL8iPoTOvvpBzxagrS+q2Ztmhxo+H4xaqH8MHgprlv
I4BKRWoUT0OSKw80/rU3hjHRib39Oa7DXodHB+lKAm5Dp+d2+ZuESYZZWxSOCMRLrxnr/FFxrOEU
jXAmQAu0T22cZZAPB9vrKMu6t4dft+CWV8iUQBK583gEqV1fjt+JMegVn/EbE/cePGemUwb888nB
PPU4K9r4WIDlUI8YWse/N2ghvsnnxoIX6oeSAkOp7zzHW9ef5FHkBwk41dZ6PZy26qu6DnFijqaz
6DvISoH92Q7wZLg99c2VZ0M8VybRw1ntBjK8TJ+AynqU443zhObTt55K2l3pTM14aJUEmmo36GeR
i/Ct34/at9vjbwQedIkcBF0cJqytga1Cj0ozTAk80sUoZ6r8H3qed7+O9dCdrTKE5WxGIPHrOvjt
9sBb94xB31dD+BFhGHP5BC/ix2wOR2uYWeJULbHdyJ300QLcs7OzluVbHzZ6cfSYly4dEOrLUZDD
WgodDWD4Mle9SEVrNGyM2nUKC4JanWc7hY2te22RuJQU0oXgLb8cT5kbEfUZ482RNj0Yc61C8vEr
FQpW5SifiG3Sk5rFtJJvr+bWuCariJQm+qr2ejXHJJ5VIH+RJ4oJIJJm/R4qk/rOHKKfuhKJc2Xq
P2+PuLVxeJzo21MuZNzVDR4qlm8HhPxeLVV8WuaqJUadLFh6dIO+YOcDQRH/rvdNVu8emq3jaS4B
MzVR8Kjr9ziy7DyxnCTy7DjP3C4rdLTh6vAMWF7u3ARbG+jlUKvnMM/TMes71HQVG/kt21zMJUA6
HNsMdlwjrD1H480PSSoDVoJMwFJXx4IiC/7CAv8oPyUOrmfbflP6GhycsUKoIlH9Qzalw93tb7m1
ngxFb4TQky20un4lPvKDrzHJWQZ0Mmvc6wPcsE/k6MPORt069lyr3Km6dFD/Xa1n0sWJQ9hEY5AS
20kL6ExOAMa82xN67umszz0qVdAlLC436gCX5zBpQcRJltCzsqh+mLTaP9G5poGmRFV5Tu3gqVfj
+puw7PKDhf4x2ptl+7Ot5u5Oa6rqTBA4uHpfAvhXBP0pzY9cbAkHD6nKcucK3vrkFmuxYP4FdexV
oGfNGX53aRV7s61GR6XCabOsDd2r1cg+9mUx38nM1D/urNASwa9WCGgAKrnIclGcWSe40whMGJ3E
CF8zB26P1n3R22j+PPnKfFQmdrjoqvRcC3zZbHyLe1MbdprEG/OmVQ1oQKLohcbq6pFVGvxFW7CU
CNTnnSfVESGfsY7Ojq5IFzP16E6di3FnsbdSLIo0GhU2wArwOZZf9eLdAUZsBGFNtlH2dn0XlrTB
3N4KrSPlV+RK0h59JSGzN6Jt+7eKyAfsNKsoPkW0al9H+HiOR/ktBiQeRAZZhNUKdBJfzQyPNC83
A4hy3N3vrD7QXV2f+h2uxbLh158bGhAlZoc24ZX/BUhlzUkn7IlEmwj5kPlt+E3PsFEHHorxYB6E
yY9Yt6A4Bo6THYe8ru9v77itz00JkA9HiCfhe1wu/CjLoB07fExoPcnHvCt0LC676D4NxM9KMfRD
H/bd6faYG7c3VTGmTcC9sKdWH1uMpMdxmNCtERFmkXHQ3ytRZ9+jzJueuzIJP98eb+NRXNhQqg3r
aOnpr4/yKP0yN3LGA7/gBagDn8xWKBBcmz+6Uo5PyazmOyHOxuXNW8EBoixGEL22G3EMZYxHtIw9
HmNE6OQAbVZXI3D/RvLL7eldLScJi8qDT4cbFcIrZ5OKPttMFo8SnCK7JUNrsE7ktswlviKKr1Y7
U7s+rAvRSzUEAaIDGHAdvgk11bIqTXDwlB3mU2IwPF9xkKiAHFF9jBIx3bcIE3qB2QvsLPPi1zB2
Mq/KsnTn/GxMnUa2pvI8Sg22yeqoNoNR9UCSFYTEZwjsaoOaG1xnmlVFnZ1uL/PVG7nMGpVFaEJL
KeiZcPPiioorbq1AZaxM9Xv1IMxsQmqlLPU9q8LNSYFfeh5It9flpqBNKPSoreLGiWJTnPMrcMEG
2G/ROwDnzeR4e2LXz/Kz4idtRcQiqauuTTwKVbTdRM/WlV1d3hm1Xbr1UEdvQMaFP6qGDm6sxfIR
V9bxG7ix9p0MR/ktU6FKBU0PPTZ3xkMZ4ORZVXb+rcqt+ikplOJH39fdzma/OsvLbyUgoh1OJwh8
6OV9BfUndfwyQukoGvMHTdHD3+de7b6JJAhASBt1/a2Y8tKz60zZWaerI70Mrat0HrmtSZJWWYuR
Vf2Q2zQs1Lad7vu40n5tFMc41U689x5u7DXQhkRki/g+svXLFnmx18bZScxBKksndQoeuhQbWars
0efbH35rFLpZz708ALfGKsCc/QF5az1GdczXinuSBYTCynKvN78xCk0mGjBoFHOA1kS0GHv5ggKz
746Z1B+rKofC3xt7BZytUZ6rVmTtKi/3ai6RA4LGtrCNcoIW8H+loEHT5/VO3rGxBUityI8dsnOm
sxoFn6iOGla79Kyi7D4IW/3UGzZo+bLbM4+7GopyOPjFpcthgGiwV0OZpWVn1IQMN5jG2hulHn1J
wjmnDJcFf9zeB8v/6iIKMakxcZ5Uqqg6LbPVUIMs8RYIBoaqY/FQC4kAVoKtccoDAO2qCd9NvoEh
aau5twfemCNS+yQ4pPsc6oUO/XKb122XtDGwSHdI7OhdmmMGKMvF/XfW7J04Z2Moc+mqkP1zsojr
L4cqAzWAkicc11BHADNtX5Q0AifrsXPiZPJuz2tjQenv0fgDumcb3BqXg/WmWQVGOKBtMmL6daxi
GxF4HwwPlsiN9VuXN+UXAyrJsZNpkL72mjKBipDK2USIdI7WWJHE1/MyE4nv1q39PfIpWmZBhjCP
Dz7l9dM0QelT4CSEvIodZz2WAxcUYNBRMyGTtePkwkUJP0i45nCCMQB4kJmTfwn8Mt7JGLa+58I1
B+ilC5KV5e9f3JARJM3Y6U30bRYfx6y2LE/vYYXpItzD811dLSwoYDLHpLNPX37tHOYDPNXz1Hfc
ZsCkfVTn/qFTzGZnQlev/tJiAnaqU2GQEPf1ywnZI36wGWAPl0A/f4DJFGAFqedvQWtp52BszNdv
E4ugHxSxSsJ/RWs3QBTURa0hlxqVIHtDkJh0y5WzU5TGzjuzNTUQ96Dk6BJfI+WSIdJCKHK2q1Br
fmiLODvHNGuh/+IepblyaPvofHtrrskbMLCIMIkP+Gw8ofz35XJ2OcWxBSToWi3loEM/FRkSh1Mq
vGIK+g+ZMAfkB9NpdnHesHFZyRT7QXFm+JLoFniOWUAGb9To0+3ftbFt+VkO0CWSApqdq2toUdFv
mL/Nwx7m3zGo8ns3CHoM1O1x3kFLbYwFBmBZd2rJmJmsuoVGIf0JJX6Hjl0B7qDQkTfOM1xF9Ew7
3Z7WxoUHUIrgkQyETwZL4uI01qHlBxCk0QFq+uwUxqI7cIcLlIHUHN1eve4/2938S+NkxY/bI29O
km8JxhT8E3ft5chdocWlPTHJOW6h0/c+4puAfg8GFPW9PXVVnKEGhyMSSADGIw5YzTKJbWlogckR
zQBZVrDc72uZDXf43Yh7066y06T3+OBiBHLQrHg6wfbMX/+OQSvkJiLbodC7BrjGs8AUphW2O2Ev
f+jnAcXUXOB3l/fy6+2l3fqowGeo05HnmYC1L5c2GJyhnaLKdjVpKe/6aLKPHd3nky/xalbj2CC3
1fKDjJPk1QhlVhpxBOg7Yjkma6JMrbUAzZzadv2s/JHN1nAX6IxMo2XeKXdt7R9ieaqsAIUW47nL
SVbSqaaga20CDyc94Bbnn/uk+N0cBmfny13fgqAAFjMSauOLXccqKBgA5o00ymwspwEQFpGVu8YA
Y9xOC/Opnfp0Z7zrmTGetMDKkBs71EwvZ9aZRTKVUITddmh+1L6dnvsuejdWcry7vU+2BqKwsiha
LD1UbXXVFuR7RlsayCOBhDmrAXcqqh0qNNq9h2RzJHKv58Ou0mm4nFI+OfqIPAnOrKlAqSEyjHNQ
ZeNSF1P+g0nxZpHy41Po4CF2OVQsyhiWdG26YZ+S7AHiB97YZ/i6O3ty0FuzIiBdHgTeY4o4l0NB
ylrqojhc6X4cukkjw+OoKAighZrpvfpTQSogG9MIhmmHrfZEqVSUnefUdI2KfsKh63xxLrW8eNdN
xvD77bE29vtSdKOjv0wLSNrltDrVNxo4Qhi99dZXoLPjuz4Q6BMqfU5DWzfOt4e7jtJAh4L1Y15L
69JY7Y3UygPchAcTnYvG92K1d7zYSqPXFpy4+PlUfyGzOFmrSTmksBMlaJPyA01LPLoWzEnd3Ptx
W5yhQdDLuD2tJQW6zM0uB1xNC0pMw3dkH4pkCg9CKrZHkaM6KO0s30aDHnmNk5c7a7mc2PWgQCDg
0vL9ONGryGEefX+sHdayyzPzjeOMitfKKT3bY4g9AcXUYzWP1j0sJHmf5dPw+fact3YORE3qHoQS
mJSs7mTSQNQHIoyxlHFGJ1kgEVPINjtlfNUzmF/xWlgVHxUPIXC34Bghqaxv5qLn5OkTB1CtjW+x
3ypIrFaD8WBndrFX3Vt2yNXaOhBBTbgRsLpWO6giQU30hsmNeUpPZwjG+9QqpjMwyvi1bW/mxZmw
6KGZTE9dXcy51Q1ZOGOhN6hRC/tI15aAAWe71K4/8IDH79Oq+A+euYV+szw8z6Y0q0HbQOkbO+aE
VFOTnOkVta4zBg1/1FgdtLH66jyGSVKVNWgoUpZZR7nS5m7WFp/AskUvojexwmoMDIIdtQh/ub0v
rwvfy4IuxCkKwFRn1ndMrlcpdVE2CopUDgoNokslchMY1kkgzW8tq1I+jTWBEQpIxXkUdevVqFfd
TWQYO9Peuu7YPPwcwG82QcXl7Uq+mvh9j8tcWU4xHVtjcAsr1Heio63bB/egZ9wjaYuzOhlK1YSg
JXqcT6zAdsmoElwldWRB8wk7AN/o3SbKrZ2nd3mE1ieE0gmVC6JtKvurHSQrRCwM3ySXL8fsTsYa
CPUB+805pmfTTuXgBkmPNlWILtrtD7x18SyZBH5JYNGo818u6pTxNtaVjqC+HWbvkjivJJljRN2G
LnOP5DFVxmRnzK0PSYpK05dczWSDXY5ZyEnJGn0yXBBHwQnlDsxH0BTZYWVt3TovR1ndOj7I7AgF
IEp8udp5k9Lgvtc7M0JBiGjdXsStoSjPAyQg0FjUES8nNGBaas+RMCiT62DBVH8+hvQGvLw0Iu/2
UNfQQdYLRjNZJ/cb1JRl/76oAs1jmgZ2qxpubYad6o5joqFxbfj210SP8hg1sVC7yzqBM6YvqQb7
5gByY7CDcWfSW1+RRhh8+0UogBDh8odEud4VQlBCNXQoEz2Cbm/CzJ6/3J7v1ru8hIg0T4FJE5pe
jlIj0RM4aoBvbltqaE31pv8IzW4ID0M7KPhRV2H3+5hXSM7gM9o8jA42hjsR0DLG+nQSFyykfij2
CMBd/gbexbRMZvzsU0fJ3bwdcTGx+qF2AV7hKKuJ6KdhIqe0c0y2jiY4ob8kDcAjrxZYj42iDWzK
4eM4YxVCY+mI0XZF5arXR7wifGVPSWBrRKBp4IpV3k8gIJcTzQttjMyow3i2UM33jargt4GkzzGQ
ne+1EdTPnSlu7aEFVgyLDGlR0t/LARWl97GJbk2XNBdLERkUbwdn9P9SyvlHovfW8bSXm4ZKBpQx
a/kVL45MlQbSmnTeS0CNOvbige31aZYd7SJxfr29XbdWkIolcqeLDSdx7OVQulZkej9wkZuhDyPX
UDR4uArecCUIfnTgpp038RqwynXwckDtcsBCC8UE+8xw2yrpH1HEc1y9k0hed3Z6rKrKwdJ5SE6q
aOw3VZl8t4caCznHD45m20V3t2e/9Wt4nynEg6ShGmmuTqtZK3XumCRbc5VX3yNQsgg81aUyHCPF
yH4Ugz4jzmUGCZSrRGSopWtR9oRshUIhIlfK8TzNbfNqdAsNHtA9RPVLDCrkeo0avRP2SGw/QW30
xpZaaFubT9NYWDu388Z+vhhpdYCqWGq+WTOSUMSXsk7yu3FWzJ1UZWM7MwghytIOZkKr10ZM/qzq
6UhCVhvpWdYT4Wbqox8eIMN4+4NuDgW+EddE+BCkC5e7C0fbou86le+Zxyh+0WV5KJPq11kfy52w
a+PgcMHTWrGWVJ004XKkIXYwdDaoCFi1bHFk0qyTCuztbNs5Xn9GHO+Mt3GnA8ehxcE9R2tdrr5U
FyOOqGfcPIMF6SZqLP04iVw9h7Fdhce0SJJPlhqCvL+9oJvThDmGChWp8V+uzS+uIjE4rTXmhNNG
MdtPwFum95QnSC6T2X8ra2PeOZEbzyftRlr3S0UHX/vVB4yrqc5lMJN6iRjTAwVDdqPuEOLhRORH
/KezuzqYcD2KZHPE3bvbGX9zmV+Mv2ywF/ON+64tZy5Ed5ASLdZESbwG5dOHtgbUr4MlPxoTJha3
F3kjmqatC6uC6IS2wzpmsNVgzOWY4lVU4L0cWpaGqKgKnqBywnPjN+m9LpLyWHS5tnP+t6ZLTEQc
z1XDA7D8/YvpovBYpzhLWy7k8PCOl8g/6KhOHqOpqN/OCYp+XVa9GnfF9UZ4QsGM/icfe3W9AeBY
dPc4pLFNYZBkIXPbNI+fuEj3FEy27gNKJBBG2MI41q8+ZzZh9dtP1D1nE7HmuTdaXE2i5NTTRdhZ
yq2T8nKo1S039aboDbQ/3WJmKW3kFs+p8MVhKqV+MAiETrc3zTX7a4EBsFjPzylV0NUNZAXo91G7
I730feVHNZjI7ye141mVTzXGn9GnPKp1Y2GvNPX9Y6Er8L6SKQrcPh6wDIpk/SUJDOOod/H8UR8U
6+vtX7jxuLCtUDhfVEVAsKzOsq1PVYr8guUGmd89ERn/MQTYrN8eZOML86zwhD9XoajZX+5gqVZd
aQ0dvoAD/D7fUOK7MSn7QxlZe2Tla6kBCqUvx1plvdHUjk7noy5kTrWFN0Y9W5hrmPn0h4a88I+o
GlvxDtKAhSd5EiXfzKGRWNIEFXKnSWiCFLNoL1heNnb2oS0Vs371S7voENEMok7NA7i+SCxHUTsf
VIxrxkr7MChIVKZ1JLxwqOydbPX645Jd8CJBeaKqQ8x/ue5KNyeqjUir2yuG9naIzfm+dOb21Tcj
VWaihiXbXwKVVXiqmK0ezkpMokqQdrLHsrgnGqOuk6TjBO2xzH9thkF3NToOr8URkT6RwRF+0Zql
lbg6XnULT4VOHhYhLS9BI7QSbSKUP6c2TdzX7mGGolnG9U/WRnJxuZZ+5ad6nFZYBKKG/CYJY/U8
+112JIP5/B+MREaxUJbQjVxXTxY89oj+Cl/NUVrA090iuNQQ1o5C3wnFrp8W/v/ER8QMRCxXRAK1
KICRp7508ZaPz0ETfeM+a0/WGMdE/MmAXHiyx164voMvxpSrb1ZNCpoeDWMOhoLXnB1E6Ddr1TEa
y/AUJUO2M8etQ/BijuvtOY9OO9DLYTz07LzZ0qpTEOp/W3v8Yzq4OSte6aXSTt65Vqeba2vWc5SI
XdEPyXFwKhv6dW8eimQez4ppB3e3N8nmeNRq4LYR18Kwu9yOw5CaCDIjQxiqMRIBU2OfbA0doyqj
ghkYzV7d4Dr84avRlqQmQ4wJGvtyvK7N0og6KTslsbOTajQIUIXT+A6OeXjUtA6HRcVM77Raj3ce
j62ZLvRNYi46YFeZiVk38dDEjnSNpA3OdTyShyotXm+jir/xpHy7vbAbtTC4q7TMebK5UUiGLmeK
OrRWATE3XC1U/HvgNsWDb7TzIY4HlKmMtPN8NA8PvN3K77aefxWJulf625oyoNWFMGMu6mere5uX
dKqFNZJ/l1biVUZsBYfIVoz7BgGK+wkji1e/ScwZuVr2LcVnfZ39daUzhHS08QJtOPmzDee7NcvJ
q/3it9vLuzk1BqMatMgPrVOkKo3MriqpZSAsVnpqjzlTbyH01Zlj+lgILdjZPRu9BkYjT7epbGoG
eheXn1PX6nEokFHh3l6gWUGP33lmYgIXdNpBc5CdT5UAq7FpkO8QPGvu0GrGrsNMnJ0HZBnosuDH
D6H+tRSMkPZdZ00a4NCWbiO+5mCfSUED/mhVXECrBeBTweo+w95R2p1ht/fzUty1QUwRjK42U5p0
aRJoHd+2bh0KyXWjfRgMPb1vKZP8oXeK8qcxobOQWpF8r1l+dzcOSr9XlLsOAZePjowp6DwUF9ZM
XBOHg3EOSuqOTtKdsyIJv/lp9zFIZ3G6vcM2R1rKCwCpbNgMqw8OQ5VqgE84krW2/sGfOuepk0pz
P1Pg2FnbraEI6pcTSrmRbvnl3qpUM5gUlaG0SWJbhpzA0epiTLWjdO+l3hxquX0BiRKor3n1Qan8
F2fnsRs30q7hKyLAHLYM3cqW44y9IZyGOWde/f+UDnCgpogmbGPgjYGprmKFL7xB76aEWyklC/Ni
mNX/rlmW+qE5Jj+vL+DegykAKMQeAF+Q+r2cFTYUdrsi8e/DlWq/q0PC+6LHR1TQnYsAWR3QrsBB
XwxcLkdpV6VXBnryfjrFGJQOrfXVntvxQTLVD/0QLQeT2lk/5KAEkhdCGhXbzadS82keFUnX/Xyp
IYRlJhbLcHy/S9WAcsv1BdwdCxIIgF6GfCMIBeF00osyYVvAA4GzrFp3vYE7jLNmn6+PtPMq8x6T
vpGgC2Ti5lP1Jf1DyyKWyoda00+DoUXvTSXKgGgOa6uhUWwnwBYd6Q5u73Sw+/duFh14tqjK8hlp
5l5+ws7I1LpbiAkm2UpPU6q3j13S675kS/2nPMuRVLBSTGsi7qW7Mh0x9a3QOLu+BHuLLQ4Fuwjd
JERWLn/EXIWL3c5Ey72k97LXqEl9l9qQTEAh1N3B3bK3aYXW6v9V96iTXg5GY1qdcO4h1ckcwqyU
3oI7GVN/aodxzHxjbaTlLzbT6yHFFnhV/ZljrDr6pTN8Rx/7204p8HJVYvtdqCRH8pi7uwmGH1K5
FsHeFpeJR5Mc5w3p4owlCf4pttycZ3hKgZHZ2HVQ6M4+h7PVfpHMSTkIu/bGRsnAFg0i8WBvpkmH
Y6oaLgy/KhLlwXFQS4lUpfAcs9UCaptTMETF9ySq84NPurd/2Dw8TfRZqa45m/Vd+3WkPqv7ZWvJ
mDPEeA3nGmam87IGf75VIZZDDXuhJJubO6jUUT1ZTcrRZtX/wv/FeC7MvDtDfDEOJrW3T3WF4jqh
uoNw7CbHkqhto4BXmX7B5eqP3ag/j3MLi3GRheKO9eP6xPaCLBAyNPrhedO63RZ4ZqDDaS4QMnYT
xt9zrr3buEmN+xmbjB8OxdpPCyw9X6ognCXSZLwvFlrHuMF1B13VnfIP7FuuQ1HyF5PfXAeJM6qD
2RJf2mQLrtRKy0NdAV9fW+VrXa81pXkzuW/0NrotQ0CdjlzIbDITO946QyEsymmIGtoRNlFcDJvg
jysSNgIkJMB1WyJaWBnGEE4835mE2ooDhRDrkkhzu4iYYZwhpyFBeSTBvfOQXwy6ua3qHNnDkBqv
4OqMXmWp3TkEeX7wDOztNYHi0RTgLeCHxK94dUEVoRMm05SYflKrXwYrMc5rD07AkNMHJZTL99e3
mjiO24WkXiEq4QxIeedytEVSJyhyiunLYaW4chKpbluY01OijMVNJNdzEKWT7Goxtb8pLJLn68Pv
3RaGwQYAMwTXYwsGNpx0tMDPgMpKkLAMu6Rzh1aNPCOJy/PfDAUMAsg4ccs2X1hR+up0AdKtq3i+
QUy9DMj4m3epoh8F57ufEFYJFSfnhZd5uahGmNWY3tD8a6eEhk4Zqe+aYVJ8hPqQj6qrI6zO7iq+
Gm+zMZFvrLsJhXrfqaX8tMI+8Ujh8LmX7KO2ze7U6JwL2SU6jtvsx7YXfPMo6PkRIiD31Cny2cWR
J49cPHfGR0NP/lh6FK0Dimkw8biGoMyIyb86D2ZBwS7uKfnD7ba8YkhUtwnN1XXS8I+p1JuhxORf
DdV0TjIwJZAO62S6iTIMfteU40EVee/IUWCi+04VmarI5oB33ajgBgYdTJOcTsjM24ObhYpzl6uR
fDZiAsC8dsL7Klnr76ozd0f2pLs/QIAhRZ0XJdLNa9aFIUZV6K/7CInYGL5nAC60cXR+F5UuYQfB
eTe1UTpJUpT7ip0cCQPsbVcsOGiG8ZSiybN5UyodXWQCPHHDDeXiOnVdTK4d29rHeU3S0Lt+7ndn
K5hGrDZqFltwJNTRvDRCRlM7ZXatcBrerUhr+nGPaJWZJAVSjVL0YNWK+bhifXV7ffi9QIxOAaVu
+lYUhDZ7inagUg4G1zkGVUXqylP5dZBT6aNihP1Jnfi42Vj3Xlt03cGFt5tPCLl/Kl8kT+DPL7fz
bHUDhl0ghRxcun6O+tyfKMRXN3Y1OjcNKmoPllS1rih1gE2F8kE1pT7qZuw9msLkgC/NNze3xCBN
6iDGLzSXKWe8a/IQfcwoPLYz2buXaHmi+SpELaCXXs41T9EKSWXw6Ibc/afnnXKK6zp151zHLX2V
jzj3u7N6eUiAR9Kr2W7hMreTsAcd2elt6q0znSdzXY5KL3tbV0QA1NogdhMMXk5KijonmwcS30aN
Zs2Temwi2xydy9OCGFridp0a1QEHHb1VUmQl8jFDnP8CzcjzDN6dJg0SQEh6XP4MRIGxPVGotIXK
Gv0r89K44zSVd1KFIVsVzRZGI0N9ku1Kc/Uir260eggPsPB73/f1b9hemnLaJFkHejNZ6DRLa9w+
KF2h3mSDgu8jgPib68d27wNzQ1lQ2uApvWErm8Osm1ZEyVivqummMnr1xsGk4OP1UfZuQkoNaPkK
XzNYUZcri59xFNJwNPwJt42fYd/ohWsX+YhT5RiOR7iWvavI1kUtHpYNqkabNVQGq1/KlfhV0tIW
limGund1MuWxZ8caNky9kkArKM0+jdweAemjiu3ubIkbkCflMkDD8HK2ejuNudS1lBaMyT7VRbfc
rGCWoDPM00HeIhZuG9ayLQWdCF0MEGWXQ2XTYpYrvRt/NeQicpWsd7DzXUq/B8sZJCiz+tmCLff1
z7k76ktnWKW/8mbTNCWiRYXo3GZmXt1WZvapgnV2lhFluJcm5ANxzzYOxtxbVIpwFIJfACbb9nel
k4y+FMfiah4e20hePytj0t/AOD30jNo7FCKgpeyuKdThth9QheYWWSiOYcpYnSpkdR4npYoOjt7e
NhUZG1goIS67ndGYt/qAoLDhx5Wq/Wdg7Tv5LeLz5yUpdR9eYXLXo70GXCifDpgpu4uJCjzRMQ8J
RejLbaMPWH8aEN/8eYjHW9w8VTdkNe6iNjqSH9kfCgoDERAaW1uxKUdpwO1FlIHRkiuCxeq/d3M4
Bggj9AcB0M5I5JPYRqHdz0u8vWTaacZTKgPvaQ2J7qEVE96Nk23krm4O2vn6Cdgdi+dXaBJQPNxe
MV2kjDNeIKbfL1Hi97oiIdJqL49xRnZ5faidFwGJdzBObBH6bFsurqlDiNJSaiRRNUi/U9weXE1V
429Dixd30xRHANWdx5h2l7g/0bwlrBLb9lVyYCkTdq8mV4pS2aX0biok+VMdIpPm5tgtT3dpUuf2
abZbHdbiauWuNE/Lv9fnvHMAX6yRqISDDiEDu/wNdh5pBMtUfgbdTD+PzrAGHTTN39dH2fuIFPah
d1JYoaWwee/blewVDUSCGyXEJa+fkp/NIFVuSBhykAvtDQVPiLoDuTJ32GZR88rpMB+cdd924vYG
D3DzuYyIbEz5UN1tdyheBJuuIV2sbSVrkakuzxDEfGus1yBywvg2G6ByD1aUHAQrO59J9CkcJOM5
CKCnLj+TabYDdFJ8hUYtwTY3ya1zYlHVuP6Zdg4AwRhXPx0sofqzSeP0wQZSIl4bUuQ+UNSh/gef
3OKnI3U/bDXpD4qSO+snNDm499HCZ1KbT9XaVh5WlFZRNunqd3glocPrDFOgKtNRoLK3fkiOiFYW
nlnKFobE49MbykpzKWlV5cZuxiFookw/WL/9UXSYuQ4xCfno5VcKm6yvaeHqRAJVeUNIoj7YMOdu
rn+l3WWj6wfEA8oBaeDlKJnT47bW0E+JcFk74Yi+kt2P8uNopd//fCSIL1zyPM+I42/mU8pt1aM6
Q+W90/UnuVzUm3mJEy8z6XBeH2rnLkTLBxYufWFoh1svwqIs6eV0RJKlgpO9FtWaq4RSfCPF1r+a
lMe6i5+KfNMOM/LCRkc8e338vUVFXRCCJXexaE1fLioxFsSrkugcHrB8hsL5udIrSpexti5frg+1
t0sYAwtWiEJUDzcFUjkss6JAMsDXmxYP77RckJZoHDU/mNLekr4eR72cUlarUwMRjtO8dMNXC3vL
23WxGxiOaX5qrLU/j0WNT7hUhe48dUfWHrsrKnIdEMrUnbeXSZ/W5tR33PnrVOYPKj4WHy15XVwj
VD5dX9C9kbDQFGEk3JM3cnXzutI1SVQacEOW3eDv7HzAIb4PEM01D9Z0Jx5nPsiEEEsK6J/4tq+e
7NmZ7Srv6PWhOJH/cgZdvjN6OfseAWi4Q92seDJmbfyLA09Tgv6tQ4PC2DbAOmASeYqcpr+kmebG
PU2RsQz7GwekgX99KcWVu8lyxPsiKisIP7JFN/PTlLpdNZiSTT+TzGTh0J+TqsrvY80KT21v1M8o
xkv/OXJ2VNbZe3x43WgMAaqCerwZulXVepTimN5mpkJlrGj4lNaaubwRWtDJZXsQWO5NlTCPWoYg
ocEuvpyqlJj9YhKcA9pXjdsRZR9XncPWL7WoE71F1a36sg2SuB+C64u8dwFAbqQLInTa0N+9HHmE
j9CsHD2f8RrPmee4cGWnbA5u771hiGVFrY6C2xs1r6bQ06SoRd89K/TvFf4K5zpXloPIZO9EEDII
TVa6E8zocjJtDJEkCtEjW/XmuSoy41x3hXS2aqkErW3UXhpK1cGB2J0ZzxH7FLGeN9Zafa11qp4w
M7qCuT+psM/H1fl1/SvtTYzHCL03NN6px22/UiXFDp0kVGVUmZZLNfUuIp2dR3zeuUle1O5QJcPB
/bIzM/H4CbQvxPs3Ar4IX8uVvEjQH4xhGF0rlev7dk7mA1T2/jACTkzID6JwM7ckjrCOzqnX400g
/a4XI/+s1NZRN313FLrG4L65TsAsXG6NuNBoSmQw963alG7MSFpStxkG/WAH7rxz6HgLtz6qasDJ
NpPRi7GS04E2nGGl+lOpSD9CtHyRrdfuchBZ7/p2/CbP+Duoo31Un9l5etB0pJckZOuRItxMUakB
RRRhJMTXIue+7BoUZfXMnN1WmXXrYHPsDoYcr+B18QZtO6sNatWtnog2T7E4z3LYW4FqFLSL5aGu
5uD69t8djNXk68HUJQK8/HhjF0ULGEvLr5r6N5dj8xHvUcwO1uSIXbS3TWCzMh8CWoBCm5H0TiqR
RgjpZxRNe0KTZFrdBc+uo57mjlIeEFqKTIKoy8WxJVvkk0ztruFjyS2KlfWixg9jXXZBsljjTV7B
3/PzadX8xkzwWJzHSH0eEeg/JdTmI6+d8gYypImKt399qXc3MFhiCilYvVBSuFxqBcV/aR1g+Kg8
rd+yNh7uSJHrwW3mITyxHraDNA1adG6jyVnimVlRNwfx997npsQIykZUcqG7X/6GKm2gu2ctcAsS
gUeo/cND2przqZ3Uw1h752YFh49uCrhM6mLbWFtJjHDQKGhQtY3t26qvpPNiDK1nsuX+QS1w9tQo
6f5iP5OjCxAakfwbrQ05NTtLKgAVZp25fFEnnGsdJR++FSQ0f3FOqUdTgbPxbgMqdbmWLSDnHPVo
LgUVdW43VEPrv0zNi/I8NK2sn67vnr3jg0AvhFZhoAMY4XK0EcuMNIrYPTHg7Ow5t2vUqvXGWv6C
pkHCiRYDACI2yPZGGJB/kcig4Iit9TurVeyfDfI+/12fjfi1mwAUlzN4SmgPivrzZjZRbzptGHLH
ydSC75GyV55D6IBenKgDxuFzcpQl7W18nbqiqD9Qq9nqXOHfHDmABhE/cFrzpBXA6NKsH05DGR7J
j+8ORQmHwJoGKPWByy9Fa3pUcNKAwS1hOtb1WnbTjs0YVHZ8hGbau1JoUP//UJvjrLW6VbWNg6ib
Bj+hN+lTmHP/tcdNE0Xn2XGnVVmDWG97t0it+qBXsrclAeuhhQYekAt3k0xXfWqoBu0uX+90430G
4+RUTEV/EAXuLSe5GKESpUs+obhmXudiOTn0lIKtyJaovVnCBdt1IIoPyIlPp+u7cvfpgFQsSHQv
Ke3m06VRBWa+iUAVNUpo3LY5WaynymPruBKinMiuNhH38xxRPn4y1wjnFKw1qsY1F1P5CqJ/Pqtl
M/2ael2qDn7c3mrDaQcMAK+JDGrzrTtITLmiibq/XtSflwqMByDfvwDNYDJPCQ2ok8gPtcvVjuI6
tDMF5vzQKmFg6d33Sm6km0hZ/+b6FJRIAkcQSJTHL0ciIp+NSQUaif4wVhZm0SJwkMsKxqQZNaQD
RYDdXUSpTlEQ1iIrE//+ahepYznXSiZk54wm/uZQJrxJc1n9lIW5eVCa3nv3hNwJlQMECJBWvRxK
hlcR94VAycAkDVQyXr+0J+rT6hK5kzXNd5IZS5+vb13xP91eqELmCUcQYfa3rUkqSxnrEGk4i20f
P8xGbblcrXXpNk4n+3U3HqHidgckGiFxeoGIbBY0xGDBLqoZTTvM1BEAUZwfjQWxZ+y0+J+40o4a
RLur+qJ8zM4Q416uKgI5krPIdNgiDAyfcq03PitSMZzGVcvRPGkS2esRvTuKJndP3athNzeCAbO1
x7OJG3aSVa9N8ppGWH1E6ttfTN4m4C40NbZ1/0IzJTUWQg4liQYZp6HgX2ugMe1BbcHijNwQ/fPr
O2bvRAi1bOUlZ+NGuVzQrM26EZQPLctYN5+6pdCCaNKtx8y2k4Ooc28RwYJCCyBQoje7GSqSMRiZ
aT/5xpBksVvI4LhctBIO87S9TUJdC9Ml4lfIQJuBFrpNpVLAb+/GCpePyuzXU6hMTR3MaonReu7Y
gTM0/b/Xl3LvGbbAwBLSAJgiQ71cygFMT5SRW/kxVJZzavf997VNwWLEiXZvaJJ5MsFNeGjKt/Be
defgwtlDfdN15m6Dl0m95E0GXuXKtILAocPYIGsHwaZ6NmKs+lxc1pXWb9dxeuj1Gld0fZgAXk5A
4ye3HmwdmRC7qY561HvfARA615EI8rCZu1wQlLL5uLmItqpcewDPHZ1ImTPf6eUydVerUXxUgaqD
ddgdFewGf7gBAZlejgrLfpyGnqAy1WRRUay032k2p/cIOK5PVUL5DXrlkbTo7uLzrgipO1kQGzcf
n04UrlJo6vkxiK8TKm2d15Vt/Iz6i+XFYIe/OmD0HkoeO3wgZJNYIUz+sTvkt67vwr1TJuhH7AQg
V/o2QFCt2Bxx2WHRxzg8kysgUSdrRxnk/ihQ79EQppy6ZTpJcw50dyCNN6c1vdXUKX8wU0M6uJzE
tbp9zoSgDXuIhjmYjstPOaeSprUiP3CmvKPqYprndM7m85Sq620/WJVbhUjfm2ktn6+v4o7KlWiR
Q6IiNwGit01brUFBibbObEbNhmfVlmQvzIvlC3rw0xBIsL2Hc5Zpau2Ohj094GyaoeEmPngxG896
o6RHsNvdxaDjgciZjDTmVoCwChtkHTrLInYJlx/aLKsJYC8bhxa1Rtr2TlciNHBaTX9AkvRIY2jv
aSIPpDRKFZve/uYo4xSsaNEqvA7CYkifpLrL/bhUpXeRnjXjVzmO9KP57p1jkVWoMhUcYRd5+fGJ
rRKjm5jvFIaO8aj2lvVexa9Qfq/OjfqcLX0bdEajHaQzOzMF4M+FBehWEHTFzn8VInI9LimcMpTT
LSV9l6scX2Util9dK/2zGmN5MNzOo4GbAeko/hiKUAa+HG7JqqyhAMU+GzTzOV9aDIUgln4zw1Jb
vGV09HsUa5RPTik84lfpSF96b7qUZl6IBmzzrU7nkreRpOa6LVqxYe1KI7IFbkYB9dvaDo4Iqez1
18HZEhnh5liTfSNxIeTNjDdnqy0WBFfa3vLnro6/dM2onq0pi55h35i/kmwo3MXs68pNDOmHtmi9
jzS/enBN7pwmfgNgHJ2CJ3HCJmvtzBR3hXmh4mmV67k1a7QF4KPdhKtVuKYJ9Q42ulWcsrZID261
nZCL9I2ePrwZkqytAsZQGCZAaYZeimT50PS1/QXmqn2rrI7938FSi936ZqnBTtPREP2aLUCm0Ch5
xIib+KNTp0+EAc5vC+/V2XNiFYvZMFXUimgga5+sKZJqd5FLWT0lEb/PLeW0q4KEphKCil0Rc9W1
an30IfZ/ITuB0gEP57ZzbEpDXAxZggxvaC05ljd98UD1WLu5vhJ7w1AuE4gQ/sOr4PKcNUZVyFXC
nlPCOK78JalAyzX5mn+8Ps7eeWK1QXiBLiDN3EQfxlClvaOhSwbcK4s8ZUibT3Knhm5PsoKuS/Th
+ni784LagoIDttbcl5fzUrSsXGyboDqxl/Jf0AbyL8scjrAuu7MSwCfAxsxpazvT1aUuLxYqTsW6
Tk96ldLzQILbbySrf49cxdER2bn70SbQOZeUOYBNbO7+yqbnl6az5dfTIOWejOZGedKMuI+8eB2K
6FwpgNcDzKDjf66v5+7I1KnJZy3x1+ahM2vbWJyO3MGWsvTToofRJ94KNqZam7z7hULFsJIW//qo
e68AfR4hHUMf8E2xcGwIwqWUoL0eHW0AGLV2j3WmRu8g8MG6VVJNak5JosW/4zZxYo/W6/IXlRhk
qYEdCBle8G2bNTdXpUTom5q53ikNzSa5jL46ZeYsrj43R6yavQ1FGQsIEEhZTBQ2x6RzjIEgjvCq
z+PshN9m5obm0jyUUfhjJaE/WN+9r4q6F4VmQie6T5tX1tamSaWpa8Nx1R7WUGtvykF+Zyxlc3YW
QOvt0BzhPfeHJNdFDoB8YEtcCXPJLCgQ4h2EvBj4pqmBDd/bCyqNq/OtMtPiHock4wCBvDeqUAUC
UsGyclYvrwM1t7F9i2W6SxrliUKKpUAyov42WlPnh4mbiYcv1KGoy97XfDXqNlg2kRRGzIyuhLR0
8rODAthpLuTl21LqtewR+kyqOwwqdQwzMZ8kddBPDbqNvtJPq4kwEyhHM5a1zyxj9zFKq+UJE4H+
+foZ27sp0dYSTkfYAfLmXy6NJi1RV9GE8OM5Ws+VU4ZP3TDX5+uj7D3u6HaLw2zz1GwTo3YJ5cyg
B+TjgACCuSh1T85M2SeG609/PhRsDCqMtNeoi4uv8ipSVWRcmpyeSFVxRsykpVR3UypgZ8SnkoPz
s7d2QBQE0hFB0zfOGYVJkFZmNpDeNM9O2FFJp1y1xoPNu7d2goD1AtwEQSB+xasJzWmGIbYmqmzF
8htAXnSjtus3asFHkJK9gUgniapUYTG8ddmrZWWo8wa0mtTSOAszbfL0Ej2nLCLa/+OPhEkRbARa
dqRN2xZXuWZpPgqoYwUp9B5F/CxQwZ17UBXbg5B2Z1bEeIQ3LCGZy1bPQFczHQ474Pk1SUJ06Yfs
VFFa/7GiH/8XQ5GRg4mjCUGbYPOlohHVgAkiL1GOVZ8p7MeBlaBq0KXKUcV3rxtD/id4OAK7ghDO
5a4gD4qVLK0tP0/l6qyojeQl2EsGyxgNbkmN2Zszqwk6e1zccImg0xVKc47XuXRjeVhuu9LIDxA1
O/cdDS9cTIUEOM3fzXOy2GXeqiXTl4ek8XtzhIFVKcTHqpl4xjQcSc7ujocGCD1SE3L0NnjlycYg
rQGeEU+SBH5UMdZgaWfty6KF2k0Yt+pBFLu3lRxqDDpu5rC0twYZQ6chezgSBUlTPf1O0yq6nYgE
gqlwmgNAz0uHZ5OiUETSRVFYEZnwZjGzKQ8B7fFkSUo1ml7Vs7RPktJ2qHDRW3+PXbT5X6J27eBL
XKehuxJZo/aCZlUDXzCdR3cxSBh9/FKgHk+dVX8gFlasIF7bQnY7w1mf6wmMo1ev6vg5hQVRumuU
w3CHrxO3bk4sH3uFLpVPaS4UR2R56FU3irAJ+VUps2y4ONoP5ikmqI8g3DYjNb2mad/naz38Vuc2
l9y+NpExW5ZSbjy57avF0+Imez+t1VCfkdLT5CCtO1XyzbZoP6apavxcm8r8EBeR86GNw3b1O+TG
jnoKbyNL0cNTyFXBQ/C3CBhe3an6gPiIoYzAE2y1/rdrFhxzEqM/N4ZRnh0LXc7aIbrt01DhOZQ/
Xb/93m5cMTqvEyGQEFrZPFEDlkdhnYmz24XRI74NfeeSjhqPpjF2ujfFqv3rL0YEWYQJGOrFvMCX
880W9o1iQVq2uZCfTFAg3mJq1bNixXXQ1b19cBO+Dbios5KooB7LTClqXI5XOUasLiNtvh5/NzRM
4v6kqXbvVXgDkEEryymFN3WwrG+PJ4PSIUJhHHovMI3LQZ0sjQqNW883OzP/0q+JSi1yNJ5CkMMH
b7K4yS9PJ0Oh/0PhkWIyyM/LoaJ0kKYlJL+MOYxekUjhuyiVjYOa/d4+eT2K+BWvdmmyaHNSmlTP
61Wy7vKmHB6sTMu9eJSN1NXQP/qbz0YPCjgfRBuezcsBQ1vJpYkbngy274NKXXMPYPl8ztMWvCcs
19sUJ8o/jgVYSwHCFOA30SO6HBT2pmZA6aEv1cfdB1NPQncIx+J5ag7JKXs7BCkwOBZIklKN2CRz
VTP0nWRw7Ae9RK1EHxsPLUnTRR3mSNV47wTglCyEUVBS4qm+nBWZhRC+AOAV9Xgml6PheDTlws9I
tNeP5joZrmkXR9T2vQ3zwiqnakp3YBtWJWujtavKUiaAB6fzrCTt+zG31QCtgKb3Gq1Ej+D6zbI7
T6EiwquIIpe9uUll9Dz6zgZQ2DSJeosD7OjDVWweigXSj4YBxxldgur8N4OSkguCLrXSzfHTeztB
AwnYS5fLFeT9/tvgEHfHktR70pJNXlYqRxPdri2sZ0GMIbSD6c21vdk7iMzAUMyyNaASW/pdFmFf
HpaxVxf17KuFsx6U5rZP1Mt4BK1QAbg/iV0vN1CYdY68jMkaTFnfvhc9p3OaTcO3LFyaO7CD9rlO
I/m901ShpyoNGj/X13hvvkyZ11Eo7ry5Ta16oJNhzszXir9ZaTu/T6CVu6Y+3RZaPP2+PtrebCny
4IfJ/Q2YeLO6NanpGtNcCqJQxetoaeK7tC7l8lR3S/NRlmq4eMrSfg2HOX/oZ1v9dn383dnSI4Zf
CzWOCP5ytbH+k8a2G9eAAoWN9ISR+Xrc54/moCiutAxHFM03MiLi8yIIiB4ZhTza8uIHvbrbJ2wW
x1CHM5n1pXKzTqv1SyRl527olUBfismXakkNhqWR73Uliz/GYNYOooLtdchv4OxYAAKQuQWGunkw
Z7oaHR95DfTcWfwJGIWXGmnupXCUguvruzsUO4n8AIQWdfvL6a5TVKgVTZMAbZThSY9z+dSXcv15
nMsjnuPOUBwXDin5JR3nLZpx7RPD7jrsPoA1mh9MrSA1mLL0vsikg/Xb3n2sHxUTFKl4S8AVbW1j
xyiVgG9EcqDmZuxL8or+37xIPyLC+qcUqUnNLfWiO4gK9uZnkqQTmvKHZ/NyKTUqoGqJ3VhgdbLl
hajQuCFd0NsmPfQd3NulIIo4F6An4CRuZxj2TNFQpDUYHcH2mK15oTCQmjcFjY+vi5blP1d7sRDj
NdSTsta2jBgOiowHd9HOQgs9VEHLBSPzhquB88dgt70kB302fZEiXbozqKEhyloup3gdadD0cLYO
Bt1ZZ+JXUURCCBE+ivj3Vyd0LYxclfNICUhPlLMSRdIpNubkw0zme/Ce7dx+JFP0EYAMUPvdUuqK
ksq7YmZKECqNHdj8dbYVRKeTQl2CRquHB8dGIhEjjtKvhjk7SNzfzlQIa8AaxNFc3AObw6lJ1SxL
RqkELd4m/lxE8b+Rk7f+Eq3r7fV74O09K9jOJF3CVYK6xebaS4o2bfEQUYICOJJnFflwN8jqelfX
Tu1qbdd/vj7e25VVZAwKwIRzHwiOyuVHtO0WNiFC6cEMD8xt5Wm86az+pzbU2bOhVPW91DnKncyX
dte6zP3ro+8srJC3JNqEi0+5e/OqqWEeRpU+TgHK8OW9lMT/FUYTPVtdJp+uj7QzT6IT1KiocmD5
tVWlWsxhsRebq2hu1TmoHDX7gPj+chsZJQXvpe/uqwhnS0lNK19PJ+egXPHCz3idENEA465FnIWd
CmZ1i0kZGjrzXTkugZmpsXbWzDCTXTI+FdFyM4ofO4oRjodNl/rTrpVuOomWYOolcp++z0mdinct
bpypG6uRU3u9keDnI9gmy31PrF7fD2bRU8NCrCq5zbs0bN2msal0ZdYQnvNiKuuDT/f2yqE5QYeY
NhZzo1txuXHojjdK1Fec/tCuznprz4FSy2LxqJvkUZ1wG4aV+fv6Z9wflROoCjnFN4ZGRZujaS0z
alIM6hmW3XTul2F+cpay/6+dSduLsYy/Xx90Z5eCNbaF5idK2hQmLqdqTlLpLLgpBEYe9i6GGtqt
ZZRzMHe2ebBNd4eyaKXZyA7KVC4vhwLfp7Vmb8lB0tX6uQYB7XEHSx46ksXBBxSX1nZHEj2TkzAO
2JzNUAgtF2UVZ3JQmHbmaUm6nM3QTlxZss13TuhIgZm099Tv2+DPl5N4jugOnB3ogk1UNeGittTg
/gJ5hk5oqnxNJbYwdVOM6ODY7bzPnDYeaPFE0b/ZejDU3OiAZ1IiEEg1t8Drvi6r056Kkl5HJs/N
Td/27d2sgYp3yzZtPPCW/cF8d650TjzZO5h48qLtFZtYkQmNsmX7yHhcp0Mx3CVjGv9sgYQ9VA3i
LgcP886AQkVFCPkCEAIkf7mJNDuKVK1plmDQ5+pTVKVUuKOovE1wggskUtCD8d4eSsFspKFE5EKv
dOu1kZnU4+i8y4FtJtG9VNoDcDYtRI4hNrtTlc/jp6Wz1E/Xt9Hb/UuwI8zyLOIeOpfixn8VfuhD
r9lxxbIOAI48UdjCgV4qv8RlW95DKvlRVgJ4ZkgHDcG3R5S7gC4Ti8vnJP28HFfLCOqWlhdTNTrn
fdZnNGizJL9Lsjw+OKI7C3sx1OaIRvOgp1nFbeDYaQGgDZXKPDLsd3KrTac1rGtP0db+IALZnR8w
Ixm2thAU20BD5Ao/1LjmayqVnv4L8rr4ZRm8J1NcOAcn4+1Q5JNcckIXDi7zNnqeajMy+m5pg4G4
z1soFD2uavxBry3pj+9V8BFsF5DdHEOUDS8/GgIaidm1K9C/sM29AmXOU9XZumslkvTh+r58G2kI
KAZ3DWdeyFpsXos6QRIR3hpDWepwW09j70pWW5yUOaUYwn50lxJzPDRzIL8vf260itaQrKNZS+UH
GAxsvMupTkOxVlhad4G8Js1tX87ml3i0NJdikfJUqX3pESR1N2VeD+95RNdTD5HSH4Eb5F400/E4
uB32PjLYdkXEtQLWvbmNbISd2xCF9KCo1wnBlkL+THOErpdiH5myvT0vtsK7SUrLpUDJdLN1TRyg
C20NyyAytNJDyPLXZNbOXTr2XVCN2vohXvojtPrba0iMSWQp4lcRX14ut5xbYZMT3AWZFEbCBlp1
TWlcHpcsH/xEOAE2y6KenC4+cpR9e82jg4HMPl8bahsN3MuRVzCOUVGqVVDlsUHkqii3dWrPZ2nA
C3ElUHp/fWPvrS7pJXc9IYPAuV6Ol6dlWPWKXgVGMdlBIluZhxRYEthrp9+kbfYP1cyjlvveHCkq
Qi4XkphcvJdjZgTthHxyFYTVrHqp1cTgjGIOkzynXlTZ5h9ffpycV+Nt7onJsDqnSpQqmPU6cdWm
th6rpS/Psl2bB7HJ7tQocuHRwMNJbnA5tUrKujrspirQG310Ef2kiFDW0rsMsQzUiZ0/r+AxNdIf
RHkJRKALXY63VF0ek6OwlHMW3dhZ9XvMKlyIW6Qp28FwDlZy71y8oAqwgiBu3t64nWq2WmYPZYDQ
mfElouPvOVaS+BXeX37XKNaj0bWZl6VacfCqiIlcBrY06dDoZzIIvNFauJyoDs85z6HsBHEYd+/g
pi8PZjFmB1WmNwCD/3F2XT1y2+z6FwlQodqtypQtXtfYyQ3hFooSKYkiKUr69eeRPxzAOzvYgYMA
yUUSc8T6lqfgnv1tGCBCng/DxjFagzXua7T1OdScDasiMumHjLJ3FNbEd00qm7oBSLqcGHhZTYvZ
Js66B/jIGYT1C7lBU7y2o9AfQuiH3huk9S9WeMpG5NomhcL8trpatUbVm4aZua82d8gac6tmeXW8
HCECiNF7qfRiB2ubwMoUpJx6CrPuh/Tn9MsYhs4v51XLrmj4MH9//Qq6PiKSFrzge2Hx4gpKWm2Q
pmNpF6VJMaG2V1tO1SEgKwMUPbtFZ7/ydkFkKN7LapANQZr7fI3NSoD/TUhfBzILK5ggZ2W25f15
HJW5sZ+u3a57mRSPCZpF4Fs9HyqzwwIhkgyLlzX5I3Grq1Q/pB+olu4B8l+481YL8NvrE3plVOhu
oS0FZdVdzOliQmcUI9NljoYaKrn6PCyzd5Iz4LIDAv7SDklQtuhW3Rh0P4AXB3TXsYBO4a8O1aXS
Ywt0brvlQtUmSGdUNAh97HryI54jW8FGxd01cch+GdXcaxeIG6fkyidDyAkFJ7wmyOgv1Sw11Ig2
F0HKLHDUlr0Cb8DlDILo4dx9TJMpKDkJbxk9viB64ZWGChGKQNGuYftiovselbUkGrMKQOExqdFJ
2SALrOb4G2JjcmYmomstYR33JBfghu/X1tAv+cD4WC2J5914ey7nYP81++0IeSlAAGHk9nyzrQTt
TtmF2e4xuZ5bbW29TaqtYzNp9NOgYkoHeYuWdXkvY1DE3nBEReUGkIBL+RCowXpx0wlapU3T/4XZ
7j+v001m+OXm+jUKAEhA7KKE+gKkF9AcNbBZUgjgyOgh9Dzyt8xzXdGI2fMyzeKgozEuDOfDfT9n
Ny6oywtjHx0Vzb1GTHbdgX3if0tKI2tjWMOTvGJ23B6aPrqLmD/fjQ7F6tdP7rWREBGhbgMgwk6I
eT7SMg2RgygFsN/IelwR9yhJFaBjqr/9futvwDmuDgYszk6e/kVyuhhM5bHbthDw9njrdEloMpUO
ndG2jMJt/fj6l13bJzv99v8Hu3i/db7Z1bNAlE9mHAF5zqZjCpjM8T+MsmeDaI4gLLpsKfTJGgV0
3hG3YNYcQq7jU5OZ9P3ro1ydOABC0KHGO4H9/3ziUjfCXxW4+Qoyh/IddewT8HD2sMKR98b3vCh1
7VtvF8cEtgcJ6ItWFJQu0rAdIxBYgVJFQTQS/yjS5yUeEXs/Tk1QKgrVbMjQ6mM0zdlbBEp/il7/
9Rt+4TmAbULN9CIicKOSPNPA50Mvkt8tYRcUfqCSM4St1ypg3nbnGeJuvJyXQQEGRfQFwgcA7LjS
LwnUJmlJ4/MWl1ky2kr6k3Zl2+MmpTScjh5S2huLem1AhNB7cxGFU6g0PF9U0Foo76D6hA40Bd9J
gVqK6Q6rbEu8u6C96Tl6ZRNhNMCoIASKUOtSnmFmYmwtySEabILhlI5yvmvImhxSRO035vLqUHih
UP3B1QLnzeef1tNZ5L3LsoqGrq+CaPQLhXL0QRGw/P74aKAeugt27zwzQDWfD6WXBFmAmPFVrXLn
ZmTfRpAB3gUaidDrI115EkBshtIN1KSgFnQZ5JjWmwN4v0BBYBLJu3UOp8/oB3OQ2eL+I9LY5L6n
Gyt95ihq3o7dGP7anMLiGe8RII1Ac1/cAXRaFWDbQKpKVNYOgZ7U0WWdrqZ1+fb6h165OVFMQwkW
dSdo2F+CRBp4E6XLgjstl+A3K+Llf4ddPt54DK5tf0DRcOZA6d3RRc8Xbkz6JJ4gyVKZyckPZpLN
mbN2Lom22SlA6658/auuLR9QoHuXArxqqHc8H8/CYDTdYjRehZ7tcR2Z90OuiXjnBz1p4eDT6GMy
Z/0jTaz63Kea3bJdeZHq7TfMro+5811xAF+UmrnLExR68woUfJ8dXDzRkiorvgFa7n+amrE/tAFz
ujJjQhYY2mhTw+ww/4B2roT7T87Tv3jO5v+wsVKk1jAO2POhF0IJFA0+0285NF+36AD+zFpkEZSH
FDqCNw7rlYBxF/UCs27X/X4BdiLMz1qoUuTVpqA9gJtuzN+tjc2CImaxfTO2Oqqtim9t6KszD7gT
cM576x+Ijudrj3s2yjRI15UYGv6pVWFzgmjV+KQalhyRGQ2uiJZw90offVYwP+4/cQO3dqD+5w3l
Xd8O3/xY0lsYmivzgYOGoibwQXh9LqsbghFhLVV5lU3BUBjM22nTGLBZUegcAzPwYoKr6+H1k3Dl
JsHdDIeRvcC5V3Gez0Y8qo516OZXYFVuyBYiU7s4nmEkvGzV60NdOXQongDdkcAnBvt//ym/BbIu
Blo9kHjjHPemGjbbwD0kegS5ujOlQZpwTkT/iSgparlBy/L10a9cZNhmoFHiHkNietnBGpg2bZI3
eQXAYnSa4OGOXNE1Ny6Wa9MJE0+IfezqMsgLnn8jmZMtoh3eVVDnv/Zxzz4x7MF72KTeIkJduTIB
uNphgrsGLgK15yMprtjSS8zhDORaOSgo2AxQVy3TTe9e3qo9vT5/18YDUR4POFJN0FEv3lafKzn5
kc6BVTESXPXuo4bb/dFTQ1+OQtxqJf/q8P2e0WODwO517wBCph+Fp4vv0zPrsEhTXtm+6Q+84TMk
mVNdqjAc71btbadGZXMxwU6y2G1+Cw7R3EcRYdvmTicnGyc/ILAXlkuCIjq899yNCbm21Lg+Upwd
rAD6Ms8XILTApua5yEGr5BG2M0veTZKIAsBFWr8+97eGupgLgVdTyx5DOeHLcxukEk27iL+NIUVx
45BeOSaI9RHygjaIfu/lLdSwxrYOyh+VIh07kq1Hy3fzhhvH5MpmQo4E5UjID0Ct61JRgwHya0YY
hELl1cO69lvGipTpoB6JA2/JZMm/r8/gZel4v26Af/hVcPMBhbhIANF53WiSQLOKwmn3U5ChHpVS
8eiNfP2yovz3BmILpug3Lm586ZWlQ5SGMt8vhA5oRRe7ZEhkmLsYX7o7GGTQOihyNNPfEKbkjSrU
1W/c9ZYw4G4QuE/6b/drs64onYaMVjNEd36CgAG1tcbzewUVadV+WWMWvkknj54nZabD6/N79TNh
KLxT44AyuSS77OY2UQqNEAT5bfiXWoEzWrOYiiIf5ltEomtj4d7bwRfQPgaW9/l3Dm0arcmS4GbI
ZFjACTW7a7vuLttAb/rzr0LhZc8E0VNGqPZ8JBgzLMg1RwoZNK68GuUeQBPtLAdbNt3M1xtP1LV8
G6CH3ScEij+7gtPz8fyYw4g4a2jl5gHlylzG5u8kbC0cvzK/8LYOlB6a/LUZJWDGIknZ93q8sWGv
XAD4DTvkAhT1vRD//Dc0lBEQwXp8MzxzPkP5WX1SyC9ufOqVYAfVfbSHUbz7xe17PgoeTm9IhhSF
u1n6bZ3JZgCzDgwbZYOKQFwoPniBDv7UFxXXAIom2KMoaSDivFRd9MOh6zjxabUFU/x37LvkY+vY
xz/eNc8GuVjFvG36bQwwyBJpCsoJDls4NOwglXP/vj7UtWAWY+0cWyi3Q/jw4nrptKRdGlkKEfJV
3nVsyafCpkZ8CsNu+xp4Cb9bvaU7Khe1f7GwXUpA7MbmTmfTIAvjAww/z+twaxPtn3jxeCNQQPUE
hWBgwi+bHJ5rIku2gFa2CdojSrjLASZ5u/ESVYVQtyRVru2mXWEMOereqb/MWrI1mGNYDGC4kDW0
KyZQjmyBMtk2n9Exy94uM6pVbwCh0LfilCuXEQB8CNxxXlC5edFN7smSg6nhVRklACZB+v4DV0LB
NKtbyZ9HHL/65JAQ33Enl5U/z0uFc5GBW7sIhlJ3ykc5mKvaBZKfX99Y1xZwb8n//1AXt0AAcn02
aOdBWktGlVhye4A86XzIPWvKHknajfGuTWMMhTPgTCCOAfzh8/sgyBV1Kl49yOEodMppQH6EfPks
A5v89fqXXT0yeykdorp49l9gzOe0YSYIsWJrPqxftwj6oEXkT1+tgjTxEibhhz1th6avaAoIZ6Rn
aJ6QQvlAx2pUklCHJKp6/Tddm+0d8IpaXASa6qV5eESNJ1LP9yqd5qBwgXk4Pym4sxU99B3OoO3a
P/Vm3y/CdMf0INtEvn8J9FjFqDx/HTwUxDuDSDrV34idxxpuWG+2PJb/4UpEtQMqRCjiopp0sbzc
UjQUghZznvXy1EoLP5kM/Be++1+/PpfXdlIKlg/OJFDEL5qeCMm7zrW4EUEap59EO3wBgCU/BCn7
L3sWGEyQI9CFQ7x1cfcGebtJnixetS1h+mWdm3cTmVzFeXiLvLz/SZfXKdAVANMDFQTs6f7Nv0V2
a9p045pjf3RLqKuxI7qg3nJr5q7tQpSCQU3CxGUv9OORYm6o8uAMkmSdjpl27jPggbTwhOkOrANh
+vWVuvpVqAmDggHQcHqZkXt+ale3SzXabvCrJW3VO7u2AKS/PszLDYFEBmgCQJpA5npRV/E3qBX2
kDSq4yYZPosJAOJy7NfhXddso74RPV0ZDFETiFB4jPCPyz2xmHCB7ebA6i2QWxmZPD/6MU3LOQ3d
jXB/Dz6fbwpIlMF9AeCMXW/9EiwyQm4ADAyCM+Wi9BvYa+zYj87XBXwj7bkBjvcUqNjGxRaTfClo
tLobp/rlAuIX7OQZcFh+sdqeb0tYnoSNU7lXBYsT94uRwV3bQzT/9fV7uS33UXaK7c5tf8Frj2az
6nYSDNgbBgEqj8u/ISsq2rpRo/fRC3oeVq+PeHUREZdC/njHhFwWqug6wpapMwxlqCk/txun0IJQ
pG7Q4/jjJx0f99tQ+8f/drLtytyQk4nV09CJysS9eRgp0qaQJfT96191dbUSSNZj04SIIy6KCLAY
CLO2sazWSwbj6UDrDz7L5X/4IHSW9rt+L4pc8pqsInmfNJB6HfiUH5t4/M4kmw88hSH0699zbZVQ
QEabdY99X4AuJhptUbRQBr4mZ+ckoP77fuRyKHyOEu6fjwWk/07JxauJN+z5MgUZb/3FeF6lEt9W
DUB1J73qpU6A7PvjdhmUVfakE2sEOYBLOUgio7FZPdPspRB52ljETlOgYDcVL7dAM9d2BB5kgHp/
FSguDWD8xLFgsGFTg5JqaqOXYFezU4c/n7td3mCv8wMwfUlDJaxPCeWqqd3UpaD9J6ZI4GlwjhS7
dfteuSp2GClKzKgx70zR58s0L3nj0OHnNdr97MHAVecQeS6tlZTiCFRS8vb1T7sygSCCoJKFJiC4
GJdAXQDQuyBRcQOQC3FPsNFhb+DlHN24AF9mNzs3CZYWoNLtQK6LQiPxPKaiKef1ENCotFM0lwlA
wyDct97bsGW85gifb7wuV6by2aAXtwXrpGJzk/I6mYYB4IJ+ftst3XSfys19y8bF3OBDXplK6CuD
d4HnDO3oS+8O60Idhgy3utQ6KrGS+Rnijrcsj65UWHbVvd26A6p02PYXO6QddtkJaHDXm795Nc0z
XS7pROsBt0mZtF54nvueHQ3YoXdYcLhmh52rX981Vy4ukL+Re6TQXd39TZ/v0vx/9nisq9d4bCqx
DfMxMx5Fx7HPv/z5UMiucRfjfQac4WIVhUb7DfyAtqa+nM7j4vFiC8at1FOW3dilGX71RTiyW3ah
1gmWKTqH+7//7SUDqS+UQyNgnDFn6x22yfQORiTd0eA1fVL+XnqYB8ER50moJ7z+mVc2K8YGOAh/
wfjoclUhnpsGLJZd7TEvqaNtGQrIygdlpPCIh6O7JQp6bQV/H28/sb99q2JUrjHBeCAM6zJr3VBm
jEz3oY3EjcT4yuFHdWeHoQDaiHAufD5U5qTxRZS3dbg1/tdFosm/ENG+U5ykfSFQCfwH2Z08vj6h
Vz8QCSLagrh0XpBoLc583EJ6o1YxsJP478QJgJHgLle2ufGB14bC9blrFqHjjDTq+Qf6ek9GVI61
c9xVlLX8r9ADnmGC/PKNoa7NJWIfsK5RHAdOa7+Dflu2YZJi0ug21jB66MGUVcOB+bBEadaZPG2u
G44JyAo3wq5re/P3Qffv/23Q1MSRB0cQnIvUH+8Sw4Jy5GK4G6zld9ls/lQEByd9x/Ps+RQI9KDu
Px+PNJD06WgjahD1HqV0eNNtc0T4lRwpOMrlkGe34ohr84rnCe30/clANvd8yDlc/UTljtcr0Maw
00A2BiPXmFbgYcdNMeAKOvIp+/NeK4SawQECkGL37Lk89UnnMy8PV16bXtt6nmDq4OWpeTA2/vHn
xwEgzJ0buGs2X7pEe+0AXCL1eQ3afHxqIWRd8iWy5Th4+j+cPKjbAwgGaMhLDGZo6TSnSvNaTJw9
xawXZ2DJ19M6R7da/y+fXOSPgJUiJtsxTMnFstk2Q098S9sagLT+LaCvwwMx6pa178v9j1mLUNUD
mI7seIvnmwP6EjO1O4EqguctxADsIcksaOmD/02tPKpeX6k9EH/+CqFhDCV1pCAoPUPH+/loOtj6
nI9AYqd9I49qE9kB4J6n2HaqSJvZnXRuBDT0DD1GZLnVwHl5EIAIQxEeKoE7yfKyGt9YJ22wgBnW
URpDzG9e7+BFMXwguTVQFVYayMl8evf6J7+8QKFJGaLkBXwylK8uG+VZ16akz3JdIwWay67T+gib
ZK+Em9yfWsCj3wYyCJIgjAd8/6XA1kLzZvbyWdYgRcImtrUMcuJM9/lQhEna3kCUv4woMNovLsiu
CID7+mItc1xkydRBX5NG6s4BdlZt0HYowxSgIZn17yWNojOAKqfXJ/TauAA/764AIMHBn+v5uP0E
LqcJgUKJWpk+zr5on1wCLyTmvA+NDM2xbyFVH67Yyq8PfGUlgbzauS8Q2UIz52Jg7sMXBxMrajZN
7hzM3XYOU2sBSMuEf8ud5epXZiisgEgJvfZLCTgTLSqxehG1Bm8C3Qob6CLV0j90dn3qlFMf+1yu
ZTcnt7Bv1z4TnZL/OangobpYV7LMIcrvXlePsY94UM7RUdFtOfeTL29soatDgZgBYgjuLxyR50sJ
Q0DcolzvM5pF6ISBOxZ7E3siauxvHMNr8wlwEYjAgEkCZ3B586g2F603iLrLwJUEjVAfR28ewA4O
g7/maAyPaxjbCpSQWz7te7aJ73h+7eHR3wmxqJQhlrrUK9az06yjC6wL4C00RwVyjwDebiPc5Ard
BBJibdSnTUmjZcUlhN2gKsvUQCpvacOKwQtrKSKzLUmhWk99CNCPoNBwjtRQOOfIWQI9r8oevNSx
SMHk+Xfy8P7W/UrYtzUFx6hM8yWXhR5ypUBZhUdJMZLUwIYUjpauXPmKlyWUDcc4vFncCWSGfkR8
aaJ/ZtEpeV5mmrkqNDYypR3xX2KgDhqzjQRSuXDT2J38uJO6lCMLv3DIdk+VMc36BpoSrD1aZr1/
4jXOT33COl0EC+fZkeGr69ByMObMsNiwRDWq0TXZ75Yqh+NmNXqtBjlSTwEgQ5jCs68HJgsonUAU
0eXQTCk0VMMeNW/Ivy1UV6fStLBuAPluHhU2bRg0RaY8ry0E97f7mTdeBJWdtvXPHrA0wHvMyPiK
dUDp8kjXTHyYWQAVRM5YeuyIgd+nzsb8Bwk9/R0gq24vBhpxZ1uTkvtRZbwpXJjMrqTEm8/dGKng
TbYm/kOX+C66b5aN/YVsIHw3b9x97SUXf0OyevoKKM04F57O/Bzdlqh7yAf0tGqqY0C2aOwlX4MU
SUU5pZljB39CfqEDf33CMzONRzzO/J2vwUAuOzqrE4EOFcSpDU9EOYezVNWsoFRd+JBEaIpNTt53
5fWtLRoz0hAYP7ed1RiJqcghbTCWnvXDtyYCtui0bVS40ggbpfUSpT06ADDUhJ0BWQD709AOygoo
6Zi/gkbTN8HaGV5NIzFf2sZbduxrl7IyW2bxqJCn/AxbRIEFH8ESOM2Ad37zrWu6Ug1LFD2GlrWw
3mICwp1x1vW2CvggP8NBkw7lmm/z3aSZGStoEgznOeoTUng+BVF33Gz/ScwMwlpa0cWU1CisBBMK
TmUATpCfqGwJYIbAJZ6KxLLlc0JVR+8kBvsOHk0kS/hDAGiEXBnRAJA36zcHeaf7rlfJD8hr4RXr
crqNtZRQGaw7qCZ1dZTa4a3OIy8ttJ9PfsES0xw0ytxp0dLY/hui6vmj8XN352LaiaPvbeFHk0pY
LnlDn2jMCfURmcJK7YBNDHWZljC+lukocgbte4/rA2vmZaqclAE/rP7cD5AcDjtZQuJsWN9tvN2S
WjiWSMh9DcnDJJzNCtSh/K/M+T3664DXnl0UdngGx677Pit4dBarlN59E83sG5Re1g+xCVFTIe2y
BqVAaf9Ba0AASjB4OfnupzxP364d1P9G1ODniqTKgMpPxkWVG92itq+Wbhibw9pCGRmrgZS77NkM
CIy1CbyiAZTJ/yajF5B3NFwi2IBoA5RgYVLnxHkOgxH6fZ5WjSnAVom/SgvbpsOYJmL4F5AhQHsn
CF349YjY/skGrfX7koiGkhI/gg53DMLPXcFT07g3rAu2uQAqxj2kU+cRSCwPgBg6b5raL7FHALBY
gr53OEpeeoauzjQXNvC1LlNBqf44LyRaj8PEbFc4b4t/wu+TPUKRL2kiiDsH61vWIQQqldMeK7LR
LQzhqpDd1xyksqmAnrRtnwyMMLKpGFTaBO+7DKWAckta/mm0gZcXKeFzB4e/YAbyAcpC0DMaPQeA
pF7MUDVMRFGRrc3Kj3k0289xzGhSpB3LwtOyeYjg8OanzUGufAkO2wZ1jcMKvfvwYYWOj/w5bwGj
H6Kp6fX7gQ7kwwZ4OowdcmKGN3EbhvzRZNDK/CE8GvT3EDjImzepv4jwCwTtwuwxm8cuqFBh896P
YzMKXAiMJAB2aqjrRskSRiVZu5YftZ90P3OR2ofYdc6cVIDr5pCO0JA95emgENZz2yhIValhK/uk
TbCI3NNwtkicOUYNde0h7kYoUEia2p9NwP3o0SVS/rvwId5AsUmMwqXW2/CxlZv4NHqLoXcJA9e5
GhOevU+tH8gavTQ5HVZih38Tm/YJAFjN+skzdhalRTDIHxrDl+SQ4/dE1WZz+M+RNRjZnZ/QOSsW
oTx+Eh6B3L7NoNgDySWt7yPCY/Z1NfPQVlMfb1tFhBjHwje6C99rxfvmLTag6srERMJTpfSx3d6k
iMQgOs9TUE3EKsL8mIxdoop2IpEBb5ml6XvgGjxflYm2kh4Gw72lmqEECxEy3U2rPgh8jHocNQMi
1ue2M7KEjoWLCj7Z5B7l0lme8nlL8wP35Ypr01ssqmgUDnukzpji5gePNva3ieJWl6xXWVoPNo4+
idR300PLwowD8gcDpw+AeCdt1ZMEVjGQMbYR+AtZ2NhtgVxRrjdEJ1mD1/RxTkfpgWoAz+2cQYyv
WfJ/g0g0/pMQgT9/DqjHmroVGzjZC9qNcXRIerllh0knTuzg1GSqIc0KkQxtGMAVByeDVX3xGQQ+
vaIBFKk7eNqbIenVE9jNH03bdmNBgLdvfyJohPYp3mdUtRUM9dQRzWhnPiaeP62lHlWDWxGSoUHl
0n4ASr7ZOrx50WpzHPlgiA5tZlMFqN40jcUAPJYr0i0d/X9ynrVDsetVRVAXX8YcdULQzEvcXr0r
WBYtY7nADwEFaPhNpaUfdrgBjA9Prr2EYtYH0GAg0bPOtHmycyLXurF0bR7DZRzuJ0+ItuKTEg9B
3nnyJKHt7ZeBE+zb3GINIfOWdQLYegCiyparEGUSYWxeAAAar1VjZb7cGYJLrthC5rZyEYv+skLS
5Gnu1xyI6SldaGl7bv2Cgsd0XhhzBCK83OBym0Pz2c5NbmEnkrCoaBezPvWziT0kn37IyhVX6l+5
m+DPBF8d8QTVc1y5EviopgpwFXRFbEnI33LfILUJSCdl0THD8woUCRsr3GEmJOVEwk0ejPaHrjKe
68PDSgWS6Q4aYqKKonV90ks/RWWAchovhiZZCMTOjZhL1JyTEJtxm9kbBqpM80PL1iyiHGbaAbOO
qlxfxiJDQBy00NYscCCy9iCGJV4fxizW5KxJE4Un0S98OcU6MOORedTgtwNaIldYZ0wyTz6qcU1U
hxDIapoDpK5SVpA27vNHRQZhHse2IRa/bQS9tQjTbSVZsZLUU18Qrqrxc6rGgT5RmTPcgT7ieMcK
L+7seD+7cEMpO1yMOQU0kW8YoBusSlXXmDOhmWZThb95/OfUMBmj8t3ruZohKdnXiQcHxqJtM0Rn
uBwkKdgUoIEOURDNizWXUPJbZpsNJxRmRq+C9n7k3sNCmXwK8Kdtxw3YDFYsXjhNtcQ5GA+hv2Zf
h2QbaQFH7iE9Kc3gUYBUkus6yimd7x3J9cd0Q5mzJqlLwaLpGZwP2lib6Wk0wvOLJUl/ofUNvGhS
XBBN0YpY4ybyoNr9uCB8hiQhnpa5CibKv8dLmq04L238T+horEqX5uydRkwSVkBhkJOX+FAjW0WO
xhvSm8bAdSSgIWzOiH7A/qPeMWrBYi1yNCiedJQPy7HX+Hd91pCu6oCZ/hfeKPCwHNErfc+JW/42
TrZvlIhQJuYduPMP3SgI4g9FWYx6prPq1PiagUwygJka0obOVRJ0UVNDlYyIOh/n4FPcNelUGLIC
0QaSeP8Eqw7wSD1BprwEgSF8qxYwHAowrXJzRAqmfmybkfe5zbLxtEjhvkAlMH9s1xyGOnYGhh3R
Q4D/I5nzVZ94lx50F3lPPektruAmys4WfqQ/Oji69u8yZ8MnbMxoQuLAvA/AO6QNQjzR3QHyQD8R
6UlddMgm3tOOMr8ifBo+4rNIc582PcMwPPOfFm/Ng7L3AvOYJ4sfIuDVG71PhoV81j6iWHwKXc2p
XZMhqnQUQ6wD2dv2GY4ZOPFRbldy1BPsJM8qUyItFon1qbKBTk/tqqa06GzLoJowzJhtH2/dve9C
/3tPWId3FnqM3+DJFf7wBgZRyNXk7eNiFF62zM4+L8SM66fGUSBfWqFMXyuQ47NSmjgWJUfGExcr
b8HxI5nZioDx4JxN4V5FchmD4FkkdJkv/hyWETE2rbtoDh4Gjj0K2e2YyqLVYpMlirK0P+WOkB5a
A1DOruOw9e6QT3jskAxT8r2xHnA+2zxJjnx6Ex1emBFvyBb1uX6DSMz2Bet1HBw0XgBw7NGE+GnW
YYHT4AwhpGMXd/Sb2WyLXMG2UVwDr58kxRACqhQhz2Vg+jThnk55yfoh0lmAeBNiG/djqPFnA/Xm
C2gf931Sdtsqjpulbil6LqP2vZ0D/ztMGRNbMpV2/UHGC87/hFS6xfmFkBnehST43qW5YNUQBwjy
O5r0ARL6GGiKAXXLpTSJCEXVwlG7KwKQ51zRLP1MSjEAZ4zi0Ywia+IcAOpeT0DDUTr5Ojd2Wmo8
20zjYRYqKILcV+Q4tHHY1f2i2rm2cQr9Ez6YvPT6ma5YYJRZTk2bDG0RTJPNyoSwZnqzUDG+kdDH
MgW0cvLskSLZPc1CRp8ByqK2GJweNBxV8uhD2wDdjGoP36pG7G9DZEP4mPr+hLA+bFEXKxeb2vcJ
0WFT2KQh7V2v0GAsQP4mH+HKqNeTHtv8M4i20UM7seAfX4tePGwc6mN4Uzc1lq4X0buwh1/627ZP
xq8t8UR/2BDV/lw2PMalwE/8dwChBjfJuqWPTqLjVCBKNPy0hoPFfEYeHwqAmkMD9Y6B54XOdqmC
kBNELP2W/DP2y8zuhO5h45i4jMwleHYxmmUklil0nRaNbQrTbzxhiRb5G9u7NUU5B+WWJ8i3drYA
1UC/C5mk28H5y/BTdss6l1m85IimFhqjJhSQ5tuekeBxw43tDkh35x94CAIOwcOeQ2JOWExIki38
EKsFjuKoB2yVZIOX3xPThE8APwcf+jH3m9KfV3tGR7NB1pSm7buexOtcjCFkzIoEutGkyGKhPwWU
8G9hNJGfZjE5etN0HI6LgQZZiZQNqThB9hvjCObqrsu2WRemz6CoyYdRUNznwfoTd382wGzYun+i
wfcE5t4yNH1Nlz3JXVsSUKpGfh+IM+5IZK5VhTmFI0rCkvA93YYwKJZli2ThDdB9P0YCsUCBOZ6+
jn7b26KdE7sUgGUMH9NsMA8xCAND0WMnPE1DKz5zSLH95E1MT4hkPQeFWtki9tDJuXOb+uJmEEWK
UeUoEvSRkqiXwwkVndvUeBIBYxfcGS44/z/2zqu3bixN13+lUPf0MIeD6QYOubmTtnJwuCEkWWYm
F3P49eeh7K6ytjTW8QB9McAADbhVCtwk1/rWF96w0XI1pLdW0+J2MXcckdFyQsJcMtRDvDNxLxce
cyFwNGUrUwnIeametbk1YfgTdX3NjevKlodRhNj3aLrw+Rv9NW52jOCSXKvSVTgNJaveieqRNKAV
DzRcLJlcJByvEpL3Alsh1IncZDDlrwaj7dCNRJLZMJay5iGHEWa6oq6pWcd6tM/qui7Rks0T5VqT
ZOWLk0WD4o1trT62mVNeJiz42TMqtd/bUygsT2rJQHZmhyIxvUmj3ONR59ielLT6OpqoazF9la3B
TRV7NH1LBINEgjbkE8FJxJ9Q8Mk+Vo6SfmoSmdZDI0+hsW4DMTw0fVReOUlJ/7JxzEZdGcIwPwfR
mPHQaDbNDJY1+SHWU+0wAIMbPDmSsMmarT78ag8l+WBH7UQcUA35s6lFgpZW2IekTkPVHEzk2yQK
9XQ+4MI8R17vzOCyVKc0b5Qm0Xdq2qefCgNRLj9qDPOJdGtiN0qVed1YKBOuInlKP9LCTR6UzJg6
2GBlf6/AclVpK8zkQCZ+9BGEjA6UF07m5cOkgNB229YZ7wBw5q2HNovJKsVHSPVDUSpkT0FO7Saa
sd/kAV66qPYZ+ray4lB2s7Sc6InYnRSt0qBeIjZeuudVpowhvTLDfhyjqnnqYYY1bmHb+L5oLc1y
z0Kp6AoSq5V5U1NVj3JD1PVZVsbTRFi+AyZe3sVGo9J9iA0yiEAqCaBZVonas+JUGvxZU3CPKq2E
T53WjWzThGBah56g00ur0TGr5Si0xU70A6Fg6LT43JFCtCxNqx1WaY9ypNfrMYfQQEH0pLQkUbA6
C2OXdzm+v5Q5+l2bANw5M1IKQ48Du7XYHm2OgnobZSPirShU7uQ4HtWLQrdYQ3OP4aQXDYNxztgT
LSqti2J7W9PtpborTT3aazQZM7+NkmwvtLHv17kstY6r5LIxep3ZC8Wz8cVgcjHqZu+qjWndA76o
eS1T0Km0bApk8BRazBsnUQbNC5lrIKSTRulJhkGadKolVPmrXnMk4dqtRt/GCQ0dtEOqKWTlvV3S
E2+S6nro5TRedaU+tm6bO110Tu8+/NKqqHXDoEnbizY3FKB0c2Ge54XIwl3GKX9VllEPWyEi+feh
tped28Bia2Czj6SrhVLqtYd9gLJpmy7J/Grq8+u6tShVu9EimQ/IOmqQOqZzWqKAjZ5o2w5nEPro
EznwjWdX7UzONSMzrIrkWZtTN2+GSrgK3cZrtRikaOs0SfKZfIg6UAqEhaC4Q1MGhmfeEJCYSV+G
hVZ+jm09uO2mcTCXLjLC8C1zCdsbEioab24aY28Vqei9PKwYijkoZpfuSIKWb8bcsMddSafuMz5J
+mUoWWnsVZz2jhuy97OVPChKh5900J2G2mihfkXzRXHRHKHDVtiG9HmkvDiPZqO9qfopvShTQXJV
2KV9w7biJQk7SE/KIaC6hyFlq1eyI0nxDi9cDXxuK4qlrjB7fkbqT5qQecukZEg1NK1OTahTRCQ9
WdxkUFWuArsHsYdLsEg85kTGRg97FZOnItVLjkizvCR6FBdlkY0JpwIEqlUdGIqvGVWh0cfqlVPS
t56tBKHKsA+1oEd6qKnZ0ARE0mtrDGN/aQzK9KUrujbeO21DGAy7Rt02uRlZ3rBYn3hlYNhPUmUo
5yGhhi0swjb1M2t0bhHaUejDxoX1eQoqQIaD09ossKCzrtOmLhJcKEwYekVeC8uNHfRqXDsVVrSJ
B7VT1rJNP4DTrQoBXBZZHtDPM8LU1Wqra5Y01t5kJe271ZhUyk2n69mtEXb6GXa0E85atUzntwzH
aQMuQWcOpRWJQA1UclDWcqLoU912QbMFDxviiuNkj1MMKcKtZouCCC6BnK/tOshk3ywc47xoOzZH
NCYMccxQH2lskmvKq96MxKXFWOybrlZ9ggIxiRCRnT6ra4c5wIRsDo2HTG+TB4zsqhCLgqTbhng4
poey6Kg0VY4AShfTGve03lDarkOriS8LbSG4GUVdvgMyfQ2gcIAqLrQokl7G4EcAqUCu6gpJb8bR
nU7q5UTyWsiNgrlkZNwkYTPe/noK/QZGkgvqGDjYi8wm2mMvh6ZN1iI6gA0HRprFdKYFzeilDaEz
bHDVCpSUdhpFxS7PmmEVSb2z7vLkPXHlN8Tt+BBgIxfA+iK8dgROYbG38PujHHR3UJ/MrJHrzmnT
r/EsrNZHV51MMgpRyXb7OeL8ge9VhSsDAb49iip0aH/9UF5jZRiwAqjCx4yOIPzcl8+kVZUyjyq8
PuFXFwdK+PKm0vL4HdDt6zEuYyFg8/bCIUFX+vjJT3rDXGTOfTlESo6p5UAAMI2TsJijze/eEMgf
WP464Byy4ONVFTEcrbLQKXwn6x23i8RwwpRDfmf+/gYgZmGlok8AGAfrxWVt/wR+K/N21uwx54aa
mhiQW9lTOVf1jRGYMFFnfO1qqRqvf31rbz1FBhyGAsh38SJYvv/TRelHD+Cm7Nyfo2rwSnvUtrpT
BusmKot3EIVv7hXgdgsRHeTGKxKChCHaDIK+8PUovBMdUF6t7xuPSV5xwIgj2KoIJq4RvWzuSm2u
vSxTy/cURV+vTRblT5/haG2GqhRqQ+twvyPiQaRTWXGIpEz9fYDD4sWOWjNAA0RUjuKQbGGJPNEL
8bkWbYlGTh7oE2M6O/f6A8MY0oEk7aPPYGrek1B+KwTygBcFP4yfEaJ9+UYhRc7Eo6Twi0zvDrFV
gaGcohpUAWp+rcQA+dcr6M3rIcNjgptGXkVdsB4/raBYwM2XshoVWjmbfDr1g2dIqbnuDYZx3SLL
++vrvcFJ5RWiSbN4o1qE3uUV/3RBGJqhPBlZ4Qd5JqJdOnElr1SN4DANZnJWj1p71TSM5wq8bfBt
Hpgaa6k0m66q97Yflrmxz7tU/fjrz/XmykLdDFlPxMjNYxm8rjC0OEBn0sdgOf0idVDKJaSe3V9f
5c2njck26G2AM9TkL28+6saWClAFVTbTA4gdqTxPlYHJNFXeaU1W8U4sfyMo4fRCoEXkiQbxMSg+
MqvK6CkJfExRnZ3ade2asaZB1wzMlxy0xuVs1WX/u3e5+B6g7odeDzrK6rFU6Vylik7WWvhNIYIn
y0jSO0hR05lQxnk36RBy37nN17Hp+YpwqnFDAhh4zBqNcsQA4ikqfctoE4R4Df1GzxxaZ/ZseTEY
b6/IWN7T1NK2UywgFDl4mF+/21eoqOUzoJhqgp4FF3kMuW7rXk+SSWJhy5aJlNVs71N9Ybr19NuL
LFTXtixsL6my7ncl5bgyDA0eOToPfICjVcUYTWuDpEGbHNftbddWoQ8QpXHFNOAN1evvSYS/WsXL
9SBsYUtPnHqVNXGCTuE05yXeN2pyb0emyFYWZdTDjN5q5alz/Z6rxqt1zBUX6vFikQKe61hkYcwd
hoCgvKGx9PjRWWZz3keAU2JseE6ANlhn4Cesd0LCq8N1uSgweAtdJnC2x37ccdcXNmJwpd8Ju3Ad
Z4YbyeQSnGD2Xory1v0txzdXWfAKr0XXJVVnSlL4sSVnlWtIeZVvkQ1TbFeb5XZD4ZB+KXi4m1+v
2eeN8QJNxz0iKQyEno2KbNDR0il7gCTAgYQvQRm7ailj6Yk5OIJnyaAhkoZe7R29vsSvRGh/BI9c
MG3qg/AQgcViJAGwy4/Ac1xHkRLYbqYy8PxvRBOoUkuOyBjiFfmX3FPrIzMofVuUxVaimeaDOxYb
26H3E81Tf/7rZ/LW6qafCtaedG45hl/G6NCp2lynyvfFUE2eMWXRepQi/QTNuhTtq+Q9Xuzz4j1+
B5yGC+ENQgP/vLygMHMmoXkr/GDQaTvLwXxBchGOJwEGVufWZM6tX0+R9rmVVOsskYv8wlT7OnDz
etYvRQPo/fcfOUqbhG9OKgfhmmW5/nRG962o+qYIhI8Lbu47TSm29F0iH2EuZW2Bdngnfr+x0xTk
NzCpwBAIVtNRvkW3QitCeeCRJ1q87er2wZjM0LdRzFn/+uW+OuZJ5+DFU2Yh7AYV4OhKsx5Eeqgy
LUlIlhvXlGPtCaW89wQOX58Fy/pBhYtXusCbj6qbcMC3Be+vyk8LIa9B+CAurWnS3p4zJBcN8BlV
YGk7Kob31KleV5MLTQRwLpEEehiyny/fHQ7oTmkNWuVrTCIpn1MwGZYVrVr0rHpfdLq5a8uh89WI
PEdvHXEeVV3ziQrpPdPd128Vc0QNQLtiKOykY43tdKCMlMFjIBBgB1tpHMZvDoydi6E1qu6dFfvm
tcgrKeJp+KPw+PKumTna4J+5ll3JrZuNGqK7SjK74zSl/q+X0FuXglTpYCauAEE+1lcrOkOUs21U
vjw1+oollu3UIL9NlSp5Jzq/XqzLLoR6iZYwgpXHkYhRiQbO1eFVjuncuHSFgYRGTSjCd57eKyoJ
awZNeYXHhxsY58HLpwdbrBr0LsFJqp7umta8kWA/rOY+aXzDxH961mg/WQv2oJKq9J0t+dbz5BZp
fSwaPBy4Ly/elLI2RTN3OUiZs66Z0OwAI8XbtJ7FO5d6fcw+uwLiXM7+J5c4uk9YB4oAHVP7VmK0
60zI5sVE5uTLViDA1VAjGYzanPqdXsebe9Jibvav6x7RAFSziuQUi1UQZMSEoerDXZ7bylotRLMu
cKNcIXRY7/LEcThh2vp61mv7vsCz+r3I/sbDptCjQ0ROSDPkmEEz6yGCw2lRYwHSmR6IdHlv5VBz
q9p5jyr3xuplybJ80W02ebVHDzvHHCGiPq/9iaHqim5Te1LS3v7y27txUV9YiKNciL7Ly9WDBqnC
+VjVPp5dxUb0U+TjXKe6Y6GM75xSrxMDyMVUNFRvMMgIsS8vVaKcF9qVyi6pstq3Mzw6w0YrnkY2
lWuPKOS8sy3fvCAW0DL3oEI4PjqGI3tUwINYNVMm5BwH2NSrLDW+giaAfWCk2Tu74621QfBEVQz5
GGDNR2cjbswRHjBlg0ZCqHlxYcgusoayN/FQ39kRb60NAxtXmIacDmgAv3yUwKWtMXNwy6h52pfK
gAPYyjETSF2/Xh1vXYesmroB1RYTLbGX18EfTkRpGiLB29q27wTtGUSQ93zT3npuzy6ZbCsLguHR
RToKWikMhtofIge5WIYF69Dq5pVRsM9/fT9vBDCsvBbPClILbuwokDSK0fb1KHCD07XF9hepvSBu
wLj08XiK9rzpdXH/29KQLHt4RfQXlw6sdexchtVWJPpkaHwlp3J36qHeQlO5EFOjvHPgvfEkiQOy
vVgpkz8dywUosAqLwSka306w/RhSLO4SaMPeYDN0+/WTfGNl8BhRBrIWbQIIhS9XRrNQvsmfGj/D
zOWCKZTl6q3Rv7PO39jBHGsKiQldU8c49vY0C0S/xllnnWfp5CdRGW0LZm94LTD2o5X830iDIITS
DkZVlmB4zEBVg0ZTsqlr/TKC8d1hEetWBWlgkkfj96bDfzyO/yd8Ki++FyjNP/+Trx9LMTEPj9qj
L/95Gj/WZVN+a/9z+bW/fuzlL/3zXDwV12399NSe3ovjn3zxi/z9H9df3bf3L77wizZup8vuqZ6u
nhoaj88X4ZMuP/n/+80/np7/ys0knv7x52PZFe3y1xgwFH/++Nbu6z/+XEoE4jsr5j9+vsiPnzi7
z/nlk3ugG3H69q893TftP/607A/QgZfJA84luky18ecfw9OP79Cloeimi06KTIHw5x9FWbfRP/7U
1A+Q28gubYiuLJlFqKYpu+dvKR9IIKgPMQdYJH4d+89/fbwXb+vvt/dH0eUXZVy0DTf1XNr/XXZi
aAjBH1uA4+0cWIk1lM0UbMJsOG04PPEsblBB77MHOhsbkHibXlfdqu+8OLZ2sVIAGcv3ZXpdSRoq
8crlEILEASxU0+oK7kMsiLdWpsarwk7TxAVRt5mzxlWHXD0Zs1L1+D9UI8Wn1MTJ0blsATfVkX2w
lHqTVtLNrHe3Sjozys8uOMpHV0G8ybPSc5yjQYIjXG4DSNXsK9WIviJxXbiG1fHfmts0KR4r5nOh
oySrEYu4A4/1jAnEoV3E1XK7plGfJ/BfomodIk6edNLozrj0rJIQzL48czHMqb0oY+jeVonbhM2T
VIsrJxs2QcuxLlJGtSI+GYb2Yx/O58FkbqvoK6YEAPhk1ae9cg2Jx22TT0H0rWvyzVzYn4bIUD1r
RFRWOa80Q/hASe6h2iqeXN4C9P4KtGr06D1cKvLsY5GIeHCT3KT4pJ3WRirvAWafT2Et+U2YlZ5T
CGBkU/tFiXt5h0S/4k/qcJcLAzFnbdhDehWfrGkC65Qn/QZoSP0FJp7H3H1apW1dWww4y0a4WA3C
hwtNnB9GW/UxOo82qlXpQBXnxr6YB6U6g/3IDyrNTZ4OzV5P9HUMRfakm8vyaQpicZtLanxrlnOy
VUr5kA2ZtSr7qfdpSXzPSP4NMeamzPnf/4DgwvhsUR/4ryPLNfv1j9P7+7p9ehGVfvzi99gimdoH
5Dx1A4FEcl4SROLE9+CyfItxIOr/9G2Q5SdX/Su6KPYHOrDot5OlIB3Fr/0VXZZvLXIaTMP5w0uw
+p3g8vIgRwptYVnTOiJpQJKFud/L07UFmpNMga5BvAszOHQgiByjujNiVy/FXRtKKRZpxU1X4NMn
khCBpww5coG5tyeZycc27uBfmtG0+ulJ/giCPwc97WX+9Py5sJ2Ez8/AHfnH4075kFWjXBi9hrDk
MLht0xdbo5ZPgF4/LBJ7vpwFX6S2Vdwomy+EqC/SwgJak5V30yxPOyvbWBkqjrWwbxUFxuIgBrfJ
wlMc8LKDFWYy0FsIkJALL2B+Nit4AZlvpFBg61pL1iu4b5nn4P8BHU1H13Zk+0HJxUIeXJWYJ58q
+UTMUfb9xv8NG+m8fwJdUj+xBEXzx7orvt63nI//A3YWa/m/3lX/t+4e7l+c1nzxfExLpvOB5Uru
ztDv+0n911ay5GW/kI9yJJNM0YD+eyupH8Dx0R+ljaAgQGP/tJXUD8w1kaoGwcL0AJ7P7+ylZ4Oe
v89pPhbiDFjcIvO6zCKAqbzcS5KdtJMlpdaqQPz4EiFvoKnzHG4H0vVolytDvjOHOL/pbCncQwfr
5g1Y6YX1M6c3cSP6vRzn2SrE672Cfpe48Vgp5yJOsPtaMtd9jdvYmSkl1hVEgeK6txu7XKsAv7+n
3P+7CF/njr+O8PdF+GIpfs83+Z0fiaPzgf40kw7qVhYfyj//WpBLSkkRIdNQBs7Cv3znX4mj8oG2
JxNIBmQM8gnhf4V2TfnAEuZAWEZLoIwwYPqd2P4s7/D3gvyeONKtPh5SDcjl52YbBxs0zj/1Mer1
fdhWmxYj2U0aRvAzsWehYRgX+3hxuRDyWECnkNE4CON6w90gIxRm2SGTNOxZp6RaSTkY7EIrviBm
qbiIvM57wMH5fR0G/S6WAmxbDaYfI7k0AF94yKPehd6sGKNG9AZPmKQGqUj8CNumXjNjFWdZCmnV
TZ32PnaG6VSTAaFMYxCvsf9RK1Dn5vAwgbXdd0Uie7hqynAhnNKrIfp5A0n5Xpg9FFAwvmuqBDV1
7Vy3M2Cb8LRNZNndYbTNS2dRJh6Zet5Vsdp5eWkIT4Ph58IUKFcFtHwInkHtCQcLYbNA8yNGn9rt
e/FRSpz2uoz0APPWasLaCnEeaBTTE7Jo3RqnNSiFNgzrQs5MT23A6+dwtnwHXLJnZuIbAPTWlXqy
NFq5fByzsxQgyD1pO+jlSU69DqPqdWQk8U2YTbZrBbAsPMWKO0+tw6tMR8Yx0orTYYae6hIN8i0k
32wL/230nHYOv2ZYlnzJktC6sotg2pjlMJ8a6tSvwLWPhyJuhnVqldLatvtmPzkxQhTqJ3tMI19p
IoZmetd4AlKK6wR6Bq9YL/ewO4AzpwhjrrtxtjfKMN5EtMztcYL1DSx9gzjsqZmOvQe4PIJNgptu
Fo6HnOe9oV9kgV2Ub2YbKdIhCXaTBW0L+qTmTjYQ7FBkPTWLJYFrHcNtlauXual1bh7D1sXnK700
69bwli4ht5g5Xxqt1cjsO20fjrD89LnUkVSQxV2P7eR130PKYwBrnVQptFY3Y8JOjlxlXjaMwyoZ
4/qu65puY800RnTJhE2cq9nH5zPq3xAx/8fkv8ovQ6N7H9X38Yu8d/mF73HRkD8wRUJzDdDggkxc
VJK+57x8h+OZeS1coOXAXPpiP+Kian5Yjm42AtA8xgsyXc0fBbVqfODcZqysUAsz6AQd8ztxkYz7
Z2EappZkD/SHVRRt6Z4ezzEMydASK5uqlRnZeJRCel0VSabdJATnw1xJcHiTDjJ+MuqbIHLmLxAi
0SKZgt7VNHRnfkpv3kh19SXF/jtKW88fZxHnRpqbf4CGvEwbDAE8XRpjYizyHpTySefsnbprRz8r
EbQKxzi4l/Sqj0Bx9znoaHAHlYgFYSdIThOji5CY0fQLAuGDGSNgH+iDdh3Ac+m8VAz6nZJPsieF
uvRZq2N4tnXNLMCryXAhvjrCulNDAn5j9dJmsloY2xNEeQelHRPBjzbEESlmFHw9zQz0mwCeSmNi
WOLW6GforkjKUwNpYGjRltU/ZbZodZfBJ1W9ag7TNyog6KlFmnMQwBA1v0w17IVckpP3JibPCLjj
B6khOgZTlAtwxr58kHApETuKRL2qrI4WqAokTeVEQUlqoG5HzfS0z78qQtn0WU+b4wvJ/8aKriok
KgrsDhcT8nqNHkfMDM1Jxh34H7RJDFfwn2N0MwLIDzaKVBUq5nr5nlc1GcGrZcAGQDdt0XJmBvXy
04PFwvM9wSetgpy1Cjk0PSWNi82vV9vRvPt5sWHTC+4VqC2YvqN6D3EdYCR1Vq+sqdB9yeCVFsFl
lx8yK/8yW8MMjyN+z1nr2bDvxZthKaARLFNrGrT3j9vFoVY3CQIX9UorqtwXei4fYFC1kdvH8ngP
a1XjSAWU5TK4KS+RmzZBsCdy9CjKPD8Y8VQeMmYTF50uQ9zOo0g6yImafAS0n95GEA4Yiw3onZiT
oa4WqP73hPhFB/XncvQZCHd8A0QzmvkYKyzwm5cvh0AyGxPmb9A2+3FVA231KBYjD260gLhpluu6
00xvxmh5bcpdto4njT0nQzArIY7tmLAtcE0UMEezrNxWFc121qR0lQ+GvZmyem9AhsyzFmJJhQZH
zozpFH7XcA6zXENVQ75q56k4T5OwWHVG1L5zg4Tql4sPNB7gKUww6FkyOF3mzj/hSIxe0vjYA024
nqmLWte7KrZ7L1T1b4garmxr/k1jB5wcwGwtgP4FYcks+2i5ZynWyX3OFSHv3UxVghgVesuQd/Zl
jsnmr1f98Vz3+WpgdJk8YoxncIq8vD8ojXLd6DQZUSv0spaZspBjyyv0WKLvqNnrakKkvbyQt1T4
+ioev/36AzwH8RcLiHyTsMTdol/LWPIoNnWBVE8d/moMFJwQzkmu7zMEUXaZBVgN9atgFU1q5XcF
3POuqhyv1CoijWEJXCiz0hXgCg5y7+DZZrVrR2tvZpDPvp5E8JPTVl6pESxwMy3wjUHqh9wqGvhr
praCXYosSiYbN/l4qdtJ77aDIl3kgF7cCKyBP/ROeNUkkn0DL7rYZAFcMtyDctqvxFBjjCZMmVq7
vGVNyl5X91490oeMMy3BX4GOSwwuZa+UokeZiFcHBOJ/RxjLjGQZYSyTLcCwP62mZUzycoLB4KYv
f65D//ql7+mWqjC/YNDoMA1mhT8Xm9/TLZW2iAK8if4hQDkcQNn3P9ItXfvAfligBcuYgnYyWdKP
dEtnfoH2KuQIGpNLo+X30i2aLC+jC5kg1ngotIEKpMmJ6urL3ZclAZJGrE1PhTd0ZSQCf/SuCXdV
nQRuMMNrKzNMnWBkhVMpr3u1ye4sQ3wNy+xLP2l7tWvvQdM5vjHlaHNNokWGr9fc0jAld6Sxfjn2
Y+V2jtOvMrW5D+NxIK9DlkqZphVOO7CXq+E8TFq094vgbrB69qFcwJjOLyUFJFtkT5I3VKQLInTQ
O1HO1W68yGXIIH2P1oAmKad2HavX9bAvbWU/Qr3f11J0O8btE3b0lSvFQ3dWqNPsLnIBq6BrLHrz
Rso36s41o+BBcYYtOO+zYjQOo5V+oim81/s8PAn1Slu1ebdTRB76vZMeAlQZvc4UV6qs5kh7Zt3K
6sZsO8zZ2dxU6i6QshPLYooyxSdMuvXTODYuEbW4hkZuuzKyF+jIoZFfpcl5Ik2Z39PuRMKvuUDX
SNrrNtTRemJmK8H6A9MHNRSoe9psrNJSPLVqIMajoDOq5h06N+6MOEitNRDPiUeJA3101LTrMAQd
BxXS0Ut4iJNfdWIbV6Nfz/UuHkevENoOTbNDL2u+HXeHQaD0UtlukDehh4yQx0q4yZCIRMPEul3c
RL040O4miyJfkRCOUE1lg4jRrTqqa2MKpG0L8vaUIjXzE1kCSFLHfqDxYYbwMaUijqx5IybsRwmD
6o4+sb1KmnlXRMF1Xis0e43Z1dMZ1hhCi0VD0WnoNcPexLdyi+YDwgeZnaKQCI26qLaVYZ7GiPXG
abIprKpchToZIDqOJ6IKTwaB8YGUaI4rgdRxeRufFIXzPi3a56Lfo5m+VhvrKbaDxkW+zSdiowYB
TNbtYmsTJN1jryuHxElDV2mgG6aqhUpJutErm59TkNFDMQDlpmibQAv0QF/dZ/L0xcFUZ7KrZj11
xWHO8jupSS/wksWdy1ylTQ9VVHep5jFmKnxFRWFEbVu/SZQNRM/ZpZ04rgbdfqgyOKucdkhXqZKH
y3jhJQOaFElX7gdL3gZKe4Us6k7WzINWjjvEewa3nxQJcRQZirdOn5z1cxcU1pk8ZxXiJ+aVYhfc
yFAeJLyAocRV23REaDGQC3+akYqI1YKuQ4dWLjX+nECwEHp4LQrMnASkgCn4OECK5VG0DxVelnTY
H9GgvIP0W+21UEd5Sn+cLeu+btqTUI0eLbmJPGk0btTayh47M77GtHw3WspBQzEJNpybTtVWpT/g
TVR8gxFvElM5rwuxsdLx0pGMlnmdcyiz8ZYmx2VYqX5cateVGl4KRbqKC1aLU7v0f1LPMYsbclXF
DVJlbWe0W+Q5QaDP+aiVaJdG2pneBPczCkQorFSXNaLmImhPWyG2c1Lqrpw4JIHyVkn63oURukVa
4ivGiLvE/qpmIYzjprzmcN43QQrNPtTDFUIj/douCBIpJndGa7bbbKgLz8z1R9uqsRKENLIW450m
hycIEa+aHE1CA8FOVy3UG75IvRQJmanpvGFWP7NEAy9L1bPcgm2QwDphrpoekArdK2a3DjQ1O68S
pdiZtYGGTHdTzc0tA+LzHmU9Dv5mk5ZKhSQYfssBI/PN4DBqnkV0a0vDyowhPKfOxzjRVrZanvZ0
41d2H2/zkwFpU/POKW4j+zYHg+VNWrkWeLmvpEG77OOW4D/3pzJFdj6qd2ldbyBorxp7eiwn5E31
EFzlVDHjbJxk27Sj6it03ZhQucYYn8nJiKwrmkP09lCNM63TvKSn2cWGp7F1kY+YV9Tft6i6XFgG
m62bE3aJir7BFLRQlhptZ3Td59gyrvQMCT8139KivVD17mNnNN0q0Aw0i0Lq4rwmrOX6WTRpiSfm
/mtTamKDPggSt2Vy2Y39F8y2zM3QoFhW1/ZtPRSXjhhqroQ2hWnk90MUa66e15dlJa/zGd69ahBy
Mav9OHR81ejIechFGW9byXkYjCKDCa/t0bm8IBSMLs/6o4n+43U/RneNXjwgHHJwiupxokgK8+wT
4XxXB/IOHiUVHQqPidLdyXW3VbtG9oKu3lklim99zONOJhWE5dThNBygC2AWMjznvvTkadybVfwg
mWhQmFGvoEzBEBDxsEm1H6mDCoT8ush3au2uMHNrFZlZ6weJOB8HnZMpqz0ldL4NdGDWk8rAsKgU
5L2KOPQTy+wPZRV+GQf5k42ywaznm/pZZqaijxs61uM89ieYDJ7H4I9cvNLEWvQjbUoiA5z94mOh
JNXaDBFr06Y7JBGeeiVCWW1Ag2xSrtoJ8Z/atLYBvP7BSk/1sr1A6ee+nDlUZ8VyaYie6YrhITTU
rdpmPLHtAbp1am3LQUFWMaZbCFlp21omGnei9YZYEW6iqV+tRL3gdd4SuOpDmootcleobwS28ITo
rmhKwkGX5JntTsiYTOie3fg0hso1CNbSa2HmA+Y+4+hAzFAAXZgC2a8xJ87bBoq5Wq5jabrMFpW6
obGrtV6mF1Ty+1zYl3GJ0l83dwoCvlnmznoVe/EQPjQjje/ekc41PX1sVHsfOUi2TMWcnJLR0N9w
EARmAPxx0I3Ea+cGMeFhAnxUowMTl1exyD8pOJNwuKNd1MOrl5xU+DPIEVvpz/Il7Wq7g5plt1nZ
fJMcbQtnNnOjQvuWl6Mv1fZJb0fzLhc5e2uQN7re9ysNLyfkSzrlNBafTUQOOnRKYrNaTWm/aw35
LG3x42qpAmlmI6KrzISHRZNpQhYS/cHIaXdGqKV0QuYvsWkjQIJ8hxWi/NoZ8vlkJRtHzJ8x0Nm2
ppLwp8vRxVqFV5LeQ7eITrRpPIkSzghkPq40VSz4j3yjCVtl3cMVF4V2iBtci3VJoMbWdQgglnm/
KSqcsfE6vte0GWZYPJxiCC77vWn0yJM1mxwtbU/vUcWr5uTWsPMdWtKPVW8qHq5Ip1U4Kp6S0yao
0VQytWJYK/TIVv+PvTNZjhvJtu2vPLvjhzTA0Q8fgOgYDPaUKE1gVEP0nQOO7uvfgrIpKm9VpeXg
Dq5ZzWSSyIhAAO7Hz9l77dwunrRMv8ZFmR9YyNQuHiHv0ePrMEw2WZjqcoyYveToq2lcwbhhsbWt
a9KiVLDAE7VIPFkQcIQkz32c5k7tVxAiB9MeyLcQ0APIZkkYKZSsi8kkoA/SySR0lM/thX3d3NSu
eDVayMMAc9t9vww3rHNnkhyuWckXlsTs4nr1q1vydeHaYnTu9VqYLdRbQx4pPSF8cRi0fUVzKqBH
asMGKW8dOpC70vaeB7E8QNP5NK3LBfwLgN381VXAsaQ78G7ommBogExoD70ZMZCADNq1lAJxCQer
JvjBSNzvrakcLE1ahnt3uZ3Yca0uPyqruxB8rQegxW81YebR1Jn3w8zCbNT6zSRnwHbmcPbmwd0p
TXtkIHFY5uFcCWYH0G3gfpvfWrSuZ3eeHoH1PveWt5Oa9zatlh86s22HZbsf8GVjlSui1a6aPRli
PFqauyNC0QpALmHTqIstOMgtIxiQLDrL9GmBqaws+OSpP10vUo/hRrHiD+0YZZDvTnkZP0zLCNxE
odX3Zf5azOraMPoBLjqI8ZWMU5SdMPjy3ArNtF/3oH2PhW6xf3fqnrsvBeMkvkHjeobVdMoB9tC5
2LUjaHJrWZ/gNEBHL0Hk4zvYFYt57sXyornM9zQTtZeclycRy+s5N5+q2Ln1ivWhr9WZe7jia52e
6NV0YW7YX3p/vAw6fV5QT1dmXh4XezpDnTwhR2IwNqD50lwgIpDyIqtRdyOYP7Bt2nfRdJeqphim
R70EID9vE5uJD+DL81Q3BX5DbsilB4SiVjJrSxsUTxEfbc2/E61/GvrkLTZTdcCqQdSI+SGHMB3E
0N6uumr6WHgQ1cuk+qzA9NuEIGpETFzrzJQO1VCoqyJ1biwffgxXL2AtIh40v7SdfaTs2hFg99K4
M6uO3qqTXlbDEcXpuIepqo5d6ztJoKf2KbVZrsnPU0e0mVTjLKtX0Bv13QCw6cqU9dVqz89xZ50X
s0cHl/mvo6Jw7Usof4uPjsS1r1oFRQsiobbPlFZSpuhLYGdMvQafW7Uf/CtcL8Uea2oGEmZ56ctW
cDS271KLhjPBkjs0MZxCi/6jOVTXosk+eF19zmIPqGADn7x1ilez5Wm0GtcLIdvuZ+lP/JSkDBxp
nZq13Oea00ba1lfrZHmHPaUPszSuQ2PqsnuZAn0S6Xq2lH0FADUJx44lcTa1w4ZpP+iE1YbAPZOd
m+g3Zlrdpan9OtjQOzM3vxk0qww62ew1oKjN9oqTfe8CpSlW78aiig3ygV9icVto2G+85oVwxoyD
HzSxKjVz2Jt+TfW8fHZGM6yq7JnH9avw3Ns0284XshJU5fKbv405IBw/OvXXxSw/Oqas9tKs9rgu
Gk6w3RosM5hyooqrfVGsxufUgCPvgcraOQYA9hWiargAyrwWvvFqMBwIY4OfIiNXPzd9+sgMNWWN
TteAWBb6Z6UeOYvGAcLfYUsyYJBn4JevQfkCer+vKASH0jjbtWEHfVY/gcakSQrh26FvZyZuYIAX
6rPxm9fsVmCsMXzo2DzF1nDXMmbAOxgYTOeP6Vg8OOatXwOO6+jfgGCVUbX0p7Zdrqymu3Ig4gWa
Z++zuF+jPnXOvg7IzRDypYaeyzJtsygqZ9k5iPzY0a37QX+Zpy4+idba1xxyV/SWDtydwPK6j/Nm
3o+79UPnOlQxyyVm9Y6n5abpTbnH4nYrKpscJvcAUOk0N9N9XcR2KIbsBjnhOev1Cxayy0AJljr1
c9/IJ0SNj37RfDAm49intKRtoz+qlUjSdHmijcBsyO/v3DZDL+ALqiABGrkUn+IG2ZbqAU+0lXrJ
85uq755lZesRKQjFUTjLN+ySV13P0dSiAoun7RifguJtlQogxxlhvDoitNs5LOHQcTCur0Y/n4K1
h2iY8BwHZpxdDdiOtfirKT5OLIjj2t1n+CMOY1K+nKsNJdVWl3E0ruCBc7ge4S4BRD3ZXnxV8zqy
WswQ7PH33u2uWx3ao14dtJbTtG53166qQmi5AWXmy1q9durObl+JaYI0VwDj1Mb90FKTMOQKVZ+x
kRrxqRpueqlcrBrNw6yAVoHBrCL6q4+L6WpnfVKwFu2l2HfjSK3v6jeLaz3Bcn02e1EH8A+pACSR
EMW6lZS70my+2XCSA7debyTd7FWo6aBke0R5ctP2fkj2ztGR/VOWNnJfL692br+6neueivktL+cT
1MBDVeu3XavWG3ul89xo35BspB8tPQd76r3U3drgUy++oTwCAo949GYBoBQQFRMKJ53A/tpeMGSo
HkoYi3zjMb7TogLrRwAlgK5AYwgcTo3SDgZ9PnNGLtE0PCg+EblvMp0SLhmFjiVIPxKkK15G29Ou
7N7Nz6DGjd1s0AYgZ6eIrFgjJFDZjz+aqf8Do/v/bfL4rc/6r4V2tDKl6t+3lbf//2tH2bR+Qb2O
Hs4Qm5fE2DRKv3aUN9k7BnRDB92AB57m8R8dZdP+BVswAz5kTWSfEd71R0d5+31MtrljDCb8PzrU
f2OA/+dxIrjDrWmtM6sidgbzBSKC99MqwolHo4+zNazGVUoyrSYQrpy2GhWOXqkepT2O96CmjWu/
teIvExNPEt8sQ36ZcyfWkBZBIAOH2D7npERTYGve8EozuX3pY5c6u1MGPKcuHzZ6INkp9b4WyN73
7y73Pxn8/2kUy6cABMFEkeuFlZx++8+fQrao+3WpGaFtLMB8M8mps8/tMOdUx5SHTGSgnUmuPv39
lyUfm1HfBsFAAfHzy/pza9dmCT55odqfrDjiowVCr27xv1y143iZpPNXqep/HgBsH/X9a26KjHfj
xXmeNOqV7TX1+WTErc3WA+6068RfmAw318X7QeaPi8rVxFvjYdnAu/HzK+msg5nW5iLMUIAwTG0E
8iBCKDbRWz1qT8PiW+cqXSCLNKojGUZDCTavasFomSXOWdMa+4gum5CKsRDULG0KnDuY4LCfjEYY
r7pdETAzm0g1ghii6F3L6lwGLclYv2mB/+XU2fjhG3w3Ndw+DUwjE5STx0PI8OTnT2Oo2hJ1k68h
wT1rGaYtQIpwiol7ZnZjzDv0YeCQCY1wZ1rYqDvQ6XXriw+PLDtMk12e1wlKH+eFddpLQ80U40k3
fk/hf1M+lJ336NUEOG0Ez7iNShgaKjBwyVFp/PicYvvIViGK01CQ/xCsquSawHeYx42xaR+n7aL5
sPo3iwmlRk07Bbj+dn377VJn20XviiXpAgwmfBeTRrglgcyxASndAwxhkseTRmNaWd+XvOFgtbJ+
NFfEXjdjSDzSvDWWG/Lc13V+s+Y2mcKUFzHwm1jIFdbBN98I1iBWgYwFuimDIJs4GEVsdWFrjvEc
zfZk5dc9hFl+eTXXQ1j1ckbl0+UOlbllwpQdklUYO4oWiod5QUNGKJaR5I+Lr666JJ939ERhxk51
Hof4WDn14ikRVLNdNX8ku4qje0HWMqPZRD2kjHefFqCQnzq71fXr1HC7/o5g88mIOEhUDwz6m1M6
s53u7bWfVvbxrcUygQb0gpbUqvlm3sKOA5tED6zyY788NF6zJmHqLORlZv0QJwenLLBBl1Yui3AZ
LLDL3mC7GmkOEmgiQYrlSdlVbUFzzQifKgiK3PfZTLuvrwcmuyn6nCDrx2bz7Lh2EU6aPXFGXOSV
QIlcHfgpbhPHVQkkcrAqY4AGqH9EF5TMYR8n4i2NZ38ib2U0vzcZvvWoy4WJvqEY1SvOqOlDazST
hdeRL7pMusoL+ryBkD4zLqTHhJ0xmsexkxzR0UCFjK6B/8SA32IMR3oW2p4k4gsOZ/fSb4v0yHyJ
jsG2dFPYiOP0Yz2vt6W96QWrvLct+PG29PfbJuDSF3n8vwTjoq7ppAhXX/N3bdI6uznRKUwdP6W5
aemzRvHf6z7Tc6fwnzLmlX+lITH+2yJImCr9bthHKJR4rDcNxrtFkJGLmFKXS7kK97Y2q29ejk6z
8pBD0ae+nhXxZPDw31rF+NAf+miVzrXFQZe28/iwrMuxA8b17zeDbfL60wLDe0KizE6KXopN9U/L
5T8uTNa7fGLx48N7RLUG9o9rAtmR61MOWmoE3XbZlu0C/ngP/ynA/svYnOf/ugI7vK6v/we/Zda+
r8J+/NA/yrAfKKVf9ZAIj/4ow6xfgPT5VFNIz6E/vi/DjF8QoiMhd6nAMARvMrnfBvvoy6mXEKGg
LucMAEzu7+gofzj23988qDhdFw0PtgcEZT/Mke9v6LofHHAMxCT0djnsR6W59c3INMhHwBSjA77S
YrMuw4TWznaASSb+CiWCBG+sUFEZaUffgRgF89KPojjbHQlde1wS4NhtE4yGmuecbIwFcdUW/cDy
yJaDIWjFu61mTbvt9b44xQQCsf7Vmc2Uts+hY7eOkRwHQtaYFNSo1ctl7Ztfi7f/3LT/RY3xr2/Z
/1d+ea2z1/f3K///DxkKAj9zM+UiB904Z7/frYbPoYH7BGwQ0jIYCf9wQ1i4c97ZJDg4/ONu9X9h
ofzDC8EO9HfuVn7PTysdUyZOChaPBsWhQ1jsz6tvp7qsq9k1wzhPx3uG9Kho3THX4JO3uB/eXZR/
UtpzSvrzy/lI+m2UF2hueNr+jBro7Cq3koVM5kE21ssKyveL7nZUoWWvmounWQD+8PCAbmwqASve
rOjTYovgfE1oiQnFqcSrmik7v53jBcYrvRGm5r5q83sLNJARpYODVDc2/ercW0NFXF7dTqeRyDhk
FL5N9t0M7OOFFJUG0fwS23MwOoLwjyQ2iLBwRV59sFPSNgJD5uY9qbbNnc/Dx3vp8ixIiswdQ4vA
GrwElpe9SB71U0JHE1cvA3w61RZD1QCfKeW8Lms6lkMRi89bTGDHsN1lMgkGCCOtQQwOc79q9vhJ
AvvCVRvMKsL+p7khtObxJpFl8xGmewXbus0fktqV+ZEuFakSpVG3CslaR0NSx+6sBRr6uLtxdEWy
M4bFGL/nbtE5u8FYh89JA2c5jdPV3C+ztF+8Xml0omUpnMAvxeTQTay7D4C45+yo9RVzeFQJC/Tl
oa6iehFtE3qt1n0Slh9/xPBRNhGnNxJi7FrvicjSV1Bjpj5Nn+ne9kYgIHF8xG+BuplJQ/WFgXs2
7Rtrgd2suh4lQI8gcAwBnWPH1hgSH6EX9Hbkroa6B92Ggqmb1IbSVxlxk4Nrjfphmh2U4PXEVI27
ttUDTy4+HX6RkudVechYkrqtWSc11/mczltbvhqE9Up4jiagRedmsnMKaKR7mALdHS6a8UsuJ0Vi
j78OiEsyNdv0Nvuxo/hhLI7NSa7AJmdvP3YdYN8hmRCNN9O0PA/tVPOd11aO2xjE/C3hX+XKEKaS
XRinjR3RwHf3tdMY88EcLPk9a/UG+qzYuPkCY+W1R6PHx9LiOd+SXMuJZSwX/alORE8HPJUSZ3U7
9ggjUGnuUqMc1Ys12djnxJIKONyo6WgwFe70OUlnlF7x7JhY0xuJZSnZsgVohS6CU6U1+dWJPqpV
nhyrXBjLukL74gHGTiMqzH7Y7jp8n1ssI98sDK4hIkuJudrMsYdZZUrQrCltFgdTzhz8DXNGbSQK
S8xh7NYJLtJumr94k89gpqOqLILWFrKgv7jl0nYkWYpAb5ctj8sgeS3AZTy9+SonlnDySG2eeRtP
tknb4eiQyOLuhAFoLWi0pU3DSae+Cl2OByCHSHR66geJwIilSzY7zonFxbUb5pSFRtQFJxkNe9Bq
E9Fkjmql3Wcoh9hXv1l20s2G15Zk54xfmjSw/7yp/Dwtw0A8pkLRHsUwAwjEWhPz+2Ta1XDJ28Xt
93Mr++awElBoX/namjylJd7ZnSDQrN7bWTd8LVOitEI1Vrp5GZZ+s93PozcFpUxVEpj9usrAckrn
8+pocsBLIcUtlcLywaWL/IT7p35I/JSMOV2W453tlyDlV6YPiHMBfVTRf6rLX6WjmGHe7Ur/TTZ6
kq/d+336x3//dae2vM0Su7HeAPtsZgBKxN/ae/gWfROQETNftNLbbvy7bdH9hVYVZ4Tf/5GjxG9l
pfB/YQ2E2sOGZ5HFDqvvb3T3HH3raryvKzdTOtWtyeaAvpEy9+et2h2UjadMr6MuJSkJQzZ2wqS2
Gbyu9XBKY+KVYpKQ/CgBiED6yyyn9GivZHU8u/6EPEafUzu9d42uKp6oVrwharya+GCDq0Lact9s
O1bfD+Q2Dbqf7916SZKDPvVzsgVnps4V6N3KvXLW3kydgKABs/usOvJTHuIGjQciLnQSV3lN7OoH
ayn7npArL8H4MjiV4R3SMjU+6XNFinKDVm7dD1LTnSAmGzK+kAkNQl0yEUEMLgHgBa0qiRtURZ/f
ebIvEa6w6OOFIJmOfZ8u7vJM0p0iB2NeoSvrftXwfxaQzzvfnOI3jDpQBB3TUc1h1JeBhvs4Fm13
sZVrFffdQDLIM/0QVe2WrhtQO2HEbDSyWoQ1TVeErqZLULWMn8Nc1KQpKIXMLpqUSxi0vyzGU0bm
ZxyMqVtntAsLdcMuWne7WBWKEzP5dqSp4Iu87cvlGfBV4wSyqAHOtvN4a+T5uOCzLEzkAixnU+i5
WvPNiiftXFJDANpdW/SqhjnadhRDacmijuC1KqK0GtGc2ZlB2HDnIFVPNjM0BQsWQGIPU2vVdhMf
9NnqDHYkMTb+heAt0Z+KvCiGXesh5XwriaEUTwMznH5vDl7rbULPeN51Hul2QTz2uC3HjrUd+yWT
7ylBQ7O32ceWYE4KbqckURWjTb/ipa06IVCv7KXesacTxXWyhzp5lsnMcKL1DbPaJabALdGStkq6
kNbHD6k76CrsXM8Zd55fet/igs7wzszbOo8Qjw3pdbeI+iFFn1yGbmfG32dvQdVEygBtaKUN6xHg
3AKboJqNKsIKC/uLnC2R8q/eJwJGtaNZklR/iGvPkazbmDAPaMK4xYQaIaNToBT5viavqiSFRk77
zJnTNapdZEknb9ZIoTDjdp0jZawlt1g3+nJPjpj3AOvbvUAbb9Ho0MCj+Ela5rqKXh2Ksanv00BU
aXlLzy/H7h533SclKw/Her2gjbAthrmMe6tuOMzu4K0hqkadAJgpFi5CMt1Yoib2ZHUiXLF9FToQ
apLEkuENxXBOeIJdkElarX380cFdH4NvM9vnNbXxrcY2Cs2wHMmCyXOys2nClgUuucWKLxYEOPs+
kzEluJYOtgha2i0xw/DEM8kuXlD/FenoveI4UinH1RmuFDL8bHvcnf6R1C6Z76YYFU5UDtxkqNJx
4IS5yepxmdSEXK9gKIaDp2UIHmIBsp59wlQJnfRiSdkn/Q4uO4W9uZf0rgryxJf5ayz0NIlSaU+4
O2bGwmSZDl8Ko/K/tVbnooHRx+nScSuQ4g1AgAa0tomo7HEVHwu6XYLKnKoIu167fHKyzrUDkmlI
aV1Sx7kr9XRsIihtxH3mqx+zFtptT+8PSrAKCZxUxqnmk7WhI3MDFQ7kz2xfapNu7cmjtAiNtdrK
D+Z0WG9ge/hoqjYXCZOJgvau6Seo/myR0mFdLEcS8Uo6ihU0puV9pZ3MNByNX7vpuIkPDP0umUju
a3sSxhZyHRRt2aK4IaiCLmVpCjA0GbEdRH874gtHpmalFrbMF7fBAhp4qxLnZdo0B9Ts/YMVu5oW
jCw6NG1z/DqRWbEUhi2NWIGLzTMeYBs5EZLt4YHWwDiHiYmp+JDPW5lmCzcuA6ZA61HFueuT61V2
iNcpzxnB0NhOo9Kq4hcSvTgwwXukKBSFaaShZTbU8SSQcM+ZU6GdhMd4vctWpEx5eluzU2WiQu0f
IwQws/S5XTITBAmj8lXkNyYHqWu+rgR8kH5foMq6Td0cHXnL2KBMigfq93OJFPeu8Go83312u6Cm
rD3t3Mj0EXXqtiOI87C0dyR/cSrsNSt0vPHOXLY2NGKBAiN2wJRbr1BtDs0RjUXbhrSAoqntuvuY
WDNL6icSVDP8QBX1stl/YI+jeEWX5JJf91wsNGvRoaHWqB8c4vKIr1PfEn0+4KT8AAXhFGcp+e8p
+VekdN8aMS1a3/4yrdOTO2hOKAkkYhER7XEkjTWsjOKydnm8L3rtkK35l8Ypnnuma2RsD1ed6K3v
UOb3C4vJZXAZ+c6kMa8Ikar8hWz4eVOcLiEEKsLZphQZMoIVFAlojRcv3U7xOrKspeZ+R9W1RZ9K
86aYhIH4xQkr3Tqz7bHKNSLCYiFuOaJ5ezOrHMzhS0HdO9pJREa7dw+LTxzXtXDYV1KNDDr91XVX
Okpug2qqb+BRZeU5npqrYYQQYJKcZ/XLbZlV9+VQXGvjMjB6gAX1TUn7UmhVfl4TrFZuzY7idHMB
cb24m7T5JleZeqrGxolw5GpHa8mfJ5nVF752FKMQCq7johdMN+bpgOR7M614WP506z6t/eww2tgb
D34hD6LW3KNmFc9dVZZR7LLzZmWaRUWuzsKKn6So/CPJeJcYV/9jT4OdiKbKuDeUANFnY5eRHTpm
b6o/c3bhtavOu4s1thMiyEiUHdiqKyFvBs+XZVj4mdnDSKyHx3Fq6zfbxY5peQ0siTFdcCHozmXQ
5uaWw9s3kSfmqdNqwuRq1p1FK6qSRw8xQjp33/vGuO0Fzs1dbVnVkay85tFpJygQM3aPquecycAl
u8sTwiV5qMrxpulSN2rTqmB3HeDpetl0V7Q+UoI0feKI9lFvB+3eoFRFng/yM8vaj7HiXF9iCinL
4bNudpQ0gLesRy3RG1K0SeuOiaD95hrxc65X63NZgTnSdYv6ZRW0Cxn+TSTX4yGeDuboI9FJy+KY
tOZnEuBRSSnrGxq0kM4Pcl3d2RHkTJQtoYQqGksnshf8G0YeX7dCL06EUPP+XWrWrLkmz96+Kde6
CoU5X3pD8jSntp8f3MI0T4OFqK1g+gp07r4hEvK0aG0TlYghkECUe4YL5Z1yEqhkZvkQT+vLItI3
WjJMu7UJeZ9d5J+ToTNihZItNxgU2R3wd8eBZXgAqNmjG2x0W2H67XphdDzONeMSfWn1O86hY3ER
hhq9JPSGYrbfuqRZGRkK3N4AouJu4DtSVt8/SGJk9CtRyQn5lpWOfvkWd5qgTUKs3zTscPCItY3m
hrTK+qaTHrzNfYntCvFRUWh983X05NASDkgDZ0YtYiVmXSBB0ZQZB0XH8OkK1KGa6YmJykBkhjq7
Ku7z1Bw4n2ezNn+yqypxp91ElGxrXjnLOmb5Ia1SAtieECMaor3zALbPxXXSZDTF7nDfl15/Nxag
QvLXuJPMo6I+HuM35j5utoUDwo/b9a1Dc4eRX9ClPU0RMTsGI8jRcuaDMlvnIYdWghpHgnV1Wm9i
I3fQrOg3Uss18zknQ/DFNEWr72qaQ/rHNkstsib+c6r9/VT7bxvQV4389vozdkL80YE26TMDz+Fi
+ybesI2f8/u51vrF56BJegKz9G0KR/v394OtCZICsKiPv9vbTp0/HWz5CyabgocfRJT9tw62v5Ic
3h9sqerBQ/H6HGIE8pk/TQDHOWOsh5kxBNptHG08Edc5Ya/5zuqk7x45JZb4DBI9P1l9gYBVoxsC
xQz7Sy8t/E74L04Q+D+AaexOU+bN96IbPqkmi0xG9jf1mC3PWuWaTwJ+Q83YlI2kNfN5P6z6ej3/
0GD27XBn0oq+9Hbl9FfmZPjJrpxZlXcCOIrc+y0l6xWhmQM5KIVZATQEmQn0zWF9v7DYqwGmo1Nv
IXaeERffS7u0m9ct7br3IlSx5OWA7qaXmekERO9A+giAhsjuHelFDdTwOUDY1pOEraNCB6jhngFt
O925dVNvt7ZE7ARVzuJkxjZjI11WVRw1ScLCKafpROqnsEjkIWXNGNb6wp4uK3YXNAG7usiMYQ7b
YVqdm6xvUhHq7HXiUCuKrAdM2G1NtjmC1PskXrITNiIruZrI/ta7AJjbgNRwayeepNn6TxgeY30K
C66TVYdmnnZnu2A6pRla9Ym5/+xeEzDK+tbNXlQk/Trezv1UhPkyTM+eXhn5BT3yrG5KHydiNw2Q
cUwb39erqRLJZ4DvVT7pzlJXtBp+LH2rkScV8v1ekg4QYMcm4Z4o1Xgk0oHIRj+SYo6fDbA79qnN
MRbmIcoiR7vyC78HVqdDu4j3Ixi0r4nDwB+tXW67Z330KF0ENxEOD+mU8055qvYCeGZjEc68KCdb
5NXN3u5ztW/BserEgjlIG1c1YqyQSAnHwO7Kxfxe0wCkOsOrGq7TYkicMWhFwqmoMlgZmV3yG7X1
6yByuUTzvGKyqWNL/zRjvkt2FaGY+qOQ5YKAwbXiD4M3Jq+lteKcXUaf1radFT5HijwtHoEd4c+z
8RJZQQnDSWeY4KoGlwTRn2HTNursOTPbtaaUe2tbbbl1DUzztk8QRQaWRncxMMaOgGUtrbITUlLr
DRRitXWWY+8cU+Q1gdmAIgitpi2oSzTLvda0lmYyZyv/WJp004OU2OSHanUJv83Yq1p6/ZZ/KXQP
P2W5lvWJZNOs2ws8ZcjRmnV5krbEeJFNhfriZZtUmy/c/Za6DHECki31F7kOy7PZNiJGpbIgWk5V
DnkgxspNSGXXVMW1qEe9uSgCRfyD3TQM4gcE3PU5kQW2gU5ruu8qXrp4N1oVmvwBwYTGmSgZYCVa
tnGxxqTHWuiVZ0MDu7PXWmXlEbnf4xrNxHnp14mn06OPZd1tF8Rpm/1KN14AN4ypx3qiQr2odnyN
fdKjfVYIzKbSJudrdUfutpWeyJNOSHbkKM+6wVHdFyHVf7bP6noyoxyVNULsNGVQgEFcufcIk+Zy
P7tm+8GVEFwVAaomGhhtfslkVTygcckCW86mcYQo4lZB2oxzEnn8InePcnW+tWVeH0dbT43IWAza
OEI5cS4PdkzW036N577Ym+KaXZsjn2oCWQ2Ot8d0QCt+dK3kPxvxb2QCOsD/rr18VtNrNvzUYN5+
4I8Gs2UCt2NH/b2N/Gt/2XIQgiJNA5us++AiNq7p7/uw/ovBjzi+zvbz2+b9e4PZ+wUqDr8OAwwJ
AujC/k6D2fiBm3m3D0M6BSJJnxqeE9mWhMz83GBeCldhvhRtZNDyRZhA35AWIMEb5BDrnHYayWwJ
GhMdpnqeQqmcaYb6qXcwBmKpGyH3ZFaFdUKeNaVyE1sBs5z4SjRw7EPs/x0kOX/egn+yFJU6iCYy
Dmi4JLR/C6egK9fXfX3kleavMslRmmuxDmhcFsow6TeN81Wjp+itvNEz7okcSB68zGuxCYE3wFRo
tYRreUph2ShxwbZB2xoCKSOcE+yuIxMiFGf1ic7BrAVGK/WLFnuOdyQhPr2WWWWh/bcEjShrtrK7
SrhrfZoEqbWcq3sMaLh1PMAJdTzsinLJbvV1uFlJr7+hotcuwk8cfKy+tPL7nG30E81PmyO15OB0
1FxTzLT9srt09uMPCMv0mvYKf2T6btl0Wrc2Os8piR4wpQFVOXGivjEh0+xdmdSlS/MdIdqVh3Is
2ZcOalSs4yAVuqVBCl64scUpMF1ke5NoS2PTGgNGxpaAVPFGjemKVD+hLYQVzz+iezTWA11qM72v
U1/RD0vM4dha2RDfDbIz1W4yqwFrOZ43Js7kPc9dV1sYapdMBJYxiLeaTiJrtp/f0bJy6GxwlTF1
Zc5jbBjldS8BbAdyXhf+dpSMxFvPJLV+nduvabH5BWooGy9EWE/HMpY/Vtr2xsbMbzm1G60Vl5EJ
p90A47uKS1l+dAvGHyFFFbrPLdeZfqlu71SOnyHOLEpExjfZzljmW/B4nBYV1c7IztHVSegjKh4J
pO4z/0D0vPyLALtNw/F+NsOjQ5+dmQx/oCjmTPjzo2M1GEthKig8ilm23zqPB6HHNX1DR6+moKDH
TdgbVV7Qmai0gxlRXVDXtXO0J7M913nj3rcuRrqVaPlLXBv1M8q2IqKlOf86+fuX8lnrTxqMX9+r
C1OLcRIqa/EncZs1YKwtoExGic5cNshzMy7uSGHwPL7pvJjJT3PwVGT0HuSxFf1nxiv6fDZbUWAY
g4ERFbJEPun3FiPNeUqnN2dwkjd/tk2grT4ZZ8AlH0VasLnklaQUcvO8OaeidqI6rd+c3LuYk9vc
NDyI+5ohDkriXhVRAjPvu7/Y+X3bolqoaNF3jC9qSDtNDDEt7Alp+1Ahlvi+JHFz38G1vMGz0rhB
3JktLpieX4H7JU14YzFaUFUVIyFrHCD+KsnV+JNO/cdlZHsFaCvI+CCg8uevHIm8O06pwG5YZPZD
U8nxRXXOc5Fm4ogyBYcuqWhhLVMIIHSV9+CIXEAVqr9ztck4OXj7n2Naa1FRjsvZQ1C4d7uh2C+a
GP/iK/8nb9XZTAE2KzvI3x+qnHcSS3+s09bRaoV0UqiPdFlp4UOb2TdKFxibnG6/yZb44sX0V4yz
f/ZkMBxFZsSO90O39PNl8n1I+SgPuNtm2znVhfTgPEifKNqlffK00bgxK4FMLuurPYK0YacaBM6r
3+zpe687vfC/44/Trq0FKMb/Z+/MluNGsmz7K9f6HWWY4XjsGDlTEgeJfHGTSBGjYwYcwNffBSqr
LhlUkq166r7WbW1lsqpMeSACcBw/Z++1aUrbJyOplB9kHx9aJ/gxBW9YvhyIWyb0n4NnQqTFqEo/
7gGdpLxOmrzd9FErr7BW8e6YMR+uW0CfWDin3t7kBK3jUHZmplfZtzBq9dGQ+O4322XbyWrbuGik
QdyIGBRqBjEdEWrf76PCpteICuev9Ks/Et29a8Jhb3j4ZwTG32deLOv96x/7b5JkAXr6Hdnd2U9k
dwfZF8u/8avacnzG+Wx+f43wvec6ivgXbkVYwovS7Z8llotDh5E66Hj+hdcOHTD1ZOIsTw+V2zOY
8w9m+LDtX78n6HMstRXAPJ86EOITH/alNrTpBlFGKrPWo590MHaGDFZtSD7kWgXIWEyD1l6Qdtmd
CsppbwRTg7d8yoz7AMW32EK0LR/7NLH0eqiADiSdlj9o3AXupqG780nKIHPXRWHIeYPjuLiPlvGU
nTe4Js3MyPCyh1mxI0NrppXdWrjtJmMGEZI2gyj4O1OJMNW3dLUxQ6mf8jr0boo8TK9T0gCvZTEw
VyhmI7gios/NmAy61RkWfH0NtjC5MIZ+6mDlJdEZWvvO3/HalvGGCbzcWMZoNqvBm5pv+NekXHch
zRiAxH10ga0bgBJhNv4NEGNTbBqjKMb9XPVVdWoNo9yG7jgVHPzzEpyx11dUFpPO7qKkeoT7kqVL
FbTlN6TTXTO1w5muTPq1bh2yB9uRNu85STvngT+WX53Yusi9AoawATWgWGcym3bCgQZT1H0X7ey4
7Dao6msbJ4vN+9C0kfCTWj8RK9qOpnmyiHUcjlMKxGhuIn4q2MJDKk+LmUfR1o6xcmKRk8gWFSip
+G/r74Vr1OU64sDpr5Fy6ashFelF28JrcExapFzcxGQgL0PwGG5HoA3oO8uU+6DV3hcykqZ7nOwq
3COUdscVWr6Uw25Y6K3KSwcTfOuPl2lPF2NNYhAuIsebOTh7pH5+daUPH9HW2rmTow6nNfLM0liX
gaqPeqYfD3k5ZHuTarTeTaGVPSmIrI9JzPTtZEZ6YUFvMvyffF20hs3ZwJflVhm9r2BSx9S1aB+r
sFc/mqmtjJ1volzYuiOjeTCoES3uJnHjdJP6IVPnKM2az0k7W+2qk4njUYUIeW06c/1UOiUNJXdg
brbOvKy9dqtZXeVBnuY4tml4r3ynqk+a2RPfRiag7j5qe/OvNKw/2k3/P80FWgTGfy9ivlQHHeTl
H/+1lXpEDFDnsI+gVg6pc/+ljPL+3za6kIoB9eI7XPh5Szf5X1Ioi62Y0A5SO4C/UwX8Wcf4ubR6
eVANOA6DizTRQKEi5gT8ehdNugAnSio8NhWxCOvRxWc7I0pMsI7jZH0asD11x8MghvrcKEbcz1k/
MnyaSgRP8IRpY64MBBNPlSE1Iy6jkhepXQ5yVaseMcUy4UhXXW+RwE0CuPcg2o7hhhMNlYkHBW3u
0vEEFAlf0LsCbDfcmlMde+ukKsmYDBq7cDcuMBwId2ZtfoYLEn8r5tnrOaGJZXxKFYLueI5A6tJg
s7Mjy0JdeUrbO2aQhg3rTqnQajb22DgoMsKgxpJU1421Qyrs59uus8p+Z9PFPPFikcq9qmmsr3Vf
zfNJ4zTMuNyptbItHBiwZ7OXJ9muzZLEuQ7LbABQmTG1ZryU8ucxRZKTRBPPKzY4tjrkwfMR+diW
u3LppBknQSntbJPp2LkaLC5yXU7ZzMg4aE5e3HG/UYg/H5Re/bQcSiA1+qFj4uzjVfn6p80lWIg+
9ZFZybCio9UvKAWpldJHvsz9zykbJGooWm+dHQNYa83OByqf+P7K0oE44i8uPr3/mWjXvDrbLeEV
TE9cBif0B8m8ev2REMBGKtah2CjEWheW4Y+bstYcluKxO7FrKXZ/vN5z8gyLct4hSfD1evgYh9xG
+blRI7iTHqPMnRS8klRXtg8W7eP9++sdngcZjy5qP1pP1CM2M7jX6/VVmwmivMQG1NoIaTbSoBY0
kIZEfpTQyAZy8FWyFNsILGd6TTRbXy/VlmG7pD+IjYEHnqbyWD4kuvrQU/ZmGbYfRJf8p/3MR19+
0RfnnUR3mEOjJNhEhi2wCMz1Do1HsHr/e7PxBb26HNf2YLsuiFEs31wNQNBX62R6dHUyY+TrpGyH
cAspx8DAE2lnOoE/k9Q3vQ1h9i53mY3ASrSTJwoCm6DstC6FXBcInniXk2cABMOMs3GEEYZIMkHY
78o7rBJLRKeN+7MAO17ZyIVspcHZoF0GguOVxs8w9WtFfI9jDEfEEvhfXW100xY1OzdQxiaJAqaA
P9quiqZV1nruvB5Sj9Czuostl2IJmtQ8KWZaaPGpFQs6yTvHcPIrDb8L0PmAZnGT5nYV7qF9S/dz
YQBdXysd+CYiEzQ1CiLQEDWnnIrQXaICBe9i0yZnA/bWUpEBBTVNxd50kkmYhOso85n7GwXo6F1h
qRKRY+EP6sKaVYET1O/TAhZkS0vrtC8JBOPvUJm5jUyrA60YJFVeMFvWkzxTdCeTrVcPAEClNiv/
xldMZNai6FLvB/OAArIQY7Z6Dz+rLU7R38tvSDiMdhPOqP2/jaEtHubUzD97WZaMyPdrK+k+zUhY
01sVxmnz2SGRZrg2w6BKj0SSlcn5TCj2sGrzQuX9WlYauRkEK9uxdnAOpx4cZzXUZ3M2ptltlExu
+qW2O/Ln104Tww3pC8M+nRmATT8Q9BZ8lA5x+uVAw37a4AVt4h0rihL1R5WIzZy43o8py/NzfBKT
XsVD5Q0AZNK2epRRnkEuTrtI9PCCphBNmG+1vod2pTGMG6PPw+Am44krycLrRb4rkzl06UnS3btp
4750r4bZisfbPE2igrA2MY57rfIB2bwwiKbP67mAJUjvNpffKM0c/8QK3KbDYxFZxJ5UeRzlR7DK
AitiRugN9veFKml0e2RMqn6IMIlokEmckWmGiDDRTHKdwVhJJ7HsTcBo66orfBRswPuyaIOmYihO
c0cKemeAGqajLDAQFSMbDPbQwh1/X7klkrlqXKRpHT+u2LdDDyumMwwgQB2fm8EcXKhiVzdo5Y5Q
xZR3k809uZn7DDRZ34XFCGKoRLiRt5GU2yTrPR4xPQG0C3QjuxPRMSba5hUt2q1LD1qvfCmmGzHJ
6Mws3FxsR8dLGHNxqeG2E63l40p2m+MZFqyLknFEiG3IgtZ5j+giBl1OCPZ+LCZabklYTeOqAAhD
dFYFovLMcWtE1nAihukotivvNO1Agu6BUYf3CdCDascAKog2hg1Vd1fXSeAf+6qOsfLN/aI54Sjq
45IxjEUyJYpzOwNffTl0iK+u4xh3xVHp9OYAMc4sLtoBgDb7UVVmm0bJ6NoduF4sIwYvF8F7BlmR
1aeOmqHKNlVubNo5dBQfefb5cfnkecA6i/w3TjhKXowAlaAHjejxwiOCGXArz1goGir0HndVVJ/U
jl0z2N/0RZ7TvhZJ3W6MYK6Uu090Ia1o/f7m/Iwuf1FIuA7xkIFDmobgVQO0+aCQYAvpiiGTehOP
KeO0lfAz6V40SNazbY+XvLodlaHnYxsRULI3jci+73hMwrOirIfurM4AeuzrYgRxw0l2Ci/itA6H
m/c/5cGrF8cdPWnhCAsziwse5KDtVBQyipMmjTexLtzLcDQVI0Nok85sGR9UFYes9+e1nIAX4vKi
pwg/eFlRTVZsDBh+zGYodsxv1SpBprNx7dK7nbww+VI55Mgkwo4uJKDGbcmggtFLXB2/f9EH9dTy
QTijLocIvIc2ltvXb82wNlune5bMu1PgH/GqiX647IfjKpG4B3FFSTA67695UBFwNywxKbjnKeX8
XyEqLyuClI66a7iu3ljwHTddwe6aj2W2/dNVKBJp7biUVMS4hAeVFG435lrDIt3WJDARc5/uhxDi
5R+vAvKLb46ag5p0GS++vJa6pO7JVYJ5IO7Mz03r2sfaaIOH91c5mGi4eDPx5OPIB7GBZOfw1nRa
G4oiaWsbwsKDrRfWLmSp3NqFZcgbQkTjJjbc5NfP9L9n7/8gyPLF9//GlfQZun3zamq8/PN/Hb6X
OD5aloLprACK4/K//OppEhu05EV44A9+Bepy2//V0+QwjkqFwzinKcy9PPf/Oozb7j+W3Fz3n2lq
HOb/oKd58GQ5zJ6XKF/aqoxAWOfgngeXzDSjIiqybSr33ApUepKY9ucXX8ZvjoVvFuHJ9eiM4bdk
quscjtd6jptA35xmo3NGoF5jeUd1DT7y/VUONiZM1vz1ywgBVRvDEsFX9vLBSgF6luxczaarpXlK
h/Y6RkC+SwaDusk0rKP3l1v+uhdvqF/LMe/nq4PaBOro9XJyjAySR0Ysh132vQ/AgIFRrjazmKyV
EXsa6OSUfHC+XvrLb9fkqeaxJstg6eO8vMSyW0Stjsma+ZCfpXUEXjJrpq3dOcNmhum/QgaMTMad
jlOvnT7YhQ9ed89XvERLEVXlYr597o6/OJcBSc+kylk9rJ1gpTVmJjoq7ToWXfTBhb5dyiJokHfN
Ythb7p7XF5pEss+HFuVxRGd4XZpUUHXYNmuvI/rg/d+RdsCbbxVTO648bkGcOFC4Xi8GUlu2bUJr
Cc+8q9d12auTxA6iKyxafrGlDGzuIf4jiU1qx0pIx9P9ce71RNTV0kHBHmvYj3nqndfTIG+ZIuDC
baYseUKaiwe3KIJvY52VG7cazZ1kxJnagtdl48Cjq0rOYOsZY8a3ac6jry6yuHvDipNrCewKWF8G
F3ktZbekoeAskyBqYtvbxu6oy52I0PIq4r/PYuElcu3PsiOxTvoF3uEa2ZaVGvMtoWHWg5yb3t0O
YUI2tpXavK+H2A6fRvjUBrRaUP2bGsZ7B/3Yl6dBSphWNYTiPMR2/R22dkhmgi2fgjIa8nWfV8Uj
7araOtZpCyGn63J1Q8sZrLDgOIi3o59vElq915M3uTdxUzLyJ45+5LQd2Pj9It7od6mwpgdMDFay
UZ5OLapclV4kvsbertIAKw9xSuBhIo4r/cYTAxyjAs8/np0RRWQxY3fceB2OupWLrZEJ8mAm34G+
9DT6/Bj5o6d947QPOU9tiqqbHiq/iH6ahKOdD1la93uzqeNvUHuSa1NDi1k5jedfz52jqXWJU3tE
mE93noaXea5To76w02nedoEZEfmXoEad5zi+bLrQBGRtu2T1GoZB4nAjOPNT3qJD1IggQVE5nd4N
U8+AZioJlVwPyAh7zzGOcDv4wIrbdlypMA0fQ5W3nxPTTKq9accp5p68oQ8az9hwIkT2PcCsOb2V
TFEQ9lWdDJkGM6eGQQTjoqoy14ffNHqnmUM05s6aBlSPU1GNl3Y7BO12sEDkm0lkz+R2uMQ/yDrY
GGh8sqNOj/PjpECKQYuau3bdW7jNV5jlxiek7eVtrtPpe8us/KthNnOJBGLGg8aeDM95tCr/m/Bq
+KRDU5LengaD/ZVjd752sLCpXVJ2/vFQNQKPYzL86EXnfGnMqt0k5Tw8dV2LnFBbrYtBtjA/273V
FmfvP+qHHR92MHL42LDpTXrgXQ49uAAh8SXSWd1MNSqUFg/6JGD93+DZh5INDgtHVevxdfT+qi+u
qvpBO6eI7NZ1eOGFZ6O61KSGMoli5kGbJreN3djm++dP+b9V1H+wsf79/OI/i8eyab6/rKL453/V
UEsUEF2OMDRB+1GvLKejXzWU9Q+geCBQqJGgsDhi+cn/qqEWCAtVANyWRQ/nv0QG8T8xduD3tywo
JhRafwRheT4YvHgt2yjFA6psJDk4+JjfLfXPixejHRYGxloGA1KW5o9kSINP7gizffLncj2bvVq1
oECOJY6wmyHIuyPZ1wa85eqspnuwD3NjG3bTGizHcaro2gSuFisXYf3t2AALSTx43hEt5R2EJOJM
xuEBo8b9HOXDZgCqLxlo7gNHEcPWh7xL6Dgeo3Lu1yZk9NUQuc19YyX36LnvKj2nm6J0TtGv35h+
7OyKDnostpFTSyB3rsfipvKt/mLW6U+JzLguOWiWRJSYuVZfeb8N27aeghPbLru9Y/MQWMoKtqnR
wqizxu7BNcwvfBQgtCQj6VI321CPtC/dkXdCNdmX0SySnbIIqyjaGTrHAktnh0HqZeAhy3R32jUc
n6eoL7az8LGZ6ybaVqXzWLqz3CRaEMXiqX0v4uE6zasvWHfxHhvLmxO/Ypt4T8ZonYgxia9Bprl0
oPQRzh1alhmmp0qR0zQzLv+lIfujp/b3KagvdRl/L9949U/tf5YX39XP9n9A7Lm9DFT+/qm++t4/
Jv/nP5vvP17zlZ7/tb8OSBBW+T8IDTy9YIxe+Vs4njDfQKD1T+fLP0Uf9j8W0hfbAjLIwIPp+q8D
EtPK58DJMPSWEUL4R/YWWhqvq0Nab+wPLjNI4QAm41j9+uGOCPrNW4oVIiSJLtzLKFI/EzfEU0Gq
nXcyehQvdoPGbm0btgli0umm25mevHUMiInMO9NX+VPDHU+0VIhv2nY7qP/CTvegyluitAC2wB8n
35rOYlQj44yQK4Ghh2lCINejV0T1MYebm2KmId8IszjFadmZa8eRDaE0vL7tIjEeJceUL0FVWDvt
jQT42NYd/fwUOGQHdkH0mkZvXTjQuMnR+T7auX+3hD/SAwzyLxRiwBk4ymTHWeRi2OZ1x+cmn5k3
Kl3QBu/AExp8toS8GYjPBuL5yYOlvnYMMj1JjdKfUa4h2M/6CDyLI8th37pDv+Sjxu5+ajvSShm5
ZTRxulmlx1UNjfBUtsjmTzII5QA44ya9SqLYHvaOHqdqE5AY1J0zWEn2JR2N89QAk7ZKisD7ZjJE
Hsnu65vieJYpuWFMN35Kwlr2bpzjXY5FjDAmt+v8ZozLhFe+FTL/VGmEffsIzoPMHrK6zCgdFQlW
BE6h/JiIWoPhqvx6L8SM53TgOBeBAgIUYMXYa4e+Hp50PNLeIQnWFFWLKd5TvbSMn1ZYGv0nu/aw
IIX8YJEdbvET9WVjbBQVYWWej8oTGWz1mXb9RUJ7vyTCwwYcga0gsn3Eau7atog1OcfggPx0Hnro
p2bvQviyC7N/1FTGfGDuoHPOG21zDEEq9NeDl5biTMwtMTOBPwxya1ij/1V6guZ/64t62NQzYAcO
bSL8TvrrbK0IrQhPg2bwujPSb9xZrMamaAhLijtFWt1IaDq3vE0R2BOfdN65MLO++K4is2uJMnXv
PA9tpDdLtUBnmyH8GoaZuBYcdC78Ko37nRl32efAH8XwhWNI4R1rCYbnVhvCv5VzmD7GZuG4l3U5
VPfjlBXJHi8KXeoxySPeRGGol9QS75Og0iVUvDIUlgzoJ/FNq4Ns2jM2QBeqg0I/+DiVo3VGp5/u
XR6Ih7aOI0b5ld3FpxiiYYsjGKfs7jyjDU9ync3omDxObLHVRqfkVGBbR/da5qtgTOxk2xQGcmAD
NNKliK1hPBpg2CPvBcW2c9B1fYbybt94HoMJmEP1dFf0+NQ2AwmVJfS/PtsNWhHtl4nOOkFJONF8
R8OA9n5wrskAk+0aEXx4ky5m+m1dTvFxU07ahCRbRQzhIk3k3BzVev5uCt2AVnFAwaziYIqqkzjN
6vYIx3s8rrt8OUUWUVdd4lsz6804G9l8jWQUKUI5cS+utFVb7iV4Faj5JlT2x2YsCJkyUD1FyIqa
6rpHmdYdVxhSANP0gIQ3MYYxhTvLH3YMehh6oF0K1RbuW6whUvjx9ypT7lFp6fgyCKzB3anCyO4Y
IRJAQzCPa7Rrbdn8KBI7wmlUuTz+aZC4P2dGJp8qe7RPQk8j/yijOn0KxGj2O52XAE+60J76NQFx
BEkg/U3Kk4mzxWaKzMbfjJjtj5RJOsVmKqPilimX/Q1+DOexbhblV4bX3t1o9Z3J/MlPogXYoWto
VnKJCguCjAjAJMFoxL8dxVsH5Fa8LhLYKFPt9hGHpkpu5iiqLxnMhF8NNtZqpZl7i10MjPa4DKow
2Yna6iScbsZqK6XDEOhzWs8Emo6Mv9SuVh3EDTsp8mJNwF/k7BhHlZtiIJchOYW1EQXHNkArKCPG
s/Qdvhkzz9UA7iEu906vpYT4YChP7hjgxjNGCmUydUsWZ5qFdcyfG00Qrzn4Z1Xpp3glI7rAFmkC
TOruYeyG28SuHT9Z97YJpwMia1oCkPbgnU5AkT8F2nYyl8h6GCYDxARd8522PCR6dv0LjG15YSGd
K0zujrqx2xLJjWvEpFjw5Ypt4nA6Vpvx2fFYPLsfa8erm4y+k1Fj3+O1aJ3BkBhtcwvWmL93G0cD
Q7vdhF97xbYDn8QGR0QdmGeQBfaCgDKIGmbTyyXIkhjGvt/2ceDoU+XFVKirxMn8MftkUAbiXajc
UNXbtLWMB48hNtkGOhrrMzflB0V/aN17mr7j1RQYzGg90U+QlURTXCV1GJRrxMJIK7XyJn9tStU1
n1Oknf2ZdFzKRYI8ANN6Y9s+ITVsr40xJLi84wBAoEpTqZ84spmDSctvuzVsGeh5pTPa94xT4/na
0JrQx8gPlmRBw868vaJvE1zC3UgqcjFtyMbpaOLUiyqm95j/aQHxE+R4HtfCaO1uX7d8eHCGiWp9
wu/E4H0blFdhlpsaf+4uO5pCpKepCK1klSrd7gKO2AnSgJqQjFWUsh07NjDFY2eefHUWm310DMOv
0URU9/gu6IYN3rw3iyR3LxAhjPan2SyUwyGkiQlrGAsftQ4cHWdjJ4N9H7VOUGHLmauQObhI2wuN
HvBI6ElcdlxReMsMuxRsKjAoLnKsHkQBmwNvqKzJDFLeHaZKxWWXWSixhDa9S2KRgKzNfae6Vbp0
QR9aQkQAFaJHvctrI2rWCqv8hccR58qrpNwFscu22UxYz2nJQHokccOye/veShoQgmw6bnlfBn3y
Lbe6JFqTvyhQyKboKo6VEREQE1ZxcWVNKEJvjXQMlgB5AOf2CTsHY/W89nWHgNYKmye35KJuS6HI
Zy1TNcR4BbvaQzTVi1aeNjn5pPsUyMO8E22Ge6mTLQ3RdcITkZDgUZN+ehIROPHA4cyvtthBwSfF
3IvTp0GNcXTfg0W6T9GcAABLfT5oimKL3zQvvGpbUvImx5MztN51VBgenD3leR0RMVEqe0a1/bir
OuwUZ30o/fmLJeYIoNWEhRTqHIEnuJVDOPSY9XEsAEQuPsHLCu7T3DXrLW5C29n3XcKtUoAUaLbM
vtFELKYhiBTYixAcO5ZKhvs+JSCF3aHNvd0kwn4ASWIgjR2Y69crhCyTWOWpk39DEECBowgl8PZO
KOf4GCjVhJLBr3gV+HOQQvKGasQlOvXSX/HasCGwPvLIcCMazt1Rd8XnJBfYX4scRK6NH/la4Ngi
+BH3iLftaoQ569YfqMI7i1ewWVIPt/FECxpuDEqZOnedJYUtbL6aYDUqIA5932/QmgbGNgeGkl1m
XtVll5blgRzqsyI8mskAa0+mELCPoima7EYUbCcSid93WbXFsEbBJu5rGtJ6o7hp/CtjaFW2MSUU
stWUTT0+dAp8H4wH53qDBmoKTeIJIMV4U/WDtR8Yi8ZHEB+qLzOP6rRzppZblFRp3OdcwnFkk6A1
yMT8LFE8XBKe0D4GcaLNlWUmvb1eakcIn4bpcdc7brcuC5f7xdAxd72IkGzC20rCcNWGGgIXVpGZ
KJJhlpG/Y4Dhns40i02OxoMTPyoI7N4OOzPxrUTJkcgbKNWGx/Xg+N9KI0tPy24AQxlhEifIai7B
fOpsybNv6omkMHCv6JuoF+OV1ea+oq6WTXCGIjk+N2A10q1vG0SIGPHNfF2UffCJKj38jgao3KVg
Q7xVR44NEBUYXpweUvrYG6rc4TqeddAfzV08ffKHxTE4RW56hMaO/omKpR9ug64Zf2QEX5XHCrMs
Xl40IzUzTStAIO9pIl67sbfUVmO6B1sJevWjSPmDCcwSLs1omH4v2xUT/0Uk+7LVUza85WGXFutx
zNnes9mLrtJCMjvIY4IDlV9gBqRS/eQkEItmXuz6z+bHyycIkJlzgLZcn/iRg2YTL8t6zhI2ykqZ
8qI1lLuT7dQ+vTil/2Zkd6g3eL5QBzPhs+2HYI2DochMvGaGGI0445HhxCaoW1WtSaINMSHr0liF
RtmjH5sJqlpqKR5rq/ax1MRMpa8RqMfVB9OngyEiH8gNlgO48MA1Bv6h761LjVLmbkJDbXLcneVz
iC5gCH9+/7p/twqdQVO4Ds8NppLXv29mYc0OYmp4T5hkLDsueU+u/KtZRA8n+ln+5ts9GG9xLcz+
aT7SvKBliGP39SreKDi8pVg2TJ/TM9sowR+cHerpJoXZWP5qKP/tam+vKcD9z+CZ4HMGsAs6/eU9
6wjO6Z3UBWVRyEMzIVrcmrIaPspDORjAclXChEPNXNJD1uAcTieZBQJQBh3BtKoY0l1peFSN5C4w
lnGqYss8Ivlo5rt89JedV5YMTMw4yNrBQXLqfH1poNxDXnBQIEB3tE9N4jufvDgeTs2496/NWasH
Nv1xbeKSyT64Hw/mv4jp2WtRwzoQRVEpHeo4MtcaSSubFTmUIW/NjEPFE5kcfMG0B9i9OkbHI2P1
bh4++D3f3D18ySgDAr5mDwejdaAgKX2zCv3JpY+Q5QwlceYZtIpa1dNhjdKPwmes5ZZ/9R0z6vWZ
qTPmDlEgHT4SNml1KqE7vE4Gh9dOR1A6vI18mm68AejamvUDYGyxR56fkMXeawJ5kWAw+fb+o/nm
9uJzsO3SsafTH9ji4LeeWpMUDsNT67RjkrvSxcwRwgKWFa3NOoPm5+X+h/f0b35ln33esa1lK2TU
//oGI7ldzRmUJibPnnerSnSS1jpJQw+GTWEONO8jMYPnz5owUhfvX/Cb39kDGsCgH/U69c2bHQ+f
5XIGjhUwSLS0pjczVk4M0T7BCOUI8/5iB9+us5igluG3ZQMN4ys+uKmm1u/N0YULmHM+Pe37IchW
tfDv8hZ7ViPoDH6w4MGutCzIy4utloYvV3i4YBWmXWxD+VmXXUA/NPWGTf7xfv7mshjNBDyjHloa
uAxvdloBQq4KSTLuMlXBp02tzey2cQAE3E6PfHP86MV5cMPQp2bBZbnFioif5uCGIVxywIlSQT2I
HPs+58D6dWTzo2Pi4UmlDwQAkAf1/R/v4E5hUURrnDgsVOzUJoc7AiPLhsnsIlE29KOkBbMOy/4R
PPz4wY/2m4UgSiL+5/95p7gHr8d4Ii7abtJoPfFYrNCCTgB1GJqmdvanapNF++HjN0KUETDeO1Tj
aRNUe8IhACd4tSRvcFE55SkZUfzp/a/vjW2FtRBBUVaghKDOOBQo5dL30tbx43VFWDBNEHBnNDx1
N5yntTenJ3IOos/wMuXFDAl5XjHAJxlXjGqW+8HN/fwcuXSut+9/rLdftruoLT1uWxfz6mHqV9EN
okrbhBbxzLFOwmaDbtin23D5058vtWSdcESmSHjzZSdzHo9FTGioVQ83Qa9vBtXfwMu9+fNlKF55
dxG/han84PZJk9StcE1E685KUXJYeb4FlQyLoGvyf+PLw6yL4cfhTuUmOti4exxuA+G6a92C942T
WV5gEhrR0fOn96/q7SPvYjxe/MD4fVCQHixFgyXPGmgma6qs9IhuM8/3CLr+WGXsMcw3onMPl9nD
+6senER45in/eTmgAuMGAfP2+gIx9BoSbm+0ZocLcWhw1rzQXt9fhsRoXSBL0V/npEGoJBjnYFFQ
H1TKv7k7A+5P6OkCyhy18uv1OSxrAelkef8Plf0pMHP7vsyX2kD5ig/0/tW+XY1LRd+HvSgE7354
6iFBq+qx0REr0Sw0OFK1Or+7+S/sBW8XYtQXUFlhCuItuBgkXxbLVoo4FgAojc55fH4SGJz9W08C
bnTIE0s5TlTV4bfXkTWXLObpde3PRPnxG93WYz8wtuJPf/rV+dTlLt8el/O2hNFdJyLHqvjq2vRk
ebaVmZz8O882N8KiVEXsyo4dHHxxuedRAdfMSYUbl6f0Wx+V4xanadw9vn89bwoHHwkIdSBVP+c0
zmGvfyEPfH6TdrQ7UtdKj1xPD5uPr+Y3i0BzgnxBrS3eLtIFJJ6UoOhWuVMUVyQStk88UR+FZf5m
FbGc4pGPsUUhSHl9KUqXyGBJiFllJEx95v1SAPjtPzrTvr2lg+X7stHQA6FiRPV6FerbBAd3J1d2
SVTAxuXahj3QNMrnEKTOR96N3y6H2BlVMaUIHrvXy8mpLWQw0Sq1Sz3d5GjKjuuJVkWOWnb7/q3w
u6WwBFBJcpj23jysTj1PEDnYFaCsEYmYh0l5amYc3Ms6ER8ZBt/8WLQf4KgAXHNMfJaHZ03ceCE6
ldBYpRKuuMH5b2vG3HzvX9KbVagaXcQQbAzcDyh7Xn97xpw1g8syEHS53Vo6rptqEn/8xbEKX9oi
X+Z1zDvr9SrkLQ2G32RyFXFo10f9Yl3ilK6CL9SSbv0BX+lNEc5qiDjYhCj4KR0Pntixd1rhR7Vk
npElt44D8RC+Rv1lsgbm7akffcCD+d13iPMPPQlvCuq6g/XMNBU1I/Vw9dxSNnyIPGMo0qM//qW4
LgCq3A0mmbMHGx6ZDmaJEVSuYmIkplNTjRwHhRzr6S9CzH+1geMsPxStIkF9Rt/IM5dS4IW+bOpm
xPkJzlFb1T1AjNEm7yYVKmxW71+S96aUYaWlMkMwh7qG/3y9UhtpTfwOz26+7N1DmI3niZT2D4Ua
4axqHSIUta7Kyypk2Ikjx8nxy5I6sJ8a4JXARoH54z+nVl0VcDFOzQkaLPqGll52p8B7BVN/0XeD
d0+chgMnIs7bi8BS820cTvQOaHxON77bQSyrZc8gKiCvGA1t4CaQzihxsLh7HP7jzK+j46xl0nDE
/PJrLbWTnihI6net143xzl5OWTcjZsALeupA7xneACbygDne6LkS0UXbKQh3jAGdTzXYKeLoETSc
haMFUkC4kYRfWzo+fWXc1T/nYfTVir1c28j8/fFojqZSXHRJa92nOBwZWwU9TZ/3f4639zHWMiSF
Nr07XqyHz00L2Bn3G1D/PqKGbTOjYPD04X389ukUz+9SpotkWSO7f/2bA9yuEDjyeoB+TjvJyUd5
UYQ9NaQ25IU1VfPxn10WbAAOWoiqFlIhlvWDBctG57SIPAPZSNY+jSEmwrwYPrIQHH55rMJGSn+V
Dhnd8sMGdipI2fGQe6zgblKKJ5RZM+CBq/ev5fANxCohGjN6j2wEtOQOtmuZJ3bfxiYxMkVfnmLq
jSqsxZITgEKL/8FB4zeXxAmNB5TSn0L4sFzI0qpPyrI3Vr3+v+ydyXLbWpa1X6Wi5shA3wxqQoAU
KZHqSMm2JghZttH3B+3T1wf6ZqRJKcX/5vCPykFGZNyrBAkeHOyz91rfkmDJZrwWAgaXvzeB/1My
Hsby5//891vRAvodH38G0Sl7ijyNP377dx6v/VifSRjnf/+3hBE9scarhrXGeZO9euZe/NYnEx/P
wAZbCY6/o5mFvfufEkayp+hm2jTnQRvxiLG2/kKDkkc/40QBOtDW0WT+j/+Ox4ulwSc76eFSMBNh
NXf3OEVxubM3SNMa9RALUvQiTZoJxxo6OrC78sw9noMBCO5VY7ck5i17VbK8kV19RiZrR3oyUWas
aganeMB9MylswI52NiwzcqwZEWboBlwkwibE60SCzmyFpf1mD0nur4YaxnC5aFtBFobTSpGI3dDo
ImOjyb7/xDAhmbOSa5m0BPQ7Jbn3kRla5NqD5Aah74D9r6LlqIgqfzOznHfkAgdBCJVIEY4Aw69k
lt7uI0sMACftUQwCN5RpAu0PBKyuX9pvnL9TOQmxQpoY1hlxB83j8Bv8H4eG5lV1rZIIQBufeABN
aeesAFW0Q7Jr4Z3K9zaDze8xFY6CoWRkLDAs2gE01HOVZm2+MfMBGPcoLCi/BCQAb0mdrrYrMkFs
pCqLDFzGC3qW8ZDGZnNXEViooxh0sWgGaytXwrdGMp8LX7sVAQHt9NO3aiquRuKz4kH72UbhQ0XM
QOTCQwAH0SIMzStFxhvjMPiIi50EVoL0oKamY9vU2xnxszQKJCWZI235WF/8ROeeRoRnNYl+3cXB
TSDE69Df0jNc5Xl4Aw3cSyoLybjtj5sI+d6i1kPr0RTG1glylz7nluTB5ST0NcEfq6oxkS0k5fM4
Vbuy7jt1J2VFdd3Xzd00hqRrjgTRLKw+fOhhZqwwrsTEAYr2ehia28lXjVVjzbxWGhZL4GDJ10kv
hluapDq0U2UrC0zfLAwOEuswMfZkNTJvboNnsMvaug6l5CFTO7SlY0d0EEVA0Nf1VTZAZh/m5Bs6
z08CLrqLFj8m9SOkT1cSh1EJ/zolVok/RE+aDKnprOnxy1sryPd0qj21zp7LRAQekyy4Q3VrRK7Z
DmXl2lMZPnW1WlybZu2Qt1LZIWqq8EZ2fpqWHYCUNqxsodNLc5O+3vZShdDTotKVVCKXrlEy3Aa5
GRvLQtP0QxE4ErJ2IJM1wN4OhS4LAe5DuY6M+jHSp3phWX6+6urhNrIIjXT49Uk/KggjlkuS0R0v
jB2XLJ1iTYTKY1cVa6uMhNdPIr9ifv0EpWwFelEsMj/r72cRAa8MRXcxtbEWIuNoFqw3BlGlI+Sk
sd2llNI4CMfrMG2nG5+EpFXT8l9WY1ESFqZ539JzkjZyBfaRoffCGYN4cEEKfVdygQq5ir7X8B1L
ogDiH1bZJqWLUuAVTJq2FX05eHPJeT1T7m8sE7+pOYsc9GRYox+uUiw4VUN06qSGyOZ0SNxlX5Pq
3uJpyLRdTOmyMGPJ3zWtTu4mqhaPb+Xcq9DLuyWtfbNY6c3wmijpj15TchQymXJLQHmar3WiKLcI
TZWrOEVgSq4Uf80g3/L6XiZvTYIgcE2MuQiuJjOMXMbqBiMmsYnJ+1zmLe29larRJIYiXF2NyA94
2PIW9C5Kblgtk4NYZ4HesWu3lKJxdpdV0i9Fau+asPxl+iZCWi2SmE+OhTgAv7c9uA6HxEKlMnP8
QiHoMhWpa7PXbmXDvwa/8HW08lT6nmmVGi5M0uhsDCIKGvPIljMqaj/X3hqHs4Dc51CMiUfYYXa5
BVSLRSJyUubzhXSvm+E1ad23Ud7oN9DwF22Z6ndpF/MvESXHjoaoW+7I+ZNkfs0AgAt9cOUXVFvH
M1M7WWhd9bPuM/9XHVovqSMtiY/pFo6WZItJLuGQD/4Xvxt30CkkkmHInlFzlMiy71SbuNNuMbxp
iRsWFNRuU2bJa+FL+V2QE6OlGIh6ax0cTh7fQ8G5HZOgRriKbnbVWRJ4d6h8xL0hLcPpas8k/mAB
zgfjpFGTmt3fKPG0Q2iuLXme+EfmIH9RIGy4utOEROgElXHDoZ6YQf6Qc2+xt4Tv2RPRhGUDhMcA
PC1h9rND0CaNfKXppXEL+wU5rE9avWkSMbouK7YMXIkMeCuXPcfwpoYXRlA0TEVHa+9r4TfD779a
RmFtR5ySebUu7Go1dNVcDjbbCWLiGE8bxNrt14wGwsJy2k1eb41pMziYdNLqLqlG3qY9VjrNYO0X
1XNAEuxN4A8wLOiCLEMVjnPDOLuN3tjp2kUcBsYOBo7+qJH48EPrfqZluoQgyx2Umia5Jw52DXvm
wRH9wiDHVvjJlpMGEImyuosYhC3SzJRfjIazuJNv01B7NO3XUhjdlrwOxLakmk/+Hb7QnVy0zRp0
IB7TokpXTAqL707Q3pV4IPpQ2SHGux7j9CFRN2AwUVFFi8q/JvLOHeBGD3XhhXK/k6J2G4wKKcCK
9DSOBkpx6a4SzDiDvN5kavCTzbcPNhYOVlc1wjs6V+mKsd3Wln6VykM7C7SbdEVx8KVzJnoxZkza
Bh5Ip0ycub9wpWdRGnl9lbyV7JNFeVA1gm1j3K76oo5/oBxmYl7cURusZDDocr2DY+gOuCbLPDjQ
KOMxU9iK0HFJBN41Ckl70doUJOHsM6n+UrWbiLY+szy2ZN8Lpp+2KeGPQMxlSV47VCtS6Ui6bm/N
ic3nZWoQ4bKjoMtfdKblWvYtR70dj+w99aSbZpQ8UHWrCTld2/MaYDOOYi9pyIKMuutGHdZCqa5M
6y2tjTs70u7DrFgmlY1erWEZldQX3wxpm2k61J8KjrsdgwrunF3WzrvilyS1PAI86Y4tVf1HLavs
U2p0D1Sc+xVcD+iC3Xoyl7WP2xjurS1VWwcr9MIP+q7jpe0UD0TNI6bTAdWoq1Cl/hicuxIEVpNk
69a8r5qQeU5QYNgNY3WH6guhcQ9/BIVN+RADjkxwS1hzTBe6ZQDStYfZT1ujvN1M2pUBHHToNBJG
G08pWS2IQUt8xtd9mxI05pPWZht3PfF9C5MYKMGPXfIaDqbmYaokdWPofX6N3CRaByN1qY2SvGqa
XRELnv1cfCU7UdugMUUVaQKFT4ABRfWD2kePWX1nhXGx7jLSkNpqulPt5kapuxtVLGsNWrxKPAeZ
iJnFFlkkjwbJMc+D5nRr+lm2i3sEPeyM1SxI4BiTe8cZNgF/QtKW4/VZtkeWrbsj0eJrONiRCxN0
lSX1Te3I6PLLcWvL4b7SUtkzeN/x/G3S9KoQsQYOvYfC2ZcYwPOvet6H133fsLqxgiDzMCl7Yub1
LuHZr6Fqbiwr/lIEsIlJqNj7IwnKoNK1KlqMVrPRjfSgcuW8JpldMhGuqvazHrWeg716Mam3unio
SPBZIOT0ylYj6MJyeRcjeCRouRi3SiSj2wu4McRDxpvQkmLeGG5W2usoKsbVFIilT3E8Robr9CzW
aFinpuzhxBGLWceNINoL/WxVSvJXjTRDVOSeP5b7TC9uY2CgC8nSnhq5/jL/lVmnzyRc7aNYenEM
0qE78Sgp8i8hdU+9U8WLmpJg4UCTF1VCOi2V1N3UY9cd/VWVxqtsqHZyqlxLWkbij8K7Xka2Pah7
RW+eBrxBWvG9SXm8LAzyoI9u5NRkBZgvSjN8c1Af27W1C1p5aU65BkjdWUlqcJVH5dNQ+Ld6a6zb
Amll3DoZh5GcAFcha0+9hb3ENCV/adjGyN9W7LlgIiUs6a4BTX2jRvrSQswvS21Y0Xk1Ry8L8E/H
eG8I+l1xKIjwvQxXqH9eRBfVMNeHau3XildS0YO+WRJbsGxFhRQ9Jevn2sm1b3QcbxLWihiIocEA
RYiNzIdFB5rWzgpf0HUAj03KygrU5rA2Wo5TcfgNayWBk/nYrElif1Vhbw5qtCiwftjsjrGPox4P
wjz2EPo1GWIeVrZXq5EOjm8dcJ5emYWyAKGG3NEcvhvJDUl7zkIvMaKrSgjcxrkz427wCLNkeD/d
xI68CCbDuIYTFt+YA9W1bpRrjH/sQhqVMhSyRIXJiberl69AbC1VNVtZSDmvw6JfWdb4GFnRBoM4
w818S7wLEYmxyy6zrJriJU3MJWZ4r2dUrloIFmeOnJFu4X9eh9NdIZcL8goYtC818SsopGU75Q/R
iLsW8HxR1BR/whu4R3p+J+MmyHJReAaVsd9TVQXyw6RC+ze6tc7bLQnsBUB4T85iZp71TjKl50bc
Wfmwr4xw1wQcVoLXnnrSG0ZnFZjmjlhWLxb9c9FplYt5oCNnRkoO9PZ5P2j1pLhNcBs3iJn8SPpl
akTAkB8LJmBC3hmMN6YyGKlHHu0oc3ip0rckcHT8CpZBmScnBSccv25GTkOaHX+x2oRhi60P1OKY
3n3izSO4BGj0h+kxLJwUeEJeOjq2YZ9Tz5SN8k+ridU3pRfBYx3mOl9ciczXsKyzF0duMt3VoPD/
qv2cbb2KY14vmeaMe4KiLY38iXGsdiHJqhtNzPBjWHc5qTmOUSEzPgKSbbjZdx1nOAkFotKYhMtq
NSpWX9Sv8BABLatH6LLlBwwRE5CMNAiPYGYFTWTPOwtec2oXOCgbvZavtSPQWW5bQlWdI+gZV4Ik
u7TIoUBbMxBaLvxhZZk1WR3JkRhNdN2teYRIzzjpVg3lF+3ImG6PvGm4nehYB2kc4VAP+TKsKZKJ
ZNQF5sRsDoCOjgjrQZLAO5RZ7QPBBEB2g0sopbrqcAR6ElKuJ2KzQGKz7eNfiDAbe+0Rmt3P/Gw9
a+e8jSNbW9XaxlwlM3J7svtBeH4VR7d8sP4QSG257VVJQ11TTdY+sywWTTSDvOOhTA6w5YwnmM/9
L8lQIH5Pcu2kHO5IC3NlZY6twLbKyaIfZF6vpJnFEPX0lAJOxUhN5U6PewL5gaDbDTo8jJ7FhmG5
esdxk4NybT76APQOpEGB0mNkCIpCKY1e2sYNjAqX3C/DXDVm3sP1kacsWWpTTmSYYUZGv7DomN7p
x+gqgkytO7tKB9pMc7YVlSUxV5MyR14lx/gr/RiFJYKeWKwgUuK9IpgiURLMwVkleAjAjhgoXqMk
k56VY8hWegzc6n+Hb805XIwZieQi8A2uRk9QV3GM7OqO8V2z9UTCZI556rcs4W/1Sv8/pU1bdJ//
va/7+TVvX0X7J62BU9Q/+6FYtv+B6A5tPgIRCAxzFtFfvAaTrCTQZIwfjyDpWWr1Vz9UUqD1M+Zg
bsbYGJmZxl/91RDFOf0P1LToXkHBIWWep21/g3p17Hf+S9OKkhVvpYmklZYo8gtYb6czj7hXraSE
1bnvDHyyto9EppJk/Uoaw3wtbEHIcaRpW85Q6gYRTXxT54n6amWm6g604JckoFc7I7amuwBQtKcF
2nRHexDGpa0XyymexPc/7u4HivHTIc3vD4yfHQEjkwZmz2cjzWCCB0MR0VDb8dSmZLosuwKcdaE2
zkpJ4bN/fr0zVMpfF+TWzOMnuF3zL/jnzBGoD83LVG72XeTIz5D478xsIjseXtiyHWxOFTpuizyN
15iNWi9pCZPKdYwsMZSLRSl1O7poDTphkLKMu9tt1wfNshZpRZiz3SwA5VsrfdStqxi14UYL1fHC
fHYevZz+xmT5oBVSGDGByFXm0c0fU9NJaU09GTOxj8kDXzjYyvCCBZHraE265K21l+O62UhNe2Ek
dGadmG+dqgJHptuuIaZjPnR6YWmIO6iag9gX4GSvCYSJrtSgjG4yMiavHUghi96S2k0R+HQWRgl3
+GQ3nm3Xzu/d6d/OjT/6JFxfpTPN6QqOwdmPmKIJKf20ave8/Zo18G1taxPAtY3aSqzxATT3LVbW
laDy3hBRL2ifoQkgDqm99Ek++DEYQcgGijy0eIw1T+9JqQ8Jm3A57ZORTOPRT5Goctx9qlhBV9aY
DgeQq9acWkSzA1rRLU9TsiR7UV/4XeVvgJ/aD33Sp184UKm7tGk7vL9peisHjnb1+do/TjxPVw6e
CKQwM39MM979gMggUCZSje7tqo92VliReTUHQxp51OxCrZ9cbajNK2IK831cmvW1iesXa+YEe4FT
4rDSCrgl/OPoKkdcdCdF1CWff8bTueO8xmCi8lyyIzJuQnF1ej+lNqh0iiZtr0eNhhERFO2kUkdz
1lYXn1/qo9sxa+7YkdkrdZRKp9ciPyR0OGuq+66CP0MlFJFCid+rjzyRMQB1YwmrXpcLg55kIMuP
qtEP1ipq6QdxVK9rOLNKpDZL3VHwLVq05MwbKXKUL9TC2o/PP+28c5/+dvMnnD1aSDENdNGnH7Yx
cPljjNT2aTZFV3XnTyvGEbC0xEjidRerN1U6MeKQKMoynSnM55c/Eu5Prj9LuZgUKMgIDePd2LnV
ESqmEIn2mtKBDh/Nwb/usqChp5nr8l74wagtmnxIUBn4tL4xLTJZ9sjZJp48lhvjJXPSMfdEqTgb
xS+NuSAF1qPpqfXmyJjMrKEB7gV1B9sjeZfhIjShjbl0Eqy3qDaBkLVhYAdLbMPtjstrJCc4UNo2
dWD65dxkL2g1TYkS4CPt+skTrQqIpynyOU3VH/QD4eB0IMmmrcSixgj2oyoU54elEqmEnycjk8W2
k+ZgAb6bXKZN089Eo6peBL2pVl6pjzaoMl0k8tUY92DCwGek3QpHpqMuRZ9x8oZ9IFybtM3cxRiZ
Re6UahxYlC5l7jFWdZR4Y6uEzSqY6vhGtqAi0E6uYchlZF0lu7ggh8RtrUYjns6PMsPLm/IQm3XE
IKUNEk9XaoDeY62qTH5EHQ9elUyMLihg400vwzFYATQO77B42qQTq70hu3nTp4r3+Xo4c8/woGLV
w97AYoBvw6ZytvEFud70MSKOvZkNzlKaAmKAsdGtOqnUXwrSku8hqdW0ew1jj9ko/DGEqX5hUb4r
Hhj4ydactKHaOjvH2TOhFMWcIC6svZRVyZU6Ed6Y03Bh1JgX68xS+wtf+t3mxPUo+pBFzbYs+1wK
CvNtGsl3sPcS5O01xsjEM2AerGxnuiSN+uCr6bBL2ajpWyMMPdsH2WNJWOwnZw+YAnpfaASrRFKo
Uxo1WGWqcykC4YOvxmuMwpG6iLLxXLsCRq+dG/LOfnZ+ulNF2ziWk5856ue//6NR7WI94lYClz43
klR6qOhQH/x9XyrFRu6dwAsIPFmDJIYSUtP1+fsrFYkeJkEIZjKQ51kb9ke9lJWJbIE0lPZ6qhbr
pKm1ZRelyV6xeUpzkzdaJKCHczCelhUG97WDIOXCyjlzYhwfFzSPyJCIrNBlJAunH8J3lK6paeXu
x0hi66sk9P2bpKqgjqaRb/ueMWQ6W5mvTw0Q+hRGDFJgMwAZTwdxEgaRC1aZ+salDzY/p6f7OsBA
3rnGXEuijTtbaJqWkfxS+c7eiFrTha3NfMjJN5helb2WJ9ZNwbmZmZiPGlmyCqrzsb/tzNBcff4z
vS/MqedQh2LAsTkMYT48vUPsfpVZRHZyoB0jvfkBXnIDEdBdFWriR8vNGD2FNC8ZJEk6vKoF25wr
t1GgeLDFJeWr0zjJcyjSudtrBM+xBL2GLrHkKztmDvKTpvIFvSiko4xcDps7zJiM28zQELF/VJZ0
Ez7/Su+fYdY4am44rzD0EFOdfqO2LsVQkkq+lwg0XZRmoS1achBWTZi3q0GrLz3DH12P+8Y6xzeK
9u2snmk1mszZZPp7R63XKaprL0qSxynKAHmCnP38y33weyENA1HIkQCGmX3OS1eVvlHDxpb2OYST
PfzJ6E6FG+8CaS3dvB2DTVjR6sIkQGRYTXC1NnAu0Fr1rWFn3gWEDy3gBXVXqWqkawJD4N+FDsQJ
yP9GswjHxt5YdTMt07KabkbSLL5qEw/K51/jo3vGcpsBbWgRKTlPf6OM0kFGvhNQ5gU5Gh3/pYun
H02nfocosfz8Wu/3WO4YbiSA1JzaMEGeXivWcrXqG0Paaz3jQ6AkL2Ffhi5IjG+fX+j9+YgNFv61
xVLQuJh99lD3LSJQ2PnBoQgr8QJqeHqlrUjGRAGVgI5RZcSSm8d+E3HQ7kgnDhRhvvRKBrUlUyRR
XhD4fVAt8IEoEuZCgUPkufpbz4USZfMckoRgaz2Dwe7FOBluX+ORlGPyNUUlp9tWz0GKOL59x7Gk
vEBJ1bm9pzudBkAbx5011y6c1k5vfx8inyZROTw4QdpvSgJAlkY0xhdebx9cBcG+w6GCDhHetrOH
Pm/qhsjoITpMiSBAgQLMi9rkP1i2s/uLgxwnOTbNs6WU1QXYUDWKD6JhvppLzd4YtY0gI8JT2vHn
58vp6IQ+vXOcPXmF0vXCLYxq9/TOjbmpSnZdxgfe2F4eyHmw7YeWSbYZjbVyVYfCuNXTTrXgd/tZ
zEhBncNOSmW876u+lpcTGNCnOavnvrOl4rual/rGpN1uVVdaZjYaxXLOSM4Q1l+xef+2VXAq/J7f
u3Qs6C+p+GQxQs4J5n++/E2lk5xJ6eNDIzfXsRnx6rWapyLVb2QjfVOVJruw6b9/yOcLzuBW8j2o
Os5eY5ACExRrWnzoIXVSVEjglFJmbqXfORf2ro8uRc8RAzt4gvlYf/rdAOoEmdYqyYGBq4M73za9
XqmNxUg22IVV/dGlMK06LAFcPewsp5eq1RjLXsPLmfo39iDxBFfYLKRNqOKv+Hy1We8rEh0UBiYR
CkTZQjl1eq0hVOJEQyp/SPSqfbDNWv0KW9X6buay8q1VRg1BSCvt4jwsFBiFifUVdA/MmixJiKhi
Dig9gdKhXo5rxIFAVou3JJn0xA2YiQ5uacW16rWjUVEHTr3Y+mVST1C0dW1a9k3U3OdEWOk8RzoS
jDwV9TdTKs3vde0zWey1oSORFPpBcB0zvY8RFyn9nSQqaxOHY5ZuA7MbtiQ+p8liCkz0nxloK40h
xAQUboiR42QTMzc3cgYVd0VANKvLy9N+qJlowM9W/Vys6pi0SvDcZfUNxVZpLVQ/DF/kcoBgk8YF
rtLKIhlwIYa4/6X0gcZrq2pXsUTHdNEVc844YxZwg9k4Fig8CFPzFOR9lPZB19WIuBOp8vD7N1ut
EhI0KTEMt4lSoS70sQik1jjepKKUXz7/cbV5YzrbSizWLL1XYNXYA88a1KqW6lVC5sshI70OWSlr
tXeLuIuHxUA0AIGsMrlXnMZtZCX1YCfffbMeFbdK6/qhILCdHUOrLCygohXE9gh5pdoVss7OH5oN
Ekltk4MSfGYQabiynke3CUrCEq2jJm67CuHFUtha9xCZsfPWIFRtENyB/IdwZyU/K0OOGBZnKSz7
PhQ4oaxexF+jYZYYf34njjkKZ3eC4yT3AkQsLcwZN/vnzhRD1xO6ltcHPVGdNwNX9LSomzbOFkpX
Aq0qwCCyhMI2AG0il6V8ZUq9gBBPk99xdQLKVllmOwJRbgY7T2aG/yZZCSl2RV2pjPQ0+ZsYUi12
7UrPd3ylsiMflRqewfysNmNMSw9bpLDQFnpm5LeQIDgGNYQWbj7/ru83YajkOE+h25By8w4pUrZF
bPmtUx4QK0grxcn9a9iTb0LSymVoj9aNlWSXDtDvdyxa41gPVUpTrn5+4EIvXguna4qDQtfaq0qQ
8WqmMzut+3H/+dd7/8rnVDd3EUHr2FzvbE3XHcL1QomrQ6Ak4dJUmnbpDMN0YcG86zRziWO7EpIF
nqnzhgsNZEMYYVUdBj2B2ibbd2ErVcvAB1waivExrzhkAOa/ZKn74OjKXAoaDD/c3Oc+349HRS8j
hrTNAUB+8Spbk7xDCRTuRgvOYjFJyj3atnRpsvl5UGnsW3qlzs84DK11RIzX+vOb/eHH4ZFBSzzP
0t690UUnqB5TUxyGEuWfHmUHta6zWXHdfx/LkDUu2+ODXaCTrQ1LuxqmsXvI/IQ0sjLKLxS2H/z0
c8LGTFcwOMnoZ9WeGes1BHC5OfRVpzKi75Eg5p1z4ZX4wV4BqYbgptlVAVrp/KxVBbbS9lHXH6Io
VnZy0I1vIikomp1UF8u4MMd6wSuvQhmgN9cZnxV+ueagzqsQEoSLFMp5ujCRU9BPldra3lRBILJF
6EfTW5s2DSEUpqQhYQuq0PSmUW1uBhlVpGf7/A8UDF2ZrGsYeG9+JJChCylzAFbVcXGhpjnWR39u
izQhWGrcTMgfOJTN+QXyR7emhSlLvuQ4HBwmbFdq1/DWTBqt2lQhyHT6OFegnpstv8jTBI3pCe9E
eVVAFVuETMVWWRCPtCyq4noA1rQqwka57gO/AMAuDxcOFGdhbkw4+Kw0shTaZSgPABecflZnVIhL
L43hEMjW+JxWQ+eOaZumiyhBlFg3seQltrye4pTgOtbKI7gmadPYiPwqK3Du1NAR32KjFavPn5Hz
vW/+XPOzwSOLC80+91OVXRs2hpmPhwr2xaKsou6mhcVHNN4Y/geXYj2SOABqhDr07OcKpF4zc6GO
hxb+qFvK6Ih7zYdir4V/aRL+n0v5+Vsx9wCbwhNnsoZP77YsZMkH+zse5jejC82sOYy9bxPdXXW7
PE3snWJS1Hx+K+cH+Hw52iTg0RFCioz59vSiilO1ETEsXBSNCaGng4aBZJCWXUA/Sq7CSy3md9sb
35JVj1eaTQUS3/kpFYxJKppWyAfghSAVKU4GqMlRuC27WvfUxK+u5HmYMA0G/ZBOwbpRtE+lljm7
Pg/qC0v8/M09fxqH9W3TVuK2z0qIk6cRxBDPli4faFcie4ra4bGg54BZNlNWFe6ipTGQXPf5Pf9o
D0BhwU+NIID/nD9Xdq1riVra08HwJelmcgjBTHTSTIshEFcNVK+lVkvFAY0iiukpkQ8NozePXlJ5
0/ZiJzHuuDFqXX6ArS02klxOWyr9wqtMybiwNX/wqDEYYwqB3oLAs/N6lsxVRstWMR3IUM2e46Kd
ZY+Rs6q7przwqJ0XAPwWlAAzIIKlMQMITn+LQhnYgPVUOegWDBamFOMmHQMV5mUNGXfsZM4YxbAc
YMtfqN/mX/n0IeBxU+egQsbc0CnOChykJDK9Z2c6mN0oX4taHe+xy7x+/qu//3r4CNm38GjrDJSO
LaQ/Nv5xSMki1VP5kEPg9jr+55dc1nGv6fiytKYcrusq626zQHTLz6+szZ//7Psdz+pztYiLwD7b
xMYODz+QYfVA5jMxjLakP4KoJmsqdFoVHboeYWaaiEJ4zZuAylkULXBPAVgN8LmcWUtmmLLslnaH
N38awvJJbUJjPTD6r3EQTnNqVezcalZRy96Uj9MvEHtZ55aSPe1tM2r3fYHW3ZjSe7tGubBiGYBj
mz2Uv/TJKG4ctCTTtYisYEA1mUQvqA2jTR2hbXB1RozP4EfDYRFxQLwjWheMpYZkpbqw1o/NkpP7
NKfby8hA2OgZE51HRthpN0/izOQpbuTqJslVuSVhuBi21gjafhk6cPXvSI8LskVu6dlDZuWx7BIE
liqYhBro5wPx7dBeKw21pC+kXLidXr1KWRvPQ1sVp/2URqCx8pxw57wbHJS7fVbcSEIgmxgHMICL
DLL34wSpJVg5qjBg3PrAaRVDEljaGLOsmaTY3a2eV/G3zxfKcbc/vQGMx2Bj8tan/Ua42tkjKEE2
6TVRPVlaGN6UsPLXChEFkRsH5G+xAxUFBumwrW451sSY91IMKlVrFqOrVxJgYbLrQdHVY4j6UZvS
bh0MibNMu8rBI0fIk+GhkR53AAcZNVtw+0vPhof7XWcuJZY2WTyrbqJ34vq5Vd8lvUKPEUO2LlYK
ELULh/V3jwWPIljSWYvBi4/n//TbMr8oOxTBxVPXVfUq4O2iLfjlwms/QmHLKimW5D40axlun1ig
lKw2n9/vd31sTL1zTgpfHFQgfJKzt6/eJm3T2lH3hFy+XycFYPTCEgR6yQKrUmC0G1TXzVVhq7yM
U61A1G/GDyEgmKsLn2TeAk5+eQfoy3FAhQRjll+d3otOHiKAOcXwNGa9+GYpPVLPQYS4rJLEJgos
KI9mD7WE2i9PHIwCKwnuyFZXu1U6puIh0zrLlZMx/f0j/Z9S87+ZE/zxI73zrT/lkfj54xjB818I
pupX8bP5U7Z5/PO/knhIzuFAAayFtHNQLfPG9lu2aSj/QMGAHZvDm0XBYfF+/0u2SVQpRy72M868
kBacufr/S7Wpqv8wtRknwoNhkX5q/C0b++nb9biVzBhORGTmXGcelTd/vPhMhw0tVWPV47N0qwQp
0ibCo3ph8z59mH9fhZKKsgorKjq1s4fZ1vpIK+uWs5xs1O6czPIitW2BO0GOtuhawWh1Jm85EWpz
HF5x/8dvc//7SfmvvM3uiygXzf/892md9Hu/nKkACnNQZA3Hpu8fXzJlClnQP9W9nmyjpZTJKOSV
UPO0urQvfNPTQuKfl6I7wGWQapw3SjSI1cwfBt1LK2elZ9OhN3FzkBNB7ozVREQXkNMu1OjCy+GD
n5H7OxNN5nEvtevpDlF3NYP9TOIbhrGPN9mRVsD9LzFyT88jv78cJdKcBMtgGQ7V6VXg25sMQQ2D
YXwYbSma8hdpFhQwXtO3cpK0b5//bmdb8PGCszwXgQBjSyqzsy3YKdFItb2lgSzosEQbIttIOJZp
JPtqQSYtjKAWvVZmrVpVNX/1U/YSyQUe5Vwpny58ltNN+J+fhVkUIjRwX+eLqMGSaikhoW1Z15UL
ZDPeOER3xBoR9tj5rkY6FdVGszP4zBs6RwuwIuZLEOPHleS2cj//OB8sae7Mvz7NWT1uZ43Me1DS
PANOAQyW5lX2A/laBgoUXljSH6wt9BkINhGPUNjbZ7+60GfzKJl5PD0g7clc3adlo14Qynz4fbgr
8wmD1rx59oqj5a+0eQ5IzeFJvQYNhXvUisN1MvnlhdfppUudLSrdF/ZAP0TzSBDApWGFWFzbcoew
+m9mn891GgRLSrYZsog0ft4W/9h3iCHEDcyO5JXU4hQP1K291tp/eykQz8zTwb4GZ4r57+lVkhiX
eWnZGKtgLmxyBOUb8jeyDRaR5j+4FJ0xYFnaPMc+H/qF/Ex+rlull/WZeCb2S1pPdqY+o2Gs/yZu
jLMYrzbO37BqQcie7zWCtn2FoZOIot4qr8IClyTeu0v95XlZ/auymh9qfhqUJMhaeTXwbji9d6Pp
DHP7nELXUpWfDIPjbTOZjiubuNZ7pCffY7W71EV+vwBPLzrvNH8si3awqszycReZvmIjuK463Luy
xTEidcwLi/39wzv/VByXWIYGR/f5n/9xraKqBt2oTVynPSm5YnCqa4p5/0Kn5v2LAazn/7J3Hs1x
W22+/ypTs7mbwVvIYQugI5tkM4kUNygqEDmHA+DT3x/keeeKrS72tddjuyhbNHUawMFznvAPtE0X
9B7Hwmn5rCk2FKjBaH0Y6MqWetna0rXD2ELk3EZFMi50vs88NngrqLQiC70MJk5CkpGNVqQ1Cozs
tl6I03MpvMAaYfLD9N7XickQBNubC4HwzHOjJbTcRLqb9EFOAodVRqHmUGD5qaMZnlk0+T4rm863
E6W5cIFnbij6lVQ+oPqRwjqV44yiehiRgOUC5X64LY2mf5DnmOlaBRVejxx7vHBtZ47aBVBLpkne
snRbTi6uDdN2VOu48bEC0RC+73A5Vc3aqN1MaJaLHZuagE9vjLcKj5bcaxiB3jmKqO9ip8bO5PPj
bVnt5L0k711SNdoMIBlOImfcAf7LmX77RqYh9jN2mYLcd9elSH3j3HjfJhPON9NoKlgOJ0ry33Jd
/5/t3l9xgbjMZgaNyg05bXcNRQvELGL93umCtVZIlY8rQOfD/nvrEyfa1fT6LlzzH9sL3j4pBNK1
BCVUbE+uWdhCmTvarz5mhcmqHWIaj6UNYKosfn5+d/982CwFPIXZ7wKoocf6MSpUnRbaJt4G6K7A
/PNBKwcbG2WRXWN2GkDYWiA+WDKKn6dWt8CvR9bOFnq/tzJRx/7nn+bMddPDB2tBn5erP+XTiCKb
ActLLbwH8COWZNX3RqZEj2gLJhcOlT9eK1DGi5Y0hdOyzX/BCn+LhnNh4xxn5J1fyWW0AteOHbsU
jk9BBKc1nHr75fNL+yP6sh6SmeANEKOlv3gCvDUllJKagIjRRI7zPYVNCWC/kXafr3IyCmK3sgwj
CagrCmL1v7xefw/yyRAwSjMEl1WlwZUCFhUcAbaLfich9r6f9KZZpWPfLspXEZ58YbKy8P/ci8ru
jrmE+Q16AqEOW7aLV59/tnN3wNBJHU1IiIuy58edZqoZmqiFxouM9N5+0LRxPZdZdCF7XPbrh3CB
lQb5D/+wBN3bZYv99lzjHj/AzJjxI01jQI3RMKeHeE7DwK/qXt1oaPBct4RUX0UkZ2tg6yRd2MTK
ciF/fATw8jyHJWyfCpeGtZIqZTC0fhilKpKcZuDXQbE0hVTjqs8gfeRZ1IawxUfriT3qHFvR5yso
H6mvzo2yZXyVXDiWz94WQ1msupfc/TSihGoJI7PoebOCMkb4opKpFSaIGgimoGS2RXx/3MIJb9Zq
0TmrqVKk4EJQ++Ok5skwMUPLHPIQc6Vlf/z2ZFDWNKQRHItfJUp9W3E3XPg16a63Zed9luyRPTor
F17zX6j6jw9joQkBbIHXCgDv10j7t1XNXgb6VmbCDyztWW9uirLDXV7yCxQeF4VU5KN3Gvj2MZqu
knkN/XuHg+fQOn4rwDEAkM3D+fbzN+HPO8E0lMSPULeoExonb0LkKGMkN8hTGI3WH5AkUm/aSqmP
s04KISUzoimTVX37fNE/Ax5bEn8XcomFrXKaskx1IXpcxGSYPFZyNb2n8MXGKl9xtF3CHp65Po5M
XE44N5HSNJbv/3bPc6EXkFvT2TcSdGC0POlXNC2LhxSFnS2SnvZhhhu4//z6/tzhHBtQgLDNWM6P
U+aIokdBgaHK5Mc2dzFSi2SPgE27zaaKuV1e2PEWXWlZczOnn2469aLs6p+HF+uCTwVlQ+HKHO7j
VYcVJhddGs++jMUmUBgRXgVW2X4VTaZeCPN/hlJU+slIGL8td/i0iVYl1ZKPzZM/ZkbwIy+C+EvR
X0Jv/3k9yNUuwq70vjX8O06eYiV6TEJtFhFy3zzUCraJUhlp39MGDZLPn92fe5OlqAIY6tB2I8v7
eOvEFDWjEiUwK/om25mtXimupMTE7BYvxCieHPtvH0bLCSmj9bqcFXi7nKzIdSGB2U1+ACRuqzW1
dK0KoHqfX9efz2lZ5Ve5pSNcapwcRtg3Nr1WZbzoUjr6eHJgyJnk6fofrEJ+zEyIlhTAr4/XMvdD
LEbGWn6mkLvkbWJeMccaL+y5M88Ity+L0euC9ras5fu/vdQpDGG6a/A3hDqqu7KsF9PPoL7X9Qib
KBy5Lty7M9uPYT93bwF80Ro/SZjGFAhibLBebsfSXoMD6wB5yAqLAd146Xg8d3Fo+FvLUyLdPsUV
t1lH17lFp04KmGQlKPwkcvguy8mR3XOJj3NmV1BXUUkskWo5mz7eSQWbXLOe7A5d1NqhZup0r4vq
fvv5rjhz/5Z3CZo8PAf6NCf3D/dAWpSSwWRUD3/mQayT7GhfO0LS5p8sxASC+pQG7ekmB8YFFbTS
en/o6+K+Bv3hsfHnQzD3X//+SlBkGM9zjv8JopfsfIhteDI+AhfVUSsNbSVZUvUwgke+EJFOuAZL
Ir30tv/fWurHhzTrkRraFmV3XVnhYUB/rvE0FGhxuCmU4E7r2sFc55KiYDTuNHNBGlWNGAsXFokf
DqSl41mYm7Vuhy76jDiK2sG1UQYbiG+BQfijkIrqZ2MMqorLaT5ZqBSUqeV/fsd+tVs+pj8AleBq
I6JPGmSdzk6lJkqiQSoH38Dfe4W4a3vdj133MqHhvDIcLNStIEBtLNdn6aC2cbAFTln9g6243EwG
p6DIGXB9vJf9REE7qc2AihtKe6FKnlvJZr9ZTCcuLHXmRV7yPDIdvMFIrU52/YTxC9wfXCNgUKbX
BehNhCFDqTo0IJjcKtJq80KcOrsiI4UFWgzk6LRvaBTspCHtBl+nbbKLNbPfgm9fQFpoEF9raRUd
P3+mZ8IHFPyFu0mSxLzuNHzMmD3o6iR8bIlKdP4miOGqeUmg5MxlAVBlggRZdOHxLd//Ldx3mR5M
g9CFXyfIoCQi6/c1TIYtQinNrdTOl3h853aqrtDwoP1KSYR9+ccF8wRuh1p2ox9OwODDCRrBHKoI
9CZJ+Yggl/SWawIkI61bcRc3jvPN7kmC/sF7Tw5H85KTgLbTKccId1Azw6Rs9GWzU1ZNmhY7iZ46
1m+YHR9GPYtutcIeriY1Ur3SRLOqS0bZQxJJp2nbV0f49sAirEl3cb3O15FoUdsdwhL3PV5FlKWZ
U8222l84ns+E+2UeBbOXTApQ1unGp34BVisJv7InyKmFKY1bJxfKsSiE+P73dyA7nlfaQZ8frPnH
R+WIUJLlPOceRUh0QWuoIRjBDP8Hq/AyL/Bb+NKnx6SQHHtWq2Kkk1wF26xNyn3lYBT++SpnCkT6
BSjAkwQyQ7dO1WSmIhIyKYjwFUiYP0RWtz3MmAgxzxRP5J2ch07vqTR2n6YgL1BNRTzoZmjlbAcc
910WVr41yEjWE0CLo6HjTuhOdDm2oyIPXz7/rH/WVXxU0n1yFAC1xmmJM6LWMmYl950mx7ybgMMf
srBJEPcLgo3IkCvtlUr/9vmiZzeWxeAVkSIkdxZkwu+BoMaIESJPidJglz6DClM9Wa4FouBzvvp8
pXOBDS2d/1npJOS0dDgTuWSlYigav0Dd5DqaM3GhE3L+etDoZ2ytIbh9Emf6zsR7xGpGv7TtEEPX
HufuGBNZt1Cd5JLv39lLgu1D64NJsXP6ViZp0NewZUZg3ylyGYtKYtPKf49R+itXoW5i/4KApl1/
mr3W1rhotrSjrwvRr5Qp6t20Gi+5OJ67cb+vcnLuoC/U1oqGyHhOHffQlxiKdmM5fdGrQEwXwvCZ
tjRcj6VFu0CvuHcn4Uwo+iQnIWztYsIYPgRIB8MNAZH9EOb2s2gcZT9qdvMyVnL2pKbo8wZdH1/p
OYStSxFi2REnORSInEWkC7zhwjv8+AYMUF8dSW+FP6lKRqQf41UuR8+jYjWbyCzeBy32CxQA9jEs
WNcc43CNQsuFNOPcTqKBQ+sObTdwMCfVeNIHkTzOwD0bLKC3xqB0blm3+YVT5AT2/ddWYq4Fip6T
n674yX23KkxqrJJb3jahdTWjRXOXkrvecNa2tq9idL2P29BaJVNafJPsLvcCTMVfVFp6b+h2K5fy
8HOb7vfPc/K26lVqCbjiAgIIvqB9ww1gnlGtStX8J+8qpGxogaSOgBxO7jCsTWoOk8cMtbPD2goI
Lpod4YUgt7wlp5tpUS6i7qPaRLTm42ZqemEPhgCvn5Cz924MXBGD8mX2dKfLKTK+A9rQBxk3Zg3d
7aT8u7bAZKOAg3B4Bj26VIcnbzEz29ACsSj8EpOPPYJNjQfOubn/PJSfmUPwpgCzIpfiL/xXPl6m
Wkdp39k0PRptit6QVghj35p76XFCdPJKKUeU3dFxaxHTL6LvRuqMkRsOgGN2c6dIz0JtdSYRgcRg
N84j5DA//3znTtJFXYaJP7o9ANE+frw6rRFAHmRBM0PWtnkoT2j8d9Zxtu18a5Z4N+hQER8/X3SJ
E6ePfskroUrDzYa183HRMOxjNc2JaVOZxas4Qh1OKhOvN42vSiddyBXOxQvA3sDAyKAYB50ELbXs
UeqfeF0YGKt7rbY7V4bic+EwPbsKDKmFmYJA0KnUx6CkeHLE3EdtNJFpLvLj3A3Nw+f37dwrA2Vz
mZ0xbsey5+N9i5HAJcVmPoASbvsl6BzlJrfndl9ITfcaSLqzSgKtdR1ZKBcu79wTA29LZw1JmDPE
qg6B2hKMEAKUaNVHcRPt60pSohW8ZdxEcjlPnz6/1rM3lCEeqk6A9xTjJN7VpYozOFAUXwjH8bF1
0H1piJP156uci6pcEUg6g3YXbdCTOxo1qi1iZfSDAAcPrR2dPaOYbid3uB98vtS5h4ciFppDC2sU
gOnHpbJGh+yipMheh5q4SZFxeQqsroCUEEqrnMe+g0IgXgo10P7BraTlKi9tUY7NU05kJVstE1KJ
fEUb4y9xWWlenhf6hVnOuQdGT4N+FJUQAn4n8XzGcigeMo1A12Ifj5BPDitJLZ1/ErdRxVomeAvm
8FQvtOIQLsyKunTGQm/lCGfamFN1iWZ2Li4ytCSRBMHzJ7GgDtmR8MpG5PIDcd3HQRatRK/QeZWd
xvSbKZf8ABLnBYzL2eLf4Thi6YWEfrpLqqJD410htxS9jv+KUdTWMeim9ongaG6DYRx2LRDQzQxF
/1Y4UXHM5voCzeBszgnMH0QhJRaCnicJgD4rLeQm3goYn+o6U5xhM5hy9Za0QbxBfFL/Iauz9pU6
ofXGrEW0Okw64xhmSCR8/tKc21S/f5KTiJegBlal0UxCb1Y9FguRuk6c5pJt6JlVwIxzNtAzoLV/
mgoYVQfD1ShJr+chRbkAkV3EELNKufB0z6yz6BEvoA5a0eRWH0NAlStqlbed4uPymx/GpBw2DdOd
C/fszNZlyIup5gJvYzS2xLzfGlaFXNSNoUWKr9sS+uiDOX3P87TYNOBzGAKGBsL54B02nz8phz/1
5Exnu+q041A+QY/k9EmpUV2EEbKGoo7UO1ThI8hAyuilOPR4qOc1+zkZkeQNomnx86rkC1d9JpID
k6HrCKh9gQydXHUTNVEahYiPIf0pH3MKoZVVNNMDio7vn1/p2ZVoipEyMgFiw3y8v9Az5zDD18cX
rT1d1Xpfr+a0lh5krbt0ZpzZMCBloJ8uw1xU2E6WikVSiSC2FX8CXuaOlinQVI8uaRedOZkQe17M
eWEVAvw8eXR2YwRNA7nMD2sLJJNjttFzmNh95QeFhHzohHDSTaQarQ7nqEiLCwfjuRT5w/rL1vpt
w5ppG5mdE6t+0NTNu5xjLT/o+KJA28R6o8z1YqP1Il/pktVCGbBHZeMEpv5FjaUrG5MWROpwQNPD
9vvnD/rs3XfQswTXuITCk88limFOSpq0fgTPCWDdlPnWhDD356v8BYP5+OqQd4NEoQ5hZE4p9PH6
ZasXjtSGPVCM2RJbC6u7l1lTXV2Zv2oTlgIZPLONMdjMx3AAjB5LqypTv1UiBxRwHxQ3ocRAxetw
9pPwUVI6A/Z3I4W3RKPieuznUFAxDkhIDigXyPs6d3C4wezZNnehpibVOm4aK/TNMIyrdZnWzmsw
Vli4YDwAO7CTJnRgg2ictvOMjtx66hC9POQRHhEwMjmLMTCbJIh2jTSlmzwAUcWdCqG1xDAuHV9O
KKd9BVlXMC4t5mpjY7fOShFZPLtKoWf2ClPe8DAZ1fwkyjmhq1bMrD/atYPZ4qCLcGUjRdntUzFV
nRdDscAXIUoxQVFE2WWuKiz6ZXKfoqk29UGu+vgwll+bZu7VbWFocbFuFdpqXlQlhrVqBsA2bqu2
lb3JlAn9DjzDFhZKBH1+M4gEtXDcdrM99M922qYALmuQh4yrrlpUvUMf/E4YwpWszIdghN7i62Mn
8JGwnRj5HDrhqVe2sZE+aWE8Gk+p3c53qiGQhVDQVNdc6i6pXkd9TMeItNCCKxqr8bNKswEykDbU
12UtVS9oPCG3oFrNvpqA/bsCC7zSy0SkPRS0LpA7DaZa2ksD+RIuUf28rfTAUNwknJzJZQyOlpER
aslwlal9iOz10Lb3rRHrna/YKe3qsGOgvMl6M03Q+QusQ2JamA7qwayOmxaV7Gc1zJPJ7YxUu4nD
CTUjJyLW72j8JJpndWqreiZSsvWhhlKk4onTNosRS19foVEJvg7n5Rn/9x6JEk8JBqveDrZc9beq
VUhfgmoYXpopxWzaEkwNruy+ML9N7Ng30y7EbaNgemHnc874WRYqwmqNvNhYJOIRKjJ+ZoneiL1V
oknsgrFB61cJy65zeFtz1L4mO7Rv5K51pK2InXD82tt2Z7jJpGr4VXTdIPE1yxM/G2TtfSx0JBAl
WUs2g9RI72VMywU7M/gqa1EX7FgZE9N7giViEnMx589Gjm2eW4Q0SzwagtFrklT2Tovj/GfZNvFR
KOOQ3AahpT+nMQbTQG7QE3BFFEWyD70yQCXEzkHq5k6HWwvC9Vm7y62pbdzMmOLnYpCbFKSECMrj
qM5S6qMYUWfe7MTND8OKytJNM/xV3MCqhtcOJ/dqW2OZmq6sJDSeIykTwwbthkBFYrDXbtNodAwG
nfhWR+BppFUHiRxpRx3hDIyF8xyPzNSp5JXVWGhVqdLs3KZhJmFCE/BBYrgdoZvx0DJXQmzjR0Op
g4WzNnwLG1mSPMT1kGsy7FR/jkHzh65tVbNgCyToLI9gUBpUUMiOdg6mNrIfOzYJXeFIeHy27Rwf
Vd7l0KuxvO69IYBq4GE6VEiYnWbFztFjXcdbtNAYRzV9Rc/aVLGVysYak0A1TLL2rpdUBshjFPe6
X8tpUfnCNobkGr08YXjx3Di4hktR0/P5hyZ06xZZDJ/SpXhRhdxigD3kZbKZnIa3U5UjOwf2PQRI
rQizx4gRydLMpykPiyQugg5gl6MVd+NoG2iKilrFFmrGTGcSplAWk/JY+HnfYkEUgMGdCDh0KFxQ
+vgFGmUqNqPZYOLOKMyc9/nQFkrio1njgPntjdbKU1ca0UttvwGTK0bpTpbEbGKoK+PwmD2VYwpX
nesPYLd7/1XU8OxsUFL+0KKrQ+/LeTAIRY+G2ki002qnXZmxme0TvKsQmBQxgQXv0AblsqcJkTe+
7bTNE2agFTsqK6XiQo74ByDUBuvBZAm2AA16ADQnNWIIuHHA0U33EzN84HZhF6UEE+6ncuaXA57v
atHUvhakPziVUq9PJAtjPTo2jk6wqfr26dfZ+79c3f8E5PBbGvIHV/f5Z9v9h/tWpB8IusvP/EXQ
xU16UdKxafQyq7GB8/2boKvp/2IKCVZnweSD+Vmyon/7TKv/gpu+iFIsI1Fwj3zr3z7Tyr+WGT0t
CMppEPYQ5v6GqwoIl4/VhgoymtJ/aWhA0SU1XnL0DynjoFVRDMVCcdL9EOhfOs3sj1UMybSnVb01
a8LOICzFNcpsvrLn8ahmSLEXuWx5I+SKhqwCY0vmrYdebvSNLDEDc1JtPpamPm7HOKkjVx9VfcOo
0dc6ebqiKSuv49zsMNqsA7ftGH+oTIIwB03LVV/AJXJMyXKBElw1MMx9Ta1LY61FnXQjZuuL1APe
o4clrbvBTN6DqVRu1U4pnlNpUo5lr0l36mw2R4Sl5D2pfn4who60vyymQfMIV9GzkkftK1SzCPvS
eZU0uMD018FYrizGEYkz/KwXq9Sot+5DwrEfKzMvEjbuZj7kEI8mXIObVzV+Ufv4wYysQ2Q0OzXL
N8aEd1+0S9/wlL4GnHw0yuItMOvXYq6/NQ2eh2qPBKFzJYLqUFrjOhbV0QrNoxIWx7zA+tfQ5q0I
lEfsQn3JrDZmsBLWsbCTh6ipHtBGIJAW1g3JxArjJbeelBWDlas0G4/Cfkliy9fiwONk3dijczDb
ERuXGipGX0GwkV7rzuyJnvld14YPzoR7N0obr90ILaLLn017PkQoY09D8DUt52fRZrtAwdi6bJ/A
Fa3C3lprVXE3hQ0uXUHkFSG5kFV+bfOVGKGlGlJwOyCk7eYggIT8VUM1sv45TrNf1skhrct7tcTP
Fg3cK6t01mOOsoUdqlcIj/JJYvs6UvL3mvIKLUjXlJybqmm2dWvfqug0LDTE2VrUJ+xkNyeGhyac
3yW3TuxSZN72obGqm+CNEv1HYc2+1N1JanKLbOlqmjHcQyZT2RrqsS9aX2rW8/x1KHZ2NH6JlJnc
HBrBMGEYKqtvVamSqd7qCv6PIKg3jpNtMCor8DzsXqRMWjfSvG7D8skIHksNh8fsvlECaA7jpleT
Ded3EsXHWAp3EnISSIzSXVNvNLRkuwEv0cJe1+WXuX0Oin4HfeJ1Rh2yyo0ts6kVPoXX0zDvrVx/
jZvwGAXpZpSz20ki39FLVqohs9dd64VatpPS13ZQ9iQSW6Mi9ZMnb5zYnQqG0YO9qVX1mu53eEOp
t8+r6NXAEqnJr+amXSuD/DVVvyb2vRLxnOptEQS1mw/inSPxTk7FQzHgnWxHmzCtXXnUdlbxUkg1
uaNpXNESWdlVd9CEs6coeYp7w2+7Cl7tdQt/zU77daPcO/3wrCyuQeLaxr3NuFJN3E+FNW2caTz0
UXrVmHAUk70cZmttwY9ziFuFtlHjbtW24auTZTO9u+BuysSDtbx8ke08KsO27u/1+mcO7V5L1g1e
qYWRrMdu8IzFKsPemU29tmU0QMtkbVbOdUkH3CX7QCZOoMhZorOFLL7blBapG/aiWn5rSM1LZhnb
SQ2eSKlXbVUdpDTHolVy7obKuJLMO/R0uA3qpnTCnUotJeZNkTerqRi2rdGujOh10o1j27VQNdps
I0b5S1APN5ojPzMJ/q7YSehVsSDpbbAQ7lZjfW2gDc81h5uurXBhq7Z6uI/StT4sBoW626sqvI5k
xEtad55kRz5qTuNlUk/mSHbiNYyIXVPJ1qPybbInEqHZDx1rPTebmu1Llg8dZ/iiylRZCL2+RwEG
IPKMPGaZor4DWUJLLLcKg6uqKH5UEGkI6AEu9ZhmIgu4b+ZhbUbiAVtp4We2Mqxo88ZeimrSs11U
LZG/enWCqDnoUVJd/7KLai35ijL9VpPmQz2FVEFCgiAgDfZtH/C2MmGK0DdMfkTwDwMlO5gOIn42
EqFXQR7dLX506MkobA5rm/OjKMxDYO0U9WtazA+dkb315XDTIodwVUcNyXdXyFsjVYZDV6mQJyc9
v9E5ee6NvFWPYtKUG1V+gXFmtEHmI2jvC9R7wvgpCs0YRHiYsXdrZWPH1rpFbcyJ3zKc9YA85DMG
uiJ1w3YLAOuuy/H4TabyScrnVYohacb07arYSCmeQQlEj25ME9ei+nfbBkcDNRBXTiY7W5jAa6es
y1Udxs/E/Az52gc18GeMRTaZXF6pif1SR8NTqQeSGzXWUxPXWGPysFKLUUdf94e8OGKbQoUeB1g7
GvQp2nzcD2r5A9Pf73OvPeJ+eFUkovaCMN3ahXyrSy2+lor8UplV8FY1Vu9FtBe6mLdj3BcYH6TC
xfuy8EqcFL2IWgDTYYARXcELIvoGeA7llJw3dCYUcwV8+RkjZ5THtCTc2cp4ncxvuFO/CKx6ZJV2
RLJBuhXDIagaRSL9kKEr5ahGxtK8cYpa+GmoTbQ9cBVRjOymqCYSDyw8Fx0L1Npf5F57l3CTcWfF
AeiawDUztDAAAkGl0Y/6gb7PIc2CR2UOXhF5vXOq6GYonBdwhW/CUY/gsdaa3v2Ixl2t3oelwNLW
kQ4dh9KjQC0WFLYs+ZoxyHhgU46ppRxv0NZBEasy84OUSNT8aY956ig0wnf2oGXhyJGPP/mQtTfN
MNcbvTVqtK+5Yxm5uYdnSbAuM6W/7iKbd3rqvhQ1EgCDngWHPIk0l7l9eED09jo2Ob8HO6QhEdD8
kPR6+KlLHUYrjKv8sWcigoOj7aZO3O2tLvpRmCIgnZoP0C2xZZtjvCWVfNgVgZEeIgTZb9ANlDex
rnRrWixYuLedjWsaZkB9s1XzploQXJNnW2RLM+UdzkMYrevtRpjFJtMkzZP7l2r8Wsf6ITQqycud
4KhZIvc0JB9ILwzilP0odc5tmzW7kTCiyWLbtKBFxq5Bjku+CdNvDsrMLl6o/Uo1phtb1A/g0VNX
SNh/y6l0lxZBuNKq/JFacj9RndlR0HhDPUTrSise6jE6zEWiENg6VCaTptqbRm9fFV3SzB5yutZN
ZbfjNZPTRUlsiZ51SrGbdI6+LrEfu8vpgEGd3leycWeHk70TUfXSSahla/G2lRPpfsag6wldqGl2
NadCihkz8R4gUBisxownLuou39R51m6iWnsuKstaDa30/l95ic2CNGjgtDXrQRq63STnI9UvDZAa
V7hawh15geeO1XStNuq3uM19dVB/9CSaQJk8Nf7v+u9/y63/RKjus3LrpvyP/K34P+1/ZG/Fj99L
rl8/9z8lFyTNxcnSWCjuxuKO9pcmEiXXYmYHdE5BcRBIMN/5d8ml/IuRPHwDdPIQqQTg8HvJBfx1
kdgHDsf4V7f+TsmFcuIfJRdUePSUHdTMmH6cCndkg6C5YjAWR5Vkl8SHutFuwqr8Vlbq7EZqtoZ8
dQT1/dQH9r7Ssj0ol+sqcTM9vQItZ7qzLH+1KsXyJMTQI238Gc7aGpOvg04CyPFf2sFaid/aTn2l
54FAW1yG7qDrpYeax9uA/VtNyzYtMhc226EwkHqHmOCp6NVRpqnqNnlwklusyxu6Pro7VevAXpml
V+4xzmzajWHva/t421HAWRZOy14UHQDb9JtaX+UazbdV0Hmq4gqaQ916Sly3tXCwXtF6klHAq1ay
7lf90UnvsKGMy/sguaJbXpeeEfiLyVqKVvdGTW8ww3b0XfaQPSQ+nUXaf+/1kybfkzNhyYW5n+xq
qeFm8yFbZ2vjWQr8iQz2lSyoesBsmq7Po6R4CDLVodfGPyPlvnhobPexzm5K6YuaUm0BASOiha6E
xNrsYuRwXScbubE3c+K10rjBu31J2Nwon/1dNh7Aym3N/q6UmBes6966oj2VFZkHlthVNmhUdKin
RV7/Mn2XXqXX6bv861f516/L1+ite//ra/Smfu/e1e///nt4T96MjbHRvw/v+ndjYzqET1W45gQ4
eB1Ma2dTpwfVSlzdSV0aRK7Wg+jaZ1X+mmFEvZaFw3n2lQx9hvtBJ+8le9M1byBVxEnBj+5HeZd2
q0jduIpX7qJ5Nea+CDcO9pbBLbILirFG5pmepFneNjWShreEWGBk/FmWsuFrz2iivLWbraWVLt6i
pptDuXULYx1JK5BBX0cs4hjtZ67GcHJf89PLkPJh9MbG7R3XeUXE+tZtVvx/9lupr4rJtV43ebNN
qu+qfUsNgz3OSpM3Ye9ZFv3wNf7205HrjDDVYILT+fpjKVz9cTpG3wKSqvaYx1dWsR+ZTlwFqOFs
o1737HZRdLkPpe9he5ubB3WX9etww4+X0ZdxvB+1V6PYH00ZY4EXtmqo1z6HNE1vTK3F4MkJn3Aq
1zB94VxDELMkvx92KSZ3pRfrVw3lqjYeo36rDRu8DWzLr6UVQuUejQrL7eprGo2exAnoVeHGCK61
4Lo64Ps9rvFm7w723auB1K3DbDnyHFyM9lG0Ckveb29SH1vp2A4LZlxyUYlI5GMyuOI9eoxvrv21
bzNMeV/XwI1ph7xdS64Ru+Sqjlfo3ozlV3RXteQeXnsDPaf18RlytEMzuNmjdDtEK/5EdVoZuA1O
q1GN3C7YZ+ohzd+D+JkusptOzAcPwtO7N1qmq1bL0R2nIjMqV0dkFv87H30zt/5Ve6DMOktbJ8JR
IfGU+Bt25f7Y7htq/e5Q0Beq0oNDDhJgp8lnc7pVdZTfwtCNGcZ8oRSo7/P6PaWXG05enuFKgOvi
/Wx2jJcgZeElbRNgbqlDEObcFj9iMuXIg902eDh4u2XneOTB/Lf943YdZnw0nmjijjvFzzTQVJ5i
vabB5EXWT0dIz12yzoxtVu0m7WohKmWVa4ePkfKMbitXuinkdVp8KeQvcraqYGTc2G9qQi4ftUhH
eOq8F9mVppJk2aveFG6x7rOjPD0mqqdX6yE89NfWsyAeKm55l985MggyF9qG9Otfitv+ur3+9dv8
3l/fkQmvukuswp0o9LDX/usfo/Xan+U11LBW7AiM89X8PImKOJWOMnqUig/XjxTkWOs3pIXK9I1t
D2ZYGr+1GRKl7Y0xZeykZ0leISoW97xTNbwSmaIRvZVM/qYUlInSvdVIXhjusKmjoVVQhu5ahisg
hhcdZN6APbCVqNo1xlO+CsRK2H46WegA91jaBOZLKxNXI9es7rmrhYI5FhsDsA1j0v/L3pn11o11
6fmvFPqeBucBSAcIhzPraLJkWzeEJMucp82ZQf57HtquryxVlZ1q5KI7CFA3KktnIDf3Xmu9U/lk
u8R09b5DcLmj0k8iYxDOtiLmo3cnN3Tqj/lobnK/BIayapdYTOfRPKVP/eg1WYut6EVcnc3ovuJ4
DJkpljs79S0LNGCznGtGTLpnLN6kfiyxD+uWgkx0yQunKUhsnh2Zg0RdgjlTrzrL5mfY3s2jUJyg
PBg8tEn3QTemoIbr53TGRrUYA1bhJh/rL5GRezXEfRWP3rSvXAeCZabehUr2xMH+Kc11Z034dHUo
2SCTvujhSSB+C4mZk3ViXZdrudKgpw0eUbd4kyteryv7tjQDKa+PZJmhnbN9TcIcpRLBOH4Zo5Pd
Mr4ct6apZLjdxrBzriQND4eYbpu4FTaKOblOjFIPJNsJpmRxPAGH3FXa4ag6l8V0q9Cn4HgTZKoO
vtZgimGVrlpjWTsOy0bKtr00PdA2nrNUOU1Gfmnl032Rm5/VktJfv4zLx38OClzWL+VtJ15euovH
+r+tBe5zVc8iieLuv7/+sf32c/RSrUP2Vz8EZZd083X/Iuabl7bP+VNe6Ptv/p/+428vX1/l/Vy/
/Pu/PVc9ckReLYIN/GMduSq1mLb/fYz6tqL0/O22f/qctJ1Inru/+Ot/1aGQEWRlDQFfuUPfa1Dj
HUa78NJIDaPZeFWDau9wWjEpWdG8qgrc1D9qUHw5kS5T1CK+Nf5J/Yks+E/1J7sZEyeYWujiSat5
PfJP6kbCks+RPbIRF7cpTJ2gFUjbWIbsBzvfpCpuCpbygYHwldC5qjR1c2VdmLxaUHXt0SjMXQGN
HEfES0kyD9WgnxFQHu0xu8ch5SzHy90wmRPHoHXI+3E7iHanZAOPsPo0y9FB6PJNRdaHK2VO6UGL
/lzElBIDI3dN+WLa62C7LcZtnjNiqdL0ycoy8wWEu01ddVGVu6l0+q1hNIBzUmUcBtsiETYlIWeK
i9CVc7O/7zKUfJqaTw/yHKr+pBW1JymSfR2Di2ftY5TV1SVSJyqL2nyu5WTy49SAICTa4hA547Ap
wYUvQRvjnZ62uVvXqk6x2UUMFzV8cUUnzJtpzm4j2aiegZBXyBxKmoSr/LlLe4ORgFbizgMXCNeY
JhzcrLQZqpXWh6ZgG5yBMbxU5ygr7BxFnyFUWuv6CubCXksngj9Ssl+tXtzWKtseanJo7XkYiIrf
aa3xkBVtdO0U9b5b84ELttVEDF5YZVtnKIK8mvfjUEGujA+zkeys7NiO2dFOGXprwhMF48VuX9ma
G8rlRqKjto3lnCSNW88UW2kY38/RwC9U51jnuCF1hh6kbp8McmFLtb/i1n+aapKl6shT7I8waTaL
07iJXu4X5uXUQpLFzNbxpNLB0Kx0Hb6TzuA6dcyTEktIMqf+qmzm8lOdmlxhfISZZSphVD+32mJg
wE2Jquh1u1fUMrvXOhWPrDI8o6HYiyUXm6mUHyZE13fhXN+20SzvpjBNL5HpalJ1MML0RR+ObZxu
eNg2ViqBAqtL5naRcTukmcUCfhZZm19R2xi7tk8OKX4NWchHxIhbgjkKZqAN8yZTUFRoSvmZdSB5
izUpPh8rA9cO62OR55d5aBUX+Fx1XtsYpwll8F7TZ91LZH3xrKa1XLuLLvVlKd0oi/FMd8aPYUzP
9f/+houbANa5q8ne3++57/vy6bd9u/b87Y/b7R9/+23HNYx3a64wPsCqsvLr1yb+uxuy8Y5UmNUN
hF0UqZPG1vqHG/JqAY5RGYRV+I6rGOA72IpRMhJzlN8aWDuGE8wLfj95rr7xzji0vp1E33/+0Sh4
Zf+9YqfhngkVmPMA9TPsyjcUeUUteDwM+BSW3HlZr7fuWMUfUy17KvoYkAmm8Ab2zw8X6i/eVFkB
3LfvCuddh9LJNER+K3vjfyTmnMaGr9Rd5Xa4YTIygLowJ8Vh0JPzLCoKRpNE+iK/gtJqMVWmoyJb
7C5ll/U5RxZPLlP9m2Dg/4+w/u37qvzpHOt/PPW/XfQtBdW3qmT/+d9/+Lt/rWZU4xQJkPNRVfxA
HWCdY9S+xqtBAYAG6UBn/X01G+/w1cFckHTUdcC1Fh6/r2b+aTVYXrXHBs8chIM3q/dnq/krO/f1
wkLtxRRt1TpB+bZ4on5kDkg9vpirew9YZHTQZgrrOQ39ONSwK+KMBgtLs2A04ltHoetYzHE3yHTX
mgG2ZQBwGYsy76bI3JcLz0Nr2NV/YDe8SJ5F1VZfute15tfv/Uch+l+tSMVXEfWthvUZkVmsC8Qo
P+wKf+Ko/M+b4Da4uQ/8//XbSld5EdSvlOCvFt9fvuS/6lgG3LLG9rjaDaKp+H1XhdzC+lPWbZXG
B7nKD/NU7R2ltIPyg79C+bmKvL+vQ019ZyHFRZmxump8LXP/wTpk43y9w/3VtfhxIeIVSuA0QYFe
VISGKwxjFwF/B8hzll3SJTDdxiHeIi6+MHLpOtWHexo1v4/oyAwd6FkjjFD0gCHCOPdD5lqwQXun
PWdNmz/Y9hR6g6TjZzKboQsYq26pbT9oAmQtIbASMINq1RazfimD2gRpsnzJjegTDMhyMy/2eJLy
kHYY8bScFzdjTatbZHF43XczgP1Q6ft6TTV1iAFx57H0UWnFIZ1yQi89EHh4I1SK43gijjTpk2k7
j9iO5BaKAJw8N9UEB7dksFDY+sYZ4MCkcX2lJ8zdDAwXXci/7ytde4xFci4L80aOrcE1ZJxnGjv2
+OVzBbayVMk9xPFr0K8TfLOLOFG3woAZU2RtD3vGBqoxNCSzab14hppS1VrOFrWpGpStfAGu80UO
U2gnERAOZJ9T0S+neZEh/OgNg53B7mGDyC9tnD+2oXmO4qll5gyzRtOlzLMnYQDej5SGRGMDgCE5
h/Z8Kms6dGVgfNNmR62OMsJBnNsszPeVA5SsRsu26KrpRbTNFwyYWy82Ikr0bN53CpBuhm1QaT/W
4bQPM5iDql+pXtqQQ0n7E4yhdVkm+Zd+Foub1n1HjVpgS2uJ+tJcqk3U50xn0jSHURPLTEPaqGv3
6ixDByaV9VwKJqaDDHdI5xK6faszAZCnXdUq1u2oPFnYDXjElSWHOYlv40hdqLDLonYNNIAwK0O3
h6D9IUmWuyK2oAhj4oRyMwyacqqu5livTp0Yx6vFyKCUSqN0WMr2U9vGzrbAzMy28ueh1JpNR8fT
xWoY6MZgHajhU1qOlV6tzCcL0spWGqa7tluR1qyzdU+tmeyqvVuBgNUq+eRWcZml7ftQWQLacMaN
PfjbF+TnG6gFXqphQYSgwm17zevLOBjqxI2jel8xGRczEdyKm/UkWEmm14LDdSWxyZA8hqI+NpHq
lfKngWbHSQnUEkUghRgjatwMBhRNavBwOFeTnW8tcSXH03Zc2VfJxjlnve3mJpwl7V5PjIsSilho
y8zpJeXSoshzMcMLZCje5YD25+6f19F/e3K8mmH85xharIf831fPbtWWyeNvFM+/7V7E8hJVuPu+
2vzXv/+21ysO0wksADGqWR1ztNUq/1sFrbDXY2jyNWODSCn05v+qOXTjnYrRCScD5tVAWusO/X2v
12EymlhrAayh1MJIzv4nNQdMxzd7PdIakDg8dik7MS556+Ay9WwJxaCTDcVMYXGhKUKXIIWJhDx5
yZmqwkghG7aPyJelTzXYmKFY0M5FE8UvW0y6SXGHWHy97cdH3CCUu5YdMfVD1HgGEhkh0mBaRisK
ugHCejDZHTQhQ80be1+bOYCxSnbTxJC7GBZ3MsNWnA15KkPfaWf5i0zoLzm8gxlOQT9AUMGQVMrv
JaMtQ5dqLVo8iEqW7oZ4qh8stZONIKHAu2eUl3wQ2LuCMPWOgrgBJvQ4xiZfz6AYJ450wnU/r/sx
CA0LI9EqUpWdkgykVjelIx/sGWHHRecgZN4WaiuO9jBqEmSDHB01U4RjoufOrVw4ykUyQ4Nh0sjL
rs5D57EP03MyQwKDKTzUDGy1oShcs4fr0GWyGvDps49hFIljXlQSgSrm3MJiz0aDacsyJxXOEQgM
GC6nnFfYk3xp47IIj7nOdfebTHJk5sCJk/jamAs7aIbW0XbkF8jhKRNZQrqkIaNAaeTc8YhFjmGB
1U7yMKKSA/roLLhEcWbA2epGg0DwIY8upLQ1HyRR2EhyrHJ4rjLZesZYiaQMLFebY2c4U44SKrF2
2LPYjqvZRdxA4gjjO0vSAHBGq5wsfyBbBPV30Z1RsYBPqjYJbZ4Vh6wy6BzjAOFCUU9mVocPKj6c
s5uUiXqvCgk0La1rg6jnXOwKCBqCSc7CQUJ2Xm+6Culqd0OeklbGc1HfpVYRPZXxGpzdh5VlM3or
lg+FLRQSwqK6QGc348bDW2OHwylWMjFDaG1cLUPCxL+qafP80sxhjUa6UMOjafYqGG5VCSuwQ1M5
pvMMf64WCfypOk2BIRIz7m6HReejNRYJftrspPtczFW6rxEyPOVpMZ4tc8meUKh058k04WsUQ6Sc
Ftx/VMjzZnjbOSJaVQ1tC9YZEl4G0z1PNF9BnvERi8u5JPYGwZJnQykhkXS5mi1uoq9lo/XQRgS7
eAtilsXTy4LA68Vu41uJMBDcN5LZfk7SQfpg03poLhQx6ZGPNF+TLxXCaZyFTfNgDobkofDJjnWY
1VigjQMsFk0K5dSvchE5Pn2Ecm80sHfdbGi79+oYk0InaYuwPUPiADoIFeNer2GeV/h5ZqXN2Rmn
CbhNcVDhUshlHsbNy1XGSPJDMuXqsxMW4qUctUYJ0rrgss3ZdYv11cfCUMaPuaxmNxr6oXmLdVMJ
UkM63rithsyWXRW90E04MJJAUKK0TOmNiTn8pMxmAaJpC8dLS7kDorXz8dpJZAfLvg7s3OpMV2h9
/UFqu+U5bi2w8B5/tIzPKROW3mhL9N6ZjAYSF84yBziDuerbDUrisc50XB+GRfPbRECbRJBvGR7p
PVGQNFUFMB+jK4VgmjnXbasRLBbWo1Z7glh2+AGTpTVbNJ+lmyd6eCOzhXFXQtiH0xDitys1WQh0
NM9dG4ipa+YTT6vBc23V08tCMuX1MoZzTnEpdaZP9WuesH0B9x3Vhny4dMnGZ04JBBRQNKlGYHTU
R8lZKuHxCFgJNlgp2nAJVtmHtlLLERgqAbXpZuokt8aPtDqlVTwbnjNpk+FJ0ypqSGkeC6ITRflM
B02G3oxh0XWInpvqxKiMG9VqqDunTJPJE1wgHsHz4CxYukVtgKQX5oxJ64jsYNmIejyrJv8RXwYa
W7eUFzi3dp0ScufU6H36ITKlXWtNYgT4ETOksShS7+l0cmsbM+zXdyXm97dSnsEeLMw6NzYSGoAz
C4s5qMkEtb5ukhBrPavlJjEwjpQvkEfVHIpCYaS3S73k+UHMiyTdmY7Er8ccVxg/Sg3ecRghdvYx
cowIYkatOFLQc2Q/OKOFWQUyFAuXJsuCTSbBMDnLZrbcVFUrIeWVoLJ7OA5MTwTh5B/MXq/6XVWF
1jHUlbxzy6Ttn7s4GS8H7l5zxIMwKt3BuYzlvhwCIfE4uQkVdeaHfRz/Qif/ZjLGRA6sw4bVDe6B
WEKlm/2xg9PLkdLQTiqaoBQ8X4riPae25UO3jgI1LQ1kZU55nNPBcv8vVnqvwKr/ajOClXb0k5rw
RRT959dFIH/wrQiUTP0dyo3XQ6RvVeD6T7iBARqhZ2EE8RXY+p1Cpb7TmJJyzjFlRdWyOkH90fJT
GmK1AvKEpwX2S/+kDPya1/TH6AkGF0Um9SkxdcxATINXe7Vemr5AGQH5EM5ztiepcFuv/WUYcsCg
fBr9aX3sTX/I5nNkZ7ti6LZ8KBdLNs+JlYvUyrYV0Gkz3+Pl7yltgxrY8WIoFEUH0RdbKlrTQw0t
2NE+692DY0Huw07XjqMPdSbu+r7chI25ieJ0pwjZK0fPSiGL1IvfmYknUZPi47CNO+TfeuujTfMX
EJqYzjNM1vOMaesEj3Wfas5OIFBxbQTpTsLhbRRwh3Eaf09i/cfQIQ40jrdjIgWZ0x1NY6tlmtsV
DCh4HWUU/g+L4C+mxcxrfhgW//nCrmqhH9RAiHgGs6Ck3YAorUJZdzSv9D4Nhsb4Nv7922H4Oh38
2S18Mz2sG9wopppb6KhXkvppUH4R2qD/+auska6rYZRFzNNXLPXHr9JYeLup6Sg2dnTBMUJldrtk
IDmQaHWXYGXyC9jUR9dusnMdHzWMNTPV9IGPOgYJoitgqzIXyuNDKxm+OXzotdaXlfuJhRNXq2op
dCP+Pu0qb32t9UBkY3ZNzlJLu5Zmmf4+haBKrztXxB9UQZtip6hHgaD/RYK6KyuiUsvMBcFsKunb
9PNvL/AbM4D1XnIB8NPkGaE9x1zz9b1kWGdxvg9iI8yIT5xsp+c0kj2n/wATY5cppdcBx1kT3zEE
ANAhv4WbkI/3T5fU64/xxnmhkIGN54j7kDrQuB0ExRRFClU9DeUv1hQd6Js19fqt1mPmh9Vb1frg
xITJbSZm0Gjo6JxSl6HzL77RGwLn71cW10z8jqw1M/X1+zgIsfIu48q26vu4NvapHJJjBL+kqLdS
/EEguyI5qEM7Ifc3i3SuqiFolw+qs6qJuNZYdlRhEIZPJHp8O8/+9q6vJ+Xrx2q9BH98tHVW+sMl
oKudAMl7sZEp/WK6mwzqUtbj3tpEQdQ22M9IgTREN/+Rm/zH277ZkB1pmpEgcZMbM6e8ox1UoU/W
wyYPf5US9+eN4/U3fLNFleii66jnrWb68hbOUlT8ohr51Tu82ZriXjDIFbzDOD8I633b/2Jr+sud
iUqXuF182/4UtYxFJSWlxSbbK5fd/NxbrA7Glk74/POb8pePA4QSBwKKyZn75nFIrA7AveV9kDO7
OA/V/b283P78Pb4iDX9ecauCFUjJxlr/zfPdGhFufQUrrhAZO9y4oa90UZTuVYxdGB74pR269kKv
V4ybxDy2sHaXCFKdpd2vPVFUW19UI7lMYAvbApozLKW7ocPvwEwEVW3Cr9pYQWS0g1JunIrpLs3k
Hbb9m1jJvDKOL6WcBLo+Cxgcb+X6M1OdjQznleL+3FnPcvNZ0vl7qz5ItXxQ0IvQU9oVPgcdLMfc
HZdA0j63+p0C0U7sO4MoIz3zm8XZDyWf3+LphtxJWoBHROwGa9zNWKRs4fUetpkXy5YfMjcVy30j
KQdtSHe53O+6cYs3T1C1OYK/F/mQKNVTIqwvBviDaRCOHk43nbXt1POYTNd9bn1Je8ePpdEbFAbJ
qXwbD1y4ND52XDiGVEc6JdiioA4QafVCRn5n+eZ4JXKmouODgAkt6drWGI0tyIdbFwQ4R2e1cQKW
CPy07Jy18Dybzz0lxLKzrrvmOVu29NBfv8IIiZcRMC34TV89luZztDz0+geRORxOj0ZSXIUTxOC5
x6DDwXx28Zda+NWYBp0D9DeZm7FNL5bJPvaTuh3ju7FpNk1WHUxnqyIJwojRk5f0Ip3HjdpVp3W5
SMnnJik2k5xuLT2+4fb49mpfyElRzIYfVcZpjtXPdg9r1g5vxynKoVRYQAdKdsJr5qLCHMqVovGs
DeNt3Yy73mq3U3MbxrnrzEfGYGQ0JXRJ2P3I5rFAmgzeQLW1kwvDHdfjIVmDq9CeVgZMZ9wCQoG/
Apza7knCzmKO2cclL2k+T/xSUqAYLDGee+rovcxoZHan7JtO31vRkeApF8bQPk0fNS2lOJM3XHMs
Lfyhu9DlbxVBbnqp1O+sKPVEVqMMYfRTa0FRFX43OO+L4bLFSJM6xJlh7lL2df2TSphYCldYPVf9
ZpSvZD12lwaNaRvfVMWwwZHeJ3bHx+zkYxrpnH460hyesqzwq341JC43KgzisHfYjxGExquXvbpB
0H0Wlv5IJt9Doi+XpVmdq2W8aUf7VFDKrnrFMDow+XXJMt12/XMP8bEoxf3KXAytu6GhdolhpVZP
3fwywmSWa8i4U7oTMA/NbvYk0d6qSxnEUKRzR/jxFXY6bpt+VkIINWh/F0UJEj4+/C0Kp60+mlyH
equgYgCPOk9IaZUMUGZG+jT7qSIFebyc6hwlp9odC6ixMZT9KSofal4NrWRgV5eVinkPLFUFx5uo
u6yyluswBjYUfdMcNokU+3N6nxv0Dk2x66WCBWlssvoBGtFV2GtBbCIqGmdfRLXXdemFbd9iwAe6
w9RBtsD/Qnc2mIpKwl2LSbX1zCi/FoWxZ/jgMUjdZxE0VFFuclNi0BHea7rYmanp26z+BUMZcJRi
TgK9mU7ObF0SNUyJJrtGDT5ULyzLot071uJKc7FbKtNjnuOt3zCzu1s03dtBfRgAQNLyFkFgxs2p
x3NbrQLBZM/k9cEW0nXSicPUhieVmVsaYZEhnSRMl5o0dtvlIVUz/CFwZWG77mYRYCGLR8gtaQcb
hTdS6nqjF+NeD/ONaPUdDjT7KSG7FDmo3jsoo+AiV05gy1cUmr7WYAODoUYiYZBSoNCWCLEfT5rd
BMDX2xBNeSyiDw4bFIYlp0L9Ik+O28pXsdOjNo+RsmAMFZ2MJLq2VASzDVLl6Eb0034YLpB++Uwu
AynL3RkDf4FETC73pVq7VZ5tNbY7RL1nKU3vGWZ5qRIjHR0uGfVdLFm26w3VCw08BqR8n7S3Ihp2
Pz8Fv+bhvCq7aGpBPnBsxGpQVuw3tbY0Ly1OKZXYGEl1SBmZmbCiDbX2sDFyZSQ9SPvdiEn9BNtb
6jPflJ1At+MjjrEXE7WSsIcrKb5nYPqLj/angvDNJ3tzPFuZXeYUZGJjFjCORXgpM8BWsRc02vuc
e+m0xabrcv/nF+RPpcebd31Temh9Cvm2rcVGwr7J0e+7Pt3qzKp//i7OWuv96bLjXMHGrBKCCKHl
VbUbWzhRMYblywGqm725MySq7b676mUSkSXLr6bVHGu8XAuANG6DWQUiWvrj0NgfI25FrgW1Ciaw
IvH9UUW/bmDqt/bo8Wi4YAmu3ut3OlRGU++gFsyQtlF6yJ+NGMeA2dyP5n130yXvO0VzJyfyMkbk
uOoMO42WcLAJjhUeZBdXrjKYjB/rMNB0qpOoDfpaR9wwbubY2LZIfITWXenWsrG1lwTb/1hqr9Zn
zlSGeyMqPkoknBhLdJVjnpQ7xUU4lBsnGu9jUwlsZ7xua/VhLGbAg1szWhg1C3Kb5uUW2wJMLvpd
OYf382h+hL96s9CayKrYSqrq5XRjtZV+mRoKpt72o6JZleF+W1BocJBoaBvm+FdJTG/8a2ih1gXy
x5372mL90KewBYZilqFwmsVZZk+Mxa1OqjxjHHuxTwPXeLnvD31bbdl7Q+cXlfG66F+vG0axX4dR
YJxYO67L94d3bxt7Mgh+EpuqAnfvN/U+PiOtPnUYl31dov+I5fa+KvjvpwSkvwWbX40gty/V+bF4
ad++1H9GRJpH8WfTx/wRZ6cfyW/rzPc73Qh6ELQ1GTUu2TdrAN7vELSqvVMI+cRonLAwKJyrx/b3
2aNh8k8qfCLm3b8rO7/PHg3lnWqquB8z2EcXSi7HP5k9rvvKq9VjwXUyWb1oS6G/gSm8xaCHSYuy
JFRhVIZqpnPM585GmRoL87cFrBEnPHcxLVSSvYI0RLL3Rh5dDgjIVxHbkh/BzqxtqZcPjbyAEjpL
7C2V0XnpLO2dBQBQrVU0WnwRSCXyNSqqeVeAj91akmIF+aijEh3EockoYW2qSY5RAMAJPNTN215C
WxK1B7sUW7NYSJ+1IVrHC1LJkKBufsv0nDGhzAqRuDkYzaLGT2qeu47drrCU3o0to7ieOL53cDg+
1Xp7DX6KLLBnCwqR0xGpe29ko+4TPiufFHWByQH658p4hUDJQIfe1PjW4CsEoDe2x2IAV64dJ9pA
Nkdq10TjsUjmz2Nc2uTWl++jnOlrkY8Xqly2aN0kFPb4ymyID64OZVRqey3utU3ZatnOdIrqyBqJ
fCE3MsB+Lu2ysE12apVIkE3i/kjOm0ZRRM26sfWy31Z478agaovE9Fc1vUE06b1ihw3Q9bi8z5vK
PCZSHVJHoQJnoEbNoSEnsoflpBtJ/6Xr7R3V6HJTRsNBN7vGiwuldYWtnNJmMbypUk8MqudDWoRZ
6/L6aPlGqwvAAl+aWi1yt7SGGm1XPWH6V053TaZ/JkdXHDurrTaOEOZhqcN6Fy7OoyFRirdohzQ9
U0kPlYDVsUVFniPkQJowkh+NkVCIpdKCThFXkzZkF5JVPej4TEzYXrAMtNzZz01FaGVLCvEUWs4u
Wfq9loc9Urx+gFiGoRp2S4ZLkmkNrJ4cE6E8ODGNbi0lmDjS7ijotriDhb9IMTb7jLSvwNHFgyJT
jSZRk+/isQmPUWOs6uQwHrEJRA3ZmY+povs6YtFZkU4RVrZ63qDsRYU8cR+Nuj0BRXqNYp5iZp9R
ifEQU1UWG/dCoFRedqlA5NGWSF05j5siltzVFKKI9B06ZtROZQKdSSjLjkC0JpCNvLyEIoRMtOoh
ALporx0eT72978iztF0Hz8RDnozNMZkkcTeA0eP2jE1GP6MJ1UuPq38UcD+QMypeszQpwi+IfgLV
bFtjntfo9g6WjX2Ji6T2nEpMdSWc1eCE9ZjWyD3FsowAxY2bufPoPzqMKibtgE8EoQP4LFtBpcAp
KWDEYddPS4Crh6tjeHDQW56JVhuSCyznzeu8a5FcOzG5QaAXTtEFfdpuq0SrfBwSsciyVVw7jFTG
WwRiR24uxZ1eKRW63Eh87OoovSrqukH7ZsyHMasTLxxi4Y0a3kTZ0iMe7vuB3tDopisW98lq1f52
AcVc3aGqNnDa9KMatugP026HiuWQ46brK9UcbvVGqhDh2uiDkRQbB8LIKi/DHkzLx3HL4BUHQRi+
BCSn3UGzHi2zsY7D0Mg7K8mAd2cxXQjRd6wpPPk3ll6Xfq+IzHXMhW5FbXENHVJ2IpJWvXicULok
5p0Zz5+ormGqqPbWyYpwHw1o3EpKBSCqG7NC/5mGqDMLxyhBfgqLqBSatDKdsNxopTTI7JAZRhjC
azEjxThXdSjdqDHbBYKf8KpCsWRhCclNqTw7MaVzGjtf6gGBYQ3FbUiyB0OY2sUyTC7TCPNCtkbU
Ila8vu8Ag80OE6QuKPlceEBUjcNqu1uYoNVG2e3iCaHs0BTntENS4jhtc45tI79jBG4jSEIhPIWd
hZ6wHg8CLB0LK63ealoLBQMLwK3MeVPTy+tZMBRdDx0ALxE3zvVABz3qqF2tNnHLqupQcA4I4cP2
EQY/MFgRZLFyWTjFp3nuUXsv7zPOiUhYh4nBFI7gHn7kgd5bHGHzKsoBrICrOcW2h9bIJZ7libGi
O4cWHzs5hRESbl0955N9FTnJwUB23Aw9T2V1DWbe+J1KP2woaeTXyuqTO6C/6vpPRSJddsMHxgP0
qo6Xp/O13ovuuZppCHIbSXHIF5wc1AcWGvoRexIJkyY2J2/uoWak9T5VnobUvpjVBcV+3C0Tzxky
ZyvW5EsS67QTqHkLvbZCnI1NW+djWgqeNlX5fjZH530d2Z8JuWLGIht3YT2NWwOnSz7sCKpdjhi0
zkYzHAdliNx07as7Of7CCrN3jpFmqm80dXKWJLkI1Ik5f9jpOPXyBEkf9LQO/TSjr1LyARFzyydv
J8MtYI0cSUS8UOMQMzOlHaMdmEFyoTYzdlNIAIttPCO2t8bGvqkrO3qUCIC4N+2Es6pJrW6rC2Iw
4LZZycWkKdnBKcPmYkFf8rFLtd3UzdpTDEnWi0hnfRKZRlffx6wcZ6Rm0CbJCjCAMHaS2bM7Z/Lo
7GtchXdNmTfvx7J0zrMl15dtm7JbxBkiENCOcovlUcOaW/8fbLWXSgBOJo65F71TRG5nx+ZVlhof
Vamd94VpZC77wSEGo/1UwYD1q2hKdnMc83Dmor8WAn1YKyd+RhD387JMAKm2iq/nFPfFKVZaKF5s
/ZtKs2+rkGFbaHdPYRl17lICXBRQeV11WJR9ZNfNBsc4EUimWTwNQ+xcsLAeKoYr+PWohMyju5H3
TZLnCY2afRMXvXXOsfvw5nYx0R4k59COPxWh2u0Baj+VRrHLwZB5IIBHhIBXMs7gggwS5H2XOfmu
n8sSEeBUfSgKpoM5hzM3PW4upHHQcAtNlhCaAsMypP7MJmqOtBo99SaZR8yq5DgKCCFYThGkwu24
oPrqzfoydcrC7TKAOLaJ0UQJhvA9ha+VGrXYdUUFOcMx3AyWWwFMGFnzYzKE1acSo9qNXtvTIezg
lfh2S88KFzjyU62Ndr1j5IGq2ddZh188EkbUvkYbB5RdC8aEZbLtlbG4LxQVhzTssrB0LOwgGUTo
t01dYAGR+5glUuKJizaCrtNQWGL+YVxIHQYeSwdnTtZ8VAS3TVU84FR1m2cyQmWL6cFAVwpTMjbD
/83cmexGjqTZ+onYIGkkjdy602cNrikU0oZQRChoxsk4T09/P6/qe1HVQDfQu7vKRSJTkjtp9g/n
fOeaOok+8SUiivM8Qnwd5tTKXl7XNfffB1Q7TL2AvxUm+x02jEZLf6jOXaXGqwHyFyzG4tsEe7st
df8rW5PpYe0cZuITwsqdX4fVtlDpFQF1/i4tz38TJezHoC7ZETgAetzapk3XqXkt+BTvohTHoPbt
ZmNGyc58XFoMpJObb/0IfyceRKaNyfwnR1p8aUJrL1bPQUxdsNZNyt+pwMLq4kv3o3ov8wkgiRtH
DP+CGz5eB0cT8pD6df0s5/Xk5ctPg5c+GISiGvB2XRDCtvXON7SXnuf3ya8R1dsPqLIo7ub0wLYd
frWNZiFcmOmmQ3RYFLvZEutlFvhQCyFjjc3wNA0rdVvZnX0dnZ2FKXkyAQcb9XhY1+E5rINd7hf7
brIQj/+2Bxl3yr7kFWosfpn2s7TCz8EkJ1XUfPOheRvD8m+4uPskgxNY8bZWU/gg6mzarp11X43z
QYQ9k3uXKMYUWJ15ySxmgmwet/XqsL0ErTWl5fc4FQFDFjmfm2Hw72o2jbtVBdmls/DudyDGOeGB
1OoEQTjoYWb1kESVVN29BXpto+zgUab2B+mf1nYumUcQV8i3xVnHr6SLo0m99wpa2aZzOMUYG3CX
MmLLHXMo14a1pr9cwRYjBC5OstY7MhtAYagujfNsKe6RS4kjgnXnWlc6O1ayzq8z/ICBlQEc4zuR
Rs6Hg0v2s/e9h3SGdJ1NrC+g0LH71xUWZEekz2U52V8gx4v9mmdkA9nDt1BWs0M+ihAA6FXstIPL
xSCnxyWPll2UwSqJVl88lqX3IMLhaS7Ytps6c76kLmBFDIX6zrRmSs3241e1dg8zjOpTI3l1xvEd
w131RiTxfvJQrFXqQGLHtkAvwKWASCR3UJwQyPdQyuZPQJrlToi2f6hWblJhwwhDO1ruWj+AeWOo
t4hbZDYP3aUR8p6sqBCWR934F5+MnLOuzDd8cRmvy8J2QKRvnYtaOIEXpIfuV5Yt/bkcGJXBEWsP
2snv3T5Lv6IsrKGHsPVZt8ZrE2LbgGgUKBy/kLx1F39s9X4M4eSJG/BwkO52zMk6nTu5n2SJsJlr
rzwurQc60dwHcp1elqV9CsK6AETRPBm8YygWf8qiv0c6BzIi1b8YpsFaT/WOMM+jhf2G6+2GGse8
23ID35PqV584jvRFCRRsYYcW0UaEsJmz4i7pqNyiploP3uhw/GWheE/a2SZ/0ARf0Fv6j5b0BtHn
8SqsOBsjSQdPLgIeFhb9P8oSug9t0NGbxLFAjlwNLQIe7p9D4fNST5EHIyc0FzD7bEfgyc/h8uQW
+lfgJdXOLsP8EIz112gctjH+d+jnX/2E7aWehXzVuWvvfZ8yuqs5ihLQEd6AbMjR5XyHmC8AeVZc
Lc7JJLHlxu3F0bG+xtLalNa49ycvOGq3Ps+ldfWRCX/184iY1M2KU+hNVLMW71+a+sHGJ5zlqCdf
vOLPStCmtuE+EP0FphsPl2z6bVM79pax62/WNSchm/JCKFv24K0QWiKZD6hXgbNNbvsS5bQ1fgLw
myyFz3BKomM4sl9DRQvdoo8KbhKHszVar8Iq33yngqrm1UjQJVuovDgL3fxAjYha0xrbI9MNhLia
pu6yAoPfedT4ELdXr0ErOdM9izYDL2iXFMul94barHhjCtxRfrnWqYf6/u4VsrqzpN+AqkIv2Muy
f+qBvdcx+k9cMqOCXqMLOtTCgbNSla66IikAYe5oIHCKkqP3q/GO5NvxO7otM5beBkZr6+Wu9IO3
RlY1492i/JUYp33N2ansIPZXKO5EgKV2qfZyZn8MRrTclqIE2Z8MZUzeSsKZI/I9sMH8J+Tw6KMW
5fCFeQJppfa/M3dAUR4W6MeNbPaIP2+gGcYmqgzR8SvbHDuvHA5y5tYx4O3O9g1RlBQi363luv7K
VW0doNHNW38h7gTyuFU/89WMcVdErOkSmI72EszjdiBDlA3KKF9Qd6HNDTz1NGVGPPdC6jZurbk8
9iiC98swgxi1FqbYnj9ciVOor3Tj4Z2p7GljR728zBZBNGijC5ZTw7Bdshkq8Qw9bDAGCK+q0121
tsu+kIE+hdqyX8fQ0ffgE5O4tGR+n7k6XkoSB8Ik685ZkmJMa61y/NmMfA39HC0nzzY21D3/RRfN
gUWLhvXSj0i7gpp3Z+JorWZvugyV++i2kgt7nGZv18sMiou9AGWom3X65cmmPlDCVJvKsdVRtk72
PKj1p7DL+3Qamge7qMOdMDlPZioxI5ne+dMkLfY9J+P6D3yvbIE4oJfeEjdYvMzF/KvOLYCqGExe
ig5WVbrgJI+jNPlwLFDHN9z/bZ9LXUNP3xxqZZW7sjILM8KOEcycTPJhwUAWu3n64ZJFT7ktRzem
wbmP0L9uUt8ShBuYzP1IhqI7pgHB4KKv+dw8/eGVdb/Rif0r8Qntdvl4LtSbCqjQqr/6unhRyfJh
Te1dlCQA2fyxjJvRZYEeLGerull1O3kjhI0OqrYmXc9LGcrjKDN4tbnFbsCbHdQS+N3gaU4FKFeC
1wH7ZIQvOp2TstBictGPdkjG4VC8i8FRxwq7Ap+Ys15aHu5Lgq6Y8ANvftawMN/DwgYuVnspx1zC
wdysCHnCzmYkmVZ6Z/l10m3qxL2b2DXyFK7Lgy9zn56uUk/GNOXZXkWy8VJL7FXkcif6EcEPZuq/
mdKAVHXm9Yz70j0mA7FNmTVdgkxYB7txncellLCQfVBiIXvzHBDwPCevdWX+olgK0TZTJ2yzKV8x
YLKYaVfYzQS1QK3LB+IX7M46tQ6N7z+m05ugA47qWmm1Zc9a75bIoZGcOyahyO1ypErIxHscoCRM
7ZM2wB8JCSQT/M22pN7OC2+LtU7zGtTzCxkj6V1HBMF+wCR3Wt0CLQ19yEdAnkDRgwVvK9VeMEdQ
RgEZDmznIVeyeK39jn6p1oxP6gk4iV9QeKLmv4c7Li6ul3B9zp197vtlvteFXh4NPBBQcaF7cOu+
JDc0ZfjJhnqw1n6BSiD3fiL5gsvxy3blH9biH4XSVLgV3D27+XDghh7rCDq5nEt70yiHuUSXdMEh
G5F5FHkRYLFUnzMwXjeBwafjZD2nk4nxVME9mLPVefJmc5qbbiUmB7hx1UTRQTihodJrcETADez7
xyao7u21Jp+NShhyDAvznpKIUUvUWC7nVj3sgnL4wSNN76h8SHUg1JPI/kljdo4minDpxxw348Gg
L//LDCMmw+SlKgnpMXOT/kkQrGksUvtKIW5Y15ZQEY7wdwj85370nm2/xgjg5X+VovJj5l79KBVG
DO9GWApWTLmNmKFpZWgnp/wZyilqeQy/70ELwbB38UhsydMA31ISCwRpu2acMtXesxVWG1GeDWBk
2+KDjIrob+MaluvE1uQrmdhDAMhPdRcZiJa2vh4fyI8Pblin8izaFh+NfxcquC1RNljbZlheFhKL
dku6/PRaX8V0Fn8dQN+msJODrmVxVyzuBoVReJgYRx91VjWXuYZ0PdYgYuQy3C9Qd45iINNID2l1
ySP5IQHQ/nGZcsIifnOYbb+mQcF2WxfCuUxlB/INN2qRMSfocsldsmhn3/jL1lD/AvcZtXdtE0IM
qae1qlmg+tVy1w123jK8BftHG2yZjZC9frT1ypHTLo7o7vvFNvtubJdhU+CCYRCXD06DjnZU5S8i
bSCEmRI/CCrbQbCjxHcR8MNBqTOQHlNgraNG3SR8i65gSqCkrU1R/wkAxj6YLLXycxJm2FqSUIcf
zig6IHUMNH/PURuFceO2+lefVfPZ7VIkWSR0LgyvXXr6vOp/LP4CFW+dP/sUNQXPyruN18XBRpGp
c2iJZx/LCnWSuuPIYNaGVefOpjWB3w+K0puFfcit3OZd7aOHNO3Kl6nKFeHIOuoJVPGxwajEjscE
CqCwPLY3FdCu/WAWeY0c2jyssOpi1312qJGVkBt/i8LLkDdZ2nsaVutC4sRnrQCZEXJ8Xm10t7WQ
h0X+6T1epdkxzMKW70Fn5TsB7OOj7FCmWhbFuBgqua97lJXBUuEIWhCKJCvit7XlPItUHW6XOlUH
u5s+p8h/6p0RGn9dml26TOlzhKnbZ8NFFADHkFWt+VuCNXyT1PhSErZkLhUYp+uUHVaI6Tnoxjb3
ivOY0+k5qbMZmmwke04sOycpssPssucoSibcWZ+EsY/B0GnQaefqyZnt6DdQqPmrWywMjCv3Hz4j
f9ws5I3tsHOnwBz7NcS7lgxP5bBc8dhwbIhbsZIHDwsG651nJt7iyRQTtZx7EHpVpy7N3uhv3nhI
3W0Lv8II++PmsZbgAodwPbVV9FSpSfxl6NXwleF6iO2GN0hVebFDUsRjkfjta7jMwJxs+086LYyM
MNKjqRfZ0eDQ3xXJDZkt64ds9r+9ldsYnLB4xLa08QIdMAO1GUAnq01RsPBED5i7P5m6Vztnrhae
7XyIDdUIeQ64qgIgMhsnd/zj0JrYoBLaKm8N8M2Z59bqT0mXsCuKaJo57gUBVuW4I2kJZOsqySyY
CJ3aNCYMrugN4ecl5bAPxjT9YAr+D4c+2I5ZBj8jywScMXbyd8gLi0u8tH7a7ZJwn3CdL0i7dfWc
N0Pxk7VbFa8UtLTI1X03678oBrcs7H47tfF3Iqz0B8a7T0bzw6E21Z+Qp5trHXmKhcAtOBWuZnuS
V6Y5JoTXPfRrEx1o/V8jh+m/11L6kFj3h+uv2Gk4yyUO9iJMqvtM+MuF6fu8a+0OZUGQIxXkG+xl
qrZ+i6yhb4pndKuap20lLNtiLDmhjdukVmG2Fsy4TZisj2VWV4e6A+Yvx0DvVnBYXYAe1ZT579GT
b8FcnScFNhYxfypQYhUKhFlfAFFryvZHyHZol/NhUzJnzV5ECbvZxrpKz5QuL4RXPrpzOdJq6yOk
+gUKqYAe2IbTZzfZ8sUhLeXHlGUB4WKNjF0ahOeqzIEP5vCoGJ1nO8+FvcuqUT03Cwg3hxXVEzyO
4a7rDfKXMTri/Iv21ZyC1tY2qVzVWhevHYUi+UgJxskysk5hH2UvfQhCludu6BF9LOBPXW/Zl7Ks
wZK7IranIL+kQUPemeX+5rZ0D002cb+3LDMxyTH+iExy6Bv9IkIruIgS71vQ5ne1GklkIGTmPiq6
H+l6m765ddwFzbfr9CenWLnrS12/tSq87+0OcKKhfvEBsdZWbBJAq6RWDEEgsB2GcZml0PxT2/yu
/AG9phTFFlQDGElJL9jXtjnxMFYPBDr5l4SgEpCgLXrZ9DnhFz+nXbRd8tsOq+twTtrsjmkvKw9M
P27oscy2DGne+6bibYWfuPVEf2/wfJybAHlpbRYYm331SlsIoXJy4aLD0699c62Iet0hVIalHHX+
zQ8kNsPCtkoRgeq1WA6FSJjtkgxGi1QprhiSPRA7/8bFq3HgVX3yFJhk3tRWZR/IC/zIA+uPNaQl
fxrSRYOoChxFE927ZDutzNFdjx1xM997DXvcYJl+9MPw3U89qsyKHr0raAmM+RmmM+mCFpNYtxDd
Va03Gq86R/A8+y5ByeeouGRkvDWN+9qocgt0/dI0AXRWJ5vWp3TNIHYEhdmtbgty3SY2J5/umo7A
Ve1wniYtXL6+JBEjHJJYBjxlec8+Aoc0N6foTv1Y0JsNT9EY5GfdmTs9Ng9pE+h7jZmMrSiRLRss
QdYe6iiLYOmhAM/1MSX74TFpKiuWKGBppvKWqWglwnM/M1OOaI9mvXyUrCxS3tATn9BjOHnOVoYV
k11bbLVbQh2+rf48ljTHqUu8g6Oy4c+Cb+fYzWn/nEdrTc2KjRkA6MzEFIzbzq8M6svJISpEr/LT
ZyB4cbqRgXUf7LvK28w8Mgy2BVZRqo/QtN4LknJkuuNMgkdvgs1ExOclVEP20BCnR4WEY361bk6k
pXI2dsPstycA9UiY7RUDf3sZQHjHyse0HukCTJ3p7DCWlddDHc29Y5QFH9PtqIN/gsBQDiwsAvaN
ZQVtjmCYdicdN70ksj07a2UdKsWAMg8/urpf+a0wg+Pt3/V5MuwazSmbL5a4n9aC818dU9X+6VzJ
J7JsCQM6ZH3xLAPspOOFARsi2+VVNLzimnWvE5BnWv90+IL0Cno4K+79sHC3tfOzqJknh82L5TNF
0QDwBLq1jc/0t0cc6kJfmFymq4176PGZB6Pz0M9o4AzpDFs3mt55Xc+T3b+s4YActHZPeRcwUCNz
ZBnjcqx2Ge9R1eSo9vrDPGGxwk5KEIfaVX0Op68UTBK4x7qaU3oF3dqU7qmGMaktgCywaVzelCxk
OZiSc9h2vJQOoUGQd6qV31z15EFPmrYSvHAoTrQDjBesswIpx/65ZLbPgjApDg6F5mk1HrlT5UBo
5lAa/UacU74ZrF7vioKIRgalVxSA4SEnm+lB9cnOnerhmPlshxgr8Rna9ts6ARI3c3Ulshx+5BBy
XKELfXSHxsR11IkN2psldvvBPgYJs6icseK9M7mfUmqEIQYDJO+Gl99plHtXgZhh2+ssAQk5UPkb
bjO7I/Uu8K0DR+PjCrogtliKcm97bwQccnhpVfzktkAkUBnwFFkSHVSbf4DVKnkpcYwXNmpw2dnf
YeUtj1rW7lbP3UDzqJfYc8hd2owyeF/LgRe4YK/HLL0hlCIw9abNJC24+BC0KMZUh8htNy79RQVb
2BJTHQ8NFjQGz9ucY3HnG4eglYaUahDQTqj/0Lfs2sYcJPrfY6q7s1NLNMX5DL5YDyA4ugSFYkDS
HTxu1f0kTJHYSJfN9BRnBuLBGtYR9mFaxza/Gn07F7PvpYn2yoNgOgaKo1av29UW93KqmEFREAHZ
eUGF4h/cxq0QYevxPkAS7ttM9o37LB3Leero6uhuwmdCZX9aXj5ti5mpLO7ore+wroElamh5oivf
hPVY0yh8CKej0e4T6PKDV6G48Tp9s39wdHEvs5QfYoniq/4raOtYIZZzeBxHu9tay+LBmrC3g6+Y
/M+RNrcF8Bub8EuXssR3Ha61TCzDThVhehdZxUs0JeVlSPxm6wcYGhnO0JslOArWVDG+KC4pHb6B
2WRnwTWY9aPUDWY1/aO2xsPcpYewDa7ak8+uLvGLMPTb2sQhxqkTvaQumW5pPwY7J4tKNmxqvVQe
0Rkbm+9rM/vK/kvEAp4Dx5Ltu2NUSWqQEtHWF2H2VjncZYdRqTTbs4geIvAbTL3XRjzYLPoYUssn
06XbZOn2ZQ1qOnO49SKbL3HK/NXsKEFJs1W+zRBaNkbBV3AjdQiBaTkxvv41eI1w58N679SpHVP7
bdZzRuZIEfgRXoCM19k3IBr8IudNt4N67/erecrDMj1TSSI9i8RthmVzLo2Ok34rmSDXS0hWaclX
6At48jInwLLxyp28DTYdNAZbs1AQWd744HeSSAAbVJEhtwYVTk3gqh2bKHnJ6+B2xAqQd56bnqRK
23uF2nEndUR4V5e9o41TcRH078jHaAnEsJ5MW6ZPS8HVHLJ1yGS1Q9z1bXdNvE6uxtMSAvjuGob8
qxC4LMd6FwYZxPKutg+l478uRl1tjqG5n54yHrgt6SvnujAP9uw+yty83eaf+0465oT3O9qKyS72
IOHInhkwunZGR28LFphYztZDm7scCgEjhoFNHgv09hmZGetMAgUYt6PJT/deuj6GALjW4LYavkEp
jCOeHWvZMRYlStcuXvMKuYLtmxdjJStbYgmQ3QIo4wqQsNi5/ZY7nIFZ2XTWQ931CnNlNKCj52Eh
SXr5VYKAiGu5RNvGH4ilUUzWsr5BPky9WjVrjuMRDeIkF/NMPRlc5GAP3D6VdeeUvN2F+49Xakz3
tUfiqKkI5xqi+QVwF4stm0lzCE1cJjZYHIVVcwQNQ3WWsgMfYTLgKUHx5EAVkULXcUHS9H7R85m6
pLnUNRERbW76Oz4R4oJFUX6kg3K3cq3Du0pT8TX1RC6TmI6ZZ8MmTjoT2ymQ92Ft1wPbuvBBd833
yDIByyheo3HW+mqNnbvxOZ937N93HabBshqo6VQaV8i2jtYYTftyvFWuHlUZA5rkLrKnTxav3RFN
J9cn8JubVyiKq8pOj+SgMptfp/Q6MI+NM6B9MXBSxHGGZB/EdO02cOv5FbYXEXLV8KaF9uNVLdZj
voSEWjNFSq6rBf3MzzgfWre10eOP+SuVPhknjI5hNovo2irdPjUG68ZSUwrRfXi3sNvpAghkvY/q
GTZSMBR6F4WJf/KCmtIoGopD5gwDq/8yexKF715ApUz39c32vJnRt5BCu8g+DoOm3TL5Wp7KLu//
TKVf0z9nSfjqjySAWdkaEs0xYiWadc+SlLw5QqEXBchklyNsK+JiKezYYinMuoIdKBjnfI7HFovY
ItrqL+Esqvmsk3CxtgWi4L8unngONaRcGxUtaPhq30PJqwD13ZKtDfVR3RGHpka975eb6qPgIQ03
2oj0mrtmfardirFM6AUUY2ZOI7VNG1V3myoKUNMKF7oO9VZph7cjGu1q2+xqUcs973MLoHD9XftL
f/BXBVeffIpm42mqNlLYuqMfpPGwhle3KvZK0q/oYY2ehsDpYoSv9sVr2Y/tPE3C3yn3Jieim0QP
YjHfi6N8JkfDfa1NVDyqiXJoGfO7yYvqJ2d0h31WDF+m8cgWo8PJbqkyZeg25zIvLfDLrKlLQ46N
mzI2U1ioOY3kR29W5x5b0Sm1MAcnoXMFcL0cR2N2ogLDFzJ6l+NPRU2bRMNORPO+68eLzbejs+aL
tL33DGaOrRRWrtK7S4LoNA/FznaZ61Eb7upsBv3jjFa+H7gduw2qq/TcpMO4lTPWn5EJ0WXt0ibO
euUdqIJItCkmcUkzn5+Jgve2Mxo/3W7Z18ZO1s06yb2jZirtGzQnYgd4HufUf24UC1Bsb4nz1cls
QNdQJ+OPFRbN/VQl2VcPEypWSx8FcSuSYtcKe9j2FLcKyUib3MF67H9SgD3hjYK1gw4kPFppNx5y
OpdNRmgyN9uQfQelzncMuJ+N8Mgf85dH5drfBisTW76TnY13NsgJHtKHBtNdN7Wo+Lw7y7QvSeX/
Ctl1UVN49I1tJLy9ChNrP2dW/Ra47IY3aLiJAdDd1m1yXKVDmcH/9Xf1OHNpI7KHNDUQtRV+FTgE
26Pob8TwtRJfLcStj7mnslOp9gT7ZZJGRoxVAgPpznWr+Woq5xGD9jDFhLP5d8HE6HlDc59+qPX2
lBYmwOjkE9c1V8WJiQl5oFpQD3Mnyql/LJXtvpV5QWGvNGKfZlAXqQjSzEYn2QsLXARj1mebXdBZ
FrweNAjWn3LwLZTP2kRvBF12cW6W8uzWYXacffjjSSnWn2AtGXuwM/5GQWHuvXLJXjVyWdYSloWd
rOHzqJ2v0Xd/1xHVb6ir7NFNqo+hGLx72pXl3Xbd5IiEun1aEP8cOlQsv2CRWKehbppH2669K+p6
9wLMKLvr+HAfOZXZXWBZY4LNN5m31XSSWZ7/6tsIRTDKjGgGS+QNTPnE0g53lbuqB3haBLyWbbwE
abZrWyc6EnZiv2ez/JWpsb+QIuUgskPVPfOBP2T+EsX+7D2VfZpPx7wpxGdadXMsQRm98L5u2ZJW
dJaBfUIdTd7L9Lfyp9Pap/1lsUcCNoj3Xo7FULfjzvfm76lCAaYL4F6eu+xNMrSxPyx/LElsZadr
8xSRFsjy5ua7XJ3iSY4Ls0U7dPaJKaIbcWAJXojUSOmE/YCkPNPFrszfkWr6n72Xk2pYdxnBi+Hw
R3LANZsVATKtNK8XQ36GVN3q1ActXfehvhFQHJH9MqnFImHywnOguu+u0El/ZABV7o01yBc6MHfn
BOm4NxmfDqSAz2xkxThZZF4p0phJWV3eDFgwxI4akJTvn1wLwD3zIO8i6HyQFvDuL9n6IRWCTJbH
EQmXbvUinZyroCuC5dhNwacaouiuvK05wrmq3kjR8HC1YxpYR77UKkd6ImXK+a3HbxMAYx3dEsaf
YQi8Vra7Z7KHFGsgneQgkl7HFVGZGKhtVPelKuSxNz7jl1l01Q61WHkU4+izUAdHNclVEkHCmMzt
g5MjhkvfuOis6sQbjoHtJxcnb7yD7K38pGlkmX44yWkpodkNzjDumygjbVeGD67pQ+YTdbnFdXjo
Kmj0tc1Yx8/J4AoyFV6TtXeQmUjrwBuxsoJak1e3oOSowqg/hwpZJeVCcVzXMNtO+CMPGNvUFxpA
lJAus17JVJ26DxBpg15q57eKWzB13sckSA/CjVDzTkwZObft9JOZCYVR0NovJcv7bWql0bYLgu4Z
y9s5EuRzVXq+N1L91ms9bFlGZncsQyMMwpPYZagl8ABW9DtCtsEx1OO6q5FFbMc5/+0X049a0wcD
hkQm1wynDjrgsbe8Adqj7+xNt7yCG1p+zMp6RIHNQFpGb4N2q01mIJiCKdsk1AbYz2/i4SY6EWjw
UBXeC5TjDj1TV8XcgB14wQEX7OhD7xLpoaoSezfeUo+5pp+mLu8OpeUBOlR2dhRWgOU3RAoV57hf
3tyqfkJt4GPWJWC+s28b2IVprJ0t0SYV+QMrhN3UFN5r84+Ho6r8Z4FqAy4XpF6jqNRc92YUz5g0
bvowJKpg6abYhlBk2bSvmnTJaADl6jh2f0LDqY/U2hw7wRr+wInlcZc1jPOM1RybSYfbKMgrtIbA
DZRl+Ue/Bdiqep7JMMVegOK2h1Eswdn8Rj8jjxoAXVp2tEwmv7ctbT8MA/lrqvFAKBfuApayCvaE
z5I+5lPRIAuhLe8HzhskuLNo8jgFx8ZTSo8bdDbAJKe+Tm4jHrsQpb1Ilxv3DbwnmcE+GZRjPd9R
erVs1Kzf66husyEStHioH+uuodZZspK50q3WSsv5EK1iIhE7Wx7+YV77X5n8/kc82L+5+P5br9//
hza+AH7Mf2/ji7+r8qvN/9XGd/sP/mnjc0hc8H18NoETMcSNJCbMfzLEwv+wZejyOGFIcv4zpeH/
2vjkDSjOv3NdKHAe//h/CDHf+w/+d4Bfb5KvyHO8/1Xw/b8blMEMEeYYBfwk15NYQf9h6P4XByjz
cXpHhpnbybQCMQFk0qSvWS/rxvyvHNj/+FHER4LMlbbjCBH+FzZOrmWyegPbOFcwGOfHuSjEu/xu
lmN1p+y0PkxtWbxlNWOhWo/q9C9fyfWfrtZ/TZ0Q/46z+efPl8InGOPmVuRT/3ezK03qkpTp2hNb
l6fq6rgqxMbA1nufibFqmG4B1OUjWFRGQDqeHXqY1HmRYpS/00wmV9eLWnSQxWITh5XjnCCct0Wg
luRW6ezdNSurg2RT8LeZGplBKFU07Sj+6AWtomRcMRqXAMW2qf7OwEHhi7oZKuB0atQrz09ILrXX
JL+Quo/vXHPuGyqb6j4ijL3fTVWh3v7nDwQA2L8ZOP/zE8HFKTyYNUL8V/vvUtuIcVgAbCcdMQYe
bM/9qkZf4lerfawzeCS9d7twna+iCxglQDcmAbI2rGM5KkXzZy0ZY28ylbDiUgUyduDdZNY4M8Mv
Zi9lsvWrLASWidwyOxTlIH47aGGcQ+rn/WvSQyclbKgofvmDaoq9xVp4PmLAND/nIeSi00GyPPus
ENH7hmomLi2wMtYCIbaZbFhoxnPZwdLmr5geuCNA2sxd4547j4L7USVDlu9tVnfdyW6QMvIHzSXm
zqgOSOcLXEwP+USTievBU0A5Sj3LbYSu4csuWMVsqmBhDtQNrgzuV+oxK+46EX4mTgNMjwt4qncY
UB2iBttZSnx2kZZxBfj2BYVcml4F3iuIC02ovmQr3QBvpusjp0MsNALBxHLG8q1am13e36w/dccG
l8wIlr1bMPV2TvCPDqmnmMDe5GGjNwxw0iJiHZdxtjEarVMu7kYrieSlSxLwfYkXFM/6/zB3HsuR
I1u2/ZeeexscyoFBT0IHtRY5gZFMElprfP1byGqzTgZ5GVazN6xBJQgE4H78nL3XZmKlrWlQZXKl
o/CGVONwfNmFcnD1N26Y2HpGgzb9GixU4TWqf9Wfe75wvc0UOgW8c04YOKh4KyiKtExP9p5hMFr0
OtA5a7LF3ewSqsg8m0kjrAVW0CfGKolkdanb2ZSvjET17rKH9ozKFrqX99pOZhBuTHSVPpUIG/UC
q5Q99+1c/BEqdpn4ahkQY87dUVVgx0L2JWJvCDcaPrbuCJjhs3f5n1ef8t6Bo40+TLMO+GA1xwSQ
E9gf/RyAv024HIPYuryMMYaAaOqbYT11It/AtScaMWm9j58/vs/sqz/XdwFBavAt7D8u7s+LUSOF
HzIe78jX87N1U+XmKb6/8EQ3U7nNpRv9u/ibfy5okXo3H1nZOawZIfHXQm+jTcsLabYMN+h9Nbh3
l9WQIW+vcuelLQdESPpEfKBFK3EsUeAnZWG85j3Hx80wSlLJmPdsJkSYp4aI/P/lj/5HXtvMxPwL
RTD/faamkwGMaougDNM4YMnpqeYOZYnmtxRefpW7I2W+EZnrXouZUeOmmtktA5rKLlVorAf8TEZj
IppLRbPF7a0d2a2+7hbs1ZqFmhechoIh+Pl5ZaLONA4V5Dqm9ESXXdSj+VRzHfXzi/DNImxRH5A0
bhIhAwvtgMEgi9jq0S9ryyDvu6uA8Wi0ZjmDnJSatXoXw3xWGiLwewutCiq5ADPOVm3aAZND2fZM
xeJq7J9KazJQRtlVSRapMBMK7NpLV22eIu7++W/++vKSckIdTPuYJ0MR8vnZzAw01Xnzn9xNxas0
8nrrDV66CVUW3Ia0QLc/X+9PItT/cSrUHKvi6LZOF2sObuKD/XxBxNHwm8iTmxss5gMNUzLWKeKR
5zhEPq9QJOAMSSV4gciN44e+r+iA97TLNz//IZ9fCuoWKheo/lDKpaXRr5s31L8+omCyClnIqFya
juivE4f4BQ246t3PVzkgVv5zGVjJFuwH21F8Gp8vA6ilMKMuLJc5C3+2kAGCuZR8wpuwTeDkEaW+
acCI099JOuyoGXahAaOMtjAjO443mGmZHqLqfPFb5pz/kDz+45f6eeWc/zgiESkbTV2Hdofp+fMf
RyNJRyIHQB5HpLcvLYfA40QGW5w2934bR2sHT8nKK5Hx0ZCsb39+Nt9dHZaNMwdCQdg1D4rIsEKG
aOIfZHzQkErQJGQg53Eo6FUEfr2ahlycx52OV18yRlxXmGmOUBE/F03/3L9OgBivPgu39YeK8dc7
4CiSYyTyE+D6UQbdsvBkv2iikn4fuQgowhNOk2PdrX++8YMFcr6upYG60F2LVdLkC/v83A3oDHpV
MBbB7pwTAoIR5T7xS0qjDg7HObWaWosaF6CV2pEFyBfn+Ca0EFevciuZig09kWBY/fxXfV4J/vxR
CgYJG6lruabuHqzavCOagQa6XU4emc7K9Jt9q3EsNRNzOsVv7zz+fL35zf97IeAhYNhHZfCnhjcO
a3hjmDCox+xiMjOA73EYX5NJCEm4ggeWFspZM2Mdaby59pHn//XTn69MCN6fK+vqYAmisZclTmy0
MzasWvmWF689BaPk5/s7TKmbf2UGHSaLnMtzRS35+VdGR2onVkl6ZVIE6c6nr3duVEaMqllmd8AR
q3mve21rqaCS1QLApPLv3cbXzk0A/ic1caT7qDKzF6uznCPfnqnNe9HB45cSWufME7ZdzTl4B1EY
Mxdw7RKkaX/ll9hsQzHUzHQ1MjcpvxmL0tVnzNXMfvoLi9heSAVoVcXWCWIQWDSD41NiGqyKRo5B
QAB2PbY3Y0KiT9RHY7+ltONCDL1MVVZAHAyFxkoGT3aAuWFNx3TYwgdJtrz4ExpJ9xGUr3+m2DK8
dSwcppykBCi2UQuYO2Vv+2EFbvBkigHZVIYBYwKSUTBTT4HF4GoeCvLpAw9QSdM7+r5vrXRYTSme
n5UXY8ypMttiSXNQ/ptlr12KQjoprUkbLV/DnBR3KdY+NNCuBNakNV54qYt+JssVUt9rOdIVtDt6
gSfF1VGbOHFBnEmOKGHZ9jjCFpVJssAyG8cOI5KykfZwOkDnnqGVqk/GcWg2aZiT4kT57HxMvqOR
ttI37r0tW7dflBzchpVfx7gtrKas3nUvUOnSsFJrWhWJCE+yqKaa9hEgo/5om7vBMvKnxAvrd8eH
VofAMIUrb9VV9B5IjgB73k3TWRj1CLcAVEX/StkGrHCiIrrTTPpHG3tCJLjjw8cBA/M39jeRo3ti
IXM5XmZtIt+ZmQyvjgyCCw7HnXHHzbgPXZ3FHAHC2jynHZZxLM6hT9AazvOeYlQnYD0VTK3gCqRA
D3SCOOK1rejqLwoQmABKi4m/jJ2hdC6SwgifaDe7iILkyA+K0ZzGZ0N7vlwR5+5uYQ/hYckLZC+D
zMYJX6Zl7LMqQdCGmp75K8iB+PfYxtOD6bGe4gW3vNmKAS9R9LillnExdih1LeHy+yV19ODkY/sS
dWjnl0akac86delvjhFjCcEjnT5sXIBPQRw0Ga6DQQ77MRktcEdYjO4qEZfAAaAS5Lp0r0WCtGCF
ci46YdblF+h7eeaz+otUncyehgssP8wBRGGMas99qbd5yIqKL1Ux3xhhZidW7NgeSmB9FnHlRlut
9cLyu1Pf7DgeCrvG2VIPwvfxn0oFHDaIbQ8MZ0yiCtaXnINnPAz7iEYhcWHo4LiNlqDME8MmjWYV
YjXg3fRKEyueF8zeQzsvX+w0Jg/LmqnaSzoCDDkHRoVySRey/DCTIXhxcoOutzVMLRr5EJUp0kag
PwsfsTCd9KRlbB8jCnZOxso2yXyIY7HvRj0QyzhI8Nk37POvHoL/YaFQQBcn3Dku33a0fLmNg5HC
qzU0i25MMYCAaWjtywXiCs7uSL+pobdmUadQcy2r0JZxY0Ofb1FlZ9uw5j1ZxKL2jU2iA1LA05/r
TxzY+wjqiWdcxLysw6LSGjvd6XanQbRtmD+uZ/25vjLRw925LdOlhSJABFAohv0V52iNCSgfNyxT
TDtnpZhpm77NYBnjp+nwD6a+/uSHTgwtBB99yVkqsh96xLfdym5aWkVE+kZPpgG9Y6GE04o98AP1
q8gbMcsRcvnGaLe4Fl1JZ7kVo7K3IhSQIPTRy04r5EzpmvaLusntKkyW+Gr4lPBLuc+6MJwP6LQe
iS3ZdJeTkDw/12H+7Ay3vhvHCUSjjiBjVtRju1iAn2SHqZUjnqU1mwsbAwfWAmeRAdqAYfyGbdBq
aJtL/bzx4TGs7YlHgz4hIU646EqaCAW2IXAMg4Vq1amRC3HAI5YAA9ltMbK9ACOQ9bg2x4iut65b
FS/I1KVnYSgtnOFOExQL7ls7NbRyukL1kdxqWp+NiyJhoIy0trJo48BByNGEkti2bFF8D2vHKgSD
2gyYZj3Y8qLIIwMGIKFDOwkFE9BJHfm/8V8B0R3iASIxb4S7SpNKmucSDyLI3CZ126XyOiE2TmNT
aNUJgGQ/rqdr0c8Y48mIHvkXzI9aeAx4o6HMnp206hEQTHEYrpCya7iM0cPAWHVMFC2BzSzMCDSI
GWHNxAKmRGCcDp3GhBlPbHbp6EXjoT3GKbvUKte+GTyCGbDedGrJsX547JJ8KE7GmpdlB+B8jNdY
y3FbQ5mQzqouxiTZDXKy6cegRmgXnCOmD1ZOeeFGHif4snZ6HxwNA+vVFBkNGJtCQyzcD4qCqirx
Fiy0nEkqA7g8LhiE+kWsM8I22/4sCOz6KgnwtmEszG0m7cze0mVVDTCiiqxIf2XTpHreuIRsk+U4
TCJadbIyx21IpItxLtH2zm7IPAJoHJpKrA0dlBBQRYsMIwf1gLfJtbZrlmYhQe+MMsAEaxKCtkpd
u7uOc6vdoLW1HxjziZspl1NDvnaKC3+o2QkDPdBmU2Hbtls4Yeukz8UZgV5FuDO9uARRVd2QOANL
BFcU88myPk/drH4ntrp4lGV/VXWctahpyLtAxXqssPt6cAGW5xiadDlAGhxQPxd2Sc7nGVYJyCs9
xkeToRwglXGsihzUZhW/hVbU2ks9iqbLSB8k4Eo1FwZFMOoNlnWMZ8txzEaxaIO+jcjeDtpf4PeR
yTSlMMkScjX4SrU2IvilU5O0Ryr9b84fHMDnP50urwZz8KAALgdZpMmApxrnTE2GmIHlakxdd9UW
svmtqfKWfEKUxoGMqz1NJe0NIdBwFxoD3eJOg8Rz7JFqxpdylC6ESXOAjF99Pox8fqaEPWKjj1Gy
ui6r8kmnIS7YDX1uvNiOTefVLUIXPZqOmFNpDhaioopLZ0lAUPSQagaCyt6R3bWb5RRVva/RL+VD
tp0FPZk/iDMZvFu6HaQrN2nAJLmBU42c8HSSOLnkSLkrRPC7b2wE5WDf4Kfprc734BtF8lpWTJzJ
qnTLOSRJiV2r8XstOimwZnbd6N22qURX2eejf+fxur+QAjcYuH9b44MurfacTL4ZLmK3bNM/bms0
zHg+h1UwmU2wND3HjRnG8sbtEOnI8NT2U/s+CQekt8QPV8/IjsxbkEkpuJmsKyt60yHxrgwtqe+a
Bv2wSXNdnBp5RBKg5bdoUWw79hfJMMYfYR2V9qxIYfzfU09YK9MwkbbWmJUx8bE1OV01vSCWiFD3
oMzMF6p2NbHSzYaYNIvaLkWopaKRdaaifKP2yTdWBgkE8yzBD4nflo+tS+zbqrVUYRA6Q092mdVu
8svH70EhCJobnaTVya2j6vgDeoRnIs3ozE1D0chSBOgDIhrXLpZhRDLdEmFCc+lOsyictlByxhaG
6rfUigLoY4zSdsExtjinPrUk0j4Ri0XvBrl7pEvy9WCMENq0cRfy+C0Ox59fzcrHmaXVXofDxAEk
/UfmHhnsBaQeslxW9pHrfT2Z0Yuge6ozSCTi5E+X8a+uBDI/zeqBJy9rPbNOXcw4jxjB043E1ecf
udbXpcxiiMY16Fbq6kurts0FvgwvJ7td1smaO4UOFE1U4IUSp/S0s7XeoCGMo0i7sLPmWLrJ10c7
xzhYPFWT+ahpzKvCX7cqwaVhBBRk06A3vJgCj7AR4Cn4/loElzZ4m5/P5F8bPpZBk4O1Wxkzrvdg
lSkGsovjmvIiwyf95BS4OTIJid+hYLl3q4gcSrof1z9f9LtnTGANLUBdcy1zDpT++yYZC1VdBH1u
WbthcZa4INaiWutOphCw04Duak+SmXcfdwXJwxz9//09z/JmQFmMpVyW2M+XF9jnaD0EXD5HPV1j
9lm7fd8BnUTpowJZLLUR2+7P92x8c9O8w/qfZhLhWodDmdjsFMySrl4aSd39zngFzCVKTPaYPgQh
tmkEokJciRX+usweIASRbze+BA30HvoyTYjNEmRshvp68jclfAIkjUnbnrvoLcDJqopTiQm4oQFy
L8WzZtTUxTo+wGks0FwEkYmEKx7XAN2Nc9cCT4NYFtkoTqwK+LxVd3nHBM4ZigVCogQglJ75K8Kg
K2IPy9GzVz6Tw3qLwKlmDKeJYdFrIQDHvFGeceQz/KYjpQxds5k+AvdmdvD5N4pSSCgcJ/plW2Xe
I/t+DJstySDy/fyzfNNzI2IMqQJtX6ygxkHTR3Bl4vo8eP7AvemzOibnCAluG67JtWf2LL2U8VW4
0Kv+2D1+/dZtKgnHVowAHEKGDoqOyXdRNg8QJm09kFvXGvq1b0bOsnBn20zk9keqnG+uZ6K7ICOG
ikIzD6c+WlflE7zBBiIqoSls44Rm9NngXTZ88SGK3jEURx7v15+RAaDLEzYYfdn2zH/++0tXLeg+
VTQM4W20pUHjIEXgfYYg8PPP+PXjom0DIsFg01ck1BxcR7Z5XVcmq7Ya6/CKbz6C/sWBz5eVeGpT
OhwWhfievmS3NlIRXf18+W82KMukb0v/muKLc+Hn29Q0D/Zyh/qiGxpn07YI4WVbDMtU0/Knny/1
zY8Ir8llgMIuRc/2YO3UsBsnLMvcqZrG26D1dY+QYIUr1eXMAzirfvj3F8QFPP94TKlQ53y+t6QR
mqjyGdyDNnLjMBjZASdM70plo/iz++jI9fR5y/nch8WfY+uMoxgP8f0dfJJ5Ntq1rfHOVCmHqmVc
ZgaHhBRdawkXfCtrYNrbuG/HuwLDG2rg0jUfBCQ4PIiqxHppE3hfbDyray/qwUXYoAhMIX/UGtqb
qBFWtNJIvcOhkLtk0fR+LY/NM755HQlk4tVnpVBkYh88s5RAeDkaNJZ8OsAnVTvEIOJC+gClhU1Z
Wb5/MvTCIHE5MjDAI0488j183dZZ1EzUL9Y8UKDv/vlH82mltRlMmKWqPThLTmpsB20sPhovtmkf
+AOkK+QYP78p33zsrKS6ZhloaSz9cM0uXOAidQWtdkA+TWJxTKstiKbzf38VlFYMafnW51nCwa3l
qpHoU4mSwbx7XVEh4SZQxZH4LvnN8Uu5hlIMKQ2Waf3gk+a7UjRV8JDSvvhFK7k6RWxIE5yzxj4s
GgSouN6u6P/SMG9KXMVhoF90RB9vYkJ1fbqBSaUd+VW/jIrJ3XQIWnFdTnTomiz98713U+WWYTxg
NfCFdwn3vNg5Y5Q/NLIY26Wt9TZ5UV6qLXDGRs+8BHOoObiun3+B707LzHEY17E3o6dRB5szQcJG
AFmCo2lbmgrmiKnf13Gq35ZA6RXzqlo8qxjMFR2XYXh3qs4F4BgG8o3aGfJtHjvOsby+b954h5Gy
nAeIOo/o4NHUXe2kBOQiARHeS2b6496obeNE64Zp7YacDHs0D0cexNfiYdaaMCqif8fozDwo1p1E
OMngB8iUsyna+x5RotKE3EBvuFwq9oL1hDL9LIBe8vbzT/DN3ZL6yLZqULrzFxwsMD7hVVXkYmDu
CUS/CpiuXgp9JGett/3daFXNa5JF+cvPF9W/XtXBaS25U2fe5w4/vTxM/blHxqdn50RuC6vVmwvq
GnxxNfsrDsK4aSekwC4DG4/asAWKg77/DINt84hsP+oYWZhBthy1QId065PoiX6rTfC+xFkf0c4s
5AWys/G6jR3zPWgsli9DejRlfGuwNhNWTCjxVLz2NuhDHbSXX4/n6eTVR/bZr1s6Agc2dQ0hDJ/6
YftFJOAzc4feISB9EGEmwBcKqxqhfZjvf36uXy7157ipqM1cheLVOficYi8CJJM70zLVmzsyv4Yt
ODmL7lhg/dsXll2cVtI8uWZs4hx+JKGTguDraXPR0Q9XvSy9Pe60bKkJCQCklh5G1KK+MfSs3vx8
j19lH7ysDlkwzH0Ny+Rv+Lx0ecjVLc/D/efaiXYLlTfBB0M/vHLsfDeNk32VZCgAxcQoj0GKcVFH
dX4tkZUv2sZXGKPLmvCrefn4+S/7smvZ/GX0zvmGZ+GxfbCfaG5qgPkjyhNzmXceOK19avmxcfLz
VfQ/h9pPZQ0VPnLoWY+s6P+b88f118neiludJDMdLEeO5m8TEuxN7Jwi2X2tGM8+NSrJn7QBkfyy
tgZIzV5GsO02M3Iw6yMtP5htjCkT4Ey0ZhZ4Dqtf7hA7rzlAC7kOsj5zznVO69m6jzXtVoiyu0xB
o5Z4ArSIIK9oLKeVp+PWoW2oYemTYCSDvdmXOvit3G9gkiFjZuJE5ylYD3VaVhvZtc45pFsStyZF
l3uhxeS8gR4MNTJJ+orDaTzVNAsx3T/XUiL71NMKNZOp0rYigXGc3tuyBXSUBwm84iqAA3rikxmY
LvqqrUms42BW7/vYBmRqk1UywnIQHiM71nqxKgg1qHctY1F1kzojKOvJ54X4MMreunfLofttOfmU
7YI0jTD2KKNAZwjoO8ClPhTGhoMrA7MKTTLeja4DPA4B6BeTJGCmnfBTSkvSVJsl/psSKBK+fdgg
qYfYWQn/3VI+MOJag6XBaLY038LS1PPF2JTtc5x75gcDZ/10GnTUoqKKC3dtgzXOoH8k2TkDIBmd
TFGMLdRGe4WCx/CbWwZ/mKo1Tnm0xMc/QBr0Le1Cs8fEQCZaczpSoW2L1dAbWHxrs6huMwsXLfwk
hMcrq2uQsfZNNj1kRabd543pwOUZZrEBSCw4e0x1MFejMi29VVv3xSVcxv4Nh9Og4Xutxl/N5M34
hLJI70VbQqEO4sYhKsGODVhMHOlSeIu65iGC62Ej9Ch8QWlOMgZmo/vZTkOAVO1oHgBBissCLpYZ
aSCylKDgBmsZIEgo43HIqT0b/QPPalWTkgWgiyMSSxxwI+Hg5dVkBRPHiokuJXvvHFEeJBessgw8
0zTufTJYsnlckOaiIIKxADOKgK0f0Qm1rbnygkwDC+D5ytjC8x5eC6a9xhkML3ejEW1grtuxKiMo
rzaQ2Cg0q6eKVe4qtwMnBzJetucIjrLHKACK0zKdJ745Gbx21WILw9KmV+6NCzr2LnIHkhNI2vBe
NcaJr/XU9ZjN0Bk/pdRqNsElkjwuvjD0nCLEsAQyv7RmKiHk1AXgSLGqJG1flKZCvzcsRq5VNZVv
HADafRobBjiTFAvuKsB09kZHFeBQ3cFBzMwpY/IPlJT3tcYVgzFOOeUmYBrMTzyKPIFtwCx14TrI
oUHI8UkugrR0f1u5XT4lE+1uaOeGiZJFl8WpxLX6Pvadz1pgBx0fdG0HMbwEnKoEZWb4Hen9AmUy
UEQB2HGsTtuASrPC04Ti84Ly3wO/LnKEefSGff3IHvV1PZ6HHURDuTZiHDiqn9fJsMEmFfY0e00I
f0QKmBgmRDEd24++1G60XbCguHReEHmiOft8mcZDRsXUkiFx2zM2rXhdfiUS7HngCeeEd6m+0hOn
Oy3MYtwmQV4+ozXgnQGrjctxFoWBoNgNI4IZHfnNlknyMzQAcZ/zM1RH9qjvdk9F8hV2FoeJ0JdD
eE3frWO6qy3xNSvSafVM3We2w8AiYsx2yuCPsD9lD8MNC493UzJe3kPQCa/7zI/b01n3ZDOikNUj
YxDSV37e3L4pYDjkasriryMue07s+ntrowZNMkwh4PLTyHhtGM3DCs/q5zwPjpSgX09A/GwUvOiW
oT7PQ8fPl0JFkROjWeM6Z9xLOg6ifapOJ3qnK2JftoNbbvN2dJZMi/zzIBzy044J75HD4VwSfN7K
yQejZ/enlJGMPT//EVaBWxuLXr9MU11s+xGknFMOz4bVmBcdE8P1z4/328sx/mAYIXljD+956OhC
OopeaBd0xoWvpenrYE4x5sTZ2uSG3pFv40v3gmfMrAVTDuUavp+DmUDMLiNAvOBlEoDJnTgtqoVI
s/Gc4C1/7bme2oEJdW5qJlHrCoRefOR9+nLOmP8A+lsoUXUYkIcNenJSxn4aMFNpucpXYZsqUKiT
erGi6L2L0v4JoKH1+PND/voOc03KMvo1po665uCmNZEEBAnnw9ILY7Jgh7DYD8hCkKL66sgKZ33z
g0pYNQ5qSw5wupr/lr9KQc8dRWAydF0y1ArDZYh4ZVi0lQn6q3eJqCR1qH6m75CQlRtZdGnBkodn
k+extfNlmzekkLSPoYj02wYucbPAcTK1+HcLeW8L6ZXwL6yLmUV8rTFph9VipfiXjLyiISCmQnvF
5G+GxF367jah1XafFW7wAqjSR53FOfm07zL3fAo7J9joZjezNpsovQLdPXYLm8gutSpkOW0Hy03C
VZSAZV2XVZS9jEoG4ToVRvFqgeCFnDL0Jgc2E4VMQ3JrQXZsqukkfQjAy8rwuw96z3Dr9Rqb6LLp
3co/x107lNddGjjpki6Vchl8dSE7KmbCY22D734K3jKbY63Oj3F4LGH00NiWUXIiGhIQc7Z+NqTc
neh6pFgoPLIjr/Y31+P4Q2OTgx5DqD9Tor9+euIQQwJycgoYF1IGD8YTCLMU/myyNJIVL7Z2bMn8
5s02sMXQw5rDFp3ZvPn5bQstIfmeUN1O08XAhkYcu5FfoJSpX/ImiDdBXsuVsuW4oSVWoTJGbK5i
+6lwtXGHbs1ZdxG5MBHA0+rI2vbtH8dGT0Anp23HOWhkiLIH/W9yKirlED4aAUP/qOkUHSzbno6c
s79ZVlDd8m0j82C2eug8aNq0D4ShuJYL/yIsy/KsaCftFJUp2SIQprYe+uojN6h/94tz0jaY+VFn
KOdgYWnzKAiFxR12gYslCl6C7Z1msR2Ym8LUgQ22NZEXG9Un+iPBfNgnIRlqC9kghFwFoAXgKGcY
MeAV0NAi5xssaeF4RsIgMCofkWg1t+CrzWlZQakdNlNaOpf8m6Za05dr1x3hViDpiyj/QBrMjLAV
XeMcWdK+tgQ52Ou6hDhCcUhS78HxvuPDHUgeIETPbquHkI7UhgYuwVuFzNy175EGxbBdQPRHuRYk
BkKBWDRkRmMBP6tKt9r9vJx/U0Xy9zhKupy5Ne3QzFLJwnMRT6PbzIo4pIplPrNgdOQfOddjSD6s
BWZHF7UPUx+8zodDPDLjYObUfb/U/DHctVLLgXMjlL0eVdbD7sgQcTL9ioKXiQ4QXFV76KEetqn/
QoaCmROpaAR7mDEWaS25nd5o1BbqpDQpvzmU1xIslRqHazpHw2OYCA0keNhDrDHrgLQehChwGDyG
jKexH08mLGY7/83JV77H+qA4jGtWdoOFNzpToxtcxQlS4oUtYIJuHNI+JAWkVz7KqUC3FSt0bETW
l/ZH4pUJoaGkBfBp6JF1bDD4p3/+qYZC1ccokj2eSZaJU/zzquQ3ygFUV4CWDVw41bbAFysmz+iR
xEwdykMlH2nO6TdAAFxEf3FXpSfoidM7cgDtm7gzM/+a0qM2NyAW8/ZMeEP6ko04oYm8VDQqXP76
dq3q0s1vlYpIZ2RHDat/vIf/CgvwH83+n5AAP8ID/j/EAsxlyX/GAiyn97cgZC96z1Cfjvvf//Nf
8//wv1gA578d+gPsYdKkYNVnu/o/WACp/zeDdkwWjKeY7jFa+b90X/nfVH2WwxwV7Q02Tmr7mhzv
4H/+y3TAAuCMwlPK0Zi5lvGv0n1J+zj4anVjrm6ZImFzwtFnHizKox9DL7ZnZChivluYcJf1MLk7
cB73Ee7IfTm6fKQRiTBV6NHEaNWLkRbOVZhqhPMKN1pVzqtmxtch1Zk/YCQuzPqs42CwYFU7J+k3
u0ANcqrSKFvGc5ygnakL1Qbawqrz/URta3a4ov16OE2qelcE0iL4ah1ZEQLd/Lzy83NBMCp9YaQa
6S871d5IuIU5W/FpuOeqZrSBGjrQu01rwoN8CNz3fDjt3Idm0naWRw4D5ojwTDr3McTFOgLaXSJG
11AYe2SzwaUpDevNLV7565adf070ULbwYGtDVr1qUOkTub520FuG5QOqp/0YIz5uCSzyT3Fys5gT
aDfdTsk5vCui7khPscRbFAM7Zd/u0Rc4LnmPZboT7l2fsuTo1mVUPU8Zje2E7X2EBMT24Acn/pCf
Izuq7HCr7Ff80mP74KfFlmfZQx5xQ5IRL/TmhCDlJQICsiOsd+GLuwzv+jIFEZmYVyMqcinqu8p/
cay5I7T0k1t28yX0v51kVxylju/AuwLkvbYCfeVU2nlgFrtJ8xHsuUTgqSneCqt68wb/pDY6MNFo
u8ehP1NafxmM1WIYg10Xhq8k0Q/xS17Ec6xbukSYDPYxXIG8RaB+DUBv53YCJu6libJk6fdps2cD
ia59Lhv4tEuNE6O7qvSHCAl7i+QIu1HSnMzFcdZ1hPGgrU7w9ewJKj7r8D8sY+EvLa+6wTG1VPIK
9Nc6UFjSq+rKt7vbyolbZPfjtjYgBRcR/wVX6nnIfUSL9njt586p0WnkbYVEcDjTRmsmF1MlBUiv
3dTgCUgejZ+MYWyWupUTeSA/pPZuUoKs9Lw7H6MHrU63TDSXNfabqnssDFvuSadZRla80kjNWZQj
I0BOMUB/UAXN+GMFn3/vNt3CajIgqGiUuzon/O/csNuPSA0XKCFXWUWLrMm3HjHCVvzMSZME6n7F
LO+UVDKyc0/H4LYqe0b/DTrKF5wt95UPI5asgYS8JUvrruqoKBa5Awwdx6wh13YdLrPgdwC6wJTJ
Y6O3t16YkY9IIDKAwHFsLtzxLp9GUHrWda1Q+BTJPjHFrjd6ctO0NzexnoNRvkXVkzvtagG1DLqy
m1YQmB9ohZ50AHPSDIa/uiWFmv6kG6D65DW0u50Te9del34EvsWv0owhoiwpectboKXWRTt1zYvS
qzeX2Ovgz49Bky9AFhB2cAuFSa84KE8Y6z4Hwnt0HT4SYRkfiE/fmelQtzqdu07YrZlErYMpOtUF
WQQVEZF+ekXM+FobnOuhFeUGl1SxnEAcbGQ/3CKCeHatGKJuGatLMRo6R0FnH+RUjjNTESW/8DdD
kFwOys1XSNPuR76jamBt0JIdaTd0ap+nYh1a1lPsZTuI/jWLyG3YvEkP5EGTToTYzX6Z4FU6BOAq
jnU92RZBC0Aa0hvICyFYgjxzukxaa7hhHe1XUo1nMuOzpiPxG7P42kGlv1DA1RJV3uaBOAvpxexZ
0M1tOd63GYBt6uYrwpuePJmWpFybtzGVjprCcG02TBQAQpQLzatvR6ZMqT3q8CKzy7KItxOYPsR1
zomT9CQf+AXZ0pVK17kU9mYK+DQVpnMGKOGvWK9Pc8dFCMakvSPaScRnTm6Od1aqPcJJISE1Oo2U
dSEzWtvmaSvoqBZd+N4ECPh7z5wTVd8r5i0YMSIsDPBGd+Rs4PpPnOikMvHipdZw1YG0ezYal8Yx
XWnicJnYc6BvkVFX5AnYxGCoka/JFN6Z10/VBQeXYZF2PvlJJhJgyyM4oRlxqxVE0V40pRmehwSg
Iq1uQdXjFdcM0UFth8moFca9wgGwj5A5z4EA9q2YfSaqgsxrCe3cGz3vqWkZ/9nQgh+qpug31hgU
17wg0bpufLKkAYngwXIxOtRmvrMTDDuZA1Un8aG7ccSCZjvaHrtihLNTTueqcjfoJ/jxhLMSbbD1
OQewrL1ZWo+PI0J13sIDufUJa19XbeWs/aDI95SkCUaw30CVb1GV7wxcR5tRv6lha555qLBXOIYx
QbNiXVUKiqbduXZ2USG72RhB070GAvTYlKAf3Y90Gqj+XZIELD27UD3I3X7qSoK+J0j99p2wBvo9
kWJ9HNtqOTBfmrc/X/9lZpq2ChwiQXuCfOKiGdCYr3jIBQiD0luMxDTsGwDua7udUpiQ8XNDVOzG
6vGKKjd4THyURppx5g9FuzdHdRvGY3ZuAgd8a7SMfEQclSdeTH4JMAMHpedQrEaZsjqVrsOTSeS2
xx694blTFtj6a4o/e2H6khfWnrkyeX1lmQK8VpZ4S7OApwNHFWMl7vVlaeA+8iidL7NMfzFkMmyt
QifPIwh2nBPv+v/H3JksR46cW/pV+gUgAxzzNhDzwOBMZm5gzCQJh2MeHNPT9xcl69uqal2V3V1r
ITNJVaqMCMD9H845ny2uqCpQuVRuc9YmhYL/Kmhkd0tC7H2rpiUiz+6XUISxQSdJT4GLu9Psgnlf
kO606/ipI6O5zNOOrWCbLt9Jn4JGM4gjy732bSnLz8FLHkgUghEboBmRIseIpF7stIPAMl9kYT0s
hr+17XLfu/pZtNjbHW6UePk9+dnPipYkhZ3U8rWnab7DL7HzIIOk0zZ2ztPkwS2/1UwuzAF3F2bI
DFOGCNZIhmgcjZ08LkUAzaPVu5xo52ZuLpULaHkqrgk+qHy8Np27L0sDZHgNbsXbGAM2tpjCrXOs
jZHxajhWfcd3TwXB9k6FZCqX/o8q7obTMoBVv/FyGrKNB+uaG6wGumJkHM9iqIuyog1Ncsed+MDa
g5j4REzbFvbqupdEFELWJCN80zeLWdzSYhAZLB1YZrsb3H3is/0DU5KqyCUa8khmiX+iSPZ+4fCD
+2LGTLdbL4tk0pu7qiZ8DjkaN6MUFZxYmJFrOioS2pM83IqCWEr2nyBZOmFFHUEbEe6NBSO7Yzxa
MlQ7PS5gZXAkn1GKqp9zujSPFQHxG2ng1Vh1oJCf8FGVsOAByBGiqGzU4qxgryjps0NTu+ZewWl9
a51pWTnjzVthgq+NZqMs9zWiu2e1zNalDV1NilHvfheWrKKqH/sHrBUfLtH0VHNone8C/BurKalu
5IPGBNaOuXOrYck8m3hMDzYf/cZKJEFcU6SoIXEPueXXe+b/zaaCMYmlE2uRaUsCNEby5EbAyMeW
pL8s8ht73nJ+2Pberu39lHvJcQjTd9F1k7O1etN9gzOZRssAMqPztboPvYltYFh0NsRruLYrxQDm
xRt0eIBijhgxwRqUQBDk5CvHyMK7zoSHqeaiQvuNnhVNsd1BwbRHwueLYqFUrGf/Az8gVNPGAkvp
+J0mO6nQl6k01Hsb5sFhslz6fOIeMCeWeT18Lnnt7KfBoMuX/U/X600ORBCmvkFwqaiCxzR0d6Cs
4Qnigmu9YNu0GPBMg4zcoYzcdCoIgJXGyk6MS1ySiNlOrw4JyCMJU2KqyMqXwzSdKN87CIIEQKiZ
8AmdxT8ZSmxzi5gWdDrn1LTOaNPviYbOD3hfn4OxeLGZF6ieoCdn4niqnrlXj0jQNwAo+/XUTpCd
Scc3tMVQxLC2E0PPTWNWC2nvrNp0nhADUEb+DTgfcl4CQYkveFgv+OUOYffBM8j2LSOVKvSSV2hy
KxK4rl1jCApA9APsmuRRBaivMoEmj2EzNvjEeVtGU2z0IPjygR9kIvgVTh78VhdUtzen6VHNTv0s
RMPIbVqc5yVPdeQiMFuBRKMWVhaZ4WQ/rWvVviz5Ej6SnAnZIFmCqM+9I4E9a01OwTaO84pQSY2D
M+PBD5IM+Rs24s1UG8fEd7aiDh9n62eFbt+ub4KDdhebZcSNsvHJlHRKrOAeoOBVKOqVRgXE4paV
M9/eLZAZ1hjw0o6fFuoH6QjJHab8T90xSAuosNcyN1tCrXjULdeEpU3QwA3uxQemBxizk7noYT0N
VbI2QZatNXUo94RRnFDzHQNL3CVGp4+lqe9rydwq9d1gl4cob9NOsoAlFpZglDUUekhIMZGzm3xA
krsieqvccjv4BJO41FcigXKU2vab2XIkdNIjNcTKOo9AB9O9y/vSA7yQN1dppwOrfLYHBSjQE60c
L4EVi2IrklzhlcydPdo7eTTSvHyZDCPcME6X97nIFUtQ23+zcz3vPLNtdz02SBQFyxS+NUTm3CMk
GV4UaoonH4Xa3kQvsdUtAaxRgH3zTbh9fgFXpC55aQBry9HhkFjukFeG+JJ2ZmwOlpkWbyMk5Ock
Jx4Ron3/a6C+OPaLNo4mkVrdVjdW/xIOvr5qUkqPhgzyn16SEZsxZMOwczC5zKgoivAuHL3+vXcF
XIBWJY+WTrmIyA2jzhVxWjxre7Z/Lp7DGp5BnlWuJoFwAxjgtCfkLY4IXPaf3Zb0eoh4013m1uZp
sVJaMJ8H0/ML6ykWDRiltIXrfdM+Fq3fkE6QEiTNLp+jnh1NfxP2NN6ZQ385LQ4wC56ctnxj4R7z
0MzE15rtLerUle+oONp2bcu5ewM6j8sJs7p4ZYAwHdqE4KqgyAA0uCDhMGMdpiSFZIH+XDxOFvZU
+ljtrkU5Z3w1AxdzALhCBKl8zZXjbOA9JvehGOS3dgZss4TeEEZLaCChqrEv493iNgNISWFtAUrT
GfpGPYMpTLgTwiw4dtMQr8hD3pRNRybsSMAiT20aTgdrUpHdLSsWqWRDg11dOb33XBjtPfdsh9GP
6gBI4Epp58ksJC1MhhYqHtM9Mg2CJRo2Vna5WJ9hgRjJRmzUwLVGsqKKr1mn/d2Qq0Maw1QradA3
2iXgELnAJguzd3Dp+U74ckvm20bZnNlIYB8Ua7AVu2rKruxHWU0urbl4b4virnYbsoENM3kOnBam
BkpHCHatpm4QY1SXy3DKQQ8U8nthVuL44Fe0+aZlfAjJRB8hsqxEN6BcEMuRPON43ef2cWLpv0rH
hb8vH8+VyLdD5uPtpAGz62JNN3rrHx/YJnv8l3ievFiH63l48JYXoBurGcJPxjwpAG1caflspj3D
AbuqCAxZDuAP9y4p1Ss9WgkNn1VfRP3Vi+tSUWnhX1nlqrhj6uET1+u5kZxMOGsjkwy/wbEYrMPw
lIJIE03OOwQcoTOTL2WVW1X4XzUW+JeyMC7dRMy535B6ERYYIi3RUWUL+iky1690Uge+yk9M/2Jl
69iA/oDhKZk+POHdc8hxxvcocez6c8arZ9bvsbHMkce4RMUkzpYE82MqvjVlagg4EDJ355F9QIFA
TrtnGK990m1QvtGThvVJt4s+mZkH7FLKXUciPQtvlqRLVqBNKRgSupj1zRYURnC2822i1I/Gs65J
VpO8goMn1dyZcCiBJxuADYECOztunWDV5mWGsRT+HjLPjMKhtokJL8jk5RVCCVp1ILnI6sDXztEC
o8fqnrNqOscax2eWVa8tMfdhHXwQvTZEfVmmO8vMLjC/Q81UosedJbLlYiFCRxoXwTW9JDGsLMId
sn2jAFRC4HU3nV0zbglnZHHmWYexd8eZjQ+p7E4O4corq61CJGNAoZj0RtDQzyZzoI2HUekDZBgP
oddUb0s1fVtjjz731njiVFabJBB3iHeOYRKuGWZ85Glqnp3EO2tyPxmcWcTHl154QeM2XbOu9QEx
12sh51NVxxudasGt5H6bJDCDBg0vHs/ByvefQkzlr/aI8sBB3o7au78l0OfjahpIRTZljfqNVIaz
wcTpCSXJECUNqfx910M0WXZemjwUxEet7EG8zvTaUL3DO1skfF9lsZiMZMBWdE4JXiPjaUlessrO
d2GJLNTDuUQuDuDIpdoGMU9pK6d7Ky/c54LxYhrYxjYB0R05ufR3BNf7W1HNZO6XRONTxwcPhsx+
N0A4CCM88id55U68ENbBKx98hHnJXAsOJ80LdyM7wYObOpGwWNTDbzU3rlHdA/NjvOiGCbKMdCfi
HNV/2ZNo6wSnkIqnKaf5J5eVRW0PD4FR0FmTMERJYar1aM7t/ZBa9ZXSAFBDd7pJVtcIZKDxjeoh
A0V9ZBn5ZQ0y2wze8ttzUQl6VhIAwUYapbPqwbBbDsl20lsUN9WDl5HnLHPAQ6vKGoJtB9T2WLu1
e57zMLlWhkj3GHYIzAA9s0KVWEWsttC9Wve5h3Ujrb1XW2eIaAJQgH5d33Px7MrGDMmzCNxr70Kh
LTmDfVddLa94CkC+z4P9OdTLH7cSv0hMQA2PaIYuy8/WpWpeXCBd+4QgN3QLWwRVqO7EutfNq+39
TPGuXBHQ21ep0exXa188EEQP/+rDYA4H4M290c+C5mi1C46qFpv5LOZsF/TL8Ax+pYI2NemrIs2d
VXl2aJHMXlypZygWwQ9kdBSGafvaMBJjzM7Bq8tbywRXe3UDtNdk8PJJp/qszCkDG8//qIXMThIw
S2leB1JUj+qmvGkzH0Er3KfBYFDabEyvcqAl8EIoD4Jub8w5hQpDWd0cMrKNTMu4jBjLBxvWArET
In25yU+ioRX7poUj6br9Ri00xIxd31AtdhfZSXflFL6Lw1NbqwxCRcuZC4YWUK4TwL2m27eLfYs2
eKpBVHbvWYPu0G0q91RWnV7HqXb2pQOYaWEWjRa16y5cl+4qGGbuQVV/S4PMoiprNmlAhkVWL2rr
CQ22JpeGezQzNhOx66Mx7IvfiG1OGL7Ok5fALNHZewuE9DQQ/HjMsvFQFEm9V4TernS8sBInI3DN
zgKBqu6sr8DM+90o9Dm/fe1GwVtid81xSPN+Y83zZhA232X7K7Ri8tTZF8YRcITzGPCQp7GPJUu1
2yJwIK+3IjkWVvebULKOhaP3JYmRGhLnCG9lPcrS2A5aciMlIQ5VxQ6LzAvTwoNfdL+awP3I6iaM
snCwn+tgfOYxuNeFl65rO/mi+hHnmmh9eySqdnKNU4KmifUxI+BwHuEY24RnDPhqTeA/awvqudTG
eECzQQLDQgNZETiSqemeHLerlyRvhp4ZOTgFlJhEwesUxyJJy1XbUAsQzXwWajw6hTdGhkD/QwJS
sWLSSd6wsjmq3A3K6WPWke5iq4vUR7/Y+9lzmV36ur3Spq4DAdOXRB7ufi/f+g1m8QpIlW/4q6at
xLqg+2VmuA3q9uKY8jo41gMiA5A5JCH17UL2lxtesaFPq2Wcpm2YfxkkXRU8+JVZQYybiiyq0m5v
m/09ooYn94aZdPV4tdrm2BIhETlivtMZa6PGBOadctKnqbtr0j6JFH/B1b9JXzOvJ/qEcOJVbs/r
3P9ptuY3pfaewKFyPRt6a8zBU4geuJzTK6FTnyWA3nPQwQRPq6LeiMQdr7ORnNqZDq72l7c+cQnv
rysu7rvCyB/CBJrBxLG1hEfDnvdl76j1EnY7bwqPY9iFa77+NLJGcL3N/DAE5rXmzhvNl4bg6QFu
DvK1XZGRquTmcEHa7omfdUWhVETxQJHUxeH9nN1e4JCTmVwb6CDZ1akWwJFi7fNrJgkDsRLKzcqP
5aeQyYWYELi8pmAAnFeHxA1ZnJP20rOD9FtzHST3JE1zlRuIP1NvQ4rKdajUsg5sXn6tquWaWrxS
o40xINO+e2Cm8h421UM18FmmKTyUmmVUsmsWAyLMZOwKN/xh83+peaZHG+l7rz8Hyf1MPGvrbnPv
LgyLbeLJLYruSxM3ERG925yusda899YPYrdxx3q/RhkDMDE3Xj3iN9+gMHme24tXGhdn0kf2wVFg
ki0y+Nc0jU/A3EBVl0pRAuJXxrqzaZm1PXkVL75TiQDlecP4zaNVzs3lKWSx+9x0k/tUE24bGXZi
PdvVHwF2bhKjTXHNCi47b0cZYB4N4wLILP3d7LjjGqvxg6L/YEJNvpZoeiLgFuOQVEayb6zgK4Q3
Hlksb5FVL5ClKpK31DCPKwWkyssKMJRALwYU6RHpoe6x1nBwmkKtw0FfsxSBvAV3hDowxytVGQ+Z
bo9Gnjy0SjJPd67SyLMjLI0dCHHS/sL+hN4FoKtjjNspSN6yWl7nNjtYCV6ROp/8DeM7f5UwSIpU
h9KoMKdTwQzxRVXNNxZ0XCQ+fada+AcYY/jkcwKuUwRg6w7Exc5AIX4yRA+ojFDNYXksBLJWOpWH
oXPUg+wlC7TQ4DPB2OjvRGgA/QXdl/XXBZ6EJNjMgMXez7/7GEaO+1hW8V6TBe4WRCtTSN8FOSij
TuycuXwMyMMSPSKN7BPm25ayft8HGScLR9chVSAD9bAzQ3wyjNsQobDlBiqhbKoMHAM32657Vhbc
p+rUl6CYnGcv6642x3kim7tUYJ6A2OnbY3371ZwfoV12G91lgDN1Jl6N3gMl5yX0MuMYx360aD4d
1LFt6j3LZI6ylphPsjbd7E46yTZpD/DK8+ns+nLnJL/BZ93y2iLSymjogMa1oKXybwE0c2gnPlW4
cbP03eunrd3/Rupl2vV7rtqPeDbuzfGmLbDXCVKoBTNcnRWbtj/nmYjM9KOUeVTTbiqOYfT/yus2
veKqYyiTe0gUc46LISVZPsSRnR59l1/fJ2yvcdP4uW6IxoIdvtDFWX4Eac08LAGtNiBqz3xUuZ88
tUnX3JdwVqN6aYZD1xrhDimHiITdpr/MMIacpXmiDc05FLXdaG3Y1FfZqmG0wP4xNYNTBkHzpiXg
o85yvtS17o6xXY67fnDrTVWUziv0LZq3qeOoV4J5YoiHbjMB7XBUaf1wfd5gt557Brd58t2RMXcw
M45o5ZjVm7b6YaZelbC9VVA/TnnsRUuurnBlglWWKvLrlUNKwuQrXBeiu88oB54nivooKfM1DE4W
ee57E8Z7v6ieVGu8+D2uXEapP+K53hDpx9Yr5xCthH7o0HpzWb2yMK92FSFpBA+V8aqgTShTI8IK
iReEx/mIprdZQ+b9LZR3z7LuFS7WATj39+hmtBik9fRtzliQTl57j30QwF9mrltP7jX0meWasX01
U96WLgQgVLP5quN3TvkUkJVmJkwaGP0L4aZMqeNxWjUmb8so9zVbDHxH48qw+4d5nODhVcV9O/b7
JUQRnjvXxvV/kiUEKsY4kn52XvJ2B4S2ZUYwZvyUi7FPMnUPlcunLkyeJpNkRrt/J+FivuEub6np
0t0TqrllPjquyK1/aiaY5qZcBwZT6cq2o3Fi36hZ01jZBf+EyZRQ/3Kz79aC+2pS3Ed0qShJGPHa
t8xOOtHvXjLPikeutgSGt4/PkNTlnAg1ilNwzKRHyjvH1g9BjxwW99rOnrKfmph8YjHrLx3LX7ZZ
UV576ZEUzXJnl8Y+Ttx+NcppXxrWDjj21l+SI6wnhkhuxUY7OQF5eqUwvLMtQ1EhpPeTiZpOznek
Yqzm2AX4XBRnZXOdVnbA24f42AOxCzSnWHuxXMfjPK/KjglJ1fBBszh7rxefoNfhiBDvtlCMSToK
14Sg5rvapWWJ+59zXVxV3HH3B/KJTDwjapqAvWT8qO0lgjXxkzSbg9PrK+mq24RZRSzrb+EYJo6O
8Dmt0E50DUkwyOqJzlk7utkFhH/tfcLRtpBibQzFIoS4h+t6zB3EvGimC/t+AALhqQL/Xpd8WJLl
jOkZPy09A/vprG9lAVCCVXHbejNEDkBJTtY1Dqc7YSZXY4zXXte/C6O7lkO7Nfz50Q9/hXqb5uYd
60LyqMkqhbRB/h1xNTne1J7eJzOHfa7SL5d1KBTcG19ZmUMSiRsQ1rrkLKidjhELcGaUw9Fk5Y+z
fgr8w5yKfVAWD1PxJDJj3ffeTQoAdmkx3ZbsnZa2Lc4OSTidmtnPNnIU7mqSLnsXeLr+Qi5TY8VX
lVZ0QhZTq2WpWCPR2TJRprg1+27a1o2/U35IwGlG5x7mxA6qHDlO4X0aS3FG+vHk6nRjLNjLKk2Q
pcm0ru8Amhtq3sqJufnAnRZZSQ/wej7mvvOZtP3RC61HVmtkSgQXZhxH2tWZfRh7TfrLFemUFRrX
wt/ZzQzWu9oBG9npsAvYBbUksPVa7EpLMGA3hppHjg0kZVi+aqrhrAPzE18bsEj7BWfer9gvTnM4
fGHj+zSMeGfqOFmDNIExqNvffaAeDNdhFqXbxz8AlbDR03pEaQUbGHC9VRABqRUbvW/TuGUW+184
ZV7aKbvrrPk28SrEXZs3577vQUAuZlS0AwqGsIjgH1MJLdWpkowg4aUzf1L5O0UurJH2I9fyHci6
zR7CP02j9ToPzXfJInclGOAx/jaeTV5tiwHUbpm/FrcDj1txSibixvHzPhgf3zyOcLlSieuSBZwI
5vsgkBEFxu6myvBza8tSf1w7hZz5iNmCxcbfubM4q7K4MrKDYJPBggrH+mwUKJdkhj1LWvM3FExe
eSpVXLV6nZtsZvOuXoMaO7ddDcOEidmqE/3MaiNFlqyZ4FWzcQiawVx5KGR4lKcjpG0QVw6TW7Qp
1rb2wquFf+QcZ1JGfEfFS0fqUiWMX0vfI4iSz9ognIRYBJz/Sm7sLJCnVOJDrWq2YomwK55H60RU
nYraJqmivq2Zd/Oucj3A7Ubbs2u9wYlikX67KnyagQWCHRHM7YpdmAw/e8AugXMua1Ywc8sXLVW6
9of2Z9lOZ4c+QaIon+OVUyPJ8NzXEOQcS1KXKQeJ7WQw4zco5QfJAS8wBOWphJiyzkTu/rIN8xul
Mmeq9THiHqaxrn+IVJ3TecrZRiS3hdSvvhM/KhPUNJtT1cPo4l1ATdRwwr0vmHjXY04RZYviHE8N
Qob0gO73np/rZIRI0Vgp3avcWdcQhmrBTiJH85DHpE1J9OqXUMItfk19BafD8w5K1MdkafdNMzwG
pFgezJpXy7XiZ7f3EEdA9VjNFqLGcDx69vTuqsa7cY4h1fTm01LPqyQsTtY03PWp/9wIvkKYTL4k
dYCJ2GosPGPXQ4Q1EvtHXD20Blq3Oly2hh2bbCLZZxXysWE2zUhu5cjwwULXSHDKW+LlP5tF2rt+
VE+dkf0eEBzG/pdN2dCx5B2JRIYzdIRdb4y7OjvMbo1aga1rll9urwVAz1wuUaJeNHu9UD+mzANG
ALXruaWvNVly1Gq1MBEBFLmdZmZGfZGKY4k1/Eha21n6SMICc/MiweJd3duGHTFakj000pPPaSPj
x9bkgyJJNY9i7tMvPyuXPYAi4yvzc9JD5VA+Lcgfv20ZcMOInuxRbqJiTOVdWrgjsdNEyLJqnfu3
DJHWHSraYlcG5oyiQKsT0KbgMIPy3gay7M648uS5wMX7CzJsy5VO32pjP6J1msxtEWMVNsjbI4Uy
i99JqPiAJXQBuvvhN+ySRA/J1W57Fj2GLzbIAevzIJf2kiuZ3fl2YR6sbnjtSr5GM2YKurGN8tUn
xpLluND20SL0kYVm9tkm0AhL9AqJsV2A3kzaW0s4pVUn32boj3vTe+1SFKZWWja3JureBy+xNkrO
N5vl+nMDofLhBt317A88fk1Up/4q0+YF7uB9k7mrRMd7gwHEnjmSsWOjXGwaZ7H36dDfN6n/2Mog
fRy9eo2fEL0Uhutji1CaIN8Ohl6u7yrPegcLfaoEjCczSgc6EDYzPdvmnn28ynbZnMBWj2/5Ge+B
eRnBVQ7jGd7l1mfnknj3lT/sWYqvGgo73/oyRnaL0tgrbaxnu/kJP3MJQ2bIr7y3xPrRY4Lp/gne
ft5qg2lfckvWFx0SmmBePqB/n3oTyanrEQIXs2CnWvSPOBg2TEruElUfcOohYUoQDIr0jdzP/ta9
NJwqCUm73caZKJtUiRzLuK+wVQOzOol07YhDVRT3je8M2yDVG5tgw/cMfeOWvAVuWcSOYy7X01K9
yXI31OmpSucHdRsmTaqMNyPRloe5C+lwp1sC+PCU6/AcDwGYxD4kDC9IpwNcsmSTqBE9NojZCI5Y
eB+bRvDKZFBu7SWk7q9lFoWjuR3K2x4A3VpWY/gdHNL3setsrOxWs7QEFDQBVyspsD4xv/iCXXnB
UbEdJutt6dsTqOItAZe7dE4QK6vwMxQckYxXyLqxJusW9ZtclNcwmjeWk1GNuyGfd5nhLfTFGUho
NZGF3QFJK5cpRhoWf0rAk7pH52qEwwUA7tnvv9LORJjjUCI5LrHueso/uHJ5dYgXnavpHQDVpiqR
uAZc6azKiS8NCR8fGgqzwvrtq99t3aFCF+Fl9Kn/Nf/BRTK6cimy87rt4X92TFzzXHGQjMEGKK+8
Q0m34mwO2USQ3xPrapOEyfPcJ+SKAdn7Ktq6XJOC0K8Tqz6y/r+A8Hplwy0j7eQjimu3IFmQ0GT+
FKxp/3AW/I88Fv/RPfEnn8V/68b4/9BjEWAn+u89FtuPtvr6X4cu/yg/u391Wtz+tn86LQzvH8LF
KnHzXzMOwTzxf5wWhv8Pz8OLhbc9xDZOLtJ/OS088Q+b2w7nQ+Di/yH98L+cFp7F/+SYN0AHFCQT
F8f/xGnxR+7e/3X54K/A14dlA9uhz0LW+sOH8S92R1WV0nJIIotSP+0eOkCyB6clEDjo2U6REnwI
27TbCL0gGqgNdydwHNyR8CyOBN6iW27HdVB78ikxM2e/cDsFo9+fKWezh8ny7//ly73/5x/rTxDF
Pxuf//mn5XvxLShd5LT8lX4zkp2lKmgG0RRb3WtcIimLapKOnrFL0hNXTs0gQIUHIWrU0PjKm0eJ
tpKEWF8hxkjTrtvgZy62StrB3naJ88hl3lOkhhpqhpsumoN55hae0LiZTdHfYUuikZwdEjCEo5YH
6TG60qCRnpCYcZ054Y1jrOIC5K0h4s8uIbBsFUzhFwkG06NsXAaqwjOye0tQuKS5zwiqbOP8J2yS
6u/wSH8QM//8e/ItCc8kQZJEXvLt/uza6sd8cdwCZBhkOdr7sDvLjM5lsPCS7iUDm0hyZTKlC0b7
kCaCKLKuleNjXfsVw9UyRZjHX8CybZbWpvRqgYOmJG3EcN1iPTv23wVD/hFP+Jc/MV4i/rCk0uHx
/as/D8N3F3QeccgtorenvoxRrMFX/93nAQVvm7ryaIo6fknd21AhwN9CBHPy7RABTOwqLoAW7Ux7
AQKfMMVOGp9IZducX83G7l9j6mTA2NyaJJXHnXwc6m56mAatJ0Dqs4VnZJhraBIheTYsutVP0mC8
lqo3Nza9sNAbu/3IRJMHRn7qxcsGQJqOW65AAdAqzf2cr7tpqh+Wse83sVFrgsUMvDjr0ZfPOAzj
d21bWCvI8X6k0K0/tMnHQMrBwnMJa70vCSgjc6jgmpK0jfvZCrrPLq+NVQ9dgD98VbTzelhYxdvk
eN9jQK+vFfk1yPB6K334z6/Y7aD6l+iE2yuGwyu0yQ4ziaLiA/75ATKaom25oK1otJt01/o4M1Zw
wduVnYMgRniNnnUzwnlZYWQMNqWVhFufqJdHNdo5LYdBRlAHKs1ph3t6BR8pEmKfZ1LvkZzmgd1c
acrDLvLsnuUGGRHqEs41l26zxK3cjFY9X3RcYbgq23HV1ik/EuJcoqw7aCCjNZznuMtk5MKC528y
EI2xr803Umac0sDSMUNVC4qTrEKw3SXyAnMFuU1C6OQTfYsdrKZ4biPbVDHJFENSZXyoeUbfNxrz
2WclZ9UO9X0QzxSy0jY3toniIOsEbVJSdJdbZqq3Fbmo7xZjQrM1jPJYjSNVVspMO1sjaW/OsuAv
iNi/2Pep8K5GF+Dc16VG05Q9CN3QY+EF2aK5TbZlHftv3ly4qPorFz9NcIuX8lPjZFaJLtB+1VfF
JPUHcvJbI2nnj2IJWSD/zW//b376EO04qQcmy+W/hmLmZCRBMupFBJ0GGdLcmufMDr27hrSs3YJa
eM0Uo/tVLdL8m8jIv8Sn/POpg4qL3x7XLFqHmzP8X64hwLhBjCZbECBeVwgp6umHoqw5ta44dTQG
t5lcs3PJgOLFowYMsfyIVMuLETbOJqx5VMbOLP8mRkT8m5cBbjLZPJbPJycX4M9/LGsi7z7IZ4vy
NLU30vGHnaq7dhUzV2VeNC5bG6cV9iT6wtLCDUAkVf6SVOR6VpK6zsPVtUPZCCU+sU2kkr7HGCRO
2DfmExD20v5NeUArTqDY3+QY+OL//TWJab3l0YC3NO2/Zr7M+o+BA/msgGzU2SvVPG1iS8zlPs6s
pzKWUHSUasN3MwdiGamsvWY1YgBIm1hTXDnUK3/UPttAti78e1GYVyezGsQBTDU3qhLp3Ww2zbEo
ACmtR4QN7MnKEYuIZeHZSJfuzi5hrMYO83yX7/Etd/05skL2FWPFin+V1mYNj2ueP5mttMjwpmU8
se5gRjteF69FJWt6fvosGEDxw2dhewXNVP0YLWtRUarq6cIehIuehLATuM740c3z6a4oUTLdVAsO
hxW+gsQ6Gd7MlpulWnAKHcdRKDZJ6OoCtezbjJPKsbv5XfRMhfNYWe9Fagkm0IJgSIYoi/3oZExs
/NadDvkywx/o05fGK/CJIaJZA4Dy1vEf98YwSyYH//m1/Hd3+i2QzhOkX9+qn794YbVyysziX5E9
skES2gJCUJYaOlg+YPnxoSEtHXo5rtFTo5Zma5nYWLNkaXap1gwzCvNj7i21JfbLgQTkID1HKLaq
2e6s//Of9Q9Q6l9ucx9/sAu1lIQo94+n8l9e5C4ZZhsTLdfHUGRvTWMHJ8OgeU8ca1sqz9vyNNk7
hDIEeEtWfGggfjRDNh5DBE47sZAikps3/ZFx27KiKTsApm8Q0wYM+xO1tQLpvKDccRH+hxCRF6sl
bEUZG1BK7o+MtfldX3jgOH2NKMZojL/7MW6v/J8+oEMSE8YZi382+UJ/tcUbrLmDovnf1J3XbuzI
lm1/pdHvLNAboLuBS5dGmfL+hZDb9N7z63tQVaevTJ2tPm/3AoVCFSQlTQaDEWvNOebIBUqpfA4N
03TKchnv5KmzDk2eGkiOqHyJKinE9mBNsGH0gZPv0SmEvf4q8lr76VmXvs1TnNQaps4cRYwtbK7P
81RlwsMTdTraUqEm5wCoBo9QAmJ1jGGXmlK2RU+GHsm810XelJK6n/rR8n//1X92bDOFq2iAYHao
xMkz3ehfFg5xnHRTDavIqarxBWGcvh2sQfJzOVx+mJaVv7lcoDwKuwCZLRUbl8+XS35zImRihkkm
nDJ6K4Z1y4Wx/oYisJHRnD7GCytuRJdadU6Np30s8ZfdSjr9ZDeY0CkOGrIeXPFIXA0rk57p7m2t
BfecXWcqyuJlpqW/5NmySUoFqUY5KGmyyZkzj7K+SneUVq3shtIfUsmyeSoyg242ovR6b9AWMT1V
Sc5+uL+fOSXvNxjSMcj5NXVIh3r8+arZxA2E7NSiM7LqcakbkftH3vVhxKR6QycJ32JojJcNALQd
VZcE9e6onpWwOnO3DWt+XUuaYw5FXHMLs5ivagL6iFKfJeE5HOMWE191IvZNeZ03RQu2uxpKMvhy
s3mihGbesm7QfIiMuFekLGWxDb/bHqXAlJB462t2fUzWt1RZDkCV8UzJl+p1bAThFYJn/BCWunmf
jalJgLNsPI+dyqq6sjTtkNayTpO+RMBJSxhZXRtRUlq6DLNiYfSqLZsPuTxk9xVBeplnlTfs0shk
QdxQblQp4Uhi4GlRK8d/Dul/qazxT4sVn0oavy1+/D9Y1liRYf+8rLGJn+kRdU/Nx5LG+id/lTS0
P5AlsksAywBhTXp/AP+kRwj8iDU0jDm6jZDGYcH9T1FD0f9Y9xaKSKaCAvFl3Xr8hY9Yf8SWVUcQ
pJk0JYC4/Nd/cIPDN8K2sxkbWfvl/z+WCST+6vMsjSqWiCj4uQakVR4CcV0cfXgNBcTRJVDgftHo
jnbLrrrOL6X7dZ8PJR9jkqt7r+k+3yPvOEjbtS24GTfp1jixTuY37TC8djsmjtPiOtsJZ9lr8iq5
2pacjsgzXsbbLrDrp9YjK2g3O7VnbWWn2oVb1qEny254jUYbs3PthHs0Hxf1Xn+KztVf8ZYm+UF+
siK3z7bSYMu3zXV3aPeCT03irHMzH4+Qk+3QLFxUB2JdLpKd4peXyD687Hz2alDqNEJd85qgva2K
+N4vzsqL8WZkK0vi58VyMDfTob/tdvWlcKa8yHvVweyw6Q76Jj3V/HqDBWGbeuLe8CNH/5Wcl3vO
8lQ5MbbBbU6H17ZezF/UfUN0Wsiygbra5M7Vup21rrmv94BscOw2Z5avbcWbcDqr95V1/twf433O
x4an0fm8t87mW27hgWv4RTqMH+wWO97rDvrok+LMsMGR+6Afrqk+bzhBp3Wu6ch5hDUdxL1yiNzB
EX3qSNfBvvBTD4eXCwJ2M74Vgd/0XnSvbcu95Fs+G/RtfwzQYzF7nASPxjbdqAAv3OmCfm1HPItP
w6LFv+XEOoGYXsHvR8eaJL3nTDpBrDmeIKVzdKfwWT5yXtNhBhnomA/d1VygLwMLZGv3yyHfxhfV
Sb1JkbLs6q3m6k7CdXV2xm1JdtHO8PNtuQlP6AFdt4/CaX40zznCneVLeMy8aMdi1OS2p5t4g1v8
UtnWrZ28hpYj3KUnw9m4MX/NRyw6w511SXfhTjnprpozsKVEWy9wkURMA3QMbWErnsa+5IluteH1
7vdPhFjuu8JxiRymm3YmXDE+ByeOirMYfZIv2eWRv3djR7ZDXz+hkSKixrDjDaqkByIqbUBu53Ft
R52tnHLT8sLR3WkbgTFF23o9BX5U+ELuU/Sm6+OjpoWn/6y5k1tvIrdLnPB4nju26pSXic8O3ze2
2avfXeMW02/lwmV/P5rcpke2dZFteiTPOhQUPbrQBmdRP+bH5aTwu7MSJD9BY3zEa8IwEp1pN2Gq
R0FLxR5P47pNtxtC+PT7fnXMdL94j9izBQnpRMNcrjmTsp2UY2efv7S+gSzSy05U23DsoHU70VFu
hov5SrvJ2doXeBNpqjga+tvZAdCKkNiFAnuTeabkbJvSg8Y2yw5Bg2J2yFGv86qbMBVqVAyo5+8B
pHTzVnyZ1NYBp+eJXrBRG3t+qvfLXSFSg9yHXu1K7LD2wUt53Z9PqR0Vno5nYdrXu8JLjadsH59p
1/Uv6gNbbOfBqcG81PnzvjioGzzy4pt2U3ty67Zn/VXlFph2FL89g/dB1qe9HLVb3LAObVoX4W7K
dOTTBy8MqksUsFiexKorqGg+DBuAFXGTZJJo6VFfrlWa7MNGuW72PMK2fgPvD5/IUF4Mg2sABAGY
YkLjPZbn6quJv8Cb/LZ15D2xmtG0M7Jj9hRfCTt9gxwPXmG9mX7R2nJo5N+h87CwZtvpheDxUO8i
qqro45Qn7q94D4ZaVu90NPVO/lY1d2hUVDfdVABwIfAsW1X3ZPMIOa14HgU71rcGlpY4sJsTdsvt
A2UyO/fGy9oxaXO4enSiYLYgUxkHGowbbt9gp9IdhRQnLR+Re0qwfUb8Yy9BnPmKr1z1dFmj80my
u2Eve+ktKmLpQT1BA1vc1Pkuv+vv4gVECz2iLfmyKL7HjXgEge48EniKQri9pYmv67dd6lvi3SpP
2yLAEDuEgZCJXXi8yz2GLW3Z0KyjtWw9ca/nKyS45na8Gq+MW8aUQ9DBdNpdigSmVTYVs2bfXaTu
lbGTNIfCAgpy05/H18g8hNZFKLjjXXsnXog4zPzVLCv4ZNRukHRtld4tboRz87LdviJtJipKdMnI
q46C+mQcVwpuf1/j8aPz7WvBeJTCy8JXzqikTZpdPBr9Dcw9CELGRtYTFDqCM70kzryB9pHbxi52
Ecu5NEy92UOi7BjHBMOdHV3zOfeZE11EuN7K0efhkFwh2jdeXx1pbOnPsMNtwJPegM0u2jFv0BNk
P3enxPgtNrWOtxQf+GxTaDKPY666zG+gQozBFW4z3c4fLNXWyRnOj/G9WNxLZ033KIU7g5jV8ND+
Ujq0d9WL1txYZ1p60u9z66CKG7f26OSfAcwg2vNm8LzxJW89PcE67CTAjmz1Llxeh6NEPHdVyW7I
ROlVR3xmTO7EV9kT3MxNyg8uer9LZBvgs74KKs95Y+E+e1llQmZxq8aqj4L4TnCj8chOPL0KUC9X
toXvEFGBnez73ehWTv1sXpqn1FAA3B1rbEuFLT/zr+6Y7edDcEYyols/Q2bacSi+VARHXnZA6kyN
SdhWO523i/oY7frnqrbHk/5ZOR+36gl6hnGwERmm5+UBwWN9P2rn0hZSoSv7XCu0CMQ504b/YMMv
UuIgO5eBVsKx2TJWKYnHPdWdrWZ6Rrqpq10S74OFtgaAh7uR5sFrvwsaWr/Usr0i35M8nE5+aWz2
0Z5BxmgejnBwsDb329h9MrfRRPy2j5991PdBdy6WAJqdqXNfoeGJ6uZ9MfovLcuvy5x//uPT0vp9
ifhSYvqNw6j7r81befqUv7Vff+nT37Cu/Ou47lP39Ol/WA/ATbvo35r58q3ts+4fS9D1N/+3P/yL
vnY9V2//+e8vZV9066eFKN8+rq0pLf5uPe5ENNm6/Kn9q9X47U//grqJ2h+GSFwg7ndpjS1j1fvn
slziJ4h+yIIU2d5Z7+S2oiSB4D//XZDEP1QJ3Joo0fmid7Supf9alq8/Wz9rLYGa8DHXT/zHTfhf
rMvlzztYk7oJ63/OTyc6jzSu91X7h1W5pSxhmhILuq3pgO/lLKVsWwu5ARCw0jBHY3y2i4CgWl9C
v+CrzB3YI9OnfFDGA30Js7SlVnxODDQPFI/Op1AhCnWQLy3gUPRYuqQ5rSOEmkMIm2TAqImCWcJS
i6qz2KlBeyyHMT3910fj/+nbjh0T2u9/s/vm7an/t/LXv111Tx1fW/zy/8MIXFmrv9kQNm9vL28f
h936+3+OOtn6Q6drRGtbxsIiEQjzP6PO+kNZN2LUo9gJ8iuMrL9GnSr9YagmXXG4qyRMvm8T/7EX
VP8w120gSR8aPXMivP+VMfeVRw7xlC66Rt9dJgcJNuEXfu2YQcwXdPCYQTmXe2imy5kl1tGWHITO
k5emP1WNcbioQgW5Wd/HKIVKbfvhZv31IHzckHKdH2qG1Ao5B+i8wPYlCPHfaoaTHo9KjqTQoSgv
bctFrE8NSSCwClfoDwXYz+XJPw/FfeVqaewTZfmlkTKRTKoNoiVQaywRSpPZQ2eiblFr//6S3gGM
/7cOyoHAnNOb1Qn4ohT6rb2QdoE5miLXVE6B5iFFnbYmfkT2Fd2gnwJKwRYH+QpDSE2cJ+ujGUHf
rjb6+UXT5uTYzKN2HYQFKlxFbyqWdHQ4r9MZpc4WuDX94Hrs6KwTII5vqQuGlsaiAWPfE4XaIs9h
XJcSaIerhymWNa+sDDg9UyYprRfW3fhqFLrhYVUn93xI1vJ9ZBprwts8abO3mD32IinUq5MGi9ji
N6CT2ZqMwGOQdi+Vuqf91kY/VI+/fTvIFiT4DOuUCnXT+FLCmxQ5CwyIAgCBphe9noCSDEL6A/H2
fRr9+NXwHPI0mprEpA4bSl3P4sM0i8NqlGMhDQkRaqWtEKrjyRxMKhsaYJNYHgFIC9pML10ok60V
YvQezZylUJPT+JG63s0Vmg2dWaHCHBhMPwydz28BQ8YjJopUh9CWGhjE3gUBH06vkdMOuSint7QY
wqpWX22Dgjj4dd2wV84S4fr3Y/VrYOF6xDXpT11viKpp2pcGypRPEE8w9kArG+IbKSeOADjTkm/D
MqtfwlRF51uoQ35nyIDNbMUc+mfySPXYk5KYiHtjRISAGSrIoTXk7DSzZn3fIFefn6Dry/BX5JQ9
jNi2EXEdVYWp4PeX8Df3jEoWlGQCNFepzpfHul+KpEuXgoEj5jdLg5suViEI9Z16rGTr9fcH+zpd
cbuI24DEyASs0Av+Mn5IuC2yRUFHoaZKcAQGqG7yIpvPCiFQ/oTzfirdfZwZKex9nhrXY9FpBkKr
KmvaB0uWj2M1KgIEeL0QoMiNxdLLsworOlo5HXuWJMzb2gSAQQKRhB15xjmKVr2xePHPpoGmtpI0
W8xCEa2oLgCekFAB3LTWZJzriUE4lwZaFdxBN6SaK6oZCdiiNWenYS6aRPRpMfABquMx/Od4GM5L
rWrwYyggFrEiy53gIDUQZ2fMBwJxyrCQzztVDywc4LJ+MS6z9jxpeOZgmAjVvixoN9l52DJRdXpJ
gzKEsn2KkmPFktJ6G/9cBv/Te/elO/3+IFk022Q0ZCI12K/fU2patbx2SVE/lzg4JbnKyXOSJ/bc
5jRoN0WZNfchVlDJXtpOp5AkVZFXowA4a6w5eUXzipAl7pXmGYhEcN/mhX6uI7E9N5C5IzhNxlT2
m6izbpsyTjsbs0z69PuxJq0j9/NkxVRIQ21dDKyttXUwfpgNuqxJhwyrrVPCFsthGRYDHQJc/6GF
hlIsItAMmi6bm06rOxfg22RnmgDZQa8DCGAFOF7YWToaIbO/UXQcWuQL1okLRQMJ7u9Pdh34384V
tt76Nuc9/jW0MzBBDdBXwtKcKnAxkcERymwk3u+PsnavPh+F8DdJWUUHxIt/iwOoYrz1QV2GyArw
PRaiMR2kOo4UNP8l3JV0RJ2vhAo/MvXm/PfH/rZcYq5k8cV6jXmGR1L7MtG0zQz/PXt3LUXzc42l
yNWiCluWFoU3iFGyggKgIvH6hSOHYVeYAOuKWv/DeXyf7zgDQMDM2AYs6veAjg+jwqiRkfdI62wh
WgCwtEl9oDMEgH0uoCCLhaT/8Gb+uwMixiRPkM0Rgoavb+YFsq8igrSR54jm2lzq206vG6w1LSKx
zsh/eCd9H0pkZzPr0dFDYcKm7MuwZ9gApMAdP2aEKFUSZs+W5dy/PGA5CstATSNDiS7Il28zmyyr
yUauKmosdduOYuNaomT8sLz922thm6grNIMYuesc/+HLGs3CMGeLa0HKMjuakNauIHKo3w/NvzsK
mgKN547+J9Hwn4+SB0zRgxqH5A0Li6siF/O0Lsx+ePj+9iimoTKDk2Ersvn4dC1amGNAhATiGNVq
ONY6JduOXT9d/v5ivj/j9OrZj8iryFdh0/35MKJM/osOIw583Dj6pTIpfsWvblJUJDse6/nWSlQK
/Gmh/HCB71fweXpR2IQo7yIv/vWuCP7wbVXwfOomYBKbyW32IE2X112NrxfzZeGVi0U9HECTs6zA
iF59aTPrmkVQ4ATkav7w0K1z+5dTUdB8MX2zbUT7uf78w6lodOLjSO1hx1R99RTWSFYJZa62ljpP
P2gG3of652OxWWEnyr0mtpqF4OdjAfNpJlHNyeIGDXHL027BBUgAFzjsHFQVSk88GkBwRHGvNSmu
EjNLggPRkyCFpLCPbqtuNIKznE+5nNQeTbGosa30c3icmds3PfideYkBXFhKmxD8NswDRTwphcHc
9hOVYkoZxBgSrsh9zBJL37Rio2xVc8Dy+fvR9f2+qgwqdU29WDdpxjrIP9zXqYEQSOYVPoyBZXUR
KpIjhF2/XRQ9/+Gp/D5vsnxQdMYmydJMm1/mTXYL2aRKdESFvBLf8Cp3B6ELU7eTrV+AYbvNv3pl
GvosdOrsHQgOMb+MGEj7uYLSFt7YjDctQSdIMbVLJPp8kmj8cBu/yGrWBRYXxX6ddzCqGvP9Zfnh
PuaDESD8WknmcrPYlWgU+85sq/1SZYEfLIXoj5li3OaZKV/2rdXsRAUgTCpp6Q/BON+nCyzZJG3R
GUcgSXf78xeqDGY8qDWD10CtfCeHY7uJp7UcVjcAhO1eCRZc+qLm4a7Vfliifx9M67yO2Ya5/W/2
rOmsSnnec8vByatECrCvb+OmdiKB9tzvv92vky89e1OV2HbQsqfk+G2XEwCRbYWETkDSvyBlEtzA
kMMfhtD7q/zjTMBGAzENkzubUNTOX6uQSaqVcl6KgJ6gJiBjRvu9mQOFEtEwTyDydCXVlC3eIDHe
CTqprU6Pp32GzTlJMLUT04IY30V6S8MxBVdeNUV9qLvUAr0yToNxwWRAB6LQMo04QJIH7gZAaKG9
NMtYnod9ndIAh2bzk/b/6xfFdbHFNYjepaTGI/llkCBhraQasZyTkJRwCvsNO9QEnX1QtPKHe/j9
i0Jdgc6DzTulZfldRP7hwYARCaMc1gx29rzbrvBPgCQQ738/HL5tcBjsML9FS+VVvO4Rvjztc0QN
p89wRGmYch9QwyeJTdlJSNjuAQIaEi03HRFcy1XXwrpiDykwFZBi297nbddjCFEI27BRbMk4ZkHE
47+P4i6DcDbmGrZCCEdu1QcNQRbQrdGCFWGHYWoBKPXDq+7bwpprofBA0QBptUTm7DqRfrhlCIhh
e6K3BT6RXEtEFTy146qvmGNjr4Kz80BPypdTlcfXAezTgy5Xyg8Ksu/fGg8Yr1kTxY6hsXH8fAp9
nhkDYUaVMwZD5scB6FspXsIf3gh/cxSWgVwhX9t6oC/rtJAqfDKWRedINXuWilTn3RAMovf7sfFe
xPr8FKM3pJtAxBBLaEv7MtqjroxjgD2dkxsTkcChOWKaI5KruVIHdXowxnY4Q0ffXlZGPJ0WSTrd
VJOujJumsqrUZmEGc9wUWAihLxPHbTuY0MWHrBJ/1QPeVkgXme6nGfkjfpMM+WPQDChtIsDTM5Qd
DZ6IxOb8hvo1AOC5CqpTCGGoLIemDo5xJHV3ZVYgKByDOWsdcmSm45I2qunE04zwtR2H7CFpcQzs
tEkkoCYo6uE5r5TlJSunmE4HQJ3VVWkVN1mYFq4U5kb5wxP27Q2nKqqOSIpYRYN/S/KXIQGUhY2P
NMGOA0NyVxu59QtWMnrROjCv+1hJ3WbNXPSs2MI7nFNAKdhlYIDul7766WTWr+zzV7quIQxe7ev+
85toK5Jya0kKbXIU+RI2s0OkB85P1uLzT0daF3ufj0QljQL52itjm/lVUQ0zbchDAQQTQRpaf8Ay
BZFULzQqs7ihDKjO0RAStGWoxexVcq8nrk7IpXwu9qF8/fuRLH27bOZRst7ZDSDrhL3yZWU6tVEA
vE2GHTcinwd/S8eC8TLiEdbDuP/VGlo7wb3XssqNxVg+oX0hUfFSqYrwChLjW/ofKpjFSuh/ePd/
Hx+cm7KW6FgHIXq2vsxauYTSuRZSkBkTvC+fXlrgTYnZ/wLxWma7uLYy2S5TsbT8ZUZ3AVTQ7HpP
lQLhpBohvvzwzf25wvvy1TGxcK8YtuSSGV/6OX0OeigMIWcsctLSwQkWrNiFBf3SnwCfxB47CPNC
KQJEMCovi4ekK7rUTlNDeMjjWbzp+lK+Uws9ucrTufEmq8husn4lhFlCP96RAj5dU6cKrgMinVNI
gwDx5SyC+MaKmguaVEW4ppcohOdlm84Z7gNBf4dmwm/RQNkfZQr/j2ksCb9yBXyHAzASILBlBsFt
h0OYyacqjF0rdRb4wskkp4IZC3uJuUA5gmoByMe0IgOsIOulNXI9T55XVfA+oDkCDEjGPIFXXRPe
Yrker5akUwNPFcNFtsdaw2usMKvcj9YYLsiBouKx1phtqEtLSBN7kZRJXomNMfhSPWsvNQJoJjAT
C7ibUE7U/UKbYdWlJV1VtyvNac27z7vxMA1iFu/MfNYetWgc17pchBaCDgbzVKiLAyzZLCXvRR7H
GNQa2O8NZCsz2SY1SdUAYNPGgpxLvcAFKGndtEUxCxtgYtVlT/bpTYCFD2ET/TkETDj7wH4EfXqa
TnF3q/ASqdwB+OsbbrHu0YT9ciDhIRqdUOzNyNXzpXgRJx1IXT7nUHxCZAJMVKXeuuS0NCcQxqwJ
kHgpvMGKI1G0iQloF5CSAyoeQkHetZpM9yPFVhHYcpuZsd/hJRPI5RqN51JbJtBOgXWhEUEzeubM
zE+FuO+fOonxA/gsWWCWAZh6yrWimgHkL8uxgDi5bCBDd6cUlIr7iKjBu7oq094J5wbzYtXTs/Mx
pcjs93WhBGmlUFaG7AKHpANjlB/LJifva5pk+CLgv4ZwjSfMT628Bt+/JsXCUYbw2pz2vZIDVkwz
jKnCTEKGqxmo8u3ErIFCNkHLpYr6YkmeXNaR6JaKxZslb3vjDUerQDW8lMecUmwKIy3Qex3ggErx
/cxQZoMWnVLkxmYwC13HOCkQwqHVDUy4me4AuqBEolE3aLFkG2KnAt/MUmXAKIeJI5+sZr15xeKV
HfwPN9HExQA3G8NIUFGb48e34EQJGCgmf8qD7hpk/EDHJk+i+7KpOsMZl2V4zIOsITzamMAV9roR
gF9gx3QIYObdDHIHI6wfxFkAgVIRE2Slat86dZ6iRoSkUfQe9tsEgz/4ltWJJVHtGCbdak6odVc3
ICvxL0hgSHkmF7m6yICdA0ma4/ltGkzIp1ULQxxX53Cd5kXTovlhqc/p5MVDRxoF5OrJaA+haRK9
JZHvsZNizXjIwqi/nypTQb7GGkykk5F0PNhSh3DRWKz0uhdnXT1JZ70DEkmG2mEYCfzdZClrUYxO
zL0k0aozTYtWRBAoTf30gFMQBJZRDfN5PKliZYtG06v7qspkqCK4uroTMSR3g+DvHiHxZCrI8oa0
AGdiBuVurASiWXiCLeXEKizCn9gCDyywG/bfbt121qYTUgjT+ZQRMtTqEyzjqFaGxqWNQCJcNtEh
Aclqzey++1xyY0KLNpYUSuiLk2qcHdOco9cprJfQK8yg9QW9NvZ6AZhQVigYEjsSVM/srRBIwbJV
z7NwqIBR68zdTgqW6iVcQVqOUgkEE0Fepyoj0Z05jhnO0zkdJsVhmkgsD0JCMdHpLJKAEBIjAkYT
dQEqP3PIq60o5vFN18lwRbQip8VjBEqqOEzhY2orVociGKPOQk85j9HHzng+ZVftUhAkqtXgTYDd
r9Bbrvr2NbZEyECyPCqN3eYEfGynOkX4WCukeBpLPb+RPIPY0Og65V7tSLhEsKbw8hjb2EqcdpKt
3CN+ooVH2SyDm+fkmTEzGkVvd0s8pO7KQFzOC7OJnnsjM8eDZvHS23am2IJq7EZ6PLHF1tVO2CUH
LpCSEnEzr10otKT7LBjhryZZYCMLLTW0kInRoZJmYsUEczMkfX21iImGF0w6UonC4BEMJ0YDJrHO
xdMcv5JghM9CZTznQI+KkI5RAoYy53FHqQgflLToPO2vi9gABVtcmwNjhv4kqsWzuK4eMjXdsWsk
oSt9E+PEl4kG0wbRMWkz45s9DXSRtiXJciYgNwK98ZRCRARctTEi/Sqp87uWlzuEpBPCzZKrEtzA
OA8nmp6h+5FsrSmPi/RQ9tdpmGMtfpE61OGSsVP5hHaO/ayLvDhXfN6sBoAqM3VjFa5X3+o425UG
nl3HZRDSESiPIYAqWJVUrqtAPOvxFAHelaL+MigM1t6UKKYtvQYifUR+V0GeKGoS5NJWzM/DwCCC
scZiZ7TX/YBAGm+R1OflMRgzpt2Ib8kwLtQp23WCunCF+VXXNHesN66BElFf7KLxUSyMZivOwMjn
5VGPNK9uwcDLKOXN5hJQ0w00HeI6htlOO/nSrMKLRDd2WnpjhrjB88btSYm3c950J4yyzqvGX2kd
7sGIXge5NdCO7G6kKjyqEZElyTQuG2WJdu2kmHQnx6u8JbtqECQyYYxdIyo3QZs8kant1B0moWyo
NsUo+wFNHpvNjI/q7H4iz0WKqL1FdGfEUrySYY6Qjw5a0NSoXxN2w2XqRNfJm66MrhSU5BFeXhK7
w4SwhMWrgahyGud6roFWHO+E+l7BTxcKyUvSZa9tQIOLBPOjnEyHMEk9C8OvaeVnQTaRBiVIuySU
lEcz5oufIBoqwjjtpQileTCfrCnaRO65oyy+lgwgj5Dc11h5HOnRj9p8NobaXcbzZK9g3EUXt2Gv
1ZejZJoDBS0dDXogj55olq+qlG5n4FSUBDZaXWtYGMnCq7rmQRbaErFaek5W7ZZULuzxoeiQbPDM
g39WmkC/SzDqXm8wxdXldNk38EQDMKPwstGREwtPL1XKGxZJk9E4Q1kcx64SD40YrED62ryLGDrq
Thy1IzKKrTm3WzFA3Q6/+ZAONJkN81BrKkhIQmTsTBFO9QThfKArtFHjaRuwjtlEbfrKtheLS968
JXJ+PZrSg9HAGmjbp2EgzxedMGDS3RhO7La0TiVkoSjL4JDm2nSrQ09/lFGHvOZyBm8VFsIM3ok1
CJBOQsgEO8P6f2GZFeZgQH0Ka0gWWJbbtXN9Sd5ibe0Ax8rlyp2cDQd7loTrvynb2I7aLCZmU+6W
+2TJyTAEURoX7hBUgAGaaAAqZda65M01xbNMWd8trYyrGqS1qr9ZY0BShZKU4+CQ0ShuuiQkInGp
BMlVWymGm7hy+XOeisiO0NsYTm+uEiSL2eB5oqf9TB5xrdodSSRrUspAdihSGDI+sHNizoTBRsLD
KCv1wM4ir/ezCAzAE5emkyBgFiDABTMl/ZSrlp6IlSwuajmaLlV9HBKiLiIK//AjG4KmsjTAANIu
WCDqxjRfIzAjj506gGialLK+MAYeLrfOUjN2GjMlwqnrBMKwKmUGb0hdCG/HhFckUBaoqdWcsGxM
ow4OZmwsRGyVQVrWTptllEDUpq6hOPJyuTSxxCy8B2EqClbrLWk8SnaRKrjme7TXSH9GSNOOpE4s
Q7RJal6qVkUVX+SmfmmRe0I+k6qjv4Y7ymRZzWUKq3dAS+lHYzUSyKqb0q85UJWcR62BmRbW2aAi
47GM3lVG0sN5jcDN4C6mJOVFFL2Gk9pYkIPN0qBckvMslqc1E2yKPrhvDY+2VEhCQkM2nSKObW4P
Qq/9Soqar6+s+/BOHZCW2pqREV5pCVLl6WnXwAmGCFHObbiqE3oicrSgr7nspRXxP8ptcjTMnFe7
nnRCgyfaWCKnTEKiqkZtxMNYGXXO2CEh/HyhiQkDf5KWmyxBEOWiuwhuyTkpnjUhlknj1ArpCfKF
xX/2IpxcyuLHdFYkjAPDkrMsUzLEQXG9NvaiorcSn8XmEO7LOrdm1+yJs2OE1ugSKOCKB2ohnbml
5EHoTahb8WU6SjAm6qy8M9JqOMX7zsWDcuMu04cU1mryOJp2W4omDg1ZWEVyC60prSxYnZMCJj8y
ecMfhazKm93sB5ZvqtZbFhh5EwF7HVThLsmH+D6cCgWtfRIbAwBQHSndJCv9s6iG5bnYJAoPtpoR
CSMn+e2YZsS+Jdna3UVrA6ogC3ga7SwszPvEQqiDX5a4VScrqnHXKlK2rpBEEmI7PcZ4QyEL/xxh
4hdC2GKOoCJG3zbW++Qs0Ikyg6Qw68pWW5qBdMjchOXbFOMz+wySi00FfKNfDWl5lIw6qm0lF6Ln
ij+411MFa6tYmzISeFrtlOJzwqKTusXDBnDe6s6lICueFiuj2Tf0gvxU6kF5RIbUg3QYBOppAgvv
F4GF8wWI9YWdAVlN5iYHqJ2xX4LD4bDsrEhRSOR3XAlbMb9besmwG1XMFMIdkVlD8hik1qsWbMXb
sEK+eK6oVVO5xrj0LxRnxM41c8W60sOxOOdjh4dMKtnKp8iRriKLZa4L7b7HJNLW3S8y3oPLukza
h67RpdCb23VuSigasAmq1Ei3qRQBJEvGLto2DTxqPxTnsCKtRmVFqwcpbQ3Liil7wDWZK3eMVWGC
wrx0iWdaUnwnhVF2F1jIX8ktmvjZXMHTzjM9P2sE2Go8/RkLSgHCb20XlAowx+XLylHt8vFAiNUa
PzKbsobmmi27o5CwHboDy4CdGbKpYStRYSGhSS++joYYYzfSxOaurNSyo+aWGaKj6z05F8TUqs4E
Ic+E18oAIIlnwkqSyrm+IfTiJCHoB2A3vE4kWgU8FHap9Dc085iJRNDw4Er9SzwNRG4U/83ZeSy3
rW1d94lQhRy6JECKysmS5Q7KtmTkuJGf/hvw7Zggf6LOX7euOz5lEMDGDmvNOSaylhSkBjtHIZN8
tUlbqQWm68d84LVG5iB3Eg+/cT4z99uQedjZJkP7xo5WEp4CYwYk5WQMrCqgbB/HMQ9eA9kU3wq4
0SxgQdbrHhULxgQJiCzczkC9wyXlw2p25KhBLegVAKyMOcLvzGwojU3dJ6PYFIYRKnujsOVrpUEO
5Q7CwptBVJstiDl1gsfQGgscVqCn6EI1CUhA0RmcRYRTAA+YdKkhdQMAvJeS31O5Zdjh7tFjKQCo
W1kfVW6Cw0aFDOiB+UzddWUtf7RmPX2pY1f+8gNfF4dpqKy7picgcaP1gf80hpGj7tOxbl4kdhLV
NhURQwwuJKkdMcDvas8heq5wAcv5UtJWYTCEVQT4W1B92mjofn6lTFyEIKXFCFFwqJwIr3krSFFv
2mYPQJqY0V5MrfBs4ldxEbVESG98CYQzi1ceP1EO0OXrkaWr5lMOJrGvLDKQE6EHDw01b/h2MtFW
mzDoQBpjsEghJFasX8RfBcGjUZcMBlNQE90kTkQOTTxOrbppJZjDIMOV9HvWtManIrPIsD61Kntm
rWQFlyhjDwAnpr0+mcWPOHEyzbMG8LBjKk0VZPwx+U390bwDeN3cF8JkTCXsiU0KjXX/E9BnddcF
DkUm5IR/9QC6lP1HaQ1LDC0juAqIheYe9EInosaTUvhxBB9R5DEmuH6443C8oo046dhwEczatq7S
rIDdMf/9P60ppXPoIuecTjl6Rl6d8qBAk4UrPewTWbLOFwCl3qDRgCfAXkprVEkLa0o9JWzGoLwb
FdNiJRD6O2FPMrlSWHJL0jgftJyyNrX23JPS7FVtB+oE7I6vYUsQ9y4ERz2dTdXlIvxJ7/Tvb8MD
gz4b//myqjzkBbxrtsOEO1O+UvM63BmF/5zb8bDSuFrQXGa1JrI61Ii2auObgGBx/LRRSMRq7Qcl
00cPM2IUtfXHIbZ6a2RFjHikK1xj3uAVsdnsTEtztgQiBB8QUACIoJjGBGg18q3A++K1Q5Jf241M
vSum6FDUqv/t8oNZAAL/93M51qIk15CV04Q9/rkDvXCyzDti4vQQH3Rc0SW1HLEbaqEe2giKbQhG
wo2ZcK5NfrzHZqK9jmSS0TOSxRK2L8+UqAIONpp8Zws4y4A19BDBvg1deFCqlU7rmdGMqpzRY6Jh
pE8wv+p/RjO7QqDzIzocHTbUF8kZzq+wVJr/fhUVVphGV9dRETCrx1eRtTor40hgj2z86JbCbuNi
Ueh2l5/+aQecNj7lttm4QlcMrN/xZTh4OIWFmYwkCVCkpa06O/TE9adB9gcdkNC5ywd8wVMN1dcv
C/OuGubae0aYcIJ3epCANXUB5j0F0LncWDaxu8BPKfqF1ynRSXsx2MaLbo4kyrF5dS///NOvil8P
jRApB9oVmnrHvz4qgNjmMmk4fcTegfclUa5EHSgMfJSXL7XUIc1fFYc/mGAyoicIQceXKvtU6Zse
l0c5FdauiMh8DsCu4nkwceVhzr18uTONMV2Hm6njLEItCqbk+HqtLHGYV4YZ4+139zGLs1foeuWh
K6gPSHPALbST/NxbQOAolRWuZhEnS486e7z8S87cOPIIHCUW1D70+ovvU1bGbLCoVUPebpsvKRY+
5pY+35nU2Ci75+aK9OP0nepoSWlUUuyheboETA6+bIT1yPnJaev8wdRF/j0zO+u215N4ZV06dylW
i3lqnl/tUmViSyF1hZ7CNGXsQgfHhXU18amDE/rhrOGLTqcNDrQ8Rtm0oVFyc8cvlFPSoGksTNhg
MEsRq6O7YcYycPltnZtOcbYxQmcnJrK5xbxRJH1sx1qEcmZofIMQQMN/t5GZ+QSf5RNGqkRTWoKJ
zEE8KlMb4as1EIZsUrqwIAGTQWIPWHbVvTpRKyeBLjMf1NE2XzsRg402/WwCG4275m3qZBLFLv/8
M28E25eKXIB3j5Ry8ZCkEjK23oUl0gcIXOowSPdRruS3vtKab5cvdTqu+edt9G7sGPAGqItNSdX5
tTLaU7YtSVi+IqhsOkhKVh4qjX5kopXxylx17np/d1tM66xz5uLFxH7hly1nQGCho7Hv2wBPO91Q
D3iR/RARQpGszFhzo/qokW0aLBt019l0IQzSFzNI1yi9peD6xUzk6JwCCB+OVbu6s2rF2icioazW
BoBIFHuibpon6Vpv/1QIZyLUQddnzPsRB4PiYshzAm8Qw2Zbs8mzzzBWnBt4wA6l4YrcCjcYk15C
BjvUxOHkifxZO4EubgnACYaNxmcIhDMIhtHLpNJ+NyGMD3RWakHRM7Noidhy4UucG0cCPMJYp0Xg
12n424pCdAIiysHXF7YuzAPtTkJfjLFKPkjakIB+RMk43CWRT5mabr1OiTUq64HInQZ6j+XEsuW2
SSlFaMGH5i5sLCCQQOSsF6WdEHChgjNhzo25Kt+w950PqCiWjE2jytQIETsEb23rqH+m3qegHof6
u4iqqNv4bSz+CKLbfoEUi1sA39MAtTOZcxazOjO/cG6S+Opo9lC5Oodg572rmwJVpNoY1taZubXu
kLc+qbNmH300al59UP1oHgMOhbLLKt+8hW1DUXYs4hKpMCU/0ssF4rDbiTABSMEBKT/UDedoez83
GvgXqZ5+r6MEGWpRG1ZMbYsj91VPdZnEAroVEmF3XXMQpe186lZdPAcjEjCvJGTqY4jR+5P+NuXK
Tia7EIixJSofXyQJVYHPaXIz2rS+iasoq3dZ0ftvqj5jIPQipudYdaZSASJVODz3KGUAsAxE9W1S
SaS8jjxS7vU0RxMygkwPXCTjhH8TvJi/JNTDqPtRpLzl7uI/UdlRB2zGrJM80erRH6nNKth+A+RM
QhvC1zjQJvItezu4iToS15Kypp1K1iUNl8apgKu0pLT+UoQ1baPG6F4vTzen07+p6iygiozmF9/x
4musBjVysohkL8MYhEdrX/XMHu/Y5av8nd6PP3r2imzjEElxIXKpjj+5wOky1Bz0dLOxql0hmcnP
kedTbzIaiweO45HXkHPgDUS/bfMqqt0O4S8Ky7IgpK62bmIbtHvDVmtb0kiN8MMH8i0WOKQRtVO6
TUYCDgf10q0IKHWzjnLJ5Vs4M09yimPKYuNjQ8xbPKjSz0udryzbZlFu3Gt9HLi5WtXX8E1pwWgM
ncvXO/ErYMrBb8UVGalc9i869p/9fB8UMmnXbOUgjDxPV8b3dJft/avpD0keBB1kK6/ozArN9RgA
uHNs5h17sRAUMawftc3Lrfvj8Pz1fDjsN972qt+4T/1mZYNzOuiOL7VYTumeZXLdcalBvA+wwKkE
rt3Nmdd1dDfzT/jn6Y0Bs6g8383N7nXHrez3+z8vN08rN3JmXM93grYVM7/NqrZQZRW9HCC45TKV
J74Nt9V2fOyujJt0R4jkttgKd9ijNjnQ6CeS4pEIs4/Lo+R0Y8K18ZdzFuMnnHjmKM3UmLvhmugU
IgE8d/aBb6nc1c1kr9zr6Uv73yU0BginsyV8svRbTaorsNNjpQbvAjE2m37nvxod2IzK/J/jPKR/
mwP48XtTK7LEbEAn7BOj9LUKcuN51GP6mQlss8vP7lSazLXA8jHeMXBQUVgcMiezH/TRqIB7j2Z7
TdYrWNaOdkaFBCWl9SQHP0AE926ME2QX52rYupFamisM6HOvEGs84c6EWnOAX/6KUqJnwIuk4K40
Hs3G/kAQ4ZtTh/LKEebcG6QdwCihqGZwbjp+tpjG4sKETb6Npag/IFMGEDhM2trENZ+8FnO9wpik
DuFQVDrR1iL0sdXOmtHhU9a1eyLwQOaModOg5dGk1iskR3ktmiRQON1n8gc0ZPsly8rwJQx09ZZ+
z0R5wbAESqV0FqYY9NXgFvmgW4Oiav57SQNmBP49gn5gwThLbICIaZ+hQ5rLgIK68uzvtIqyWnn4
554KylRLwU7D215aWVrZEcpIW4k2fUcOlZlbT6HWQVNUzPhbzfjUkDoMYmVwnXnl2BN5HZxeOLks
LYokk0lOqlHiJAbcODiVVbpkrWYr93buS5qLNQ5OUiqq5nLtiJSUBp0WJNsYDi8YpYEU6G2gVzFn
sswUDuWIMlQ9XwsyXGXFhMbYjtPuxilHWax81me+JxUTMVolx2F3uzzQEGkjlL9aZg7LsWurFJGB
0o57W61D9/IMcuZSFAexErKvpKj5t1jyzyKjITIdlFCBMSgsa0fYGVC5RoaWzxbw8pXOPWH0yIxQ
anw4KJXFBgqLbmew32euAiZUYgBHmIVNunyQqPk8xZ0eEDkU1k9JPZkHdOb0GaXc+R/y5//tvD8z
nObCH4dg5irqIYtfUZoDihub88fQJKbYjEhq7wxySZGP+yTZSXb4px5CzQuCRN5Lah898Wnpn4NN
njyqE4U/iAMSRYb1t0j1Qz3h/VSQnsDo7DRWMDQhAxliFq3lGBi/18mzvi+r4rdhJK7z8kM980lq
Ng4KcNbzEm4t7sZXKjzBysj4KLTxjT6H/ULPkqA4yt+eIvfONwAI4cozPDNmcCUrNmpsFrgTB2xa
NEiOexYdwBvoNlolvhVthZDODuWVky6H6tOpmCYKrQcibvAtLXf3tJ6TMIMSDgIOfc3GUDogbSGJ
2aBhUuRmclfQURe6jLgN0XfyGiWT48mBVj3loXAQCGju6LTSbd3mEZv3COKwmwOhf53MWZVoNCmq
znZW9XpV3KcCnB61ja3sF5pxHQBL/6kmhfKzhCX/q8Clk3lSM6r3HSp3gpBzA3Ch4dNxxEwmMrge
SgHsLxyG7NtIDirbmhIM9QY/sfRIXmtP6mXrpPf4Wc3vUpJbN0VSwrKcfHm4T6oJvX5nV8o98vCg
cfVOlcKt1VTlV2u2BeldmVogsB4tQb6pLpXphtBv87VtDOWdmI7yu4ZcvJp9seX4LFk24FWib1Ty
eLNKum76kpYkHYP42nHCkdM6Dd/nVA5MfTOH4fgoePq621D/lIyHIgEi4gV6o8KMMwKEJjh3runO
IcOsgrG6I44mqlyUOKXvjqMt+Jrsnqh7KZT51XPhxcYKo0kgVv0MbZ+ToZzasuwi3TOdnJaNoQYA
/mRU31AlEV8+2IFhBBsxCsDzjugJpjfHRNuNUoc4PU3MiuSUNIjfaj8LRpemdP3TLDKoGSTQJLFn
pZjENmaa8686+TCR6q4a9S2CKVty04nkvg249YZwD6kBOS2lOidbRleJ0VcvAQ/aQzM1+6kOEBYi
bp8KV6FbcN07mT9COrO7b/BXEFtJ9Mkql9yQ8pAavpXdZkMHoiqjL7xJqKx+UiOYJsIh5Ch1k8YM
77o2MuGo4hy7SytnVPcCaRYSuEFGFI0k1f4KqbTwbrm1W6uU1dLTCWVjrA6JMBAudh2iyaGSIR32
UoGUQS8H3RvlxP6kUjSQZ66OtUq4CjIcoy1HyUVLPhieLfXTRzkExOY0ctdHbkRbCPEAFHITrmmE
hFYd5kgHSlhUMXrDCR7kZtQYxDqx0xgj6xGxjUoX0ytkM/3NjEKFrSqSXNpM/fyoCd7rSGSMgibz
QOsP5W7CTgnQsRRVdeVjKbNRYos56KACFLfLzF4n9TIvOvNqwpVFuUYopcbIDxGvMxAzmmthod1M
naQ3biUn44+6Vvzu2lDLpt1KiZlahBDMvSFCh8pyM2lOiJG5ynWKTHXqkB4eEjC3H7uhhmaPZKO8
t9sczaSDrjq+SjK/R95SShZ4xDqy8sNUEjzqBXy+oxfXdv8SWEVALlZHhXsT1VF/C+XcfO9YsH6G
2GpqL2GRRIiVORVBMmirFE8KzFZ7cNoEllZEQiDmiSj4jBo5f+2LhG24JRSjuNVFz0RZyy2DJTYp
83h2p7eIuGvf/6WPY/MmrISMXD4m66ti34HbrRNJ7+VoU297JSrkj86m9Qq1ntYejgLf+UDI6KPo
6eJHA4HNN0kb1Ocw6zlxyz3hiqhJ83wr2emE0MJolOu4zWrNS2Qz+Bwx039DF1G8XV6cziy1bNWx
R+HXpW6+jBUwcNoakOSjLSp9e5uyfbrPJDn5vHwV7fQy/Ns4iigHchrCfnZ8JjBtIoCmhsuA+/Em
twHemd5pB1Agrubmu+rOuVf20nNyBRp5Bxho5+wJ1vAUr9gZHgaTTX43XpFT7cor6+SZtvnxL5t/
+T+bq7q0WhJM+GUJ6OzU/QKJ5n2hZdm8JLvIxdCzshs409o6vuC8cv9zwYKGQx/NF8w2v543h4+t
9/R0+Wmfrv3HV1hsOAhoRDM4cAXJAvFa3QaArciVuXyRc2+UVo5mzuA/1oPFbSiN1tArYrUuaUF6
VtUxoWjOmkPuzK1wVmKfTYXKodu5uJVYIJMjR5xDnpTWB6Mx5J0ZD9mjKIvCvXxDpw0DqHvy3NGW
DSgIy2NrYuTo6uG5IJwtkBYFNXXtsjOLX70/mddZN2AmAY4gXiupDmC7xoG0NjTUk30UHkA8mhxv
DFhdf7+if4YGOkP6ZKJPt11Xx/IzbsSs3IpWIV2co72P5UcKwsceocmHFGrmtdRhwd87elB5JV4t
jpbBFK19IGdeNN1BizwBeBezm3MxXkO7rcndStFTCf3biMYEmRXP8MYsctDhItP1332blmT9tR3b
NDNQUoek1B4hVytr2U8jlMfvOkld43Ycw/zn5dd2ps0C+3IuKHICnasOi8IG/uTRUjpE9UpixPkt
PQ+0mUIouMfyEZ00CtqIjHTf9oFYV6NoPo3Bt2Fgl5LRINYWyc8qs6PHrhPTrP0mwoktY1PiE1em
aZ+qiZZhmTUwrVlVBY1bcgjQMG3fhupeEq7jVm1VipXReALuokuKfoVOIGxYjkFLsGY+TUGLVxLb
apLQzk+aRLvLybH+rMe6J0c6K/1tl6lwnXVtLH/ngtkVsmCpv0jhYDYovLTB00hkkg6GkrTPoUlF
mQxxeIDbHIOE7l1+D2eOjha/koYiVB+bQbyYEKicVe3g0OFLZ9UMOL/pxdaydltZefIiuhZEP2ys
31MyRT9Cjso7HEZqtjIrnfsV2EUoD6hAM1lwFk23tgS/E8CPoUTQO9INm3fkTn03RW+pxt5rmzjp
+GNoipk7XU5D72XUYH6KKU9+rTyPedwd16c4DnHy4vyqsPAtWSpdCs8voeG3NeoGHmfZFBsVPupN
oOrDdayV0MjtSvaSPBofmzgcvjEgcOYoifRg5b7v9lRAPNq34xUnKXDoim/uaWrrdw2d+pXRNk+j
y98KjxBtFhMtDIXFNy4DA6NmxjeEIiDYtZWfgdyRtB0IgGBLnJ9YeThn5hQH5AqFIofGIK/9eE7p
2j62Mn9ItyZtoXsEu+VV1YzD1cormAUwi9tyrLnkBoUEceayyT1VQebEQZRuoyil4eMPAjSBEhgS
utVBmgKUjoL0Icts8JGlcpePZJRGzUcwyebKNHr6hAmKYzigMQQRQbfl+I4nKyWI2qYu17RO+z1S
ChuefTO+GZOhXSPSjL5dvvcz0iYmbERlkKoRwTGTHF/QaXNaiRqtsLy2hb/jaEt3skkIuo/tnqSV
rHbM36ZW5ioHx6Z+NLAs/AG6XuPoMlu6xJZW6HcAH3oyxX0N/MeEUpSZtZjNVwh3qp9BWgdP+jRa
v+relAevxeW7Wj0/3QFwH2BQZsAa3JrlB135daGRl5Rsrc6RvlIBR4FlWnmqYmoEVZjqd2w6K1wO
ekdchhEffNvqCQfD37qRRil7nJR0vALSRGlo8q2VwueZ+Yalh4oZr5WBDG3r+DGPce2oQUhjUyQF
8lTNDyUCJIpgaFhxLO1PNEriWbR98FZTjkQAX0sqiZx1sRZSduY5qRRfZ1UeBCM2Mcc/RKiyiIdR
paQ9OMYVgegmJqxGv6HyvqbmPLM2ocxDNQsHGXHWiTpL1aIR8wl4RjHF5k4e7OY6n8z0xbCS6EUB
KtNu+PyDPatBuyEgTTykmhHcCMUsryxCsw/ocfP7xGmcTRJVxUGSCApUOHclK02C0zmYAhg1adov
MpuEZT+4CVEnNOAvt6PWyx/aIBp8hDLp8zEgLUtIIabarjygWNXXKMGnVT8uPas+bPYGdH8W25JW
9rV60gj9La26G5nIIePsEvSeeOCGtKCDTH77QyMH0Y0fk6++aa3K+dXFXf/NkTshex1qalLTpVzc
5uTNkHwhMousoG5EfEHSmqKtLAKnkzLyNouyK40gkgWXU5QlumkKmSm3WmKnt1QxAtdU6vH/45XY
aHOIJJ6hCsvOm1NxRG87fEl2UHQvCUGCkCAV83Ng1/LYiGrgMOwLsmDYjq8Aes6gQGxWYoIeeSuU
05ciNBPBeyr1drL16RJdGYCAboQZd9sGH9YfpIWxNziFP+ywI48PqYMYjuRprfqGhcHcR5nwn6pk
qtfqw+d+Fn13TZ9zyvmClyePQHVqunPE5FAriXU3w/7zUpCOt7ESh2jTUI1/6bWB6SdTmcTqXHlt
EzkZPPBM1sGvshI3XiDWtPFnJhTq/+Ag4fohTF7u+6UBbWUS4tOZ4nZ6yai/eNQJDQIP6bNdXqzO
XIpDJN0NSDnA1ZdNKyLyNNAsvtgWDhCKGmQD6bNRclf05pre4W/e9fGeYJbYkaX3d0JAYnw8T4Z+
K3xyOpvtUKb6+IBNMPMcWonkTClBeY8bnPSWJCwxbklFg+ajNn0MpMLR3pO4pj5TZFP4WiEgVDaR
3IaPml0EyKss/tLVLWl2/xESek1W4vg+qRrAa4e9joEvJ5Ote7trNHPXIE35gZ5VeYeyIt5T7Jlv
iqT8Vp1SfsNyJ/+oTXFNhy/dTV2VdN7kdBHwknwCFuInVU/WqqiDfRFbQt75UaM9CUfIpNsUMlqi
pmL8bxotwnqE/wjMipSi1t5KZUdnrpOykHiT0vG/lB6D5D5JnUEheogi3wbIPqybIs8Ihwh6kBvU
1VKCtEYrMb4c5K9vkV+rJL1YwfCrN3l6m7gfiIvJo256N8YBCoKSYdHaFHIksV1ozAqpX68Nf1KV
6WSvI2khVaI201ctMM21U/zptEuXDO7QjDH9G+V4/Hpxu2PP0imG8jj9A2dn3dVrp9+ViaFewS0J
sDQOYmVO+9sWWwwqDu40eGZq29yaPL5q0g/tJGq2Ic6Im85A/nVr4JJ/nGLZpC47WKYrMHIiwpO6
q57elksvs92nWqY+1bIz7RCN6YcAjxbHOblybolmNVZ2oH+lyosfOSc10BieNQBsDRc/suxlNQpn
rZ0RF4pLra/LXZuh/tX2ZcnZuNKNxgsHWXsescK8jnYRqQg0HQk0iTwYhDUNxgDRj6/A2RROhdVY
d6Z5NyiIa9+0pBSwEcOqd6cpXWyhmCee0lUMUBbwpG32lDjzo8HTqzZyrjCnBc9WnOSfeEDHaGtH
jvYZTZzVNlOSxA/1aPq/RZO37S5wzPEBgkt1zUpI5I7qa9JX0+BnWVu1569/8YzmEuVM+pu3Dcvt
nGb4mdTSatha4Ao8S3YSl3Jt7OUIO35EgdXdoxa2kWTSmNHYuj8U7DFv084c9lOmhttEIU5+ZXSd
GdJ015Cfz4wolMGLLSaCxsD2zYoE9Ulq3Qro3idlIMWts8An6V7p6GqFa3rdkymZ+BhYh2joQNlx
kFicCH1B4GwFh2Rbp1J28K1YXOPTYzdTWms719PtJNeyVZh9MqoFSh2LgckKS1vFIEzMzuFIef4g
VZ80LpTXyA/jH5Lesp80AsDw9Fj7F1Sz5ExQrjbuQnVSPmtV+WPWLQTCUZtejcoav4BHNk9xbU/v
l9epRY46bh10FQihDI1ZEODj3zv5p0DHIaCxRFmVW0JWbWs/BU1FYl9P1sZOV6oxulNiDCVuqZRE
2bH/83uAB0NPm9NuQ0qloBynbUGFf9y0cdQWD1lXaitHkkUM0P9+JN17+vcOsdaM4+PvPOfD4O1p
mJ5HPfk5UK76MxoZ+lwnU/13y5iA8lqDOf4Oyjh+6yYZ4BFWbjY7Oep5fRso2Pa2qZVWSGKVPgsO
clfigOhbwIkHOJTs5J2/R8gGN8ie+4NdEuglqmEIM0nnwkGyS0/V55A8W0K9uHe0YtJXtqunhXSL
VBxqtTNiDo/v0lSmW01u9QkyGtFl+qGLFfouWqXv7NDqqLektgsQsPNaCkXbsKV26WCjxX9Hs3ll
WMxf4NGsMf+SmaZJ9Ah7y6WJq2ER1VJ8r1wm+7Bphm5UQ+xDVboOokDZq92wQ6tysEZ4mNWU0VZL
12auv7P36W8wURcR/kTxcHH+85k+C2HNv0EV/X0foBgEjKyaH2ag2/5GBMRXIx9hE2HJNJwCEDG9
rJCQgurhcZaXuCLMp0Of+9aVCEL5ztHpQ/qtHN7WvdHuotyvgOoMwz6tNMJOfEp7NNRkbPxJ6pmF
TqqUjZs6q2pM9aKpdnYOD6GQG3Dlha3e2HXdvF1+8KeTlIokEnQRh14k/vKiqBLHACqFY7CxEY7/
OslD5zVFa+1gy1bP//1SPNjZV4goEYXM8UcFySapmwg3Xav3NJxTc9iVDT5wJOzFStnqr1rq+FVy
AEP+yCdMEAJv8/hajSWNQVXFrKX5BBe36kf2bFhYUuoQrpKE0GALJ6feDm5p03HOcTFwD4TzUNYh
Nn0GPw3jRrYqOWbhNn/IZdoepiLFQt4X1buqofWPbF6nHSj6YxZm0gPFb+UxcCyyV+KovNKrLtgN
SdamoBhy+aCZI6GapIncVmNRrulHTsp0NF4gp2o8WtTIND6O71cZy9GC5J9tE2s0v+QwT3MX+pL0
mPjoSXas1Z20TwfR4jimiBZdcUAGWxnQHwYhNQTBJxuTSt/yTJWroWmDkGRKwyjdodflKyLkcRlU
vRVmAEhS401tSu335dFxskRzB+QBsYbx+VERWSzRbAnrKZwSwD5xF90rrT88lK3VH5xJTdBaOhRJ
pmht2jl7UWqnfACzv2QJJCaHo4l0gpXQlfbNI8e4HJwgEDHYf+b3KRmmV72xyxV57qlenFtln4vk
DY8VGNHF6hIVcA+p82E61JLiivgD5aqs2dNvUKw4136iF9uJPzhgSHAIx5ln08shgItWqTEvxGTd
Xn72J2ULfhCjg4ISon82SYtJQNMBUPYpfE8j4loVrf79LBpd+SjPbFJUgO/zbbPSnGZLGUFU5o4O
hWMA7P8CUpSgW9mPbdON6Xddj2GPZCEbxNjtwmIK4dB2YY96p62Gb2woRO7Bu2lDT2pLBDJTYI/+
hnIiMFROoygqwrCk4HL50Zx7WbOTgFT7eVul/o0H+me/Qq0hSehcohEfa/tWRFnwbVSrdIuZMzw0
jjBcP8n0+wKw2uOoI5qEIzPcmnUndqCmxo/LP+fMdE3Zh7I/Rcq/8UfH33k7RX0PyC3bKlEbf5hx
Bhg8MP0fcuCwpbp8rdPCLBUsVkPeFP0zugDzTv+fWx9BCfBtMKkEjj94YWRe463bUa0mE9EnI1Qa
ow+GJWgnG4JElu5Xrj9PWotJXDWRyutMa3MO33JKSBPkocBnttUYZy+xUYWeDoUG6TerYjnF/ftI
c/uBBJjWU0Sp76cor4FkZeqr6I1xZVN45iPh7IACgz/4TJYVFqnuKiXXQvJ6FVQ5gSkZVwZ09bWP
ZH6oy5ue6zcKOxBEpEsEtqVPoRqSSbuNOfISeGSLZ3VU6++KE9B8VKQms3ZyI4F3oXRAhnQvC6LV
tSTlP9NZzJJcDmIKyllaeZffx5kHwLpN6I5Nj5g9/OJ1hK0to6PldQQGxcUG+OqNmVTG4fJVzoxw
rsHzBUCAOnjpFsafM1p6RIjPaEN+mrqIKLw0RowNFGHl2z53Q4h2OJnp5AagDj4e33bh0CF2mPbI
SXBuOIEja7Ux171cvqNzl7FxYjiUNjBTLp8b+RNQ2xr8SMWETtYWunMDmWYta+vMc6P4SaGcQTNL
Zeel7p+PtQgL1W4iSpyxEuQQ4GThaZJOYLFkTcrKp3Cq+EFPyAmftYILIfRY7JRrA+BPSP8ctVPP
8UCCtprVSv6QZ2BM00KBDDhpk2vnhXWnamQpJkUubf1Adx7oKEpuK3dsh2uneRoQfq1VIM48ChTu
/EC62LTulsuZUqJZwKeVwwKtfcKqEZ1+qVNg/poVGvbd6LNnPMRYl+/LWNMLr0nz7pl/if6mxYDz
ATjJmSBgfICcoqmsWJsaAfKaVuXMuMCoPCvS0V7MUPHFGwsiaobIDrfULOpDq+LFn7S1pf20Mk6D
iWRc5m+dkj3/1PFVyHJxkIi2NTFdNWh/WLLULSdimEkIRFUbRa4Fyus+LkR4X8DKTV0Y5+EHqNz3
SZE016SGvTbHzR/WYo4jXJK4XqribCSWAT95V9SoWXW4SYXVP5V6MyPoquQPDOdpp/dje4WIyJPi
7ItwhM7TB6fc95SFVia0UyMd3gNOv/MoQTt6csyXG19CEypTXuxxdtJM+uP0VbEHV5V6tLfix5rq
8HMeTA1UXtikcTeOaOL7z8RWn9QeRo9dd/qfWq5gjKCN8cyqmA5DE4JKKS1rZT2c39TxU8P2jYKI
Mj//4xM/fpOgbh2jzHmJkoQMthGFfQdP1blJtYEcJLxleynt7ZWGz5mLAt7nS8c2QcaKvhikU5l3
wmghLwl/YtIHg3UHjafZV0Mxbitfyt2CDuH28ox5WgwmlJcBQrwNny+W18UOuQvNRNVbUW2HOhMf
IYPopUAk990ue/0e2iNYNAhwzk/TDAHMUm1RlW1uAL7Cneynb2bYhL8EhJd7VATqrDmzxo9WJdx9
5XeeeTqzOgXVDXodNknz3/8z6VbIIKrYKKut3qF9ZqIn1i9V9Om7rdZBxpqlZr9KPR4fFSkY3kdA
dLP1XM9s1y8bw4uQ6qtXRZFlsVeze72u/Tj5gsiYwTeKB8DOl3/v/NgWI4jRjqKHrSMJYsufaxVj
VfY5PzdKtdqNZQzRKXaunRRm2rc+F9oPi7xowhpRol2+8umUDI/DVBSUPOwSZGvxoFIsZLMpcu4p
yD1byCC8DxqqHC2q2pVV/dylQLnMjTAOwpj1jt8JdG/qghpVnA6buwdI0dmUdtxtRvi2K3d15vWz
yIBYYZc6K0UWPYuQoMNAkulZWAV4UMTrhf1r0tTgWnLkERIwJGy04Fotr6VinLlHPovZAcfGhRrq
4nGC9EoBHsqAW5S68gLROW6u58nG0btgZT92Kg60EIEhRkFGh7CTrdLx87TzGIUP8G4k6Elub0sU
2V95jVFvzjyFcJsMGgdoFX+isxss3+g9i7lpuipTE6K+JAHC3LCjI3YWR5EE3zajS2lmdhhsoeLV
6iEYphzcdtBWnhOole9K8FN/lGac15sOab1DSgK775U55sy7o1U8+7bnrDXGy/FtlZWDiiLzy20y
GOEbO9L2Zjag3hqEET6jLpHdbIrjp8ufwemSz3YJrS+Hfs40aGWPL2oHVPbIawHhUhW+V1IR3Whx
L//37RmXoSOApBgTGMih48sMSttjrXNwbUejioVhNJ/MYcKdjlmFbiRN2gNwTVyGelldl7JRMWBj
ooTnIjBESRBFbK02YyT8vdKrlKAvP4X5sziehnQkVRSqkL3MPIPFF2qnOseXUsbaQ77BDzMNMSSA
JnJHE67r/1F2XstxK2e7vhWXz+EfqRGqfvsAmMAkUkyipBMUlZAzGg3g6vcDLe9da2ZYnC0f2NbS
IhtodPjCG4KhcJL9+wO+Ea9Co9VXBTlyIr74UYFDw4FjxuWgC83E00eUoR1/g6eD8JHsMRY/zBIF
wSDBXVYP7Nhyd9KQ7YKWXlsUKIxGbhxUfeF+TfQyv0ujXiJYKYszpdg3QjWW2QoER+Zh1RE4mheO
/XgcNGxVy7q1tqjMOTtTB1uRoTjylWg5yaDWdh6Wz3Z7JYpJ7boeC0ZE5uMHgK7ONa3pcyC4UzE4
+mV8Kb4SkR7p79FRU2qVgf6wiXAP5j4N/EnP/Z43SfYlEc3ys85pCO98SjTRNm8goWzHWspHCldl
vYsiDweFglYK6hHoVr5o3WD9APLe2xuvXww9nBawxAYNiO9nPvhphElcSd2AdYZfG1CFwx2gWkBu
eqdrCKaMuI2MfUGTaRbTpdnO+Ra4rw2tMZl2Rueo29Z3B7EZ9cb6gSSyc6a4dnpWr+cmeLLfEQIN
usNHaZDkJQZHjLKPm1dIvsa1L63vamqHM3XF08OFgVbJC4qn9Na89e//FoxoiZuW2IYyUKei0DDy
jK4vfYv3p/atUUA4sUpR5ll74Iej9GaUJe1AMpT3CYtirLztVKP//P4op5OGyxDNAniHrD1u8sNR
zLFGE8Ix8jBN6i5cAZM7lDDjq94UP94f6fR96A84FofDaltOVHQ4UkvevErPYw2bV9W1bwtq+jgh
bN8f5Y0TCEC1TR1xjYIIa49O/gE7KstoI/i4Kvc/pM2kfsYARTZdj2yTYmm+xMWQBXBycU2WyxgW
hhw3qK+2YVx1dDxR17ku4hRd+Fy6Z+7409kG1GUQyaJhguLLcROIvoIRRUUB+dRuf0R5YSKA2VsP
mZcPX8/Mw+nGRANjVb+j0Qd2+XhjWqj/cITkWoA04cD2W4w8yAyzvwL8mW1VNuFOr3GnhaBhzU3k
JP2TBKbzidDZ/GOVBTp9kM8BnRjo5IEbO/z0WUViqGgUcd2l+Nzpy3TpmHF+Lts97c0QHfqk4UD7
Vz/lo7Uca3IGb4QQY2V2+bNPEBCkHv0ZpJcBsdh6RoUCyfx8GOUPi+xygwzG+O39eT/9wiCjId/Q
CaOvjcLP4atCY4bvyJUF38FJd8lMskhxQ6LR356b1TeuMd6RjIibDNoFgx6OhYMfZ26Jh6GX1NgB
ibpYq/VpMRjXYy0qxHoTIX4V9eKmwRrEfJhnrucw0m3AUzbOtPh16SPtkKX3MvdM2PfW0zENa9T8
G6l//NGr2YqU0ZclVRdJ+DWiyLg34f4+DaAtn5B1764yfdTTMLZgL3lFGu/R6X7wKg8KyUwicRlb
iBaceazTUwgMMBh7GgyEROyMwznDeKJItCEvsV+RBdg2u7x0kOP+06sIjDWwZpDs/Pe6IA5HMaZs
0GlvVSF9Ke1bU6T1Na30hXa/0M8U4U5eiKFWTuR6iFMyP34h9K/spvIApPgKS74xs+I9WfsfV3Bp
ToCDdVYZCRQfj6WeqkjDqlAh5g5DobkAcYV2d+e5m/c3z7o5DuJV4vVV2YVFww4+KXynhbtMEdq3
YeFV03Obp9azhSbZJ9fq9Utw0E4QO3p3MSHPjsblUv/5V7Mtx6YFxSdbs83Dr5ZGo19XDjkWYJW1
2OpX+8aTGMTUGDm9/6YnSRFgEDJZPttqjUnkdDgUFYMy0Xp0OEyzRriqDCrTwKLqKiFStoZziqgA
k05nluQLYiL/IUQ6BgN5ikPea/EEITfHN0JJRPdCqmk6EJTKVH4o8gkPiam04jtHlpjYzaC7X4uO
Clng1Zb9I40BBe4TEavXZbDma3rIct8ih2qGpeGYYOfLiismbsQM+Z/+9wJEx18gVJsFoM4lNuQD
0AdngEHS6uIRSwlpB5APAGpRF8V9KzHm7imJzEGEdqwQnYgGhdKd26m5vLJdE5xmxYEXwsZGjU2P
NYyYBzUa8JgHO083iVObt73mRxlaIGN/LdFLQgK/SryfZTKPF04zFRpmR9mCGD64UsjSo9PdrrpO
GaqGCsNFv5NWEtLJ114zN1XXfoIjDkT41GI9xDGW2VK52tcalcSX2I1Mmtjd/Fm6vfUjzmrta6On
okLSRyR1IM3c9Tl3pXaLQ66Gv7qtGhQDiUjam3FVu9k044DCJ/EMkny5viDjA9Yl0y4XPUn3k40A
z76MnWQJWrNBA9KrG8j+eMjpG603/a8lfgO8IGSxzw2mt3agSx0zK22GxXU3JDaHgoFOImC8csIW
SRaz42ylaPGaKrIFHWeUa/lME07p2Y5uavNlLOvSRPS8X5DpGrLpaSha0964iAo848NQVhvpDxiW
gL7t3KAGi95uIL3QchDGjHhRD227CdTcyE8L9oZPqKHTXc6adqh2BaskBgjYTPXWx0OxvloapItQ
6a1K+gESfVk8Ciiub0aUt8eAVeaIDbrKdKdwEcLlaqoahOVIHs1p46x0tU3uLsWPbOknNhG69mYQ
T57xxTKAnASxL3AZAkIlP0m/XHS0BUeiOkq/uYeRmap/AI+Q06Ovy/ZTbgsbTB8wKFYIWd8NBXrd
CAejB1WdErAkIKKs8aM+ILkYVonbrWR5DyGOck6a1fI8R0SC/ZQEcaTcZxQ+sjq0Et+7bZZuvLGY
TX6dG6+mctZoL9sFjiOeuO2igJIXq0kBC9FdsXY5hmZ1jbUGdVmOvPcPntMjlovJMNYofC3dHd9M
NiCARRYEu0YLISakj5vsfGCCN22a2vfLJOZnVTQIleA2GJRUVs5EwKewxFV3aaWXUQ0y1vTm8OTr
kXrym5FyXYmiBXQ2v9qwb8vL1lEeOIzF2Zh5Nu4R+7VCy8M1DPIyxRsPaJYBRCUgjk+3HFHjw/sT
88Y9SgnUgv/4l174UWAAkGmhS28ju6433l1dFdNj3+v+mek/jYp4fXIAykYrsQRg5uHrU4gxSz3J
ylBTtD7UsotsH1Nk/UnEYudW4hNYopvMW1CFxPR1toFltLF+15XjmdrVSaAKthrqOFBwmC0GQfPh
gxhm4w3KhMUUWXP0zccUYlPVS3/dOvgb/enUshXoL+AqQIBOXehwKGW3qiD+XJ0LGnffWEX0q+nd
P7YuoL23NpeooUJQYXUdjmL7s3B7Oko4Zw75Ttmx/ZSmfXwm939j2oDWrBpuLiUuuolHozgTOW5D
faaLxhyvjm7ZYW+2qp66ZzK40wUJSGvt3IHkeQMP01l0yF2MuUPhsSny1J13UQMk9/1vcwq74Ytg
i0lzEHXBFW5/+EJS9Emfpfi3+2iQ4JZUUbcJFz1fvK2MqqgJ6naSLcIs+BIEWjarl9ZyVB1OQmWr
0HwrL6Uli/HMRnnj7dkl4AGp6HBOHXdQ+qQt7G5USIx0lbOFlOhtcwPlnzNvfxoXcesQFVEdpUh6
smhMmoepWa/mTyrF0mBK8kd0ZaDaD027o5ErbikW+vfGZGHDXQkocqY2JHhPNOKjaxTZM3ODexr1
ev/JKnwnoNCu/nwqHPJZA2QOeiSE+4dfKFqmrMtymkl+jNWJrg9E4T5smfen4o0J57f/Lt0Sl5Ik
HY6Sm22POSeVW7cwsJTzpbrVi8I4s9ze2D5AjHBV4j9r8fVokwqZO6PKjGY1vOlQxwFrJ8q0vSgi
uzr3bU8qICtHf/24ACcAOp74AER1zX3ekk24o/4xwTnmU7b487NMRXJh4un+UUojv4+jOMXCwnRe
7DEXT+1Itvz+1P5OdQ/zGp6Eqhe4gNW95fgLJg2q31EKHs9BWyy9mqNF/5zkcvhGLpKC+oIz3weq
VZV3jSqY9clQbZZcjU46F2HpDfZjRKfm2chrDACrXOpBYdbych7cKdkWqHV+R5AVTKlJkfe68Oem
3y2L0n/kg8IWlbiVqnrWlOUvL1KduanjmoJiai/O8/vvefpxabQAbqTTYKw07qMlNGTO1BiADUOk
ZrMNV7uNbnFmfjZgjJwZ6jR/gpeOFirJE+glFEgOV6ughAylZWAoy0rNq043Fy9ostq+9SwaZxcu
/wM2XIn2nKfIGyPDNKGxSpWH+sExANjp2hl5IMyFJlMNn6oM8WvMNfqd5bbWVzPJp50dtfmn92f2
9JiifIajA9+R80r/3Tr8W8UZOeyeFYQgqrf0AEcjJcQLil7iQx+lC6FEfo6MfCqTt0rNov9JAYOu
J5/1cIJzch69sGFS5LnRPpbegkmyAc/T2rWxJ63LObbiDp82S3tITB/KoJc3xaPrVxJLsqFIPqYq
ItupGw1VLwMc6WOOrPfGwky0B2yAkuwlnZ/2e91X3UPC7UIbUCTpFxybfGQ/ceP62EN/xuexopGE
HZYmA0tqWbFt4jrPb6Yod7QAO8gW7pZsOihhnlYaG8cGTLMhDbN/ae7cVxcZftB2QLSLhmzbYVSa
Lvn8udM6N1mhjZG8mGLChKAiWZd/etqBqWDbr4WT1R3qONjrBKakGBjiTbb0/Q2FfgldAQNlG6bC
5v0VcoI4oGThrWhVPhr6A/56vP9thcRQrTw9HSU1bbf4kJsQw1aNru4Cb5L2gow7hkLhmrdRnaMO
+P7YJ1cHY3OaEz1Q76NvfbRW4HtpMYxK5FNghF2BQICDZ/rWX5nD/xxIbfb/+V/+/L3GuCaNk+Ho
j//5kH7HFbT+Nfzv+mP/7187/KH/3DU/q8eh+/lz+PDaHP+bBz/I7//v+JvX4fXgDxQN0mG+lz+7
+eFnL4vh9yDxz3r9N/9///IfP3//lqe5+fnvf2IuUw3rb4tx6fnnf//q8se//0l0/LcJX3//f//y
9rXk58Kufh3S15Of+PnaD/yw/y8Kf8B3UbOh0MpS++c/1M/ff2P9i4t8jRoAFPBl1iJTRUkg+fc/
bedfAjSNA+IABRX+L+dnX8vff2X+a4WOUyriAEBmHVzs/33zj3/daX99FGbiv3/+RyXLj3VaDT2/
mGX3t5uPk4riJL/IoSW8asIehcs60oS0KNMkTJoKMEI/Z5vY7Mczi/83/uN4GBp+FlOACiuZ1eHq
L5SJ3VSE5ir+BPLBMXv9U+voms4t13YP0VTLZ5N61rUUdaMH1VCNUzDqPjagmYd7PdqSrv6S9Nxb
OL6OHrn9vJp9O2ahXYvKKZ+SfC7K61xApcbzQRe3vhrpElNk1/BDllNWby1z9FSAoKf2pYwM41EV
KYy1HFvB/axc8EpJOfiPaQ0dita30Df4UWbXbY6ITmj3uXfHsYpC0t9Wyhvzf3RxrPNPogmim6CD
vOhYVYZ+SCWAiVIRi3A+RP3WXbxHu3qOBevtf44+/N8/9HrhHn2Bg4GOvsCScE+onoHQcnyZGwxd
Cy9wLFQ3lbUlSgsgtlwNKJa9P+zxbcyyXiN3cLgejfwTaGecpnK0Kh3O2Ex4NUL42FLhx3A5cqOd
jeM77LbBPXPenbD51lHpH6yaImtR9VjiviXGi3w1RchESn8VAki3eeFCM5lL82ML/qEKetchCc3N
ZUMTt95Ps91sCjbLmXTUPu55oUsEMBZpJdIDuB7HgIu+rPCuLSctGJwaFhGsDfGB8qg5Bak1tVaA
tiN10xks9K0Xx2ra2H1RfmjTTKQX8Vj4mJUPUr+BMTQAx426+SWtVfRgt7m812Ttz1dNZ2BQOear
zasNg3je28iDN7u2c0ArZstsfej55x8EupLXbhI5HyfNGlVQWrjWcfG64tt62ug7vTQMlIQ725mx
J83mhyYeKVHCHi/hMEPH31H16imZjgUCPb7os6/konp75rBYV+LfVirkJ2uFCeAohMbxaj54eFZQ
Hcfyd5ZY11Pch/TptJ/mSJu/NZN5Tj/k9wV/PBZaO0Rt5DsCguvhWCXsVicmu0bexkAywx88J/R6
OdxY+Cd9zAZcrCAfaGHvmvqtlmvNFjZBdw/nfbnoEH4uiO00eSOspMZ5ukMw1cqyzZTbdLDf30hH
B8XvWaFGQ22KZWRSDjh8Ug87qRzf0TicK03ty8zPRxRzcPPjwGweYMeqevv+iG9NDvVHmJBrPZAm
yFHYIBN8ZoZ5RO+RPfYgCtf7GZllNX6dmy6uAgphiIe3elJcwJb2deRj8Q8KLURXPw+rRk84atF8
2S5pXgYKNrZAa7Ycn1P6jSDS07E39+8/8dFlts7RagSCuBNmDxw7R9CCZR6HLLL5mmyOh9ZCnS6w
RMVmf3+YkzNtxWoBD6A9iYwUxdrDTzGPCL4VC3iSxUb0A1+cYYu+72OrLcPHwiRUbZppOHN8n1CQ
eDf2BI1k/BZWNYqj7y+o92qmLLVAB1AJHSSal2wv/HblOdSy+WI387IEqndjC5DhVIz7HhNB7hTH
yp7ef/83phlq8kqSXkvVtFAP39+ex9XgstYCC9WdcMIldpekS7p7f5STQvT6xivQCraIaSH4epRC
lqIAiyka8DXLqF8WTl5v8xzeeJhYkZsHaWzbX0c1FZeRCbIYaSioaWNeJt+p/qW3deHhDSehMkBS
Roj2/Yd7cwqI3MBNUKunu3s4BXON91tiYerUFsmwEVgMXhLixH8+ylrxow4NpXW9zA5HaeIOYyC/
04I4M4aPbq3KgD6T9fL+uxxnJszzisRh16BiQ3f1aJu7sIuMZWKeDSspd5rT53tgTeVF1FrL7eTk
8YVlSxwsSzf6K2M4SBjeiUnW/UrcSQZLEXVl8R3tVxMzaIEKMTruaLMiT1UneRqw3rT7zJ79DeIq
9QdEUrTP7rw6ZaomPgdDPUEjrY8AFYnu/Fr74TkOp7iPW13a3nrZqNQKEcgqNl0GAjLNnexBk6qA
kDrE+15aCI25TXcNHURe5IYzbZbCHa6MQnGzxsiZDwD5zhVZ1510dD2xw3hG2h40hY8b3mhTI5qY
ejHiu51xlzuOvI+BgK0t1mW88Qqj6c7surcWA/fgerARRJ1cM1M1pVZlGYDAPCRqW3qZ1zbq498q
OP4g6ax+k+JS9wG64fz5/WX4xqmK3g2RBjWqtTp1tBh8FEpLUdMBt1BA3RQdBqQGnKoNRnZdCsbO
ASaMss2Zs+yNUVmAFG0oGHGqHjcl0OzuxmJCpanVyzTQVRt/UWPZGtvOUiALBOxSKknjcs5+5KR+
w0cFVUCxCA9nXBWsoxOkg8+hpNOiOj8vtrfJaDAOF45TtVdxVUcCWqXeaFtaosYViv/WeGWVUvs1
D6vruCrhDVy0o67/SkEhxhfYAHlGGOd4yYaSriotUX9evqEatJgXvmz7CM0ToEjUju22AJkaLWpn
FJ735MV2OQY4y/bywrClmC97swQgMJVLX4W95XT1dY8vutjNNQV4Tnx/3rR4Uzyb3mThfqmZ6FAl
hfTxxKjpgcsqc2QwuBL9y8kvEiDvU+53wTxJgapjqc7ZxZxQZNaZdFfyOPt4JSAcXUeWrxVS6Atb
2DeH6yhWaguLerSIZOsEyFIlw6zM9Q1WdeoGs8T62p8n/db3M/tizlEM9GbZXGaQd27bQTfvRkuR
YL6/uN+4L1bGGRAP2pdgm49O8tkUcV+NAP1NvXJ+0KRR6Cq045mO1FGOt56nwDa5KVYuPTDbo8DE
9rtp5usTeCUNqQbMArTPlAPMDt/pdONF9XwDA89yNh7mjGGau/qZdO/N9wSdA+4WoVAclQ6P00Hl
Mp1nCn9OphmfDXPuwwxNyzPgnLciU1IpOMFAVTmrjikLJHClTt5MOaERzs4uVE2zXyJKE9nlbhYS
LY25bPzL2tbNvTC7dOe1U/rR7Bf/sklz/C3Kuas+wa0HAq+jg+YbiR0Hc3a2n3J6nrLJMQejtmhy
vOhHEzL7ep4OOZcrbhfcEdCm0YrWs5emVvHtMvsGhdrsZRp058zdetI3BC9ImLoG7oxM6fHoWqc3
5vt1gs8stBVxUZixuKvAT13qcywu/AXZWjcdnV+OhvgHZNUesF+mbrta4mleJe05htDpyuBx6JJx
i63h+e/H/Vv9czbmyMQUh6BRE92mrEFVlDOopPf32QlIf31rdAbXw5WaLsfr4QJMerNRrsILdUrM
YWvlCmu0bkZozGhHc1/is/lRkfBj0a7Tue0yhcsdtqcbOHK1vSvgdW9R88Jntc9EqcIpS76Z7uLu
8Xe0qWbb3pkte5rs8ry/U0+6boChj249ladlPQyUB5Sqv9lwT5ug0LUhTMWUD2cm5/Suo7xLc4I1
YYLzPu6MxKVd47bO3CxITdzJpStSGBXWczvrznNaryRmrCS+nfki64wfxjA0+9fDABQDmrInEVZJ
2a2bICDgY/7s0nvZ0SjhdDZzvQqLOUdnBqyXEWqkVKv/ml0FVu+NyJ9NKawU4TRnAJlvTTkZNMVO
ygvsjqObt7LqCZAY4cVUo3cYtxNFKK1RXR2odIrOxFNvLUhM4UFWIPWDhoRztA2txKEu4DPpZqVZ
D1JN0OOsbGqJNnw98fOL2tSQE14FidRFnEaQtcuSrhU+ct7QhXSdpgJHMDvdu86STJ9xw0FRDmbQ
kN35LbaiOwj1uA7NwkmMi/e/3RuHF/q/lGAojtBAOJadKLUYSRHJs7ujoe6Rrssuam9Grg85jH3d
2cUHM5IZKgimfY72cHqVcVZQ5vhdMmfijq6yzFg6qhJ0g6QHtjQ0CcE+DVk5YKmrjal2j2N6f9Nl
sRA/dUstT9NoZN3m/dd/IwPlIQDo08IkP+KuOTxMZpFHUzPC8JB2lT7R8xVUW2IXboJ49vquvxgX
j1RBt4YtBkrj5wZ8N264xpw9t6qfwkygGH4RNQhgvf9kb8yOwHeIEhnqMaC0jhZVOjd64cQxFmax
sXyRis7urq9N40M6av2yV43fxdspbcfLyJ+t9LIhuWie33+GNw70lSdB5Zom+CkxZdYiVELdNKZy
bbcBCwSngzk+l4+8sVkdc+0hgz9y12V4+AkqD3ccDx3SQLl+3ASCvntImOmWgVY705no5c3BiKKo
OEBOxBjwaLDS8Qe6jLQg67FGqzTzXnHb/qygxn/648mjwMmsQbvnjvaPPmCOtrUw4nVnoYR2mQCb
xZmnSM8Un09o/dyGiO1CoKNsSNvvOLtxi3ScbYR2icSdNOiaRWFpPfbWZZrW/VcHkUnzEuchfzMX
RrFCgLMmiLX4h6mkhHI6FK+eNKinwff+VaYxzlG6k8qQX2atvndmihYQCnCPfz451DtAsfPEYKzW
1f+3UIGqovBm3ImDArDoNh38OYCmYZ853NaPeXQvUSWkXghGEqCYOIrMirKl7BEzikZLPOxXrmVq
9sazVSfuDXFsf+YmMNer/HhAimZ8htWIEPj84Wu1Sa71BMNaQB5QBc3Uai+miaWItfRyH3dTHKTY
GNzQD8zDuED6cEB2KwtSrK03TZ4ul1KBXRa5V144vRfvWq8zA5/0+LLWrBvbHxD3zoa+OxNsv7HP
HaAiQCFZq8CDj5aqudST0biRFtQkS6SlXXqhzfqfQhDXlUqXlDtmZaPAiz+cnGToNCkKclsgjuKq
W0QCMrsbtu+vrLc2uICsh6wqtduTC23BYdlWSIJiPBD5m25yoPc3vrVKFZRYYv75YEg2rZILdPiw
LD98pWkRetkVsxY0+BnepDiHX9Y9tSS7jv0zwf5b34gtjuodBwoXw9E3QvQIbBKg+GARHmrnRtdf
FkNp37//Qm/Ej+BbwKLC/PjdnDl8oRwDwQ6KLQs4dYeQUL/b1cuQhFX/MPWo7I3pnwotwYoD84du
LMCJ30LyhyMK+LIN2EXk+Uhog9yemjsxaNOZFX66KoAJIQwD1PZ30np03hgGvIi55yYbJWqWuuZG
uAYuhrs13CTevz+Hp19q9YOiqbIivLlhjg4BmSHkpQGtCFeo8wZITBvEAL3PnG1vRJ1U8DCqo77K
YocfcDhx+YwKQx2tfitjr33vUJgMIOXEV3iZqguZ2WnQZ0X3oOdxdqvKpL0WGVozlJuhhsQYMeWZ
A5y7k99zVfmPE3iJD7a5ZJ96vYrOQa7fmH4gnjTloZ+uDY6jUK8YaystfZZVj9FE0KLvCadkUD7t
2Mj88v70ny5hqgVouSEpRkQO2O9wXmwRURMxqJD0ugsbuqLTN2tOGVZWN61XXxc/pp4aRPD+sG9E
kofjHr0jnAw51YhmhjgGRlvRWa9Z06Cciib6xvVK8VTQE91niDJDYxicO3/MX8vcX6BNQAHZjQPc
2DlX9ev7z8U9xwsfXko82NpaIkMB+nDMxi2dmZayj0Svoydtc9/Pi6Y9681SFFfotojscalGfEDM
ODZ+YfiZdmGXRg7gQXyImnvRjBUqdJ2m31YOcpi7LJGoVFDF9R5p8zn2BR++cPdpHJufMtHNiBq4
U0e3ekQ2jsjYF1sfVOAc1vpimAFhSWIFXhNlWuihJk4I3ftdfjWiTyY2tLMQiwc5CJtELIuRbYYp
t0gOlKP/7EUtHqRPXhUuSsl7ilSZGVRxV30fayPtrwcpVl9F0dg5phnWJEKecsY3UrG8bwqXiid3
7dq4HWoTcxUQIfOL5UBH3PqdgYtxHC0wsDEkbK6pHbZzCJge1Z98ydX3ycTMC/6PnDp+0Bc3gFsG
B+eYYSZmgkpwD0pF/ez0AlxJPw3tjKa7Lvtt3OWRG8xjlMmtLiVhlV7384sgWHiIDFkFanKtdm8l
9hBzKNV2Ew69Zc6AxUb/XhnQ/bZJW9dW2I/E/IankF31GpLpQB9G1InryrS+uPhk/uj7pjA3kxjt
qzgaa+TJxDjuq6bC1dbQGzegRtgReuBFCWSvH5bvrSWbFwd6T5p1FnbcTWTCeZlIBU0i1qBTFjbZ
Rmm55U5UGZKoZtYNNsCCzvYDw4i8Bwiu1FLhcjdqn3qJjQ8CouvWPunS4qGE5Py5B6jxeZrLe6uV
2WWXOp2x9aKy+9n2pvE9H9v6JfK15SPSd3UO6W0QPzw1AZtF3Ttrbxs6CuWmMiGqhrY21v1VZJE6
hqXplDTI43h4MkbpDkHh9sanCpMh7v3KZe24WeNPIQr/jYELlsqvI2cUIH0QtyyCzoBOh2momu8d
I9Je9c6ZwWoYnvYypLP3PWs6G/6cFyePVrV2veeph5uuR8p2QjtX7te58twOAZd6+eg61R4peGD7
anCWaqunafm5bQtEXPMoq8bQ9eLBCFjpMfh04USPMDlNE3eW2LhR2BoUQTbpw+04p8W3PCvVbWG7
w7e8m+vs0lVGdtnCAwyWanJYn4bRP9ZZlhhB26WpCKjHzhzo1mRcw1rq3K1wpImNsFU3yc4xJt3Z
Jr6OLL0DEqRG2yYCuo6BclLhFpyCg1RtE73a06IhUIzVyRzGC6boIeuvRCikSfYTKlxO4LuLeBSj
Fg+oCLod1VRXoRJsT15X7DOZjT+qPgMx0vYGbMNGR4itNirKIBS6mk9FmVX1pmh7+N8ajcpv0sWf
ED/ItJNhg+r0EvYl8gV7zHGxrGkUojXbCQB2eZ3qLb4YrQ/69UIbRb7uwxmDja6v06A0Zut6juis
r2Cx8VduuNWTIck34f8JJUMketQVeHjX3SxmouAcqjL9WfuGwjJF16LPThXXNxV8ZwVUKvK/6nU1
frbBiXNELBS8A6pbkICorcGSTkn3RKj7srzTirK2Q40y5JMOFvqzXMsUErmgHqBEVeOCMZhFsknw
H/6ktwrj3TER/d1iiBlm5SLML+6YRB9TTm3EsftUPlAQWO79OS7gWQITmYO0Xax5D0SBGxuWkD1e
tZ6dNnzyzsBP0Kj8u6qvi+9DbyTjRmWL2oomg8AXp5q6X7pUfGvHor/TFcySoLFH/ZtqZeGuukO5
TmV8FX3uualwqk3zX7IT+suc6SaWx3Yf34PmwrJTS0XvYIKjBFPcePoS1PXi2BuTvsyDQom5CY1p
nLIQnQP3CsW9odvYrQ1RUg6RsxH22KrrSJPltNGztHiKLdV6e6pc9pNhDpx6TptnD7rXJt9I2Sii
R5HtvYJlyl/SWQ6PtjlOywUqpSbERpfS5sqZH15Qfo5+Hz8lpzoHRefi/h2gRY4vo2dp0a8aKt0L
hD8rf3SspfjM4e17NzoSe/giNU39fXCiPLnAu6EFi6hmZPYHp3j2CkTXdxHbdProxCmujzMIN/PO
GKuq3+Efj4pBq1sIaML0Rv4um+iCBKBJyhtMTrsbDAW9GxVPGup1cQsovjNsqL5LtUpja2WG3icQ
LXiGaS3NV+rBFT6SmYqvoy7vyyuZmWjxR+hMbjI/NW6HAtpnMAirNy5MTC44Kqwov+slULENSCIw
Ybgk2UOQUJvMAA9xdG4gWLgfJPYZTgDweKK7qs3QnJH0R0F1ooP0WLZt9EAfNLJ4afRNdok3GPXW
7azkWXlLZ+4j0DtdhjBbwWtexYq9Nmsd/UyONCQjpZc2WF5LRK82Natvvoi9RbvtHT9JwlhWzrc2
ccuBvzPbO6Ph8beGTJILMSSU1DxWDIZ6k9EOwZJ0i9rraK085CjwpDuOgZQIwq2QSCpbayyCsXCj
7zEH7KeFxP2Hrbmo0daQ2Gk7Osr8ODhmnYU2lsvmlmupdYKK7hJ29n4BqK4fhAaMZRGLty+V7X02
3fVtNIeLI6Bv4X6cDINe7KRHBf+4ahNkGSIXQ2eYstqm0bX6Lp5tPw3TSQz6HmdIFV9IY/Q/j6Yn
08us7aYPHksA5+GkqP3bojLKTWkOpY8/0woY6kVl38F4nfFthnypghj8Gx5Njb44QZ4vEpk8Q3gl
nNmhjXatraVZ4CYUPZE88wp5E6Wu/0N0rvpCFdPGTDuL3EffW7IRf/GsgJ/ZtpinWqIwQTr4PSt6
tNF/MoSyXuep4K5MiPM0dNAnHUN1dxJGkGkeR20kfbPZOH5m3jq99O+0bBgemihJbh0UTO+SxHDn
qwrR4SdzttC0KC1jeuiqzo+DacxslCNGcIxhNvfzVwI+rwkaFEyyTaQrLgndSPMRlu00o4Ekxv4+
ngvzS44DOKfUMuf2JpeOe1vgJxD6tlR0sxN9A13B/5X1jvYqTXqa+jInAuwjVluhwaWJhmYVVzsz
JUjaWdZsYLDbKexoTA1wC8wJc+fSm24fnF6fso0YzDF+YH8k6IQNcVSHteAkCvJY876oOU+KK8wt
quK6wBdwRB1Tztk1+gAdOJVCLzrMDoosv8zRm/ggkXsywsZtpQg1gog2MEEXdB8EulBYHrRlXm5b
UWDF1cq2GvamNktv75pV2lxNXpab1AGzLt5pkS7+D3tnshw3knXpd/nXjTTMwzYCiIGzRFLK1Aam
KeGYHYMDDjx9f1Bmd4tBmWi5b6tdVVGIQADu1+895zvFMZp6F9GTWkZC0pV+rnqjeCRIJyIDh3kC
yd6D4Xq7ADDOs9nCYCbWxZvIkrJKiOLdGGVlor2iXGI1ReVHFFFYsNOoNT94dZA9ea2u7Ssbl9JV
qwNrjb1SkjNfRqjARx6Vhz4oRY/qNCxOBKDNxVVI2uZtQ5uMMRWInGqHYkM18QwsdtxNOqhUMvhD
sEnQugjFTL7qU1OGlGhOpHmuF88IbkptWnUSVETQ3VQtObw7iilFvSKMKNvPxGO9t+pgDg8tdfG3
aRqz4LDqKqvIj/Hs5mQrDx1z04bi7ykoUj4b1cktmRnmnZfa63ZxhAyxmEP7K9ul/sDL5GmS6Jbq
XevMHr0RWT9IS4j0LO20/8uUUXOPNrtMk9qcu2M7TyW6BSLS1G6Q1qT3GdV80quMKTrzAKwirhqn
vSfNpb7pV2VkyWqmVp/IUZNK6LfFELszVcDOXDx7PVTDEgyH3q9L3F1o0jzeMFWyJOHFUMQTLFT/
Mm30vqcL53u7UlUs++4s1g9o5bs7D+W6cxLrgpUR0npZvytnUcokNKt0gvo5dd0utTowFcgY3AUc
98Lf/69s7Utogqh5Wo9qakdVCERpnMhgYuIy2G90OH8xcqalATlqcxQga7n0EZcV3rbJntkDFk+i
Qh6/KeFytlsEQqnQSrkPoUfDeTa/DL3qr4Q5DVeV1Ol339fiv3d1gDSagcvQcZOEbsOtn7rIpF6Y
TV/3GUNNWxylUQ7fg7JJcdS7ZDq8cY7+1Sl682szCMGkfinv8JyUctoZ+eIcxXZAy4d4Horh78aw
vR1jb/uNc/svZGukbm2aMIRSm0T3ol0KkMcupUsbyfUZE3PSa9gojTUiL67S31JB4pbvNSyBVt09
l0Yo77slchPl2RPE+hV7u0gj2e0qgwyWEv6Q+8Yd+VWjBSTa1s5FjgKP5eXdR6Jptv4ATGwhtQYB
leBAGulCQv4IjQeyfsy9atrljSfw9cASxSgQWqgt/2BiXl41yNgdeaO4qtOqa0NbIAvKsQBxCOH8
MARY8/LQUeu+a/VbdKvX1+bh33SqgUmkE+OLl9e2iQYow4Zr92uxXLXlHJ7IEhr+GuzmM2Vw+qBr
mgODYfxni4UHlhh9BxMyhtrMBV9eWOcGiUizRyFjzOqK80595Zhpl6w0PcWuWao/GYYXb9zp7fd7
2TdC+ooCh9EswlRs4C8vavRWVK3rDw1w4VxhYuFksFL8tF4ubvgf3oxAeN0lZGEhoolxNEoJuiwX
FzRzpTuJFHIw2vbQjhgNM5fU2FVTY7Kn+akVB9plpww5f7scSDrONEg5xfvI7JrDikj3ytIKbZKb
R2I/2y5V8X9dBpBE03WlFU+7Gs/6y884F1Moha0zihDp7+aSBrnZ3ojCOZid9e3319p+1YsfgIds
e9A3HeGrOOrZMKtaNwESqKltbwgK641T4RoRMd8Cftd+jNzso1q1kdE8AqmygwABofD3H+K10Yb2
Df4PBpikGHGcuJhxoK3z/GyTlNjpMtZXrb364b4XuftYW/383ug665NOp7WKG7YdwKaOTWGFtyL8
Zhhm9BYN+Bd91hCTJKMC0mcRM/+IM/tp0c+d0JA/LAtT0dtJV60uFiAKDLmW4btatDS1ayGPWduF
u6IjEKlSTnfoVDqd+qKY/pro/yVKDmn8+xv1+nXZPhcjJ0RQOFouNda9rSNnGXkyiqquYr0iaQjI
PU6yLDRO1dq9pTd8vRghaWXOsFE9NrXVxe8yGpPZ8SAyK2/m8OPCeGqXj+NQUj1sR4JsobouStqL
DmF6/5WHwEkEpQ/OAJ6IbXS43YyffgRfFYUj0wVp67z0xx7SNrR9kkL+8y3lyeOFwxSDVfKVss73
i9XapIbCXd2nEgn1Q0+E34HYiuEcVv7ylgPn9Qq0jfEAfjACo4tzOTso6UsYhseWpro+u/dAJ8VN
0QR7d0Rk9vvv9otLYRJ2cHhuHjYs+y/v4FTbvTVCsEYEpNZ4HYctTJiO4Nql+o2B1C80AlyBh4X6
9gfSbfssP/1aWYDXbBImm7QW9bWvGvkRI08lmSU2cPWnTM+7lITYmzoyzNO82n/bU97GiCrNvRxp
GKsAVJTbI6rslLEmtGjSg69czOW0aOcrIiXeohj/8vbYDrwaNlrMERel3RRptJ8ZbxPNquI7E6Pp
2mpn6wAHaj3//pd4vaIwjOa3Jq2MpS6gknx5eyb8cSW0O7FnOG3W9z0kiBCqWKe/FYIoeexpU/UX
CasFtETtQkuDvSWmzx2kgTHp176r92GNCix2GFnY76SIsuj0+8/4QxDxYi9AJgFgEqwaBSh2rYvP
6IzmkFbmKvYr48DlY5ZrUF8z9o1oX9Gu1nFmTEt19K1GzMdR2zA2EBANSITLII01CV0aW7rfM6pg
iT90smtx+UGOmSknW8TjTH6MO7Csdn+Yym4k9chNc3tnY0iSOw2GZr6qPae/VXU+lKSIZDoZMlPo
s6FSk5mDUerlbtC2st94UX4M0S++OuagbebNHYCueLHWpGnNcbVNqboo646z0Rk6rsyw/ETvwWnj
NVQkCtAwDMq4XNxKHthTt8w97Iy3GHv0AlerJeWYdOjgcVBB4XyqmC88OnmxfCV2mW5hEblru/dH
fvod1Zf6VNStTYuBZGAIUToXA9PEXDz+/kfdVujLL8Y6umEW+Q/o6ZfPXUd6Q0m9KfaGyUGPgNJg
L/tlfkML+fogsSXlAaUEgRBSRW4+85/ffu5UmFtkv+0LlcqbolaRPg7NMgjyENz+mK+hsT4vfdrQ
286b+tSHBbiEXMk2niQTzb0gWt2IMz3ixKbTkdrJFOpifUPJ9PpuYHpDIMucEpgIqZQvP6ZPb9vS
jPH2TG70MVMD4y0OeMl/vee86CyDIa6u7U26eJjoiXgFLytNJBFkNMERDOynlQzDN57a7aa+/G1R
hWx8tw1xvh1YXn4bg//eHsDP7mcpRUzUnLUDE6KTpR6b9lhkGoB5bxE3Nmh3uOq9vPQOv/+mr+oD
bALcTyzZiJ9ImLp4umazmZxu5RO4dmscBpdchgCn2Q3T2WyihTcSrGxY0dFmLvjw+0tvN/Hyy0cb
BYOr4nO+tAiA2+8Vad7MU+du3c84T263DID3LDrWO6gh9f731/vFo7OdQmGkABnieH5xs1PecuS0
NFtGWZpnXbnfFjz2b/yiP5R0L7/VZtrmJLR5M7eK/OVPmnISHqtlAtjn197HMuxxl4to6+z3VA0i
KYYyK+OBfJEJwahqSGHHOrpIlGAzvSUEGK0z3bf5oL4arlWNO5cB4nWg3FadmCxUH1GT6C+pIRTr
QDvQVR/seX2Pfs2+q4JgDA72nAeEo6+tM+zoOwefYP1ERqJKIszjlXfK5+Ux4KF35lDTbfOCVt23
i4SxALDTZMbfGMYjEbNF+j2snG464Zrxs0M9aydKmMOmuHhRCVdxaSAKiEeXjKKExnPtxlGZZe6B
jV6DnmSn+min+KrjXkr7HWeSuX1qaf8s19ouV1Tmehq7BNm15pgy6MraNXIkWqqcsuHPFTmWFQsw
pTouhMBgmvv07Y9juUZUFKvT3htGGoxAKMkhiAdelncZQiuHgNpRfo2wv6QnYWOF+Usyaj57gRyJ
Fhdi7f9ZLf4/7+R/cAD99I694p08qelzpX7Gnfz4g39wJwRWRH/QhqBoYOSGxG574f7lnQT+H6gX
WcShQZB8uSl9/uWdGN4fmyAHFIqHqptu3XaS/Bd4YljmH5vVmAi8zSABmOa/AE9+8PL+35tKrwSJ
HNNR3lM6Z+Q4XbypQ+ASOCS98VlVtA/qRfnX2kn1o1cr95SrITw3g66Pfta3D/bkyCtXppIUYH99
GBw9XfNCVftKNMcsY5QVtl15EzGVebIs3dwEjdklDNWzk9tjncyt1axi6Q1k3YpTaY9e+lag+8ta
mE4Dxl1WNvZucPUcTi5WctPtEQygYX/0SpXFWc0ZvwjDr+YMpvanH/nhn1v0s1v35Z7x75Xo5fEC
b3aAS8aVqoeomKXyHu268hIhdHhe9ZQfG0/W110k/Fup5DapqIhW+f2lf/EluSJCpa1CscGJvFxd
RShbHdZm+ujl0ZRwwMuuAdK5N5kHquI/XoqHLIRWwHdEDUUawstLFTw3U8Tk88mY/RE+vP+59oW5
p5fovbExXWivuKFIm3/YAak16FSHF+VG0Jp+hgCre8KHR4g2p9bQO4TreNNQ2WBLOXC+3nnOucnK
/eR+7EzjndXa+6K4ztLPdfCdQmbfG8NJzOPVUj+YPXjxyT2TqnWoq0dPiWdNPqpTByeSR66LOr/u
p+xhFHaO9sH6T9v69mU2VSivJ3icrYK6UNZB6YEYaFflk1XOxiEwBwiUKQD7egGHmLvGW/TAV08j
xz8y0dDqwytF4Hhx8yS6qLJYevcJIKN/XFM0ADAXq+u5TpszCOfoXWkghbIR7rzxhLwsKLZvisQM
5OWGZqW1ctnLCYpC+0QIuE8q8OngyCZlL07rN962i8p8u0yIZ4iCFJE6RoFg+xg/ncstabUF+Xb2
k0qt9lQYojy57LzHsg72ixVWMWzYYZdCUd5lvZ8nQyrgMLuQg4u6J9BRNU4CC8ZW3effvyGv7rzr
8+DR37QCstPo/L38YAjXK7CQafacp1m7T6tR3VNY0HGVUw9DQHMCsMR7IzCCd7+/8MVhj1tClA17
AyZfzGRbs/3lla1xRaXoe/3z6CYrh+/YEwKd+Ny869DM9c70VFTLst8gzrulcr6MG1SNfDdKlBSb
n3oQKNZgWFuf21EeS2V/zyxn3DmR+6X11xiR0VFLKhOmxr//5Bf0Dj45nXLitRjy27i9X1nvDObe
brZOy3Pn2bfp6h9hOMdtGN0N0XxdNMSNj80uN9yPlvrnOfr/Vcr/AN746Vd4VaWcv36vPjfffi5T
fvzF/ylTgK+BpjJZsRip0kNgz/mnTDFs9w+KeSLOKGVo+eCn/r91ih/8AfAEawoCbnymP4qbf8sU
3/mDLQrHGn9j4+r3/xOX7eX8zMO5SjlEHxuXIo8LJ5eXj/rSL/AkVTslBOrd922bJUvR6WMX6iHG
2k8FYsq3PHfbkvlTZcQ1N6YNCzhdNSYtP1zXP604yvdEmgo5JH0w5J+nmTBNa7beNWE4PUyz+ZYo
+uWmvn3FzbKPdYgZ0sbMvFhHRkJH29LphqSh6XQcXBT+NHArVGDSj3/65X9RuvzyUtCdNh8ZKOXg
YuFIVYXe0CqR21qGqXdBtMlFCKMhYqd1yzf2h5en+3+/F3nAbIJuAPL6YjZLbkqLm6QdktbpyzvB
cfeYl5XzqSvK+nGkrIj7CpcymjDV37q4Bd64/q9+Rpig4FwwUOGluXh0oEKkPkEK0HsRnV3LrVcS
lj1n+1UViDmNtxItf3m9bdTOhsj6fPl9o3SWto3mN1nTtHsfrl1362tnujbnMLyOyFL6/W/568tR
OJGrg/PRuagFO1pUswcTJJHsMDEiwy4eJWXRwKN2mqOwOv3361F5sn7j4efN3z7PT2/FsEjCSRlk
JEuo/cOY+daDOVfRbW1n3f1sO29lAl4+qwzzKT6Z7m8rEFSLi5+v8kK1uqXuk6ZY3Qe0d8Vh2ISi
FVrYv37/1S7Gd9jxL651UexGKOeLxun6RCFePJc0/3GegZgGWkBgZZapO4T7yN9a/S5EonlH1eXe
pDKN7Dd+1F99aR5YbEWbnxV8xMubPBfLxGCMD7JEZFgsgQHRIRL59aS6+cvvv/TL8uXHd8bLRiOb
RX/jHV18Z1p/MvNW0SWe2CS0OWwSb7X047i0VbQfxvlrxh/WichQ2v3+0pcrA8Wcx5aDxwUQJs7m
i2VIWmXULV1WJ/WHPDHuXHuv/jSOaonXx/94oY3nhOuTNiaQMnrIL29n5o7KSI1QJOVMlkbLe7Qf
06AT+yAg56SOsuCMu4L6sJqGP+VYqTeGSq/uMcyirT7eGrYU55fRUlPuO7nR4kdwqym/Zvphnpi/
6xuiTksAlNa3GT/DOUMn/sba9+oOW3TMt+MUz1LIZrw9Zz+9rKpyG0jCAsRN1fQnLoIdAyPI1QLj
IM4B9oOgNKZjNzUMZLK0e2OteH35LXuAURpbGpvoJbKsi8qI9tkgkgE16cHOnBXxHOBvR8LYSuzK
t/ahs3iAS8cxPLWUF29NwF/feWpkqAZsPzQ6gMW9vAFD1SDZHzuZaDJD9sSGfctdzCGdT8PCglgY
k/YaHWbLfMuo/esLb20dOss4mi/uvMxVZvmtlIlfWPUB9EiUlEbVHFeQGndZodxnvUzvQ4GC7vfP
+mWlBO9mE5zBEaMiI8Hu4n02F1iuWDIQJxfhEBsa8qUZAqxEdcWkHfHhTrbrW5yRX3zbED5WBGpk
C2a89KzNPirYCf9F0nQ6u5lF5B0G357Oso6Cvca5gvJ9CB+byMvfeMJfX5n6k8MPey2NCl7ulz+w
M8+BHsy5TpwajWNaGu1fmVl+kIvrnELlOmdQ5LdVBgH397f5ctslCQWJHr8rQYEB6paLB2vG4FS1
bAmJ15FWXcw4s83Vc65xar+ziDs4//5yF1QnVo9ts7U3wDmH4O3A+fJ7MpSzo64YjJh28Pp5ynPk
PbYYkWWi6j2FGil9agRZvpNTIW7Its5vA8PgzKfCPunyqtwxn3PPcpbDk+H20wnV7PzGb/Hq0dt0
XrbJNmLRMeLI8PIzlkvei4Kc59iXtAKNiZa3S7P75LtVcTK0mPasRePxjTtDm4F/9+dCfeuUonr4
UXNRZUYXz0AQpt2YEdcUp4Fu6r3pTf36yUKBWP3tlmPd3aH7b/RNjTTMvM7GvHASZLKcOidPONVR
rrNdHDUuqupxyNu193ZrxhAyNlVq559UqkzwWFvr9DEVqo729DIl+tmu9ZB66UYMJ5APjfdpspe2
OZkZFjgSN5beGHdFCxQ+qYMqXa9C4dTVSTmWCe3KlqRcgoev6jtndsLPhFnU/kfCr0R2i/Okl3Ha
Oku+LyGVY2IwxvGLqf3FvjJENn1Yl8FGbmD0OH0aHvUcMErH+MPRqtwLYn9x+thl6SbaAYqPe61N
HzpHYLisW4rDQxNZi/mkwtn9XtJLPDVes/yJNLjp9yEkKG+PPjp75sRC3CG2hDBuJznTXcN61jys
Ahbc2RBdZMayqomeG1Zp3HQsAgi1x3r4HLk0ig/C6yGzRpQV5y4rArR364S1fw3E8ifoIPNd3yG2
2PVkMH+CANZNV1lvEMU+6T640yFSrXjmLFTvFhTC9CeiVOIgIwdVonFxjJaGQUVHzZz4/0L3sDcp
+wK1cIBb8HnTulqJGxjjh1D1wxZcCpV1b4x9ps/FUOjPOmymO9XStDowckqn+2nSm2VJSaEOWNIs
g76SZObPucFAI517N9aKAUPw7yEYJoHyrllF+zcKp7E52j3NuTP6m1Ht+d45yk7kytBOwhymRNqT
ZM6wTKA8FybZ2iIzjYTM6Mg49p43ZgdrNVDoNHZeb82PBcNQn2b+XQDx2N37/djlscTLViREgPbk
v842/OZOiNA+zD69v6vcLVA5CGMZDmz6DgH3FHWI3Wqiw2JrEW2ZmMMyXyPKUCCGuiIbzz445mmv
rA4DdEVZq86R1RIDai8y/R5FxozFgfwWmGVlPyfYhLJoT4TZ9OQwe093OZ5dEdcz1AZkpUZaE8s6
tR+r0rXzxO1Hi/AzVrPm4OLIf3KaLOdn6EfUCcuQjgdnzcf2PeR/o4qt0QZmadKPSujj6fraXNa8
PtZ2MYb3Y7uG05mUtOFunvHaXXeUW4/ad1A6ihatX2IuZho+yrHpb+QKRprAtqDlCv28oE4pJmXh
y1wYLjYid9BgLRYWmkYV7VF5bvrgVv1Qn6ggihavE8b9vdkNHYVwLTGFNGx7CITJyGSDqczimZC1
9AP72ZZEKkzs2U6URg+K/m5PJQO0cFdXGJj3vrQVtrFsab/42cAeRYVquDTooiUnrKfopgdhpYX5
zhbgNxKaHNU718YJfHRaUx5gSDV1UuV9O3I7TBU9LNLvogcOPhEBQEPuyNs5CPRjK22rvIpqU93k
vUVOjb2UzVdd5iVKM62mNPbCNj03ubbWvaZkIzQsJ2kPf4NtAy6pTItRoodcCTMZbuK4iWq1JHVb
efOOEwdQkIbF/Fsx2uaaZGto3xqV20ZxvkbiNAF1i3bjGpr3Y1/s02LIH4ToO/ChqSdwl3ocnkSN
RXNvVqgj9khQrP5jZuS+2AGcbiZENHLE5dQFo7hX0spJnO+FFFcYTuV4btuZ11y0JNsfoN23wz6z
q3k+eIu0THQZkXenmF4sz+VUuoxDWGxQDYyohN9jBfSm2K1MQEmEyRKsaE6p2uU+R+Qk9zc/lw+M
a6cLtMn70ZHr44g8fEthtPRhLQej2eFmVPah62cT8TQTb1jpTbSmOxkIaZ5tKFD3zSIBpSL3z5x7
ZbrqQ2D2gXnKTDVjvM7EUxou/p91U3PCmpph+JHFl4JNrXBU+BNj7J3QpYygECg3j6FxuYzNAhKh
4UQ2pGlNtWFp4AW5XNl35rne+0vePJdZ6i1JnjbFg98XDU7zTixqF9ZjQD+gC+tHDaCKBXTxrceg
abKvQzRhX6RApG/m98RAlAv15BlterucS97z7ADadCmPK4aO4eySPXiYIcCwp2O5ZDsK8+x7nZUd
blXyO7INjRs8R6h+xtieLdIc7XBJARbUqFz3tbcqtZPVctTD2Fz5KKMQqrTp+IhVrAC6IIz5eh2I
bdkcWtXAMqCz9Qgar4JB0AbGn0wN17+b2tFFYhWYNE5qTcP9MCjbw7kgJCbwpQdgQgOpzg88UixL
GWSG2zXq52Fnz6nx3RLe+K6GaifPGGhkwgQFS1hhSbOGtFtYOBQM075yV8ed4rxEOxY7eHy6Q1qk
vBjz4OCWoTpjJ9o0+hMiDUgYhIH33oSP0GngzNcTeS9ZTtHB+7HYX2YBj8sUQ/TFE1hwD0I3yG7T
qeoO0MIxWem2dkF4RPn6Bb8KcWZwy0uUaf68tigKAv++s7sFk0DrT14SmGUo+B8XOXJyndd0X4vh
SrTtt8ylrEicoA0IBg2Gp5G81M8qq8TV4InGjLccNISBbPBfvKkCeWpMbnbLLkioRTktwZfWxVmO
KdKSIexqG3cCLDHM3EtZj1AygNCZN/nYeUPCeGm4da18fcoC3f1VLaOpdoIs5v4Rb3MaET4b+h3j
Biv7Zqgs9I+GCi3xXPdred+igSevFMvusDPwUlGPGlX5dSGl7dz7mfKT1E+d+ogRP3paeKxdMj9N
z9uh0mX9WMuyj3t/Kr+madFheMYdiU8w9Mv5qgXCQp3rUPqQxtmRmk4Jd70ESlUM//RQHeaVqFpz
tPRfs1zsk0TlhZ3Phe27r/jB61guTWMwpwmz50wH0wGw6iKTWaTW93Q0Zzw7xijnmOZa9KBxkYvT
GjDV4ZU3Q43RQJjIUJpgqWIqpvCKgNHR3K+9mb2TbsWvNYRWzzMExc26JdhuGA6VkiFfq3eiLEFI
U6i9W1lNdrR8QwSxdh1HXhvW0OQsshPGV6+sun2tNatX5feNe+ogkTVJxAtt7mxGKeJgq0wuV11W
RR/mVgL/DL9QTbrOLcQ00uBWQZvKGQ2Hf9EUe0/Lj4jI8g8NrrSMmVmLIGeUwVAAunL1s2GqNnGn
PHxqVhybcdSlyO0E9fe3mUKUhhDzzafGmLKnZcZWTYFf1R+JSJ3lNwR81jFyx9Uhq1Pr+raBkYEv
NZozcBSVrUuq26wbb4ZVFDdqHDx5P3l9d1Wk4SQPMmgkq5ghnfm8hnMRYMVd6tNq1H61a0t6RrAA
SCjFPjf5DXQkgtP2PgJN/OVzRyYAqMSqP4h0NOq7fjIncQiNQaCu8odJneTcIUsldx07M7TR2dnp
ziVXu5LhSrhZPUM9pQE3/1VlHjAKLZo+vKbkHfNT0QOa3iEewn+/2uH4OVrAgO/cdGrwVfdVdY3G
whyOZdbXVDZhmp1IsXHw0g+SwOBZC+dkzE7Ltj4PJRnE0Am+GI6yvkrQxtRFWerv19zrnXhWDXrV
Ce0xcBxGL0+4wfNl5wMkMZCxovLerWaOl433mUwvHaj6EHjdfGd0QOp2ug95YIOom6Od5xJZuxO2
iPgHzXXYEhmocvf2WIZTopc0VLRTZfGu6EbWRLuzMBUObIwnCali2nH05JrNYoffxtwNFh7PRX81
hKsGat2OlS9w55FAY7kUenNnE1VvibzLT2PWYsLrJsMEpFMF8xjPtU36Sb8JS50mLz5PJc2g4wBv
CCaFiprbvEojUAYyyJ1dOznVx4IOSwP8q+cNzUM4CHSqZvvcS2ek7MQgmFJOWm4HcQGZ9W7s60Dv
3LDrooMxhCQy2kUJi6OJdNdQCDd9cQ6hGR1N9BuEV7ulN94v4RpiP0QaJU+uOxhUITOsbYEWMYsZ
a8glWRbD9GKyUcqPE3uXjgUUFEiImuxpw5IV9t6oIKceOnTWXOkKPWxiU+rNmC3CaTfBpHoQtQqe
Mm0OV8Goe+NQzikHPd/U86F1PcNMEB1TQ9pA5UyKM2N0Y5yaTeJEfXVqyFCedspQ6sNmrQ12QSDh
0BfS8KdjiyaGH5TbyoMZLC1jYL1Kn/Axe/pWzHQfr9AcDOZ1kXeEP4fhuJxc8LcqKaq8+RJ2Vece
VKrrrwVPKW+KqxR7RRM4Mi5nRn/YidnpYkSJTbkbXMDZMDTG9RhE42gnPvfJODYis+o9zPTi0Niq
wgs+j+3ZWEiHOE1BbXzlnk7rzguaot/1krPvrqmm6Irk5eU9p1jFBr4WFEeuz1tmGbYu7o0V32xv
11Gzs7psve5g4aHX6Bxjhm4RgHCoCt2+Lye09/tw9iKoHIrfY4f0ev4x6l7v2x4+A6uvOT9PBXUC
f75EBR9pUg/AKdMPhl95PRAeuqg7HPjpO+WaaUAYIDtmkq8ox+MmWyl9hU7rG0XzwNnDbiI2uSbD
DHWey/JHf1ftOMdsQvBqS9fRvLb9KaqccSCOdKSkI1QKFetkNlQsVjjZmvLcDw/DyJbTc6RTcVDZ
UGiRuAoEWB0lQ5jn5nMV1lk8dVlLxukyTOvRTQfci0tnDFdDjnTnHEL+AEZamxhaPZ3rwyhFf1Do
70nI0KPtJSgRiA33IBWWeyZxgH4DZw66vSvKFWmjP0Dey9wqjEXUWF98pcV8wNofPIbD1Nzk7giT
xqxFmO6FKIgSCtol0jv0bqMdO0HOrufQFsnumUf5T65al5ko1My5dVGRuyxs9hjtKArqIPENGhfX
Rl0tLUJEFPG7vDLEnLTL2ON9n0Z5J6JALWfkknOGdsbl1uUDAeTgIe0wu7ZhJagji/46EbenW5f8
F19E+Hiwe3FH0/QxxOW9HVDx3+1VUbvDwZOr7O/xuw35d5KuMlLlPMVaHSu+FXMeG3ANPPYFigKT
0TI6d0WQLbu+KwoMxOvY5/uxcJGzVRAz1x+WqZq+mwyfYMKr9ambUvTYbaiWD6FZzvbBs9L5nLYN
kgxDU9DtNTzdT6stjZPGa13vSNphTzJzqb675bDeZIZaWUZcL59v8hV87X4QdtPsqrIdrDin7NA3
QE1r4vmaQI2JaQ0MvtuQZRjdZ5saZxnaOKcdKEHvUlMjTG/ZPYb7xmAHRzmlnPxuNAIRHUI2MkB8
hR1kJzyajES70oi6Q0VtPJFvHQV5vBo9EIIUdzWlmZs5h0ktXhcbjq7/disjuJWRvdoHJ9t+ErN3
M3b8qfNjnyMWfOmMDjVIKZqUOx6D4S8MeWOYhKXFRsirOVmxE42zvYWLdp/CNaBC064w/Ge91srj
6G1bV1qtGXHszKjfkWYOXEgLt1/2noryIEZKNlaQX1o6zpGv7a9t3aNrYSku+j3Nghr1r1Vlzp6/
6fXN6OUkmuuWzRxwDWL2A7sVWJJphP7MnEtmzyYVGMSjZkI5Rnocjh3okiNDuHUOxRG3sxhgUoZI
U7LOmHsiQEyjj9clFQF5WpwhOVr0dnYi3jKEPUXpeS6B54u4KGZ1Sy8hWGkjpHMeN9jEdGzJpkfZ
HGKs35uKnEcYQUb+WduDuhMUtbyoreNvoIcJEBbdDSgXAobiurOWNftg1Tln9dTS+qavstLfSxNU
5+oaY0lcrUz/zll5v9SjHz4ji9PuHn4JPN7cnZi4rKHsH7mkt1ytEFE+gPns9c7xRfpNLD1xTjJa
DPskOEmyowwe2tBGdsE9FeK6nHyS6Qm87NdM75hNQtcv3DpcgJ00PWvPGsJVqopxuCuGTMz7WrX9
l8DKoYbVVGbfjaUKvphj196766DoWugwpJpv/LGmpKbrct3SuBFYNz3vpsiYMZ9glqz5ueuk+aFn
y/lIVhpwogXg0DPUXfNbF1javpNdQ4tsEvnoxKbLH57Xas6Orewy/yCqrji5XmYztqZXhtBpdb8y
MjxKtht7P2WOjyGx6PKjGhzOsG1PYU/Eu7U++HPhnpdiKb85nbAidgbD+sLyobr31NDCPw3pEsD7
Cf43e+e1Ize2pelXGZzr5gG9Afr0BYNk+MyMVPobQilDb/emffr5QlXoLqVmVHPuBxAEKU0wgmbv
tf71GwqIAJyh4H6nHUtDNPJUI0BDuF3RI3dfE6HE84auuYAKLzU1tIQBYiOclQtNxK3yJmgNaZg9
l78dGH3NMVtLFJH4kwxG4E0UUS2ACUbuwsDcYUKLRHCDmqphO2RtHqhGOQMnGv0SWVkF1gD2OIqw
rXSH1pXwIInW0pEvlVHg86IY7MbRqI3q++CZ7BBAmIzFLJgon3LbLFyMdmZk47opW+hseTlxx3o0
kkcbUnOUdEPNJAKXkKsCxZFj0BvXZxbvm/HAxlQVEfcCs72mLWc/ro3itjSgyfpDI3EYzxOoglsd
3zgjSnOP3BnsmOiiRuDiN5a6or7eD8lNUXjJN0dJUo2iFwemEBw655J1zjBtW+ZNKp79PA6bwcT7
ZKN0i9Iwv694YEYqjCFkok5cEpdx0wxK1e20zqCfMtoqLsNulJ7mF/2A529idx2Cj9LpN0s3Nq8Y
y5hrZMfjdF871bhAzlltZOvki9QbHGfmvSarHsyhs6tqV5BV13EEwTpU1EX7lKjMvvbeyKL/CcCm
98JqNTGRqYExzYgIUsJl+0SmINVeg7FhoaVLtgUJoXNnpdAwGzGbxvFzXeIjZsdEwfhd3ZJplSvj
WG656eSt2tAQa5io0BpmWhfhPIaPkgn/UATLmgqQW3fFYCtTkoqAu8aubtJ2SIGiUmt9AstheEZ+
VUkvH4NrqE4+vQizA2nQ7fR58IbR2li5jQW9pA/BoNNQciL6MPHgaoMao4cblxFEMmmNrzkLFqCS
Yy5bfBUMdDSW222nosd3QRDQszGUMj22jKquwXmrPDoNJZCPK4C1ZUGgkxknNOybtirdJnCbFVcX
Or6W4OjW43FUWruPmbfoTrOjslApLdZu0CJMeUHea8pnOho3J84jTVYYBbigac6GCeg4nGSRLbdK
FsdehMGzJSIW+rE5qSS5uFt3JZdgN49qRVWTSLfAGjDrJZYRbfcKnkvqJUicpQfJWHe7xeF2Qa+E
9ftW6fTyQeZLWu0scslQW+iVhl3K4L4WoLkwQRVVXGyjt5ojBjnJmXMvUXNAIbmN0blAEWdTiDdt
kWI+J5O8Bn8WsXnKljjRfdvK6L50s8uKEJQrXX2J/vHq2gUz3O/0Kr4GNTRI47CVLO69pErpQlDt
fU4JMcDwro4dvKMnY3yaM+RrAeG+K7ss06CglW7/oiQN7fYC7hDjIYAhXEASIWxSYlmIDG1tqxx2
kvvjrcdHjXZoFHV9lvnKXYiNhP5FH9u0YaJVu1/sotMfTLKX0deD9Q5+jNK75THXiyhZUuObI/py
xHZr6J7t3nC3ducCJXqxQnJf62D8wgZpx1mUpQiYQ2bZxgyTaXqB2zC+z9METhJncRMoYurKbYVk
nekI/pjmPgYCMfyU2xJFsleWdtjUBGiFUmHCtW2UKjsUtlNYGy9ZO3dXicW6h8Cf5ayjgy3uUjpl
DTgIIzcA7vXe8kSehq2ZNtkWNytbP1P90bGUAHLx0TSaMb7PmE+IoKxTdfreKYVX9lxKRziPjFs8
KygXRpHbpuN5PSoL2RkXvXIq42aY53G5dXMcF+8bvS+ck1nYmXyzCs8owARy0GWmlOJOs4rK8Bk8
tvbf0ap+mV8zoYUTYeOTceURfyRUmlW72DSNc2DE2bSfpWHfqrPuhSxyRoRp0J9eEP+fdwvvFk7C
f0fP/sq7lZ/L5WfWLT//ZxayC+nWIcsCvgbX4sqR/ZN0a/8T0o7NRAOOFCUCVLv/5tyazj/hTemw
ajFVsfAJZ9wt/shCNiwSlLmwkMKxoDBgOv070qCfx/kOIngDhwagBN4fnCXzAwmtoQFdJX7xPuUU
rGxH/Wx7E4+I1I3dyo2/SS0t/ZskB5gC15f9n2m+o8KlcGCNwvFFQaiBff7MItDNqsD2Sap+G0sW
KubOeb2v8OyB3RhTIyDqELl9auKlbW/y3G2c23XCDg4syKw72OME6hywSgYBNMbeNcJYUBtegS88
4814YjLCuf2qJboWBzlIHT1Un3pNlJfOor6i8FYNql98Gg6qII4msIy8rUOnG+egKIrYOLYELmV+
3urtM5zA5auCtrqjSIbLkxSqh/eUI8aXscjTMZpAV3WscdOpv8sXtf1k53SmwTi1q33AJ0hWviXK
2NiXq2e+WLSAyRafOQbFRMpPQ+7DlHeMUKA7QJSeZ7gCd4WNsBIWhoKfDbMaihqyULMlAF7OnGM6
jkjXA+mUfeHrfW9OexlXc3UvvCzGbysZvW2lDcMFT1TtFidjN90QEKy+VpV6i7ljCmtoTaZzm4k6
SsHcbd8GKbiOr4SJwZkwm7t4cpoqKstmVj4JHOWMUE4Yk+M8h74dD4B8zrdaqhWvk1bbz6TdxGGN
9ITRdlu1r27r9rdq7U7vVEp0JBZtVhwg+eWDNlPmMaByFr16x/q3mkKzI30UW0VgBzBhAIcNsK6u
7dRC4es4MHoBJV3LRodLnuOvS4LjVqwbn8a4cKwIDz6j3cR2ItGmmDJcCTE0MFWFezjcYQY7jp9E
5XLM2K66V9W6QsndstQbQ4AN+owD1kPOoPqmuBbaB7epsgfHRHsdUbxOdcgoO/+iVhIHlTnr4DdB
89LxZTWolzfdupoqw62qLvotTUZ5NSVwVyO+7Sngpq8uPtuacfCg9jAZQxKhtgcmvVUTSXATwusw
oxB3ldq0ryp5M+KuUEyu/YhhqIhkVjKu8Ucna5pbDr10edTHSNNDxfHiHq6sZhTQPgZZbOOlmlug
UNgq+VZKg/uLGGPKkrnrFYJEGpgrwxRMSHCmO5WiPn+sWsbSJ4vbnrvQLq4/jZWoADMhduTHF4FR
s3GHE0deBHjq8MrxOjsAtH3h2oLZSovJJc3qFFvjGmRenQx7MmQc+80kVWMJFuReArTfTpXnHqwJ
3VI6cjcb2dq+jqRxwcjspgrXymngU9eG4JtJ27oXXJqz1B9G0YnXxZrNGuYBJhw8KY0VTC7oKuhY
4tWbejT5fWXor15MzqwVj2PZ86ioLQKtDQ6YZf7E1Lkv7ibbbKsHSckE4b/CFiuUAnZdmHtelgW5
nYuHzOwUetAFRCjoFtiGX6jAciew50Go2xpX6W9SKNn3Ejeoe6k3rfWa1u7q50OjSfAg7UDoeB8p
TNCfDKwgIR5awnxIusy5aQZNPXdLuUsTAHM8J2cWyk3a9XmgE1rCuBLbcOHs81GXbwN9IZOiIVoT
69FYinFnJVwqYuJ9o4PkI7F4vvOSprzrLFVh4O5mKpODbD4ahRY/EdMz9GGhK5lzsfX6AVDyO3pm
OrsGy86tWkptP6xYmft1Ru4JnBoahliWm84zp081BoBBmenNV0pP+qZZtS9lQ/MzZ33kJNbzmHuZ
X9epGQyr9tS6zbeK63x2OtkFqakxKJrEdsFFee/Uw3stq1vUKG6oy4nmI1Y+KTnK5kkwZ/CuF8Zj
3CMVtztgzB50yvw4ZXLbSjWNRJqhOM0m5zzCJ+F2GLcDvZiyZBqDMQ3fzqG5YezNwuq6TksfnmQ3
Xp4+YWoQZua6bsqEVDTn6rBfYGvwoqF/wkibkdhydBH5blQtOQz4oNq4wR+kfR1BFgABV6Ssj09M
gOizTPYCzDaOScOkkYk3mY8xMVRqN+MAY8ijIUsWsSG/Zwebgr7hkU3M6qC3LKP56kYsVdYzmP2D
UdIIIfxWd6nQMRrV135vqsY+kSWoTbOe4nh8a1eMUOFUJH7XYdiFlISsvwJuluf1vZ8MxnbIiEP2
3MBohgBU8yuKmr2iMT/IdNI9RLW8xkVPTEWccpXSCcgbQDpqNeWk58mDgTUaO//q97he+uvcy8WP
3arDqyrLUyy7V9hR6mi4l071FIuBYnc2E/uQFLV3M8TWRcWvdYPhnsSEbHgeR+eCVy2RUSI7Sc/a
jS4mMdAMbvSMyJFhJlouMfMtk8sc4FJf9stS3ln4AgQYMoZk2hnJwVMgp7BNslEpRZ3tkY+95yPG
6z6O3DmwyWhjs4xnN6PlZIVy4c4aAKS7htZUXrR+VfIgkWrn91JgUzm7CxZ0cmVpUug5GFPMYwnM
D8aFCdbYha1dTttRq9FP1Hb+CLdoqnirCexkXLwy5PN28oLqCE/vDPzKVzSAF6hOQ3HoSch6qKWj
fcZ6P3nzlLa1GU32XhFqC4Yi+bLcApPXAdwa98Vxaw3eQVF/TmPRa1GVLmsAPQarHIwIgI16JMyO
VewSu8BuoMdHCjuuTncfRDsogIH5lLaYY5tKKCavCcEHsjOc8pK1MVmTQJ1H8TqnUtv1QINvra13
ISYl2YVGw2CbKMYxsufFvh0077NqEYXqJopp+HjAlMVW05LGfqcpkdrJk/ya7w5JAtJCsaD6jju2
IGd4Ak+SwKBkVdLbTkvm716X6YHXMKfF6VLJni0X0kpBLqu96fqmSIKB1lv1i7i7ssRiwx4DwmxB
yXW1ZGjAZXSf1byUNyQsYUhe61CsYEsV6gX4Ai6bosL7+MHswLMLH55qTW1KrrZ3tsNIeKOgq7+F
LyO2sT457546FrtVndSDi//SxsPhOuyFlEGZpMTK2XNFcsGcMxEus/Ka305LCgXCupClSVT6MqwG
3Bel6M5oDDKU7qPTMYQWbWT1Rfepg6SxQ4+CKSp5otpezWbiiTRRsOsnyfgFyteyNUSuvXStZpQs
iWW5bmpzhjNXl0O6S5rcfKEDJfGqGqQeJaPiCYycM/WJ6eG28ywyj6pOgnn01V6t1Dn3gXMzHyMi
cJlkMs9a3jmHRK+aT+7sPAOwkqkgRg37olHsmPTWNxmmlBtZ21syyrQtECjGq72haA+9wKGGLRYu
YVzDWezmaetRtF+y0sx2JgvoTnZ6vs+MpoxiCneWw8wCFMjF0emUflsPhkexU457DIHwTyMo+sIg
bb0MPdTJGlzsKC3r+6wSTN6W10W4c68UrHLomzCvHJyVvCbRzrivqQcMldcb9NhlhdtMnqlhElfV
lw67pQrHkLHeu95Y36yzFwEox1uHmTB013UQPNqGLJx7qfRUWImdx1uN+Hnwo1x5BxJIX9QeHU9q
eW25d2Avxztn1LxgbkumAYyiIGvYJPs6FbbL4Inf2FOFRkysnLbONPcHDJX7g2vb3gbGOZEOizVd
WHqwUGcTsrZwOhfq3rQfdqsGLjcqeFRfKXp9wPQfcp3I5gMORkqU66t8lIYB9FrkyrLLhZofwXxk
VOmT8erR6DTfzCa2yfGQtjccR3uVtwW62KdWRYQdtZUNAFmaCoP5xYFK5Y6dezZ6R6OcKcd7Oko1
xfzUgeEYjzRp7pw04EF4/voLzk3Mk1QxP0yqdvVuHjANtiuVWxp6rP6WXKUxAj5OsVEXD52E2bdT
NCgloy0kj1B86sSFsgZezzyyQrxijMt7O+ltHnlFCkTY2/p8a0+KCzU6cbN+Z+OcPEGwSxrniAzk
UsoVtSEZyA08zLF3DinOPg+G6Zm4u1XiQJL8fKirMvdF4+Zh6eRfWuDyDts3bTxZzZWKwKG6izLD
R8kt2Fdeb5ShnjGXKUjwAetKMD9bTREXG2NkUSeKAJKXngHgb7A2TMzwat+CVzeXPyFGHY/GJadN
93HGLUBcuyrb6oOjX0kq2g5nxc9ibJZ7WINlEYFBCSugFCPySbbleYprZc80PzkN6ZBCnM6eYhup
Fqu6dnSr1boZIWX6Pavm1nM7nTGaFZ9NVvFbC3pzqLuZQg2QZI/W1IEpdwSANouenscrtiRyw/yC
Aq59RgQuTjPo2QUv7GKL3fNjDoa9VxejOFlWVT/2cyeitZ2zEKG32CqkKuxiXcc9mzWIMT6gG3bk
KlASc8LpXEidjRryZhM2WUahv3I3D87E4tTN9+s421urVik0MliFfZCWsRiOhAf3YQo0HhimphGt
wJa/nfVu3F8tlCSUt1iJrmjHwWWag9m5Ta5NV00NXNx6BrPk8Bw0o0JsvbbJNsbQWE+2cEFJa/ru
POGpHXAgZxNfxbWr1IinKfnAhdSSu3i27ahCD3Auu9p5SuJl/Z57pMH7UlXX20rtb2kgSWHpeLeh
V47mRh1LbQRCVgrMzJXBO8Lqk7jZy0Y9YgFKgGbumlytlrF71q/3cFitQNZU9ttyUoo722lGz1fM
BMskVbYsYIkFz5PpuZYeBqKW500P1yLUu1xuprjMvnbNCnkWx79owfmzj6ZKSWVUd7YxbhpLv96Q
tJlHcnnBZVtay5Mia2e/iCr2Oxt4FIGOvDXRQ77bC/4iy7Ssh1KIK6g64D43ZoO5hOqS44CY0GBk
ftpjKh+iNQC01o3kmRl/94onINlnvWnca8ypQgtu0R7OQnYgcNnghmRW8TBMgmmWXUPo2axF432H
ip4/qKoDx3Nm173OxDapLkbibvQeawUBhPC8JORfEG7TGl96VTqBIdngKANK+s8ZnvRmJOL5mK56
sRd9NkZKf81PxjYwCbsOZ0WGKhm0eiGbiCOTbJvh/6/DC/fNnhGXYg3imc2t2sPgAC1dZ0kUV9cs
vso9ozNHr8tPJIkW59IoswcsQ4obCEmEbrZy5ezjE8VlOcR5X0Sdscwa8+tiEDRAPYVCrxb511KU
oP/lkBlflsEoPpeVAuyfQIfM5DIfWqttt3ldkw7dexn0S6/PCaQpmB+wFyfTRfYxkZtl6lTzfhg1
69PqTPq4a3VZP8uRi84QqDCITVSVDBvIOqMJpJg6FktHpNpaSqQTA/zsLVSGjrBaJhOXXKcnCuNC
t99KLSmHDZhNlQb62oqEsVwuy52DX5QWlVI471PrTt2psKbVQbKxzsY+JRPgM67v3WdVqdbHWR0Y
KM+NAptKTtSlnD2i1s6TWWNFOhZFZR6LYpmiKnfT55S4qo5ivlDXXU/F+Z3iTHCjOilBGAr2ZGdd
qMmAayOP2GxU2ivolJqQtEEUB1St+LmrnAf2b8Ia1Uk0XydmMymcSK+zuLMW8bkgO/UwpTXtePwD
37LKkX9Xalt/YV8Y0/2kYJGBSdvYBqyW/WNWDDkIVmqQcdoBuewQNKz9hhHreFDQVYcpjJ6HDEZD
mFUWtCmV2PJneJXlgeDySkOuYiWfr2JoVjIlRo4HAVcBa5in1ij3g+HWz6OtV1aUrrgVoQ3BgxZb
xHRmeO8IwVxGGggcmJrwN5LBDJgiNUGxJOmIb7NZssH0QwMSceXMsP9XuB1jsWJp7YE0WAmpd0r7
L/w2RT/sW5dOrWxfiXWLjyRExBOtQ160RUjvxou0FltUQAoKfhtliy+TH+PpFZqiMh9duB4bdiZ+
jGfS4Ob1xpVnyKjy6rpj8XVkFNcPesVO9KwycM9JDklSw2HxcrJ+9rDx1Yph2tSzW/t2XA1qixxo
0NZdKaBkQl5J8DC8rZKck6EzhVAXRoL2Wh1Lb5wc3W+XCdjJcFpljZyqKUinnOGX3NlwtODXe3P7
CrGBc9UiFJs3kws3YaPllV4dwazV5tHQa6G7tL9G+dhrC5e/l60rdzId2IVQQy28wXnqjOIsLE/v
3kmJB4KpYhDWP6Ec8CtOki5JKgfX6LMSP2kid4K6c+Im9CpSGXbqBGNkY1tDPuOg17WvimXwAjop
FpBRfmA7BsS46ogTHVPASahcA5tUJRHZBlR2KtKpK0JhIeHcLhb8L9WfegKVdkPR85GkMHh9yXUC
eW3bGgs2HHLJApOFhvUTHqfitcQKgeW5JSTtUYUMN19YLpN8K3C3KM4o8LhWKe16ca6W2cytDYlK
Q3GjsfRUp3EohmcKfyGfahtpH4oTdW0h4jtEKKljEsvtAAOw20Dy5NUqsfJG+6mxyhv8gXhXiOQG
ew8MSLRBXcllw5Yu6pscmQumSLyH+ejOzKjAtQxgO9c2YnMzKW09oIpo+Ij4AvL2MTSdZgqkPtlm
A6SRXpjVSbExtYJRYz5B2yBjcyANo7K0qGA0Xj1AhZ1s/z8IRaqB2wjjaGRsOQTMwPNhs8tFe2tO
tdbs3UZYr38ZrNz96sj180wL738Xt0oXvgw2ITbP4QeZN6lAuqdmBnetbnS39WxkGnjKSNgjHiV9
FpEcVcnN74+p/3JQfhevYdtiksZU5qN5JcU0sxmKJ8gfSvsKekfyWszd8K2nvQv0YbUO5iI65rWj
UhMyN2ArGC1ALT7cle5SThUpAJC4rTAnRc6vZ7WKFqOz3rrJlROWPhOtcbfiKQHbxahrGhfpPpqw
ND45nZZGntZpB0mSPRRtO++rv3Ei+FlfyznlycRfHlr3VXnKLOjnacyq6K3G9gHxGGSTe7vp90la
dMFVFHHXT+Z0NjAc2uTQuR9+f2Z/PbEaM14MLYATyO20rt//8vk+qxPxr39o/9HxqI1ZjQRihP1w
UovS3oMap99Sq6WBYPCc539zLbWrNvovoyc+LEUrFuHI5RGNY6z08yH7Gr/JsQJG6qsyvllNJv2+
pXgHDFwtiBcxgVhVAQlKscb2ULs99OF+Zt6sDq5QkD5iuuynqaEPf/PGrsf9+X25GnAyMz+mha7u
fDgVdYebdMeG7pfM0+9cJH13uC1TLvZqTm3w+/N+vaIfD2biRqgbGG7xNH244h7pcA2EwwG6fkVz
lZatQcT1TK7y74/z8UNpusOczdEASTEx5LT/fLIXnGRznimMLVQB2q6CFZVh36TjsAHKYG/4/eE+
3sgcDmmyrRtMSJkDfBRQ14uW1axHjd/+2HiyOWP2sCyAQFs3Llj04bNcQSg2BpDllRor+P0b+OGT
9NOZZdYJSZBUZ4uRKi6FHyab2aRnBHSi2aa+74bnVJSrEuamKW0mkEpyS82Bfk0RScu0IBXFa7yi
MQfj6QYAPadXAQfVBMREMlS8gVkH9SauHbcNpY41qW+4OQF0sYQztDGJGQBkk6wfOExMGT3Gqq+7
2cgnh4Y4XbAqY4kmGkttdHUHd0fBendAIwNXF7g+skassgMGCdcaFLpDc0tAF+T0muo231TKLN7c
ZDGzY00hq98wibBbBDL2suz6EjOju3KauYjoP7Tmkd6CDZXJDdPBLp/ZdCVEGzRUNU7ROJXGdRUR
tHXdeqeYv5tRQa9aNLF17BzDuSBJ46sdLpuW30+GM1zzBTVtO6nWdSeGs872Pla8+aaX2VYakkvJ
upZ8Ttq5jSOon+6hgs+XB6Z0hlPuFt531UjZKjnHGTVAzJjhMJBxFz/XXgyRo8dL7Wnt5XpxlEWy
meomb8EqY6ZSkJWYtxDGzIZeOiNFiHQVHPdSa1mGb1ZpUkU3Xjoon2bi5+R+aUa2ezFgDY2+9Gro
iqI1q6LGcHkdIwNJCvW1qxeodZRUm6VPqaIKHHxEBE6TbZUZEzs/Zpqz7mKRKHIvK4L0ruK3jHne
j3rE6lCTHWBDK3OUGRIoVZBup+6kNqnVcXaming7RBk0+d6Crdv44xWGzOQgA1c8DxpINehdEkxg
dsz2fpwEhw+N/RVHb5SGN7tS4+ebqRpTcSfh9ryKNYfXq5NaBNI8eRF0dOdZN6DQ6rnKnGNBknMT
Swm7Om7hZLcYsXyOi/ks8prZgl3ny41mmzSQpcgX5fBHlTYTHtJwYUfTV7qxwotudr5rTaFflqTQ
TD9xHdMK4qpeS8xMWuQtv39YP3AfcIFmqaCE8lh2Ldv+Ee30l80HAlPRGhqy0ww1OXlXzBQvfEbW
KdeEzrXRuvQmdwcuwe+P+3HxxZjZZJt1OL5OOfGxmtAn+sPYnZh3I/yGVqhcrY7QyM13vz/OdXH9
6yIPswBAS9NwnkX3AOPi58UXXNUcZd70PkJ65yn1tOpbrhp9t4OFaSEBqiEi++WKq8wxXrXmRfJQ
fP/9W/jlFHueidEZkRiY/7j6j834L6d49RZdqSubwc3kznfNQhkP1ORcNB1KpW9Yy9cqWTgHvz/q
x6qCT3wNv+Jv4iSI0PnwwZnBIYMDNvVryK5HQ6O/YdW6jrtxyHkdcVvQ/mbd/2Wf43PCn/Cwr7Ig
tPzijcKziyaTMfCaZt4taqupxR/e+OYtPUvJ7z/dx9tHVy32GAxnYOvgBvCxZqohrXhyhuyfeLQi
iFPbQrlg7rjW778/0P/p4mG2QiCHBv9E++gykw5Jbfams14Ntot3y4oz8tnSki94I9pDp3eJ3fpB
6Pj9cXnyP9y5OOOZ0KEs1zSoTU3jwwVk06ttEWsTtY8sb1VViMNiqnCJibOr21A3G/tr5hTzdzSP
2ldLIWoFBZgrPovUyGSouEv3lfhL4nDgqljHggniEmDhVV4cqG+PqDirkzeDbl6J8vkTGrH8c5Xp
KtmcsevSZoPusdWOC0BmlqGx05MRf2jSnKHsZN58sLj5yAOZvOWzYY34jyo5bgsnVmdGTJ3dvE8y
VrrtqunzHm5G7WIo5rBd4Z6SZC8NvG8p0Sx0roc4XYEvuHV+9NcDhYGyIaCPjl8dkR3u4cuy3Xi6
ZBkSsbu2h6lZTUzA7XpUdhBuWLVTYucGvx8UFKDoaFjNvb7l6/UPcEkx6CvO19h1984cF14hKfF3
u1ElDvQFSl7GuEiXVIJWbWQSoXBlC3toqCp6Xl1UvGadNjobp7feJfDRoZW4JmSVFbNxhCvjeO7G
vnKjbDVZyGpcmG8F/ACEHFcgKE36lcy1ZMVaoL4ibJmn3gqrknwQaDpgzgtFggebd4v+1YSwTXr3
J60ev+OvYNWwUsaEjX9xVTIncDhTT8LKQaytwoQk37c4WDdtvYBwKlb8nKV1jYMAAqXdDHn1RbTZ
9HSVk1GHKLbVHpTGsI51nyCYXtLczUI024JU1+vKJGHj7RhXu/Yma2K2wCU3pblx52nsj4LIuMBr
J+v4x56AbJRPpyI+L05/gEI51vfitU2n66XyXGqCFjcMhFc/9hAmQVcNDTG0Llrr3jVPDpDlyww5
OHBcmwxFuUCqDQryLV8V5jMP5CggH1VMNV7foMUUx1pTGqxTWgUDSUmZu7UWTJimxZtkVMIvxhYH
LX58zmsA6KivpOhCWCBVdc4miNyY0NumFlgQfFDAGBY38x/0lxWvDHLja5m0W7tyr0ziha0T+LtN
kRbwjGCN8ePi5n2G+BB6duMdm2X+M5jn3yKQPjQVf/7z+jtfmpbaJknlf/3nT/87Z1/6RjTf5cef
+umXxH/9+HbyrbnyNX/6T1hLMN7L8K1f7r+JofzjAH/+5P/rN//Xtx+v8oCBwr/+8aUZanl9tSRr
6p+YoBYdwP+dOXpu6s9fml9+4Q/qqPNPtk3MVR3XopPA64t18A+/Vr5zbdqvaRqYiZpkPPwPddT4
JwZdGCSRUHdt76570RWeSP/1D5Nv6de+iK2DvowJwL9DHaWU+LBMqy5KZxOvO0y9VQYyH7ygnFS1
FijZxCvqF9ZApv7HixUwZYjSTR6Mu/Pi0MygpPrkbtTDFNZBtc22UDmXaIVaOi3+8SlBlVM1m62x
leEID+mFwMDDEMENyaPpBVXeYQxZKpKdZR/UIZiREdw8iZDp+a7aOaEbrf1p6Tu/BUK0d3r1pC47
DMBb6TM9R0TnV+fRum8zf+SNLZs5GgNsvOYoBlh9s4Jhcxl4Fxco56EXlNt0TzT8NgsKvzmmF2PC
g+M0HFnnBv8JI4STeqNfyr3Kx7F8LAQO7cne6ts2sF6PSlDyIkqgPpu7/sCw8j2L4nDYPSGS/GT4
hn89Ajpy5xYGo3GKIyMLM8dX78dX/TxsBv+Ch0Co3TICsvynw+XpyfPPx+t/lk1/KvcifDM3aC38
/tSfGn85FCXv6lj5lf8SPTwk/vsctCcma2F13/DF4qkDA0ajKhz/SEQzbaCDLQAkIn94SiNcB3Ba
5+XeMv+Bc+XnexlIvjYHzheGYT7ZGa7/3r8aQXHPxujXJ7KYbxDVbrJHTa8ZlW4yLFjgZCWI0OvU
Ny7dl3Wr7lnJjmYeFKbfGBH6aWrN5GRdsjuy7bdih4D2VqL9TUSYVqF+m/HZGQmLg+3eTs5d/0J2
bOAG2SnZcx88ERHjWwHzkgOqTRynEPCIwEG4O90RLlze0esoYlNc2ndzQgvpD9/aW63YmN+sqLsM
22ELTfYLbStE2WOdcdkMa/8212A+FPjBwrUeZ3/9Np4t+KJbRDco+33vGSGcP/rqo8Gn4cSdR+im
Yf+WkKYSFOl+9pt0f1en+9d+3qffhxkCoG9D4YuSECefvREYp/51ecOfZGY3KH2KF4/K20SslAQy
CTAn6tTAOQk1HMfnFf0/uO4l92Eqbd3n9pye9LPxqT9N2+HRdu6Ud++9WdVAdRnSY+G7MfiHesBr
N1BuG/6fK+dpCtVNX5waZohWVF3jDzf8u6eFnH273U4nZ1/P5KKQ9YMWKVhoSLWzIfYDSXm2P3yv
Gfih//L8yYrah+EzZFzrJG+J0Oub/bQchiFo0p0RxIf0Lt/nJ7Qfw/f4wksG70B4/t3d6cD77zbq
JzSkLAHN7OP5k74oIDIPV+IifkE4NH7/3+yd127kWNpln4gJenNLEz4UIS/lDSGToveH9ulnUVU9
VdlA/0Bh5qYHA3Shy6QyZchzPrP32uZP81wc462zD+0NHi0pQEmwkXjA2DkmUmB8dHy07StbPw6s
2Cu8sNpEtxW2mME1kQdh+3zhqWsQBD8riGA949WXELHdyx/pxqXwd5EJ7vQzO02srrZnfPCFIXXc
xJt+c513quN6UXaU+bmoLCQ5HKIb7RI+Ytf31zdY1h7n55jwGtmF3XAqMO6UXv1icG5Y3vAS3qbX
6Dh9mnbQ/JLeCckiQFtt3E7bNNPO2JbRM6nw6vygar6ym8/QsbwNeIFgoMjYL/4FYdHxXXK7M69N
ckw/sxvzQAFivkEvcLNfYcm3BIKc/Yq3U3Lbnfp6jc7OGww4qrr0qt5p18R51NL9oL4u8154yq12
Vl/tU43ZFCnI2Lsf8l5ZzvYlWDxra78gmTyzdPB0t35Xr3vtbmt5yk38pd3Y18HTgvleO9w0+3RX
bZQGm9+dle1ZTulPessX1N7UnUuah8+xHLy9xUAyPGcvu/fxrroeUPV5zwHENvdm9gMD1FXwofq4
qLzuUz3xd67s6y/l26vGYV5RabjzRgS9P27it94vXZt/g203mIJ8xyYxGE836kbxbkq3fSKVS78s
B74ENxm8Yl+del8E9oW1Lb+k5mNrd/BM34pch1/DQt908xvjMPp8Qvzv+YSbAUPPjubF0fZ66WVn
8zXDJHAQX0ya+Nv869Xafn8WN+JpxpF9hBfo5k9WgFiiwik4uN2pOaGRUXnIYxgnX6l66HyC3zHv
Ld68Mdn/8n8iKPb87cnZgvMjZdLtxAFFTnhB65S7Qtn286b3+RjTNba5sYGJtgDk4fGUz/pHJLes
BzdaEF2N7at0VvgaHN2naYjceMtT6VtbJaDY0d4eUzc93Hu7L2lfsn84mkd78wipDuu/F9qu8WZ4
2Z6V8ME6KzcAwuZrwreo3zQ+AIDt+hdNEuI3T/rJHcunb0Fhc6OH8o0oqs7ZIkKxPfsFGdHNeJLd
ErHp6MZnp/k5h570Oei4Qf01WFi/hMGt4xsj1xdOxeQykAKDc5P7MOdTJrpbQ+Njb2pppw07x8fy
4enVwWRG9l01/d+uHLe/qpu34lf331A4rmEz/7lwPPxqu1/zb4Xj+gF/FI6S+kNWzTWaZB1xkRe5
JoX+i/T/g6LNhuOKdxBUsqb+VTk6P6BrKQ5lpaJAPl1Jwv+qHJ0fTKsAs1sWQSDM2P9R5bh+Yn+b
TGFJ0x2bP8JZaaeyzcSe//63sVAaMk7G9TzQ3/MJImSrOqZhUlUHsz5C48urMnuFJtXvWF4sDksx
EBRuo7BQk8dx+uyysXmdWvYjYL2yB5bstGJ1n5bPrUw+XwrV+hXpvXW1oXu+dMpofo2N9Kbjfvz4
58/df2xHfmtaLvWv8l60v36J81v93/D8rWGv//n5O72hcXn77flbP+CP50+1f6iw4821eSGllpym
fz1+qvyDxsSAWI0JjO3Iumv8Mw/LsH/I0HbpWkyEV8y4eDL/fPwMorLAerH15cFlNig7/6RxYdH1
2/OHYZjuVucZ5C8WupqyNjZ/e/6yyZpZqeDqwHtXfhWOcF7Lgn0LxinqRRCYv7JyoNyErWKvC5qs
D+y5n84rMVLfEAOuP5kAz2pU4VJrucieozSYIQtu06XGm94yuZ48MgwtOSC+SMFUo+c5BhYoDK+I
VAyQPPR85sGZejSdbT8g2i6sDHZCZoTQ/Xo2NhvFsEIVawGWdi8b4+yB75qgFsuX6WPS2SZtC0On
/l5qmzolqlDKwMYa5xzg9rTyGI2kSYOqSdjbx7o8usYUwnoN0V2+aLmtI8UykZi43dy0daBpsUZx
PEgag66pmZgemToMiUpv5Z06ZtIBoy6leDcu18EJyy+4XtIhw0vjhwNiQitf2tvQYKDky4vaTZtC
U/O3IoOW8jwrPUQhrZeds1CL+cZQ5xmEW6rPT/M8GXEwgaraO07GviRpbeV1Lo2h9Uwguc6mKcPl
pSUdj22JU9ZvU8ZwxAXhCNYy02Sbm0gzc5aYgwQN1k6F9dmOEoy7RcSUdmWdGGerN1HyN02uRz4W
/f4rNqLkKdL5Y4Kc7XTmlR3RCjCeI+73HHHJWYFPgytsbqPHudZbDT7ZuDyzB2L0WfaxgdPE7pbC
Jz2wFxgmu+hJyCkBvW1ROQ2yVxszgpWaLSeTWRFXlQCcQE+6GLoclHmcgWzMFOQ54YIwcJxLrO3R
kCqffe9oB62WCtsdlRaV7jBk/U2XE7O+bVS+HH68GjtOfQwn6vRl6EnCUvsaKVSPvC7D66t7ilqA
BGXBaUQ+AJK63Q2ogF4cYTeOO1mtRtekDn5fSbMVQMAtSA/SicD1ZbXrTz0kq9Jn0sHngBQ+Gne9
ac3vmmSUL2wGqYk6kCzvOom6MJx0FNlBr+tx4gtYWaEn+pBHqcU4ASqSmIVTizkw9uOka251ycqe
wVvLpYc9IvtcpbWMQhPLfCxWwk+Q2SluugbAZxYMYylcsNvOixhQ0mGey02c5db6o6+mnCBezelb
0osAPjzrM6bJHYK/6Eu2s3HellwLpj9qXZJdJrwFFHOOWjZ+OdXzFis4lGcFYw7+ALWNn8Ilcug6
9DRst1FLeJGbCm15qhkN0pPMKhI+MXfADaS2HWPcL6oVb6QMPbZXACijDU5HYHfAM1KAzmNLA904
4ufUN9pzaLdt6LOIQAhZ123YnTU7G1IX755VbEFJp+TIF1ap76Oo6ts9Y52CCIw8Je2sUCdDbAGt
JOllHqWePGoYg1Sp3cLPXJFitfP0NsTQ0OYOvd2cWHRGbaPbsBntnH6ldpwJ7b/aLdMBKlH4ADuM
N1leUK75SZ0Mt3ZrV8qBLKbc2E2ofsb7CVKl8jMpNb0ILCjoq1pImWq/aZfuBVeBoQNrHemcCyKo
ClqdFF4yzPgZzg7GgawFKoD4tL4kWWyEt8DcLCSsoQSRUhWtM556HGfKthhKPb7JNCf5EibwcDfO
HNrbcsrxK+Iz0Lot2nj5STNRsAROVqcfWTdZYjMStKP6WAG16F0Hd/kTnE30OfRC+2zjQs6DuOx1
EEv9sAL2TFl+KoWq+1XNORK0piIZW8ISs2cF+I5wDZbEjtvaZvRsFWrXnHpFTqygrA3xXIIPmf2e
TQi60GnKgH9OJYBYw2DBTDELYC/AiWxGtyrARFRW+IgLSN/vzqBI07rJxq0wmSPNc20bC3jGMtEe
FmhLndfLSl+R3WxJjVulQ4tWNJdpTACwMS7K5+650fPuXRszESKbaJjkECBEVR0qesVgR0gIZluj
R6kfQo1U6JXNKtn0sB/9ts+VdC/JkvVVd83EsCYNNYiYA6f4HvW6o+GcUjivkhDsLo9ThpbA1htm
as5Ao2nXdcGMLJ6QcRuxOaLPZZ32knABKFuJwu69leuw5fBITdlvVWkAVrqEgg15krXOnhWR+Oha
uB3uJJrlQVLC8KFjntntCtt+lSyEDXqhp8s2j/GWLWE7vht9FR174hDXMQwqfsT6oKurqXpodVuc
RzwiXyvXzd7KcTnvBJprzk/+iI86NeqvSZrkzs0JQuEyGXMmi4qJ28Ud85QJCKbJ6SfHt0W7wyP6
YghdGR8kVAN3i22KZ7tRCPAbkqm/WroOCztbwvE5A6uHgEBfRa/8gIytBdOMXjiZ8z1UqAaAOMTv
atM2JmvO0kongBjZrKq+goGfvlYMW73NjfsKfWDkFwOChyA2gHkAeYFJh6JVdl6HuoAvpTth/Jbh
jyG/pE4ZTiw4KLqNHdqK7g01CyuX42j54uthIcGO3XG2czqwSkBXnzLMwuqHHwY80yVu45ncgkyZ
mMtGOGJcuSWr1quUUG5gc5WZ4uHAixOAleFsev+/Khbz/hNN2joE/x+q4gQZ61v574UxH/NnYWz+
sCk9kXihdmM0r9Ji/dGXrYWxgcjQoQNDYQj19q/C2PxBoQqURVEYtlt81F+FsfbDZsvPtpHo2e/f
7ntVwibj+ocSgCUIXchf//z3sFN1LXv/JhggxYWqmIZRMTkQTVbMv5fFemjknLtGzXg1rB2/RkvF
aLHU1TdWVyLzK+BIz9Qhw0M7TT9RRYYsnNjDbqAu5EowEyHe+aA2iyP0hqIOlq6wOMYryZYCdYhE
yUClGZxrGaVzd5wmRZr9tjOnp799y//8uv7+dWjWv+2Pqe/5EoiRM0mIZj3x7/nXYNs1C7Qdoz+s
rM5uiZq4B/4DT/XQYDeIXCvLk88Et8MRN1jzK+G6x97YjOj8uBAjxoLo3Xnb0AWjpUUv9ijQIV9J
nS00j740J9ZZ0VJfTJG4kyNyAyiDHDPZT8Zsr46EQsXHatt5tIMKODW7ThVYnDHiSpFLkRkx1QGE
9BL2eBYR2jD2tDG+M0Nv01HF1j0WT/qcTFBxOznH1LagOKbEF/lHbZOnHYyRxSCa3WkYeqNcQVlv
EzHg8JpUWyPawkyNoBxtpNbJPGRMUKUVJzSgiLQ8IjVZBrKJrq+xJsbcc+oM0VdnDXa96aJwBLnK
D/nEPWvfmna+mpktbRyCVEmc0Ruqjnm2KEyl2xEKKjEXA5N9wnk02wf6qbDeYuvlojOtvP60E6s5
NIvD2rS1C/xwadnuc6r719RKW92F0qjxTZKapsVbp5S4NzVn2TVtH70arKWvQyyAhuaTCoSTi2O4
gSPInUKeONWLKi2SGSi5hU0BzteE23eO+gjlu5JeigQLMwrHcvkMBZkEbkEW5heaU+q8AVL1g5L3
A5xdLSYUE2sPRV3WYqyapfRGiUWqXqqpVE/NaK5uwLziDRj5jAstasnlsFIZrIc8Lg+ZFmnjnQV9
YkFKRALFZmqM7iIXiQOKC/MGWjdtYBSsNeRL2B3TFy8OqxV9xZadWIhWN57KSrU/ku+zGDo053L6
fUZTgnNeK99nd/x9jpvfZzopLJzvznrUL9+nvvR9Ayzft4H0fTNM37cEcAEujO+7A1g094j8fafw
JHK/5N93jT6M8dv4fQMxUXJeZ/IN+G9451n6fN9XkVKPBHWkJDKo3GeMnrjZpO9bzgLY1JP4lHP7
UXZwE6IC51aEY5zvef64K8f12pS+b9D8+zaFlj0+05xzx6Ib6K/O980rDSD/wvU6Bgi1jA+a2qUv
6fd9nbCC/6lDap2Y90j15AJVBItrlKUZ7+fvW98BUPglraVA/10VLGuBUNSVbW9BMeRfpTGLMy12
9WBSU3DJUl0M35VGzkt8lNfyo1gLEeO7JsEHHrqkQL6K74pliefwYV7LmCyWePrGtbghYLF29g60
1oX3e61/MF1QC2E1oC6yLBCrc0+9tZW6xn5x+n4Qu/i7nnK+ayvnu84izd0KAKBTfaXflZhihMBN
CDPDFZF9V2tzW1O5MXugiosUCjpW2tR2w1rm2X9UfJIlFMwMayUoty1VofRdIcayGtaYLNfKcXGi
jipyLShVYnSfjTKiytTWgnPFnWVbLKLUob2mi8of8oj6dPU3PADX4mWevyvYcomoZpGrU9livJ7f
s1CtyiCcchgaqs6KRsMWHSj8eRmziLVOTpD5VcHwXT+nEg8NM+9WPGccrQ6WcaCz9AU9DYpkxBZo
tGQYtaNsFUWAn9Y5INYa6e3NMHtOaH8YVk9wwd1pagosyn0e3cUOEkIPez61rNLZZYkRBe0j4w+o
n67eOCGgDYBwBkhcjRF+a05d7KIHTJRrRCEdsWxOGPbIigKTxaTHgATcD7q1Wa0eyYahS3SDaxB7
tgR8lO8Qpj5E4kwrcoQ2+fiG/zJ+sDWME16ZZ+an2jv6FGBKHIYTmQ1j8WkmUGBj3nHTtamRWYgo
GvOXvFWd5QAXDTM/vKNC92u1nI90S3bhj7Y8vWV2ppyTSdQMB8IRlCVrePpY2M4uUZ4cWRUSZxm1
p1DvHcyrR5Bp82M8a3nOQ96Vt+go7IsVI6pUw6n7otEjuGAop3aTZZoBWnLsMwEBtkMm3DkZi7FY
YpxCnwEKIwBYxJIPAkF0wcfNVVGNRqkjWUKemTVhpJzsWnRvdPoZ7VLvdBX2Tzo7r61rHCmJsMQj
NHGaqwn/V+J1g2XMO0hwi8xvlfTNxp4H8bOJZdanM5OFFC9YlkxBOBrZB2RQCKrlYAOnabDCsxJk
gvOQhDO/Oi/EYB9EDzPW03k/rqZWkPJhRBIL9Aa06OxJKokB+HMwnkHNmErfGseOWU2fAMMdDN3I
TipKluvYCvEwFYTIgYQdwyt6gjUshSwlOogGmOwfCr5/tKz4f3VoTNn6P5XHvz5i8avsxK/kd5XM
asP4o0R2flAZo1/BoAFpktnb/xa9OD90tg+MjnVAZQ5Olb9mx/DSVIvCGv0lfT/Swb9K5BWlZhi2
YSPwXetq3fons+O1DP+9Ria6AUUsw2P+HF031tXG30bHvTwiQaPZc2u1aP3epJBdhH6pMvhIYyj6
TWTkoHSMtkfB30wBVxlj5nLOfFnuzQcLb4DflHp/XoBsMfoZQABE75KevMD/bvGvEQVVmMYFdfLo
ZxzeqchOwwIUk676OTNB/be5re6zmtLaTmt8WjlHTFBDikN3n4RN50ZFxYCTtG29Ag864XOBC9ov
j1JRseLPVGtfp1AOTVTR0BvsckOhql/mBn22PRRAIeX4KklM+WwZhHimjOvmPkVyD/AHL1IZb0PA
2Xd60+v+P28c/08EYL9tXP6bln0GD+x/fm/OVf5ZDW+/bVvWj/jjjdHkdTlnQQTUsUKoDo/knz3l
ShjkXzoawdZ/No5/Llt0GyqhQqIeqZmrfmxtkf616wMwyJvHG4gfTKFd/UfLFnY7/96NgVdeQch8
IvhzLBVg4W+vzAQdH/IXmUeyORyHUVp5b90sblMM+4M7DkpDGFYdXXFf2BB+LCXAFTx41mgCxdDl
Ak1CAhhh0/aJXZFOFAt1h/BsuivN+cBdlW4ke/gEvcorJ9JmI3cQHmDA2H7UTcaTrExYtdv6qNaz
9EL0B0MTIIPQD0r22KV+NkwJ2UAWdbAAbXS0hfSlkvp7Vsz53uzqz1DV4WUmMtAQEibEOLoKFjIF
q0az6Ic4wZ0V62r/uFRFdKMbIfIkGgL5ijiZKboSDUnGKxWq9sZuRkl8VAN5pQ+4vPN4QwKIuYN9
m3kGzPWHpRh/whQjb0aopWD7wjKs+I5lsTbK4Mg75oVQbMpZwkAVGRWjnAXpK1yTGZZE8wTAH16L
qs7hXV110RIMkxH2XixZOqaeKdkrUg+32EzNjuFQw63eiUcVS/OzHfX6aTK7tnRhpPIfI2QHkVY6
iBw6mBVwsAn3W+e6I0robDYSREHyAKmotC64vDGSWFNoBlk2hZcuLup3O2tHt9ARFky1qe8E9uwL
FWc8HNrIMR6NgpOc7rgppIC97PTgSIpx2+k5wHdBpPCHbJSpb4KqdsilaLpDKHQN+G+mAgyRnYFc
jn7s3wxyF09xJ6ET1CNdAluHSzx39DRo7HqghGizPWw2x03atvyZhYbj2rhLKtdowfUXiIaPkAyM
Y5y20gWkgdnvRyccjlhpDKIlNP0RMP4O+pHpiajjVO/mrAlazKJ3s3OtogrvdV0Ojo8NK/2ptl3s
rRuAvMvUczZMMwq7uknYCzgJ4OEWajtnODxjnZ+4NCW+jj0Cp0vE5oLXkWlgblDpo/sNEUpvBNZD
UturedMV/ZGgr+cIqAXQ2YhySa6YXJfjRqKQAlSk+1Ezn81s1twEV0ZQWUSfo1feOlIYcpUQrSBs
dHMUeq2ZbvSZRaXdwQdpJPM2DNVbc4qsE4+XD+BeQ9htpYxAsddWhCi6EthH3yiX12haVFZDPA3x
Ms/bmlWr3+jDZgEc6hkK4PUhZC22sOcCvSMniKDTE3L4g5PdjvCC97SHiNtJZne1zsDUjW/oYDd6
FJhaLx0AlmRukjn3yJPbLUgjwHB9rvrom8XOmPInBqpAWVQsJY6SB1Wt68EIfAJmAwKwQXR15E+m
wjggjwbmPBY+NnM+Qty5dOhT5ik8hYj80fWIcSPrMju31jPQDZKq/ujIZfI4QsHaj6uAcVAerTkz
T0NDu0sIAS9Eq6JOsAw2VlrytaRkCbUgLpfaMjf50D6qLUJqIi9vZyt+iZwhP1fEls5usRBryfyj
hvc13cb1El9LAJT7qMh8G4TwJjFN810MTMOx+zuRK+FTdWtJ7BrJBhJVaLyBZWk8shxFjhTVFn4H
NlLgKjBBMP0lI81UmHD0w6TuikgmncfMwKaNEBg2dceSFs/dzbLwqnu8vGEGVwwsB2vtIX/EE0BW
l9p3tUEBkIlLaWs+9PpTDgD5ZM4jvXJXGICjczBQEIFoo24X+Ee3jF9sLxmjXz2Y7EMeGwS2KIm5
zWVTYqOomjWuQwvzV0KbpLH5PjZVs8uJlCTHpibpRK36CnX6gvu+5IF/MuD05z6Yg+weUgO8D4ld
kMbBo0UbOpAG9qFOqrSRpbc8KGrtLkJ91eXZ3lc83AFcAf226DoskoWoaQ/ytn6qpTzkoIxlzdgY
nKJ2UNSpcG0VGoZKYjgSTYulQTBieN+OsLvcmndjQ/aIsoeQ1XtimWjQ4plNW5VXrF5FZ74xwwsh
8eQkAMVQ5IBcxUAv6JQXNhslRxYjQDpypZe9nLqLhsoptvJQ01QNEwLCjDHVkFlrnoFTn0CTgHES
Gfmug6SfWAGjFpY55OphjFB0qq0ftToLP6x/2l3CoLUCooCvzxewQX+a82Jdmql3NrJRZOcIAqfH
9M3teQ3PXda+jPN+yPnMDbPd4XkLYiJAz7VpXqu+qYJW5teG+bAc2arnF3ukx5PasCVjoyLHK2cT
4jWmXvh2byLni1IT1g3PqtDZOjdCei7DSDrEcldd80gxNko6h1dC49DsaWVg8jSpvdBJnqhOMEx5
VovyUgwMDVoY1eQwNZtsIPV4GH05z7nuJMk3DDUK5nhAmdhk0ylkPrcpe9p3OV3tNooAJEbzH5rc
O5ZxT/P/npDL7CUDthh8Iu3WmBh6KFBHUJXOqZMHLNCvDrAPjB/1jWlbV8xH9YHwXLHvJ0m/T/Pm
q8uUr0FRqlNNQsLHvPQ0jUoDpDW9saApbJuKHbPBk3fXSHzRqIiXe6BIPRRFQSQzCXMbq1PVHTb9
4sR6Ur6WZpEebGPq9znRI4FaRM0lLYv6KuUI/qyuUN4Vm36iKsNhI1eshZxUPyeW8+CUc/Wq4kLc
mZ3O89irT60E0FCvau4vLE0Ii3WgiVocAq2gpe2nurlt+ja6z5c0eiL/8QvrZ+ap5EmQijKGN0m9
5hQ6aMGbAnSbMM27YarX3xJKHV7uZAusGP9j2ubv5HKR1DNJ7aERo+w1eodc1YhPWgGJcoWheeB6
32Lyie9lKBn3WTbWR5OFKu99uezlmkKJpA7gAUZfEJEOg4Xe6TVPeA/4IdGT4NfmyGZifQr1GmKV
PB0qkglOssxFnjimszezYthX85J/dKOKnjybZXaf42NdWU9pVELo1MbDoKD7gCVSXq0hnAKGDlUg
8D0/jiRzXUoK40ucl4+KzbwGo7HPGgCIJNf6nTSHSSBHQ7WrZKc6thwr9yBVpuNSp12QVNGErNdm
mEvcoJW8NpouKb7g7TC2yZwQ3ocO5l4ICcXynBmlV7BcOdbKCpQWbTYeeZHowsB35m/EeaGPqFrn
bWmd6gW/bnIGQW8DbgYsGEhavryNyC6QHcxd/7PoIuPOnAiZZjxZPRUofa5zjyjBhGbClN16nIVk
7DRu8yNKPpBHUyzfMkilH6y7OH7o5zh6Hc14+MqmqAyY0ix+0RYsAYhYyG6WnoCMhbHqV43VioCT
0jpmDT1eKDlzAG6v+CysvjnIELC+WCf8Sos+RHNv9rsWVQWg/0yc5Gg074RmgFfl5Pd0q65mfxgL
GMSzDgMKY7u6m/WBIcxi2NJZMKuUfDM3rIeULDqyiUYOQVnLcTMgxQFa4jgb6DGaEQiDlsENpTTd
h4Y9HSdBDrfVxTcTtNqdaXMySuSDcD6JZVMTMHeztI36kZm1wWeExagUS/fFO4KARGdOukkai/WK
AKd+MNvpeWLlnbZp9ksYnM1VrplPAhfbkeevvgLleE+tAa1/RLmQWqTRSqpZ+Y2EeJlisX+sHVCJ
up28Wia51Nhz+o09ICKP7cdomAl6k/dwRA6GOaCjraxwi0oDkuaI2nnJTkWvNnwH5e6BXKb7RlSe
WcVn7jtXpOlV7tCTp9Li9Ut3Y5OQ4bKMsLaRajnuEsZgp8vuWtpyv2us5a2ypZsk79A5CeI/asK0
qGyL0NepKdkMofdqVCWQ9I76WrWCDtMcrrwtJUiyL7vhvPJGt3AXu30V69mB57i4lKM27ppBSpin
6uIoCd46EOrKRppJ6evZRN7GUQ4Wm6jwTbGk8bmKMfFCfIO2sJTOLgFe7rOiQDkwKRxy8fQEBw+J
NYUrWMDhhDBF9SEyfWRTlkJswvIN5S8omrkPpknzczNncjIGDQ6jjUy1ARu0D9jrZweyW7+UtD40
rEP2IU2EJ81acc+GLNzPowKh24lav8iG/CAyrAsM9JxDz/5iA/5XwsBAytGywMGc1DAMyCtMdoYi
HaSJ51tj4LIbDHK8o4pFnW4YrArk9p3EFp1cnAnTIeHVrVGiYlnG7NT04N6AySHl4n3uqBtYI85i
fGOWnJ4LSdIunMTPpWja+zI1SMERKpXWnOUHa9Z3LFgmn1/EhZ7DTR4oj081IUMu6UcFXCeWgjLw
QtBz176znV016g95rCo80c6udSy/gtox2hPYJ9aUYZtOGxyoT4LzxNEk86QgwaIDG5CbA8Egoivq
g9qItX2rTeAQFokDtOpT+DPSmgVVvkuNSeQYtnDfmkr7pKh6eLHt+RWWV7GTOZ6tcCQTUQu48llS
nQ3SYnfo2tDjFIZFZq5WbUOddEuIQ4FBqNKm1eVmhx+6QSHitLt8rh91bYF7RrjWzunExnbi+DGX
svynE50TW/C41OZo8ycNw7GEXeYLk2T3MI0Z3DrhHXf8sEGqdlJGfuOuBpCphjsn4keiDBVqNSlo
AJoaSvloNClXXLROo5tmVxFnGMhjv5lamNyAfHhtC8Se2bxpM+0pB1TC6zdme9bA/VHqxUjH+e0/
VbkUqTCgC3mZ0h0mK92oGblP1pKWmyheKLud/KGMpECSKfPDIty1wKpJ5xGpT46KCJSoPiQwJX1p
tHMkdm0GW1zNN5LUx9sl7bFY63zynPl7lcWxVhKknM4mFjP8orulhH06Yb0kia+8znnd7rKlJ4Om
ENVuTrtwZxqO4ORGhqfOFfWmRa28BF1Uzvt0IjQMFp9gBJh+kk167fRN0ZkYWAw53Y1Nga2jEy9t
rUieVmg/G742P1cylHMcDSenuPTDr5Fe1ZU0Y+S7TdZRKvuNEnL71i+ZCRXXLH5maQ28Ta12Yz4y
yRlqTy7Nz0oUPyVLHfgQOmG16B+BhKheRQ+RdeCmjfPYOzeJbT5rk/0eRk4Ca78jZtswj4KRKlyg
6Twy6/GcWMHEhGpUUlMWP2W77LWat1KqsaJwozt+HMvTEayZAPrXaK6s2jW8soIWou8RyUbIzXWj
wgQ4tEBwexQ69LW4kGQZeZchbll69l4qhhtlEa+WOicewar3BL7rAZfXQFdJVIBD2lQpN6ObVQmu
o8G+5afTbfguAIpmbtLHWRTk9rInRigAh6fvLEUAP0Ol6HUMwSgnYmVHqHMBcmNmYcxM7IU34mYV
HVQTITyqhWCJtRAVZa2hpbMtxjWiCYifHby0wJwinmwny9aIjPGqMrfixFtaX1eqYx4aAJhjh4Aw
kMUgSTAPNYB2jkoxOT5YPMqZrqVRAe2bEXfp6LczJ3VJWKnSNHYwI9zzJ6lh6d5dinq8gCik6+Pe
tJt161SMhMdb44HzJmKZghmTcd1xgONawCILkMJSoDjaQ6KpZ5J5WRQZce8TgiC5y9zMHiFYNozs
St/ZhVGvNJc7dNcu70nldeNw0usx27H/vDhOjcaqs+v3Wk0JyBrq5Gaq0xihQPqVWDSxvVbX+2bJ
sI4bCzMK5tXeZBDfrs0cmSXLBVxv5c8hHmk1Ur51idClgyLJ5qFgU8eMRfpQZIWzSsdWZoEkQilM
ZHhSqcW2UmbVSwyS12JUDkGqdXQAiZgu4SI7xLNh9aLpyM6U8WtHqt3z5N7adr+Zs1CcieaSGH1E
QwADgG/NBPwLtfuDVYfnkcyisDI+GNNvjVS6K+jId41I7oyxY/Qo53cteoejms/7uYhu7aokKrWA
sCJaNgvRE6v3T4IoMmyQ+MZJRW49vQApVqgt4HyV45BIqmxvhretleO2nSeqqKK4VcuWz4ZTwnAa
lR+xvI1j3FKaSPkR2mdUrMGIkgcteXmXqsVDBLfCBdunHUdiMEgOXtysB247TM+DQ1Bd3ZuJTwrs
QrTZaLtWA/bfyi9OnBBkT3oZ1qCeHcmkX2DPHciOe7TGYYvRA/9eGV1zhCd7fTFlj33PVxlN/kCM
E0KVhvJieGVau/tf5J1Xj9xKtqX/0LDBoAvyNZNpy/tSvRBlg977Xz8f1T13VCVdFc59nEEDjcY5
LTGTSUbs2Hutb9XBcDHrPeoaTfpa8Z5kw3Mju4nuFKnButIZT/QA90lRhWzwYjVS32UFFleTCeQ+
IkJn2/XqGXzodgi5C4ZFukBt7gjERMln9Qb9u4SDDEBiAJXqCpUw26er/ejd9Al10SXNacvnLkZ+
r7ptJjR/QgXFfJLM3Li9AjpxT1sCVT2K3tWYRwTNO+h6JCKhFfp2tqs5CXbJlF+0vU1288NUFB8I
dVmLpJmugjC79BxiwCjs0kt0YdrWFGm1C6HrrWaDLNgIGJg+NbuiRBbvNMrbOrjTkJ+gxwTWpghY
1aP2rEsRKIukeh+N9l7VzXaMjecpS5qVEbgclyyDNmEk9zXdGN+kEbZmNwfulmbzup/cC9T+TwwB
XkKoRCsTmTR9iPi1l6Xk0Z1Lf1A9LF2PEpPEvAS5JeKh3Gi3ygF2id73MIyEDs5Od5UqdEihXqlN
YfLgo1m+QQIcr73cKDbT5AAzYFRPjxO33ChoDAdgkpCtYw910upOG/SnxKKYCkYUsiS63HNsQ4aG
9pzPFZ9XhXYD++IJztCrxMiqhIfm2ESELKYI/C8NGWQ5GD17U77hfx9ge5ek5oUga4fsAqRh6o+K
55aWdbSORH6l8QfXYL51hD3GIdDzI4YAWqTOVJI7CJYrh1y0Gixgofo0iY2JkoVaPcF+O2vKnye4
vEvW47aqtDcrIMTPiGxEAC7hdtLM+VoFPvc+p50SGmgeDItSwORgHuAOLek2OFxNi9jV0tTdK166
lZZKAxTRdJXWnsEn1Xe0mG6I3Ix9dNxLgiImAiBK0GKJqPCHUvuQcX/QquTdRRgDkgyAMuY/2T0r
Fz6UMZv3kTSAhZnhxUSmX62FMC7aE2GYGbY+l4CMlvtIc7u7SIoi2BP5OLJ5x/qWPL3Mhw02bcHz
exuPDtZaGpZBUAmbqRyTa3oWK70gt08Te6wSzn0cpidTqb9wuh52kX7aj/0u9OrLSFl3BBhZJ32v
lvZxcBwpsJv0HWTbKxLiY2j3jx2xKKJ6jgzvAWXUU28Fzn1GhCR6xFkehc5eVFgLEiUk1qXBQRBO
HdBo1B5gwyzTb2S+F+68G1vn3jasl7YV90nchHtmTD53yyVennKgeHeps0qMHspME9+op6cWGSKh
5sYjR8mMb2bYvlYhw6XJleDWzus1j74/OOaxccpX8o3oVAHnOKam5AMg8zxYFUAnjhr23hHDxUCj
7xkvUO1XWX01dRr9+fTWHcwrt9QebVNiW020YgNyhkFFSTlk2/NbqBO0EfQav0P35BZFv3b7TsfG
jbtYhkGyAUOP0I+w7e04u9AmQYye0F4/GVOPtDrvFIG2WEdyxjunDSujIC+5kOyOJNIlkBC06l3O
w4hPug63NUNmSxrYM4PkauxaZjPwcESnbovAugRtfQnP/ZJCcNwAE13b7jDv88y+aAsTnTPWohU6
J2ud9g66+KElJ5mSA9YtqQVeRK2GuPyqJ/CWiyNrJGXQR3bhAxFqeLi8aRWXHolCjUTL4yAs0d3G
uw7pV9DnHoqLtGpe/vlo+f9R0YXDxPcvw+PntP08Ol7+//8eHQvrXzYtChNNxX/8eP9ndsy/YfaL
4xOVsoeW1UWG8Z/Zselg1ANg5kkD7ocO5/e/ZseE07m6Y9hYTm0EGZbp/hOxBZf6rLYwDGwdpulY
5BeiB8F++nl0rA8q01SisYFhWIpo8BsDiUM2nSi2m7ykqpueCVq4FOkzIxW3u+uKXcsz7Uzhld7F
O1Ld1mN8SsG0aZqbgbFH0ZCTcg/VZM9Wx9BIbFRF2E6c+sG8d8XVbJDBaj/O5ZnDEGG59FDeGuOO
cci6P9HK14KKU6OI3as7Z7zS052sUTQg7JfEWuaHVlERQn80mOAVgV9wKCLEEvqCw5qfhvWx4B/J
VPcRCwP55FhMB4zNMqrf0yz2aUGu9OayVDQuLDIiLh0OChHtg55haFJ+zAN+cu9xWva1rHoRwXTR
6tOB9uHKSlBzqX1tm2cJfNlIoyrJHt3kRdoUs4UiEZjthQ66Q40mAvRX3qamY64nr0ZZnhb2DTPq
Xdg/c4oHmaQ2BJZu7YleqTkU+yy4J5djK0q1zYrwBEX1RjKTEaM4UNRxE+kBiH5bkLzS0j9IZLkf
6AaK8WMc6PdCvmYoFiHiPPThSL/5R6dOwKKvbGhDekISb00WDPAnT20CdrgheKU+AJu8so19qr+L
+dXFQ+I9k4hFx8XcLBHp4fSyGGo44l/inLgl52KTyL1dq02dJDu9AfciH3USAScQybSAaIOBMrZb
1thmnYpdwM7FVgK90vfylHibZEepd0F+GuVrxVFp3CamWHehufuZfet0m7rsN3Isz02wNg0eDwob
neinkCHSoKEWcyGWV885+VzUiCsGNGv9ZOjDYxQ2eEMhWNFu6afopNQNdOQ35nKwf2PZXlexYjQ7
gK48jK61qusnnemwgZsZ5SqlVL3WsOEPytyNyHQcOyWlWFH9MJTnrzJVc3CanVbo/ujlO2uQp07G
EFsxOoP6TJLabnYvytZem3KjAPPnRnpUzn3f/yjnEnHzWYqYvwv5DLwJyxWV/SQ6wuUJT8jyH8mC
RRiXXu0hjl7R/G7KmlavOXLmQDTEQVVVs98z0JjRXkwB2lxL2zaVucVVu8/DpUUy8OkxZYrR5yTl
5+ZrlkTsKDQsx3wiYJVIMyqNilgnZxiJeTPoY1w6zKA0yghxUybjBX3NX1bCP1gFFl3Yr3Kufy8w
iGbIvMMWrC+W91/lXGzExDa2Ubcy0o8IjE2T3SUwW4aAinvwZ+MSEDujYeHPtXtqVfFhktlG9ITG
zuNWC4ZdkQbb0Sm3vSm2vWKUz94ZhFuHtGkyK9aleMkJ2sDK4/rte2gAz+HPCCTdHjNCUrDx+Q4x
E/nEWxn9SRFez9W2kBq2P+ZULq0+xuHSfKKRZ5hka+j33lI28DYvWc29yztOHTCfOtYb0PQVwZgn
TnNSMYBIm0McPpseggV48slOG25TPkTuNmusx+hfUWlcL9hw+z8Ur//WR/KT6viLj+S3m/rF3t9J
Th8Fg9PVnN7pbXJpFbEflhwuSUvL8qepFOtcf6Sqn92dmGomfNk3v6v5p40DugDsQtRNiAW/oKlg
42nusMgoEiE3pkO1TAQFR4aGoydA9BeO9lmznkO5sesNnBzbuLacQ649VvIwBlBpL1gqdONej055
67UJY8eJcncpOg8nosrelxzOtO7i74/jV3Al2x26Rp1ncfnk7tdYVMETE+EupxHgvXScVjqd/oQ8
nZL5m/uzOHm+/EKLgNKRJuW6BSj082PfqS7t9CHrVrxlBrQlMmMUnLtdxCmk+u5a8revJSgSOHl4
hu5YSECsz1dbhMyaEYTdqtJOiYy5loE4RM2wR6e474kGyy0U13SlRGw+DiV+XNvcCfuA1dLO4BsP
Z6lEu5ID80qm+G4xu5OxsCVDm4Dy7IEGASFhJM4swl8926d5cRMrBA/mPQHTrMHtG2qKDev/2iNL
J4Ldri9J5h0DKHU+NK/CQtpoT5ez8Bt3OBud+jheWPpV5XYbk+Okmq7qUKzAGvie8zHZ9JNNjzMa
vUg6JsxKVz0nEB2jqReUTz2xDIU+no4pkyec/8MwbmSd7g11T/Yfa2x1gLW/NOP2CtX8/JFplypp
jnW4cxtJnc3xKhgZ658TaWMUi5qTA5MAVcmG6BKk3Qa3OkkPbrmy271E4W0yiZUkBzCAINJiVXMb
JJRTQmnKB82+X7ZhTi/AAh8ItqBdNYEAmPfkLtIGuSklMu1oRE10NoxglaY3oZ8mbuU7C/JFu51i
Jkjp2+RmR32Z4trHqeOs7X244k1yC0jw1hCiDPkzTI91KC+kuI6zC6wOnX5I2uuencPpZ376B5X0
9CV/7gBZ8dB2NKxce63TXuq0ct0Yp4PwzRjfAJ6RrABC6JI7F0672Zx8JyxpW2CRpGhrXWKnRr9h
eKIvTgf0VBaAHgtUoQM3e8bqOZuHlqACN20JYHDZP0mPsJAXpNLajygRmzaGEkLCO7cOjIPH1gY5
kUfq1ah471NxMoPaISgS1VaIHxwheByInZxeY1pUGOA3Ju/JIudX7H0dCiJ1mioPii9kLWqzJawi
dDZebRHmuYRX3SfABAbnaDS73Nw1ob3KQXNxvhWB2vRdtZfOJeZ5lnK5X7ZUIi6WxqFfUshoeb3X
mXWSd772nHM7esPofzUmmwCtmIjbHY/eVk8IF3t0xbwCrkzPRO3N0dop2133KNxciscpPNqxd0Aw
txpcZ5WQORfOqPgQq+TN9WzYN6l519v9mWmB3pYkF5e7QN25Yb6q8JQ1ylw3IdwK+GdYEDLYoXwT
V7sMA4H7At3BK/Mfqi8cYjq+C/0Ia9TvMV8Mcju4zbHxYAdRxRp4eAdiYF1ngxnhGsbsJi2HgwCy
ZZQfhb532uuy7lexyQQCIDbWl4GTacJo3FOPUc8MQo/Rg5FMUhiH0Luk/Bvc99nJ1mh5GBKt5cwW
Ke4r96Kz4V3OeywJJ5nJJp55bNTarR09dOMt/JyDRiyoN4Q3SYpwp8dAkrfr2rgIdG0jmbN0zSvA
0F1jPQ6dtQ690J+G4RgG6mYpKZnobDpvsXszWiAHOixf8+ahTEp4GewZyYXl6Nu2+wH//M5CR0N6
9NqhO0Z9ZzZ7LThrvI1y73vJTlmH60ihO6XUtKc17nM0LkR8MNHKt/h6QeDoq2IRe2QOczbJo3qZ
JrwvJAWa0zU4BXLeHqRxplhmm/4BqdXKingucXy11ryxHGNpS/mT8Vjox0ZjDsg733d+WBxy5H2B
1m5N41LsExr2SOqM8L7SwqNa0hGL5N7D/UfuFUGs9iKLWHcivZASyV41Eb4876oMLxyDLnOCvIYq
PAtTiMv4blI4A0FDaKRLYt+4jz0SlZyDCRRjdFCgO7zGQPXqacug5sCvhajpvovvRP6RUytpAH9s
B0WQbh0wfTDHuqfNu5kL4cc36fhmc+ypoASNmE25C5rm7ICoHsOMiWfABCqsr7TmukrmAzGRmLMZ
fNTW2on20TzgzwZ5xWQIx81qNseNm9+wNTQCpm2b3urDSVjzlKaH3j2BHSQGLP98lLZofaFdJpBr
JecVpaYNFp+1RiMekjsTptdhsOlq89rq9SJpWoG8mkagxVyusjUUv9Y2pKpVAkkf+1DCydat040C
RmbIB3u6yYg6dhum1ElxjN03wZSIJa8LxAkH8p2K6LGCVKzW8sWdj723HyxwX/YZzqCToL1L9D1Y
3VVf74gM7vUfKIxXaDWqiMGqzA+2RbIFaW4QZa5qzY/6vaLFGByt9tQcb+hEVsF+aUG64lTWJbCG
bA2IdN8AK2y092Z8DDh7Uft4NhxGEiYTBC+JvYqd3VA9zfl9uVwnS8+zOn7SMEv1dvXkuN466AgQ
ucfF47sJeiNpbJvxtpbqlHhumv/8hTrdyxg4nNLX3XiR2JOPN2ktS0C9pTzXOH+3Q7WdQ2Jr++LJ
jfZJb/jaWJ20A4rgeWtxhk02Sh9vSZ4pnPM++dHLJ2Gkd6J21pb4yGCRTahF4sKfQgSuI88pqNIw
wLjIwSQ0/PkJie46mbcA+AIORGF0MBnOkmwOtmDVMdtFAzfpEDklC3jCSlTmK+9q5geLZxBrQvoM
cun+kxnUNXTxkTo6q5jZoWCTMXhH63ZbLd08IJChONYspna5y1pz34u7mXGcUdibkQxcwmB3Sd1v
R9dbBDsPFUv9UDD55ngVljdjc9p1DKGg96RBeSrSGxTpq5amnzuEG08+crg/N136JNVdML5r2nTe
mNlBA5FpoKOamuSDyfKqahFQhofcIzEWN2ryQ0PJ1nreJo948VJSF/T8bGHUByMLcdLRvuM4fzuY
7RpFEu2FbtOYnFd4rEsHmtfInIPv706cj0KFJRp8s96ui0rtSBu/JWSQ1WTZ5JLjTHw9WnrgesEm
HrWNoyP1ZCTrkf2GkIr7g+B4s0RmxRnrCHfX5Bva9JurOT8zjHLjhPSd2WLSHnInIQ8xkIPCy5hm
MhmPj62ORa2cgHUyU2aMaRYnfc7mW6zTBMozrKQpstdErZ5rC4WavkobfFRj5jcGAd05Ymd5if+w
RGDomoskme9ignpBoWtpvqTlkxj2LqvFyi3s1ZzNpyYnfi2I33vdhtnjrpKs3NXwQ60lM1p3z8Ol
SjGbizga78xS9yNrT0zJdoKJUqY8PXpJynIBghytflD4SXe/IJ27Jt44AU8q5FCNmNp4PE8Tys4k
Oyvbiyyh/MjqzbicWsf8GVXwOQLAAxKDYJVhaFswM1n31rBk9k56xLdwUA5pkdbAcbVej9XlPEWb
BtxM7MwHj0KUprFbqo10sjcTxA3hmusqFzRdnppx3Bpjw+y7QjJFNINkdyCDDR3uduAeucw+ehRB
ZJXoJyZJJgA5GFNFW8v5kbk3SEDXvWL7yx95mq1gLSZ9Z2UNFifQThroaxX6afDUYL4LtWxvTRyV
i9kfivvamLdYBzYpMSP5HYcCoyQ1Y7a3VkrofL+ty2eVAnHsz7IZj0edHDtLnFTxo3Ifs2Sxova7
YTozx4LudJNeaEN9DhjoMLfVLjKGHU0420qPPaVTlkfXP091/8ju9/+lqUnSrv3v+9LnRT08fyYY
Ln/gP54m8S+ohcABMQ5ZnFQXTtzw3rRArP9FmARdGYKL8PsZ0Aj/qzEt+UM4jZjaw8QgNG75Q/8x
NdkS7pwJYYNjqMTYJv9RY3ppO//f4zOYNVrRzMc4z7L3GUJ8OT4HiAIgevFoEqmnv+KGLS+dwpY1
4pSSo0SbtdlpNeKH+OX+/KFbtZyTP18WqpHEwYgzC+mI/NKsmk05oR2aHd9KtfyutAmEC0nbO/z9
KpJpwG+XWdDiJrcR07YFW/zXnpiXd1qVhwqSN/mBD0gAtRt70khdjdIOx3NkG7dgI+g+Vnrr4oTI
WusmbUtESn3V4E4omGNFu6yy0X2bjYOURQxFgW6uM9Sr/vMOOXU6kc49jq2xbqI6XfpCUZDRy8yw
O08pAbFqAulEac1Zeot2AMNUXTH1xB/EUVAYvVBrslDRbiCtRuMsPaK9mfwqEZyPwIPe9CjKaKAO
RcfUiZiI5zic41uvCw0o2k2cqJOhyYcbQDmkwVchUdytG+GoaUXB4FY6ReOBekDpTW1jZ/0xGGRy
Y6bxwJAsGOKYX1n3sssCq3XGYSYJ5X62BA0bL0zY2THAW+sKCXa6gfkDNB8LhDoQYxMVIJNYfgBV
hEhLEOUDEFOtstb/C7GwnXlB7SCDr6zLPImoGbNqKE6SeawQhbYhdyrSSYDydRKFRv/vv/znPs3y
WDu4WukK8XzTsfmaXdXrcMFExCZTwdXadIFGKxYdLvYeIrgjziTfPGnW5y7dzwsu0XPMipbHzfr6
HoVAFhLGqLh70J0gTAXcKSk7R/qrtlnGF40yACO2s6Vde33L7FaBgQt38OUcUpjNJaypQvlv+QgF
ATrZXfhizkqiaXG6YdjjGBYfyeS20VarJhIRNCxhK71E+9E3LkWhFypJHdc0CJTHgdQ70krhqYhg
6d8HMVL2JtUqbxvE4AlTGdHUdSVmkJXpVVR+pii0e6SzzN1F5nmdX1VtfUyyCuONLacuYJdUEVVx
QavqH/9Ui32Tzh3/7eg/3+FfbMjeJFBj2VL42dDPmxCu4S5KR21rIA7ag7MRZ3+/3hc20L9/qsV0
bZNIALbT+LIoiER2QKuU8FVgyhfaM7R0bYopjUiM86aOcEilC7LP7SImyJaJEqZPM/InIq+8VwtO
UCZ2fTfTHxiR8NPXB56iD+kuRfTyaAZQUtZeVui0CvhTnmXn3zzcP7uMn1dPqbs06QTGfg5K5rLs
/XLLFMRPlc+ByQ5f0A9pVENTIE+R/3Rj7yXAmjGtpBFZkhs70mk2BsiEXbyoGe9pZjUZQ4uQk6ZP
JwgZSAVecqQF0SmSqsqwAhdSNRT9dtl3J46y3GHVlwHnSw87HSyakcT21m04BpGChArs77/PZ1v6
8vMsLA6bXY80Bqnby5v2y5fDIAKsCcyYjwDGOGuRsmzQqed7Esr1b26kWHrnn2+kK9l7CZeQYmlY
L9vUL9ei7JV1N6JxM6DL0UFIxpkjVCLhpNkNIkfYJePwhs64fKrmKDpx0YJ44BQW5tjfv/Xv+7BL
mrjHNBoGlkuL+fMnKXpUEDW41o2sRLVRjUEhXmnLmglAkaGHBbOxTPNvrvpzA/x8A6DauoSyLMZp
OihfhgttrhKSkFtaff1UpyQFW2Bv4rZkLBhgh+EYO6DPtKEVrQuZMHBB2OYRX57Y1mla1RA8O6PT
MAUDEBUcwFIJxc8rmCAnhrIvTHJykJ6QXSlWnZYnwall04emQxrQuqTiVw9I7FjloLsQb4Vy1FwR
b5hxtU70F+j/+mqbNuxax7owowc7ZBlaETgezxupTxBqgDFyelSehkmPvDPrXgqXIGxL02jXpTM+
oKt46qI9PTlAJgNQMMCUgjNhFtPbzUqbQSIr6rxrPFAGK6fzRhROJRH23zzWv+1ISDCZGCxMB4La
hPXlB27DWQUeQXnYpnrvPWqreF/NIjoZY8x3emIV/6PrAWBibuQ6jr2MC395tEe2BcNwsnQT4SPd
knCFpMWpPI0mamttwim1q28ept9eXMHAR7iOYNojJRjLz1ecRkPhVi2wO1hjxusait3UhBhWrWS4
/fvb8hNr/Om5Xa7lwJ3D5SId+2v9mIm0KRLqkI0YxuF0bCNz11nxRKwWCumHkoDazo80ezyNgXjd
zKFD06NdYD+g9zvj45tPsywTXz+NYPWgWie2CYHj52+OGSgojbpMN7yroj2knjGdM/2hI233yWmp
EPQWcTK/jS583ciumzvDJnBhblHwmZPAFVlH1S4PqvSbn+Qn5+7rJzPAk/PIoYqxf5YtvzwF+NAD
sqFtuJ5wg5JdkxTiygVtikpjwuW98B1JVqkG9of1AHKDRCSRZk8Q5yJiFkpvdtbBFAjU+LaG/7jq
++gS91fp7qVdoHGrUi1tT1I4tvXu7zf1D08TP69DzLpjmsv56fM9DcZqjs0hYkqJSGxf0qFE+h3o
17pWFf94G2Cq53BzrEUntAz4Pl/LwQRr6CPDt9Romju6nfk+tlT2PKlInLtWq55CZ3YOZdbN274x
3JcoL6zTv3/fP6wPy/mQh4ifa+Enfv4Ms7RGhu60RyBwWxHxolZx22G43NlOg+BgVkD/vqm8lmil
r88tX5oUPkw88DPcL2tErJtVopVIEdIoLG2CObNlHKFbIKRyN8rucjNDTBekJEOnNpwGrykr5CcO
vxpyimxEJgi9wPEVzltGHOlUbafOYJcqzUjexXM3c3Ao9fiuBw1Qbv9+w77M5ikU2DY4CFN2247j
mD///S/PdkEu1rLi4B1qg2BcRUArsrUT1LhBh8CJu/Vclyhn2V+sHjFKFECA1E1oFxmf5rWxlJZt
pT6YdHnRwffffDy53Lwvrx7FGcsTfylJ1MbygP/y8axSEZFX9uRGQR0LjliyJw3dE1rwIRgitEs8
jZc2ZsEStcmgnQyda9Gfms2k3o2xS/84hP29jPu95nSM4VCu7B4Npm83LsoWTYTagBWgLs8h0yFF
HCAfvmujaNkgNczOPmQBulhQU0S/0WkVLVSsMu/ugP6No991WCsdPSxRE3CF/segojE8i4AfbIPI
jpPzwAEs2DWt8WplYOe8UidCraKOR7ZUEi+76krA6FsIFum8akotYcNlSncxCW++CYx+fM8BVjdn
tgo512Bnanle+ngx+KtowQ7VzFuWR6W+tKAC/5gxKl43cRU66xyv8x6MGMfXOVDZj6jUnLcEq9e7
gMqob3QdueVKzl36TCxxiemyydnaEAm1EZLQLOVhbt2JEbEWm9pOBuH4qKLEunasDkvi3x/EP7y5
C2EUSMPS4rGdLz+0UtCc6Jbg+rb15iwKTDKQF4VTEjb5YXIG43+wXLG7UiVDD2bH1c3PT1Zb9nEe
gUdhJGnXN/UwISQso3YbTp5BiJjVU8ZP0txyBG1e7VaSPSUq+5ut5Q9rB0lugtpiWTmoaj5/CKoZ
K9Yc5i60EaxtuoQ0gnZEjTyakS8m720kqfBaNAiwKly839yD38pl2g/LRssiwOZmii/33M2ZfyaG
G/jI4QFMCgiUQY6yDg/szhJqOphaNHyzQvNm/P5KA/6G42XyH/7Hl/XSrjUNSig3HsMm7A5gOlAY
UflW4YiBJeXIxNGqwziEc6zfizhjMJjpVn3bxxmzancMpLObcl07AQ2PaLstKNF8jJ8jfr45sm61
sEtAsc6j/lIkaQxJAgVBs7dn6Kqr2apZAzCh6MQyZImH9lALnT03N8JVaHvRNbZnBY4i9nJtXWUu
3iAv1elK2xlpzejbkplBSSiaW0FyYrLK05GcMqU1d0XlWu9t0mZXYCbiyyaJAnyyLiBEjITg0ndl
XQRXMDTKcCcx7r/ZrJ4pSu8hObegVL50qTnFGxTWoel3IqaSHtoUy/kQxJAtxm5Oz8Sgs6+5UYJl
groO5rk1M+xg8jPP3hFw5/BUS1vTmAtb+lMwAM/3IyPBTVqFxfCiVwEZRuNUu9fTlI/oO5oYMVrr
lN313GAaWSP2rK6LJGrRn1VN9ASqpxAcUUvmnZ0JJAKxHy4SkO5oFWUZ2RdF01Ux0wod05kakQ7D
1wb9h1izg1dr4MRCMdI6glFiH1ja2unM9NQt6rpjSim1x4jw77fKRpK+BhnlnOOQIVmrH8AFhCBt
3vV+xBPWLYmYNemtHwLiU75GwZxdTmHr3JXQfC5rq6tuGk0O95NnglWx2gWaGYdJPrJgD4CkBkOD
w5OVmiJ+wmB6E/eal6wbu8V4kNLqol0ZFfUDAAOS0KOWVI41CadkyZlR7t7GuYNabY5L7cyyuwoK
0kzVhXOhYFyaxV5ydJxJ1/dxkcUE+tkDgQxhLg4Wun0wGyCd4pUaBtU9/9N1E/0UYSiCESmehq9V
sxvR2UI7KH2Me8hdy8BZTfCBzu2QwZvukQH39+v9/vYKA8S0JziH0RT8GtWThQj5Gi1jQ85KhzXD
nC9ttturRoj6m8XxD1vCcuhCIkZ/nuCYL8tT1qeJXUQJy1NSu/eRmybn7oAKQtU9UbojPYR/+tUY
L9B+BBPNPIFC//NiLMB2yMJuUO2UnrN2sxr7j8KGmeV4sf5+qd97Jj9HGdSMKE3R1BtfFkEjUlpS
IL/x24CYDnQRnn2Wj652GGJ8RRJz4t1sqSYhtCIaTqhqm6sh6Sr1zVf+ww4A0I2bqzMk4cz5ZRM0
C8uerRhalWuME1P9Gjzxxkg0qFVd2DKKFW2Xm4sPH3jS32/Bny6Ny8Ckg2g6Jh/h891G4iAy0yMG
IwQxAPPa6Qi4EOlhrPr8OGcT4YjamHxzHvqsc/xZ7bp4XhBT6nQtfzsPaXUz2MWY8kiNhjns4Duj
VYvnGNWMV9lsBl5ZO6BoOqJAvDb6Zu/7wwPN88x35QPwIX7ujL8Us0bhiLpIQF4oKa3XqG4HDorE
vLhFjGatK5vyx9/vMeeP3zdbJlM6nQSDh9v9WlYZ+pRFCSgEkoycJNqKetafVdI1A+oFYn73vTeN
ro98XOW+N7qB2IqQiPGrvjYZFntWQeMumYBjTEZXPEN/lWCJHF3ztq6+LOC5FrEHJtOssnU6GORE
KIjAlxL4wAvQXM4JNS3Ss9Rkm/Kx8yPYotovNoOlajJbUC7VW+JxnEddGgj1DHdkpxtg+pisLZ5z
llGlMzMmcPyhQB7Q+ayAnrkG6bwY8UrLXiyHmTrpJR2ZjWO5tFm9KGjxL5sThrJOpazMQ6zvJ00Q
PwlQjz5dRLsHadYUxCQwGsPTkDsu87MgxWjA12/5QviEV55nFM9S9sARHKMDvKc1KTS5yOzY3kaV
MFKvSrcpfEe5wx1M6Ooixz+6fAI3wJJmzknHvNvQblOiSkjty4lpB3XQBgwSupAAMs8A6leGJF6v
Gjhq6PzR9kJs0WtHY4gBO5VQFfu6NkX8QSFLnvdQKaVuohijmD+EQfnhTlEg4culWGHxAA83Thsl
GtSMckKR1girYu6fdCSztCEql7jMIqI4m6FWpyU8kKss8Eo82UHX7Ad6hLQqaBVyHKyTMN3NvWze
sW9hzNCLUX/IGZnQvrQmYqYKqotjUJEFvDINEzl3PwcGM7vKLKuHMa2GV1ae2FrY+g2Ah3AscehT
s3CwmmpmgFQa9coYC+uNVQdrQWLl47CDeJSlFyakJ1QDZeMoP2hL/pYsCmrrlPnPLA5CxQ34vUAF
BiLHAmGq5RVQ+PRW0W1l/IiMtDAivrOtqv5pyNIs3zUyQtkZErD1OEZL0AbscY89nxK8WrGzpsSg
km1w1Zv1PO6dQRtfIlWjvHU1Mb7q4Wi/Ko+3aVVamvdBcWbLo5uYRYFIupMRKAvdrnDCi5qkH2Du
H+Y8j7BT6T6c2lAc+rVdL5V+jUcyXeWzNf3ojWY8KW0gc2chFnncFeTBPrRubr2KmcSFdVxprESR
MzLmIyqsJv8OXla7BWaMRFpq3SRWJqEEeHOmHtCFjX/Ht4Ja53s1g2ohPSGYANUlNBtJajA0fg1d
CN1ykue3fJKU0PoohA0ttHk0D0Jvreikjumcb0s6Nv/8wCFIH2QkwZHe1S3vyw4LdavG2IqyI6pz
2iNVi95lXTJnVeiGp/jQqCLcJUXz3Xb7p1XQRBtAT5U+nmV+aU0hBbFHd1paU1RQTOtC5Fqyt8Zd
0SJe1GyGBbJa3FtZj6HSAqf9TSnze9UEdJXpHA1X8hRd98sHkCSBtVqT8E5Hdn60+0KcqWAm7cAL
n/6+5P++rXKok3jalyKGYeDy73/ZY9qS4DE5Wq7vZXC9Vi0k942AyPem2TMMtNI2t/2k7G8289+/
H1Wo8EzBAIhcEvnl+xVVA+KokxJIeTAf2BomWgdjcTW7xOT8/Qv+voVzKXpBNshl1Btfx3bT/+bs
vHrbRtYw/IsIDMlhu5VEyT12uveGSB323oa//jzMVSQZEnKSXWABLzzkcMpX3jKjUN+MFKysRVSP
mQvy20KHlPHs7J2HxwIfMHaHrzhvXblN33hJmxhJop5ChxVfluOpTXHIMNNWMLXuZD6JCjEhLET8
zwsTeiUzP9HIXQMV3N2phAQWzbsVVXI8FopCSgyyR6SjzxWkLJ2I3TAiHUmPOu9/eW0KSSEpPRfB
BfLkHWFFNIU8d4+I51IbKPUhOFEhbSdld5vFZXsl73hjMqh5Wo5PA9UWrO3jB/RQQxwd34t2U4ak
m2Vm0Lpyo9/JAHHYy1/8jSUNdQerx5XwyXVysqTj1OnTcZERrAWYahZA6h2EaITxUM99wsYLBh5m
J/aVJX1+ZpiSOjYdEkkKQk/9+AU1QsKLNrDFtul3qUPhW9Szc+Bt5NMGbo7KN4CV0mHjlLV68eK1
IqmvvPlbk0z6Q4+J1RCcBYw0CwpM1kS0w82p+F1STHlFdwDcQ0Gj8OWfZ5lGuG15DirQLO6T9wV6
a0sXd0YQ4Ch/7/GlaPQm5rBO96acc946Fp+xUGiuBMVvfF3Ky5xVriSrhNh7PM+1cmQza8vftQG+
EL0r0t+IOijolAXG1XgN9oekT5Z/T/a4hwQ57NoeN4mPj4ed3chwG/qnXJqO6cPkYNkSa5VViClT
fwUt8caZxRtSbCNkhYTmnAxWIqHVIWWThpgJYh1aCh/sCSTncFQaLo3u5S1aSh76OEFrJOHlD/vG
IvIC9qngaGaST5viXjbGJgCMOFTolSBO2Q23VPfFo5FDN7g81BvfkjSde05KSbZx2p7NfD8D/wRa
x1x0ZT7YsjYgpfjkkQWFZIgRAlsIiULVP+8Ti9dDiIJ6Lo0CsU7BX5de45S579i0ac3O9n57oqm+
CN9Pb81odG4uv+K6HI8bEsdDnXxKe2oQBbPomSaK3H4LRxu1Etjo/54rWjSVVltmlh+n0Mn5Sply
sESqszAt4/IBKejuXUnH68FAMHDrATLbX34v8/zb4fMFuE9gZmA71iliZCDTSkEJ52EwNkioVGkR
JOhocNHUKJvJ+ilK2ulDE8TBvPeroX/JqBp+obnWHiIaPwBmDdNAk5WaUQxgLC2dTTEBW651nt46
JqIuVz669dYT+9yPpPIOwETn5OQg5UlJ9g042/hllcBLVf4pnuq4f9dQZ6M5Gw0j9ramDPpwIrL8
PXhFj3ZQW5Rgp4O8zBBRjGGEA+DpIXJga7K1msr7r81r+h02yoIfYO/F/wmra15msEIpvFwYyntA
QuOnYkGkYFcUEtEXSzqw8cYk0NamtnoKCZe/zvkepkQE2NNk8XksiZMFbnqFTS4Ecl3OcK0yq/Cf
Zj/7FiHm8/HySG9EHgB5uHToCXLBB6fxVTrAaPYMVMtsCsbo+HW4Bduj/9z7qf1ELXt5rkQzvR9I
mZ5kBYwlc5KoI79DANbLVilh1GzBvEYezZzLz/bGB8c7GqUJQkwggqtHyN/bfKnHPKiThA+OAdYB
X89lH9SYUrXoZL8zeyJPNLriK8vsD+jwZMdjjbBCJALCP8CQx6P6yajTGc4FeoJaOjQDUHJPRL40
GOJNM3zU0mzk1paZae8Rwre8jw5eST8tMTTBqiww51sMTimhRHpCUAw4mwcvz06KQzG4KjhcnqPz
sIXkiqNjLWIKACvWydN6JqqOFTWOzqO6ITEAgEze4J+6E3DvMGSzUVwyywHdSlkGiChxZ/26/Ahv
HJE8AnVFsNj882eF/XUac8X7mW8qMJtLXOzb0hh/4UC/fLk8ynrQnnwWj8AzkDjDIC3yh/H91yiN
7sAUoH8aVmpBuDufTCNcMo1UpTf0yNwpsv3LI55vjRXi5kvqaT7YHHFqXFHo2qqaFsqbGHSlyJzr
/KOzeM0jCOlob6AP/hyDDoJZW7e3AQU3qCLKwVety7z2A6ZJ4qFfkuyQmPSxLj/b2WeHt005E4gk
zUzIe/bxZ29SZNKaFo1Bf+koHQ3E/l+XUiN9IWDkmIdqbmAREWgoXFHlFMG6dMGvXH6Is/3JQwAV
tnwMdqyAZPf4IbTqjaKoRj/EJ28CBlcst8CpAev0BuSTUWd3Kh3T8PKg9huvbtNFZGfaZNZ0U49H
7S01GRVmtuHQSYy8OimRTCBuLaG+2tjV4YrnpvZe5ZH93sqi+Bdoy+4HmmfT96mLaqpttt/81vOC
6grgwSBCWGaVN1x0Hn2zKlELsG2LizJHn0+/vQmIPOd93vpwLqPxZRpl+0IQmwAVTzUehGUBsnnr
ckYf/GRGviyf7fm746aVCLtemc/5KHJvuyBms9yOMoVcJ5WGuZu5SEbbPGf8TKQ8One5F9nulfjl
jW8UoGZDw5laKCHp6TfCHLmp7bYNEy+td6Uu2ne9i3CLlOKe/C1GulIF1xbG2YlAIEPt2bT5d7Vw
Wn/+117VHTaYTVV3YWPG3Q0uKBDT6tkDV3J5LZy3VdaIyXIDckX+cocdDwSPuK5rc+HtfNt8HLhU
t8bsqINMWxk2PmbfadDplesOocAZ0DWLZ/Pz5Yd4a4YJgKnvswM4BE9eFoiY3fgeLOYW02gKPokO
OQ+m7aw7DPxc2dwAKY6LK69+lmKw8wStOWoGHP30D47f3AQnBGhz7kLUoO3bcoGMUggjuXXRN8ZP
xa0OaPN+a8tO3P3r6664MgAbdCEDeDYn12Ns4EE/oIOLibEdvFp0k7bZoBtU3wNEZ3dRB2+3NVND
XrmXz85/XnhdUBzI/AlOqwLtgv2Dg2xmWJht9jQHQXBALl3cjn1h3k9FOny//J7naMl1QOIPptel
/nOKlmilEfXFkqADHyAxt2sRsEfbN0XKGNCE/9tTsDDctC28bW/aDcRzr9dPzTTTnU+sFors5ec5
p+Wsz4OzJoVNF5TF6ov296aqDGS0uVM6mOUaH68d/gw29GGE/BWyCQYiMvHSgqDpYZEEIYJrKx4b
edVVbrfBAMOjMnQv2gphbL+x7SyEo9JNG4/bwSWkdnNjw8kJ6R9LQ7rZWKvGv5YcPNEdYO/03USk
+B864qggR6ZlUHvKWxQXFNXcXTMLwmEkceXygKVo+moMIDGQ3vAQRfcxF/yUWRO61qkUPBT+e+67
eMhx1OQ5vtr2nCHwNTXxZ2FkuBvl3TJCKpRmBZ1Uiea2q4AYHmo0p77CuHCelqmANGzSvroJFgHx
0G3Aa6KjV9rQNhvc6n9GLTXCcALKe7DoTWCmAm6Yrh+eU0HyEQfY5ICyZ4MQTTLF1U2U2Lq5JTpG
0Srp5uLWJj34VE74P64koMW+gVUAOGi0+8aCWD14NzR00Y2JnEL/1kHbNqFsEuBzlz/6upmOgh6+
uUsKwAFObRDMzvE3rxXdpCmpcejAsvcG0JK3FVim3zhU66/cq9QGzgejwkehnvSThpg4uVibupKp
o6wizMgZ+6+jIcvX3C+RHhlxVEEDfzK876SoMMCHOZlfiY5s60PZGbneExqJH6nTzSN4xxwN6moZ
29+m1UfGzhfGou+HSEFOp6Dq3bYrNvEuN8SM5keJqODWaJGPhgXkjR8DBB/NXYvxk8Q1a4FsbfZZ
iTmHsONt3YBQ2swzaSmqrO38KehcBKRWBL7/3NZA3sPZce1iFwH4QXxR2NB0Bg/2zjh0eGiOAgLW
NqjiHAeIDm39nZwGx3lw2rhtbkh4A9S/suZnnpTLDBp/QG4Ec+HpxdRaeLsgt5CwmnoJ/NAJBuRI
OQlE6KkYYxMrQLCdHKBr7rxmKfot/hklosSsO2ernKL6DzU5UGZD71bwiIp4cLfO5Ho3eLyrcZ/N
dKI5cxxFWBubaKyCMpTbln7rtNM5oJCdi46jvY/g+8pwWRrES4JyKm+SwlXWFuKP+RNp5Kb4KtWI
KdPcC8rClJPFrTu6A6Ce2Unhe7s0gzYZ+jM/CWdqK3S0Uo9j3vtfpp5KFb/TTOQTJoyVvZWgcNA5
ktitvWjV1Ehx9JlnYlMY9K/g7+VID8dOfnVW1vgfZtSP50OMJLkLlAc3xE0+tBJuFX0w5662kcfc
5oon2rcxqpObQeE+/ZGl3WXv2rGfEJD18HTSEfSGXZ8GC03CuZb7Lk2mcafNzpgeA1Nln2dbJfIA
VKF2dq7hom8ztaXcEgN201ZEEhK/lVGd25i5S908cIx02Wi0dNNDFxUIZ0W1jggd+eMc2oBW1AEP
7AVuHbJy2a5IZPubnmPq76FhIrkD2dn5hj5wMFP5xvoUaCSS3SrylvddI8TXFhBHt5WjQoIL7e7k
q2NUqdo5c9d9xK4ZcpGJox0Mjohe0xbOm0bzPFffXdgTahMMUUEBphvVT+WNaUCrCvjVpoJKhfUZ
tk7VS6fyNn+xB3exNk46gqXGX8Tepfmkvw7J4Hy8fOy8cRKsBBfoLcBiiLGt42PHblpuAqsbQiqM
03v80HBZjsqfPoS7F2oI1zBGb8QyaylvbRLS6uGyPR5OOU2pUYQewjKykDOny0Euhwx5Rv0B2wdA
Nc0evmd+W4JYuyK5dR69oQQLImeNZChkIlh5dKtqq58F66YIl9Xc0q/w6V1xATdlY4E86mfra54i
ePrP80ueTBWaRyecOdX5chrykLGZq9DwC3B3VY1WPAhKWPmz9Tlu8Gy7PN4bL7l6qq4Vd/pYUJaP
X3IY5DyUimukLNVyqF2bnMfFasPG/u8WpwWX4l5xDXvzVgCFbrQN+IUOHtCfk+DcMEUr7J4KkdEb
/arC5ky/tUTJAirgZGTA48rsTterzTgI8z7/5Htx2dyA+3K/dpmc2v9j1skUfJIpILgk9cez0InC
LbWbYM1tBPHnZkHbJgD9u+uxAw7bar62i964vNcSEjxxmpe0zE6WddaNpZF6cgitukrfNw2ACMA3
wQOIm+TKBz6v5tKZW9vsNBsIu6FuH79bUsfeZA/pFJK+2jegEvLbmv93FxHGh6NT9GHeJMYef0yT
foTKd3ZuAqDsVtueFFNa7KdcxBdda7I3jedjWqTbYi+s3vF3l9fiGzmbsyKfQRVZHn2YP/yKv5LD
wRXUOwc5hjFOD5/h0al3cPT0R1knC64+k5peGyjkIT7UzoeAJuhNNkT9tQk7ryI4OJzyaYBB0wM7
XQxQ+BFf9xJkjSRyGgfZu6r4WChgCYhMVKLbNZluPsRmNyBon6TYw5l1Vnwa7MX8org2V5J0UT+h
ppz8SOtE3C2pnDyQ/jnFqQqpli8goqMPMjKXK4fzG5sZCDuZAFB2CkCnhbAqUUnpdksfVsHs3Q8g
WcN+TMZ7UZd1iHkUaLolK65Eh2s6eRKIUhomGyLPdmgqnewdQwGP9HuaWZ6PjYnllO3nqlYI3f77
4uAMtkjyKPUhTnhyZoCbSJF2WKFd1WDrfTr75WvbWerJ7yYJztbT7U3R1P0+j2WD6ggB+kNkRuX/
Mcd0g8ExcWb6tNOOt1OApULm+PUQNgHQBjkJ875d4tUPVKQPZbf8NLm5r8T655cuyR3tdUpbVE+o
7h2PCUgjCFTOmAkarLf5gLptAl3Z35LtoXwSR/b9lclef+PxRyWv5diFNkwVUfgnh0aau+5QiIVr
fk5ycyd1I7GFWKphx5TGz2bsg3hbMguIXtWvit84RppPDZXm/4xsMH9deZz1PDx9nICUmxtxZTGf
HgxUEYrVXGAKfYWxnMawJbRXYXFMcwBodcgElKUYH9NMrOTaAEFo+savlx/inOcO05RQBCVYn/Za
cIpsCYKx7bThTOFg2p2JzCsA/61VlMG9Xi25oUchoYw8V4dOIEWf9qXBBbXYVNqXL55yLL3BzxvJ
P9G27Wvkzg0aj2ZtzNhwm+2rNiKI8e6YtbdZMuTTzdhmCV44En+w28tvct7H4IylrRdQa6cxAKPq
eD2hvJ8mamyQ6i1IiOJq6W4Kn+Yc8dUqpq3NmSO2TW8zqpZhZSSmDXYRLP4GvhS1ToGcRt0n1a3X
1QX6xaIOxYia0eWnPD+GXbAOawdyPVaQKDt+yLpHJjMuhjl0iN1p8eCz2ZcV0DZgs+9hCszPY4mQ
ZAH+MbTGtL2yz98cntKgsDzqd6Z7sueok6UzkDA03OKxn3Ebsltk8bzBix4Kr8LbtGtpbYNxzR30
4+QMGhT4aWRcCUL/NFtPlj5RKJ0+xNNpbZxOA+54OcU+kC3cQrX/2JWYqj0kCDCb70CjQkPCqsd5
jijmvtYYbxlPjjWNmAwmRXAX4BaV3bgxFu185WnQm0z6iELk5oIAS6ObOdmMJlktgsRlgOQTLVbr
1o4AIMA+jO0G3ndifCtxeO9XbyMi0rmUBXDbqKKwbU4GpOsi8+UmH2O+wjyA8tWtgwj4lA/OJktg
me9S1agba/G6aF9OSG5svUClt21ephRnYxHhRJDFS3c3Yuf1ze/n+nMbjfI9jiFZ9mmKZHbbkB40
G1cTFmPNKuuD9gP54I1uGWypa4srwLnz6Ax8DXwkQeoBSOI0Yhp1TwVrlGx0Vyc4J5C65VXHIreq
cn95kf/Jl04+L5EwjZIV1MOlst6uf4U8U7Dg5SpWwFZgNdgpCZNUdFcD2UIlPpVWG8ZUN4on01AN
CTiuS4hs1vPi/TC7thG3qN138UeWIi2Ly4/2xqVDzxBiFmEjpevTMjLwxKHpOqsPhyUxXp04Knew
Eprv09h9QSjmmu7wG3GqR1NNrhA3itYIsBzPxNhEYujLtcakbDjJSIInLNhowvYTyPqYD3u08Ssb
6zWsW3YB90G7G4sK78F56sYiDKCIjMjDIStLlOVCTa8XG6pY1nbjM+6f0fMI4lvuLs/S+VrxCBO5
K2kFUm+XJ2U4L0gmF75mRpshol+U9sO4H9ppuq+7OHL/fTCG4lCyQGX4BCDHU9RxtyhtIWFqmo13
FywIZPseHl6KttqVod6IxbnkCILXA5Cyn3sS1gXYVXMs4RVXOfH4sJjmqhgsTGTVXFVveoZFxR8A
CJemgvGKjilgSf/KGjwPaCnWA5ZaW+5kSv768792hxcFFp3xYAkdousfgEi8j3OAdeimjWsvNEDn
YrIYOZV35e75s8WPtqVNpROoDSg46NwwJo4HjlE7GqMGVYx2hll2NyghntpuybJHp5hFjUxnV6eH
mHLMa4oT8WuJCcNHx8RV8oDov/+LBm/8XGeEcnsnozHMHQ8ec5MOdTNv8jbpBvwItQauHnGQG9C7
ISY3nYqQAtFIL+qlwMpiqCTodDcanB/S6P2vVavVsKtB3i13CfqE79s5wZHHdwcsUxue7JdL5X7c
zNE44MJDWzG77Tov/nR5zZ+vjTUzgi1OvgzJwj3tN0C6miHI+TIcY5LWVgU4Vyaibs37Lo2TKLQL
Xd4IHxqYOcn6Lk0GEd9LADlfLz/I2fLgK/GBaMNDCPeC080HAjOWlkoWHPCaEgOPqqhv274zqzCb
BtPb9JOBnuFooGtyeeB18Z8uD/Dh2M1KZoJ9cLw8dOlEZO5ShLM1xeXdHFkt1xrMGUD9g5N9qmMX
0wZQseYExHzWV9777NDhvYG4gcykf+uQ3h8Pnylo6XHWkXhiHL3RvjNDSkzN/eJTCfvnN6UAxl5n
M8DzO6PoSgUwCktF1IipQG7ill74RrnYPMTt5D5oSVaiA1gsAdLHh8tj/wHjn0wzsFtk9NBkolZ0
2uNIEkFCp2ozRDkJYinkEETPDaTaH6rILP3dTPu43CHU7NzkyVgYWzmVFG8RwMEPkIsGxxSyGDHf
jpGCOif0onF5za00jOfVSw2tOfnB4PF9ZF+XtEf9Jo32hWdiltGLytLIUE8WlpB9Vb9bLO38l5Qx
RP3MbNTvOhqzYNswL+A/2qK7tsne+MhSgjLBP4v5pwB5/JGdyaztIXLMMPCHqb4Thmn+nJHdbJ8w
46CzgSRWpfaR4y3fxzJYkHaCOI+QvcCEJGwb7R2KrpVo91d0hWbi02jbljmVrcsf6Y09uEJnBYDy
wPNBqx8/JkT5MtL22izocMvYoD6wrBo5vj8/Upx1p4OCQhdvMLSOkiu78Dx4Ytu7Dgo5zI8nXXGS
IkyzV3JK9xaqNSWuyFon/qdx7PXvwRw4F7OEGrgvKd4DEfKeKOZ2NcacbvYqYUFtofsmV3bLGycj
XBbYCB7IA0B64uRg8G1Vpb5gxdo0E99X5ahvF24Ka+eVaXBD4ljd9UQMO1yGs5dgXBAW7ojyrnyT
c3gSwFfYLeAh1yKjc4oyNmHJMhlahBkgX+OuFsguboFQjfWOTnr0o/ZQIdlKB6j+WGIsdBP3IFA3
AuJhhVBt3D9zpKEIYTdwx7ct/WF55RHPokub3A7VTduG3OCdFfYtTCL9ovJwvUOr86mCkrNl25rv
BzR8P+V5nX+/vEzfGA+JRY+IhiiNAPNkN0HAH0B1jhjYNxIJZyW76D41jOzVU2OsN15JdevKK55f
EsB2KVit38EGcWEd74ypcpJYzZkM2wFPpa4LktWEIkPeztaQNdJU04xMo2Xvw2lY/rVkxIHJVwEI
sub37mkfocmG2kGSXYb1AFWyhwT/rSOHzokscjFu58TCCOHyFJ8fWBDhKSrQMfHgoJ8F8Esw2bJR
qFTT9LqjlDeUuypvjfvWTWR2JXF643tS4nRWZcgV9vCH7fpXZJhVFo35uVglsfGQh3RkICqYq0ed
FD8BhNRXYPunw3lM5lp/4xL0Vy2p9Vv/NVzgqdkckkbtU8dGcRIdyDsYIbrbmVPk3MWg2q6tntNz
9c+ISNfBSViveFRpj0YsK8Xp6WA2wJHtPsCO71EiaKoXgeILtHRsGzt/uAYZpdLOr/37yl2HdWnw
05hByhHA+fGwo1VGHu5+foh6pvVEFBvU+3xu5q/mAAhuUwe9/VOKyEC7qq4ozqDwZ94FtIF73AKj
YCXDmOIZvQ+IfKPb2YKmdpXdItkfvyDIiyWRW9oY/OpOq/dNbJcfXPAByHKKbPiJ0W057aNKrRTS
Mu6+9RidfinmHuVc4Syuh52gO6gtEhsiB8KYQAipqEI+LX7V/FqKHNVpNcSYSoAxwcsgnYc7q2w8
RCrGJP4vTgAU0DytR6wHusqrt4GeqNFXRkvo4HcKvyqjXlYdcbyD+O9u/KYA9GN83As17tZog18F
7P0XqwRT+GIhuMZAjda7riCd4TbdY0cbt6BWUk7RBgsNPadhFqe8eNsakdyBUzKeAxq/cYife/qg
nVEt2ykp+9tA8K3DFG9odJcMO/1BgoBWRslCizZz4LafIqK+KowaC7FS09EmLj1TS91uGuzs0RAJ
1A54v6uxco5B3ybpCtCEndkqC0Ufo1ueUP9Jl+1gNSNZgrQxglOUKh9afvYSFQol2cAaDYXQerlG
e/iuYc0Ms/dlmQAn7MeqHn+5nU8wNqey+1rRj/3VjxXZC0mvD56tV9VXq2gxe7An3dzDqozyHViV
CRWX1Ix/k1SYSOLPbo1R8zAHGkh5hJicRj69RpkkQg0pBUjwxRuEqW7SEifyyPImtDFNUGwboowa
BGkrVuk5ibbr1qmqvtxyy88aEfg8vqMzomxGo2W4QdYFnxtNRxywx0hvBq7vXCJVrAJ6i6k19Aod
f9NVKG8ZrQfMaZyx5gK683MREbz0CT47outFkj8OQLWREBuW32kUOT/xYfBXc0pJyQ1C/YzbdDDG
D1Rxs/9SJ2PnmsXk6u1AcuxicF67PyqNfGiordF7aKog/c7EwTt2jIRz+fJZfFbiRcSPqqlPJxk+
BJfQSalgWBsY6RQUe8j6M0AZ7eK+ucQj2UoyWnVAFToiiCf3rX8j1TbHXEW6+AHhQ3k72U3Fc9Ik
sH51Xfk3db1CU2PfX5AUGUvLuPK052cdmDVy4TWZIt8/bUI7WVckdlTXexqAJp4AYHQTIKHfhjz5
MsbyKy8pPl6eoD+sruODjmMcvScUEag5keAcH3SVj1zBULf1XrgDmjB2FVU3c9aIKqzTjiQdXye3
3FqkekUojRKjY8coZr3D37hztp22mnaDRnD+EaxJifrY1LvRO7cZcbuIZo5Hn84ueEAv9z8lYISL
nTubTU2e4dJB9IGiPScgxPtHWwcLfYy5ancd4ifL+6GK7eSdFdsaho/0QIvGCRSbwsA5mDWZIX8i
1S81KOeLAzQngY4XzPous/L620I7CtlV1VOh9/yewq4YY/o3fqrKp8SY++8FVjbGnsIChX6Rmv1H
gOAyP5RM8Xs3X+sVgZkV3W3Uld4XLvtpvHMAOKFJQfv1dZhGKmheOiWPgQTVyHYsyt9tHAsKycg4
o4CrdLnrmrKibgjT51AAHDLAhy24vFZePuCx0ADu2bKLx6/1bM7TLrazob3FiWOIwcPnSDqoJsg/
9QsKGYcJEFmz6c2ouJbDny86lzaeoCgFh3jV3TpeAI6Wupzo1K6dQrFfTKSCqo6WuNPjAt6irXTA
BqT9xxiJ65VpWHula3sZqMHxoLKDlmahBbgXdlXj6kVnwdeGhgwg5tfLK3xdwMcLHI1KKrh0DIlc
UME9HqpVKstVLIBxN61Bw0Y644NRu83T5WHOp1HSlkRlF7LdWqw7Cax9mkWLm/dqb4NiMEM8WaN3
IB48/LdzsDOjbpJ3rYlnyeVh34hToPCTQ5B0Avc/TTvRrzHo3STxvh9VGQq1mDeoTNlPFGK6Jxzl
nGsn6hnIlk+HtL6HAyKjSnnKMfPsRpdK2hHwVsvrvg/L3L9SfavbMEiMNLj3GxXfFHaJHl+L6MNX
NHOghQsTxY5t30RR/tnrXACNBc2bp6yEWnrjoHfSbJHCCpydpbrV6qw3zU9mUGA129FP/JEAuKj2
ZT0De9JAEBCvSiDub6IE9d+NxmX+3mBrjBv0q/U7ysOy3QSRZZd7XzviIc5q3EZ0mkv8R+BqGeAe
i3JP7I9nSFFEYwWGEQQb168w3a2d4vM1GBYZM9Ty4Yub4Ue+qRrDM3b0ErFJrcXY97QBVWaFOfLq
zTbVdf1hwAx2OMxIhS17aPcmmjlYOX6vK6+NUTSyiJLwJfeAGEY2Vs8oYpoTCVDpEQooNFvaDCzb
JutitMLryiqfIlPNWMJxjKDfUeJwEtL6mPSBCzP42QZ0RjaLQxdku6gg+6FFXj7mdSCGm8ur7IxY
yDX6RyaCm5RaDKnq8SbyGmeOTDFm+8WOLWfLiYFRgO9iwqkcZElyB/u3Fjn8/RBX5m23DMY2GLJo
2uaVjxys205iYQKT/ldZ2hpucT0hRk/doegT/cGOpHcf+K2mFCWqZDfrBSezFjs11KbKbetKHF2U
gwcq4vOwdaphf/n9TswwV8wXtyA9BYA1tLzIE4/fry0W2+/HIN3bqYWoYKYsmwxDyA4Dugbw5Dg3
Hko5Y37DeWlbG3N2nU8VENjyYMXubG8bQP//9TkmDw+j3VrF07xeCaC2CPPJyMbKeYQTiosvC49Y
x9bIGm+srIA6yfcaCadFVFbvglH1j9gj6Gnn13aqt8WMJjv72vB+9W1uPBdB6/603QJtystTcH6Q
oCqKug6HJOUS/7SGNEPr9Eqps70zV+WdXpB2SxUV5FK4wYG6nrpyA5wfy4y3MtxhLECSOC3rjVPe
jmPdZHuriGMTVSOz7B6DPF+uHJCn2ThflmOREjWDUQE61at2TDWhUe+k+xH1pMfUayuURdvunW4t
vbs8hW8MRXfaXhEjdIogix4vIqCtlOecOd93gDgPiCuCeO9c/5k6jHGFYnJWEua1oF2shRxq/jTE
T66byFKQUv0k2UcyHur7cnCxoqP7HzxN40zfxeVMJbHowdv76eCSxeVJjcqRcDT8zMVNbwLuwPwp
Sv0FIqTT289Blg+cwgNQuB0rpY3v+r5pUSEwTHUr3dH5PVrBAIHPHNAAoo4zfG4cuRJbi4XOjqYh
3W+F07WfdNXZLiQvCp8PUededcU4X6suG+dPU5adSwPweKIbowJvW/fFHnV9rLDGKRiCD5FnGPdG
3pKBG/44OVc+7pnkNcW5td/4R7EGtMgp4CkpclN001TuUyML8AzuHevQpZ1zXwyGuIMa7dwUSVVu
kBUbfklDab1tffwFA7t0bgJ03DYOqp6PbblYA4q7q3J4UOQgo02B/5zV2erKoX0ekUB4RUKV8M4j
NDiNsWLMP9xl9PM93847TL2NZFRf7urGoSXstcV978X9lYP0fAsEiEOs5hHm+vc0g4lqTLcIcTFW
1QiybJArdD6VXg4irKYVdnm7rXfOcWAHoRLSEUgwn0P7VJxQwhlENqir9stSByERZRhU2Ij5qUO0
VQRPlRJ6CxVDXAkoz96RPjBvhqWCYxJbnUo6aJdTq54x2mu1/4n6QkpVX2Zyr0e7eX/5Fc8WOkPR
7XU8F7VyDtqTXW74MzQxnPHw9NPZL7vo5IFiUvGd3j/VGU8t1/BupwAzYF3IytFnslCrCEgMj3eW
5Ej2266q9z3qnx/iqOhWKDKEwLprpkPhmKvaTtzzcy6MO1qO5R7xNP/K6XbWPuAxHEJoHDQAmpHA
nzRTinysUSaI2z2O3caP1Bz9LZgLN9QOBC9qZJO8xzHbsGEQYsw8COBQ2i/rK1v+fPbp9LFvgP75
dBFO4WGaZg8Gasuwx+1WPw5tsOyYPP/WzNUkeArEma9cwmdLmuVMUrAqN3AjsriPp98cYcVESdLt
I2ybbnKLwiZkmfRQqHl5dIICf5UBbWtadPkVzZnzRY1qEY1UoD7UAEAfH488DrZsF5Sy9ok7ZCYM
OWu4qxySawKgNLrymmcnE6+56sOzd/jSlHWPB2PPGhr+cLf3O9v+BrzAvOk6Ue0aaU27AEbm7Qw1
+sqgb74hQE6k7gDYEOkdD9qONi1yvLH2PgWcnbBg4zd1sPpPZv2V2OatobidAnollBfB6R4PVWZo
Pyor6Pa2iN3NMIzfkN4bv8jOU8//ekBQofZQ30JmkuDtVBMFGkpe1JNFEBkb3p2e5v4F3vv3OI39
HpQehY/L450vULBJ6yXIiWujUnpyIMEPNuBw9kAbsIT84UVZjJVw5Lsb36H1u7Hmwm5hpuFcaWjH
/3B58PP9CJEX4psg6Fl1607iqzjtgh7EISGqmfuHmG3/GT364s7gpHiGEvl/DMeuN6HSrsCvU+wL
iRA2W2aR75dukY9y6fRmbuhdOcrLXie0BcLLr3e+KygH8BkBwf0JWU9WzRrRjXHt8nodPBt3cOc7
UQ7RrhmGemN2pnFfzvY1KNX6wY4uUYTxSHxW8AhAAKhFx0sVc04xAzvk3hy0u1fFXGz0hHFz1jb1
lmqcQx5Hi7STVf7g1qO68s7nO4XhWUx0B1cVuVM/tdrTgV+v7p9OZmXvjNpHE4QFtgtoolw5zd+a
XkRLSPJccnSgdcdvqlrPmqjb5ftpNseHMiP/ivICPdW48L+jljQBpLwqoHzWmgfABxiA8It+K/3w
U+QWIBxvMRYn37tqql7Uqpl9WAq6IIChrFsHV+Vdj2gpDQwUxR6TPB3wBg6c7z42R9sFrfJvlxfZ
+QYGy0axdxWPg0OwWkP+3cADzqXKAflP3KRF9VxqyKeDTUpgygIxKr+LQ6+zjV1Qtf4/f2omHq1L
E84CSzw4Wd6xUZa+xgpkL3Bs/zx2/+PsvHrjNsI1/IsIsJfbJXdXkmW5yP2GsOOYvQw7+evPMz4H
OFousYSCIMmFkczOcMpX3kJF19Kr/j5J3D3HoCteFYJkfGRAQfTy/+6ry1laHR59JJQOllOOd2ch
4PNE72h5L4W67/LBMppDWvXuaUwNSCIW/u5epuVf8lLdg69c3Vn8EvaAJyVSCGrWLzryP05dWANu
5CpYnEqfPtHlTj7MbYR/VWFaO8/41ef1ILBJXiIQFOLFNe4iT0tjjAx7wiNuEh9BaDzOg2Z+y8as
uEOVIHxvVn3zq3d05e72vrqeJ/hiSig6+RhdWkv+sBeNYRYbn6R0UU+iryzgbyRCJnLO75ws+pmV
+h5Kdms4DQQDIQvXF0fscrgEuVe9Smvt1KEih6dxrp+x56AtNdLkGfpa+ef29K4jUqqZEIh5CZBD
B4O1uicTr1RnW1m0k0oB5r3pjem7PrKTc4XjfXyY80EcQs8mT06z4tscF5PfqlgV7zy/V9wLaQNl
gmUAvyETkPV1HdWKVeDLqJ5avAbLzy0K0PaTWqfaN2ghQNC80YrHgIyrMxFiLt0Tzkxz/UgjsCNO
zo3li+5w6I8iNDRcu4WKEzuuMQLA9Qzh5tCWwu78EnHeAt3nEKupMoKqhdNCivb77TW93qsUiCWT
iUUl01jrZaIB0+VWO2qnCnz5DGrJcT7PQLzeYXQc3hlKnh4ThLWC3J72UCEyUnj56uEsAuucGJt2
ANiUNe+wAzHQ41a1YPFu6H5UufZDWg/VDlhi/eLIUaR4HF8MFNLVx8L4STebWF38UtOXf1In+VFO
dv7UJZ7ylmIzzdq42dP+uXpw/ndQup1woeCJrfXrR9eEgjCYix8Rxwv6EKByq9AV2K5H+ietQTEt
r2FA+oDCkueqA6u8eHP5ZJZVc26SQexcDJuLQPBE5M2bi0rU5Uk1JzuL8RBRwUmU3LPOXz9c1msG
J+EiK1EMxlkAYtk5KX/rh6tPTJcOmXeiVXLZv1IOLy4kqwibqgy7xVfwlTyERuGdlSbzPpVmFf1O
BZCNtEbcoB3U6QzTt6QBKKL7XCe/RHRofgLyJU5eCHLYdMriDt1EkFlFl3+bIgw0otyNd97HK98p
vhxoOU441zLP89otLK3aCZV38HqN2TmPtkEzPEKdD600JYJkYjcO/IvcwwW+jcdTY2Z2gJ2rc3T0
VPkEeJKApkv3Co1XdAT5qySmEAQd1w4X4OX305SKolGkS5hgN/7Q83bAg2UevC/jUrkPVRIqaoD0
qhYFsdJTSjRRdlEORa329xN1T1oqJOrYLamK+k5BYPBLbSfGe0qDyXAoLeAep9u3yjqilL+Xo02W
R/pM7L66qAegPmU3ZDMwuqR9j+J38tDjjhL0tr0XvF49Cn/HgpGFEoAkI6ydwsbcJkrLgYagu9d9
0hWn/KQogK+ifOh/iUg1D0CzUrZ3nRxnxWlPS2/vCeKuX0L5G0g0JUxJhhhr4owdtVxcHeq7lbH8
VrSEhl+DN7LfgP39bpWZurdNZQ1idbBkVEXpS75BcAIuN0RD5gzlmbvTWHra++0c+wplhTv6njh1
YVOEeUKVOfccOf1cALg9ZNM0i0NthOOH2996Y+5S50yS4gDbXUUBg4fUZBWJxS9ovDDjbgmi1Cwf
VLWdEbVcjJ0U4i/JbD131MoJBTS4EPRBL+euICIWMt7id4gc3esjmOonq5pa+v0QQfuD24agDHOl
JcDvyz61/Qjo+s/egkZ4MHE1Qu7KSBuERkJl/jWkCnooZR8jLuoYi3KeuG6UM4IgzQ8MsM0PUT4V
bJqo7u4tu7PGnat5a/nADbJ5KWRyN6+CqGhuPQsloBlkRakc2tHOnmbXaQ8jGHh/yULzlS1ytipI
AzrkcBmJoNYxouix4kGhfPaFk/3svVE94WppAYQQBeJ7OZdELpb721vk6jqg/kI4atO1JPpGK+jy
i4klAheGTA9egqb7ZlgKGIBuFqEoo+85sV69dHIoWRS26MqQ761CYBEt4xIqLkPprfKIb8eIHHk5
Q1yzbETWKvu4VG23s6ab8yOZkuqL0rtM/vmLZy7EPNo0Mq8MALKIn7Sm46BtVORxpdT57aW8CpqY
H0J5Em0Kxp3PeDlUk7L9J9SxAqeyq28pOrO+nQCK23u5N8cB8o8uNGeb9sXlODXOPojnwt0swnB5
oBhC3cVjYYNsScJPRpiVPioo9Q97KIZ3sTaDXMMezS/tAn2UsHOsfzoxmKcMZZadFbg6MJiww4cC
yUz9gKd6Fcs0uhj1EF15qoeG90zSNx2husxQPWek1lA62inHb3xcgMSujSGQSV9xzesZMF+ykwog
kagcB0UgDRwaHjx+tHh7H3dramzav9PjiK5v9SxJZ0BTnBP8uAGjp2A22yiu/a5q83M9a8rOUm5N
jfxcin9AZQfcfvmR9VDNcgveQtDTlnyOC1zrSqcWb3rH3Sv8rktcPA0WIivMCYw9PeBVUd2lQa+a
SKgE0JAQQx0Rjkd1fDJ+cViMxxYXlidUrAblJBQrPapZ1wW3D8460ZE/gGly5UEiBNy3uhiqTg2d
sMQW3XbE9BZch/KubApxJ007n5Z5Sh5GZN1i2oFTcbo99HX4JscmBJZlKI7TWjiIXLbqNBvO6ph2
VXW0zT4dzvA1MMsm8g7vhEru9UAlgsZujM6Tcw7NYsRmGfit+SdbSnFyNFT334olNz+LmdLsoV2U
+EeE5CI6plBudl6ljWv04hevPldUlErUkNsHmMq0z449D/dwy1JYryaAQSSmnweT0Pz2Om0NSqOJ
g0bKwKaUx+PFNWo7+F2RC1fB4IXJn7lp0N7SMvR2inZ8B56nP0UgFo63B72ip8iNwbakrcylCk1m
dZ+g5kApUCmqIBaaF39PPARZfbXtwvSNVaIJChYVMFdQN4N5n8dt9qNdrC45QnKfpvcjevkIS3YC
Dz9jLsGZu5DDnm//xK2ty3oQ6pD9c0pXH6PKU1BtMfHNMBbOCee+6egO6A1qtL//DD3QeFWYxcmt
8z0b3q0LCWCEVHGUUkTW6hXQ0kQ18zmvcQYzOvQLVVRm+BDWF5dKOF6w4uerZyoN1Pn+LsoqVzgR
gZFXHgOGDtpM6EHrmin+gVXoY7+pHosp/l2pRvoNNcY9h4CNidLRQOWHMoTUGVndhGjsJKlFMTYo
Ijz2NLMr7vs86wNdUcxzpJl7wukbz6vNSy7DBfg4/HW51UfHFGEVRiwsAZ9+6l2rjO/RW9nVTpFf
6CJYhjBJeE4CTosKYOlqoBp5mNAd6cqGhkS6LnNqn4c+bB/Hph3RrZmUs1DqzA9jGqqHsey7t/bU
w/0vo8I+UKmID6Ompx9uf+eNkw4gQqaI/IstvUpf0tlDUq/XkDUE/P/U613mK0Bj78ombD+C8zUe
m7T6fHvMrSUnGoDBJdssPHerJV+yXC/xQsHTti2DPMrtt44Si5162tVGAsRNJopQgbxQyIAvR0lr
UxsLpEr9PkrTJ00LUrSiUglJ1get37kYNgZDfgZtP/CQfOK/FfgXF2aSUhZU6OzwWcvEBxaOvWxY
QUWdevWhB56084ZujccNJOX+IXRRVbucnFPrra4OjutXGLWDIx28M31R+63qlsIXybiLeLzavQCr
JDOPDQwWH7zT5YALDQpHn3QG1BXoPEoeO/8ANJmiY4uZLFbEY1PFgbXUqDfrEfJgMSwM3dfgGXhH
6tHUlyq9MY4KxrRAgLnLTlbSx+UJV9f4zwSk08OLLBJHYSBqfaiTOnsck6Qezrijtt5BiZx6T2Xj
au8zJxIhREHAXGvmujtgIMJflnXh+q6lQH7Tgewj1wPT8FjOtX7WkLU8Gdautt5VrMewBD9UKGg5
cUGubrjc6G1X6cFwaLPRgoCcbCzNutIATqGP3k7Cd3XW5GBI6lnEH+CF19dbMasIiFsMZkrnsjs3
dfCwaMsp2lPW3hoIORAKjFiK8Y6vHu9aIXkXSuH5QwnO1ezs8WNVWcWX21fH1r6nkyPNoblHWcbL
bTjalaHm8wyQWHe6j9qID1vV55W/IKh23wm0r26Pt/GtIEvC8KN6zF21zpebuB9gnxVwusqMemNf
ttVjh/Sxdqj0qvl1e7CN/cj9wdr93ZPeWsdjhAGUpNh0oSeptW81Y/6zGGN6MOusv/fKvHjM2bI7
4eXGgkoldHxBgfWQyK3u4hmBNJIby/Mrd4AwN2EYnwF29RWcOn8tg74HLb4uyNPvBLFA/5d2h2SF
Xn7Bycow5KDo6y8oSEGKKQpsL0jORV8Q4GVI4Ec5ji1dQ0NgahwBM3fxzvbYDHdIIe6Jom9On2BO
/hwu7jUKBgGjsOr1OJSwjf5cDBWkOVnYLWLnG7F8crr9ha/iRyYvYzgKPyQfFJouJ+/g+JEvMbeo
UoaW/kCc7Txl3jg8pshp/FrMRb0TreHiUqL1xs7YW7sLgqWJuawMd9axq4lgSjc4YPDTEItkC/3l
R5HAwiuLpn3ui3T8iJHwtEfo/tuCuwh7mDKMUXYYIGo67avbrqWDgDNaHvplE1nzGyRpsv471CEE
tvtKmdrKhzs7oxPgevkHtwV27o+D1v2jLC3Ou62pOBOkQiiaZ9dBeMvXp9D9GIb62PgJ2U95TmLa
2wevizrhY8LiFQFrC8dPhFOs/1oKNf6UDl1JeR0IyeCbg43crokq0LG2K5SAAXR45ZtMmZr8kC4Q
C0+d7rbJB0TPhrsyUavx0LRF8dkOLdS/Z8MN853G2OaZIMSWKn7kFLxGl9tiVsOkrdIJ1apmttHM
QK3xjx1WxYMAyhu0+lL8QN8GTa/eq++1JW0Pae2Nz7lCa+aQR3O9ZxaycSzADMDXJrxAUeQK69O7
c9q3k+4nYdl/XcRoyycxHd6kCBtLieUo2qntXFUlqG79H4iZUBRm8+USiLIW1eilut9Nren3iz35
AMa181wAtTwMSkeVOa0FHE2CkIb6XgKv9vbh3Jg0KQdRMNE51s9ro/QMaelmiITuF6zKXW1EM0O2
ueodkaTun/pihlZze8jr5wVoPGYsHDu6k0AjLmdd4b9Cc7k2/CqtlsfRFMUB/4sczmi/V/m9nh3A
eErNDILX25Ubgh7rPZkNjc48Hcmr1HI+OX36K3XT5Khr6WsFsLhQod9z12H6aRKjrq55WxlVI+Fv
H9go6grTEJ9rN6++zBoF79cvooxN/xccizfh5SLOg95EVW3rPiY6XnaYqqT/1fel7ZxoU0FivD3a
9UYlSUTYhAYgzwUd7dVozpyQV8QGQWNGBb1K819272HhkKWael6S2GuDLlPgCGtZXf3S81HZe7Su
Qy3JT0QxnQYC9p/r/MlrTKePzBG4b92ob5Z8MZ7ZNP3ORLc2jDQDBHYMgcPS5Z+/SGlGCzfTOod0
lE4VulT2HBpBZsBfLqk6fV48Lt3bK3sFU5J7RgoqGLJPCQdmNaLaCPSykgL2UO251Umb9P7Y9S2W
VIi/vwe+AGU0t7PCF8UgvoY0Okg7yvB7lAv9/e3fsnUwYUgjkkKvjnRutX3buRvENEI67ewYK8aq
iO+SzlbP0nJhZ503htLQbKIgAAmUBV+lctNsGIoDJcUPUy1/Z6buM5l4+NhG06fbc/rrP3L5FJPn
yNoneSM007X4B25umCuljek7U1N+pNRWfwqJf2oigjlBvggo9HvACeZ8zETUTocpaRzsyVtoS4fY
brFoip2yP0a9qOyDZcPt8zUBS//151kaqxIlUhDXaS5ebjxXV9Q2H0Cz01gV+JEDUTihPVGMKEfo
VbCzKPJtXS8Ke44uBtVwCb28HC210ETp2t7wCxxJDHQgaq1fMHjSlvijm80mnIk0ar5PuUcPAA2f
8d/CpSG5mPx3vmqOVbR3DOQHX/8iNgJSfkDeKRmtfhH9q0YtmlTFMS/OjwgoGL97TDZOWCMp/3Rw
L1sIFgW2EKAhErwuSvU0L127szDy6Vn9CgD9XN2E60Ae1rItcblIDcoIX45xgIg4kUbeI0+UikPk
KUlM2DHk3+nKFjsdvK1dKiMhUHsARKGuriKBBGVPJXQK1Q/LfHxQzS59k6dq89nqovmBKiheWsVU
+bFYCAFzJdJ/DKpa3eVTMpzLps2fQfpUP8ZKzR+sykr/vb1fNu5edPHZnZQ7SAvXAEbXRAC1qDLV
t2tMpAxkyNEgaex4R9/1GkshVT9BqZDrQsDk5F1uy9kNKzFHOIvVQrdR8RtBSjQdrI5DNNUC/rw5
farJ3HSpL6G+SxcofUjARjuh6cYjQEMKFzCpRSrrwZc/Y7TNwXGSRiUYK+JPepaIr6aeJF8Qa7Df
TOBVdzb/1q7jvUH4iWeHZ3b1umrST7l2sR6xIEu/K10nOvZjXjzo3ljfd0YDbos+5/3tb7q55WCw
cejAaqIcJH/Vy6eO2dQLGZNv8+T9lH2wh3rM509Asctz6S55glRBGP6x7bn5VtAXMAH1S/MW8nP1
yYwmez50kVqAEnC7D2NRYbB0+ydufQcQbHBE6N2DUZDb8sUvrBbaTbwdmBwpanTq59p7D0MOzT0E
JsQHx1yanX2+NSCbj84XCHHuxlVKkmReP+JkqvmDXkX4yYo5+ZDB2DOQrLQT4evDgAbN7UlunS0Q
iJIqYpN3/G3evZik0jpqbYpZ89XZXJ6xmvuCZ+b4/fYgG88tIfD/D7K6XrIyduuJvpc/N1CoAght
C1p6XlQWKGN2039ZRgCyWL3RaaXaePndwqXh1S8xp0J51iiOJIH9eGT/z2gSCtprbbynu39dYpB1
HGhrsAfgaq3JRMpiakpZJ0TDiV7c1z2eilPWWqceL557zI1+U/KoH0rw3XevX1j4GtCXKHCAiZAL
/+LreV26ZE6LUAuIYAigBk6oXdYMTxDo2p2NsjlHzgHPkjSTXOtspoAkFJub32+9aGq+a4UWjo9T
iqE0jeXSQAcLGalTZGBI5evaFL3WTZpAlXgB9gIQM2De6ypkWiX5GLskqzpqV6doRv+lUZfyvUDW
4Xh7Va+boowFIwULN2S98EFf3Yg1vbIKiybdX2x7mt7YQzpO71BsGyMfFRgWGY9ywMylmjXK22wy
0T5v2pIkNp91BYS/ofwKzVnrzk4X919itTH39Ba3rgoEgenY0k8nc19dFYCYEsyTQzyeIuhktZbg
FbLE7SOGRb+huy07AcLWEyGpXciLqDI+Wh2prgdyYk2UsBC9hudYGF8GXNzuwj7Pz+4onAAKeLez
t7dSE2qEtD34EOSZ3mqOpWMlxqBxNZVL05df3WyKH8zGE9MRYGoN7jNFOX0eFqU/9EmpGA9jm43l
QYmBKR7IlOPqP+wLElFAlmT0ZL9r9hfAA61i96l+rEyVclYjS+tOwJtF9g1As+OdGuG0+bGrjWU8
x1ECAY6oPmV5htz8lmqFPpCbg48+qBMeP8DetWhv825c6NwDvCL4s0D3WfNWO10pyJZblTKewC0i
CXWMsd35dPuIyItlFanyf0diFFUD3N3Xzra0VfsBG3eMPEkm7qdqsb4Uff9BTYVyfu1IXKzsANn9
xwJq/Qp7Xtg0XVTb6AaMxTmJXCSIKJT/TMVQPt8e6nqXMxQ9KT6jHHH9FsYAGIzWaG2/cHjw3URR
T2wmrBgU6Aezoo2nyZqnnZXcHBRkoOzzAaBbqyiIxXQgSeIyx7PUUcCwKcRTA3BPHgrWj0lhTvee
UPdkSa/vDwIX6hggyXglueIuH44cexpDFw7edgn8U95gxKAm1TqjNFacnQpHvNtLuxFbQ0Sl0y8B
gprs7FwOiCbO2GfUd/xmnpfPcVHTZAfslT/DN26PIIjDtxrKfse00Y234eTMn9pq3nsur7grEjtI
PVxa8sgi4DrPifGOHNGis4mwas3JUPCRejhROg2IEsDsFgdN74yHqHemH10V6+/yRWoGWSE8ooOe
2uKPWtnuD6tM6+6tVYziK8oJCGrG1jRXh3ZQpt9CuMI7ebnpPiSm1RgPUEyUz7dXUy7W5eljGlRM
WU5As1edaC2ezc5A0cd3NDGqZ7vQEhf/P72iJh/jtwfSe5pOPVdYdsx6I6n8ihqFeX/7V1zfNJQL
6D1S2kAYGdGWy0/a6HarhgYcQT1tIE5aafKhRe5jJ+64vmlkPgynXYLnKE+sRlmwmKyVxTV9dRq1
6qMY6lwJTGneXC+k0TuPzuZoVMHIuqQqjLXapriX9llke6bv4VXaPNA5GtO3i44Om+/YLXqEt5dw
aziKUIgdINcq5awulxClMUnqwjlk6RL3h+2m5bEP4+Rbpe96SGx8LZS7pQszVG3u0VXJq8NJThpa
OCTRTfyPhkDYlzpKduKEjWtFyoMTdLMx6LOvrhXAxy6oSgZZ1FoxcF+oshNFvRiCz9Qs9n2BmsSP
20u4dbNcjCkD15cxsA4QxB1KB0cOOFSgGuIj4kTTqYNs/5HKZvS8zJqb4jg5Tud0itU3QzuNX2//
io0PefEjVvvGCpvFHGZO5Iwo5THDZRZr9bpBti/ak2LfGgrBe/qnwBnITFdDgR1sC2qKrg9/pdFR
nlnCB2URXFDKtOzVBuT/bHXTgH8GfkfEI3PE1eLWNA1rL6/BTShDbpzrODfem1a7GGdPK0QWeImO
gqzdZct4p9sjhFpgtWHx6pYNlTkNGDJ5MXgKc7Wt1DAyG/rS7N2stX9D9Cx+krRPwyE19HEvI97a
wxwQ0m8wu9RFVoMNtO1LqBQMliM8OCxG+aSNRL1xpra+7s79Dl9263visMdYpKU8S6slNqMkSQct
dYCmOIoWoGrgjgctUZMQCOBQ/by9Uf8WsdZf1KHLSIGLfBX0yOVxQSwNcH7PESVd55/mOPadL7qk
B6OV5/pzsiSzeeC+wmoHNk15HhqD0ksJADPvhviDEo5DcPs3ba0Ajo/EkRAX4HnJL/LiBC+osEUx
Or+QeMz+cxE1g1/TTIeWbWnn20Nt3YLIEbHU7GbTW9OlXMT5k5waqJ+kY/Mjpar+UKOgFu/c63IR
V4tM2V+2V8kiwdWuFjl0ZnwrS5AxsWXhuY1lsvobRV/ELDvFMA6NUqg/Uvy+d97KjdMKAA/YAima
rKmtnhOzMuaCMMD1x9p0S0QjYnGKiSvNE254S3SYZxsXGV2to09dM+WYeI+do+38iK0gi+vCg7EH
F1sSsS8/p1imqkd2y/PrMHUQ5x4UbQkaB9jwoe4X5WOsFEXiT7YTYdsMMiVC5t5axsBKuuSTOi7L
v3OeV9/B2LKAva3hBW32jhMdcOQ1Wt9VWwhmzpzW94qIR2ArRo0db9oA8Xz90bQIWKUEj7TCXHdF
lCQx2kFI5Z/J8ALa/3g95Ory206FtlN8vj4DeIcwEpANWpzEU5eL1o7GVA1hFwd0BrpHJ0GFBunW
nKckLnc25/UFx1AuNxtkeQeC4mpzap2T1XPUgBwcenHObCnW7BrlOZtxLwapsQeCuT5zVFFlsE21
FFjoGoCjkFPhj5Qqfumh1hhhVn9w+3QP5HS9gNJrUxrYkiYi4yF/xYtLRCxJmbcdJBEFVVdKxRkv
PiWqJ6PuvFdvC4aiCgAPX6ZQa4CaNw0uNmgTjdEKREtT9z0gFqlQ4hrV6fZ9tTkrORDLB1ZjDc8P
BwMDcW+G5hTa4SkvKuEjlqce9Rpps9tDXW8LFO3+5r2wnuiDGJcLmPbQKtM4U3xdz1HUSz1rPiZK
OINYct4Vqvnn9nBXstiknSpAYYJF6utQi1bXhIqQKuplwPyWjOvkQFsFpeQuxI8VDwEEKtF4VzvZ
Foyh/0Jea7z+0HWW+t1FCBp3E8eYu4PXNpaA/JT249OI57V+RgcNN5zDUgksZ3Z+8nWXkC4AiReN
edkrXBfoQwLJnoaI4k9hZT/bzTQ9Z1UyHUSPISE/bQgiz6nu7NR40BFjfRslCCbf/g3XV7ykCKBB
xPtFGrtGlMWzNZpUl1A9HW2MKSuJUI+FfkqboqIMVuv3DtfuEZnf9DFvIVPdHn6jbcP4lJaYP/ER
yOTLXeLEmNkDA0WkP3MlBAx2jp8ii/9bNxQsH9CMbg9FlFbf41lrPsbmkpwo6w6/8RRoQLkb/dlC
k/ZU5cMQHlMPI73bP/D65eX3AbZBQY688aqT+bckl6qOQg/Pc49mFmbkBVqMOVDcnxGbmAOtLZqd
QWWIdvnc0zvTkCTms3CE1h27PGkbzMKRaCfLsr6GdVXxPjVDoNdOF8yqvdz3STL7qTLEO4D7rftB
alegrkijipD18nMIyMDgNXPkYjUNZYNUdwKvCN0Hwyr3iicbQ8nGNIEqulty910OpcR6Us4mKwvJ
mVjNGTOgWlM1TsFYNcXePts4agxGhAYLE08bb7XPcGhO+JtHI9Kd2f2e1FUX0KbsA7Wf1fSY63n0
B9UcLzyNJtpUMMIt7xBP5Z5k09aspRAhbAZmz21/OWtPWzKczeCZYkOXRL6nTRpukHHovGldqzjf
3rxbg7F5aSUhYkOWvhqsah0t7PsiCry8d7DyU/HJOQz4q4LGQ9h6D/WwNZy8yjjLEp+6bqkMla6K
qoGtIbwRKIySV98KFUguIhXd19fPjDuD4J6yGzHOKsmhhNtHHsAXXzHJWXPTKe7SNsGCY0L1/T8M
RftPal1JhLF++cXCdqxRuDJCP5pSD6uJxYj8Nh2Kf5XU3nszt1aQ/gte9QgdsYjyz18EHZDauwJT
2NA3zWjogxJCeXNGVhlbxMItutcnSlRqQTIj0AYIjX1yOVxmCD7YqIS+jnHa29geM7/K8TwgMjai
nWXcep91gKgSr0eJCtbQ5WCJjihP3yahn5pUMt7wHnZfQstWno1aK/8sYSZaFHuE+USq6lApR2MW
AzfNrVG0WaZ/evTSQ27AaMLAgWACkxjbyN71GF/8vv3BN3+p5Ca7CG1x65urY4Od2hyjQCKPTVGj
Y5C7cLGVsO6OqXDMj0RwvXaIlrh+Vws1noMZFcaj0mvDIQnb/slKULZMMH3mhsa28Ij343LnUMbY
AxRsvN0ca/4CNofsz5qwFLWonJWzRTAXOcqx9TLnEf6Dh1jGaBwpf5oBWoL4O4uhtQ55C2nk9kJt
RHjwbxFe48CzUmsaQJQUo2emAPrKtuhPTa8MIN95FsNpeoI28lo9LgI80Kg8S3D94Bau84zGmqnb
elydWBQ/6GhF+ZiCEyK1+XjWpteLgsjh5ED4AjDu+hEuFlVvRxXnwbTrklND/ewI5yG+9yYMU4SR
1SXWK1b/aRny+mvkeOV93A72fTMszk5+II/hKhwAVIkoMOVxEH9XuGq0A3r0pxXfGPTlQfrdolBr
tne3v+bGbiLJ594mdOagrjUKiH0ULwr1OOixTbzLljh6r6SjhxRlUfsFQMFTx48+zB2KYYnWv9Yo
hq+LDCcRj3yraJGvrofSUHrXmAHdYDionQrE/7GU1lCUa2IzsISlHlwkR3bCgo37Fu4W/e6/MDWm
fXknddokVX1IXYUWOkfQoVmAP51zDMf9+28jAkGMgMonGEVOy7pU1HCJe5zEONCWZkl8sB/2F1OM
00NjqvFR97Lp0ZyS5YBMMWWBMYPW0EXJnt7DxozJ+G1SZ5fAkhLo5YyT1hMo9tlRkCyjdu4qAkoK
J/mvnkBt78aXGd5q35pSVQMIC71+da1mnWAB5dDRj+HE5dV9TR/5U2Mr3blMsvxuKFrxLc86Tz6s
JdbkEHjvzaaGKZJb4c9eQImeOugmOwnPxqUFl0XiHORPoph2uQANIAfTSAFQKF7yx2hBlxhR7B7t
YkjPlddOO3fk1nqT35CZUpKFFbIKqBdhgoCsdQwgppLW74gVEvezgAQT0xr9D3Oj5AnyirovzZnV
YNRUW8TjewarWpXMdfIevTx176sSfq3fGN2yM+BW+kZ1BIS5RY+Lu2m1nYDVKIWFokcwGrF2HjrD
OTuwWoPQCs+YnLwDA2tLU6H8PiIAOdQYfb5rm0ELWmTZHlIDrcohqhHvG83vt6+zrYUnj4G0RE+T
kHT1iKcYl85uZiRBpVbuKV3srw2abEHbh9HOJ5ZzXG9z9IqJ1nC6AsAuj8GLoI2qoro4FpcINel3
dtwVvzqMdSkoVN2jV2r2B8uB7e85Sv7+1VOkgUEFDJoPX319lkPFNsMwLKNAKZHFm6YFpf42gXVv
DP8hUgRFD0iF5qwkR69WE9iR13e1iIJqKJezhTn7GzuGuJS15Z54wMZrR33K4Gj+bfutq/dziBp/
IWflRlr41ogj421VLfHrUyP0uqVkIuUXgLGrCcEOinNhzVFQJkOE+U3Te+KYjtjPt4m61yXYuHM4
lnx+VpAuwTr0NYYOlE5C5ELl2nr0ioEXbS6n5JAIb2iCUDG7nd2/NSIxgzSIlcz5NWU4K6dCLw2u
+VlU4dmpFxFAZ/wT20b0BtzQHu1jaziSPlQ1pNMMbsGXR6CJ1GUQjhUFrRBK0AnNPHIPdYd4id3P
Wesm/+HrySwC1QPoUJAeLsdbEPMJ28qMAnskys1CKjD2jGM91kL/IakFhYnpqUogSMq+2iilwMNw
MKUtkKiXIAmrxneKxPoQ8ji9Phphj/y1suXKgtJ7OStn6aBclUaOfLG+HKKwV+7UCP+HGOue19d5
KC8xmHSRAWuxGkokieeUi5kH8yjad4Ze2A8Yvo+P6aKMO2/ExkVMWwAzIkkH4G1aPRGFcAuw9UkW
6HGNbkDWIcFkiqYUh2wYpp0llL97dRdLxoW0x4V/cIW0NIbeXRwaY0FmqeILqBbxpo129U3kO3o1
CvpVVLURVrni4QFqoiGVNFnQQvA8z6mLXYZAzmpcXAz5YJUfnEZDiTWbiue4cV5rkEaoDPlPUtjk
3tfWvmyCz1l76ZgFsx2PZ1CrH/owKT4hANrdV1Ma7uyVaxVP1AeoqpsOw5HwrQHQE72I3NBEGmRF
Q3Bhd6FJbdgOx2AKveJtRz3xTulK59ibiXgHhrB8bgHgPUalaSZ+VQjjp2mNyT+3X7+NT001D18n
gBIU9Navn1bqXmMUVRosyaCCSVSgl8TZHpVl43FnG9HdBkaPyMS6ZRfOBFE9liV86hl4KNB9bPd0
khL0LZbMPk+jY7+xRyIad3LEXiF44+xQR+MyIDWiGrwOLWCEzEAksjzI8zn9t3SU6DEahf2QuOVO
QW1rnrTMQV1RSECSZHXN6b0zlHxoEBhlYz+Ql2T3xALqkZq9cRzR638MrS49EwSYd7e/48bbwftL
30aj3AIATa7Bi/Cpb2O1tlLmSB8z+dNZVnscZ2PAY9gS7V1fjHsIsK2pUnGmvMMMINPLP38xYBcv
NrwjEM5Zrw4n+r7DoU0T6HFxjqNiKtwP4bDUBx2t6w//Yapw1DSiUuBMa8w7yU6CEg+LbCIScUDG
evzcuvOPWZ2ms1t6zv3t4bZ2D2UDusDk1pJLsJroDOTHTCfkAQar/DY1VuRTbsYaK+70P7eH2vqI
0q2bUENGOGsV0bpELrBc1DzQx9KGY1ZqP8suL94PGh1Uw869HZTW9eGnykZ5BmIVBX0esMupJc3S
tEOmYL2aLJmPs0711A7Lnrrn9QJejrIKM3Cyy8oqR42g0XPt81CW1Na0sns/jbQMXruAXDGg3HhR
+FCky5cT0pRmbuN8kbDR2HlGqfWHslT2nQdq/U1eDnt43esXTHbrabyQvQESXpcOzdHSRKZGZeBK
o4yKJLU9ZJDUntRpaVB+wbf4YI0yd5uwo+U5y5JmJy643jL8BI/aAH18gJV/cXgvjmEdYvmjIggU
gHBz20AvzfqTNbX9Q2h4yjlHoebVAo1Y5EjRDNl7gfKxjlKH0qTP4jKiSjftmNWJdl7c2KMBZe5J
IWztHAbDnJXGNxAMOfkXk2vNuqG+I8oA8ZmOPjP9ircw75r+kIeWt4P12DoMqB3IZAahbRKny8FA
gnVu5I0IIpoQXukHlQdsn5O9MEA+AZdRj5yRjOO4vWjbrU5DhpQi2j2ofSWiNalN2cMhtweb9vSi
B6kxead51vNjrXfz2Y1Duv2hHv57+5hc3928AvTxADBQqLzSXVKd/+HsPHbkRrI1/EQE6M2WTFNe
KqllN8So1U3vg/bp7xd1N0omkUT1GMwAQisygmGO+U0Wu5WrF4ehGjzfGMmkSqAg95jSp0FoTvM9
m34+qHMx7BRht7arVMQmuCLpAMJzucj4xi9OWHMXiMydX6x0/je39KHwkRm1A4xPxuPtmcqUab3a
6CBIiR0ef8B1l+OlORjlSGU81Vl+j9pi9n5VjuXTFAsnQIi59vtYxDtU0a3llRiUN7M7aMurQSvE
SZpcJOXBM+kKdSHhFJIICK4UVvbc91p2zhIv+aopffT++q+DaIDUGUYVSpZjL+dbJrWgRYQwrFL3
cWAoZfcyx3gDCZSiDnlpVYFtp/NOmrzBCeIxptNON4QtRT30clSldGt78BDJpDiLYlLpKbkZJLlt
/OSKiMQxAkBS3isohwq/dUKshHDkbcEjD1JstRv1PXCT3Earzw4cBKM0yVAG8LdeBoLAPlXR8lus
VvObzFkekNVHu0oX4b+3d9jm5D2T3h9CDTBv1hBuq446y8TX5JBn9nio0yKr/RjhgtonkuVBtZLh
qRrj5RuIc6IwEsbhdbai/tyYqRfs/JiN20X2dnj5PLoPeI5efok5EwVlNLSsCydGQFEsxY9B/opJ
C5M7F0N7om63uLdQIDlUnp6dWtvcY5VsXKQywwGeTJFLxk2Xv0ETIZLlCr8BtMCIIcKAG3NX3b1/
pvgnMdCbhyvSdZejcFsWSpiR5kcEf+pzE1vjs+nOHroFbcY6EyfHlW8RiLZPip3EX8M8bUekV0zy
zNu/ZSMMoNUs/TxYeLgQq0WfUmXGKDrKDovW1Q/9qLt3mVaMD2UFREwxQuOhEkMeoPTQf5ngKu9c
N9ebHWQiDWEaIoQAlHMuV2JOTK2pB+SslrkAC40lYDAZSuwPvdIebs/0+jp9I5XQecEhCuU5+ed/
Psh5X08JDrcBSD4PJq9Wfx3qbD6EzVTcK7i2fDMnW83fv6up56CAARGalJ3/ezmsqFptwrTBwy9F
6Hcd3J5DBiH9GfLWeMBblattsfXP8Cvu5tGtHrWpK3Z+w9U3ZmFt2Vbj5QQM8ibu9cfMlbzrcmFo
YzBrCbCyLAEUih5AlcOXGhTH19zF+hRXcyIo1LdTeaT8mt+/c/X5DbSpaV2ShpDQrj70qACv0MH2
IEFgRQ/ZLKqzYzbpMU4V53Xsc8/35l0z1asX+21Q+rKIH0iZwVX602mdiIa6RshQqWq0TuL+LqzN
/tjNxTclCofz7Tlel0nkeFJpB1ohqIp1CA9DezCQdh4R1iy8r1Vu1w+tF3cP9bLMBwM1qDvh2eMD
AYPzse3T8BUfVOuuF17/VE2q8bOJxGztfPyrB13WEwHW0aKXccsaFMl1kqG22ErTcsU9lVWt+3FU
isBs88m3vGwMMgdRMn3AhvX2clydbTky8g9v9RmC9dXOt3D99HoQAoHIvejYtE17gD6fBrPT7mEY
NycpC7TSk0eOeXnICjrEJuZ6Q+DYrfKC/KLqQ+bV7toirU+j5ymnVm9aX6XbuxMTb47MkDKfJ8pf
C8949lIqXs0kXWuAttdOjfZcghr7NetLda40t33FxLIN8VlXjZ2of2uB5bcFo0A/l7fkctZ6V4vW
rhib+GVogyoxjL/7OaV7XZlettfpu7o/SUp5IHAKg7QDOHF1gpFWmMpugknhFnVxXoYYIGaCse7n
cezGc2UUzasz95hk3t5Fm8MSm5B50Ka/ktNEQ97w2ikboNAWyzk0RvtOLyfMXNMlOXpvRi1F0u5s
3Y2virAjOsCgEYBhrW9M8NckkjYihl3Wptgtt/0BF3nDb6BlwSoYwt+GM0b3YkmH0+3pbnxTaCTo
2b4ptcALv/ymtMi1AQYBOralWt7D+M8+uMaY/6PVmr6zdTduR2q5vIewV2SHaHVosrkxBNHuEBAC
ok0zYLuEzUbdPeW9YT6XVdR+uT23rU+JXC6FX+JbCWy9nJuuR+jhdM2AG2ZsHqN0zu9zw0NPQy3b
Y9KGKAZOSflephfb9g3tQAmMG2J9J3Mfuxow/gEkVjydQmTmHsa6ix5hfMf/4dvRiYWlg8YszZtV
BUdlOW0O4hC0yKCek7RVn92xLYLE7cMft5fyba0usgQ5LehkNpVaWqXrqrToLMwdnGgIlFTrP/RK
loKa5U2xAkitXuwjrJi0p9nUettvFC/84UVD9ik3vXD00yjtYaA1GTSU0NDnAyKb+UdD0RUrKEc1
dh5E3jneQclD87tHSP6clnn0s0HzHwdAQZfBnykDvxtMRj2WIJQTB9+Th2p1nWlZV6vx4HGV9qn5
1BuiO3fekB07zesegYXvde3fLCpWayglleWmkCd9jbW0tTlajIaQswVN4WINgnf8PxTNcstP83CM
HhYxZj8cVnK5G8qiKF7TZs7HA8VTRDV7J0w+ukNYeL6ll0h7UIIV87cpnyZ0LCykjP2lX4bP+aCN
O1HzxskFRyI5lJxfbuLVStGGze04VKaAhA3OOU500e+2txqcKRMvjny0PBJnJ1G4yoz4OuxravTk
isTs8jf9EURq+I21Y6dhmVbP9Wvkeb+EXuk723prEKxcqchLBQFqLZeDFN2SaKLTCRnivPfj0rQh
w5TZ8fbh2biHqHqCbwPJAKhpDTRb6tpNVKEQi2rDcscnHe7NRUj1gGi+Wwo0zLPY83aelI2L3aCB
QzlQuvWSDlxOLTVn4RULcVjWtuW/w7zEyylUHIN+AwpwO0Hf1gwB0aFtwz4h+l1VcdRh6Yw0IuKv
6wTbtGI261eB8Ny3FulHdC/S9uS2kf16e103Xk3qyWDaaSijGLpGe6XdqI0VdJJgqlQhgqi0k9d0
Rv5xwJwXibPcyp5UM0ueczEqO990a3lB8QFfhNBLhW+1PUHrJVrpcXnIruCxb2c1OtPz6BZJCFTG
nUdla5+yQSXLHhz/FT2jVL0JzFI8BU5Z2j/45rruq6m9V3HcmpR0noUZA7wXdvblnlk8r2kt+vEB
bngzZst19zhMtfGA2AaSjrc/3tZYUvbdocdLbXPdpJ94ndW5B+bcU+M6WPFEuNNpavuUZm33H86C
VJfn4SLWcdbSHSWSkeAaMSBoNdTDQ7ZHMNPpfZhVLd05CRtfinSMS5vurcRero5dPy4jOqScBENF
gLyrzfAxK9t6Zz9sXMgUEHEEgU8nYXfyV/xxORpmKYxiHtl9TUwnY6w1h+6hJQrfGuKqeZhz294J
/q9rdzj1gQcmQkXBkFr46hGgdNLwJLkDOmt1ohw53eo/UKbMZ3Sc5n/x8gNfoaVdDcrCmwr1kCVR
cVYbpdNhw1WITb17/8jsF6KJvFkJLC+XIC4igFZlytVNGcVPp9kBG9BX5xE9lJ2pb2xVkFu8fCRd
FMbXpOR0nPSUOseApW9ln61O2F/6JjWgymX5zlAbV5pFlc6ks8lhB3JxOSubslvf9lgSAeE3T15f
/BaaNb4ojj59sJZMvXMbfAvQ2DU+vns56VBLwRAsBaWcx+XAiWAZQ4M5WtYcv0R5bRBOJGOd+2ph
zDsiG1sLSj4jFeV5NFAmvBysd6Al9zNSC6XTZV+yFPKzqhjWEzDd9P72vDZOitS1I2ilLAM+bTWU
2Vh2rWJIAEdTGV/mTtNPb+jRjh1+MNpxD5e28RIyniMbVgjDgga9nFrm6Z1XaxYat2U/nCIqZL4y
NF9sLTbunNyb7kt113dLnrxVXMm1xrcjXMI0cQ08tRUVAdNk6IPZMrPCj+gRdr45e/ZLhKZH7VfG
UHzL+WdtP6qb6i/dzao938aNT0q1DegIJwVSpyM39h83Uu+FGtQ91jmysuLv2FSyT7Pqzc+2K5K9
wH1rjSl60eOkt4r802qN7dZyk8iMyeswML/vjck6QpEanlNcuQ9SbA5Ad76nF761yH8OutpIQku1
JbJJgGq7xDFsceb7fIlgGceZg2t5mjwqdvm7IPmVam//4QWjEUq/lc41wjRXqWymWl0sR0fcxzxU
o1afoNsrOMWW3en2idn6krA+6EqQNfO0rL5ka0YRtSRWd4qH+U4rybtyWCgHkdrazlBvBJr1zpVq
WvSs4QhcBRx4/pStQH0wcAa7Oy5tnT4uip4+tlqc/awctAt8L22aT02vB1ba3/V1YTd+YbYJHIbc
OsvgnQh6sX/jhLCk5Ny99b+4R1P19prIj7v+nVDxJONI8jnt1dvnTotuA+NG+24uld/OFE+6jytw
86mroX+jPaJ9vj3gxkeALcGVxYdgadZhBJjxUmQpxwlmGlaVbt49F9SUT04bLd/+w1BwmyQ0iZbM
2sDAGKn3tYPao1jdKp+MMgMHlc0F91YzGDuJ5MbzxuMCcp9VJEBap9y0C5qitOY+aFz0pxWDhmPH
Of+rL1MFRcyyvqsBU/rthEHf7VluxGWMTFQmVXioX67iMn3uKHhbUx/khq3cYX9qBx4Egp19ci3l
BCiCmoKEe3iS9Suvrj+uwaYm01hMNrRS6MWD3WYfHacZj6MbKUczUsJP4+Cl/qTCd4pqE6lHp9zz
btrcOtKjSqprygrq5U/wZsPsWAheA5VTa0aueVBcUlxwg/Ph9qJuDiVr/EhqQOBeW2F1kQpNKnXZ
pd7s3uEmkKHhmWknbpV3gxPkwtKmh0UkBbTXSBpXjfJ4oSkYeLUTHpOBcpGI9egcxaIPBPkz0uLV
HpXmmpf5NirAaMQNpcPkatcssa0WcWn0wYCW+mkpnOyI7ODy4qJGd0fz2JlPdWU2p8xNDewVq7wC
jBsOT6GajydDT8fzoIwo8zlRHx9zcByHEnTBnrDsxnsoA3PZceJ/OFiXX7xp3SiNco1T1UXDhz6Z
U56JynuAF5h+RojRO9h0Gu9uf/uN95AuHwkVERznaY0WMdFJAErFNmv7abiHb9L+yNJlflaXJT0P
fZFZvh724VPaIiOgxL2+5yO+NWtOmUStG9Q51+/UlArKOjFRj6FM7jnv3OmxjcjxIjPpD42C18ai
K/kOJmfrGpH7AKUCalLsxculToTe6RXl+WCwKvc5wq/E76Nxzy1k61zRc6daJG8S6pOXo0ymXiMc
zmVlNk131Oqy/Lspun/CtBE7ieS1mJZEcZFt0PGQCi1rAEIfsmcg5vVB3YWuj7ik8qEuxXfbFuWL
rkQlvUtTP6iRMqP1WoLZV6sOV/jGfCqzIv5xe09tzltiBGWhjP7LKvSohjEeMl0+D1YoToZQfqE6
O/xFA6Ta6UVsbB6eIAulDSqtgJBXR6bsMp3YPBRB5lVq5Hdlr9yXetqZPhrmy4ekrYxXTC72wGQb
E5QoemqAeNwghrOa4JJ6/VAtTR9MlOd+amHj+pMl7A9TMe2y37emiKY8iFXqzYgWrGKWGFn/kHuY
zKdXzVNdx9MXxEwoTOij3UuSq3NwmrIL/VF0AuMrlA9PWeI09+DPy7NnVvPku2WamsfB7L17L6ED
dYiUSjmOVjP9hy0PvA7anMTWk7nL2fzxcNa51tbJ6GGGHFOEzb04OeRpmD7ZQ7vHjdr6CCb3BVWu
tya9/PM/hpqUueqVpmZhGkhzyVSHv+K+Th5tp3J2ttnGdSFzXBkRsKmv5LfaJFGKiOHomrBiXmcX
Ry0U+l+3j81GdArUQSoMA2YHvif//I8JNfOIM2aPkbRQ9Rmx37HwnnJg8z/qSbgvqZK1/94ecGsF
Sb4kw4ygCWbx5YDmbLXjXBmcHnTh7kxT/KUpCl43SbcnxbY5NSqE8Hmwd6bIshopzuumGRkJfTWC
Q8hrQRKF6BXl6nTfp2W886ptVblkdCjjYCoGODtcDjjHZqQ7DWtJhyUE8KjG3yYULB8Mc8C5oQVa
c8TZQf2u9pbxlPWh8qLw+t4NWdOr769wEfsTrEp6EenY6rN2zdgOeDqibTi2zYc8LIxDg5N97Nt9
uudnvPVFXbDZxOZwMhDkv5w2oHmDlJZ1rosoLgK0B6yHrkI40TeUbPp0e/ts3UzUCKjZA1oB774q
ck1KmysLzaugQgjqR5L12fcGUMprBWdLHEZ7mUtfpwu387psHUZPQwFelg1gYK4+rel0/M2WKYJi
CvGRFVl4UvpKPd2e3EZcJE3ZgL4wPboDq7NhJL1jJy2jpJ4YD+GYqj50PojIc2EFEEyzp1DkydNY
4U4dWsNeHWZ7eBoTZO+0GdfRvxJNSoi0F3dBATO6nKwa0ttsHI1FiPvFEcuDsAxx9iZPoU9rhjvn
5/rTAurk1BCoA7K7EjJpx6lJhQmcINOW5cc05O4xRK0vPVSTR2W4CJ1R8YfKUXeuwOv9S7bDfygH
E5WB573cv6VrV1UZx2OAyQ4lmrlQP3Z2+6G1OKq3v+9bRHRZC6BhyKkkwQJJSKXvcqhZyScj7aiP
YFnbWscRFYuPWoLdqh/PbfZDbW39HOqO8nNa0vIDbUz9wUvS+FHWwL/X2qA8IX3rfi7VcE9qb2vx
aT0gP0o6Jutjl78MDElpZE7YUyoJYft0KoZLLXbPFQ5UXYxBpGv5SbfsIb6utxyHmdKqhNpxg6wN
aAXm1o6J51fgeVnR+NXizoDUO7v7AeZQswNkFtKzMdTDz3hBK/OUGQtmVLe/yvU7wW9AbooCGbfl
VYNsKbragQ03BHE1NOdOzYeXJBL1V53G9V/0ad4t4yGLnPxz0PPA3UHBv1zqxYkr3U0o844FZScM
jrJD3OJsBrLF3jlSG1ubGYHvAPXFblsjdHrUkp025+/OeY6DJh4i8CyujVRTuUeQ2RwKcTR49+R2
VOgvZ6WkorQbk1KQ6sUvlSsdlQpPKx9tvd+1I9wci2sKPBB6xIQul2Ppg5NHZU1qTaVEax8na6y9
uyrD1F71yvnru7cHzFzJKAUETb92dTLi2EvUwWOwusEDIYzNl9RYwuQQj05x0OYx26MgX781qOlR
ziLIxKeTx+BydrwCiYEZMYVNABwvsBxBeNfcBLentXHg5YaXegJ0NQFnXI5itpliiYl0YkYUeDrE
LroXfh032d08Od5fid3qx7QOq712/+bsbDANxCfE7FfF/ki3Z4ysuWhCxR0DL6mSMxgOdQ9mubVH
uGIp2XGpgXeUv+OPwFbtoeNQOabAY7SgaDtAvAWyH0FC6e1weyk3h5J/G5qeMv5bDZXVeZiOdKUC
o1ajgChJeyiG4W+zL92dGuhGjRCtOrokJNycNAL2y1kp6EPIIiKXhds1QWt21e+qXNxD3pjZfbUo
9pMpzE/RMGq/0iRZvuGMtEfG2/qABCmcCVQvuJ9Xs0UV2xIeSn1BDIsqiOxlOaHUne6s6cbDQIuP
DoKD9hqNqdURxxGtqNq8AME5xwvPwBjeD9ZcHI3K7Z9F43WY9QnqsKh2nxvD23MY2vqkIEdpDYNB
p7y9iveMujVia6BZ0y9JepqUrDmgC0Br1Z7E8f27B+AmoHkZe/AEXX7SLp4UtygrTKjL1Aq6Zk4P
g4Xd32Q276YU8rcTfdAHgobOfbb6dJGg89yogP5QXe9+qUNXf/HitLiPgYbt7NSNBWR3QHozsXWB
rrS6XopZmKWy1PTZyEIOZhE3R2VyRr8YO+/97zcqazbBOeqj3GmrrTKq4YA8CtVEdeEFSHQxoK8t
9W9d6m1RUGeYyNz+ZBuVL0n7Qa0EwTWAjWs8Q1tY+aDKd7VMsTXzi3yprI+9Mo7aseqm5m9bmIkA
PN6XFrS/1HltCkeDXtmFzocpwzbkGNml1v9v52dtHE3AqjDwPMmLp1lxuZXSyYoU2+V2yMupOSmj
nTWnXoy4snFp1P/YFnCSAAJirH/t4tF+zrBk6oM0j8sXM8Xh4GmyYofmYF6on4UxZfVOOLJxqGXd
BFF4ehzEI6tThVDOZKlJSvUEMPTBpkAUoAtvHr0m+5A0uCzyTGl3w9z0FMANc6fBsrUldd3EsonK
rwHE9nJ1KsciI7eZcB3jPQsOXXlMIu2X2tvaTqV3ayRDIl2AW0Ep8FbnLPXySGlI0th72MVXFWVP
UDdxYC3TuHNPbjzjMllkWSV3F0DE5aQMoq0YoSeCybiZH+s2mgljWxfoRWJE50afcd5uqKLf3mny
b13lMbjvmDyuPHjkDKuYyKGo2kFwG1AjS8Zg1Kf8h21V5Q6gZWO7MIojMYFcjBA0LueGPZGWDiaA
Fg2D3EOxCP0x7jLjf16aOidFmPEJ0Sr7kHiR7ldqZ366Pck3DOB6lprHzQIaQ9bhVhsmGTwzh1Q/
BGLAAftODyHkBMYchjNEOy0Og7CBGHN0+loxj2FcicnHdaL7J4XZC9+2V382ZdycKzyITkMYxvcj
yq9fOiVL7GOUjWZ3MsZYV/wkjzvqQyPX6DGpOrs+zVTD4BFa+Zg/OJZSHnMj8qqd+V1no4QQEuMu
yw2UU9blhgy3L2ETGWFj5n1N6uHshbZs4Mp01FM8OlMFJlHzDB2pAImlyasOvfzvRWK/lgL9O0u8
3l7yq90sdxSqam88f4Kp1auRWkOW0DKklBTN1qNADSrz1cZVHyPqTidHuFCpCfj2NDbkh7z40G/D
0gIjmqG4vpYGrR18yHIejiCaPY/c3OtOZgfQdQlnB0Bo1u28H1f3w9vBAUzCWMAk1oe2oGxVo2VO
wbpxvHPdDONdHvZFIFx92gnzt4aCriYFRFxi7jX4g+Q2BZhOs0JaNx+EZbYkE/2M97S2h7qWt/d6
FYEC0NcjAZQg0Mvj2pe61SXFAF3LbcMKqpYw/1dkWvgNUmZ3wCsTVcU0nV76eTF3oo3NoVE/lRAX
oAjr1rlhjVWqmiMfcLFjdG9103frdDi70xg9TVK6umja3O+m+t1+RHxKCPb8l6ov817dUZnSYXLS
gSBOIc75ItcXtMHt8Rjm7Z6089Yu1UGGws9EQQju+eX6ZkZrpZY3C1wvu9ynkDgfJg8JzsKy8sMy
2PpOf29zPEq6NqMRhK87alQi+ci0AQJVVdRjkYJtb0wTIxwXq02afHt0/s3xyAhZSzgi3EeX8yPi
SqdxSaTFezZ+En3jHWBFVvetHQEwaec9J5DrDj3fznBA5YDMIZ9ZL6iuVA3l8IIISKCucVIVTGlO
sQKnKTB6x/pQpHbhHgzP6Xl3PCX6UKmmGD+qcb+w/mk8jn7ZGaXru1nvYoFQQtXkD/XP8O+td2ck
8scidv9m6ks+vFodcs9JQ6eCvgnP/dGb3PQlTMiaSWzz77dv4essk7EADpGgo+5Nork6ydGYlMVS
K3ROFFX5zpmtv2fmYt45/az9Em0JA1YrWrpeXAKfTMVd/tHUtnd34rWt/UBSzW6g/IJozirXDWd4
CCmy6YGah8shi5P52RS6/U0Nk+R77ar519vT3hoPfxbQydJDCBWty/2HdGMOma2l/N0b/YcpzARa
98vQ4XoTptlBJPUeDOEqjGKdubAgCxpUXCl1Xo7YRFmtOW3DjdlVyl/QILXXOA53oqitaaFsCsaT
Lyqb1peD4NeyLKNTi2D0Zvuha4rPaQcEzcoUEoBp0O9ur+LWg/PncPLn/FF30TTwpKpbiQDl/uIQ
J7oXxMi6HroutY+3h9qcGQUPiVYy6F6uogW3LwanoAEdKG47P1GTVF8rwvHvNfFc5SszV7D//hGp
BkgFCi5E4DKXk1NDzw7J40Xgus1457mi86lR2H4ZWfZRB1a4cwSuqXPsEMQVifzAjJDhrqYIn82y
JoM3NR4mIz5aojNedWo69okud/tZGWuRYp3WTMkRU+Y5ORLhRI5vtaX4gmnd7PjoTmh5ENOAt+65
PmDMl7o+xH6V17bhJ2qufUzjDiCUlevZfYrXm+kPRpH+Hk08hP0B6Up957ttbRHqZNxh6PlLMfbL
Vez4MHZlsYqes2AbTTn3JIxMPXu0m3cSla0tQs2WUo6KyiLViMuhHLesndKipVVO2Xxsh8L6RYEs
C0bbUlAB1vcy3K2pSWIPnW3uETLAy/FidTESLVwYT6e4WSq9EQhkQs6mGe7txa2hEF4BPIcCHhzn
1VBalJsUHWnxOnmYoM88Nk/pPEOE6cpkJ5/dCK8oKpBLQmoGVLrupA+WYg/mHPdBj8H5PyFq9pVf
m/MQ2KrSPIC9LI5jrVaH0eqbaOfIbUyTnB1AvEG3hLO3uiPbzs2Sqi6pGehF7duNJe4yYJK+o43Z
6fbp3hxKogTBhdOMWnu8ONrcGk1JsJEk0b+DqIyTXvcD7agx3RlJfptVqAyLGdcaOl/IYq7Li3UW
Q8dWeWCjUqmOqWT+m1a9ZwqwNR+Le4MyKq/ZVZrB/evBzGY+wkK71I+bdvzeCH0cyDXr/Nf7F49n
jL4tqDPAUavvNHudamEZ1wdo3CWB0o/dQ44/wgvi3tqX20PJv+pq9SQ7kTsEPsKaJj1hmWinOeUV
zcMmUtcr72wsQ3/KstEK0J/WKE2P764ySmliSozEI1QkSKUuTzYSvu1S9wwKtiV86nkGEL4d9dMc
wjMdAJ7tJG5bkyRlI5dh78u85nI8PYbk4iAzFfS2aI6j2Y+fcAM379hOTgmPqq3uE/R3dxKpjftS
qnNzp/DAyebk5ajLZHYWhTjem6Z1jnk5uvcewjNYPKOoBxB1ON7+lFtblM4JTSieb8qCq12TpUlU
ISvdBVW/lMfM6dW7Shn/Bsi911DYWE8Y2zRccTGiBrgmvMsug+gcpeOdA9Uch7X+LTNzxN8rVYUq
4KitguWn0M2ft2e4cXdK7VvJH2J0Wm2XK8plGjatjPGm1pgObqpYvjbl1XNVmIs0DzD8tLJiGjhF
s5O/XUu8oHZKWiqfIUo8V44GLeY4XttjcGq3ovqUQYFuqDgM4wcxUIHGBcUInFQtTmkvqoO+tOK1
80bE7tGP/rue1fYYKWn1H2otXEn8LDQB5HOyWo/amIzeqkiYgb+MR8Vq9PvIMEK/9MR8b0eWer69
/teoLLkKHv8miIKksI4SjdaNqTlTG9AUyvRBp1QESJleJO6dMvTLJ20uO/PUp170QH220g6jkg1p
YNZz++/gDsQOt3/Qxpbn93CqUa+VIYL88z8D5CZxI13l98RTT/hYlxbOr/oPShX/IT6WmgG0yKW5
LJiDy5EM0NzUWlIKBohWxOelIbv0Z8cQQDqtIn5JPSPfg71vXCB0JSkaQIwnPl43rx2tsGpIcl0A
UbY5DT3eQ7PUXi54qD4tOcJot1dzczzeUNmI4dlekx4R3rSj2dW7wJkq+6cQUx0IJddpeET0FKbi
3Ur87CYpckg5GnGQKxSuK+Kmz4XVIfFihr45dmpgUOs560L5L0NxmXv4sEjmwvqZUxYnj61G62Am
GbRA0yZ5nmbvt+mN0af3LyLhMYLxPHLUueUi/7El9XDJxxZ7dEQG7PjO6hBuxI36u2J3uEoJcoHb
w22dAC5CyUkHmAmO43K4BN3GuSOvCKbI6n3YNV5gVonw7XG3PLcRaPGpJMKBAAg5oNUR6FvPgs8c
U1B2zQ6750S7Q9293blptzahBFuC6AI9xQtzOaF6SfDE0+j46aVufGgU7Et0AGW+U1eqT1e33InH
N+804kew4GD8JTf1ckAvsbo0dzllkFlK7hCKgkklvKPSaslhycb+NAtXOUB5K6XGiu33etGdo9Yx
d37J1swlJQvJNprK4PYuf4hwW9gSOu+35pZZ0Cx4k+u10/oTXalD06COfXvrbH1P7C84eiw0rmer
75nQ6BVJwvds8kg7ZZFjBa3n2R9vj7K1QSUcDVNANCkI+i5nlZBbaK7IRNDif36kHPa7dqPmUw3K
Y2f9tqID2QzFSlRaHq5xpZQV29EwiLds9KeDBHP7H+HYVk+UOwqKT8ny6GWIyRA7RJ9vz3FzJTn0
XJ0StbXuxdpThriwoE4TD4X2raySGiwHPJjbo8jvsQrVSYUlxYf8A6mNVTwpBlBOdk2JBjaBckfv
P/mRGGWNPOQ4HY2xQxEAwac7tRjUQJv6ZCf42vyQEmv3/8OvdeLbekzswmOShVHbdL4n6yPiDW0A
zS25uz3TzS9p02ohVEeo6k3A5487VNNjRdcUdmZL7nCotEg9s0fRqnRTgptwMQK6be1JuMseD2fz
DDJH4mhpJ7xOW5U06Rfmjze4EqUA1Gb1YMaqFcREeMHcQMP/DzOVo4EnlPf3KjNJrUbyshivKuL8
xYuL8DwPkvrpFvmUHcPOVD6lSy8+LZpb7TwdbxCG9YYikAOwScEeGJT84n8ssy0EoAU3orxIq2W+
Hxtj0NCrW7KvIB9U/Z4M1EFwTVfij2PaxzbvdJ4d8yEOkZLAE8gORNqoHkQHwJB+mHld5U/TpI5+
1zi6cpzNTv3mpsPY4ss+GObO2m1tSJsapMQtIiK+JvEos250KQajAer9/ZGIXIv9SV0QNqvRxX83
W4Vg5c/RVrflXKVamepyTyK/dZryTKXNnBTJQ7I45l49amsbkv6jPIHFItZSq0dwBPfWjR7VBl00
S0AWVtyp6KMGbj5XJ6+r451Leutq4YvCjOFx5zFc7YRoKdJiVmjaApBWHg00IlXftOdZhc05D3XQ
oII3Hnqtj7+mueX+Pc0mnNbbR2HrEoViJ6vPQOZh2V/uxiyJY8XOWgpjeaw+LnVrfbbtYo+/eg1E
4DuSxkkAL2QsOO+Xw+h8vTTsXEgPVbxk5wT/099RO6KCr7Dzkf21w7+KEp8ktJfz4pBoefyPE7pN
QrMIo0sqhBFtlHGaimelNEJxQD93mP1RMZbed9ti+Vn3tSgC1yhqx087JURVzLam2NcVrahfkk7X
YJLnTZkfRlc070bmsDfooVLroHSETvoqIHSaOmsLyYyc+sL+MLhhDVVXzU5CqDvv7cb541mXPDGa
tlCe5Af94/polga/nZqqStZYpo+ghXVHiBX6egoq+vbeuBYokEhP3D/5ZtTErsjUqIkSyLhk/l6Y
pmXg1DXs3QV5lJ9JqiuvNFdTx49S5Ffv4Qv11mdRVzZ72IrGwk8sG1ODZU61Z5ciWOunat0nT23X
jq/dzFKe6ghH6J3cdKNIIiMCQM6y7QZP4XJ5FlDBc5dS6DXBDJyS2aqPrqKXgb3o3e+5iuvEr4vK
tnZuxa14FmUEqnmyhy/hH5fj1k5uN0lMqt0aufmidKN1oL8RF35FWQSaMKLQMPvHIQvcDEr8MCue
b7dudeSI75mDbGwRkkmdUg2FN2kPfflbwLeLxVm8JkAWwviVxIN+1BoXvGs3zNneW7qx4LDDAezx
dkNcXEOMXIWSg+YOvKVhUz65mTCCoRuiEykfMpe5XvzEy7zf+cobM2RQatzcJ0SA68YqFk9ou7QL
ENqxQZ687/V7s1dV7L3Ff2j1SAdlKgE81xTv5aPx53lD3U3v3LYLOnMojm5NC3XIJ/2INupeXWVr
KeWpBpIMAOUK3Lq47mQVOVneoCMIAe4lDzpIS2e7BiJcozX46JjxXuy1tZRyCckWyJ+hNF7Obxld
O9IxJUMHstECM03FyRQOWICkEzsB5uZQBHj8i9fgig+aj2piDUnZBXGhx+fIK42z8OrxUPblHrxv
CwBAVxV+CnQYiAhrmHmSqBWdf0oPZcJJy6AJB/R/4uOkz5jY5OhKWn2FwXRSTwfPo0Oujlm3kzq8
SVquQj2qHsDv3sTKwIterq3p1Go9IMIaSL315lTxWf+iUBF9WdraQeA/c7kn6+z/OLuSJjlxbvuL
FAGIQWxJcqrRNdhl90bhETFqACShX/9O9qpdrnDF96K37iIBSdx77hnI0JzYbKFt9JFSqhqXZWA4
sYrmuog9Zn2A+vKzmwzKcgOvr49/P+bfKHuQSI5C9N9ZPlDW33+lFVrCFiQxOwYnZcxzRNjTlX6c
TTxc8TJr3gHo31gFUMkh0ATIHmqC19RSGW0greTAn8DOGZDozSVUlry5USpE733ALg/41Qu4yOJg
BHKRgSNS/vdbQ7FnOfVAGZT2PN/TrVhrDLkpjL6snk5+Qhx7FXOOQGu6kWOHPOSxyklGDv/zI4Zs
7lIjQPWA0I1XC0EBvylaD3glshsCiZFwX4uk3fZZuZprOenm09+v9+YzBl/uIsGJMJZ4dWipCA2C
D2jKabnmoJQhAhAwx3JlAQn8z/UIepmS4tyCYwPOj1dFs/RbnCw5RYhRM5QnhIog5ysW0WHUy3sB
x3/e1eVSuMjFXxBYzauFOiMcHtHNudmt0eQPGdTBVWT5ehj4u1qwP/cEoHaQQDB1xJcUVLXfF86m
iz7lsrngiQFO5qkVZwzBxT7kia4wFtDnv7+wf6HQ31cqHuDFRBRF02XIc7n3/3xmYL5aSEzIcG8A
8+lusiyTB0vQilcWe+S+m1LQrxFv26OAyZb0WvZpieyAlDUzLOYdWgfqkKBR8WIa+z2couhVN3L7
o2NjcuC8XfraeB/f4NkhyVDBj/lDAwcPsf/7jbxx8AKlxMcLvGqM9tFf/34jXJItj3pidn2aup8A
8MezhM/deRqhOasKsiz73pPyqBHjey4Zj14At5vmnZ3/1vu7pIpctM5YKq/V4y08nXotehwyJE/2
pCnIIZrX7Gh5kiDP/t3AhTfqP9hMANcDqRGCHxRdv992aQSl5HKqIUc8u528A5pAl46c1ICwyqE7
iDx1Nz1Ovt3S+KJesG7j7F37oz9LCPwMGO8loJvj3l/rJ9IN6anrgk8sbVKHcJliPfpBWJhVz6jc
gTye+rR7D+Z/42Gj2gQVGwAg5iavbWEUGiM/zJnZlYZB9VPI7YbTdr5zZd+vkH5buAv/fZX9CVXB
rBH8SkhosWX+KFpcEU2SX5LT9EDABdDRthtcAltzjblXS0iGnDoX1YVN9PPfr3ypnV/t04s3DUJN
MDuJURb+/p4BB3rlFAC4Tfh0pybZ3bLwvhHDm5eBpgr/oa2AKczvl9Hr3AfuS7OLUg1bCZ5v8szm
basWnvRztcAYTewJrA33zQbYtWtJ9+zGNq6jshcPC7ODPBguxCEIyt45q9563dDjXuBykE4x3vn9
t5EZPpVJi70VOpk80xTyF+OK/lA0YLnUMQfGV//9ob+1qi8OTxCHwHEJ2Yq/X1HzPAJKhiuSaJn2
o0jTnVhYcb+UPfznCD7fGdCxdy761m3+96KvWvpMyzDmkcC4fe1zDCc6XZcElUOa8+Tecv8/u8Ph
iV7KMIw6L+Gjrxv7KHKda3okS+RbuZ1BLjOV5obsEVIUqrXwbg/QMj0i+vm9BPA/7hRzCMhvgAIB
C0Vt/upOVVtsOQb80MKQtphPaWoamGBcIjBg7jdE/XEKvnkvvuWygn/bSOhLURChiYNKEvSvV7g6
D6IbNkzPdivU1eMxWel8kxkeX095zN9zhftjO10uBgnMxd0D2Ou/hfp/vq7b3C8qkRIdcBOS+3H1
yaHUU/H892X6x6mEq0AMDwOfC4L+52gngoIJBR0INs6Kh1ZhQACqpQKCXYQKdQQEkkAw61lu70mS
/yRK4NI4B4HgoUXNYEb3+w65GElKSQCRbYbFX9dEip+oavMNRqigBqAUo5fAadr+QHR3+ATPo6as
Gq/KO96ZbNurAWGZoIJz8/j3R/LHzr38LnwRAC6CtoRn//vvKtgYe7LA08p0S0l3WvH4UDjb1o1F
zWZmlQEKiZGS8PfLvvG+4Y2MWSY0BGgDX1dTxYX5XF6o5vnI+5dpYiIGVpi+S39+4/aAe1yGzkBO
QVK77Kz/rCtUn9pgMeA6PuqOQypYX8XMt3Tn9MY+AjdGU0fIar/9/f7eWGmXiXAC/Q3yzCAp/P26
PQwHIVPBdUODIe00m+XAWplWUsRhX4a4RNYVSytgku9RzP98sjDtRdsGlOJSgb8eFGsPChS+PXC6
7Yr1NuZke9LtMr+D7/x5IqF4RKUPfg0Kij+q4VV0G24c3fvcNeWum216Qjre1xAWexIeOO/fH+ef
rxFsMSwWkLjgcw22/u+PEwmh5UpTjPNb6JiHHYJ15kOfLM2poxl/5JlLrgzp1P/aCF84akBD/o0C
xDp99R0dlUVnmoHPFeDHdmjk6Gs50nbX9l69sx/+PGxxKZxIF84S+uDX1MYltVnXMvBoVth8fxPS
8x++G+L7DvDvy//jWV7UF/9CkKiVfn+WJBYOjxoDywwm2sXHMWkasc+bFs3KFPWuAPFvaI/I45ne
izR88yZRgF5mKXCffz3V2wjVBvAvNmOk+VHlaX/NxrE4UoCz7yyYP/cfGkPw/bDnwTBEwf/7TcI1
LSMkAbADVT87qhSiv2Npgj1SqtnPookkq7YtK27TSeTvTIT/7LCwbiBSuyzUCCOA16QoVCLIuCfY
c40xSV+NLFp6zI1WDYf/RoWXNs3deGiCNc8Zm8KvEmQVGAgPq4+f/v6u3zgMAIpeYEPUDpej9vfH
QLjoneeYo/bjPCIWB8LSXTxMjL7zuN+6DvxEIP+7dBl/xLI3MZik4GVjTaWjuW4Sog9b0r5n/fzW
ofPfq1x+xX8OcyD4nVXwzQERa+2h2EXCLZs56OByUcsBHt/2598f358i/AvzHcyFf4FlTHXo71eU
AADJBFPNHUbQyTMyMFNR8yEp7iYM2b9YnMFXAGxiWOYyR8+wHVluhpK2jyOfxqtCUIjo/v6L3nwE
cDtAcgNaG5yIr34QjBza/kLmkP0wf8qJHK62voi/aDYWNUNk9HuQ91t7FjXQBaoCvwnOI79fMFuX
0SwBwBjvSXtymGbXXG39/mKr9E7b8ualLqAjSCo4nf6YDC1FcDkDRUxDF3YIxTScQTRY6i522env
j/Gt4wHDTsgOgYsBg361L/KRrN3SsBlAVTEUdca69eci+LrAVTq92MUiLTkybXSA2KI7/v3ab9zm
v0pOnBFo0sDZ/f2JhouCYoLHx87CrfJ23XT00LgCylEIZw5/vxS8dd/YmcCtUAqg+ER79hrYTGdk
YmgDznyByCZzTXzPEJSsMbNFEgyVj0YQ3GaTiyQcTbyuz5DAe6DYzJClSkXRt4cYVNon0ufk67Z5
/iQN53kFb4IxrreIa1fPTMdlhTTNbTtucdbYuh2KNjqqNVM/tKGpOhizLt/zafK+MsHkopptOz9s
EcRpuzZX6Q+mff8jXnwnT8gCSodKz8p/QKzMKisgaZcivaPDd9T08aeJGZNjRqDYZzcXdj5uQXaf
Lzm6EmzjdM6hXOX9Y5tS1K0mQS4VYuZn0VWQC0e3c2dLdQLkClEVSk6wMLoomB/Wmny4G3IAUWCT
ojtH1YpkrxIh17z2Q2vyI3I54Z5CkVR7EGVg7YmXvERvz6bC1vC2nMRuk9s87DFHmUJNZNz6AwxC
hlOpBgdYTRFGq3HcdPNgbCM/gy7bfJ3MtH5GFmcmQdYY1QzZJ9z36tSG7BZRtIjPhNrX3gEbiklN
+Lr6HSkTH1/zblRphUOi+z5liyC3rBDxI/hkGuFbbcGfYqNQaK6wWIIjpRhAPp+jqegeLUJguj2z
oPNVQzZtL5ABiLZKkmXd8E909yn4YCk6IjizZvAdAVJmxXw7BYJ0jxBP+E1rFnN/UVe1P8upaBCd
Bu1+s0t97+d7tUAOCAcwOGgdGhhnAWskbXJHkP3SXsHhbbpri4LjTkXZXzUZGbPDyLD8d/hApZ+l
7cRXByHsZxAQS6SYw9k/wjyg244jPqh038YZZgOD7+Aix9MGXfAwdZgTTIgjvE2jdHP7RhYa5pBt
7KeqEQYZqyDVbuNxURRpXVPDX+wY4gxUA5jj1MbFXXooVlkOEOZMqr+FLUEM0sNoxZWOIxDXcBfx
oVkykV6R1APiBkEo7auZjkJVzMKG5ZTZIiL1ss4JclWBBV0RwdlPWCQh5UoJoEV4oEvpzpCVdAjF
aaLia+pKnR1yDvlPNSA1iVVJDGvsx9VP/XZsy8Gz87RlcVfDrVJmR8o5/hghfrtyaZsRGEZ08oEl
Wt4jE1kt1RCZ+abjgj4610bwV19H90+eY9S/SxyYwEekcQ09CHlLnl3FjHMKahJaTETTg8Z/CDML
MUJ6shkstpbhNofC+uEc5bBTvUatPdGqQILIY0YaAr/IqFnkYdiMhtnJqvn3NS+2/pRqvnyXPJle
fIaoBrDdXQpgDHnD8rA1W/xLdHl3s0W+xVGUC22r1BcGevqiSYtq0qZ8mhuC5So3DSwNz7g/eaxF
CC7zdXjgjYKltUdLcOXhGFwckRiMTnKSyfRr7jDfAB3cLvAfQOBsX5FVz+eiGGhWGRTe02EAHAW8
RgzjenJDwesS9Px03wvGkzO4CbK/bAr7HTAxXSsHvO6xRLQGq60Z3bnJmPtoLAHrdkt7/iX3WCr1
hCRXc7aNFz/Rbm9fslTnurYjdfhSbpmHpT/edFQrVpJxN7C1fFxy66Z90oi+ORMRnIclJoGPUTIp
3ewpc1Fc02yNQgU+Rhqdeooh934xPdeVlJBF79wG6+29iSeCJM4QBaQHc9Wweo7kFFVmEh3Y8ZFc
uzshVni9z+262Xrrp9GeWt55fl1O0pmrNoLavxIFchF3zeKtPUtGBqRDLTMQvc3DseJENq90VYiI
+H9E2/jhGR1u+iNmTiBkRAkjb8FgSACl90Ga8DDj57g9oxsAMfjO+/Em1rTwR6SYN+waDx8G9fkG
5jnZlXrolvuNedpe80As32sYxckfObX5+LkRw4Qzcds0aZCDnTN4PhzzzJTFt7xtZvatibclaQG7
WrPBzRP2uMVL0mew1qxcFlbypNOsK39uKBdVzfptMuQYCe5jUmUbxwC08nEyQ2VFFOvVBp2tcVu0
k1Gf90dY6M/iKyySo6FaaGDhB4mt1RmCTXKlT7zJ4NN9zVmJM2sXt+USPS9+jf0n0BI5rMNiGbs7
+Ca2y49+TUTyQtJuHq4Jvip0By/Ghv8yFIny60GxC4PniP5o6x7AnE3crfdiSzX6ghJE62oeYyK7
2gBxlD/bMiTTBD/0Ra5PcDpv5XXvnS4w2mMB+d1mXJrPcG3LIoXlE63NXee0ShHu13h50wCxB8Fm
HbOZPrMEfrcA4tPVgkTqqOoeyZDPfbOXSU87fK/0wpmCLwPop094bhGtQUdK5nuG+WVDqjDD3RJ2
NSFt0m2H9jKT9mWgED7tu2him9p5ANK+rbaGOX5a8n4Rd8tYWvVzbMPFJdJRLP27VLstO8TYGyDi
RPC/heNNBMSm+4mRydyY2lJEcp8FOuimTng+3tnEL8vJIF5PYlSfWnXNJBxmm6oc4ddDd7lWkt/D
ClDBYjAuwpayalKuhJVPJ9IVc7pUDsttGjZV3oqhKJpqG9eZg/hDNxhGVUgrLfPncW7xUsBNI67v
q8WXqzr6vuz8qR/XNDlJls3puZc+g0I8kmV3UDnocVU6XIpZSegw7cK4rlGDoIGyET9YEWxzp8Bx
TKqQjXCga7Td0ipaV7hGzURgvpjQbbufLzYcdeADClM1UIlwqMQppFjAoXY8rF7SdKcdHK80QkyX
tqwRJzhiPt63cQSF9YR8jwnJTpevZOCiRvQYzOSzeB3uwQCHSXNY4+6TWMD83km7ZORIwWi8L6e8
oVUiSbnW1ibLSxTixVYDtIDI6ogad8aMDnbSkyk8ZlYtkmfqts/p/Tb4+TOm+S7s1pTEpkIvxP3V
pMp8qyFpWcHzaHXS7uF5AWujvFgG8M94gn8fuaH5NmawWNmp0jbTacvCcIOo0bGrqVfyeiFxJG45
NADbPlgu7i3OPTw4UGo/ZhdqnahC0ucMHyzM/3bLpAdMIwr8v7uxW1EcFF0BlpkVwFR3nYEhHwyA
EENRTdE8R/+ofh4xjltKoyqUikxXJS8UPSBJz5ZHBgOMrHLzpFhdLBIns1EaPtQ6XmcED0Trtjyr
cXH62LZjcN9QOiZphQnf0P0UxHVgjCAqwR35DDmYv2ucoP0hNMEFUrlycvozm4YlKg4B8dkJvN54
ZvZ6zt2w13FTkm+xNdEXZaDfT2B6r7dz5IxjVQ7+NfZV27XFPkJSPak2yHlGzH1YslxPc9adIp61
05VFbhurYrijrQ9x5KII9Xe2qbqJ+BT2OTo6c70tfvNH73WyoLAt1hFLvVvSGjl5CNCNxxLgbD76
ABFNbB3MkjMWzsh3EqEu5ZTFe9sa1GUVumnT3OEwjvu7xOWif2iXKZ7uNwl/oH1HpZHQTzH/BMM+
PpzA1CvOrR6E2ineqnBMW4BsNyXe4zEdQoa1kaLq3cNM1PcPMt8o3Qul2dXckfCzUKA5en2pS6eh
ne76bDQvA6K55qrQEUoU7TFwAFHXjXnFaAsyahHo8A27ZvmWQYMRVYkOKr9RYVHrXkZj/itnazPv
ae70eEV7WfyyNp1F3eDwvJEGFm91k/egbY8ocMddnMmhrb0uxyeHY+IxnfUCgSOog/hOj+3E75BX
QE01rz2cXuABnIga7ibJo1dtJyuUx/JDGPF1O88iwZdWTV3gV/gOGzgZiglV7GKai/tYseFHsExo
f1siYOy2VxcTKWOI7SscqVruBNETwi/acf6HqbF/wFnOAobc0/jJ9z1APewE8cRVhj+65pBk7jwY
vajMLNnM3nUtLMJsg5jBfb5suPwMx+QTJAeuqDBahtau78tpqs1M0I7Bm63czTobIIX2PHoQbZd1
KKtiZNYtbJbXjbfR+AJ4bv7KuZZgHdpYmSvsyeJIVlCPvuRiaATm3WPXVcgO4Z+s7ayuQLILc102
g4kqFHjtP0uulwPR5aSqxILx/hxyNoabOVWk3QEFXparwa/qm6VlwA+GaBCkVyqYOy0pToGxk+V6
0IWxw1XeFuHcG7ytR8mZuIktTsb9ZpIQX2Fr8ukMtEOOVaqRKXLj1qDnI0sxQjj0ekLUAynbXKNw
WCzdLwWS7j/Pieunz7GL8qmCFdvUfXIjycsdCTLtqr6bNCxKJlpyUJz08rUhA/gd6Hy6Nt2NblXF
zpeo74BfJyhwYSaRhIPtBseuhKF9vxuViMxnmGpurGqKln9OcLbCc2No7Me0W8SXqA/uhYVUf9Jb
Md1towpfMd7qhjPD0eGr1mIl18mY2fHIpZg+FmLhgEBbPLwJfj/LV7IW1FXUgOLtcs0+aZGX9tQs
c/mN8SXMx6zhNn0sTZdme70l6XdOYp/XZTdl7IxjHEdq1qJSNaEf4puskPJG5CiqKnwoGFiuWkWP
dkTDfoL9TUzvhDPLfHKIP8chU3A53Q5zWPuTS1UXfxzDqsyHPka9e6Ns64/d6DsFwoAlV3iT/nsa
tFXHlEg3fRhRmNKbdE3XXwLUTFObAZLgKmUXL7KeyVnuVtkhA2/JQHy5Fe0A0XkMu8T4nieM9HCY
y9iPKPLl84BcueUMMKNNKtcNU3S7Ijjq7Nqe8TojKbNHO1OOUmzJhuNIJ9ecWhm1H4gdnb/Op2Rx
p5nF/CAAySw3k+uyc25jme0al4ToesTTQdz4xW0P1vfxdMbwNe/OzUTpM230gOKCLj0Y9YbRlzgK
CFRbJIDbiixAEi+qnwEYwUyTHlcHEbWCKhtNhUSg6efVcd0hmAZrtFMRT/Y6idUjeKN02uGbSa61
0aarXUERmpBqXLiCnYf5mYyEo2rjS5uCDz20K0rbJf2Sed+P58QoeBXx3NArSDy6YmfR+9IPfl7Z
wSQF48csjMlQGRO6ZW8RsugqO2Ix1ThBcbih/vPf41S0Uy21JVHFGtb+lJ3Zmv2a5/6qdfBx89UQ
NxTYMSJb/c0guTRVui6AimjbZvigyG6Sh2gDpeKIJm+B8yQjQThZxRMShxC/w+RdkpHen5CbAiQt
gt07DhPIsswlW3m4TkKXXW/dWERVBKw6fujkrMMBoFeSHSxG6y/Ul8m20x1sOw8RkILmKummJdTg
3sKIhCdt93PisMSvYBhI4iO2dRIfLWqU8eRTOMGe0yZs7XW3+UtiDfRYaTUsMEtGD0gE2zG8I33S
VBTHdaMQUOLUiSGtgHNSdmj4KvQOLP443MJc0y77qZTJ+mkhqBP3AT9nj5oV+vUGHAq5s4r2Avgb
Gh3s0bLJYGYWATuZcWldtaQonpqYT0XVimYUVSNXIC1MNBpyo37iZJfABv++Jciwr3rItc19Krbi
1EdDZ2rgVvEHHOLDZ5AcRFolPp2+CZKOV2xNQMIlYxv1Z+VQJ8KsMXN53fUhfeygmfoHv/aSJtEj
n/7YAaP4AgsQ+jxi99njkGg97OGLk71M5dbqilJnbpcUH6dfbonSjzC4juc9mPjd3dpYFtCR5MB+
AKFt/0DokyIx1PpE7FyXRO0NMXhYlbDSnZWks4Q1ZhI/rF0fkZMwiGC7yTANWGs4POfXE9QnfS2n
tlQH8NnoIxuJKcE7TjpT5TnhBk3fv+82uJL8AEqn1FNgsZrvixTJlnu9po3bp+nMhno18fyU4ZD4
GSwq1R1MxcbsTIfZfowMXM73Csz3cs/wuYlx+jN746FNxMrHPjn2vhzIRzn167eQFE7WyyCoPsSp
Gy5yrTTcL1rNw9lC6bhU+H7ST2OchaZm4yr4iW4pfwiJ9NhOEUGN7Eika2kFTJTgEgqVjpgFVAV0
8Y2v1rBoitfa4LWtPBT3YDQDO8TyWZJq0CCy1BvolSdnYVZTJQp0+b2fosjUaQ/RCqqxdYJ7Qy+3
rxaEW7Xr+OD6qi1kC9hwXMQjjOl5DxMuFNAnOBADx+mzuX9YFERtB6C15tlkPahlICMuZgcdE+ab
rTDsB3obfy4I+scKWII6jm0C7KFcBrl+W8pEzwc5R1RdT1ljyNeAzMBfpWkXvpsHkd5wM6gfDMBw
v+82l35cV96eQ8KbYY+SIWurzAnkzDJAiL9oD/BsL1YD82ujZwd3ioljGl/h7ffro5GJD4cFAiZb
B5wU5xTF9LCHsjB9Lrn0GNgJMn8q6eQffY5Pz7ABJ9rpxsTPchM2vRq9Gh785nj0mKMoWA8kchhu
btAKmCMmnvP9AHXCUOFone5JQPO4T7WZzgxDwGTnA2rI28yP4ehgAog+IcTDuE9Et7wk4D7PZ9iz
DndqmPlUFU222GNM5uHEvEzaq/FCIEGTk40SYNcgUTrhGwFlNHfjjw1g+gbI2YzJzi4U5bzjDnKr
MQ8Lr7eE+ReGsNah6llBP5C8FegHPYtuNWIol32RlP4ratOh20ULWre6QI0/7GBp5D+rkmcf4GzY
jcemL9KPhqUA62yedwHZD1sJGFiy7utq28urTkK2z4mfvlzGHmKnwtSlUAuu4WFKR7Rw8LCA9W6I
uLDVHBr9ARJXpJaOrlixEdRYHJhLubuzuS4bUCnCsg/dms93KyOomBqm+1uUNVtbz22b2NoXuYur
EtD5s2wQZvap1/2Ix4RYpPkpQgP2BcavLOwURfryndra9SaFIUyG3QBxeYcjT6W06pGX8WuQGLMd
t82oOyjG8oBpAGI17mmbY8EBbFZVl3SXYrpxWh6baZ73KOVAt0voiODbBM7dTwsYZdN11rT8NOOL
8iTDlNzI5BJflrBVgiE8ljw8kFIkkOQg1qnywDNhPBQRldw2K8m+ARzM1Bl9fHYbtMybkwsaMkuo
v+g/oMn33zhOLKDY0LjdbPHQygoF1/xpoO1AMMMh7jZ3kmDrI5gDTsObTukuHVk714w3UQdlxYj9
ia1aun1BcC8AXn1xs7GmSPcxzMZBbkZu8n2cZcAntnIdNHgKM4sqIE4pqRLBwrMyGSoLvW3gEXBC
MY+ZieMwt09DvGtipZoKqAc2DzotYKCoOWH6W1DEsaB8wCDjnHWbioChhqQ7AaS2T/hGk7juN9BV
97kItr3J4xnfHY+6Td8Body6GytLtD/wHU7UeYwbQeusS7Z73oXxn04XkMrYDDGqlCEK8S6dOzw2
eNO1ZNerZQi3fqTji81QgX0axnz5Otg2yx4HSmeECi7ZGt8wJMJebT5t7d4hKQY7itM2BZY65T+G
vmziCkMzKW6FitztMs+Yo8ymXD8nTVt0QCBhpocU+FBUBgKTa5UDrq3HUfg7yTu7Phm7tGwPAwkz
VSltFCY3iKO5anwvho/lVibr5bXm8Ot3Tn6hhR7F2aITJnsKB/9n7b3FikW8T/mNGoBxyFeKmk/O
DewFYlT86HaEb2AFT0HP61X6Vda5p1yd9OgLfz2wfnrYsEC3K6oU/8iQc5c+T3Is9E5gBO2/5Koz
V3AdBAEmRHQku9EkHvicNSWyJXHmL6iXcCs4UQZY8UM5QsoTB0xMTtNMKLkdWnAQbi9Q4te8o7mH
RUSOssSqOQn1NkXG1c5mdtsT0tF/6LrMpIpJOc0V91a3B+0wTatDSs0nQDolOS39Zr7FE8YZd4qO
5ke+RN39MlgK5R6orcluSTYIO/vYO7Ur2lI/YBAPpVbRiPK8wTksee6zFsOkmMJSq4a9RVG+eEzR
+hMQZW9vWJvPT8OIqdm3OV3XbqfiReKgz8etHtAFbOj/0IBXNvg8u05K7KdTYxH5fdMGlSnAjhAW
njc4dA/PsxCmrVDEaIEBTwCcOqPBK3e9sLTFUyw2gNl5f+cyl04PpVvkL6SHp0jFAsELp+nYEHNa
MCdUJ6SV4obw3Z/xaEAjy06gnxTbTpqsPW2Ep7Iu4W51GSFxfo2RT4Z+oJ3KW1jo5C34ZmUHK4RS
6180RcdR02lG6mse1jxcVCjyAUIcf6+7wfidguEhxxdUIfUix4gK6DcO1bVumExOF+YX/P9VsbYf
MHKFXxmG5vx7hI4dJh1jQTDdXXITdiyPzV2LqE5TibgNXzH+xYgQwaEZr+BGikoFfFLUrBcDymuZ
W0lPs+q7l5yVODnGLjTf51HycY+eG//YgdgLI1xo80KlVqDnh25k/EfIR/MzbTWKbdfHLer0KXtI
4fao7zRMU9bDrCjZo5wk4qBbPS0PmXXqFKO+C0Afh0xWQqBjOgB7z9QR91IkgL7G7YlaMKUfNfpv
fbTekU/lsGwwG7K6jI/w8tbq3MMjfq76SPgPDFOXbr8kQYJp3fLNwaskoGUBmrRECDiLcQ6GeY63
z3TzGsPEcvJoTtkAMYBHtLjfhcJHj6vwxddVi7jbhX/XxwQRyFB7EKsxAw8u7uFPnpSfIxNEjEnG
PHyfYg47aEkkpJ1ijPKjZXPX1viT3VOjiY6fyglBI5VL5mE+lEbTGWZCxQaEZ6UYI/TIYcsPGJel
HWD+CMIIB5pWqDLJ1XSF8RNcEZEl5s2BqTaN6r6RzXbLYbt5H+gGKg4Op+jXNBfDzQCy93ocog7p
cX3u832HI+UCRY56AGcF21yUEFvtlHFJB28yCghLrQu76TOmyJmqWHZ7RAJN6hatZ7NW6PfRyNMx
72tM87y6Kv+Po/PYjhOJwvATcQ45bIHOklo5eMOxLLuggCIX4enn69lOsNUtqLr3j2UI/WyzmsJV
h7ZudppLAABZGABz5Mr97h2nhPUN1djucmV3bCqT3dax0u3yRerCwL23ONUB2afYOF5rtzhGhZDD
2YXf5Huwbg9s1S4i9QWj18lDfVskTjCDjw1NRmIROAopBGSKKZdsNdtvyMTIoyUumzyiT40LCiWJ
s/HSGwrnz67qpvahKwv4SLQleRizmLRfzM9yjVnUKz+2AkayVKFHfVYFXbcXOQdsQcbg0edABLez
x4RT9+mmglneeV7X1rtIZCEAireISxQZ5XpnUAJ51wwzjqh+tKHw3CXHwT+IbmqOXFPmW2PX5l/P
XqmoyG8KVZCcpqYJvLJKnjcjW8rk/3yt3SCcYZ/pUqmvRVUM8br0zIdhFDX690Vht3Xt3gJfNdah
j0N822scUCdzIikEZsGdvcqN0WzmL2XhVtZ+nDK4LMab6QKVPeeHwXKh7TZL8F+LAR3OaUHEayCu
d8c23kiA7mE4V/0sIKOGpKrFxD/INFy8sxGFuNaBLPbMzDPZuCZddzF71nyK1tILEmi2srtldmzP
ukTUnwocQeGxynFgnAoyod47+MnzvI1rkzRw9YKRaZqr/doqw4grlolbqYXVvtXgKu9qWzci1Oab
REGHfjWmWTEQQYSLXHZnA4L6pWNsct/YBof20XWWLvgL7p4jEwgKyJsaQGhJqzm3wHjQIjL1irn5
Lqd+aPHZDnjW8LNkp6yWJMcNa+kWJ8dahjVFx8lZDWuerf98Y+M/1CxBLyg1KuZ1Z9icGPGPyWrU
RdG+CHMv4DytV/tYVW35IkVX/BITPDJZLY1AsGBFesPZqeRfOA0LgmGDiys4zpdw2K9bO9opWAFC
COZxZItwVT65ntEYXdTaU4wXUAKCQqr20BTppm2/2RQYBbYwqP408GY6XgpQqJ1VW3q7rGXp7Fb6
3TVGF7tLPUTv7YldYxp2lcBZkNJF6J9t96Y+0DlneYL8YuWG8/IFprz1lJlUjbv112YlHAJsjJ65
uGk52roKzcFRTw3nddj76hE1T+c+mTa/p19+u1XbceIsD+PB1Ln/IsPWDnCaSSjshbSW/AHeg7MO
ZhkQzh5cO8LqS9BaLIC5eFv9SgGz1NYM8lY57zBHXP31KEX/7s8c+x+VW1SsoLc7n/vdWZMpGodX
pP5ZubtFYuUpX3P70c1TMN0XyrTlCZQF1r/+/6NsZli5/IKZdZ5E4SA2WNpNfqztmndxWS947qJW
SDJ3i0I6mLC39rQsjDw3qXUZJnaXEe0yELzy6QJl8GQhDqmThdoPtbdql6sq4F/+7mbPm0HVQ/PV
b5bix1xzKWJEJ+Z3MwR+fsn6jp45yDt/3Ftr277O/Vr/Dduq33akOsn5rp3qKaLXLOzICXVyYnm3
iWTgs2UN4l9tDGGekB1NkCNmRvOZHQj9+QjeLfjuWbK0HaLEkp41cn8PHOmJouhk3hEJJ/5MSKNe
R5T0Mx9AWn4auh0wZO+6hp32kRLzrzYYmheq6iNEStsgqj391Da6grzw07ohnp4Uka4jlMi0evQD
WxeNlOe5W17cDVVgL7EsydpKHTEA3ndAk3cbQgCURevi/esCTcwv0evdGz1uPeEkfbi+1H5rWTF3
jwNzXRKneLe1HIlpsI0+JaXAw9l91w9A/EO3GMGuJdFy/jVpZbqJlv1k3kO/W93OVUS37Wwjq67h
oOwFpKriFsuGadNP/mz4ftr369yd5WIwMvRl7977mTOtO6KuxjzdFhmZO4631ozz0KOLpoOu2TVh
22/pmCNxu+Gz650KB8vf61VbLlaorl13ypC+D8+3Vu+GRh4IRDDxnZczCsCnrAgiDuyp9S8Zc8JL
5rgIvpwI2aoGp8FwknX+vI+iPrgyhjRfEF5O/xAOpTyOpr3Mx6bjjyYcoyofLLfRZJh1bXs1VBn8
87eKKQHCNVR7eHj32jP6fkEWNF6MPwaBDUHgBIV27RKEsZcjgDhlLgiTIYi0/ls6+bbGEnUI7Ojc
LmXKlIn0ZdigQNp6cItd1yltkhhLmpdnChlCeJisTDG6G2ZQs0X6vaPolvuaJp2RSbSCrNkprxYo
wKDznzvMRl4yzs7wk60cYxc5Is9IM6uydNreNklWWTkxWGeiuE7DUvevRYne786gge/1Jird4tBd
t6MPqjx8sc4O31C1tfMwVtlSp6hmMm9nMLnebQ08amLNxnZXDMvixughIi/OwfenO4Kh+pfc8+gS
40nmCFpHj+OPSt72odl8qkrRX6xVrOe1/uXXk1eeuc+87zmbioeVAJ3XaOh80sZXD7U7conyjXx/
nSWuCeKKkskMH8H43fE+97l44rbPI7L6Jl//bIULJE9Cj9iOlZ2X96spC1RScPkAG/2AHCLsqvDM
kO7kaW7BgKSrL+rXWVOIvUcR3ZtXmWtOHnbJ/keti7zWfWbwSCpO+2TMqnJvjTSyQCCCxH6sqh6H
WBt0OaOHz9aHZt7m/o/XbMt1sh0dHhjuM2s3ZqOO0DAa0a+tLT0WQvL+QZVQFVl/Aget4K7UTnO4
dWXgT6udnNFvjqI84Siah4t0xDLCHhBzl2i/cK6t4U2/uXbnlc4Yp1l29mg1H0JuJfqjgXzPo4rM
RZzbchpgPLs6erDayXeTNQuhlgkCq+yjiEb1xu5dQ0kvhbhyCHRBmqPx/W7XQH45WgDG38CxD7fu
8leZNU6QCDAjPjPZPTyMZRnus5CeiV2wmeKtMvOGtMgRyRHqoSoTiOQaDlSxDN0z1EcUZzPFwShJ
BwfwaUDVyvgQ5p/VVFTDrgyj9jUrMg4FFAPeI+JYhFwWn++pHrzI46gQso6nvnOH+6k2xBcAK6W7
ZlE0BItGLcesL8rh7LjbsiZLU5DqSGDe8hdUD+Mmkf1blUwSgntHJBrhsVbnR/1tFwnM53KqGhu5
2mLlBKcb9cMWlc7nhL/CPuvQms8sbTZ3GreKPtju5mxPJeDXbxmui5G0U8BWwZop/H0x6eB9IzFa
PizFZgs22Ep9easRTLvF5yvhjC02tpJiaMxdsAYjwE9eyekop6jBQisccQKLlmqvLF9efAflMZx4
xZVarSso/7ZV9m9jcSPjIKpK8HGizr6XgMwGT+nct+mWhw5/z2rbn+vgVP4BXf98tFkCbut+3z2G
s2Hnu8HzeDJDRFhfpMQBi87CUUjHq/y56AMhkm6avD+1H6A4qqnme7NqZb0UpaENVHI+4T5zRLVs
0gWMHnujHr2vQI/Vn6Kw9DsZGbjP/YavlznN2ECwZKTjyQu2fxqpyXSw/c5ga1OTc1ehGfwsUPF1
+xkaJ0DdcaOdIeUmvIx0Z7cIvJnaCuW2a4I4SzAWq7a6jFkwq6QfbPnmZo61JjNpMsZhq2+UP90/
+qlGGwV3kgXVOwoet0GNYPFF2YXvQRmzRzwW3iioci2i+bc2JacNCU7hXWaisNzP6xzOMVit+MrK
yURFa3gWaVNOVa+xIWHeGR6JlWpF0codGGn9WSNkRJo1WhV9Q25D4sxwy9U5ApAOnPLWYIMaSvGU
8VgjLi8MgIqhVyGSFtdXZFxPjn3MJ8tUx87ylqsPpSGTEbFPEJOdssiYoJm+v8WJBDoW3grpYroA
r49BmRnPyKUQZYhhlG9aw9GpWLO1nklKKBX6qrlA9Iyhm5WJURHiyGjdA1HW7pqOfRB1/IECOR36
h2aLG0TEY5z3WbsH/O8hDKM1d9kltNC/IjKo/kg3C/6iBwouTu8BJFszcz06ncKP0jCa8nEnnMW2
DwHfwWsQFba7QwQ3nSbScsYHmrbKP3Nn5OYDYgxPn4dmqaZrbrXhE3xno5JW9/ajnMkgO+vGqn8p
RN9IrlyT7rjamKcHCgz9OS4np7hDZDJ2FMDXxjsMYY7uGKF6Yrc+N4U919VT0xrB90xybvQHsaEz
7iWqcxc+c5b3COYBH9vJjX4aHQIrOSjLdj2WUqo/7LIpklCPrnEsVy039Kvrps7emC3LoR6suk57
1IXuHWRI9jiF8P/7pVctMLwjMnO/DBJy3+i6ktoCpwAOYmt9MdG/VnsWC3/fr7m57G9dJDhEtjbU
KNYmiMUS0k3tlhApyLPupuVLDI2+Tn4o2v2UTR0Egd93GU5CEza99FwXJEAbTk+AoO1dxIz0LzaH
qCHsv+L0eZ+VW/bfxLpzz611J410Q9ZW3jvhqrpnry7mJTZbhgWE+7q04qlcptTvWHJvBTiFFfsj
jDbp3+gu9thrA5iY1qseRHhr90QUZ+5pS7HxQUzjehFKc9STCIE0rG9q8VNgjPYZuoFnLjwXzk7N
irMQAra10R13XOGEv1crqdte9z3bIZ6jrJl7N/ExrAP6hHrKuTW6snuzRhtYh0UVdnG+eQ2Qkndj
faCyrimPGY3Xz4Lu3fKud4tJMVPL+YLGpX1fCVG/rJVwLACrgmPN7LBEQkmt82KlrjOH1s5oo8C9
D6fZVIfRmmZ1bJvCXFM1MgmDNAEExxatSFzYuOeOnYeMG4OxUyLMaqzym6XIxVzUW/Owswq0L0jx
c3pWUVrmF68y4ITyIJc8CaGz3NeKHLcdQjS1Mwu/aVh3w5YfpVr6L3dY0fu0um5Okd3CKvNEwIfP
/DaGp6EVCDH7ym3vo5bbIhbGmvsxwtE+u4baKhAMZasbPeYRNTe7cqKX4D7Q7EIJ5R2RcxorUSvG
Db/Sab74bKMl4qU76OamObDBTk/e5KJPEy6G69jKQrs/cWwNI6ta0/wNA4AtRPfjyEG+RaFKPNRM
2d6j0AjdSWU21mkCnaD1IeQk0TSBvfZFVf4EATzZjrI0Xt6gG6ZPA5jd4TRk4YtRYYp13yA1o5Gu
lWRZlZau3uwin/N9XTqmRc4il+vOyFsPYrrTMzeNErTD+7IN3zeUEwzkkZ+DfsgFaf+MboB9okGY
WyDPBTLLJvj/PDTLdNVZ7SWzt+orKQ/tssOdXvTJtk0rBIEeVXWvII/auIhs2aTlRi1svPG9L7zX
5bqkkK9oMUbDNw6aU03vB4py8n2+uTeNwTJnD+6iW9Bpo82zuDNn/UHEdf80N/3I2kjRaZG0SO89
KEuMMrFXl8WSOOVUb6eZpxkwt16zT4+/8tFxgvGlHuiK2im+CBjDQCM07qugb88OSMk9SNZEpqh7
S1iwuTqu/byVch/mbUCM/1osWHBQP/aJWExTpjcfP7Qpp+Z3gGnA2fntOJcEOduSdXxa6MsJG0pn
48JtEM9GLocCIsMuY8XWiKI6NDgTcTO1fDF0EfSnKfPMO2VPIdCahZNxQPcIduA1jn8xA0xYeBtm
+Uxn+wDDFqjhspQ64KUGpfouM7Px9wDQ/Lus5FJNACfGl5G5I4udMSquAApeuCsWzymvgddOL7Ny
zOVDOrmwTyPVk9G30v5yqganNyDrs9z8WWHK+gfVE4mVon53iby3ymo8ZPZSHmzE+vKvRT+V/89s
zaWJEQYQkCrtwaIxPOzMRyoRAOrabfBett6p63efNbkHji3626O+3R6Zdq2B3o0+PPBTOusRJ8R0
rpxa+EffqWxEtsFW7ywQsWWHS7eu4J7IZzwJbE4Ln6eHbc8A7T6FUJwtBsr6f0q45g+Zg4iPyOf1
rxkeJqD2VeBglEBN0WGagbWTiQyaEZq2mpCRm9L9AD2z+l1LnPoCDau9n2hssZMgm0Q9bSGI/hrb
1vyV9X3k3/eV3qaPmYvuk2tki1LXJ7YuQc0hWkid2v/GGQNM289eXzxoNlaxk1ZXrQmV30bIr6Wc
j24LXYQiKi/9VHUduIcaWvOlz+E4D/wwKCFZWNqPCknwkILm2sPOpo1J7lgEqr8DdkX5z/Az9VMq
FBwHOQTOmDYUBj97BWyb7Df2fwfYxBuhmvP13eSxpjC4oMI5iaJtu0pkvuuZt7tr34slQMQVz7rR
v4BJuvHgQpAvLKjuSBUhxp7xrZqELZ/H1iNTf/J8tPXuFtW/s9q17px+BiIqAwbXtA5Jhs/EDJps
raa1XpAgVlsit2p6HgOF0YO7cz4rVyvC+Y0aiSSMIe9qH7mcyM5Ucfb00+g/5n61IGU3RHg/OM0Y
3h6YEabH9DdZJsLpo/yzlquQMSMkbQywNxb5QgW/DbKgxKVAUtifRh10aNkHn4UgCxVzKGVZPWNy
W69zarg4VOJwsvqVicVhtuCHsB8X2KXxoAtzeeXl6vVRylGaB8HFd4QpQ0g1dqN9T8yptX5r6INs
x5eMUNQlnRqt0zS1d1FJsElqBexDpwWroYvih1rbeGkWG7WYtLbt9+hSQni1qbjKDhqWzr1rlzrc
V1Lb1t4mKvVnxq1+D9SEGHsBAdp58sb08PWakMbB/P9RLHUO1txM/0Yz3N7KHilrbPVT8eKSdzWn
ZjX0V2N11+ag/Ar4TxlzTRqvJ8DonI0XnRZv9AIpXfTNkpSW66lvFQwdGKTVZf8AWUrMJXany303
4BhJyoKHjAmnFJ95ZUKiMbPOUVKrDbxFBuDOiWgQrJznFZxoqgdQ2sWSJjRDCy7PXijr6ijhspzH
3pi3KyYL3GXz6K+Xih2dK9kcc27twczHeMNlzbTm1pgpC9BE/2HRmDxw23EghJ1tPiOMWKrU4nYO
7nXbq+600mCJtczlkdyxXy1XZlJZxrIAN2axxo0I9kvOMRquyJlS9Lemm5LcFthpOQr9GkpG5rNV
5ixKzmxkl5b78mQ6/vTRDhmcnEPrCD5+WSNAG0NOin1m2ObH3DOixbXsphcPV94jTnjwE6Wz6ssY
dfZqAiGDw61j2SRd14sfsD22qXIkhuTNZCb4Yzqgq0B3TPJQrtX62G2r5qEvMcccQlOZflpyNz0B
u3jA2xP23UMYZt7b6khlvEXSyRiH6yD8aJp2+2yYG1FZbAVTl/YWQjtMRcCyoU2khb1VDw8VD2q1
CwQWSPay2S/uhBhWOCN+JkAJCkvPoCSeuXen0JzeKq8OxMmsRnH7/dQ5lpF8cRhgmewgRTyHEucu
KF4AI7PiSKpE/oU9xlzA4VQPf+hhWdpzRih1VbXpPdCdU6AfJarwtS6V8cmvRq0JMrn6rblxuknj
iOCvpib5X9ObjPeT0zpeOm5hX/1MapTe7QS15wbSuDXfepsSvjPa5k29wL97gpNnDMFuJPFUPz1v
Jkxd5neMvzK3GNRK006II9MIslaDxngdluUlC7SzPCO9dc5TT1ojwXEoC45KtUZ3tAeAeKbXcHL3
oAgFivEZxRBUqoxgpHv3ezSdinuGtCwi3fJ5fCQACZenxJb+OhSm+ccZxHoehFUCalZw50gEt+UR
62/7hFxNNMAa5Ms8ubnbvRWNbbxPddU7ycTccbUG08iO7WAY92g8s/HNVvjuUoJK9ZHee0Bso9by
mSnR6fj1CW3HGLzNS9g1AbLciCcotkGfiAzwFvMY1FPQHJxCrN3BXTu97ISckIeG7ejJx4ie0uLL
aaI+ugIMLPq+7xku03bxD5FBmsc42b/cTdov0DrmwMw9rN4hz0y7OA4YG5ob2WX/o1QjA0Nt5fgE
PFbmR0SNxbVcN50/Aj6EeVxs/vyXfH+Opxy3+mLExPQV094trKABp1PFlgxZwA2tFO6wpHULNzis
C0DT0au9oN1Vq+Me6pGy9H0u6NP4somOzAnJkj2cs0Q7Br4FFJBOa4jLG4UDK2K6zk1enqp26v5y
dIvXzRkNvbMqCVXVOgM+GUk78z+DKfyCbH6dL03A1pu4xUzI22Rtzm62W69MuzqU4X4jAhI3xQJi
X5V8rzSmcAN73lpraN7awuhqZZZzwqlefKAhCUtMliFcIQNQ1r0aq6G+8WxA/7QAowQDrFPrYBTp
8XkWTdNcKtFZpDSNFBoe5gGv9jtp3fMIFQaGDXffFD5DvOcyKFcr8qDapT0Fwd34R4CeL6zsqkRf
jmkZeNw2ECfiMUCS21k2P0q/hMWeYoLWQ3mtIwFWZuLTYhydPiEWq18Ol4DFA8ZCjQhZir3XEYt7
UwgEr9AQ+cOCKSePVdW5zSH0WsS32t8cqO+wde8sJvN/tgpWa7+F8AtxR1DMn4H1Pj9BzpV/7cJD
lSi01t8cIu2Cxp4xdI9NrvldWEUQ4nPh0InxuNl9vG4YYtOKvRAnj6cyiGU3Cn5hk63JBSnq0IJJ
qpvvIMAz3YO3Bolk4LtkYgypROvd/g+jABqyZna9iJQL1aiTg1LiWVFSz0tZLYsHTlk2//Rkhl/u
hOWBYCRIXVssvPeR4XIztsPQhod+NZG0Cl8t39DasjsinvMf8J8X63UbkZ4cWeYhGAmd3yZclKP5
g+8McAyfgjjXJl4ShJBWVSVL7izWDgMrpsxg9MOLBfpW7astwmpIAgEaP9cK7b/tZgUfU99OD/C0
QOQqVPpt5D2uecv9+oIZBrGbmnBJydqBszDXsrjOg+Oa+3UQLkeJ6FHa54i7z4bHjZPSFtZfSQhv
v8PCcv+tbVdethU/AHSZ28DoYXr8R7Gb8+qwl8KWUntk7ItgpHyr1KCMtqO2OtUT+d/oFQXiG35A
dlskE9sjb3X/B8Uj8f+Dgok6llbrHxkACFJQjYEbyRgUOkTSImWad47tfUWsUVMqhafsxFVRvh6d
cbP1aa5KdVaeWeSJMFTgHuG+mzoRRA0SH9GY2/Dp0YZhnZCTw7uTblAjXkIwNyAF4cGP50Atd2x5
RXS2WJGGe40E+alZ3NoniaAuuM9DZttdaBLJF0up13tnvkEwlpyjIJ0H1+UPMQJV/io2fCwHgHEe
87C0jP6ZTCK3SdxMRpfcMG6AW+bLq0ef4l8TEYnJ/14EFzMPxS82gWiLgzmr/BNRbaq6tBVo9rNV
dEZxUltfbGmGoh+Bq1IWEBE2l0DKtnzsy1laMTBN86uOImgnVylYxNmigXA3CkvnaYnb/AETKHZF
1koXs7Y/L3d4LOHeAwYPO27tekKSOgUEUw5l7S6pbS2lx6VJWWnSDpO+s7Oh+LHD0W2+gnyxfi/w
QkqmZt1laof3KH8Igbeqw9ysEao+ChCiZOSgviLGcOw/vE91dqnzxn7gnMw5nBtvHu8aDgQMjRWf
z7qrgNacc0kQlTx5cILXOR/17wA10o/JLvk8kq3o7pZNDp/hUAi9y91Rzc8KwXeaY7vFtd/RuqjC
KYjOlGWKo9nUM6yn6PNdYZMVnAYoqsXeydywPoG5qo7W7YjTl5+/Xxi35vJtigZzvFZlIS8Bz84K
b9WBNWSa2ovDBAhMYFRVVomFoh5PHoHw79Z8Ez6iRI/eVIiPN/bnoPsldO7eOGhJ6VjjU4OXRLDI
Rex6pfjdKCgZ1BNgn/RpQFekXCrLSyN93q9CYseMDc61/pTJTH96zKuPwqoapgfXnn88q59fF0n5
BkPm5OwjLFq/ZF8MdYp4zDiaaih/h/3IQl46aoxhs2wy1JEuO2kOia33mVvkTUp5s/mJ4qn5bXhy
uPBEdNyIuQye67Yws4tN8cGFWJPFOYmQNO49ylkskcQETc+kIbdbinEPQ0pLnkh2YXtCchPUEP7x
CvEwxL3tTw57UON9QcpF+dHisecKLIP6HRhp0HcCeV619yka1cQ9muofg7vnUFQQ2Sa3lE3qPG6H
0D32bEDY6IauwRJiL8JOpLyp1ZpCWvUd6XN63pfR6MDgqqp5qmEhgYYsGSLrXzJvu1eSEZp5ZvKd
k+rsqGFqsctsv3oAFbs5sOw9mV0hezEcBOK4rO6SErsvrZ3luOLyXG3jNM8MKLt5hJ6KTfARFAUU
VhA0oeeGbYukpP4y6psg3La5bUiSHgLkVBk2MPSZ8kqpLFyWI5eeKJpZ05RW09C5J5d7466tyH2J
iZzrf83zUL1mg1rrc7Wq9TqU2fTAHAxZ6bj2imxycLu7DN0oFmsjGxjCHWO62jj9bXxVnr4Mqom2
d9z/20Ngjm3O6m+jnGaY7QHcthAjOa/E8xIQhLQ3/I0sYL6VMCDihVPoLENu+4M31tW8N6AauWwR
0skdOQb1lc5fXlquPveZXdlVx6wl1YQMrk599lUWXDaL4z5msK3fO0fW95rY5SYVVTbu2cJCjGyA
PCcGXRRMZdOQpE97Wbj3GMN9FtzGh7YOgm77aRsX1US7eV06Fln2QKDJKO6ACr1cJn1tRnysTr8b
pfDOLSZvvlUotMNSra7eDYgIp7gBLgWYLwK7/rFnCgYuk8TwpmOjcJfmoyJi5U/dOajHjNFabDzt
RN7P2vWWWDVOE+wZ6Rh+JCECZUw2YQddVq7oEiHoLbGrdWZeGsu/WYUw+kkE9YaDDOGmekzKBdk5
HjjbBaUdSRqM+3ZZvTS4wTAAM26Gfw6f+hZ3KJHGB2NFK3Jty8D/bsfWQaPPgNDvNneJzA9uuDY8
LxTvbVDnHL5xvjQ99rDFN9BDeHI7+yV8jIqNWY/Gvu2YCNPR7DjBFZrOxMTbL5II+SL2Ye7GZClC
/QBeHvFidcx1+77Ep3pLMF+cC3IqysUBBzokh4XsfzJ/GsUbytF82Hs8R1kyNh3pQiHsFub+cupx
3mIgzB+nzG6fkRFp/LDsgmFCVkf0x52nsDwFTa5/6mXN76dQ+4T6tLV3NRzPs3+X5CChjs5RqsQt
7MaU3oZ2loK8xHjY69WfSQyYby6yVfhPvkkVAJe60QKE2tMwPNUl7nn+MoVtLPSXYtiFRec+Zzcr
LBO36dY7dlgXd/KANAMHU96YT4grkMZpUzQPN9/RaamRegCt1CAcdZ9jb+qiohtYvVVQHBib8DU4
/vrit+Sj/loFDjCto7B+XBs3V6c8y3v1dzZA/WMsFJD7DTz1cESfG9yjZx9hxjobb0MErAYMlEW8
+TXSwSfYfwab3p7I/fEJ5PnoA9wjsbN66ytYuPvUT/3yXcCCfvnZ1joPTik3wmzYgAFnWlUzBQTV
P0uI9a8Jh5PF4zYNLyU/0A0Vgf1Nyxx3IrtYYX4OTZDZTkxFS8irKfm0GsqsrSOI0rHxEO0zJ0Hf
EnecSCIzYCRAMnaWoDwoR7Q77nEOmWex+VbRHDgz+vzMUXJrhEPE7O9sdITcmqazfaMp0ltKAXMY
nssSCDJx3X65dDX31660S9ERTmU3zotfdXl/DlU2/W5gPvBCEajyfnO0FkQpFMsDJyLzVlBwOe/7
vAZ27ge2ddI20FnsUFvl9a/caDlzJ1P20UkOs/WUr8QuHi3eGxGLtdQPxhStUxIRvcCS4Q1M/kPX
Tzphr8c6CicwY920CB9G69+ov1ZO5GBcR6U37hxFVxVR3gJfGJ8kA/6yfXE3Ivr6CiA0IAWKnORx
dwzyKBVkpRSJLOXy2NAY8GHU6za8jg5PCE8pbzyq0Lae3ljg5fQR+EjTscBu45tBTM8HUM/Nu9/l
zWMmSj4NNOl0RzJHR4kOVWVtHKnReyGXkAyCuZAbtwLLPXpIjAdhEkkzvEbW2GMAX1D7aniDohnu
3MAJUWpYYnx0ssDv9xYZFR+UUfq/+bod7+hmm8nCPuBb3Zt9ufhHJLbybNE+2iTO4FmAZoADBEON
qH2TjZp5CHDW3vA+qhbWYd2E/LGr76/hpWvW+a4RohvOc5EFMGghMTEJIFIINALygAWWfwJEBEff
7PEB4BLSdE8VCRaQCRdXaW5zygRLdEe+2rxtqxaZm5ZDjkB36gUSAKBURtaW2GS0AuSlWbsFP9AB
tUXn7wysfAwFoHxmisHSruNNuZjJncY2n7ohw4nNEdns8L7mRjJNaBSSYtg2Gx9RKPvjPPucL7Jq
hPxTs1uNZO5QORv/x9l5NEmOM2n6r3w256YtqABybHYPoSN1VVaWutBKJbXW/PXzsPfSwQyLsOy2
vnVbIkAADof7K7qxL74F4+TmB7B9llyJpvQ/hbLzXzpI8PQubbext36YVT8oVfG9nCCuv9WJEHSH
IJWoFTyi6o62PF2BphoR4jLMIXD2cAvLX3GLTDViHs7ordowg/fhwRQdd23e9R8mPGa9lchA7KJ5
ksbPqMpM+h55dghpnmQZbhKvM/qEuCZmeWPU5xJwSZp948AOLm7CRCFBkJHN13te7dHzWBPe1z4Y
toY/QCl5q6Dy97skQ3Rl5YSIwW3MwPWe21RE+qOep/IIGqAN1+js+DsUmOPkMGZBE94CuuNCq0Gy
ihsXUdt8ReesgZ/hoh8IKEnu6UZW1Z2OwJq+dqou/1T3lvtJh0Rt7SoOzkx6z7V9W4Slv2d7zlG+
1SqidFvEO7q6LeihwVBfapkCM6wHDQBTZ3Em3daw9n3ZgtdIQiN19l1et3LTQyndze1aeC7QT+cK
pUUpFIKjKHZD0zsftSoH9BFaWZNsXLD630aUu9QmASv8ESQ63SYPxjFQdKwbq1VbGHaKIEoAhnmo
Kjg9Gp0SF5AptCzSr5CH2mCDIIReNKDLNoMJg1Ivo1WDHNvvjjv1ZcgntAYAIBnlY89YD/oEf2KL
eIbmM25SH0YoU9otJVpTrgdY6D3Q3Ng+ehBU202SBRRMiRy9u4K99ncMLp3wKY0MCp8l3amVTq/R
u+3HNhO7NjHQREAfx7T+1MpyHpyyqXra8ajngJmL6kJfwV5WYh16bvuBxesSmhlZ/tPFB/hrAaBH
3SjTi8RBd8XokjYbRnZnDu0kOW228R16l/rMDR/r2xbEJ6/dUHd/6pWmPyMOwOu3znvqHCnI3gri
4m+3rCdjnSIn095Mnq/7e4rY7p9CFkVw1E3hI3xOEV5b92ZbTNsSA6LhDtEJM9yQUJEHp3lXfZkq
zwpWlebkEJi1QAfA4tjk7DEYjO6oy7Th+LhJOuzMHBLBpvCp7m+ljaoHensY79L99zT1jFID5Avp
g77dTZQWKerZg3XUKQEXNGIshNdstBRvWhy/7TV6Y+gcDEM9YOonLIcQAmDxQ1QOkUU/uqXOHQAT
vjUdiO3owXJENxEdI4T7DG34gcKK92JKLQsPsMmMnzSLEOYkPeuR4WwNYztSe9PX0qnrnD6XDXk4
7mL05gJ4MtzlosNwyu5mDWqAwyR8Crx3tkICOHu1oHflN8omN1tHKVf/FrcvNav4BfA0OVcuj370
R9oXki1WKcewcdpYo9Kjb6KU9QBorUAQxQ+m9Ml0sYTcD2TB7HDqAulHNDpzapWTRS0hJix81RIw
5wfgsTV6kqmioIj7SAYOOzOkB9dYCRa91/nUj0lFa+JIYoJzOq+pIb4BtCNmx+guRnrUTgIHXq+D
cAKkbNp/U1pykxMspulWJW0GVySdEucB6myTPVCAlt9USUvuk4YKjLMdqdsxoAasC2GLqYAaZSbR
tJcwVKmVtaFf/nSBPd6kkLfGO2BuYtqbPbzhfedUVfdIP9V7bHMZ/xRZU4cfAYGDW2QPjpQoYRrz
iihNbExE29nqu0nJP7qBMRdGmzr1yShiFjCH4GkABSvrvNFuAsMTn+MR+85D3A7RJ5E3SBx0ed5D
I4h9eEKOEya3fJjuya3zPNxy/eTpz6gm59nWWjiV+9YOx3vw5EiPj3olvwYx8MKB882x9as6AAKr
/OExm9GVVKCcjwJ5Kui+hhntSqr9PS0XGggfM18CvoBHELd3sWsOaie0NNtPghcQHF1RIknBatzq
etGVa/TQXLntIqtzdh1aquD1bdT6oV1EbXbsTaf6hvpnQYvCpH91yAaUIbd9zcPmECEKsR0jt8kf
XbvJvtrhFH9xkAzkDaR746dxiqL8zhiA021Jaxxj6xvglzf+MPnepnFGUJgBgkycDR+sFpVlnU4R
D0H6+4NjACNMMasOkA+abgcEhNp97vqxteb7xR3cXn9gs+ZV9jHRol57AV6M+64b4dV2p/DE9Lag
jwOXnpngkaT3fZYceMPF1X2tlfWTGMyi23ZN34WgFKLA3urIX36NQWaFO1W7TbunuRJgbuvy4BoK
A5QHTZKUi3DSom7bumVxZ5p5YaEjo6ZkX3uDwSm2QfHy7tDS9kfjDqCvChsNQCjorrOfgDMGK94T
Bu/JSU9NxB/jJv8ycCcB99C1Jl1BEMronlGTH2BZWVGK7IVqixWQVnN4Ih80ijWakBRynTi3b4wI
gPexq/I+PBasBWUCoK/FHUjQvt9OoJjuY6fz7ce+id34vh/CgWZ0XA974KPh717TlMC0K2LRdGMy
jlTPEHsyZDYf8FqzX7OgK4cHer+q2tVJWrs3gwYTkOZBDwmc1lrjb3XkPhHCqi3xWcvtlkrIJBuu
fzVS7EE3J4I2KkMHtoKdzhw1DWsip8kEeoET3Ugqb4avP9aF6/folEllbwt0vgkJDVnXTi+oGaFY
hDDfZGr9b9Aa9mucV/CvnTSCdmzm+XgP7y34TRZSpDPtvdm4/QD+b47lG54+A13ZYPA/5lVEfRfw
BhVBUQkzosmWVX/QKwt/8siigeSR7+0VNYDgDrZYjfk26LMWV44maZ/DPudd1wSm9yEu9fx338A/
RskBYuE21musX4N0oqihOzqa8Ipqp4uWg4HMlkPQ4CKC3vA5SMvcufH8vP08ZdP0jIgG+gtk438g
S+UEH4W/MSIMtXswa9BbiPVM4ycRl/YMZhhBBEp214faDKIDllr+E88mGlCygTh/k9g176RZdSxf
Iw+GjIJV6Vq0cppOV8eiiavfbdlDkTQqaPXo0ZZwlxyqD+NBwEYoPhcJIrS72SDshx0PTXuTcXb3
sJW95nZosviVimItAJfhe2YD02iQH4WD8up2sKWo5IH05fz6JN6dk5rlFlG63F1Vppfu3cj1sYlK
KYTcDFGU6DT9JoO6rQ1TAdRMET+gVeYnD4jUEIrzLibLlSYl302Z8GScH7Gdd+MIGotbYUwq34rK
RbPWzuDRrSzkZMFnwm5vHnJO2nercpvfpcq9O4R/BKjmvgEPUhelPuvI87Iht5fxtJ2cQP+ADjTQ
p8pNig+gI2hx1yzzoUYKjAY+b8TvAvx7vAHGi7AzyrHIr09eocdbLTblK4tV6esMDe7gaIWDQbWm
QAZx7dlJbN9y1bX+Hj0iK9jDomQJ+D+7gxNlCTeTbar6zgMSXdOWHz22YJ05XwJylOrgC2Ss9SzT
/tjCi6fDlLWhsRuidspnNk36AcQrtVir15ofAoUgE5hGM72mKTJ798i3VOYu6ETzCyH74A/vmeEh
BNr4wepzaH9ZohefY0c3Xwh67kPYps1XF55ku/U114Ein1qwtXrji08i+dmepr5f+eggNDzTpgh3
c3SwjzGoJhBxobC4zsXY1JuYdwasdscB9d8ULbLMnuXZjwkwe40QGrW/eC/TvUz6UP8RgtH83rWm
+iaKDr8IPULsiMe2bz8nRgswKsfDl2sqlv0t+ljSXCcUJnLxjZZY6h3z3Hf6bUrZy1pHkJerHVUu
7Xnywum7Iaqq2mBQbX+jTM42x5SIlxLCs9XTiI4BEgYIttD6Bo70aPkUwlckMQapUqaHD1oJHnPl
Nn7eb11NJlTO6AVt6ip0WhrqdCCAqxr9H2uMkifMfT1QzlxhKFV5Vg1wzsNxeW2rfoju0OIUL01H
XqB1iYeRbDdQuhQOfbbeVpm29lzTlQ/O5Oqobta2+CbhOXwAvRME6xg4KgakGS7yaGF57YGOCDT+
rNScLzipKn2jkQPuKGaiRdQmHWIjmDwNwS7jxgM3ABZvDTuqirZwwqhj2ilSbB+B2wu4cqiJwD4r
WjrXw9yKyGjyQrVI4Bf1k6E3+wBYwawIUCe8uUJ6wKvapjeIchjgsRvkC429iYFr+VirCMEH4Dma
sU/0AX8ljwKkCTq8kOnnViKdBaaZsT9Usp6lc1N+0VhWzW8/RECHxl2vFzfkUvld1Dc6AhtDX/wZ
pSbuDGo0lPJpkN+bsVG0O2d0QVbHHFjzjjLhFG1ss3CJuiY39oM+ApnYTmmopbsiaZ0vvA2wZRMV
cosrGkvcpeE4IeFXRlWDWAwZYL9LnYm02zOdvJp7y364sXsYDRsrMuY2r2Z7L6Mck9cmI0t/tXXy
vR1KpHp7m5YI3KwQ+UMjvyvpIq6saMrlNsM2sqfHQOlkFYSW/dIHRU6/wTGo7UdlCIWcflDxe5RT
OqDOGNf9JoTs2q1QIyttfOgN+ScF43dbjbV4nYFF/krveBMQfag+rFrUBWfOEZB9JGFH91lP/S5+
6jWnDW7DupAQ+SDxcxwrSK9lnkfQoiq/2afYviIoarkJ709tmn6GlHQQv8srfZf7srEo6TgW+MAG
IeV7r0RHZ4V7e50cemVT0YKPJqqV12j2c4hc8O9GoomMhIvbP8Zu5flr26yJsF7I+d3ZAVCFXVLZ
o70azSJ/QG2X/r2GPgv6sYP4Imuz/tkgQw6ixiAN3TuyE38i3IySB27b/AEyE9bdtSf0dqtVngAo
nUBQZAJ+RP0Tle4bp2+iT8if0I9CMq96KawSg07oQN0vFLrKfNVh0PinsnLhbZCdoJGB4pnz1CQy
IDsg2qJlV1rRq8sRRP3X6CK6TlYv73oSYDhKQat+pUjYduhNoZ2zSngKqhUqTASBLBF9D+O+gk/n
0na9mUrSDZ5eA5kB2jzyt6yBeNdRVXlrI/G4PXKzUvegzyG4gERyv4ApDw5GFaLGU6U9VOTIRpB7
y3oACUGwvAGwMzhqbrMFoC10s4yzR5EWxq8cTEBxdBGMTNEor8VvnD00cz36mQllNJNNtBeg1R8s
Z0ibvWt4U7dOKnqb2xEnHbEHdTc+SGdooa0Mvj5s0tgufiS+H37zADK+WNIdEHobKg7Tb9wMRbpH
+6mtVzIVvgBs07YfQvwivENUxXF4BOtATg3Irjk6Vq4jIgV8/MuQhc4XB2l98peuG4C9pB0q0/rU
/QhTk2x9amrQe4nFkxNApP1pcixFMRNZLmiINlYr9GCaOHjUNN1+0dwELrAWW8ns5kmNu0XBQIKV
SCsJnpiS05wG4O+cP9vNRFAsCph2dDvrrt7JLrO/tX4hoZcbk/lJTgAKcUzwxTaiTw1SA20Ng96z
xeuUMxTY6I1CtNgAR1aQLgv4gStBQzTc6qOizGR1SN6u/JTQugmogW179Jlaog2d+nWnAH0/gANp
0CujCYSytYAEYYRrxnLLrWj7OPnkozTiIXM90HwEO+l2W/R24R14Mh5ox3nOmB64kEN/QznESg6m
CZpuWxid+RPt3yo8FCIAjB2oxrxDzb6LNy0IfqK7hR8Em00zv+qVLz95vG2drZnqUwJECXrbxlRg
OTagdkhTYTDmdwN2KZ9T8BA/27zSMlp/jvWS1mOHSgbca8oTfqF/RXs++eh01cj0QXndu0hRVPgo
38bJeFMKOZvoUIR/zYitI4i3PHAQU+wKau5IYOOroZzhJe3a4Ws5AXbXnCgGglxP3W0VDtSYTUuE
aOGC735JwOEZtwMeBPDCyLFmWQFoVns8maonvTPYID2Quk9jYebYFeZ8JTBD0JcRaezBU6EtDgVD
guTUdgCM0JVqMEF8Rn7ON77bsqZm3mP99RAQxX9Zum+MOxkhTn2vwS6hVjy6TkR4ReGdYmBqOk9W
EkA/aCFwlNvJCKBVRsFojhsfCOaRG6VNECTNQU7XmmV/bFO75SZLuJwKOKTtKjRKLSaflNWN7ELX
3URZoEhSUIgxt2pouu+TGs3PejBmxqamK4tHV1c6bGsfQ7sNX3qkepxBqjGBHaW3oy1MQZHF9Zpv
QQ99+458ZbyBv2w0u8qkpu8TEqDY075HDxw6b/4E9pMnKq3b4KXDKxTEd+ub0YZ2kENh3qPmseFJ
FX/V0Pso10hWjmpX0OP9mgW1HBCf0Yabv0oeJryG6DKpxOaWETlCHV1VImL+Vxm4fV9mCU40jpmK
uwofkZ+mHkRUgVNB76Tz4CYgzV2av/wG0ik0NOBr6BT0/sfCpqODq0tEuS9L0WigDCMagC4tuoDf
KY23zlNZBVl7TyvbIIfPK9/7pLeDmDZGOFlHuEZhCtOmDLLVX25vmmNGbrcBWxPd0ldw0Q1nq8e7
v/SCikVBgXATKE/+plfXvGRmFM4JFDAsATP5y1/TBJlRdCbsX1kbHmmtAKyogW6lFlKkcvcX5MnG
FcpLtrk0AnMtuDxvRIwJzyECwzxesYU642dkzL5q/BUlEKqYPYf+4YylCx9xF7No1mCSRpSmbEAu
u6FvBvMwtH5yN4Gx+z568Xh0KBxs/us//+f//c+v4b/9P/nT/7cE/U/Wpk95SOXr//7XOYshi943
ybxlCVdfeB325DSKWMfTB3YH0CUkaSnnubeXRzlnm4RUngWoEYSJ6ywsAP1orLAM4vWkGTRXUWF8
1dqmeuCdMdxcHmn20DoxPiVOgDq3hMnbx+aDnn7MPgr8HE0tLGUrLbztp9bYc5n2a0vDF8JOzR+V
7BE4x2DjtrbbX5cHn6exGHxeQ11ZWL1KutKng5dB58fw8PGOyKroWIgQv0qkOna138AQtLoADZ44
2V4e9M23petH54/hBIA6w12s4DQWfRPYoN6mui0+CxNh7KwotUfk8MP3eioyMde2TMdE3wf/ssUy
0iwbGvwNIJgVRb3LlJttoKo2m8HDVem9s7J0aiq6rSyUCaVYmHxZntEVaOAjNqnkc+VGyf1glq9W
2qUP7x+It6SFC73OZxQLU7ZElzbAJtQC0MmtVwMVgUeDqLqjBw478/JYbwzgmIzlYALp4rPnQNU9
3R8wbDFcSV1rrVAbRUt6NFaxmdOwACW8whCje+/hnsdz5+Uirhhw5U7Hi4rGR+iM8SrQ+Hs0H7Wt
1U7ph3fPCl9Pw6VJIShtWIulSkt/4jZ3SDixI1t7eeTuIIyijNsIxE/MXl7xRXy74ZHWVnB7XUPR
EVoecV2DB5sKMHiJaOu1YUuauSXyRFbvTJ/fPTXYlYbNfld8Q2uxYN1cGkhD7CamLJEvUdHScFCF
9dogULgHrxq8N04qC+dzsHyUBzhgxjz1f1wFGn4AXJCg6DTEeA+Tn5ORA6Fac3tf82M88xXZFljY
IdFkwY5ZrBoaB81MXEBwBh3QA4YunACqM2u4a+0Vg8nzQ6FEO//rsvNPZ2V4MFPgEM1n2SpXmhGK
oweAsNIi60qAOnPATGIGsRCoLdF/sV6FAchwCJhKBY4Bhi4P7N4fon1g9yiuTWX0/ijFeK6wpLRd
PuUi9uL10Sedy1bMcEHeD73pbyw8w/ZNHb1e3olnv6HhmkiNOEJxYZ9+Q0j+eOcoiOFxRVt+an1v
W+UY1EeDX/2bSZnQKQWfUNrmYiiflN7Sw4Eo1Rvo5KEUcLQ9aBcIP6grrpFvb2v8nZH1pK8GQBFP
29NZASUHdOMhKYwWTgaYuUc1Z+eTj9OQxy70ta8q4HqNodEFmcAl34yuyYP3X3xaRziupTuO6SwN
2nMe71k1oPNgeFqJBxJsc4qV1UE4fXQlIP/9t04zBPjLAhMLKej+GvoiPRF+2uQ0xMx1NmXBV62i
g7NqBqyNClBmjyJI4qewqqxbmmP1HWZ44pErd9rSaneOQHHUnzEuuj/AsjOH9z3YLLr78SEKdYq7
GvSXKxfWfDIv/dzF+mgaMNVYOuY6pl/hZwEdWG/A+gCjiy1y7WKdjk2I1jBCIZfX5O+889LIxunO
QBkFikvPyDXijQAeUJZLnUdJ4Wxd6rK7dWdIAEWCV68yqzsRpsGhbL0rv+LcoSP4s15yDlzO/N//
EY4hD1mRCboHph/akl6IxngN3P+ISHh5Zaj5UL2ZLwIKnHBgwFIuDh0ll6iFumetvea7DUZzT1Mm
o62LjmyBiNDlr3tuMHM2FgXpAf3BWOQ8bhE31qx/S9sx8/V1rlvFnaaiam/3Q0It3oJ1dmV++rlv
6VApICMxpDKWbsYuHGuyCDw4EXCp0fbFiwAEtlccFen6ccTtCzCKIXfIBfZPBTcFHS48AbaURqIX
zXDl7Qjqu9zAnxG7kmL5/vI3ma+GxQJAKtaRT3Go9XGFnK51Nn/+HAktUHEQK50SvL1F6217eZQz
X4FrySWh5YIyhFhsa28a6L4ie7CuR4GkroVAirKNFdz7cXd5pDOhlfCtc7EbfHFTLvZu0psdaDty
P7pD1XEKMu9Y0N1ZU0aZWxAy23e1HqAF6Wp3OIdU7w+qJNTEOknNm6i62GLpAPMz7AN77Wq59qGR
Am6FGIv8Dsp18vXyVM9sZxuLY4uXAhtLXz6gQUjCAS4ZC6Dw7AJg4lNLnQ409VRCLMP67Mq3PbOK
kpuRJcSg26abd7pXMNFBzNOmpA9orb4p+xjtv6Jx7irDca8MNf+pxbZkKFc3SGt4OS8tnHHpqTEG
8riME0ULKKnDFonSMEAEHFO1bW8J4x5nLO1KhDg7Q8dwpA3mxrb1+bT8I/IB4qwi1JlQRIN0saPO
CYqkQBMdVkd+ePfq0ZlAj5wz7CjkRk+Hkhpa8tBLSXInTzxbZRHRNwB3fIBVGbvg8LrSuBKMzs7O
lbwqufN15SxmZ5uNTgxkwwjfb8qthqjYPcomdrQJoZa//7nCV2QJpSMNkwz4dH4NDyfU4PiUKKtI
kEbkOQq/7m1VAO+8/CnPzYvI5biGhR2sMhfzipHRzsEf22sIZzYGQ6gPawketS3gwysb5NwFPZ8A
Hg+UdOB6LqYFV1/ItmVamDwpf104eWcDE1D5AWF9DQ3jAMnhpHeznnfa2P+pqrI74uVT3UytTnL+
/plL7jKa5wRV216EmzrBFUr16GRiuqsOLQyo3eDWL20PKfZfjOS66GGB7+G2mIPRP04GrzcMSvkF
ZIsGhgLQw5A6MsC94oh35RufO/tqfp/hqkbf11lcFvVQAdGqgVMUwH2P6DHSZcO9alPRw7lBOFo7
Qk10/sVx5H0B/5bITY3CPJ2fr9B5HBHOBlGc+DBtgWGkgdS/jVZ6KCbXu/LiPTtH2kfKIsVCz3Kx
cDkcB8cY0W3ywrz9oEIrWuPBMx1Q1IjvYAliOYFW4fuficRuc4ZW6aR1cjHHCQk68HVItydgVfXt
TBoFJ9go48Fl7J92GITfLu+ac9N0lMPeZIdKot3pV0UJzfIGdDzWcrTrl2FCaLzKgbNGOJJ+7gMn
uWt7bfx9edBz4YC6MoqiLs85y16EA1FlqrR6lBKgwgybfNTGtUw0CAJ0i/fvHoq6JzUZqoJzEWjx
RXHZnplm9A6g/+qbgGrlHWXleJeUXnflRjwzK8rk0JyE4s1IjnP6KVvoS5CyapRiXSF2MchKeiGJ
RP7aeb08qfkvLe5eaH5sSvInqjFisWiD8Lw6LvR6bQIreagwrR7gemZ4dF4eZ97jb8YxeQRDlRNM
aRFKHVVmcYS0LXiXyj1wVvK9HGqJ77iJ4NQk1YvZgVkouA4xQVDxz8vDzxFrObwSEmAJjTJJUej0
gzpV1tq+Mjnxwu6flSemj6C6kSx1umxXjpl2peJ65iwovE6pkFPjMp1lBG3BJqogpqXoTD7MozRX
f3JR++uQ9j4CJrM9JRDIj++eJDEb+RfTNIXgIXE6SaSPEe0Hq73uXMTpclQiHiXd6R16kGia8KK8
sqZ/f7XFV+VSZH86ps0ZVIvg7Sb9SJu0RlitjeOfdpCqX3OI/ykUlE64UxX67HowBFCYJkgfoLn8
TykVSLm5PPG3X9tW0iWjMMmycBZfHBfIHMg3hRRKhdSMD5gmJq+0JHBAhYBwi1SCrVYjBBtrdXnY
t5vKVhxT5g8tBNGG+RT/45qU6AuHDqZK+BfiOBZns5QJNpNH+Cx/2IThlVmeHU535h6Tq7tcmqfD
IVmoQ10C5DRrAH4Cx2MdqwRe/KANkLKDHJm5d89v/qL4fEGC15nj6YCOnFWJ876G/qPRlozMtHme
WkseI9vrMdDMmyszPLOOGLoxpuIeIW1dXJRm2YUpLktQP920PoRmgXo91g4bzfPiQxBo3nHSNOPx
8iznyHO6ianpE8954vCK43l1OksKtDltJI4qnh6gm6oBk8GYjEfpRfFbBmX5O2pq/AMgGV05P2+j
/DyyJDPgPS6BX52ObKEsNFalzYWJfumW1rM6VqZj3KHzk19pGZ7ZO1RwdZOqHKVcguDpUJpnREVg
WUAcCjQbq2GctnCrATtPxXPu4eR9+ZuenRkrSF0JdJ1lL26VOFWBNoVAT6A4Z7ucDBKYv6ftkM5J
rnzEc8unU+BxpUvbSajFJo2MAY5HOuvHTBAAu0rztxa6Oyh8m59p/Bp7BI1mm4RBu5LVzUHldN+Q
XzGk45JG8kUXmzXuR5yJ0qqBAkJ9ScOlaBdS+LhyJN4uHO8PysfsS0LNmzPY6WiSQPxu1nUdIakD
KWCDCE2xQ6kTxSGcYa58Tn3eCctpqflxRufJIDteHIdKFIgkN2ZD06m0HqKEF2QQZZiaWWYZ4tri
VXtR1JAFpEgPZZkiVRq6zbbpfBNZj768F4iqvVzeTm/XWKLfZ1DKo/PMDbLYTiCvfSh4rHGdJqhD
dATZr37cDHt0guSXpoGJeYgG2IUbcNyALC+PfmYJXN6ZZH38A29jEeZdJQd4uSWN/Xr67iN/TOMF
k+kRShMhcHd5sLd5ElFIp03LubFNY9l+nk1xEUTEnUIA7T5gyIXIjpr6g5dimUthTR1zP0VMsm2a
aGsDRXh/PVhxiBifXyERZF+cp4QSqUDgqV07cfSbB1F9j0O7h5BsbH24PNW3B4iRSMigkHJ3M9/T
mNSWWPPFNngbY8hgHJdBsw9pd17Z0GdGIQPjgTmnBvQkFqtXai4y2sLjg04utF/Mf240A6nUy3N5
G/DUXIKcZwO9he1yOpcczVqUpAfkWWc5rzEwu6PUo69mP037fzGSJMMzedlRNVtksh2iZbBXeoxd
ASPjZ+qrmxTxYfQ+zOR4eagze5HaOY8QHZVqOuvLBQocbGnkrB2D72MNS6K1d9Zg9Pe6Qb1+lZp1
/Ckd4e3Vqiu/1L18fyUZ9TkgQwYABUmnc3HuEeilvpMCo8K8MLujHT5t8x5dylgM1vbyXM8t4N+g
Bffv5Vs2BNGA6VrVGj1yPCU0qRgyGdz36Am1w2udifmznUZY3HGZ0QxkEQhKL3ak42FSpY+wLUtz
Mp/Ruyu+FJo0vhga+N5V1zjuJs2z/N3XFaOCXONBqVM7Wy4mcj3DkPhWtx6AUt5irFRs9N61/8U5
wOCOOuCMJ6CRe3oO+hFjaGEh0Q7jEF3QyUSr1ZyqNV5+7y9SMRXek8QPGqtUBE+H0g0Yy4CsgT0p
LEsUIq1bnPDslW8ix/L+zTHXUmYQAR1we3HmjKrGFKgzu3Xp1eN+clHGDmgU75Ju+Hl5pHPRikYc
18wMr6I5fTop2ZipOyW4bZRV0R6bihdy5oD0vzzKuc3OhWracGtRxbQX0aowPUp/EdzL0sE2BFV+
pKAruzxMTd5duTzfDMUkyKp5CWPyBcJkkSVN6CzVssXbVdid2mOPMh7KvqXGAAtpe3lWb87VPBRf
TlIkJdO1FjeXhpE3vCLkjuIs9Q/An30kiJrgCU+2+pvbWVBSIxw78iszPDOsJMvFXoguAtfMMkrS
ymYfFHhhcgWQVTdfsU3U90kaG3+QXHVyRKDs8r3njAfDPwddbH4bKZzUD4YJLbsccpqBwQ6qHM1u
DPvucPmznllBOnkuMzSB0Ig3UKSQJ5CBZsK6QHjzBsQyypwKPzcA4NaVc/Ymz5tnBXSSdi3fEsDE
6e73AJeE5hDPxpzJgDUb0q6WiQAP8AVtX3SG/E4eFj8Pqr5y7N7cdIuBF1sHTRdg9VYwrZtG73e8
A1EvCm2omvoUFTeorQcblLxg4GM+fEdjOb1yIM/uIS4DDj4dFCrTpxNHZG9qKherExFgQrUKBbKW
Gz9IsjsPiYAIikaJMsiIxMWVK/78wKaN7hRdNDLO04ErpSPBitMWXb64+4zqR/nDwIZoDxVGbUqh
pn2MCeT7D+rcI6cayPUHEGzxtftCc/XMy+fZAuJfU7Kq07u2ybL+19Rl2lMX1JFGBTevfl3eym+i
K7AiXsFUbymgmMDrTmcr88kqRxRw1sgvaBNskhZUPI7F6tP7xyHpNEk3XcCky94b14VROhX8aUkZ
anbUGSvvNgjgrVxZvnMTIrRSueDIYcC4mFDYTMpKvFjMmsiYt+b4L0x1d60/eyYCqH+OsjiWQYxG
O8IfYo0cSLNX0kPFPXBnFSL17pIIK0SyTo8EciYNmsV1gY5UmXaBAehG5sa3QBv1D0ar6HaBJ9pc
XqQzW1+R1OJaL+fe8xJHh1GO42aJJ9YovqG2h2YlquD9eKw64Rx8nHVXHeLsVxbsTIQjX5GS9oGO
+KZcZBJCBUrDZEtHYi6tflF5+YEi4vTQExNuoeBnG3uaveVchaj85emeW0Q5V7ioJlDvX24VzO78
Jo3ZJW0qxz20dIwYI1h+Blo7Vy6nc7uSrB3YG5UR+QYs69LrqXwbiRAK4Pk+F3m5URQVrsTMOUqc
pNFsFYqFQPgU7EVn2TlUFpKf5YSLG/DqEfVIVR5nv9tdOdtd9uVoXGmonfuAc0VkBncqXseLGO0O
WMZh82WsKztLt3nQjjucv8Y9vMZrddCzQykCiCBdt3lOnsYpUcKEotlkrEtIiVuiJcKEGJShO6mu
QWTPfkVuP+qKlAZpVZwOFYeg9VOVGOsaT8wjJAbrWOCecjPAXHzsbdPfX96G504dS0ZkNMjUaG+d
jodzQtQ0kqmZZvUnhq54CBtYczEOuZsGwwjMq6f8ypjn5siT5++yOTWVJWSgAPDuZwNhf3QbsZ70
Mo42Y9mnGRx6fBgRoc7uLs/ybWeEzelytYGeIbjAlz2dpp1LDAFGl8AcuW24SsK/Ja8HV9/FyCcj
XIdqGHHO2YWBjRodfEN95+UCmtnlH3Iu3jBvnvDAvmjSLOJprHR8ooIQ/FvkGE8ahiwCjIbs95TT
+l9Z3thQl5Cl7+rKvAaHezs2558Ai5Ef5XxqSaffoNB8OXSjh11XHpWb1rKGGJ28leHu4CbVm9IK
+m2T1tr28pTfRh+GtXX2sjVjspYPXQj71LXmix1vdWurxsi7j9G+O1we5e0RnQcA7c1LmptCLCcX
O9OIkdwAltazCTw+ZlrIveyGovzy7pGURRSY39TkaMtkAl90inSDMmAnmsbWjadg3ztuudenXl6Z
1NvDSSN9Bu46EjDGG5CZL0Nby+oQaL6LrLqZ5aiHCw1ZqszxdgBiNaQG6mtApbenk74zoFDeuzxG
aYOcbpNWQeZubUB8cDfDg1XibVthM3cYGpi3dQiO+L3fcy4n8ZznnUivafk9sy6Oa/ynkMkKphau
71ARGXIeHncp+Jorm/HtGTgdbN5G/2gRFq0X9P2MIFJVgxC1U6MV4bfmRkx2j1UvvH2VE+JTXL2v
1HvOhCAD2BdiCmDP50RnEWlzYTe2T++Tjnuk7rEx7NZaYH3NNBu3ogLZU4RJsY8dkDAtKxyP7dTo
roTBt0sruTAhVM3sEgLAvN/+Mfs8dJ2gEfq4GSvNvdH60d+PifIOcVpOKAyN11K6t4eS8ehDQ2Nh
QCowp+MlSDgiAeSOOOkY7j0V5wEztMDc+FZ7rdjwdmGVIMgYuiF5FkPEOB0KNZlhQiuj39hF1aFq
2NXNS+ii2a63TdxCGR7s7//L3HksyY1t3flVbvQcLXgTofsPkEBmliOLZegmCJJdhPfmAHh6fahu
XTFRUKb4jzRrdrF4cNw+26y9FsIrzU2IGvuFQ/V2WRmbTQXZrJNZWbdYZZMCn+pYCs9GKvxO0EFz
LEjIwnultodIVvoLnvLbZV38RgrBuD82GEbtdK4o5oySGVsCQcQa4+0kowudBkKncvP5/N18LXme
OnXWAnDl6aS0ttS8TofKosYhYx9OHtKx0DSKHDyR2+hIpQL10/qPA5xZ9yZMO+9B5U5w/ScUR9yF
IBqNAgR2XZHl5oXa6dsHxVIxwDJO8/KUrVGAkEf1MjBiWFQCGdFB6HyinSaK6ef5uS9P8Wrq9HEZ
i6NCCuCNHaRPHNUtRYddIWxhEKLVXd4B+qnjg4LuKNg0DYADnVK2B11np7n5BG/e+U/Y2GiSLsvo
JOsgg1gO/S/3VXcCuGNTm0NtyOktLkJ3lBtDvgYwr10IhDaHop5GCw42H+Tv6VBtouGFtIrw1Fnq
0EIrIkXfRW0L47Olif5C8LNhDEkWE3BpIOGWeG81s2hgJ2QoS2BCElKx61WFfmk4da41WlZ3Q6fQ
t65N8YEuYftdOzfhfTgrl/o9t3aYNlYqRDYwbjqC1nOGQ1BVyhF9IUW5nVQNnZiYzF2Rz/AVogYL
06UqeVlGfz9eTP90fnc3h+deYTwMzvM64NWzNohSDIenKKkBB6VCQTkdaIu2E2OELxF8PCDrHpaH
CplYyfptvLXNHlBYXpqCluhwtQedCbSjH5vRC4e8+l6hWHjQgt5wRV/3F67shoXk4eEs0xNKVmTd
1BIqvd2psxihSUmh0kBB+ShGQN5Q3cSw3qjd4fzSbp1mgEdUbqlkKjhPpzubIIqZ6hbHqx6c8clk
AI8Ox+4mqeJLSI4ta7QkRxZ3CazX+iR3vYxwZAzWMdUqtbyKChu6JYTQEB44P6fF1K7sETkK3m16
XumwXbe8Wtk0VGHJC1fWmn2DOKrhByU0RGXfzY+dAek1dFuOf37QjYXk4V7yMQuyQn1FJ/xigeA5
tUSYQqhnhpVARAytIK/SFpGgpoX864JZeEXEredIjR24EV0kS//B6b5NAI/zQp6QbAZ9LBT4zgsH
wb+5kK39XA/K7Isg7kp4l/PpO6QMBtzy0K1C+FsvdDSCDKlwOzmBDjRF1eId+OxuOlATVcK96KGS
n+Ha+NrLFgKzULexR8jGmPMHSQmlwDWacLB9mNrH7jpR4/KOiYcZzMzqb/eMclY0/B3cI4dOB3WV
diqisskso4eUD1bMR7kU16GAbhENLes605FS+O1dpB2OaBOQrEHCZNnlX3YRYr+hzbJMJ8Ttnc92
Z4W3JQQFXzR1mC+4uRsHhg56m45RwAS0j6yGakUNz1LU616t5fYjNDH5TScbxdEcITo8P6uNC7EU
ssjKmDgnb7zZvo3oJ+sZikL4eINzbXtKN0fXSUaBjr5L9VZF/OjC/DYsGc4ldU5WkhKavto5bVYb
K4CSzMsLs/gQW/EVMhY4YY0AGd91lzCGW3P8dbjVhSiyJaQmr+HN6F05x84OIVyTZ8QSXaflqRqo
kKJEo1eyf35xt/YRikw4A4g+SZGufMwY6lToBknyimmUv6Rkaz7Xclg/Z2k+358fanlnVpeeCgsR
gg6sClTPao6tAutJSInOq6dZ9kkiIubdaz8R2UHEa5TUXYkAzM+6pUBxfuCNxWVgC+gmm6nQlHN6
LYwEHq0haBUv7Sx4eIQqPYGa+ln28vBu7MBVmpNSXFjXjfPjkPgh40vdHRu3mqywK6iTLcYcgsbm
oYCg5C4HBJi4rYpKUzHZ1v78LDd2kjZxeQGMUG0hQXs6yxZaMKefITAVcCF9UeSufTfpCRK+lPIu
xJdbC7o0cbObGHHSXKdDSRntYTmUD9COdjLsoF0j7O6D1RUWdZBOVXdqY9v3oqJb6PfnSGujpsHB
hCdlLKv+i4GLa1I/Gk6k1wQBEkIdLKlPdSY10Ks5eXPBmdlaUA4rCcXFW8YSnA7WWGqXxhTXvaII
7E9aOZUIS8SIRph2PF3wEbfuhrE8hyD0AYusETcp8n0dEjCKZzlB06IDpww3Q2YbsHURiJKOWSwB
RS/VhxWgvwCa33BQHQA/+Bpkhxl95SBiW+ekbnSkDYxKGq4mKwuPVgDX/K6eQnBiXabqD3mgmU/5
YPQ/i5b81Pl93Zo+mcoFRU9lkg85XWp0QS1DtLXmmWkOTXvWGsl40MvM+JaljXxlIDruRyD/vHYi
SLsw+Nb0ydeAdlo6St/gFzR17MfSFBpkYVGR+ZOlhTVkl2r9mDpAafUySG8QDDA9wtXBpxX+Et5r
66AR3sLAsLAK8Ziezj6l6t5IsA6B6NQKiHA72Y0rRz9K0HP8N4wEHcILeh7/4I2DHilpElnwlXu5
iOBzjOz+kKPxepVXKJ2c39MtC8gQgJ4I4PEsV9dHDQsFmrNE89Cr18KdIH3yUgggyS7aLuJmQK75
94eEaoH7Q44RXDLcNKcLGRplBVdYM2OXxHDf0zPpo9uJeA3/d/xWBfCWnZ/jW0Now2sFu8TCk7RQ
/JwOCMF4Y0IUOHuZoiafwWvAchVIipvKyDnl6CW60DCPF6zv69tx+pDSbKxRxVnIHkiNrG7LqMpo
QKfDBANoKJfeOIzKjdCN4Jugq/wxC6botgtbGLGnqjCPXZ6IuxTF48M0OPJf5xfg7dHFC8RtoKZP
u9ubuuoAyykkERKZP8QAnmTaiL8X4AXvqqIuPp0f6u01xQtcwEw8qURFa/dB1agNJ00yez1s2/6Y
q44foVfrV3lrPDlBn/uyiBuX19U6tvkY+OeHf3ucFycUC0GFFV9pDTsP6ZQ2SYfBigGJYgFrQwpF
XgKqAedMberbYXCaCxu9cboUbUFOkAYDhW6vXjubLukBwcLJU5a2jCEzG1/rJcdHpmX+jgZSfUhV
68P5ab61xDA4k6W3eWXxNNepY0TKlLGvoShs2jh+znL1vg3s8gFLKB0VEcE5SvDv2TjDF8zF1knC
+IEVBoVNDLqabJgj2ulEqYz0KvxH3aiGN1IGtj/t0vDCw/4Wa2/beC5AK9D74SStE6tt1zeZMBC4
0ACFAqgVCQzzKUKCdhOU7zg8ws2QmPUSVYxXlhJODzF+1xN0q2ihdll6p9ZWeDy/8FubTdGSbD0w
LDyA1aVGXSxBzABTEs80GyAKagNGR7gp3AXIWyCuBNHwVeEY8L6dH3hrx3GlyNbQLweCWj21YUmJ
mFcyitlrq0rcIhikfkStNbuyWy3/axobeV9CeLBXUl1cON9bVwrzBUJcJT4mxX06slLCjxXU8CaT
7+/eja1SMldF+gQvVnfdRGFwwYJsHTEuMXfKAItL5et0vBygrrBi5ClpH+33I6zUO1w/hCJGu7zw
MCy7tTLR2CpWk4o79mqd0S1zhHgXhUwocsfuAwUKHcL5Tjz/9taRr1liKvJS+MOrO1NDAjjZbTKh
3pmP9Q69QuuqLiDMUaS02kO5SRapjTvURenykC6cm40Di6dG9y8+MqHVGgdMOrceWrJV3hzOFepZ
dX1lVEJ91yNNdkO6vHdHZSx/3wrjTvC2L2Alzs5qCw1K/kYcFwuDaoumq64juYEu9F4ejGc7jdXD
+QV+xQus9xG0Lv4LtAcGr+7pkdFgs1VTxB09CqXpDvLn1EeqctrPwjA/VFpfflVgfvYmNFP8UUYV
0W8a2TygoZk+xX0Fbz2MkvrOqQmKLnzaxmmm3I61JYuPGvs6IYkrRx2z7SbPLC31PnWk+coa+voR
6FvxPUQVzpcn6FRT0USfK6LGHwmSPzKkkXq5R/Ey9mf0A247bNFRThNx4XRsZP5JnlC3WqJgnez/
yp7REF7NljaMnjDKFmqdSojMi6HZ+dLKmmTtLQmd1GsTlowfAux/uCvDQr6FmxkmggsrtWFnuIGK
TOGOoiwgotNNzBOSw1FJ/t8YUKlEXS8N9z0MzzdLpX32YXPRrifk1o4mGskQnjvFj36aqtgv4Srz
aksq7sDF6ofYqvLbtBGI8PWpZFw42hv+DVYQRwpOyqVYsPz819h2qC36veTRS4JyJEU/6/GNOpX5
DW+l8xVqd+h1S9jeWcpiqly5m4KP5xdq40YvzQMUC0Dba1jk0y8wIOtDMVLmcsUG0n4hctnX6BoM
z2ZmU7wZOoi3fdT67N9/B+i4YsilbRHgyuodSLpaHajYo9Un9RVyow0y0S9Ro0m0UKvAHxB6t3L1
6rcnS31c0Wm3AsWmrYNeI1AQx4qF7KE41FRfQ2mKjglVz/pgoxUQu2GLWtQ1SjfTb2cWySZitsmc
YMS4bqerDAhRRxapIDPUpFWNDo6DUouW1hldzIE0H1Gs18pLxmKxiys7BspsYXKlRo/bs3rkaf9U
aZlO4a8vTVjvlECkSAz21Y0zTN81MEj7RO7vRycdDiM8KzsKwP3j+QV/a69IT9BgxzsP6gQ6vNN5
61oyi4hMrQfSTP1Essigm86AwKkt4PI+P9aG9QHXIuPGLigMirurKx85xDvyzGWZVdGWNzkGqvC0
LLK+6H3TNnf5PE323tGbSUcXnibHXRvAwY1mTV5eaud+6wsABrFeG7rwb+HFPJ24iDWoTWjGQJod
s+K2tRIdZiRzLtzet1budJjl57/Yj05U9JbYWu8Bb7NDlEnt/qatUDZA06P95iSDvj+/yFsDcmHJ
HIEboCC2OlNdYvbGmKcDWnS0TNolikFImdJEhQKiGwC3ueAhb60jiPllO0kowGZ3OkFENhUACe3g
aUMT3pVzWzypxnjpyX9rhklVwJahQd2El6islhHMnCOKvB+QEqjbPc2Yqek6SNDcU6lq7mfDCe7r
VNLuyirMPXOQ9fvzq7pxTRgb7wYH1VjwJqezJLUR6SJh/ChvCw/tLZTGu7a9m+ap9s8P9dbzJ+ul
AfnAEOE5rbsfILPu1ZkmGg9ZpxSJlCqRPiW5al2HioK0N+V4lEAKNXghMkgvZd3ekvYtOTdSQ/AP
Ua96Uw6oJaQGQrVjojHiFjsUQYIbS7TpTSF3Zg3xEYy1r5KKnyO0kneBXvUfu7r/kUed9tTGc+an
VTRCMDhYt9SIuofzi7N1DmjGBTK79JfSbX66D2U06kgK5QOl7L4iow3J0INkltFhkipNQzfatuC7
GwQURokmP0LqblxwPrfOO34ALKkYMcKk1RcEdqEHjcMXCAMFVjcKcgC7id1eyP5uXWN6PIH+029K
P/3KPKVI6w0qKnOeJMnDc13KKUqTiLBOB2ee6/1A2fjq/NJuTozEmfnao/G2ah+3OkoCBReZh/mT
PKrBO80kSDk/ytZFgiAEDiaMBh0+K3NBO3dRlhH2sMg62e+kwPLifEAcrJR+H79D0gJUPBkTuOYI
30/PShBHWNvIgjBjsJNDKYTjmZEc+UHoVBd8pa1ZQRxEjoRUFIOuDkVfKmUWa07vgSiF6bXvO1+N
VITNo+hSRmbrYFjY9YVkUSUBtV7ArmvsysC+Twic3ahyl3gIfxeIPSfmonIhfhvoj1cA1mvBqQC+
X7+TFDaKqkePyAtoIoLrO28OzViHnoKM2/782diwfKqMkw3GggAFJ/B0wwBAaQn5tMHrLBvK2WB2
dmEhJYBHhvaohg5BgqQD1xRpcOFSb0SUMBNh8sAiLfmnNWF1pIJvogzUe7oUtc9FOlmxhyin5Sox
wLxjXTnKF2imUcCW0VCbdpEgnUoUqheLwDqiVJzmHrUyXrBjWNGM6J1fmo0DtuBXyXCS1V14S06X
ppzsqqWYJjwdpYPDXGdfKuSB4As3LxjYDStwMtDK7rQBIbyIQFPO4AZGDxYRJEu0zmgvZPveRjWE
oPQ24jaAg6IicTqhHgFu0UscY3We5YMzDA2RryL5jQ6ToC0X8jsJPsELg269bvRSmlQGiKdouVud
MJWyQK+1CJX2iRmVu1maEALW4Azd2aJQv0tVLsNjIXealxBpCqReNP1DoVXVQ1VPMFJjOfoULyoI
bxLCzgM3Zvx0fqe3FgYU/VJ1w6LoawKeFDlCU69gTkkUyXzKEGX1tbiX/DB1SK0ko+Uhpm1esMpb
gy44QKqq5G/eMHLCqo/+qhUMns1hPiZR+TUD5uR3yJNeIR6G3mtA++f5iS428TT4oTLBK2BgXhRM
9OqkBUk7020j4Wk4YfHFLIfPKQSZh7jqilupG4KrWLGgypqa8iYN0pfzg29Ua/COuY7gHxcdlHVz
bWWLoFPM5X2lpaD18rYp38WTFTruVE7GIS67bJcHstiPsVKJY5MBFxJtAdiVIvqlDqcNm77EYNRr
gLwumMzTy4DOZRYOmcKe5212hYkd34lQ/dZZzXRtjnV7OD/5LTsLNwfSL4uHBwRqNVyKcqJUoz0x
z0b3E6Uf+pe7vDJ8Q9TosqNgGt+EUMS9m43KufCcbE3VJu9DSZuCEV7K6dizJiclktqdp9STc3Ai
GaVoA54T13Ga3G9qcaFyssxlfcrgAuYxWZ4WOn9Ox0vzKlKcnvFwTUc/y9E8lsym3KeG1V+IEbaW
lWZa0r7A4PmPlb+RFPOU5oiperGlithvbQMdOpKhyHe17ZFApXuB9RkNU2Da6qfzW7pxgZc+xgXU
C0jxrU6LGpZpHjJ2X0jmvpe6RYEM+eA7m/9b7/Qi6a5Hs7b988Nu3GHAOxQ9MR5LBmG1m5FRZ1zt
hg7YMDaLYyrLAskyiRxCHEjjw2hpoj4MqqQ9TmDZ4VVo9UsRy8aqgwYhCWwuRTlovE832ETMz56l
oPUku0v3zpQ9WtWAvPWs9nu5cqoryPcjr+XxvnCLNk4WuIgF4oqVhyNolfQOYqtxRJd1npTE9le0
afVDNqkVRariEpWhujlJ2mRxAWAUpu3pdJKFPNvBLKO7I0bL+N4gYHxNZUo9NEM2XM1dH3lRaEY7
S4mLjz2SiCbNEMA0ZllHAym1gyF0aU8QV8M4al4RAkfEsBawO4M8bz/XlRahmVSY70UwxxqE6/Pw
NaebW7Ces7jus7jeYSYM2yUphepeYtbHaIovaWtszhLexCX5RxfrGpdp2xGStq3o0KOSyidpFNcZ
rGwTLaZq41JbnyR0K8f5jpxrfSH42TBLoJcIfTBNQJfXB1lF3TBqrLbzOuSqvmA5H2utDFvAr6AT
jEh9Pn9vNrwsMmBLb8di799QjvR1Ykf4kZ1nthVRNP2KvermxSX+lK0jCoCIedHHBlva6ohadRsM
RSR1nlz3CGwUaR4jIFe103Vlo+55fk5btgBI7fKKwfBJlfr0jKL6mhjZMBPZSfr03Nh6U3yYu4CW
8l602p0gHzUhedQNaFsSXfsiRaLv/CdsNMyAu4BIgcolBOMkNU+/QUJrYRg0hf5KxahHiP1hjoUv
omqDW3MuwLs0odZ8hCVEz++saFIXSfAhhDGkU36k1ZS+KHEufpz/qA3TjI9LOQjHHazj2kBFrZPV
mYaKMVBLcZsnyFcPndHt87CY/Lhp1ciFTecScdnGqPQTL+glB9+KetTpSkRq6qA9KdXeULXmJ4ce
MzQH60B/lCtVn1yKJs5NGvXl70+WujGQVRJYGm/u6rlt7GYAtwov9pDYcrtL6Ra6TUsKODsHJRQf
bmmgGrxUF67v1mwXOkBgz6QHeZJOZ6vJsRKZwYxeeWE4n4xaHQkk9CChLaAJq73cFf3eHMPxwrCv
aceVdwHqBB9qqbUi07iKYuRCaVJblUDlp9ytO01p0aQfNCf7PpFDf0icRkvdjDbvYz/phekqKRUF
LxBJrYJ0jxCataHG9RRYv2FlpG0BDrMOaTJ3LqXw5fw53DAGr7HjUvxma9aekGKkkagcAdFVU6go
EOuZE0/3pgYzR45sY99cMghbA2LGKTMSWGNaVy8zCLaKpDrMWrJVgfXHjc5umqyKr/MOQoTd+dlt
nAAuF3mK5Qhw5FcnoB/t1o547r0gSIxPbWM+l9Wc39koCntjPVT7uA4veQAbjwY8d3h6r9lvDvzp
qZsoVOppZdXeVErIwyRZa6EnLmfwz5q1+FQ74r+RBqclmTbyJVBYUgGnI6KOrM9dlzcksiKR0j+R
zN0xskeKuGnswJc2K1J0Z4W6yK/FXOtS4haNqn47v9YbG0uXNwTZ1LkXn3q11jHVhyBv6tpTcgDG
k9VorhRa2LEIQbv9+bG21hg6Horg8J/g4q0OkZOREOA6116UNMNDqGTTcyoPucvQ9qGYq+hCJm/j
HNE6iU4EjEu4AWsWWksn1QEGhYgwU+oP0P2hFDrKSTRCb9kl7+sqwMOzh+FS882GR7Aw1tBoiCMN
D9nq9dQyJTHUltJYDPrGj+CE8BSb4Pj8am7sHNSSpK+pLWjQma7Mcyw7seWkVetlaV/SYq5P1wmq
77vISevfX0gqXxQR8KmWMVcTmsupywet7zynMOraDVOAXWkZ2g+swAs9RdaeDofQ/+35OUg70qZF
fRHWs9X8AEzLpWrDxBwUzXw/TKjcQhUqgQVUkgu2f+NgQhGyMGX9/bSvhrLTFDr/usKF67vop8jz
xlcSWb6lBch6KEr1UjPw1nhUGwjvFi+CzPnp1e+zommgvO68etStzudhTeYja+zc4FKpj2PbG5fs
29uGMIoPNJ/ReEy3FCXS1RxpjIyzYRpI0qkZdAfCguRhL8iD54kbD0qZeHUra89KbM3plTKQ1N2H
U90dwkHG0dRrOdAg6yoN9XtjjFZzCGUjebEDo5n2ORyW+AOiSfIPM/dxIYzQgvuwLcK/oq7qkIOT
nBL85mx/yko7z3dOUKjhwc4oBF5wG9/ceW4CLzhIInDmZJ9XVpXQbeyNuGGa4F4+JDxR3qg1sptV
+nxMjOEH6/B8/qC+HZKGfNISC7sbvShrRpRoBgGZFqXh1UlrDzeAkgjf9AztepccQTPvpRQ357oH
ynPJM3xjaaieUnshdOUFoZC2st5tgsrdNIWG1yZwTPjhonQfBxyA372LyzgYUuIBCu1oYJwe2NYO
0FCokaGB2URM7gSV+E5ImXY7jXb+/fxyvrkcjEXHC4jEpZnXWZOrwNNRWD387F6iBcHB1irrc9No
970UBX6Z9zyDvz3e4mmCASZelEnVns5NtfIGUUvWkIRSLvVubQbOzyiKB8S3M47wo6MV8B6cH/RN
eLxgcCntU30GIfsm04FQdaMgDsWgcgg3upy03lwludc0ce9NwHV2BlpD79VQu6QQsxyJEzeXkelE
WfrROHAwB59Ot0RhuG/jxPTaqJaehxCg2jGBOmOnhtVFMcpXV209GnsJnSmuFedztbit2mcyevC0
nTjwsrptF+m3NQLlwsXrSD7INk2ObqCGKuF5rUJzbUSJ9F4pDfsBMZn8p1rnUB8wYq559MjMC8iz
6KOrNGlwex2kw+7kNFKgqQii8bpPaJpy1U4GLmkFXZm4sgQR3479S76aZTp9Ob+LbzPPFDxkE7gP
ebMFWraKUfXIwGFDI82rwli+pVVAFa4zGnnJZzZJ44rR7g2f0K666Y0GrkxrMprElcbY6tAl0az8
eP6L3maXli9aWuHJZhGqrovqcqtHDenJEtowPRY+m5q2+1gLZ8mHhVGl4DHPxCRFCzLBRR8+e9GJ
d6CHDJHP282JbLa7Bq32xpXBwBeuCSl36c2jrMv7mDaEdBe3SXJf1HIGZ7pmTl/IdxuV28FWn/ol
IidPk2rBgpWlOuoYCDR3V/EsnBiZAUOhuYdG/R/n5/z2REPcAYU6/atQspCJPj3RU1bTcTUVlUf3
n7mbSjU7NnkH3mEWlypdb20THUiUcwiFKOW/6VmtG/pCQhhJPNVu+i/RoJs0cJkKwjxw+7kyweAF
O7F5wqhyESMsrgKELKeTQ5MuzBcUrKd2ifB54cHIZk3q4xjR0zkUjSfVtuxGyWz4MwCOYzEFwS6y
yvhvwNf/ONGab1+153+U1dTE8L2v/vhf76uX4rFrXl66u2/V/1x+9T9/9fQX/+su/tGUbfmzW/+t
k1/i3/9nfO9b9+3kD37Rxd30oX9ppocXBKe71wHCl3L5m/+vP/zXy+u/8jRVL//+40fZF93yr4Vx
Wfzxz4+u/vr3HyB7fzlwy7//zw/ffcv5vcdvefntzd9/+dZ2//5Dwor/qVN+AcVOj+8ijPPHv8TL
Pz9S/+RVWaj8qEQT5v3xr6Jsumj5Le1PtJaozhGUINL3ytvWwi7w+jP9z4XKkDY5KvR0IFHR+d9T
v//bsv69KyzFP3/+V9Hn9yV9/O2//3jtLv4/BpgveoV7EsUt5XBe05WFAqw7N8Uwak9VXNfSFwl2
5/fxGFL/hH51uEqzgQLkHBTfYI+qSrfOEZxDUBcxC4sczF8VVGN+1BmGW6oR+WdbrpsMpUZ+YzfF
ampdFYNci31cwvO0yy2nxQ8U+ey2JK7vdSOarR1weSiywxS7QL/HVD4ms/S1GVqZgFYV5XdZm9PJ
LaisCD+YNekBszbzKugRsaGK01r5vWxEf+VmZcOpgRhf5iZRM9v7vMuq+1iDtLaGN77eCXUY+wuu
z6mLtSygjkGl6MQ20razLg00bGxMjV55yuQ42PGgNbs8h8vmlyO1sU+nhuXvUagQY76WSA5zdnrN
sybr+rqKlae80Ft/YTXYj1rb7yU1inz0o6T9+fE2zgVTwaNbyJ0JktccWr0K95HWGNOTKVcTFcJy
+DJqtqTtE8WcfuKwGumOQMs51KEMuWtBvhO8mlbVu2EsdV+DeSShPFToP6CZ6F4CuaTx2nDS0tp1
UEXkbjiV+qMeU7vYqRVJ5J6nL9iNmjaVflwVuUsisWn9PnfMfqcbRsorA4e26aa9mDt48ekGc/Vc
T963SuugD69Vk4qJDd5JDhqEHoX16gZx8voBxsHxm2Qm5KWktte+gapofup5mtS7RK8QzdAHetcu
GOY3GwZvP5g+ehKXKI5FPN0wQS9N14/m+NSFxc9gLm9CibWZYRaQ0iD+e7d+y/b+Xy3qiRU+a6H/
P7S94Ix+ObhvbO89BrMPv2W/mt/XX/nH/Jp/0pgBcpCa5UIcQ/r2P+ZXU/4kzuVw43S+Zkn+Y351
9U+wGLyn0IUAFCIA/+Nf/1hfTf5zcVORsiDXuSia2r9jfBfH4xfbixgbX7eoMBIdLhw6q7y9KIts
1uXE2oVtar3jiY4/DG1Q7+0hJHFaxGXmVmS2XQTk4ju5N6PHX9Zqw6i8FtlOPoCkBngvKLeW8sEb
zhmBV1pEJFh2fKn0LLV0vXW9qjNqMV4NTV670LwqpI+7Nn5n5JJVuaPUOJCHDnYMUZI034yGWX3M
J/NLEFdt5dajJp7UMBnmg1SB5eKtsPxiNC/BGlbwcnaH3D+5n6WAtzRsrEHCtTmVJDIgqjDNacyP
E1UBc9/GlS7ciYfkM9FCn+2dUVKYUzCr8VWpjUp6M41qG+zOr+NpsMa3AHAAX7S87rjUkGyd3nUp
ddqMvOW4G9H2xrIVvWIezTIzYRqEHamE4zUEIKiEsSO8NJKri80FpymG19UggCIWXnoqgdesshr1
NLXg0DQBgQd9hL4z9Hbr6lOfQvChRMn3xO6MPQ8YRO4BtCJ0dbTDEBzBtnbyYayQ1bkujXKY9qoE
v90uk+Qk8zMR1s4Bvr+4BXsoxCVtiRUQb1k3mk64lrRagtOilnO6bsMMslvBbd3VBtBaF+nsItzl
owMprpYNyN3XPBrRtRzog3Sf65OjZ+7Ql3gnbl+awUOqZqL1Oz2TTF9TMjtFobaOu4/nd3frMzlu
1Lcw5wDD1+0ithObKM7O6OjITjoSGtn9o9yU6b7qZTncyWrdwWqt9qV6xHNRo3fVPEbJYQyrKnBV
ea5HHyC3Qoxb1HYHLkIT6oVuC20xFSc3mfZBkx5SQo4FU7Ru7eCYq4CnVISxSiNs3oPoqiD1jrrS
cftJmLNnVBP5isGh68yacmAipp0Ne10Cv3Ms+mro3VAk9vVcBv33FsTjXq/GVNzURvY9qROpdM0x
bR4QuKrtHSmnQfIQaZd0r5FEIPtT44S635tJPrxvhBEYByoRZvBMcl08W4GRGa7cW21LAjW3wwu+
0aoSzDkC4ARUn8gWLmfC29Vba82ZWky9le0G9MGSHf5M2Lu5LAepK+Q8TNwyqOF5FkJPfDGp8ifk
fbTbhspUQNe8WQQUhROcz/PnhorvalNw1miTpJKBe4JrveYRq1FL6W0diV29KVG4U0pRX8GSNSae
I8q6+J6oeROQiIiL/ibLu6sihifLTwQF4qmz72mth7NNGUZxZVXZuBsGad8mTfOxl3vxNGnOZ9Lt
2lUWxAJcVd4r0YLssvy2acZbpyuANBaUMiy1eB8ret+CcOyK68bOu4MmNwkhoi0/lUPxF+wqYIqt
7DkLZ/MdgvKobMnIdfoSab2dIYt8F9TCn2QLrL/ePVZAffZNNv0carN2+6r4OsrNlHoqIpw3Qmra
ADySLh/VJso81WryG2rFfImEomtRdyRcOC7RX2kD/6071HwvR9Wy/VZeKFmluDbuwPa0aL5OIbD/
vr+exvFhJn10CKmrHOcKKi8AfY8tZDsu1Sj5mI3JfKePGdUHOyhSCu51dahG0/4m4ZvvaCKL7oI8
Vjy1CcyvmNLrVmt0uF5M5ziVcng0CrW4HuuydYfQSkN37AjtdpkBY5+XharxqTZRSU8t6ZHCgwOW
piuuMgVaV6WT830OQAhSJZharE6Ih6pUn52gTt+rVAyBFTeKO0k14BYA1VJc3E6hRNISxiXCHJ0E
Vy4n1ITlpJvla0MAc7p2zLR/gQag/ivv8p0xtr5NkHRoszG7B/w0+rUd5I9V1H2NVWfcw875oo1q
3fpOPcLONaatZriT/Eq41iTf4aBHpmWcO/iAKhEkP9uutf6qCWjuHb03PzVjYL9A21F0O9kUg2t2
kfROB2R+qNo7/A5Vz/srk3zPkS5O0vdycSMbrXNVKUjG7yz2wV9KmQCJAbt6yRhZbk4/wQfRdeIq
nJvgSiuRgj0I0tDvBvACLpQWDaVvZziYgyivtNY2Ud+tioM6mNFHbQoOIQHITRIGwoewW78O00iy
oUXN9EM/RMUVWI7sOE/VgNU3hvK5qocfQxo2PZtWNN9AcjffVaGpHFChz3s7VotHo3MSUD+ZYboC
zyZFN6KMvjlFOB36SALI1sWJa9Oy9UkCurTjMY9lLLjCu0PlX4Ys3EzEPRTNMmTGima7dZ9BvmSm
ep9wk9Ki3aejaTVXUTvGhz4BD9jn8edQMrRHu2sCXxqm+juGNT0KXa2/goHK7utBCOLmoHGVKQEW
asYQDeUxYvIY2Kc6CVV3nCwz9SMbcJs8q+QNJTVVn414QI2pCbHl5siVdVIluMrrPr2d0Iq/Cxtl
ae+TidOi+C4zSF07ke4cC5IKN9qA9kFM1u4ANPt7Jc/9s6JyYmm6VMdrQYS0H+hrX0LZ7DoLxH0u
hi9drw/7UbabK2cC07SDHYqkkqqIL+Wcxh+cgcySI1Llgy306CFsB+lKHUThTeZUHBqC/yNw8+Zp
rA1I0HMr1Y84Nff8Kf6YyEVyTK3hf7F3HkuSI9eafiJwoMUWQIiMjNSyagPLrKxyOLRwCMfTzxfd
nBl28ZK0u5sxGzNac1HdlZEB4ef80pvjZjaCKwEk+VwFwfo5s7m9K11lNhFecFE1AoNbTUDh0SoV
/1jzoYqHTA9fVluOMg6KovmmSj0ftWFXMV+SPmbwEWWsqgxk02mG6qXc1genKuo74n31Z7QJBU6n
PmvX+xn1PY6izjHya3ih6gnyu7yd7GL+tZKXxuzrFO3ZcEV0QFibH8dw849U6HD5nHIhQJYqnybJ
OOde6nH7GqSc3l1yXh/x5C3oMJzwhK1qTfLt8iWsfI8/SIfBOF7XeVLCQ0Rp0Fj1bi20whdJRTWn
h6sPwsrFDmunc7RsQ67xRkVHvyNyrHm1y9C5K4FSYo8gzrNDUNLRMvPyZGfdhwWK89CotTh5Y7ce
xq4M9r5nlBRe+yS3LINOpmYYX7Omy87VMthXOiz065rN6r6vxvJuVPy0hX9b7GZHxuUFyBzmVe/I
kqsOYrSqhAlseZNlo27LgXyqg4+vzdtn1Uh4iC5lfxeurDJyILclrj0hfpoIv+eYus2kQEpz648s
Eouvop3BDMX/R/t1q34Cqc03ddg0Owkdcj8Vc53kcxgmo18Usej1a9coekNalcXtuPrvILPR3s14
nuOSvrJ4yjIC/sGRHNI8iPZisZofxGCXN96c54/WYg9XBdlSLQqDym8TN5rlVbB65mvPYnbOWsMn
vZFTL89yW8b8aPtQyXraDZ4MjsTZGj+GYP4paX67yqQdnpj49Rr7M/8IMt5ouAeWAVJcFsdRswcM
fdfuylEB3gyh/dytlrHFzeR+GaMTncO8nnJ2rWm+k5NNoVUHL9pNL2PdWAdvNv3nDnp1r1b60bay
tb8HUb0fQ7wJSa4266fXgaIH2m7uM1cMB4bQ9ds6ddttl1nTrfSEjishxyu/u8Tc9h3lOU3VrdeO
3PQdyGh/nFWP7wChRMwbwLnGrCVeKPh6m7coOuEVNLoLL9yeu8xFxZ1XZRCHsryWFVvXxn1yGIql
ObmNMx/rdTbKhCbPgbHD/tn57vJkzEu1dy/vlnCuMUz1a/hM9IOPVA8r0GFZbWtfh277xJNdXW/9
oOAahlIkIRN47GaOjntjc3e69YxX5WnzVhJYCC5VB0fRZ5bcwQhGic5W14rnkkWoh6h+NrN2eAWm
ct6NZeUtHzjF8hNhVHDvN1uILrZGm+CuqhUJT/OHPbtPdShHWr+ywxqo6Ckr1+H7NFfiaSaX/Ney
teVP3CH5g5RZufeV4R/DMavCOBvhRcounO3E2uR65fuqI0gs/1L+BidVesQHZcCaUiJeaoe8vFGX
a2a7eN/jueGsKmUnjwWmlpjO+Dl2tNk/tbId2SxcpouVCJlDsW5WQq4DrJYzS/Fg24iEebBK+UXo
o31toy1hc4ez+9GZcnvKnJl6NrVk+nWZO+Mh7xjwU2OriX3tIu29b0vhJTWOw6fZ8fq3vpXa41sJ
v3KSQMIUjJA3gJuP5IkQGXtPxtfIqg3tcNJOFd4ZsuR3V02+ioQHq0qjiKd+P62kYNVz2T7i/SHD
LzL1F2WTeADWWg/23pN98M0Wiwxi02r5J+Nf+OJaWUD4mhMVGSEI/EgHQkztI6Ne11O+FEX46tEW
tLeqKeLERDzF04573EVx3g21u8CmR1HPwKr5g2Ft++hhlp3WDncoMrxjL2aO86y3O/+YIVO95+4o
xRl9nFj2RY/4PV3IxfX2tI3ywhFITI7TqKIXK5/qL9tR3XFm2fslenRZzBa1ulmnTdzXm1UiFpom
ApqKTU+8d6LpwrT40IxT09zkFPA1CQ6FLwBRIvYKZ2bkEUH/jZM3P5NWaR5NWUQiKVbpzofJdDOd
mqPi3ECJ6x8yQ3acYg46qCKiAZKM9MlNSsV8k3LytN/qXgTrzgqa7MUfQtBhM9y2LmnsCo/XvFkB
977h9wg3orn6UosTvlT9aNyuy8BfPLW9P/N3tsZHxrFVJYyYbYndNRDP5epmHwjTsb9qx6gPQ1at
bVKFffiyyHJpDpiKgm9NOZQ0mBuOUgcr0hF14ozlQ2LKPMD+rgaEVs9MhP53Xxpzx1GuzDwx27G8
NaacghRteI0XN6udh3t/GdrHlWGbmQRrWX2hamnKWXpEgXEn7fxctbNxO7ceourLcV0lepHLciqz
Jnyxemf1DlsZeda1MSEXSAgMiYrvjTPlZx7lxjiZpjHRuztTjHsokHCi0uTHkLWYD0N1veSbKpJ+
WYgOnYbMfA3HMrTiaYXK5jVqcL/aDbwis3vvtQmCGrxsJGX4eUyUYiCvHbMOXrHF4tk0Vq7oLuwm
b9kHPTbVuFnqfMBgqWhKWyFSH9zOkreagJadH+HrJAndLKK4Kwmm8Oy+uTEQPX7LBwrv02wKnR2R
uP5ju60nrAD+PeIb+9TZhfFh5xYMt3I3vrCiKkZU9J1vxG2+5IcZXdaTlw0cDbWPJNwa3Oitmwov
Dlu/p9hp1cP1NAnnY+XlfdtW3fwrAot0eYyM9mjnruKVlw/uGBd1zc45DfbSHUpfTepSKVIYMZlD
miigAqRqv7pz14C4G42RdrlX/6eK3D9CSf4R86Czj3oYynlxcYJd/q4668t8HufMGuOg7yIjoaNq
F0kxKF6dBKxHdbGGcbWhE+eILfyPucCQlKilGjRHtB2pJKiUUHctYfjuDg2GqGPHwiW1Wzw750CT
avo22WvlJ0a51NemFgT6qXxeRgQHkByxb9jKTuC3qtNC5rOBFsqNNJvahCyUhj/65nul+uwyL5Re
IpGL/Ef+94Jt/OVLIHvmjyYe7jvvIoT7K4bWNzJoTXZoVMSF+EHfdE1MTDa2P/USiAc+ypKYTmc9
iHxi4OdAL+PS3yyVKK+0bipfF3dWJV3uWumu/8HX/k8gLfoq7J4XZ2OI2oCgl79+OLMPF9X1TH1j
3RcvIiMdIx5ooy64A2m7Oy8Cs3blkv+yU1tBGHdQkWiVGG7Pbvbv0Zjf+BggMYwCyB0uwgdQ79+9
6KKz7byYIQwtcoXSfh6u62had8J31H4ri/8UJfRXzcEFzTQBo/iVcfAg4PtdgO02eFukNOs40+6H
MtbuVfkjNWbKj+CS/8dvjO4/Mrj/5U+CXr4k8KO/+p2oq0VrFK3QNbhJlCeS5q1TX9MNjCvs7xV+
/y2a6bmt+d/vrP1fOKZ/yUT9X8gv2RfS5X9/3f/ELz229UcjuSJ/CgX+UANc/os/6SU7+tulFwa9
B5JXYq0v3/2f5L5t/o1MFgoECHK6+PYvWYJ/J/fdkD/iUcCSyVUjo4IL+nd2yXX+Bt9PgCpJFig/
LwGbv90I/47ah5D6y7sBJQqf4QIL07eBgs363RIUtgYbMoKYpMvE1l8HG/hi2nUX37pv0BxzP2Np
YNQDvxH1Y4eirbolZauwbUaYJcOctZH0aX3lOBlq+oSyqDgSi2xFpCJadb2LhKQQcxFFnpEZafIW
bcPRiz5WXUmImUpY/V2wkWd5JlRrM46qqNeKYUgMIn8uq2wybhDsuZGInbpq27NXsrckvNGs41x0
wgeLay+ZNvaSj49m3+rrNpyaByrOxu1KTqX7Bj1odOmKn1Xsmd/qO9auPkwn5qCeZaGx2vrTYzei
vEY5zZKds6AcSJyC9FrNF5PxNbtFHqO7A/kRjb/TkmKEuEcsBiQTjJ7L1Jo339y8zvw9UoN5PTYh
NwOVBlGV7TTzvUq2ifqadFv7YWNhu8TuNRZJpUlohIbY1/4ijL0QlJ2nzTgu4qZiwb2pnRX8rpQb
FFk/LmezWlqb8Z/eAPKJQvldqU09an+p7FhTuWQlmJedvR4KP9zVgKzu3i1KmROpFFo6NslmpW0P
J8hc3bh2u7x3hd/5vNWHQO4qMUgr9ibDGWMxTe5PqZV+LXH7iyzSqArxavJjhf9QrUN7ZngIOPSV
L0DGpSW+mtoti4ORGY91ZXo6rdxx/MiqrIJuEKh1eQrOOUPHm0ZqFPTI2LxAdCdgcSRt49wP14sp
SbeW9pa9qCYrrrourG7wW0wPQW2ve382n8PeN9+qsqg/hbNRaylXAP3aqX4QTsC00tdNDQDL2X4X
0CKz8mZdMEla1uRdm8VafK/GgbsnKNZsTbp66/i1kNf9coi0QJRgbcHzlGtgoEZ6K5e4Mfm6h2C1
U8D59qme29zcDdHcHQgaRKfVo6/k2+LOvdmMdQZn3nJTQFL1iAw7z5yMfQ8uDMJkl4uEwhV6t/WX
vEHTVUafNCyxx8GbHABJu1aP7JcgcERMtG+T6reFa11uLy7jyJws0pIeMMpcUsRBkddtKw3bjNmH
JpDLfB6em17Kr5CcRZWUBGe8LTnl1KnqHP08jX5QgQNmvhUvfa+Mo5bKQ4yRDeILn0j+MvDL56md
rXZ7yNZ8KtJ10d2vfhRVmNYZOsuGKUnFohuNh77ximBXMPCz3I9+ZfJFz9W3ZZ7LMWY25VJggrKu
a1WMedwwCX9lra3IMczLxY4j6fgPVlGKFwYDimVBTLMDJuHww5urKCLUdgxfpWpG1iSiex/NUBjz
zjT64q4SASjaPAzNZ50bApRz4s9QCgW03HfBvJwFiSvPsirax2EKJhW7wWhfEVpL06I3u+ObwdGv
zkE/6ePcuq4RU7Yc3TB3MaGTK1esqVlPg7lz+3JGJ1f75l1odFm0L1RZzrGtl2462f2lrjGYjPGr
W4zlZ+sMW3XVqDIS917X1yXGG1Nnu0jxfvvcUFMPyejZzXfBZwDO8SdnO7NdG6hZtDFYSe7U5Q9k
eu66B4ZHgjhJI3hR61wHic0SMeF3bTHE97NVvli+obNU1VP9tkbODLG4FeGPodHNfbhgHIkrrxdi
h//dgc+bcpgbg12QH54xl+uo6p4D+pQgcJbQrPZGZue/7GBt+h32+PbdF0KNJ9ZPWAVWpOzciHYN
951nbdRRE1yZ70admeFe+SVBjePowPeFxaKzGJA5fHFsChJjgd6WPhhrrm9zp6R1Ofdm+5itBdoB
Ya3FfQ9FRKSerLKHrDLqIXGdpr/vVS/efVu1LH0uPYtHfui8JppFN7sac8fWicdlUymuOi13Pd7N
PHX7rPqozcUJkmHhvZf2PNxu0uUoh/bBsmTA32bnrSmZ8eMDo20h4jlr/SFdc0wAiVuQxB5bXWWc
Orft1oTHevtBuH740tqT+rnV4XZT4eKvk5E08e8jMW2wbq3fZiSmW3x2erM2kQ61KJ9G8nOmdLDd
bki3iNwrQN9OPy1T6RWHBVgV5Rkx1UOK0Lig1GqYpRfbUZPVewdjAx5FArNfuWrzkHiizb7CmQYq
rumGM3VweNkmAZ/yBXaQVUyGmhicdWO4U0tY5JAxpfkotiZcd2HtDA0dq+50xaRvt6lv6/lxY+wc
6PIhbwMR/izeSFsQd4EeFnZkbV+g23AcwsRc2+3OHZeIIGkKPDl0rWX7qoRYTjIAdIQ0Hq01IWdV
TYneavXAvGB3tIe7wXvfrM43y1fCSSBURh3nSzhEMX4G920iY/7RMKmdxdsguV2DuQuOi4UmO+4K
z+lT026Fv88Nv0KPFxmuTMzGMT/MwIUlI5aqmeKwqf37RgccQtvUuyN8WdU5IPeuvjdKPk4yIKyZ
CCKwx1ccqPYD9Hpo7DnVTAlAIa0Xjq62PHnzZHPuDfO2k7l0kDgPZdbFTT1OZjxyInf7Vgw6J97b
mvgXKUx6R9tCkDl4pXEb1Re75FKH3DV13y06xaIe/oJ4ggPL+3YzYmebQJ89dGU/+Duyaod8yP4m
KFS5Rx0gHUQUHV232D+tU72WeZ+EXR5kaRZ68inaVJ5xy3NFdi5DxEBATjNeZ5n2HYiYiHUz17w0
48kyy8/NW4vbfrUJPXfb3mWDc7mKaUcg6YPVuK0+ERk2H3Amwu5rAiAIowi1z4GML7qNw8K+0A4i
K98tJ1tlamCbPleTngjnD0Bvk1oZvMA1PPubR586PWlIFV7aMrK2AwLBDWRGGdu0H5f1QrnokZJZ
d5P4PdaOn5SUeQEOObm62Y5t0wV14vPQjCnDlPfsy6114j7n+6d9O4/uwQjkvAu6Sbrn1YZc3ZET
YE87bzBCHS8+MzNa9Nn+nIy1sZgxsvBjLIX4rtbJ6k9keuDA7OoKKWEZjsZjZYHjpXmY+4TCKy0n
8rILN4ztfp4e8twYxGnrkTBd1RCe8xl56OVR0laXdhwJxdnSLjDnJGfKB9tw0EY8wjI9Yp9xHjFI
lt+XALwqttuxOHi0YhX7rg4p6JBdy91Ke0bJwEETVgMZHOaMuZTAKO+GiTV09w7qCf+8ybnRd457
QaYN8kCDT9L6JYcNTk40JVvEfNTGcrXM4Cygz/JXBuaiOmRm1ixnm3yC6ORuRts+UpM4IqqdzMW6
6hci1Pd5YVnZD5xNZb731ikMn5G8R/3Zc9hAH+FTHTtRFuzh3T/sQ/+Fhuyv+AM7BgLHy4Xx2IFw
Gf0ujskK2/C7YhBpzR/fuEMp04is2B///qf8hiT88WMolMZ3zcKGbev3UIxo6JrRUH2Zdu6qG6aM
an2yAsW7k5GzcPAR2N3Zx3pcJNphRDQH5EpZIIfnPz7If2sF/pf77V+24P/XlJbIm/7hmvzTJvwE
mvrz91X48p/8uQpb/t9A4ThPCZVChOZeRFR/rsJo2VFS/pHxjzjtYtf8P6uw/7cQtdwl6oww0T9j
of/XKuz9jToLD10i/+PWojHyv7EKQ3P8FSZhyb0kqRCNgQ2Pz4c/469Q1DpWs39x/iWoFstX2t+y
HxNtcJzXm4f2onJwwyRj70Xk7Bd5/2giIF8O3mr1Ko6slVCV3FgA0N0pz3Fhe8raCdieuyEPapUC
rvmfo2goJDSCzbjtrBza2awyYadTN/Y2PjUbYFajBRGJS39FXDsiP43Fhaa0nYPbRaN9aPJSvpDs
Y7U7pgCV75e6z5zYm2X4GPhj8WRTqp4zIjvUEUy9ufLXrL70iRMpwputuSS+SD/wC+iP1lWMzg4C
o3Ktl5F0hKy8m8RoEAfjOaN1JEQBiVAZSeu27YzAT+3JB5MmEa0+2bknKDQJ4JG4fPaHVcy8lEVT
VIybTdSaV73l0sGRiX4LUcygCk20m0dnV2XD2fFDUrpXJGkI+USuE7QXkDGZvcB9rdvYjtSOzY59
5xFzrVAbVkbIJw5KBS/aqPdCCFSbHvSvOPacgnPab8X6TlJq/+g0XEp0FybtbFqX8zstVG69G8No
eK+F536jLMJ7DcS6fC/7qL/LfDmzJa4+8503OLmx79B80B7CYep0USJnhFF2O8dZtB07mCEYubBN
VBu+RmK8bvMiJiUVNbolIaFMaFMDkOG9Xu8Ht7rOyCXNtCDWzD3yKZoev48rr1BpyR0Rbjgg9ryp
PsK8eTCtczsTGBFub1teohloN3W7Fbwu6TqyPSNRdh0wPtSfaAhfQvhkeqmnpAND8TTDup5uLE8d
/Hq7W6cJUjM65Yb1Wo0/i26578Vr5cufbq/QOpnvcmqg3mQMv3k3qctXzCkjsytrNsxkcZ1Dlo/v
PeaOuGGmWPRhcPsHXvSxvyAcdaLm0Nc6sex2twSndi3xdE9rvPr2vh7w/odZflBld95CBE22U6aW
ivpdkUUS9auyn5FPO09+tbU/CnO8clbuuXBZ1zQPiJ4jIst6zuagojzA2s2LGTzhue3mhKRkEBQD
VHU3W9p4JxIB1refftnlcOOHxb0Xht114yFLAYNfnkcdJkNQ7qdsOuViHm6DGamyCGIx91cqOg+2
TBmHH/Fv7EiATjfojsj6MDWtbCHhDanldslivqHM3lmZBntwd/XAhQyY2bN7jXpkY/2lFpDx0VZP
fg00jVEgMiHmzTZW23ffnR+yTT05Abxj4Sc4JLlDnBS2Ml2K28r39hTWJ2Yg7kYoCt6TqYtcq1T9
Xob+dZijz2VOQLd6LeREhQOgQuGdUd6k0ZgnldkcPaecdi6fhZ3j2Kr2aTJe8uqHPWXXDm5+od9t
v9jiqP8RsHGY8lpm1R4kL4nWI9jNj9xnTBI5qk9lNIhP52+5i2QJaCfIn5bIeu7Xpj0gDPo0jOiD
W+16JrXGbvM5JlulTo3yYUEjlsihfw76ak5MeHoAfScJwu6hXvH2+w1F6v7Ci6p595U6z9SEMnlG
SbkWeHA6+wrmlbiW7YASZk1Xme2K0btjDT742fLTm3SOIXKy7Qc5UA5vO5qcfVHeSze8lK2dqzm/
2UwnO2ReWaXcjvUevKS8XquJ3DH+6qWfvwWAEgy5840u/FscQ28Ao4eWVIKE4o3DWE5X3hY+kTqe
zIxO5GnH23ZnSnmibXvfVkbSuty9tHfe4lz8jPIwHq1tgoKTnoydvmpI/5x1tO8D/1TOg7/fMh7X
8Z0d/Xtfr8egqYunhgg0dMqpWzsPXSDvzPrsXYyfZXjo5up5bYNbtkPXQ47CYpR0/fAUFPOjbSxX
bqh21nhvaGgCKR6Xy4zal6dGfcxzwxk0TsMTjssbwUvfEOJVO8OjvZyiBaXWAJzQMRvVa1xn8L3q
sC6lg/JgWa/Fdg5goAejhvEr5B2M6hkb57ny9NF1eRoXhJY9ooA1bn3j7FHHEAED20cWzPOSk7Fc
trVMRhw5LtJIItRBuAoV7NrA3MpYUz0OLgQlDnneER/aaV4qqFnxijr7yc5+jat3VYTlUS5Bdt00
0fBRe36ZmnN4DDoA4tlnADYQhZbzDB5GV1jeEyUZb57AMFr67OULkfiwlqo7K+R/HiI9ztVN3YFz
ncfsx1CZZ4Q2Sdi0ezXXO/J5Eq8gFmiqCTi0oYGnz156Z1P792wJse1se3dZ915X8eb93OyraGvu
ghUwSMTbeG/WNhqAaxeS3nfG1EI1ELU1amKa5/IPZ1ME/RjQ06zD412ZsTVUAI/aXD7wQJzdwH3f
RsjgbXpHcXo9afLLHXdDBuei65V7OEHereuwD2qG92Y3Cf+Z3jD7LVysi971bDRU4ZbdHVgVL9vW
qV+mwfuGUQ9o2v9BGwbwgvrchmm/jEb7iTwsHYPXGYn+wUNyGLLzUhmFnlazeVTA69nQvrMBXapo
zHtNkGyqt/vIuqrZ/ZBH8ZC1qQEqo0x0pniOnXrjLSg/kOp8UE7KBR/vttC+sdV67HmZWxaLp/Jd
gF5xFpEB4L5ERxGYCBwjBMPyfTACrld5FktvPRgVf71+NU0FH72i5L4l13yIIc6RGKu9N0SEkrgX
aN3jSfXKeN6qo3beCagNr4cNHc3i3ZAp8cvjWCutrUzX3obklomnl2N7OUtLVpnwzhre3LqOOR9f
8QieBC2JW6ijB5XdhyJ4W4vyqkciVmdVvK6foSUxSbTrdW92u8KbEkPkh96RJzQYz8XUFTERN0m9
FfvJZT1m8Otj3Sy7oTDfcPRgcO1SWXTHYRhvJ2XF0uBJatUVjUDc0Y63d6LpS9BmlnievME1cFq6
khCm3O8BoSFOtPXs+T3PZrboK+diyoY+OQsHtWzAecD+vA1Hxq38tuB3880UDPIwWbN5D8udFM4U
S2u3FV9tBkdNTmUqLiK2AjmyWj9q34+r+eICecKTvCecIenL705B0VLYfOtQlc6RfgzJeXf0d0fJ
WG5I17b5Af/2rnBbTPHfvGZmXrNj5AvQJBDLiC4AhIh/TMzw6HvW1+SLo80Lvpwt9BgMtEQwSZYw
dDlJaIdIgx2EPs3eq62dBR9RGOt9hOWdMPDEKfNYIfvd3PbVb5u4kN+27i0vRg02LOs7aYCGgacv
vkvUCPgCQr2qAhJjBb5d6ikIk9lVNpfMP4U5Mmq3HsVR2v1VYZt0XPCL6msZorTuvafFNrM3r+M8
zosjUwnQvMVEisTbN3b5pneChcAdNZ2B874TX7Ptpqh4kDqSqMeafzlcV4dEFD7IurW7Jptj0/e5
PRVnnbm9QA+iDRXuPhweFubuB1loP53lHPdbhy0ViipWvXPTlfbr3P9EQXrQ7d1sXted2pF3kkbV
GC+Fu6+6z3BdMcKfg/mD+iYdYdoZPW4v61BjdGl+Zh7G3Ppu7PKTp9rrkRSqd7L/DiNdPxUdBTjr
Y+RcGS99G3uM+1RFDFtKXPlqPFjVMv2EsOe9oyDCK7VrPRZoBJdeLFqxcwQbRsk+gxD3Isqq3p3e
YgZu7mWxxA3xea8oT2maMsMksot04CPEWH8RDlpTS1OC8wR8x+SUNmV/XMgxqFcjyXs+H6GBH8F4
8IwolkXSrBq1cPA1AtVqw3z2APSjjdpCUCLFKV51vAsVmCNwXbwF46cEzV1t5wuB5PLQgMM7aIN0
5sL8ZSc3+OmG+ns/nBzNTF6acT1fk7x4o4n0lnryHpoVB892DbPykx6yeGyNdB0QzWaMQk3ECmHa
POQ8QVm2HYmSSAKz3/X4JC7zjo2u5yJnnXJ7v1B5K1culFdf5evnUq3HqnBusBwfgi5Co+8d5uGn
MJudR8Cmn/0AALtTWCYEBq2ichPKxxPRNtciqPY+yGmRo2ebH8fgWNePfNYoZkxO6tx79Tl02FUf
7KhmPbOS1m5u6IeIpzA4uqLcb/MvR7JU2Pp5GP2bWZjnkJflLXL9A4hNOi3DvVW0SVEXGCOcYlfl
jkM4ofGg/fzDmoy4B1lPvcEq7YuYUAFC41WI0DJtmfHkgPl1gXdGE/t91XN9FEVwXMnFuip9QQ3S
ZtxFwcToA8hoFe9V8FiFM52mZkKcUBoYRh+bXjV8wMHFhDDcNwKUsTxZxXBPVmSwm7fAIXqHdMRT
Uw1pKJobfEuolSaRWL5mEx9+bcKKDRBw3AW1p4uYgsLbjPGnGVOCd6VzSQ3pixsCLBIo1V0PXnyY
84vI0g6suJiW73nI+9xuhuPGqFizFgvzAx6R14BTQfnZ/gTTxPjjNM82T3rN/qEHCxmgZYYxOS+n
CukIdbTR2R54BpWUR+lN4zHyaAYZPCTiush6aml5gEOW1MRdLVrEh2qPWQZ4O9JfQYmOm2rU4QTO
rq7xtDhJhXLjpxGFA31mxhmK/QcRngcIFo/Lvx6ixcl3fpjrtO9JIHcu/XXYtXSCghsDZr+ejbDf
BUPVHGawzotrY6IkwNvMK3eK0nIMbyZ3eGu0PtZlA0xGo9LW54JTzkgoAfqoxXwIettItdVHOziu
RBeA0c2wU6Io73unoCfWZlpf4iA44nNIm8E/6PCs8OPFAa5sUnEe3cb0r2T30I1YKDp/B/USR+2V
r6dfm7y6XLtpv4Udf0nhSgYYeyj0hgTAX1/ziFIeqo3D8ZvscUHEcsrUr8x2M/uIFA6NN3GnQ7Yn
WTpEzVZuUwiJ2Zk++SiTwfSFewS350KGd0xZhns3tTW7VGUTlJWWiOjTOq/a6NacFFJR3mLrzWSH
k7yqmVnfs8xaxVF4a2Ye/Na3ZKL6vrub67Uz0narrHPW9Jw+iqdVxotldcZutXRwT6YbewF9HXyh
NvEz78vGZnEYlGcgn2xD+IAC/Z3Eom4Ol8lvQlo4+tTakKsb2vcNCBofxwhKk1+znL7+P0Kp9B/K
m4t/+V9rdZ7mj+rzY+Dr+gexzv8k7cyW5ESybv1EtDE73MYckfOg8QaTSipmHHDAwZ/+/1C3naPM
rKO0/k/3TVlVqYIgwH373mt9a/0j/+5Qet6/AqRf7po0ZmN3XnuX/+lQ2v+CJ2rTI4S2hFRB4OP7
j1gnsv+FVMEnlnNlcaxusP8j1hH+v9DoYPtlVLk6y/9/rOCg3iAuYSB08JSvoPxf/s7foqMsnmhT
Ktsh+1pp+EYRL4mwUD1u5EyyybXDIhAdRrUKxWVuV8O1NdWO+PTbDfuHZr7z0rH478tAdoRX3qeJ
izXwZZe0oaRTCEK4DDyAyPfn2Y/PkgZIssFvknzNjUGkThxC9XnsQpeTT49wel+ECFVPY9sld2BN
hH9OUm7d1s9SdQmx+ZGVt3QTa6jwm/T+nWums/ybAnJlU/oB/nTHjbjuAPbOy2suCgaxTSi9PUIJ
gxCmWY55IoZbyVj4Cn4VxWaZZI9qGDhtIAQ91zb1edH5zlU6oTHqWbzFRmRJ9B6u/A2cZ700rs32
bFKWVsrLy0ujwczNhvYCbN+pr8QSzpt4SYv9nHnTQQ3mAcu/d26UC93LcpxTboKeIOuxe484+dKh
/u97hBkL/tGqSnxD4i8p2Fjlf83rYgtHUZ00P5fequ6DztKHBL0RkniDGxPL5Xvu+NfP1K+bgBUM
vQd52W/IqX2SGydKBL9P6Bl7Q1Z26rPUF/ahnKIZvx0JN9VGduO4e+fJWOWl/1cb++tbA0Yizd1H
phcCOnh5++mYEOoQtail09Tb19Ycd7QX3QjTVgEPfdB1f7abSG96PfqPelwofca5fhBlEr9r0V8/
7OXFQABHh0f7Ej4etICXFxOaqA8MNOu921oDrCxhFcgEHK9LN9KWwt2lQyOLSw8BZ9yacK6+tY5x
vG3Yduk7ktE3rzmrFk1Pl3dmTX1EJfjyWrSP8SUpVbyPOn/h3DSp7iD8OLlJxxIVtA6r5EsOTGOb
6ra6zfEhfJiw5T4zGz1UIfHiGxfqzpfen63ruciDHRUjzgoI4J/+/BO+fW5/rYuMlQIbgKH/6hfE
jsmIwNYYw5Zs5JDCuGjbhTN9IPLnXARotxCo/Sckve+FQb99dxkYrQRv7pNPGF34Ck4gO4NIo1P5
ITLYlhkvLtlWjjH9a2219pe8Vu4nZ6zM32WczadZRtnV7M/5oYzE8M6M9Vca9otnhyuI6DOvQBmK
nV/X+tvuMBZpYc9LOh9QgdGzL7s55FWVLGvXg1eZxwbx4nJxWaHvzIL9/RyjCB83OLKwEw7QmB4A
VHj5FZZ9Z/pEos1ONmmAmxxxUYsJduyng2cvzjVGVWRs0q3n4agaia7MF1VFI3eZGZL9+bd9NdPl
9aQTxh7D28ng2MPw+/IpLCpQ5rlTQiEIhuE0jXo8OQ2tL53pfDd10jt4JTQgIFDFXzPm91PEHO69
NfqlLvzfFwHoBYKAw87EX7y8CJZk0izkPB7csJ3BUg0dVsXJLpybeBAfmtVu/Oev/Q8/JpsrrgWY
Icw9AWa//ERv7OfWWWLir/1Ff7E9SUAJbc1n166aaNflgCYgqczXnZHtdYzS8LIEhpO+O4gH0nJ/
YNCtPk6GJhKgk+JjS5zoHuPsVeYsdP3JLKxPAR2BaYPnQvrb3KIgDSk33xvJv6TXrHeO74H7gKqK
heQNdYGpmE+jK5kOgwLTu+t9e9iHclTYXdPuilDA4JTEyH5yK21PrUlpUtZSPGnVPix+3x7iDEoD
tt7w0Wfb46wc6FV0Gd0lpTftWlbQd/YDd72zL18jvBKseevaF4JVW/eL31+jmAgikp30Ier6/G/P
rQq6q3pkvlYtD6vH8+TywpzHwK0fhaX/ihvJmQ/Bx07h9iKuuVisa8I5UMhH4XDnSqLtBoaDUKMT
s3wyEp2izxT2rpiHDyK1Shg6yY3lFWSLEXteYWGaptuZBuY7NdDbh3h9jRyWCPZZlx/k5RdzB4xY
ReNMh2S0l2tVWiNe3UneUckt58Tzi3ee4befR/4ndRx2EvJsCbB8+XmIWr2gSIL54M5z89kbrB8U
Hbnadb3+bqf58N+ZN9ZHjWI0Ir2IfQAYmf/q8/p2gtdYjihekGR/wHpe/rTMLK6QF+dMFrvgnQX3
FfLl1wcyogSqCAENQNNr+4YoiyZK7XQ5tL0MtqMnUia/sn7C7EZ+2DKJWytj3+lGtKu+FqiRx7Gh
cc1k3LkfxZA+087FbDTM4enPy8fbt25lT2ETIC3Ug/byqqTETxNbKk/mQ1x55TFZYucjeV0oYqpw
vJ2HKN7T+HV+DsxBNp7bvGe6+qePJzaPSo63n3f/1eIluxq5nZLEr9vl/MG2WudrEDtHy4cOvx8U
YWqzNfygjd1essIS73z5N5luPAhU+JxNiBVevTWvHgTSuBoYfNjolKRm2URjHDz3PmC1qltIIymM
eo4njL0D0NycmQLkXDHdeUsQldsi8mjQjG1ibcKiwvk3NumH//LHCThBYlgGRk6hy/9evhdhNebE
NnfeIaQUOPU4Ke5kKmmau133WQfeXxGCjseMt+rQVMp++vOnvy1Z0Mrwf/ZUSETgnl9VS7lCkujF
dNwLOi3WoyVH+UETM65vC8VbhUeDPsc2ZWIKU7xUoHJynPonx0F2spkLNfzXpT8XtMZXYs4LPb7V
qwtKgSbZNJ981gnYO5tpgI4FCRDHLI46lBrD9Wg1/3EpIa76Z6Tlm0eUD+UdoeCHxrWKkl7+CIiD
E5TTjn8oU8Wgrogn5+8hCMxxqUNx9Cdd/yXixjkNUcHfk5bbvlfYrE/hi30GDr4Higi5qL8qol49
BnOmQzebwvAwYFmHRTAYU2xLKD3NGfpQd+mlXdRnJIpdtiv5V64za5L63sNbo4j965r14U1quf/z
8/EK98aqxnVhFiQEbuUlRa9zYvJwIfvGHZnYg0egG4jZLtjSwG1wi9mTyfbEF0n02NyYZtfIsPaw
xyqSgWkMh2e838jR4c9HyylmABgfiM7k9OChKRG71mTBU57rgul0PprkqLRLi55Eolm/d3/XX/Dl
/cXqRu8jYmmJULq/ur+9JK+hdQb6ISUCKkAM0YLApOhoOWRThtM7aVLIu5mnsPAmMcxzKRthbyGO
BOV+wfsyHHWeqjun4U9uWxRo7c5bFkZxf77jbx9FkoA8uFSsWgHOrleLtZDhsPIixMGi+bMrqyU4
D6P9qXOr+MbNl+oUdc7yPSAJcQnd/0Ah/5/vwZtNmgKHAg3LT0DXK3wdIuD3WZaUeS4OdJKtRxB0
031I/B8DVA4P9FW7d9yev8qnlz8Lir01JMEPXDxQ4tXbToNBhU7miUMmGpgyljcfK868ZKb59nXi
Wb7cJ36gT+ypeArS2N6XM5mTxA0wL7SG+lYaUe6CNFNXXk3AQb3knbVvSFTa1KmJPmdI4zd6UdRX
OFy2f/6pfsHmXl09Wz0dZWiMbPyvN9aMkYFljzmEKp7wW6+P42en8VCApU76sZ4581bAIyBhoTK/
hpqQwPNbhh0oKmANICWmAxHeafNOzforuPjlZUEPBR8cwxV04futv/JvNWtPy4RwGwQLuHkqRh7s
exjbaIN/yEM/kZ9mP7PlmVFyS6YA7CS5RzUQXg/GE5cBENu0sSyLZGc1Fj1ULTdNEBVai77SXTwh
buoRPF+3OOz+NxcO2J2FNqTtIV5DEXkS3CacLIY40YxusotrpA7lGMb3jQiTL83QoYJInIpgLCbZ
kbNHwKy/jqrJASDQIR1R1U8gzXJFJ39jiVScxmSWa0LLWnErfF8PmfAt+70Lf7t6s1u5BD0JFhd4
cq/2D90OpIU5jiFFyCbyN/Wc4Ru5g9ikvfShceY1zSuyvvo9ZqnUzdRzJKsCHdnc3BYDL/Y7z+U/
XM56NMVH7fnwvX8dan57AAZv4tRBzX8IBYEcKTAPBKNzfpFhoG4SFTKXUZm4RFLHF4m86rZyyELi
L87CXdJ3OINvC7DAY8UNbWJjuUPkor98HJdKFuhYZyqcXB4rtOXl1q5b/YgwJlnbEO6Vl5b9Adc7
qqewHz/M5VztGKxPe4OnhDhMslqk7yFPU1P1Ttn+DysQJ6CIsRxmc3Khfm2Av92rVWUqerszhz6Z
LP9G0r7exCFk0nuLUS8eMA8SxSdrsYZjgObKPkTW4s1fc3w/OWPI2pKHbBbSuaF/Ri85CbBQ7jAe
2AsIAJPVF+M2HhZa0a2j8yDJ5KEyOWVmzqnlvVv9Dz98DB+CapLmCAvAq1sdtUi4CnQVBzRTTDMz
l1S5NIwOc5FajPYDZW48lzpCT+mzxT259/oiPHnM1I4IO9/L3HqT1MBVsKQD17XBLqxE6Je/fMiv
l42cDA4ZEtQzvK7mthn4NXZOYJuNP3jOflg8xSjd9fcJxiE6Ssq+j+q5OWTdZJ+GQXfY71krOJmk
MWbhbA1eKZmgbk1eayZ33mg9i2Ba5YVZ8bVzO+w5xfA9l3PxpapF+PGdd2vt4b1cXDnCQgVg31rD
WV4fJ/qCmMmyD+ODywt2lzmldxNiIj3ETVV+mwS0hrTs2r1r5wuDjST+maf6Oz9EuzNqyR4Hm6n5
/+KSOGAFrHBrZ+x1j6KAAu+WzFsQC4z9dR+q9jrned3QVjY7F13sMayq8XPMrnTLurAghZqCDTbD
cG/4KnfGbvx3rulN24SONVBROo9g4gN+oJe//IQHcLYdkRwYtIaflqLOYUSR50hNP+0zS1offPV+
UMXbIo+WL88ac7HVKRqsr8dv7zKGOnxYEWeHrEuh1OW5exqaShwLVc9HJ6vrq5iL+Jz3RXHVKjv8
W3vlN3yIptiEDSiJEuDejVXFzL5dr7kKXBVCBgftVpLHg3EV2eJR1pODE8eqzgb8GQQ/t3hmo7mG
R9aLd+6i86tp8PvT5vOzri/yitonqfF1172sYKKyJdp7lXdI3rzZwGUdcNc8F7G7zDuQOOifByYS
6Y5FGEGnN7rxea4H5SHj4si5qVAOm42pPd1+bDDSpTu3YZ6+n9Vku7eL7Vl6Y9sTuKrZIQJ5Yhxx
NM3Sq+2ENzNlKh4+kw24fE7waTB6acqPckbKnI7ZtO3aoGmIi3AGgPpxRfVeEFVIdAqvCdwh6uOR
2s3X9+XolPSfM4HvOcz8+WvQAE3cwAB06GqWSXUhBDnV+0lODu7MGjkmOjPL7HxntmJkBIFcBcN+
VZ0T39a3wq1W/wBWpQduXe5ti6Ivf/Zj7hXQnOaRk+uUptPVRJWTnFz0u5CE3EEpvqA1lmcqhPKB
Rk7/N6gxTao3X25X6wUNEuMBHW07p0LCLVV3S2ZAsYY9Kelt4bepmcDSeNVoiaADE4pSnbOCt1hX
SBE6NAI+dl2YWuDHjKWR0crEjpvtCMnplnBPtDsJft/+pIJuOqvKQHbzogL1X4JVeW9j1LjDIGnZ
F0cyY9uXpspC4nujDgRBV9vJUQ9D6xy9UlWP3DyWwx7qowHSnNpb3sbV4C5D8aPuUBe/dzp504Dn
gWQ5X61bzCmxzLxqG7Zd2DcZS/q+dnLnUthlc7BEz/vidORbGpgMm2Wu2oPDJn7xpVeeOT8653dW
vPUQ9OK1YElZm23r4Jtjs/+q3rL93qCNNNAUinY4V2WSXpoisPdVlN+mo27OXho+4fDL6aamYFvm
PjgtIoa2U4BjTAciARB1qJ9/vqzXpye+NldFjROFIbMJez3a/bb8tB2rf2dS2D1LrX9W5YxtcRT9
/TSm1ecAB+jhz5/3pnZhheOkxgaL9NzmU9fb9PsHlkBNw34S+yie42vwG+Wlt7PqC8xCd5sHHe9G
6je3ZiRQVZk6hxebTesxy4HPGJYOJIKpyMzHcOnrxwBl3lNQYxLctiK8wfXOGtGVRqDUxvPk28qx
31vfyB9580ty2AR7QtXMVsGe+fIrIOENWqjryb51RhPupS/66NxVXUgiCBx/gElLll0SxOHqaFee
eep4/kirHo0dH3Tg6BvYtYi9S43CcudMHGqhiOTyC5JUjYcbvfSQNaW3dRplf0vLkrp7alBKb7qo
byRxiu3wsW/8KysB5nRMhA6yS6cURum8lNn8kNWrCgrbdyg3hgCJz1loNAvfoADP0rwD8JWCzIPW
qNNB7SUsiWo/jZM05zSqmuE+xpsLtLKOgst6vo53rt07wb7pU4kk00z197Yt8vaAubM0+4STxHcx
dk11mgnfLndh3FM4Vn6P5yjMHeNfCpO4YOyifrk2Ja2xXZnye9G063+wQFTDM02Y/juRTSG/5IiX
6sDW59SXxjQNvtuJsd4OK3hwW0Ue8trIzhFlQN/X33x7qd2DPxekhkn6fvo4huuACaVLk56ZzYEz
Dhnb+vuKpB3ie7u4wu6A/xK102yIbJqqPNInp82r5iKq2F9uir4eyRTXpj1qWyc3rsvSvtitWe+1
+5jImIJogayMhDup/L9YgKL7IIjHdjsUeb3zZkATzBsLfER27Z3oi3VPvjc01imRhrOEVwRlsAlo
1N5pq17N+kEJZWKMbb/Yofxzv0S5Fd+rIl2DLAG+4twpDequBFP/c4MoX+8RssJIlgMWewtLwc3c
6KHf5h7fUeqwUSsrOig2iRRWv4dBE4Jnx7HuHvineK2DjMbwBnavIV2+h05KnS+IYI9WuZzTp80T
ClJoaWaGKPGMxnBU90LIZjqiPNQ9cMrM+lEWnF3PacCeuV+M8sM9Zrvug5VCZTqQvk4WjqzdHh+c
NVQzxhKfLhnCwv4KTzoBKNXiY9vx3TJDICFVDIY4J6K9u0ejCc7ay5fmQ1zQXbqeI27CTiB4hShg
F+Ox5qAPZL7HT3Jsi0JP5CqWDv+wLMeerh7UgUNh5VFxkKatHhu22WnnNfmyC4A1NvfKAf0A9W+0
yCqf4TtjheDRdfUo0psGyjN2ATPnj4QO5T76yiiZr13lmfbJMm2oNxXvpj6DnUFI6hq9WMe5CXBS
+NGInx+0Rl1cm4X0tT0vOGjDwWvn6mjcssqOTkj+pKahX/8sMWfkQCzszL/U7RQyTOHf706QC2PA
BLmFgtLNOwclHp1Of29FbTluNQ1Zc8ejh3i/1v6Cfyyr+kMKfBvsbdQjpFJO1J6Ac3Qs6pxaOOTp
+Kt2fRVuayfBowbK+5ofEm0nd2w+j6WFIjOJ8vgJZKgj7llQpgU5NfJBoIrrKEYzBX2uNDTZCiu6
2qXpKMrt5LBv3rRkMeOcSSllkYP2CTa0BWbGdiG31wdDqdoKPkzlgIfzl/gJMoHvXJp6CZ4Glesf
QT9Kljc51fGW8CZPHVxd1dmpTnymbPBOPLWBO9R/8V3iNraYjCB9TKp1mo3lVPgf2E4R8w527Oiz
7RbjuNe6zz+WkOl/amF7H/2yb7ptYAUY6SHtpMEVXqd6BVfrKCDEu2komcdJNVsfKic8TlEX3xNp
6wG5u1QfASUAm0W8gam9nCG676bU8qNjhQs82ztVOpT3GU/MsB3BIw4PIuOLHhC7UDHOLoiBfSFm
PBhxWf1VQHGo90OMIh2pQ2D8BxvA0kX7CRVf5RtHM21bhc6ZX2RfrbpExeOOOevESoGUcAicfth3
QUjCm0oF+J5q5FWnk63jXToNYLuDKhoe7G4cPhjVJwN0onIobmKiOdv9QL8AcLun/L+5u0FzVXPA
QrtJkfTRWnygPmidzLXWSv30vF7RbjZTVO09MQz2mTQUtMgGQGL4mAaxlezAH5EKPc+8+seZinja
F9WcYuZpa5iLTO28Mz68+WwVRTWey7GTAEaIad144VAvNzOGkpGHErfUobIcBL4pPIpy14mBIi2y
FaZAQHlmTygDHs9+ytCV0kMagK8T9AkaKiB0tCytDlfEYGMlStIxsnd+E/EAZyr1L15PztPFojrd
BnENg2YgZnk4Li4g1U3Y2u5zKaTKn0CPspWPlY77C+psgqgbalMqtmF8bmHOXDF+Th+WkncUKFbh
3JdZHX6eBiHnY2nbeFcXqeYn4SniqlSNAetuIJYJ14oRbrEplc8Sm6GaxQbbAatmnoddbDeUfUbt
BzQeSRRxv7i14VlfsDTWmj06dz9l4wgzyAOd4F3xHJA8IINqeNQT6WRbMLo62qDCq3oW/RmDhjN7
bfTA7GCWBKO08c+siFY/q9vRosQ/3iqMXTAtyCNw+K9gbWjP8xTMV2aa9LiL1tVr05uUXXCgIsAY
teApBhGS03yLR3rfi0ZStyt1t6SHooSgehj4W96pmvwp3sR94Vx6t+kwkOis+ri0UMivNH3v5dxH
osLk4pIyutOUppd8qKh1ospvgnMSGtQf1mo0i8cGDTvqYfu2RFyIx6b24L/klFhXi4BqTx0oxmxn
KhDjRA6EzhXGPsPoMyXt+hryFrNZU+EeawHM0CCbaTBfYByzETZMQqgKchpenjLhI7KjYdqGQWXH
z3WVafu2ZmyWXY3pGH5Huxa3jLzdgTRwqE1gpbq0r/EfdsO3bPCx9wSjx6dxyjf4MyG376cphncV
SUO0qW+0GraeZyrgx/DaHjHMmGEPsnP+Mc7C/iac6iHlbeG6utHBd2MZGkwj2TBHUA/luLGl7T0k
i3HxbtHlRtLHBMq5sQobz2aYltaN21j0y0UM0JTPiO36BPmphmLvS8wJeVSJXd1N0I2SJYouA9Qn
i7TTintjO3X6Iaf7uqG/WY4n7assvcHjj+TApatVb51WAm8uBlQtZ3oy81kCpBkezdyQnyxM5/8U
MJGdAzWfZT8Yqxdyy/seJofay4YHUKHDsoeqxZNKSUF11JiMclippFj16yaV2GYGwNumhYmETLVu
yCp2nOnU2I2YDqwaodr3gA2WrYiBh2wFTtHohJssSrerL/6h6zx4QFw/8L1Ad+O2YyHHx6017XUi
j9tdErSRfwYZjPUQMD05r3EEQmzsIzN8o/Fp30jw7BY0IWlXkHhx79+ndTgmR7sNM8aajofXRgVO
Da26zRuO1ZkVk/dnzYYA53ygAaFUFhyT1g/rvcVYtDjzBYnvkWPhnhGgJeYGC7rO7jBcBj2yPsey
j6QBOn/TdPL0ZW4r29r6NgL8qfJrdy+GmQFlrUAp+bk9EGBD+FPNO5p730pOHbCXLTQEu2GuTH+r
LTgBW9n6aXfyVdnjpuocIXe87BIXK7zlOh0xwdXQ7bMwq76lTi0+VHHUYEUORwA6rk+8E3EsijWd
OZpKMYLO4gt4mTS6b9um6A9tUrIORW2RTae8wxX32WZURqyIbrK7Yazd7ooVnD4Mhrb5Vkd1XF48
7ZOo2DAixGs0d7o4lJhdgk2cmlFfE00XtdeYTRW1cOvn1Tmv4S3uXSYN91kHLQGDQR/hBQLZx1wb
6Iy+zmJwSFddDigbOTT6pqNUY0iBoXJrB0CRNTX3vPqRRx5FS44kFs2VXwkOYXnny4Mjl+rKcTlo
7qZgCcXeFy3kGSfhEMEeDOEl1faU0H3xom8DWSDBPlls+aNIcLNQNNbtOWmcLt1VBS30k22XwWPn
da48ZT6CsT0HlgTyRJPVWNE7OzUrSddbiRiaK5lJudDbpS7Md5ssWc4heZZe0JvC6p3bgltodWzZ
WP8ickpQOHXYLBvLwkAjo712Fgzc5ZB2P1N/YvA1V5b2bgsr9E6Ja+rvHtFY4X7W8NkPa/hvtm2s
uvs599RvZ5lXozwGWSM46Hcr70NLmbd7y0rSGvID/roN/KlRHiIBH8BXnfK3U5lAHqqbwYyX0qy6
2KD2++f1bSDUqsbRti102n5kXtk9ka7r5LvAtAWxbsWsPdbmaLbxAXEU29hRXihsLD4gwEJ5w3GQ
cw4WN0MZiPkk/VuXPaj9buzA8AmPvPChEtgBbb9t84tVxFpjTa9WwECEAiRk5XJ3leBodc37PN6n
uomgutV2A8xDlQS75ETPXbH2Dg+ao0S4h84Z/Oga7VgpKSOe/QRAtr7KyS880eduttQnjmQA6dnA
vLEZ3eYzlfemrvr5kMpCR8/xgNZvF5mWeYWCxeLu6egTAhvOi2r2SjlJf8ytNq32Y+Sb5ykd2+nM
RCm5rtuwD7eF65DJkyGDVQfH6TjP9mleRfuwGMW0yWMjikOe8jyAz2qybyP2cVymTt/Hu9nlz3il
y5euRZQhM4lc/0c+WjmAsHqCkJK28xN9u+yx76T9F09FSaIKFVKzIa+qNWdK+SG7TVuIynga4aMr
J1MnfxGVt1lCi/pAgClYdr7Qan5IqC3snetC8N6mdVbLbeB0jnvE8oAJsqSAE9eZadzoGoYKlyMX
hTM6d2N6Bj0pHc02dDUsZqzGQt15dRi3W7aDYqLywLG4m2nbPfpouuadmfBPgYXqks4CA+Am9T1V
UHnd+JE1XmcQ3U8xdZx74y1AEame6zi/h+Q1uDsA6dO8cXNXP3Z2TsPA81O1HCVbi/jAlAevF3Cv
EmNGasUD1s+58+7acgnw248Q12wLpMeJNyb+4qED3QORitkEKFrMOXbLgA46PECYJwkxNB8yMpc2
sVulLSVmLS5ZvPQA7DuZ+ltoYXayp7x25MXP+lxA3TQxyxODvBNYeRPRFqYLhCNv8m+VJJhnW+Qo
k7ay8Iw++CrOIHBn9jc9iMjajlQ6F5RHtiYbSuKppOmQX69tKSgH4DQXApLcKnyMYXjtCZnWqFVa
l1U/EK0argI7meTRtF54R43VW3s/c/RVIjBc7305OtUha6q164uKMhR4XyYttiYly26D3C/v2Q7L
aMTMSesZRF+xdOW5Xcq4ugra2KZNHjcjDec8SR5Iw7Kiw8pAO/da9MOuSJLpa2boLxw6Bv7LbmQS
0N1lMq7kc9yNVnzrVSLGP0YdR68d/TW7ZKS/9HHDZkWNRdXQMPPdNfgkOdek1QR2rRUJiEiLgvnc
F03insXi42a0loYtpXNU1p1msy6ZVtXJhuqD8/I5KsegzzaQTeyPYDlIdRk0lQ/8lbY1h7YoHb0h
Mib5Ru4Cy+Bcc5xi5IDwfmdFSfHEHhOGJ0bP7njiqbJH3Ct0za6sIPfsO26y+J5ZTZhswyQpyL/q
2hne+LxiPGrSXP+qHZry28pe8J0nbZJn+yZo5uZUVHlwFKX0irOZ9XpGVEN1IU4WQKrD3IRcEOPM
n3MN/mI7yxloL8x1lANxxsO6Bb8Ub3VD82BHAjwG11xghTRhlhOB4vGVN7PqWBpkALAFR33kZYce
jRxbE+y04XYYDaJ3dDWY9F1p5cAHJo3BP8qi7ix6TsN3TWWXH2dZFt+8qYS26nZFhhUeOu+0rYQd
dudJ5aD6MqWzz4ymwPV54cTHx9HybJoqZa7AoXu+cNAZGeDJMdk3s8SdS6MquxAQQsReTiqCs206
HLcbQQJQhnW1KG5w6iRXhehFe23XPef2pJta/xKwb3zBu4mXv820/z2m4Zfu64JonxvfoylycNs8
XbYZwHq6x6bE2b/QnZyv4nj2zUNLcMZ4EA02la2iIf9Z16Lor3gwQYQ4VjiJL57q68/OkjGQbHhF
fTz68LO2ybCM+uykUt6Q0lVHH/vBLRB6hFl/qZqyxbhMJQsoeFK0AsMwJW5wRiNaYVlvsb7MSlY/
JxEKrFF+VPzNuV42x7YtTXIbzAsj2EZq7/vUzHaPrN2JbsFo0vbl0tzoCFOL6yGvvCRukZyrBxSA
fn+kc0TogogSira50vaNY+xogUEMinnrCct7aOj1EIGi0/gnWrjRJZq6LuxTAWQLDzGEovusDeAN
zDSMKw6GeqTeNSPgJdNMV31tXNpdIsvYz5Y4IaTEWTq9sfhGhCpJ4Mz8MAzVN0y+FeiCXNQ/EdqY
c1SNznd6g8hYqiTCgmYbZ2dx3lo2hVTN58WUpcupacmTe5O17peC+KVsF6JnBHY9KoJ1xgTGAwd8
vB3UWpZSl8xWfr5rQ/U3rW4tHsArghgJIm31jx6bU7jvkYc0h96IaGaNTLxqR08i9i/2aFxy+sIx
mrexFdXZjdeAeNyBJk6tnZVzwtnwW+tzkLB/7YSMWvTlg6F6mzmsP6mFfsYlGrq5vrRZZ98Mnsyf
tNdyIFPRAgLIk/GyHeBaHXu3j8qdyCMqzCXA53ztttOc7DCzc4rkVJPdp5Aj3U1LFE+/oY0hbmDL
5d2F8XQI5tCzG33bxr3ob20So/FKj8vEkcbpyuEbQTMY+pdI90eZoRSvWtv6WofgiBBcarL6FlLS
6Yi07Q3a1CU+J8hSCyoGi9SKeCrglKiq6jte/WHy154FjAmaeyY4dsitxZ3dlLhwBiNhhtZiXsJP
9DBbXOeerGm15HXXnfjGRYuHPnLVPsFnNV26ygqspyLxbHMZXGfEP16VYXwG/UPgW0r2Gy2IXEXW
da6mvjwEWgPVTFjRzNXUUKJ6bTBRaeNU7agk6tE9Wot0QcdZcV25d22X2WfqyoFuqnH7O03V5Jx0
7QoE7E5MDY7LPFJfO4Vy5hY4ha4uMyk+n6F6i++ogd1smzVDhhG66mBzeX36MCX4MbZ2byuODH1Z
LFeYPIfmqFIvIJSJPR10QIt4a+kAZ2+duhmXa1zx8pOxQ/YmnXqFu1OBjJguh4ZvyLLmlzufvtmX
2HTRJ9HMq0Q+oQO1qzkQLnQs1bIvqYa/y7LOvttyTL8mU6GWU0TKKBqcsM5/0OIbz74eHXHo7f/h
7Mya20ayLPxXJvodPdiXiO5+IAmSIrVQsjb7BeGy5URiXxPLr58PrpoZi3JI09MdHdFVXiCCQObN
e8/5TgQYoAxqOERxkPSfsAvhOKfgw3098M3Q8o1NH+2EyMllioTeru3aaS7MxPCe6lSfv6ey6ZqL
tnIguoqUHMYt73Pl7oSkQ74xVGdBvEnTwTuWwdL9pDE8xFfGaKoSakgU+7tCNfoLTVY7evbqpHS/
MLudoktOjzaosMTojW1apIV/V6FJApo1eqN6cc0pUBv884G1MeDsMfLmSbROcw03YJ1CRlUbirnW
3pIFlV21qWL+x3g4/VoGMXIjZ4qLDah+jzyyATBLPFuNtVqsITtuBpepjYgjvkl2EvVmFWBQSKKp
bVa49ePsOvbcodzOzKS/qBFnxQmnkFzQhSr1jpSS/cZlzwkbu5AAyeizDQ7++Shy906s8u+V2Trx
RrOJX/sO8KZH4DPAQFjNjVD6QhDkXD9B7QA5RwRBcBXTuLolldOtmJGh91gHjEGe7LqW0yXooT7Y
A4CVG7YodgRA4+xdOQ/sY0tuWRXqVpLtgwS45EH2HeN9SwoTPm4GMWyTJmT0/RgdooTXA/LMaksg
lDsfE8Iw4nlNf9yOECs1w16WDMs2A7L375ymk2kzGaZGvs3EearSyC/aSNSK+qeCcBx5PWPyS3iJ
g2ovJUDSy6KxkCyNNQ17cmPSMljnWa5XUJC69r4tCl7YJbG7BjhVgV4qu8QkCFOC3gUcNFYEioIe
RvDoW6A5NMkNWBmRGnDFopYGJJbX1gFEF7A4qbsF5HKG8xtnSizyvnId3amOatLbJCXjb7CLvF3P
QzPDJ3BygEEPzN/KG9QinbOK+6ZLj72qSLvJ0XPLXQY36AbbmButYD+ZZAJ1oulD/gVJPriGv/lY
mcBuzaO9T4GJPw3g8ecVnO2UJCJtjCKOXSaLGr1lHX8eio47ETNzXtELsC60bICvjnHUAm3eWuJa
dnmTbNXUdsPOZiQCqTEyClBTPl47XjDYx7S4RdVeRGpU8PHJyLXWrZuicxl62SP9tSfX3dA71BLG
REjiNyVz4H4zuw29OWWMNQxoR0pOGk1e3uJ2NCBsa7Pyvo6G297XLH3PQE16IuGmsiaOTXbWFXFm
ZUtq1Tg/TjDGjAN64DhlpKAsKI+NpWuhVXlxe+H3VZxvQKr5xt4BXPyNNgP3irjV5XXq0iUT1oSu
tsvzzN+1MZO5tZ41WbDr0DFznCrlgiFso/Gxzb3yG/iegXkqQ0tvbUVetB/QFwPd5pBHsIHvNcnG
Gnz7qOpqZhKr0S8j31AjYqny2hjoRkxI4JFqFZ9dqxz3hZNQPa47fyodThzZ4B8wYCEhicqEeZun
mpKedCKQwoxGn4RMlfylLWoaNxl4S7I5JLJmRoqERDbLAehKR7u9xEEaYJSyoJq2cRZBCx/5Lbd5
TqjE2iuzNL4gsDS+1D1iKgDbBc3LmNqkxCsFw/NA5ZbRtsCOv01ZifttkQNp3+eK/g2dNcaom3ge
huIm9nR0SiWf090R2AHeySfXdscMQTaXjA/pExZTZP5IxIIPXXnZ6HzKGiuSoAY75AsAPwn+lATA
dSvNon+9boDm6xuXMyvUO4jAhO66mcWZCmpBWPcjdzwfnejQjpUuwrZ29S+yUAuWaRpG9YFL6TdS
DlzL9uL+8BE7Qo94rYMQqc6ZzeiDkDDtctfSU9l0yukPuiYV/sFSfBc6MaHhbHgtACDX2I4lxG/q
MOswuX4EUH02D/08u/u0bLJ1obr4oeKdpYAX4rOhZ05ot2WQQ/vL2of3hSjLD/dKjgOGApDmnzny
pu6eiTiyfMpcxbRkW2L/BKZiyovY8wLGOoqs6TZjiFKQMlcGDO8+kJB453pMDMGL0tKxDabD/P+z
azOkmn07Leetcsz2pneQqEWdbZgABQPCDFx2LDIGE6bfyQ7C3RBtGted3F3uDZa1xdwAwkGauQvd
qyp0B6W7T2ufUzYSuaFN4fpbFNnyyEYnbtshH+4Tzxzma0MmfrKiXh1SivgKAfNoRH3EPMOFZ5Z7
tOhCO6tUs40VYL2VyfCHAQtDGidsojGvrklEiJ+kYy8e7Rrwzagp5OFT3Q0PEnO2tS7m7ruFnGlN
Q7d4QgTbnxh0NKHuJ6NA1qLAkYm289xihbQU7FVMLFxoAsGVt5Qoc/01TiLX3+gdUzgQpGbydQbN
Vk4rim2teKbpjDO8tR0NaLxTpt9zYKK3wpgs/dQD5WESjpxO3cUCGv7OsJFdsUJH5RdnBGezbstB
+4JyBXW5LmLCYPzKJjtV58WmoW2lEcmcqq4/Jy5Mi48U9290Q8vXDv7ZXAARi63x9fti0+ul+w5C
VWbgAFlj/VWKHenC5PaHVpcZm8Gb1R9NkH5Wbg3lNsq9bSHmKwixjJtzW90Mkp/5/RfhjSNkeRod
mxk4DqOf9vDXP1ZMz8SkdThuEaFU12xm+mMQJ90Oztj8iUj5dlfzNMDiChoiJ/rIenTcAawdol1y
PWKVrswhtz6Qy52LcfmheDW4RyQ76Tpokdc/VGdWsI8x6W+1rBKHJij75aRQJxdQXefVwKHzwkFx
85ELYXnzXq8KDlY+IsZM3LA+KPfXl3W9jsIJrtW2rWhqy6al8kzt5hotPXIS/M5M0Dg9fyJtXR5q
Wz3x1xQ3mU8UgHA9fQs4Kzg5KXzJuUmpld7/qn7304H3WFIwMdbr5w+QgRg6ZQpqbFlhbwZiuMm6
T/P6qjKzXn1kFFo+6utbgQsHmRseA54MFB+vb0XMkDm2esGirXX2H31b2wL37dSGndLld3OiVqsl
yCdpV9NVQbb8xs8qj+l0NIf/7seGts4mQ7vf1mHkn3mDuqSrBluPx20kh+4u5ehOu0kGAcm6UCHf
v9bbbcE3EUIaOjJNzMfnSzPNyR51RTxvLa/iYO4hDwUQaDETLB2OWC3T3ufe58TfUwx8cO03WkwU
+sFyxxFG4tz3ztaHdvQjpk4882RFxHdDzgDAN1Vurfw2a0PD8Qj1ff/Tmub5l4yXno62ieUK14N+
/poZfQzvtDKisO+TjG8QwBFURKWXYWfl1PSW7NUFFDNdIf5La4DhZI3taGBxxOdIpF8Uvk1FUuh9
+VPS3TknXUtJRzW0mTZlSjnAU8MkwAojasUNWdoc+SRk+PaAjCzTPnKTnN9DQqsMZhK+syBoeGjO
9KxdOvIU1TEHeKTOf3DemYtVgWvxnuW/ONbCGT7Xfo3KMp9Y03IPRLqTBnQzYEhWlIS6s+otcGst
QcpXfa9ZX0ZPJJfv3/bf/ZBL4YFfkf+h9X79arHVj3nOmHvXl6VnbImR66cHvdQ8KHrdaLQHzG99
9/X9i76xTXNreERNQiEh4fj42l9fFfmS3pAaXu6qsq8v6PxUVGa2c0eNFoUzA/Mry43UvpkYnqyG
YjkwDp4l9gyjP7L7/TQn/7q4uLoFyIr1ZbGNYv85q4CEZspSZ/y0iwwS01Yl6sBj2bbmlZOK2bus
XDOXx5kzX3rNGxEZOxx4iXfRcHbCS+wxxVgFuOKtDU7GQF0ieGWIgYasMY6qMmjdTKSyo6trWpZx
LW2da+YrALBdy2/ri8FkOVuVItbjvdkSCB9IBBxQYVvaxtVoyuYqR+TgHVKbde6QQI2MLp2ZBtum
HejvrGZ7gI8g6cyZzBkscMocQMk0iQfOWJeI79tnB5TM9FmAoE5uyqagoTu203yslAzco2U3tnVt
dgiZpJPo7qXgUcvWhC7gxyM/jYMxclz3wcPjHW2GIHeGE9K2eFzTvsQZ0WCE3X3weJwvBS7brb4Y
NrD0m6z4Z6vslHUF/cZR32E80CMYA0ElV/Q9sZkJ3YNoZdV4/9a1o/sK41NsaQgCM39YB5HssyMh
bgOan1pv1AelwPmuxzpskoDrBgsKAvn8mUEMm6cOfE1Muznr4k3XiQpjasrbKhan6gcLCBvp2ZII
fAMvCoARjjbUH97ZvldOiZa3pD7tUK559SIAM8qbqKzTH7mlVVNoYYpAypWgDrvtyaF6DHpf+oee
BqG4mRSGlF3aC0f/Ivye8/boIDa6pf8Wk7O04FZFIJR9TNEkGZ9LENjjfR3LOgtryuQxrKqW4DbH
Z8axcQadcr+dYCFdRSX9dowsP294CQTsetYjodY9dz8JvXEQ5Oekg2YK/hiRt4+9FOO0b1s7mx88
A/n3aqhtKKQ2QBNjH6RkH9galrbNMh59JtPJf+lK8pJ2wvAA2Qm6chR2RTdpIZy2/IuZC2OnG27k
HjJjQoWLSSvSYS3jW8JoD9GE2t9qb5BwNw7jc2qrHROxPN608dTDaOZU0Ia9panooWVov3Ppu2dr
QPzlt9HSVbFFg9T46JKr+j5oTAwpda31P6oy91bVHAzZN3YNOj55YPX5M2MasyalWBr30ygTMszS
wmqeSJIWF4LjUw4d1FF3Vlm5bGtRVC6w6Wj8brGyssSXWOQBM/f9vW8VwXAxMD20Nkyp2+dlswpW
NQrTGLr6YMBptWM/W7l+Zv0wMpOw21J20wspJPYnK0sb73ua+sjRtbh2ofr2UZQmOLsHIYghMBKG
EDwsl4Bos3RdtMPorjwfb2mI3CarEWBF/db2ckIY82akr8jwh1MM0p8efqkvdehpaZ4CALXKuuSn
cHSLbZQ7jn/FT8TO5cA6r3WyPz/7I33glZcrk36WW0Vf2CDncinbYi3ZlaPnhGaC9GYvxmQyHzHP
4jg2504dbKORF54i1TNE1+fjo2Zcx3rWJ5W/z6Ad5RuyDduXMVHMHXNDcI6soTloKwRwzB0QrnXD
sWYDircjzF+iHjj/lnv6El5xjPtKHAfYifWBHruHIUt6MRx+K5Z/dEmRVFiNBxhwhiHzfJ02Rsn0
AmjuvGbN5muIC8dGSqymwtwwvhQnUyJ+p6/jZOlGs4akDTWgudXactv8k47U2SEScZRHX6U29oHa
dV7mxKTRjzPFJwyjjKabnD+ebEqWVf+GHjlCGNi6J6ILmq+c/l3S/2qNoL4kb/+w09kxt5RRnHUI
eiVoggwtOLJ2XnkMiGMF8miJizWLnPJpiCNThEkDYd01UiMNi04ht9Py4j5wk+miQEbwHU1JfeGm
vmQsbKapva0seCkXhcU3CMAkQ3OJT8avNmTrEVkIqHzyV0wKrUtpOgG7tCoQAndOW6HUwR9L8Q1b
4aC0mjQtGfXNleiq8U43SABaqbwyLpF0kio4dV5dXNK4hBfpzZ4X3Q3mHAfHRLWJs0HZwkPqN7P5
uTB0OmqtxEC4oqHG7S6QLeIpM4Q+bhrKWNjd6TgyvIJU1zDzjtKTlmXxtJ9GWlsI2RIT0rWg04GF
B58C8X9Rx91w5iViJhCsQsEi5/Eiou+KSk5DCPVSWnSiteIW1X79bNMk81bl7Dh3Uo3E9li+KI/z
4p5f6ZQI1sZL0Y6s6jEdngbkAOXB9xWIbqwAzzk1abGeJq2YN0WViPFCJX5G3IqjE7BazrZYzwxl
8jUGqQSmUxCHvBW0BIiygy1jFPJzlmJ42Qd5DbL9p4UmCgTRF2Y2V48iQRcItA1o9LpgmkhKIQoz
YL48Yg+EYkvBQChKnsoGzBC8M2fMwhnlz5aMnxyicZ7WOOzMQI+2RZzIGbWlmUy3nZ03QQjp3j4V
lWDEUdgxQWiR65DgqgPJP+ozWun1MsvpVjlQGqIAac99q4j21EOVz151AZB5fh5cwm+IQOJJldC8
3Ceg2ClyEyRLyYYWPq5Es9N4ydXAAL+cqkmsy9Qyt1NEK5TkhsAJNf5FufYqD0FurDv1N5fEJBSq
pQT0gWjeux3SkeWniLvoS54zq1/3IIpYfvwAoWM3OHhMpmR+mCF7kVhgN+Yn6rYiWbsKGsAFpLBF
z04UkVzPTlMSZskUkfaVqZmrUbeJcolN3cuOzJrGx2RkWso6Po7xnSPa9HszzMZtppd1vHcLCJws
WEtyjRgjw3kymKtUK7+BEnSAv6Dhq3QF2xHTtScjLXDpK/R8Zcio093oE6MekRlj9dRUsak2jV+g
SmeZYtpswySE7zEF9nyqC11stQDh0nqeyVXZTx2l0goht6FvtcrKOZwyBTB3mcLmN1ijTwqk3cXu
lkxZEgvj1ixfcLyB4O+BTRObWqOJQG6TuT6SRC/EwnSAyz12uCt7nGGzSVIea11Zf/MZwuq0fE0A
6+40Ot5euQCz76vWt0b01r0yTqM5++5D5PLorfH+sqmBcqK3FaioXnkOAoxNkkTizkww8+AAV+Ou
oXpoWcixaq0CRG3ckY7WJ5mFszhlzP2ugxYB0IZb23+xplQjVyIlstbbSlYJ/sxgBDDwhJaFjTfi
DdVHU2/ZTesmulBSy+QxJjbvwRimIL+gbY//i3Z99y1Fp1Xgvagj/dbXczv0esA+G8RIcYMEzEiK
lVHVT50jiSyKC8RsW8OLcXtMPiAs9K3p4vAIcoZnZHrepazK39B+J5KbaNnubmjxcCDfLeR2kmP/
6MU62YHGTGQQaVZjGJMV+zXloDhva5mXL57wEfk1vJk5WULor7AskNxNLBe5tCxOKb2wYZCejtqD
vQsfBqHba4Wxs18NQz0ePY48TIONWQ17TWvA8oDk9jgNA/S6NjNwPQ/geiNmt9pYe9uuL91PHVHQ
YuvaCetY5lotf14PsgdvnoaW7SeYL1WZwucEBlRcEKZoR7x4Pd9aVwhUraXjXlYRLMm17mN42EYz
gWUMNHysfv5oIn3Wki4BzVt103yLma8COtgS6kVmw2iT5ZjmE3N2NyDNwgCk+H1sRO2TxV2Z9i4Z
U6/hOW9p6s+6h7az83kOAlF9MvLEFMjR+vZBVVM2UzE69jo3lw4R2ZQxUdFTxTg8T7oR3Rmts2I1
B/VYb3lSeIOExZEvT+dJXTLOqb8CuMJ5QFy5cm40hsoEk8vJuJ4R1LH0zEY1bgrCyeLLoiv6ZkXq
VvTFUcJ5qVlOnJUaEqc8FpMyT5jhGPBgfu5S96gVJKltkooctIMvQX1u0pzF+hIuRlUtiNOkCtkP
pB2ag2FH17z0s49uTo0EH7NoXWnM4K+MaiqcY19RzN/apdAw/MTAPA9+wZe0WY7SyEhiX+VrS0dZ
tjWTxiFpU5/J9051QkaspPSfNTHGOosTEohVARjG38ciJY07m+SsUW4AAwonDXVvsfIY1wTXccQ5
YmOYxuyvSTqq55vUcUcyTq2o90Oq6m7eU6BHbb+Jyx7fP+gHY5OYqBtC9JIA3tWYUSgKEoGS5woJ
ibPNVEnORWFqGgEJpt1dgZTW8kNOQ/PrrPeElFt9Lb9FLt/1GndN312WBjLZY01GuXsD8shVP1on
UipMkfGriyKZ7Vstkbazo6JqWfVRuI39akL7sWQU2cFnI7aLPRGg5Azwt9h4nFqgNyfZxj4jCGUW
eujRtMjDhNDCfm07SScupS2C5C5zB8LDXFYvdTH4mYjvPcyYix2yskQo00QnQGVGT3KVQ4vNtrhD
xPBsKFFxHCc5jciJiKHUpZcRRrxjiFeKuww8NvaAWllGz9DHbaet6+ZRgsRwzHxGs7GB7RIppkHV
X6NSQcivDSf4rIQaYsYtb0XXImP34N0Na2tgdkUAEP3SJzu2y1vUj3jd5xhpAOWlzJ/1SUjCo94/
r7/tIVHpo2MxfM+1Aigar7s5REw4yANEv0OqVl4DgfhSYeAbVsyM9U0lx4/gvEvj7NeODeQQ5gRw
RHyAHRC3zjrjAYfvjFCYfpeQRvjYWlKu2QmSuyHu+i3TiqhfB8XwDGemv6Le/cg3/rvL0wAALkbr
iE7l2cftfZcOc8NUQpcD8qW+1EBctLbdPAx23D4GRit+ZB2Ji3Ep20vN0n68f7vPr79MbOiPIObm
RtCfXbonv9jWaZ9OTYNZake7pvRXOLjowlCPXSB/6kIoHnU4+6Va1Hho6qkt6837P8B5W2LpgjCf
odgx6Eqb9tkNqKgmdCDvE7gw1ORIrsVBk5X+FPDRCUPp1WeHvfiDzvsbdMJyVVpB4MJcxpWU+a8/
tsCaZzZRDGqeNFEmNvKghqJbm2hV5UZPMDmIxPePiQFcI0P2fQdaIv+g//Pm1kPBc35iCjybiVCw
/Povt973B8zCfDO7mDK0PDguULejPvRqWANArOdjDTmquItru/meB0K/AanStdv3b//PxvGvzz9F
FVAT0AXMYV2aZGd3Ai5LURoGMvFkciYiL7uI8ltvKvLEG6ce1B2yFZPsdtopzuKR636YVOJyS6Ce
6K66pDWyq8weTO2UEiza/hi6KsMELF1PHIXtpfOeEmBSpFV1EGBUNWdhFFXeyOIdo0eyY5cFV2um
PkxrZDFrrTMy/TiPPoLasY7LYVvZuhvtCR/X8wfsF3b5jE7cN6/9pMd44cRRTw5Ig5htRZJiM+8z
rx/sderSBdn2ZWBnWMhxHK5GjbCTAcOwUz4xeJ+MsO/N/DvWUb1bDQ3ywXUFOOye9jvB5zbUlOyY
5mPkfNAlfzOY9AwGywBkHAs2juNZZ7dcR0Q7eemAswys82ZEGbONSn/eOLUpHxOEIJdOVo4H4lDK
VUl1fQNN3tml1TI77ycicPWq3L//GBhvngMGYQzgfMiXHl02yG+vn8aO5CahwaHbBq0P52nAaaYd
uiIxtMduyuEC+JHCGYmOsl4Li8C9sPeojK4b+mW8IwWs0MeRhIrmAlnbpO9Q7xj1ylY0Pb7jrW4f
fWzzYj8Rjh6HQ6HVnz1iHlB7jqPzXPWO71K7evWT1jZZchgTFMAZoNx6K3J9jva2ibVg1dcmJNjR
LBBnwMlA8ZJHE7WhoO0XZjKq0A32qfKO2DWG4kD3w7FvBysZq21mQ5f95HeuqC8oOzud8U0Z21uM
7oO26rTEv0zhH9obUPbOk1nPTYbQtx4bmuV9ROKa4RGPMXV2z0kXgEezLYm0we2FFY4jMhm61Jld
56C5MMwuOU0Uqt6B4w8Db8DTcxJOhCD2N67ZFHQQi7q5s5NKZ0NFnjNduICA3MfegJsltMRCPIU+
w30QfFGPgyqtr63m9NWxHWm/hMSh2zESWDOKt8XMeAWFdIsuNyaUdt6SWizk9dA1AwfkdvbvbWVP
zjqtxHzX8mIV6xKIiLtJqA1iwvQ0umqekw+S81xPkBadq4AzfsswjDlhoK4dlQTlBkwDHXP4kE3I
tzBHGzyGU7ptHb//WmXCJqcD5MphNASi2D5O2m0/kuW5porjI8R97KJgGuB1IhCwiZyMckMLW7Dy
8kYlIG4OpZ7zmDsIihS5hFU5fIN3inp/xQMAmxnaageah0GYZl2KJljOr0arcS3hZjv0q/50qtJW
r1ZS89pnjmQUwkhfUMK1qRmPN6INavfO6MvsgJjJQDnuu1mMbUf2O0RPpbGNjJQIwUIbDeeIE5AP
LYHEyWuABtEzVncY6EHq2w1IBmhUeWNEL3bc4YfKpgHB2AC18dBmo9ceJq1ByqS5xfCYp23vregE
6/0Hu9h5qQTgkLrXWcJvlvAU60xLAPG80mM5C+hawPHEGDS3c0PKC+XMfFHwoP2bc9zletQJC9SL
78PwzjYsitG+VybXs3LN+gS/+NuEz4XQWhH/ETvN8Mf7a9KbIS7XA5XtBwRHoFuAwfp6SfK0oMqA
xOCG8xyMM14z3sQi2Db4ID8nOWQZoFYqO/aBIrNKDrax6gJz3DFr9z+brviaenrBAdm1N8PsgZiF
HZ346yIaZLQJUMqtqYfKy7RSxWWMLRq/qbSf3v8M52P35SPwCUzTZ/Ri+PrZqsr5LIr7FOqeGMG+
4DYwth6+qI3rzfRchQkQTacNeNljS9i9f2lzmXv+urOjxyGYgdQjJv8BLLazaWxZ9ugi+8jdFhLL
DfLFFEBuOxQ4yCLd6YPrwlT4iZAbI3VtXYHWQxuS+XnsaqffmB0U8DVFI2SnljM2Rj2rJ1XWZy84
gN+av7mZy7PmzjQmcHpyiFnj7wnire/0iJlFbWhXlfQCsDn0n9Tq/U/35tlnCMC9RTXCEmRY52WL
VqhIFKWqcCdPycal3/NDJPBcyfkiKk8ztOSDOtVaxnGvbyekQSD2qNCoGKmZXz+NAtYg+CFR74ZJ
p+sdCeJm/D6HUofzko3AbgZ59GhH5DtTNC6pmxRW1gYHkNWHeifTaW2XOgYT6BwBcx23yR+LNrM7
FAgS0wDnMXzIXmxhMpoZVj9qeT8+CLOW4gIpEc16ScRrxqlY3+Pmyzmz2glppWg4vlWcDsNhmR6z
+raPP2/1f74iEbf/+gf//K2sSIYScXf2j/+6qV6KT13z8tJdfa3+sfzR//mtr//gv67kt6bEFNqd
/65Xf4i//6/rb752X1/9A2MDxky3/Usz3b20fdb9vADs8OV3/l9/8a8Msfupevnn376VfdEtf5uQ
ZfFrvNjyHb8TSFYCWCmL/wD89rX43p7/wT9jyaia/s78lgEh7CyGuNRyw0vb/fNvhuMQWGZa6Ec5
2TEU4gn+K5VMc/6u+x5amJ9Vt4Hk6X9SyTTD/LuluyScGa61vLa29bf//vynP5/GP7+a37PUz0pN
f1GKkCnBWXo5Y5FOdna6bRjDUlXl8pT3Nq9tpeOpaIyJVinjQ6fF3EI3mc5pB3mDdGonTAmd2aZJ
aa2ABPQ7z3WDDybRZ+lFf/5MvLsc8Sl+fT7r6xfJy8XY2bh1TmlXec+RXRr2KmeKcG+VWfRChdAO
G5XkVw7xRCAoHE/comyiwzQ6w0w4dWdYu0pYxn0yZQV0BFuSwURxxR5YZMXw7Zfv/K9b+h/Ajk4l
3qH2n38zl130f9/7P3/cAPUNkSOM6d8c02iO9m5qTvKU6V2g48kdqvuGZlO7lpmnnfwJwwAcl4oh
l8zV3Tg5pVjDvPvDSZV5vSCYaCT6473DPIE4TmAmL1lcRjsNPf/tZAbpDzNS8hsnoflhatPqU2oy
34qV9udr/Oot/vWDvN4O/vtz/AwYCdAIB2enDiPuGn2x7p5cc0gufGH/TPk1tu/fruVvObtbPLQI
DNC+L3qD5af45VC7bEMScQUPXKOlG2UbcM9wXRyZVnwk8uIFenspKhJUjdQjgbf8+i+XUikmS9/l
AwGs/wExl3IgMq9azehWTeA8/Pufy0Dfyj5O+QBj/PXFhpo9oceRiKXQsy4J8GPZLhL/ymDi/cH5
8DdfVEB1tXQniCBAGvj6UqDZJebaJjklGBy3g22hNMeY+MF+9tursDIgO2RoQK7c66tMuaPL0dWT
UybyZMvvaMLR16wPtum3V3E4WHIZ3aKCc8/ZsyiGh2icjeRE5wGrRF/328jHWPb+l3PWzlmebWgc
nkGlSO/Qcr2zMqtjmCULUjBO2uyi2jMhbDEdQEU6coQROTewNhEQTP4I923RXHO+/kBi+7rS+/NH
MA20X7TSPFIazn6ExCkSz1Vpchpi8wfh4zC1TNXtaCUPkHJkv1aqkZtu0cW9/+F/c4t9GgnsN9xi
FEXLr//yGvgZTo/M9JNTU/SCgxcUwLTEyf/+Vd6+bERxGIYHgM0xbO+n9P/Xq3S+yX9kctLrwFpj
Z/xqTsWTlhWbWowfJBH87layYQKipCNIeXRWuDLNjqcWBNypazIjbFTnhMA5yDr2K6BYpABezrbN
2D13y48epKXb+Hr5cgI0sqR+sJWjYVx+/ZePqeIe41/UZid//JLSfLcnKyRqgnQK/aLPtfskK9Yw
+NdjwRHC08N8/hRPyddmmQFP1apPmcP8lQj7byzcpF4RUkoxwRkCrdjrn8lVxNg65RyfggzPewAr
5C5xQHG8/wWfySiXBxh9KTsyTZvlqz4PUIiszvRLzu3LjpaCmQlw5A1utx+YxK/hfnl7b9SSz0Dh
y5BpYLBPmqilOUfiyPs/yduvH4kwCVQ0hFlrQXu//ryMqxp6TUlyiiF676vKog/d6WOIXy9eR/Cx
SaSf5Z3pNfEHV377kHNlhPJ8egv4hH92p1GgL9BKHrwR9kVYTtLeMJ9WIUgO56aQif7BPV8+yeun
jfw1agvKdW47ybavP6lp4GFxBJ9Uqk7ez9YAwqgdtQr9w2A52oqmF4qCdKpzTHq0Z4pIzB985N99
7dSiJhUivWgGIWe7aDVJa7IxvZ08rMZH4AVB6FKzrKq+NVmz0uICQlv3KRk9yKux6659JZEPWXH1
QV1ovRbmLw/g0ndkK0cMuVg3zmrVvmIyp6a8O0m6c5AXysrr6H+aZR8iADAbpmh5BiMyKAUkoSZ0
J+UTNt/QRl+Xdo7uoc6ZvtkRzUisW/RdVkWf6KhwMU1We78dXbXQTWUAZSjyLxk0m5/LIkYfMQk8
K1BdumdP2eNdDhYTT43ZTC/6OMsftR+k90PfLqhiUTU/qn5R/r3/1L999qiJl3eQ/y6JxGffgww6
Yedx2p5KDWBwi2KbeXsUYQZChTHV0vr0/vXeFmps/czZ6BL4LgXb2d22PPC8ST22xA7UFb5gC8oI
sBy8jxiv3r/U2x2KS7Fw+fhdPOg/Z485JuB66nSjPUm24oOWWtGG3qL7/7mKqy+bFFZuwhlfv0z1
BP93jDU+EPTdkJbvk2YTTvn/+CgYabAzcObgvPf6IgQhMK+wyu7UT+YSHiFAcASz/GAb+s0NgxwT
gH9YtlusIa+vMml1ZTIr7k42HSIMtNEfaWx9tKP/7iKo5rFX2OCmWPNfX8SfOtoAlcTHhmocdqZ6
URMChPfv19v9FCMG2hYCCJYlzj2rZTt296Dzpv6UBPTThTM1ew0r4AXHTxHOs5Wv58H9aAP53Sdb
Dtd4AfiOMCS8/mSuVzuWN1lcVO8wNjuqD3M/+wi//psXiJofiT9vkIMA4eypzgujcYKxaU6pVNMa
AimsDW4Ap1TnI1vBb47xTAp1e5HZGIzElxjzX8sSK299xLBjc0rKSUOfj7WwT3BzVb0XXaF2Cy5N
GxG9ljj1upRmHQ6itj4BCkpCsC/jgzl01uH9b/Y3N9mlUOJcjIadBu3Z4+M6Kh0RB3anYp6DHakL
L3CSrPD9i5zl1fzcEzg/+OzHbFBMKs9Wxa6yRYafojulZSIeNbBNzQrwKYlnaTPs4rIYqQjmAq6s
0hk30UObiHgSiWOuhBoEnUHVMjOd/OIJmJjJGheUefHBT/mbJ4Hde7EZLl/Qm9jA/+LsPJbbVrY1
/ESoAhp5SjBJtGTQSbYnKEfknPH094NO3ToiyCLKZ+CRvXcTQPfqFf6Aagg9gaxo3cY28Cqb+sDx
hY3koQUYbuWFzLvqMmWgn/NmrcVOMM1CIOSZt65SBdZeH1X/vRZIDKOCQH2QcZPaY9qAIxQCtu9N
kPSblPaEgyp/dIwUJMPNKTBXHn/Rp3/9SLY2t+g5DfMtvghXYOkDD9Gz3i0A878DWFzCxi/Mdtuj
kPDLUEK9RJwgqyNHAoNt7G0tq1w6QIXs1F3TNJsRgY96C6il8J3ADAzhBP5YiU3PuNl0GiPJ7V1p
tIAgdIZVGz1LFNQTO6lwQU94oXP/Hb/OTRbvGFi/YuC0/B/K5OVpg/Q4+D6jbjcs1Ro00KsYwizk
1BsWKHQ9pzcW/YlMmk9eXXePHhLH8aFpe3q+iYGEOPJQ+6k1621VWM1GHQVtI5DPn9AM7373WWqh
npbpQCZ50lDX/wI10VwLgMU+DyPxLvOG7KGPevsAAcMCgFXXDxKA2t1gonuBAmu/cqtdb2DCJVRI
DWNd7rRlcVfIZkv5LMPFkWrJCcD2vRgGGgQx2h3n+y/3OmyANSAXgFxPiUVCcPluy6HtNLRwe5eR
v3oI6uRPiUfS8X9YBJ4cgBr+0LW/XERSy6YiNA3YRhn9NpcC06G3t+b1M8eey21Cp4sGKKFJ10GT
LDKosQFrTZ4wuEjc/EEo9TGCAi03pbzpmlJd2ZS3PhGefCzDyAU+y+K9IXSEDjk8FleMFbLRUzfu
UzTjNwWM3ZXz/BpUlw/GbUPHc15NtRdrQUpCbEaPR7fy9cIB6R4+lGEs9qJMxLZjdP9oQ6L7oYSG
aCDKdMbJ6q0h2+g1UveULil6nyE8AZvGh5+KQwPY4W+EMVm18lJubCYFFxWVuSR+nfKydulrkw3G
JeyqY184cmsHDv5P6coqN0okegLUxtjCzp2dZU+zTIVkpgrvA78DEAZ6HePlokCfRnvSqJBrq0y5
OkZA6luERWvlh9/GQEEHz68/Ak4ZlZVL4MbGox+HqRKtJi7fZYNQByYDCqCY3H4KlR+TNPlsbzPC
mK+qURWCq3P/ON1or80jtv8uuNjpIdaKZYq2idtYBRiIyU4OlSZCJ0kM/3EM6dL3zFa/ZvIof2wS
BrbdgGvc/R9x4wCQZNHjgljKHGNJXwt88IxROgBUN0UJZQ7lqKyXmm2m+muGWTeXYkPRr9TYPsuz
hnReiBRYP7modtMEsUvLUdsOEUuE49de7Xw3Ls4aGR0wtHkiMvcBLkMVFh2MgXp9ouFkqYdOWCpa
app/iuPKOkoYS9B8QPgT5cN2N9lete0QynQiXSo+eZUSrWz164YEHxrGAqNqATpNVi9/jVTADhjj
dnJHogMejZ3+GZw4PsOQBh5hg9UbgVbgjif6VVWdtJJS3nrvmqKBjTIgBFwlewqD8iYK5MkVU/K1
8UHMD2kOJDOqVvbSa26+fOtvV1q89THKy0z0kuKmxpg8eXKE5o0icFQGF9A07ydtpsCgktmWm16t
FbfzISHs2iI1DlNjDfZGpQH3yW8SDUQ5VjodvjxIg9K4t/O9lInqlxWC9ziaIJbld5xQYWyw3Yne
oRyv2k5ZoLW68kzXUduiTYjDJAUjdYm6dAfWoXRA9pNUF4U+wOhhIR3soE7dQPMVaQv5Z7S3tsz4
dwO0KD/bDANfxjiXu01RWl68h1c4HczQNv96cSXJ3GS99DHGB+XL/YOsLXY8FN4Z2gu2wkDI4mpy
jzAbci7oJLqeglp5pKjTobfrcOVgXa9i0gpgXA/0AiEAcxGyZo0rtWmq1tWMJjxW6pjtDWvsvt1/
lmUkpm1GhYlCEBBSrofleDWzi67o66p3h74Z3/nUs5tiiO3PUogH9BjL0cf7671OEd5u3Fk7ZM6f
yDfQySBoXB7QIlEalaRJdlGmNH81MYk94rCmL+H30XW+k0Qmrf+cNLtz+H9AVPMTFQuNkOT/N3ba
MlK+tV9BneuC8MUs21rZauC9kHPCWSXZTHobYtdL8pQ6JuSe90oaJmQZpRF+r2fE/yZTpWa26Gvr
n1Wl+E+AGc1T0EsSPh2BLrewzTuZCynzaKyFSlWHTgFVDKsZQHfMP0VcT5QHesdIuqjwa8HmBXYs
bdLQaXSkb7aBrhZPoWThQoQySfHr/iu0ljGObGGmqukWM12G4ssY17YKRmnQIVw7VOC6UC5PR7uH
eKyVvyTY3591yBvfJi0yHqwsLDey0QLMZlwR5U6qRfYjgJ3id6YwnMOLsJVS1A9DNcH5LZdexs5U
6s3YQ6UJ0Ewu3gHbmh5Cbx5fT43W/AwCqygPptnYgDgsvgzWJoErV0b1KUjwqHL8xEKGDZUVGXOe
plCf2kjVB3SU0uYxbRs1Q3ptlGlEjnCvATxJfgn7uNO+tK2fV8D2UBBLYQvDqrRnMxkjEv1TMKFw
6SB/XX8ppkiZnLyiSeLQfkeGvs7aFsqIhSEvA8DC3kGsCh5HvUGtUnionkw9tiLod49T42iNWU0n
cEKJeBSd1nwWKOonTtciUeb4FSq6Jwtc4ZPkT905B9VqbhJf/s4Og78mBy20Y+SHZdkB6xkk4PMC
/P1i+HvtQRc99WpR+vkDyKT8UxjHZQg/ZADymSJ3POxSP0NmadAQmMNiJzi2eP0Emyrzqi9Co4SB
/xyMSJpP6ld4HgPgUlmvrJWm/TKyzPsHZgLNP8olKPrzLfZmRFSPaShafNJcGZ4KYlo0GwuGkvv7
2/TGKjTMmMtSvgBv0+a/f7NKkaS6yPEIcyvNihHui6VdEutrhd9VZsfDsAyCODSVSHWWqF+w3mnr
Se3oJnVdHGWIN4Cxy8KZRbsPozn80HO0J2tUqHaw+ZgD2XG9UqzNxdhlSOMszp5zxE9AftbiLg5E
4Y3Ig7YMThUFLlT/q+qQoqBBnKGtr6fHMjL3pj3+uf+Cr2Ao86MTCWYMpWqSWS7WhbhrqpJVMjCo
W79xgkGqX1JeA1hwybb/Zk3R/bVJQmInMifjuTCQKIzpdbmGJGlOnyZflKzHrLUlN9yNylhh8opy
a4dcsEhWZiPzb7l6RwykiFuvbI05i3yzG+qsk6eo1Tp36DD9NjMhP0QiSnZaM8jHoUCfT68xPrj/
hm5tQRwdX+9rxoHKotWEmRQgfMTk3LZXUI2UI6o6mrcrq9wIx3QRoTsbEHEEifDloyG7A3MbPUG3
t6TwKHeTFsCQmzowQaRT35pZhBCKdhn8BacLq9wrPSDw95/0xuvljDFwBIwEOnTZ/4g6fHmSUaKS
7y2UCQcbtYhRhGc96x7spPI+pY0pPt1f86qny/4zSHRp8TOrAB+6fL0zfLLzldFF6eWoJUgs4kBO
4fgJ0SsGPjJupsUPNGq2OOG6BVEdXDkO2Gu4RuXGZ+Z3MGeX6ZbM3dzLD9CUVUPM9al2BkzHoelr
J1tGVjqtEijq6qg6gwhQ5i4UWHzoKTiZPprMiiScPFqv3qWZUBxgOqu93zmXWWx6Sk423hybKD8X
LyhBIBSHQH6Y1UEhNfPgr4XZn1tGYX6s4QFsSh2TxxFc648E3Xb0cD0dHSdS1/tf6sbu4BTozLD4
UETyxQuykYoDhU716/ctjlFD1r4fukDeyvowUyHyYVtIY/Fwf9FXkMPi6eeMklSZzr/FEbn8LEhA
RIVajBRDoIEOntF5ewN4+6GfJO8BeBgUYs3/iDNuu9MkDeNZzAx2I3OCLZB060x9ZR5amKWM7uPy
nRbp6DOHfnMCWCTtKzRrH7rYaH6NAKcfVJQdNkNnoSLeKdpjJ2tfxkkNdgRkaga+/Ib7WDqJxuud
bur7XZhlKW1OYL4cJ4YryB8wSky2SjaqT1oIoPr+21jm2ZwVpmHzGIk3Am1m0ZHCXsyLukSZ3Hqs
6p2FsyWE7irdBilmgpEYtZU7aVmJzutpMsMN2GGo5c3YzbfxFq173Y9bj60nWvySDRNqZxw0uyio
8sP9R7tx/EhE6TbL4OppN6uXS0m+xv07xbIbAz879lOgHTpbWqsOb61CP5uxMkRqAymIy1WAPipR
rneyW0MtwgGig2Ivc47uP8trurDctAZDtxkMy5j1tZP25p5CKIeMvQ4UF/0BjMc4KuR7Kvn0uTOy
+Js/DN2LjrJz8+jxpB9yf1BQ20t0s8QoWpPRDMkr7A7v/6pbz/7aBmYcCJ1gqQ9WeCIEPmrLLmbB
AEjiakTkmXbl/VVu5BPzzJEUhr4ccPtlgypH20gNuZrdGDXrXd7ZsEV8OQ2RuLeT+IuKYdELzdux
3cLPKd2oU1uqszg0yb2nOvzO8FALj3qbZj+RPa+f1SExsQoyECFwNEwarZWwdv1a+L2IIFpzEYtD
/CKsRZ1NO23UaW7II9eqp1tbZeyalav1+uTS7weRp2gU++jpLjYeJb41GW0uXOSve7zfgoA6S23e
TXUSHKN+6tOV73BzQXrC800OhmR5nrjqfLj1k3AND41XK0RlHwCTsuupKp0hTOztyne/TmBm9uR/
F5zf85s9T3dAQSVIFW4Gct83QyRr1OkR0fF3NIvDvdLn1rGTGm+HxxPWcXWoHWjVxFvMjMoPdEKy
rY/6+CNGKj+G2IogV6kC9s4k7RFguf9br8MaPxWeBlg92hXmMtvPIKCDbOGn1lKLlVUIUrYALOmE
6NesLHXzM7xZahHWbDIeXGYNbNe0FFZGaNBbSmDoGP0Y7CVsOlbWu7WbOd0Ie4I0kGmMX34FXxsj
6rJUuCr8+gc/lHmqMe9XVrlOBV5PNl/ABM0Ci/NyFQ9vX/QKBJtLLw2n8EoTk5QYTj05yX6g+N+B
ILNf7n+16wLJlmfNV0TRyFIBqF0umslKZ6dWrLrQywynb5K/cqFbn5hxG++gu1GT2930w4P1thIh
bn1DE2YyEpqvE7vFrasauKfqSqS6g16ER6L2uGX0PD1raeJt7FG0/8N6cGsY5oADY56zeNC20PVW
+IPqYqpM41XHuMe0q8JJA1yWcnrBK1XVjePAdqHmgNgDsnsJgaLbHY5Dm04uRQ5JHCJJB6Tt/kSF
H6+sdGN3gmUEnawZMust+4QeIk99qFeTGyE2eMgC8wns6xqA7sbjAACGbGazCIOqxefK1AFHMQxl
3LZNEP5sYiSuBbMZL6/8lee5sTOYwoCzpmxgKqkuTpttp0olFdLEl7LEe9xY1acYVYw9ShzKgS5g
snLubq4HJJTilwTGvHq0wMtHurmyGyHKAYOua1/KpP0uqWb8PMVDsDKIuNEWsUli2IKQfYHxLm+t
Ma+VQg8N2TUKeTrU2Oae1SBFFdDz5D2nNdj7VgmBNEGYRsfN97HGonOlArjxOfkNEHfUOW+BSrQ4
9krTjilXuGvRy9+HXY4WjxGpWDVPa5rIN7YnGa9MsYFpHCX44goLC78xDNC2bhcK7zQOfkQrr5JX
4tjVhAKhgXl8Ry1ogwMEnXX5RMj8WWk3ZxyjaRW/VAkvqUGVxE7H7uyxlpPgJCNy8ijMSXNUrQkd
o2+kvYpo6iE38vQhUcM/KFFhjTMW2T6L+2B7P9K+tjQu89e53zHzr2ZswlWabFWRhS5PKruj3UZH
3+wR1OkjVKbq8BsmV/QoFdTvkiR9EX6WvTPHQj8UKEPMOmz6C0al6q6psLcLOrDhJXqVOymrqm2T
xXSVVhKdW/uDr6Yh60wHi6HZ5du0shKjP9i6rtlY1UEq2vRDZ2pzee6tUYdu3EDzjJI23Ux9uaJA
CQy5jET3FRfaC/Nvxg5PQ5Vkz40RIeVEr3Tma8ncEKL5ff+L3HpIbgRjnozOOOlFGoF1TR1E3aRA
7ECiHLLz91rv9WMSYVR9f6WrKf+8O7lm59GAAHq+pOpaXjPFfH3hTlbxnDMEOCh+2vzkasg+JkgE
begR1RvcOpTvypCLz3qdjEd0/VZiz40UgzhHqSsLZQ6uiydGTSjMp6oTri+qfkO4e856y9i2dEq2
2AgCOfKVj/cf/TV8LrY9U3WuDGsGlxlLEZoCgcwYnQvVLWYvNngWQfJOG6BWbRhcJujR9PEjspLw
3Kw87pCCCCvd3Od9glyhboyxm5X6XyaLVbAVzFN29ijbL4YtGT8lEk1pH5h+HvNfFQChWjPO/kZR
P/ROatVF7HhdncabSjJVPG9NyZo2VmmLr0qbjs+jPvSHaWwk40lDgunRLGlSbNjmpRNbaXpCGRZB
S3WKSgzkbL2o0f/z0KItpL47QUnC/dmAIAwHTQ6SdDsq/lRsdEUqkfoLFOO96jE1e1LMUQHCQKGE
B24uYb5s6G09OAnafBgvs1UOOsYOJ1nKsl8KA2xjU5NuYcljAFKTywIrSnqGuVM2Vv6iSr0stuhh
WBPWQUX3UkxhujFsNfrtoQRYPDSo6M7dvgr3bWxNmcY0dh7hpOL5a6DyW5sasBA88LlzAp10EXLh
Ede2QHPXBZnz3pyQy6xDE9XCbGj/aiPumw3Exa3JuO9bJnvSAAi+qJ+VKU+O9/fYjSuGQgiEGdc3
MkvL09VrsSQJr1dpsWb+AyNE2Iem5R/+eZX5CAsNMRjIQ6+U+De1WGZirxpJnuqiuoFppzBwB9KN
H/+4iKBTg86eIqPtYdC7vQy8gyHyQW4aww2bvtyVmmFvpzBcu5OvIh+rQG0HlWfqiAMtJ70ogWgD
inqmO0SYF5qRL57nIudYmtpa6LsK78yxOPkzJ5m0mwzy8oH6PtZU+OmSm5uRihFn8SGWx2aTxBkK
MIlotrIdDFtLy9eQVTcWJsWyKTAIvQhQLTJWPcJDFGNIyTWYRp+RF+udpExxXp3S35aMiRIKK80W
xd613fifNsBFyAP5ThFMrSiLGYowh+E3O6UEeDpJahifrdqkSKWrE+yxrU2e2loKpy3zL4RHcqXq
MCkR0VGv0bArwgnccQrJVPNlGhdGKtlogdr2rzSPzC/h1JbvOxllOKTD6zz/RGMF+VP8eDNvr/g9
9oekP/muxKLMo3gMStzfVRE7Zl0P+WNpCIGSJbrQ7Zbwar6PFbNpN3aLQqYjJbWJZVaMPXk1FT46
1mIaXCQz/HDbxUl4NiS7OycpB9AZ8y5zlTK1nys/S34gIIT4m1Xb+J4nKXj/GO/kl9mmuNvAx+j/
GNXUThujqcUfDNtRVBp7BICa3sY6VNPqJ6JopBxqpRxfGr1HoskG5+Dv61rH/YoMYPg9tLr6O618
+W8O7ZeqNKpFgftwLdm7Jg7hOgd6gKccepdYI1tS/SdOkweJyET49z1YPGrDZjjisNC/G5GH+djo
0yzWHSbGsewnZBc3xmhOu9aOfRRmwSds6gATvW3VqO3vLhj0ygn7zt/5nVC7vYwcEOaNRhceFSlB
OnzKW5opFoLkDM/opHu5yPayL31vEbp+STWRpnyb3JZenyp6pLunuTQKoxfNKmuc9bxAxwiuC+qv
Ddbh5c4m33Ktdor2GPH6D6Udx9+SqlXBfhat+hzoMF5QHk1KbzPgZ+Kv1ENXScK8e+lCMDXiG9MX
uNy9fU3LlNQgPMt1gDWdjfOZEtbIx2lFg1rHqGMkim3b/bh33d1lAoJe4ZwlacS+JTlSlkotw2U0
nlURS0fvy+ILjMHRKSWpOIqxjw5oPKESnzODD6JJHFWGudMUKycT04J/LUHhQVOy0IhhggsDfI6f
bw5whGB7Z8deeuZ3BDuheSjCDr22qTtYsKjqrsmpXNeEs/INc0qGEKwJ9+FywdnHGU2wOj8rUdxu
MKCdDlEMzzzO0/r91FnjSY7xYKvRvj2EaTJ+UMZYfLv/Ca5uUUG/QqO05ztwpS/V+mRLCiwri8TZ
9L38ZI1Jd8JRYs2OZ473l7ERnS5a2WTCc1W4BDaL1qpCowk0d1Ljg6QhzOkF6G8mOUTQQATP1lQO
6A/b3a4fwzVM7/W9x+Jcd7RU4byIJfmXgCZMsGqaq2uV/4QqLIqnKJNtkfB377/M69sHYaGZ5QuM
6vWjXn5QPRi6Sa5iHrOGJxIwDRmzMTpkaHLskNwy6cS2KnHaWHNjurkwIBoQajSdqDguF87GAHRp
WGtuJXARxJu+/oFzu7a3e3t8jI2+32KflyNjPkkr+dGNI0wDfMa60wiGr730J6nFqFspgqyul45f
xrgxPpktIuGdqgePShxg/1eOD8Qc3Iq13H4elOjBRl2rkYKf//7yaW5Q2BG+kMBbvAOjMIzEbnXd
RYOkfY9ltZ9tiq4SRzmRvvHyIaBCKknJAOLp8/2lb21v2pozHZH2DhCby9fPnRkVSKzrQANRoLfa
MH0Xmpi44ZzXY2mC6mORwDbGDxxN27UO8o0wQjsVpgyzOKbugAcvV1eDzLSjgeyxw2TqWc7C4og1
EobkvWl9N/Fv2ARareHDBK3oDGAn2Q25Xr2//wqu+mlIy7z9EYvgaXtm22FAYDAkwZlhsDV/7/cU
2HqD2AQ0+3B3f73Xq+EypKBtakA0hGFOMrbEkqC9jAoyoihuJafYX9dREn9VjSj9oXNRfNALIKtO
I1uJ7zRFo34ln1DqLVOJCswJVjWNw27ofcc3MRbZt+hfZxsDvOpXEgrgciEeAc2mBMFabKKwjo+k
rzogCioiuBJNKH2to0pIMMfi9pgoCgLUMejWX0NFznP/SW+cMLJopsawHVkaoObl9y3zgVSssgx3
RKpvk9eS9GDXlf0cpfhhgBeG1TQOwJsA/224ME4wkdpN0QTVvkYkdW0qef2h+TVk9nOfFqmsJYoA
Tfa+6/PScAHKVecss/9wwPujibHQqRfYZNx/+uv7ieXY2XTwuZqpXy4fPgQjOBsCGC6OF+o7PU97
ejZd8HB/FeU6gMJYB1aN3AaMO0jrl8voMz6b4GW6WinpPwHDU9mPwVkJhf1e5AnnVmqkr+oo1Z+6
ZBye1CE6oToo/YYuRkqN5Yu+84WHYqIsUs+1Ue7eyhiEh06mdOMKdmE+S8utjwHRPH3XCTrLrMlM
5LBAm9Bwe9OfAEP6YlcDVtyApBP7+y/mxnshsMwl6SuoaHnKYqPojbBQTTfu8+ngI6F76M3RPuEb
oGJXjAIZPtk44HaWvHLArxNSUycdnXMyuNFXDfMsUZspMgP/rIzTcBw7yX/A/rx+aGsE3H3c23cM
vrOVLPg6kNNDJv1jtEwsByNzuQ18HDINpCyCM6IQyWn2t3yk4iu2YSm0zTD106arbPCmorcfQPhP
2/tv+/pszcvrSC/O+TB9+svlc63RhZyzPObexpFhUsuoxWi3rQTmGaTUGs305nok30BTiC1MQy7X
i+XU9MfECs5Ri16/ic3QEbkoBeVuKfjcI4G28nqvD/OMtoFZZXA962DOF+sZnqqA0gjPHWMWWhyg
GjJP8lZCxjVugiqGXifknhmcAgPxcpkWNDPjaCU8C28YPo461IBNGaSJ9uSPUtA6XpYUn+BMAueN
RWNyCXT57CIDDhAKkI9O80YTXd9jKxwO52Yy1D9p0PvYCY91+j5S0UBb+ck3bjN+MskLgEECEUOT
y59sKSPzL7WIzsFoStssDLg+41R8nZJAOsiZ5G+LBuvpQkFX3bc8bNPVEgnlWpU+UkZbO4yU1KNh
xdYxVFoTwXt0ThSvaM8mBjCPjTqOO1jbrowViA10X60fzdqqj4biF48iNZHCz/Djyah9/7moIuVn
dogeNYgkYxlYDdvTw9yKozOatJumovHUYZ9O2Y31rlGI7/cP0HVkZDVwhyAOEB/hnrp8jZUeTHqD
5+RZT+xxA9Qq2gq9lh2kk8eVxPfGXmYp0L6Izs318mKTJbTUU9wGwrMv8vglnw3Z/biuV17fzVV4
cWhEcn0T9C8fqItLzAiHOjqrU+kfIHBIW1yk/lX3bC77Z8DY/68yh8U3la+kpNWkR6wSqLMtjZwA
D7TtD5ZcKnuYNP9DmKMMBB0+o8eYDi5enTz0nWl1cnQ2R137WLYFziDjaGIhI9mPbR+s9eaurxIg
6YZhqihH0MZdjnyCSra0BOXSswDst4dH2mwxOwsOvSAN1IfR245hafx7LKelZsoA4XlIOgqX79Qc
U7+F6xCdZ6LMMSklPNIA0qG0HP7K1WitCrhxc1H6gT8Hcq+pbITL5QJflwKt6eNzpOAEZKrZCTOR
j2mp/RWderaH6J2W6s9Dmf2r6Ad7h/EOJT2KobjtLqmNAd0R9MWJ6V4LnB3nUhUJ7bFbeZs3EjRu
41nYksKarEAstmiTeZjsyvSnkDGBwwGJqnnJ4M7IOBwTtjZTIukPMsnYlskzXc8WJqe/wbG+OIVC
VdGj6zX5TzvAXpsmfKxNb6r1nYU67b7p7KndIPkQr/W3btyv8Do4tVDgZ83ORTgaYk+fPImWsNmn
82y/KTH+iMNDPKFiPULSXLlGboQ/ksKZdM9kUwUJfrkJYAgmo+VFtNOq7ltIH/whqrs/UGHWNJ5u
hCVQ5lDRZ/wQS84P/iZglIOHFnZnpmd0waFJ55HmNMIcVj76jXNrzQPiWXOFts2rNeqbVYx0VLS8
1dIzKj+M12TJ2PbQ1ZzcsDFHQ7RpWyFSurt/hVxjCmbICzgJbHFnVbrlS0yHimSz9bNzr1SWA5gy
3eMqWp4sQAWHCvuAczpo4OtzlNmixNZ/FGLKtlT+OgwqerrYOPX7tvSy56q1ymdtWm0c3vjMmHvQ
aaLbwt2zhJ/2rZX6vjFm5yhp45MlT/TV5X6AKGg1K5/gxofmK9MYZEBFg3KJ42gaBJxMmPhnEZWD
U2USDnVJne7vv/Mr9ixBBFolqAMuhNd04XI/yWavoLQU52f4S/hXYUv76FV6+nUqu9cDzfiEOeu7
KfK7A5lPvi9iUT6hPkqrQ9exhpwaGD1S8acq8nAPYCrbVV4y7LspDh+MLvkmIh1ityimXz6sOjSP
oZzdf4ZbbwpcAhNRpObIQRalg9TPCpCdlZNLywoBuDaQvcDb6f4qrwiyy9qPZH32VZmRS/ArFifP
h/EHsM8uzlmjxWzHqAsPRVog7YbnmJpsW7UIfwYxzOBtKRr1yzT6BTrymub9YByhnLtBDJ9xXSw+
ZpNh/PQwd6v3tllFZ1y7vV8w6ERGA3FGWeMhoxSb2PLSlSN261XNne+55fwqi3j5tfG2UvFDj4uz
quWJoyCdhk9wndrf7r+raz4Mu4pp4KyXDCmS0uNyHd82imFo7PCserh9+P2XvGeEgkGo3dZ09eud
1iq7qLQI/nrttEP/UPfyUz6Zx/s/5MbdTPuZYSiTFXqk8vw+3sQxFWUBPmgWnY28gOeVF8MD3iMd
Vld2fbCn/i/ugPvWa6rP6pAlK+iPG2+B9JQi3gKPaCA5vMgMlLiUIxh42blSOxPKqDJ8UYMJuQmI
IocI8+l4U6hy5OhyHjzhDZbtCqOzDnBUsR4MKn2XaWq+osd54zonfM00QThSwIDsxc0IPc5HXoh+
pKkO/o+qjkcovCC3vo1GJ2G1Wgqsg+TR8lGq08JTVFbqEYNs4Aytr8jeLuRf/UT7nroIT1soJU05
/O3xU60QSfdkhntYuK9NMV5ztsvDB+CcTghDbSYKKLVcfsjIS4cEMik1Ya1VHzBPNz7TkqBz6DN9
QCsKYcl8S9WBGLsJbfqBL1IcUJ8OJacPC6t3St1r432ZtdrP3JOVp4aH24tsqDhng9QByjHaCO6f
J+WSUxML57ZeK4DrjyJ2O0mDkWMWUv0N+1f+Dlqg1aPN2nm7WBui99YYjta2UMu+2CnQoONtY0fj
k96SHm5pzg7wefBa3nq1nWVO5xXYBKolkNxdb9WY0LeVmhTbSS5NumwglB4kvw3kR2kK6kMcmAK7
AXSvzoZSaWCEq6n6bUERLvh1SJVR+2HEYT4jYjS5RQ8wY8II/FeOKEy58TSp+tQ2oo0dIQf9D7ky
8akF8Ynvc1HH2S/P6/JvTTIZ/Y5kOjs2FuIrTlx7uoCwiwWeo+GHDHxoGCT5MewxM6X5mheVoxDf
Eef1TLAmZZrp5ybWS0Fj1x9/x3COSme0a6amEapJxiZOUJzctHVt/R21gkHsylG/im3zUZsxbTRq
DdpWi42tSpoewouZzkYZAxsiHiAOWeaFnGyU0EogHE8muV874Sot2Ukvf44At+47kaH5BzpEiU/M
AYdiU+eV+kcMg/dJ7xoE1alffKeacoPTgfZh65Dsie9FN3mNA3OuP0Gzl+G38gk+hC313K71NfEt
tJoAF8ipghiuqRUeLaMynMTQTJBwg6pk6USoWCbb8o8wE9OXXE44OGVXFrN5spy4CoJaTJKaMU52
EHYTz8kRPi928VCkPzV0VcU2F1Yjtj0nHtMCe+yhZSQWVZ3ZFeo3uYnHB60c/HoTt6XVHTBGUftN
pWk0KoakEZUDBMvfm/UIditXO1vfW23RKRsJlkQDT32EWmMGWN9l+Zhi2hfZiaOWCr50vh789go/
DwFJ+kHi4PxoBI/w+fCZ9yI1+CtPjf+Ckmf0UQnawTqVlYFeYDGzEzRVGjHpjQJ716cTmLQ+iUco
bWo6nWI40tmOC1L7hn6tR7Bsff+HV/pw7nsBYbbqzQAyuASk3JGk0nvCIDPOn/0mFv0jvuFyd7BG
sGb7qcrzj/f32FVPFv2WGWRC9JgRPfIi0whCL0rCtqnPPSa9jl4UmAKJ6lzj+rbpdBRJ9aT/WQ+q
vdJ2nqPbRfSDowChjFk105ZZGPoy+o0ROVg0jdW5wEHFyVukk3Mf/+bJ08oDRnZrDLMbzzkz1Wkc
cYlTzCyes44yZbA0j/US79Qm9KdaT8XeUU1PbZUd2Fv5rhbqPxe0ZKE8I5kmvThGm4tlsXlRrEl0
9TmYWdCzIPwuMRDgv/8Rr3J4BhrmDD8Fo0QHZJnHYffE8ZTT7qyU5nlogx+JrNnv+tn1958XIvWZ
1VGASbNv5h/yJvnwGkRwfNG25xwB7C1FC7xMhhn7uKzW0vgbzwS4HZllAqBBQ2AR+3oFpAL543DO
EBh2iAnTDjqldYK3Fq881fXQk27127UWpW6k5mCU2mHAVRkdo6ZkBOhPiIepsUDmgovwgHeF+UXX
uZGLIKo29Pzzf81j+Q2ofVCLAZ/AcHFxIEx8wqGEmcNZoK+3NWrDfszGaU2b6xpxyTLUsXOqzFah
oXD5BY0qiku9kobzIJT8IKVGd6qkkfmH1o8ngA+WU/p99MFKgA0ls/gwOLR2K5W69a/tBX7Iq4Y2
LSaqj+UPwXsLHdyy6anHtWoz9KW+A9SRb7HoWX3oW3tpRg/KnMX58RfvFsEXgDpJNZxrXT3Eif+9
t6zwW1mWuMZ5B7UNtrHqH8ahfADZcAJD/alh920KU5WezGrECzYzVtL4Gz+JDwCukcknbY9lORG2
amhhqjSc0eRMDshE9u8jbOceK0Er6d/Dw6xYRTlsg8ui83v5ze0y6UaNrse50huAaHFkfYx6E5lI
FZWo+wHievZAq8hg6InvBRw0sCuXaxlAnqTA15RzD2CXsk82M3mvkXJlWCza0PrCPiokxx5SMt10
1i/8LGOH9C6sB8RwI16Z2Eymnrsl92W/GVtPO/mk0dEsmwqTofFSdQfgz/g5wQl9n4TcuU419H+H
KY9/cdm04yntJezKo4gb2fw/zs6sOW4jS9t/ZaLv0QMgsUbMfBcFoFikSEmkJNvyDUKWZez7jl//
PUl5plWoisKob7ot01Qi95PnvMsMDO1pDafyp9NjdJSvk4/CV3FROcE/HIXAjkYRLdbybIpKwAyp
VwzI3eKFSkKz8+q6tlYoJH9HVZG33OxZZRxGZcmU5dldxsUvszH34qKA3L/EuwKuEthyfi/TLbhT
slJKtszezB+Cb5WOyyrd6hPbq/qmhr9vIWteoloulPgJMoziZ5DosSBVHifdrXYOBtnC5gtsKR2F
vADvS0BI5wObu4o5E3Mvz10Owh+BL5XQLELVVFn5RwThP+M8X1I2XYu9e/QyKAEAAjncRMFPanRv
7hyKdasZD/n6bPKcORhFgRyVNeFBVhk0PGs/vy+pD0NuhosOzPc1efjDEmqsvB1te1GfXYg8dqI3
n0Qh+vt5gnV+e1teOfZhaUlaE0EXr06xiUOGouvWOs9NHPgcbOpdQAip67B1mgYW12FErve+UgBO
HEpMB20wtO6s+1GdgUBqOvuX259z+a6RAHiSvswv6cAts7FEsratNIkInt3P0p4d5Vyn2TlhLycT
QhA4MjJcMmGzXcml7iZNozfmc2vE2XEaW7qsG+m91jtNkI29tpOGuNIph5SIKaMwRAK36AYS8Iht
RK3xrKLcc5hKUl9t5fbH20N3pVfclgDTXG5xWWs/3x1D3bVkyDvruWxNHEShvZyGSMR3vB5mgA2q
+rNQLI4DmbgG/i4naqujHXZNvi7GYj1TStG8gmg2GNSJxHSUu6e+WfaI2Ze7H5oPWCyqMyhc8v/n
/SvKCPUHLbafNRcYUgj/HOZLr9xHDWk2bW07by0d+25V4j9vD+zr/JyfO9zGr9hDdGUNzsDzlq24
RzCkZWTxwZr+MgxC6UjJ28AclE8McfdSU+/3MZEHX6/m0G/q1PIp6RoBcgjLW5zpc89NxR8dwSHO
j3H57CBajA26bRwS2yx3lvcrNmr7vaCckQHlxKIovjknuwwjr3kQ9nOTK2VgQQzy7KFLP4cV2mzq
hEKki5WkzyNreay6suZNHCWB1mNP39kW3qPw7b1sAlV0eyAv9wHwD+AYMl9BSWeLAwlHhsOM5ugl
1IG9L1GveymilHu3xOVFBdmcAwm5FdrA0eV8usCTTWZK9fpFIR/57DaNwvt7HlyEZ+p++lLNofFs
NyQNvJVqinNMIwSEvCTRsAMWbYuNOc+X6l3ObQfnKk6cPzCcGvQHB0ukU5lG7l2cpmDfnBAa9mGu
k2gi39U1q7+Ybv+8NCbeYVbJ8/qgmmlr4ARnFr+gJb6+sayyLRDfi114D0DOwSerxhrYcZqdUtcd
i8+gnlZELYamyQ65beUBqZrqV3eAtT+2cfbC7Vz8aUeJ0Z/Qnio/Na3hAm+pE/0lXG37yGOm+KI2
VdwizhHOhW/RmW/SSHs9cAqtn3WRYc7V9QuqEmJq24e5HtowmLRGuwe8kv6Z1Br+uVmVZ5HnFEbb
oFNnYeA7tOlfDSEpMuZ6tP7aVLr1Lm2GIkM4PhNvCyx86zvbxuEG4e8Zz/UBbT2KOWEd53f5VI5e
HucW66ohvQrOa+4DPa/NRyUCpA363JhwLkmtTNtZDxdpcXIJxPesBkBepM3E+XLoF8RQ7bxPXtIe
zXnXmnRfFHb/W2coiLeIsX9oMeYNqoYi14po3E6Idnls0fxrto66FpXMTeSQrPjPGCG2P2Umfivm
WBp/Z5ZnYzRO6tUe3lMuWQ/TiIbp7d0m/+KzUwAxVWIkgOI8YVBb3vTbSnCkGUANvFDMaZ/myh79
Nra0h5Rk2NEM0+iJmF/Z2eKX4YRJZM7tzdYDk8Br9Xy0lZx9yX7SX/qhqB5Dk1zqVCizX1Bzv2+I
296YVRYeawzHKBJgxu1kWfkIPbfZuZ5eA5dN/8FFICwLrhORhG3qo291beJbjJc1tkDUzYNjKkGq
m9O72Vm0t1oak+0NsSQXB8uIBkBLo/lZdHgfQBZtRlTzsQt9M/I6mo5jWWIY7k7IN5XFqk5+TaCE
smSNjYY3umF5nNKoAwiMPs8Bdb0hCgCTGqlvVIZ7n/GyISxdkdjH5rWs0SQjJ156aQuiHrx0gz5h
ZPfcYLdXwEVEwCRwFPI/eIIhlLN5HVh92k4tcc4LBtgm6DO38CBJrse6ncoA34/Ev93exVKXGbTX
PBrlVfAa8nt+iFojtLZxhEzFS2e12RNmRgLacejknxq1+pi1qv65qSbzM66H3Y6H3cXNIltGYVDW
qbmht8Un7Oi7TlcW8TK1Mz7mQsk9QDd799eVxU11ixSJDE1l5n0zoIVbzJNeN+IlWaLqIXFzzDHN
Ij0VWW5zla0Ren96+lZjcn83l+w3pzeSe5Sp94TdLp59dBecAnwOMDiCAu35QOe1MaRJNIgX+BLL
R3Uqq5NbU+SLeyX65facXhvZH5vaRF3EdoWBW694kRbCLB+l8IiQpuB2KxdnNKAiIDdQU7FxIFMp
v+KHlZPYmorC0mC9xIvQjpmaFPcg3gVenEt5Gupae4h0gaeWOqxPS6ZpO0flZZoPQBO5bvAHYP0Z
z03IkBgT174VGi+1MTtB6hR3SZzmB6Nv3oDG/TyW6ttuHe8ro3032sle63IMz08qkDuE7jyqTYuy
+maMx8lW1L6MzZd1ndenIdPEMyq68dOY9avfJuBEodm23zBMLn5v8/xTWSVSuLZN9wJHeSVsPoQ4
V5LEmAaS/psro3MHe7XbQnlRWx4SB82eqGQjytK/a/nZe6vADvbQlHMtPAdpu7+maDj1HLLQSKdu
8da+xiG8Wd30j9vL42LjGTIzCbOLa0UHd7adny6LAI8DDXvWhyW6m1Xz0YkWcbKNSlT45RTLA9K9
3XszAzvTpIVCPiIrv3SRSPa2w3brwbqGS0cSgOwcUeYWIKbZbRJbZJufy1pvYr9blDoL9Jgg3s2a
rPQgyVCrMNE/WR/dWgFEXhcNwm2R4fa/Ofxu6M/IsS+g1wZMtlfh5LIANhlJ0K4oMh1Uo7M4NkE3
IydaruVjaOeTfWirTDm1uWF+bSARPFJZwHRbjZLus8NdOhzgv9TTAY3y8Q9jWI1fXbVOHptKpbYg
eDi5XlVC9/OKVubO0iibf3HE0oNRTos3OAWaiGqlpX4geqt1v+UpoyBdUq+z1695mZJnodx70OYi
2XOjugBCyQcVIQMUTdCtl+o/atSX2lQ32YfIyFr9fl7B3Bz6OELZMRmdTj9w3mffxkzPP4aK3pG5
W7P+g94P4kT8nf+RaKkBwppkMWnD1I1iDwFeshgabjt/7axDeQ78uEH4VoxFQBJAcAevtH1a5KtZ
dUXKt8LKRcgyc/Lew4peuyuEOtwZelzdx1qFj3raZh8WKVgJ+GL0tSnLPPKfe0oq2nbD4t1C1QXo
iWSUcP9toi2UdZOlbRT9g4J5CCLpJ5LTgWb9HjukNDrrKDVcKutLoaVvzZWRq8aTMWc/GWDzEVAo
8FZFHQeuyKtIxw+HN/Iq5mCGuvohrwbLs3Dc9NR1se5GIu+HolObQ13H0+8TmtAod+7EHBdIJQJc
8p+u5MVxK3OCnl8d/dCboW0V9odVf5/kT532rqIq64jBR5/Slz5qBpK8afpi9S7Gbb8tENWEUXuR
+VQQkbZOYJTawdV/Tcv0Ti3anZvt4mp5/T7Akn9/39YBbXamWcm03P4ANPauCJz7MXAOcxAfnm+v
ze0VKttBnYJCBquTfN5mHIypnvELYhyyg+4hheKNh8lnC+2M98VRvG1nE+QlIqzHyaI/qqcdOi/2
UYH0g/QANuT7uvrPM//Y76bwX6salZUI375Xz/j//eP/e0q+EmVXf/X/JX/tX//+v87+9K7+Vn7o
22/f+qcv9fa/PPtF/v6/2/e/9F/O/hCUfdIvz8O3dnn51nGp/Y99vfwv/68//I9vr3/Lx6X+9t//
+FrBXZF/W5RU5T/+/tH9n1i1y1X8nz/+/X//8O2Xgt/7MH3789vlL3z70vX8rvFPCA7IvEohRNgH
EhQ7fZM/0dR/gtgjPQ0yxMAXW0qvl1Xbx//9D8v9J+gnxCIQJQbNwPX+j/9A9Un+yDT/iWMMAtbk
DAkjsIT4x/982PvvR9/3OYm+VX//+Uev9vMnAMh+PoAiulSfJUEPt+l8Nw45NFHYwIan1PMS9PVg
P+cZfmJ4xOunotXCv3AjsIKOxMgeH0cu8H+dzd+bBt5JfRThWy6UTRQFN65xoRVhDtA62qHQDbwY
xi7xnVord97015sCeANu2LQY0PNeQqmKNdC4CDNMRuMX2bx6SVM3vjIqe0e8jHy3vSIgllfjq3LC
5smhRXnWio5eaUlsPEyDufhGYyw7Gepr0wZ8D18J3m3yND3v0ADQNw3ryvTq1SJ5K5bwOC5q/TAM
ZXMf6s5YHeauFQG2tPNefuY8T/F93jBVI2nAAY7/ixyBH66PoUGpKU0xdWiUvsMJAXeq+0LNq+NY
CMWrJopNIR4PO2/ja1MIWhKCCLe4zEmetwokqp5ai1aTPic6U5fZazBigA2Xdfc/bN4re+L8ZH7t
oIylIYZQayVw3LzWnF5LFq2wDI/SFSCpdhDiiGqd/cwrefaxoxr92MnDgBh/fgrrbk+P/MoSkpIb
nAdwo6RG2HlXYXmlmpMzuePcpm90Kg9knlqBOfntfsqTf7NUaQdYBhUrqJxbX4JRHWYY6qnpiTVf
72FDqwdME7vHmqoOvoGxc7rd3pUpRCiJ1A63Kxr8Wya+o0B8GFLb8DIeDicrmjBJpuz6yYTRuRPi
XG1KlnNhCVB63LJscqgQonYKE4xg8zVva/suIvR7js1sz5vv2mIhc2a4qDdC0dyuS9InkK7NhEFc
nDpAWgzpCquItCdKIt3HYlZnx5vMOv5FzULtsRnVwr89qle2I0VAiiyafOjoW30heOpaqvCg8eJa
Vz664QALxo6Xe6TF50/D2Dm+Q+5rZyqvnD+sUAmEAvjBNbQ5Ayos6OdIZ3yrRLN4bFQxGmvCPCJj
oDxktTLcDS14vXpI2p2Q/trMkkPhCKCmDUxyc74WI6n9PncMT6dsfMi1wcSiDbEfp3GVnZG92knE
cHk/IGqGlc/5PtS6ijNUC4GvWi6+PM2a3s/WrP1Rd6P1VAxL8n7MFTcjq2jwRrs9q1e6yekjKGBL
KwCgJedtw4VMI7U2Da8kr4EJAWLPnQa9BaOCeGcuNxHi63lHcYeyE9Ue6OPb866jfp7hbmggxYmQ
NRiT4aCU63DkKl0BW+ePeZjod1PXWB9EUamBltp/KipPp9td3kTef38H4wyEWmrvG5tIFV+GcVxj
viMWaCjFYfxptEs3gPQaHda6Uf00Nslmuenv6VRQChjUb7e/4MqBSIjGh8D2p14pg64fb7Z+KNdI
jQ0Do6K+8WfFzN6IbIiPljGXx0y0e6jga5MsHXfIdROaCHfT4bpc3dEwJxZYNTdH2PsCqwcqe5Gq
ODtr+coxhccA+xWNNxnwbbq2jkqrmiEoCLzmIo/aAvIQhrZMH6xpaO/DwkT+igrbN7ue8nftWPwc
xuZ1bg3pQMJ1CiAFfYjzoV1GXe1KJWeNmUPhDQBRTgunlKcgCX93exavdBWmFnEx6sRwfrdJ37ru
Sf/BevSQ/VHfLYZIfDsc0evA3vaYA3720F+KQMb3OFdlcRPcbl4efZtb9cfmt0bkdbsqEd7Zgitb
LtlIBdjfLdXOfJ4v1ddInZQ9Rg06dRgMHTZLR7XwISX3Wgc4FOOzpxfWr7YdCb9yYUGEmbWnK321
PSmnK9ONjOqmvTovAennbh1QEO18t+0mv61LpnNKvrhkL3a6dz6Hr91zAMI6GPihCH5hGaDqEVaJ
9tAHak0CKdUzbI5X/UtWG+GxG1XtDWJolW/hRObHxNk7J+L5lfp369xuGrQYHlpbUAssJ7VLcqMP
QhNaYSwWgSCA1T0MmHwFST5pQWt24v3tdXOtUflIZOUCayS5fr5DQJIri66lLZXdFAXicsoDFXme
gMRk9pftwN6012HaYaedX3GvPSU5htUMNylZ0m3NEcR4Sj2vbgNgoTInV5mnpF4sT21WOzn0djUf
XFDCx2itxc4gX1lR6HdAxjekxAqPwPP+Qhnol2Ie26CA8+P1ihI99rXremButEBvVnXnernWVeRJ
ZTxIhwEin7dnxyiB6iRhA0oX0p8hsh9sFN28erasx7zKm9TrhdK+1Bkwh9tTe7Wr1H14rxGPQnE/
bxqthsIOARsHiz2lb2w0bFHs6+dfBj4iSJd5b2g30kDfpxVcMAccCloc+nJ7/fBEU0fdKsFi4RdX
C/dYFpYJeStetUNkrvWnyrYwmq0pRsObMdz4W1w67vs05EYXocB0lQLHXsC4CTK+fxJpFLIMWD+h
1Ly5gDJlzpN17VpEFadP7C/n6EbkGaLU7FGlhWw2t7gMpJEQgaO2M6f1JI6OEQ87J8v5nfv9O5Ct
kYBdWRHcXkR2UggDr6sumAeYRj1Wgw/ZFOFIYlV7woFyRf3rJvjeFGxGMjvWq4rhZtoVt4TSNKY9
5B7bfTImvboDjNj/9vOLC9tR6hukieQz5HyuNW66eLGqPnBbrfChFeVHmDraJ0wDB3+GXvhzoenf
3aL+BncA3NoFXAdWZmMnatMHUpn7OKzq/IC4y3Q/iTS++/m+SXox4FxILSzm8741IkInb2Cy8hwp
zBoE8mkt++VA+d9FerFvjrfbu7Y4YGeRlqV7qNRvzqSuXYqpElYXNC0uzINt9qfacmsv1MOfQ8d9
H0WiPllHAVpFGuW8a0jukj3B6SLoK0v3O3MtP1adk73LjUg/ZMTrGNbmqJH2c7iX/9+wLP9um+hI
CtJKdbrNXlxrKJ6LleBvVVjOfeeuRjAn+oBT5tgfdZS0PyZLF35dkrg7xfnqqqc+SrKj0ld2DDQ6
D9/1sUptao5s542V60V1MJQ4vDc0QOmkmhdn55q6Eg7IIg5q5awGdtTm7A71Lmx02LnBVGbak+vM
jzM0nfewFeN3M9C5d2qiiC9Jh/euKGf3dHtVXDlOcT8g4WVTNyF+3S6L3EwXEpkhZ1ecKYc8HkIr
GJvUjPxEqSzNi9dOjw4K9MkvNaq0fjdAw4JZkjp3OKO2UPlW8cvtb7ocES5P3t0yoidceD1ufzjh
jbpuRtzu6yBETv5ox4ODEKrdPwB41H9v1EV8ov7mPBdttzwvdWJ9vt385WUq725w+4DZSWC/PuV+
aH40ajG5VUfCA0ctz2wy12OExJ3eDcpDgxvrac1RAcarstzZoptXoly8EtFtSUVWJAGI0M43zkoe
xTYGhaYBLZ5qs0M+f5xUcdegVvwXJEnrvrOm6M3sAmQLxGjp77REnT7dHoDLk4J6ItgDFe6UKe07
zr8itkOky0s0loVS276R6xo7VUvf2Uu13P87TXGEQphgDLerj11cVX1IU9lq9H/gWmYGYddiXMpu
tHY22rV5lWJTDksd2Iy92WiUPU2RirEOENLq1kMK2wJOZW/ZhyV01q9rgctu08z2TITmtnsH07VF
zXUp+bGAK4gJzwd1TotugTRUB8hP629CK0ZnQ41ULxRF6WV6qJx4xSqnDHHaNxQBf4rH+H1hATMH
owMWlct080SFndnYMKfrIB2c8m1E1YzwKLb0NysU+JOWZz8fFroE3RRzGGma2z5URzzQKBYrRZBa
bXRKGgXEZTebmtfDdXmTRJg/7GSV5Ko8j0hoEbVdcFdobkHuOR/gUNTAGKG2BCPJJTQh0vgJNyub
PF0XIkZKAhil4+zf2LFw+rnmUJOj5L2FN49VnTr6mKEz2/dwtHIze5pFF+E65rbPijnYD42L56I/
RWPnp1WfvYU+Nv3507uImw6bdlK1lBG2uR0AEiW65H0FPW7U/kCSvLgT9lwcQTa3O2eDPIE2o8z9
TAVIouwp4G1GeVU1uUzbJgDnEX3rUB15gGozH0Svtr7ZpWuzM63XzkQZY/KukTkelG7P57XL9SqC
gd8E5ICBhigN3CrSvtnH0FTCBWkWY/y94Sytg4Qc0F1nWmHviwikSvDTowxpDMsdmRiGPbHZQ/xk
VHIzaQLObgwzc7elBjYbmi9CvD78241dWc10FfwqAlnk+rdgitURY1MNIxQQRFifhqJAWgDuxilz
3WcO/ygYlUTdiQXk3G3nFmguFXvBroVQcT7SpqloU4IsWBBljfYeFHDoc3IXX2/37MoxTFqHNuSz
nBy3/PkP12ta8eXmghHA4LbCW3qRPYRZAmHCJhwDBc7PDumMf8Ld6sTpv7F8CX85Iag+CXB+542X
wmpjc7aJt0XYPRY1hhNjPIazVxqzdmfhy7ZnHnJlIokiZCWTXDsreNvdfrRRNQhrXFkKKVFbNp4T
29PnvA7/VLsxQWZ1xL3p9hiblzPJ1oRjjSENuf0tkzTH6FrF2p1u2sl8X2Su87af1hJEoen8drup
KwcCq1NDuFOuU8b2fERF3YEwzWziR1FmHtAp7VBCrnyD8kNxiKyq3IkYrtyjAJ8QC4U6QUJpW5Ni
ruzUcdAE0dMYh3WDjcFjFCW9RMSW31vV9Nhq0LY8zuM5gFVi7+Syrn8AjlGUqOU62nTYHO2Yi4wP
GNaw/B3JpeFRb3jHOOVQPNZS49GcQTwNpV39lrb6rz8/3FKmFb8CypvEE+fDnaJQo05IeQREGOuh
D3FjOHQ1Zelx1OcHDvzi7naDlw8EWddE6lwCGfiHLXDbLsiwmWhL+s6a2ackq7E1m2fNV5X5Y5mW
4n5EZcJbVkU54OGV/rIMSoLrtlv7jeKMO0D6iyOKj6GmC9MLaQDgJpuylQphAxnN3kWdduqf2jk1
fdTfjOPtPl9rhWcix6BA9pk38/kgh25WLtlkOb6w8/WY9ul6aCC8nG63crFJUfTjHqVWSuFAmjWe
t1LRR32NdN2fS4Q0i6Ut7rXWnA5VLKKfbgrnbzIoXCRgbiCynzdVRzZHG/Qsv3Wj8jMa5fMnZ+ls
b2ogfvxsr4gvETp6jbRVYCLnTcGY7km5LbrfhFjIHmoA9qA+0whh3blCNGfnpJPr/ezOImEvrX2I
RhBWok593pzZOs6UTIbw2wWfrCIcAxNfuyOMVQogMKx3BvJi89MS1TP5WieFwgl03pyWLZFYbTin
5Dxh2ZVW8zZNy/4dLK/xSa267gHgTxGjNhSvp7FtFWNvO8oWNh0GmmJzULsmPswSV/Xj9YmzDZ6K
xqD7Iwds50VaaC0oO87Gr/HoDKkHSUr8amBrQiWsaMYMMFCKcMKIR3SMiXQ77xlDO9c+iCeV9kq3
IP14/kGgZfEmyQvhO51i/O7Uenpo+6h5r0f5C9rh6wdQJP23eNb29AKuTD2hqEYG2EKYHRDsecMF
0GSlb6hD5VWyPEy5sPwGAO+b1BLKMV07a+fsuUzzcuQj+ommpQ62jJLCeYPusIphHqzVJ41GwqRF
52j0irVl9+Y5nMZDZ9Y8L+cQuRx/ocbTYQxs5IqnpmH716jqZPd+erPxRSBBpJWuQbR4/kWLNuhF
yQnt68uS3leNXePRtrgBu7zfaeoyDpdwGq55ppn0O/ffeVu6XiLErDqLD7g7hpYQY1yCj92bZTTK
YwHU+TAqIwJC67T4ydijhIDM3s7hcmXKiU7xkUKNgzz3dgZGRS3tEYdo/O+05r4KtdzXQ9DqdcPD
GoOraOd0ubLdySRSsoe6CbR5iyJKuhxmXGaqvjDi/mCbcfOkKY3y0Dml8k3rhGiQHXCbZ4Ai8+St
hLbGzrBf6TGgBRnukJEmPbdJpaZhQjZ1ZZGTE8sedLVHyibs1k/lrK/fpsqt9nhFV7azxZODHAX5
GCiCm0U+FXq2uGGo+ZkCO/chg7X9IHCbMD1k4pvWoxCE0xT4/SwBHhcOexn4K0PO04MbBFIR5PGt
c02c4oeVOLHq42GYHpFl7tGcanPrrraG2jyEpt1+yGsdaoU+rpgLQoP96T1FgAEjmucBsILtABh5
2oJMbFd/mgb9kKIqjoNZNAeOiCf/dlNXYivpJ6FKzBhnC4SS8z01R2OeobZkQMMo28jP6hXTHNb+
oxO34SFKM/tzV4rWd2LFOWW5m6PIr2jm26W1W38y+3iHunY5+VLnj7wjhjpEC9vU50KaTxsp4fmm
EdVPUWLNJyLaFvbsmj+UZVfjxdiiZlaWe0NxGXKRmZICO4ASX0VEzkciE8TUsztjbNYZycnOzfFB
YUvuYGUvdxMhkIQdy9WFLtTmDEsWStt1Ypg+20r/4ESNfpc2sYFRXWP4WcYBsrN9L2M8miNkhdMs
FW22hVkl7qS0WGT5qLLibxvOayBElxyY6fp4ezFdbUrGXlLEEsHNzV0w5QO+1Xlp+VzGGoY8WIAu
HRoZzmzvHYtXh5HogwPJRel7K3C/Rm2iaHFoIq0lHuchjY6JyEUwIozn1Um653tzbVUS2wEFplgm
swbna0PVFczrNF53+tLUHwEE50e2bo38cpe+1GgsHApNhFCEyvSn7xsZMpPrklwvXu+bMV2pppYC
hoGvJRrc2lpkgC5j9ansu/xEvWSvGnN1YKnHqMKAKXxRTNecKlwi8mC+S2nzZFtT8dGNTN51eVje
Y0rS/nl7zVwetiTW5GYH1SO1zOXI/5iLKfAG1DLamywGUIeidogXs32c1sI4Rm5mobBbWx4uZdl9
jwvTzpK91l0Kn6S5OO/JkWy2Y4+aoshyhlevF/eEUJK4A9IUkZR3jYd1jvbq43K6zmNngxIb5m9I
Z7BLthWAesGjMxoRhMzCtH3KqWF/UDpLEDv2oS869JQjK9qLj682ylMOngNubBfSJGJ1yQo7leWD
uDQeXHQPvDgleKqdJTwtytjcTXW/52FzbWJtnpW82Xn5Ya5yPrHanAq3QU3K7xyM6z2MQXBGApNi
HLR4tP7K1KgYPVVLsNZuklI9GK0df7y9tq5NLgBAUqXcotzlm0Cij5dp7WPd9NWwNx+qWYzBqimh
j+F97w9Dv/cyutYeeSheZVwjJMM3p4Q7OziKk1r0FV0sX9Ui1Y6gPavPGsh6ceiyKvvjdgevHLik
vaRKHTkCiMLyg37YPFmuSpdRIfyp0wQX45IcTULeILKHr7dbutI1UgUII7FPUNTZljbSHqNPDY1m
mP7aY9qVX6rVTIIkSQsvbay96v2V1sBcg7gmKgG09crz+6FfiAwq85qotg8NmjyWICVhDwIubTa3
ftfH407QcdkeJ5DUTqSH5A22Xt1tE8aFpSRRMC9afrS5oL0pVRSvwN/am8Nx3AkCXvGg58cAJrAU
wSi4k0JEneV84up8dFah8lhA8kD/OhuJ89VZu+K5mEb1rboK4/cir8f3cZxG97hONdldaLvxUS2S
6ZFShEqhoey83AmdXwlgee/enu3LUIgblXUFbYpAnJk4/zwXPV1dK+PQt3SMW9mZtacv+XR/u5Vr
o85OgS5JzlbG++etdNU4w8XAByRJp+qu7qrk3i7sj4Xtdve90u+s4MtDkJIcF4wLZkgDMyS/5oc1
Jaj9ETl2oZ/N3ejpQMtx963EQY3KGVUtuwjgau3hSC83qNTaltepvODYPeeNGgJ7l9haowAhJAiC
axF7aYaKF2HGT5drCO2ImglRQMLJRNt5UxV2GpqDtHKQ5vH80Ee2fTCspgrWvM7Ql1Gh7leYaN2e
wiv9Q6BM4/iRLHAAweeNpui3UHWzEmB2JtgWtRiArNrDh6Lv+5368bWmqC3CxmcsAYlsmmoKJ4qz
UI9JqGviL9w8G6wD4QqwFeDw3t3u17UNihkYtwYqo/IfNjuAl581TVOZBHY5V9+QZm/fTdM6oDNA
jQperKi5qI0l9mZHb7+qQ4kobhlVpT9VC1iFnqvGnYzh0xJN8VMDvia4/YGvEefmBEEVlGK+3KW4
2W4+sMpzEUazEgczvOLq0GoieUj0WnmXJiay8t2U14dkLvT366TXb8N2Sp46o0zumqbTnxpRLe9c
yOHgK8Ckzmobdii4t8M7XYnLz7qpCMQl0Ra56xr0vW9/+oalDRKA1x1HO2QIUukUwDY7sTZA9RRh
H6OPVn6o0Oi+15osljSpGL0AIEBx0fV32VBjsWhn/Z3CpQo5YXDe5iViAmBG6p3RvDiJOOsQVpVW
qlIjZwuWlRixcopXw0sRmL6PyqyDLWyQQczcTryYarin2XutQbYLFwCFK5nYOd83YV9WyjArBsLb
mnHS40481IM++3ZeVvf1GO+t54vNA9eNZsDnkjyTXnrn7dnNOhhoD5mekUzTsYGuAjwBPMI6ObN/
e3ovnkqy4CdbgY6AH9jWO4ugV0lHE+z6iFJte+jIEv2FTL/pkRgdqNnDyncLBWvcyu12mr7SS+wB
eEXw4EWZcxt/oYaQdkXdGN6sDE4ATSv3BXVrD83z4eV2Ly+iW1pg/5EGxB/UBlB+PqACLSFSURAu
rGRaAyVsbDIUyBHXhY16lTN1fl4s1UusK6Pv4M6+AyS6TATTvi2xJgT1GDpsGWIxLYIbwgDIgtLj
d6EqjSi7MT3VtoVcWU39PPHZR2F3TLRJ++h20/KU2XVzirJwzwVLrtazs0h+DKAeKJUkNihrnw8G
NiihZkewXyIdTaWm1my/7DBuvz3kV/aM5MWiT4n7LKXHzYmnNvGoh3ZleGD5xyP6dfVBkZYiCH64
flaJvafh1V7xVsNemYoL7+HzXi0QROwZGLMnqCjcT2VUPg4NirK3e3URlsix49EgQW6ciNvQU5sK
KWjSGR5nbvinqAi6RGKVf2QUTRTcbXXj/QLiaIfgfG0sJYlHI7MAR30rqowcIBWexRZeovXWb51e
FuiwWbV6XI1GS4NetHu5oestslnI7ZHM3sLs0N0akdGFt9OM64SecZUFatTkSCuvINTT8OdML7lk
OIOYOwmVIW1Ctv589grdzla9pD19QLvFTJ3+nnKjefzZ2ZPyrFKynpoAWcPNMWC4YRSTnoYMtUbZ
O7110kC07vJ2qocc4OaiuCkqTZ25s/0vB5OgCxX0Vx9mtv+mc7yC2NMDW8GATngaQqSPDHVygsQJ
1TemgwXT7W5enum0h5oI0ZfNxb21BKPqXrh15wKa7o0yMOy5vB9QsQlcbSZCCsmZViY6cVWBoOft
lq8cdDQNqQRvDyTJURs7n8clMpQJHLXwTD0LcZmbbG/uTT1oO7vAQLBbDpE2tscCHyHfLPT5qFiK
eFFNsLu3v+TyckFnSSObQfWJvbo9cXtk7WqMrpFy0MYsCJsGWRettx8sc9mLqq9NL+uKtDzRHQIO
m5MHT5hJ0UNUIyLUXHy7FshGaotywqh5PGhdP+1Eu1fbM6WSGwgy+TA9H+Muxx8WzCjLiYUVRErB
AA5W/jgwqzBku2Xn+XttKAGOsDMRbkMIYDOngzVZPBcQccgcdThoapr7S+yMwaDpe8X5y0NcyKcJ
MHziH0ocm6aSTsksUdJUa0dDgFXz6IvS2UNYXRtAsAskEAlpyQ7LDv/wtoymJYrDpjW9CY4vIqa5
hfn7EiL2mf5hj/aeHPblnUF8RQ2G/c+20Lc1m5Cip14jyuf1XdcQYaXaXZ6VWKKobffQwez2OnT4
dxbJZcRDGo++SQFuMvxbTUGtxjXUtnsDeXkNdLSSooA2L/NwUnEwrijHze17B8nDX4xMqR/mTJ1/
u70B5VSdRxl8AOQEtiAKolwW54OMmsviZmDAPOyWYj9XB0jxQ4PjhOK6H3nv1jxmStdXrHp6vt3y
teklV0uAw3WJcNFmesXclZU1Md6YPTTHzugblMWq5M6NevTgOrFnu/nKst92lZLvq2Aot5izecuX
uYmjvBqxITsUzw96VFqwJaPB+XNy/j9lZ7JcNbKt4SdShPpmKu3GPTbG2DBRAIZUk+pSylRKT3+/
fQY3TlEVRZxJDQqDvLeyWetff0Pje/C7S17c5JQxhraBiNx86+r+wbVmePPwMLNYso8jxk6298Rx
sGNCU1Uv84rt52BMnlWStKAUZt7rXMfeLwnovBT95HfzFYz/dkah2I+gJHHc/AySxX5rY9urnBkA
FI6o2XWfj7sZ/0Bv+IcldtEGwWnjXKDsuryH/9pGy1Axv94RiE8WfRC2sHEeZHI5XpySimoid3zL
YiJOQOtyufR/4g39vaemIAKeD4nbufCKf9/GWTBnIwadAbYvbv1lC8KFuU6s3B/kX87kdDVKPy8e
pNQ8xFpP5V0d+J8mb8Ogbl/q8G1IQ+KqR/KdonO76PIxqkmkzH3gbZvXq6bwhs3VNTgPeynao6pb
/1SQ/MPRymgYztN/zA1oDf76FTbb3kWVorBLnNAevGyTzxhuiZyGfDv++674p0dFTIxhJTDzQ3T4
10cFUmNEyYZk3UC75NUxqvHmnVtDLn/AZ//hwLtog/7/Ub9diH14Oe1qPlUUae/W+KN82y+tUU4X
WMkcRqu9stGwn/79E/7jYy+GsQxrOGh/9yoOQ4GdSs0nTKcYe7swnMOLclIPde6OenzLsto5lqFK
//Dcv5037HgsPvFxwzYCh9XfPi7zBb/ywbcOIiHGTKSCD47xLlToLDvCN0j+1zdJiAQ4zEWRx6zm
b7X5zFbiSCczZF9k9TaHRFks49I89vAP/tDu/P2jIS8i8xoggvxaKo6/Lhob7IJs7Z4jbJ26c5l6
1W2yecshStrtdloJk/j3V/gfk4e/HKUxJBIgvEuQLRfz70dpsGxERUQEmG2Q9e3D5qv91W90rc8t
f+GuD4Ly+5zVVhwCUDDxKLch7IohnTRBanGZlS9DatcXGJ71kLfUT+VtqJT3PowTVuCAh9Mrg6Tm
sbZDilV8Lfb0wZX+Kh4nI9brzmnWIB/d3aeGa+PJJT2wzkDt2iz6nMyBeIuGPuYQUX1JB9ZBSu+E
tDhy6Cb6DK9LDwXquPFHH6zds9v0zpfFoFfLbbemnysMwnFQqsV8jeOH3KEDavVE3Ij708S7Ao7I
SpijydZvNr+8jVdfh/pzq/34Rs6t/3O7eNAf4nCvv6cWI5+jZwkLITM5HdoPe0XiLXGZU/JUGTl/
juZ67/IUIV5XjPNS97dd66UvOww58dDPlRvlHet0fN51tVaPSckB2uY9igw4UsLto8eyI4G0yPy+
bQp/hdYj04xczKVCpewEk3lzVFdzmF6c5E8Yqk9Q08FXoWS0Nm4POhq6Ltdx2eKiFvrIIr1SP6y1
zVzIzsE25B7S7OA0RJfYQ4e8tqIHTFgKrGy3BoBGidtdZ8P6qO3uHAVhhcEf1vfvhyIVNEcpi5ty
4YLP/La+V7bZ2qrNK2ysxhtvyeTd2pBKWSjE6X8ak/1e3F4edplvwiNhLgcw/tfNtCwCN26NoqlV
riys1MkpLfHa/vct9LcWDBScu5g2+tIEsod+O+iTgKQ5z27ML5q+co59Kuwt3Wd5JLyA/lb5mX0u
MR65jc00SyIsU/x6ZOo6TeH1IH9/2NKMAS9P/O9NzW90+Z5BLgAzsc757Zbbt9av7UZd3ffYYX1K
tHQMZAEETwQtxnX0ugqRnjiuU+zovEnpK7FG/X4Fn68xVxPXxZKLEYfsQzcuavxswx4TCiZc1VDM
Aij44CO/S6C1X1yFy7qs2ktYgusXKiY392mMmhaL/NmnGiptXXrHtouT0zwvnSACtNSPysyCn2YU
w5GTSVCqFcPok7bhbopQ1hvObvD4f61uPfXnLDC1PDZO5j1xUiT9US42+6D82X7tShHC/a7LCOx+
EMtbVI/jY6qn7Jsh3dMeqnLmS19FTLhAFQ/ht2k0sc7radYPpfS5+8UcePqTMu3+qWRC8KUdRPyQ
EOHg5rFWYi28SDhjMXVje0ctXemilb0XH0PiYG+bivCCu9DV6dugphC1UwdLHG4xBRHBDZN7clVq
v3QqAWCBDb9i+lJ6n3SYLhHUjWF6sK0gPWKZhuZgieHsbqY0bUt8lNMhADFMmvvGSVldZpi2T3D7
kxtRhWJBEql76q+hRHwbjm28kbC2dPqsGgO63MptvxWy6z/BmnA7AJi0+cp+4DckdRqrPldHolhk
N+/FKJ0B1FuEm85RNzfPsQDFPBgSSwnBqBpNpkOi2vFQmq56FKgozEdCxNXXqnGNBGAI3JfOoW+E
+OivX3qS9RxirW3/7rrzHl8Rtspt0Tpd+obxhaLWRgvXFgZhzBsk7u3ZyCV9qNKFOonQ0OzHzi//
TPysP+am7OMvy4ApSeE6Yfbi2r2sjnNcleNh63d6uVCVfnPI6mDsD2oVIGVbUooPmgEtIa3LNMoc
3aVoznMT2JqCleDVz0OXzu+IxdztyI0/PvTwQhTIohfddfvktwciNLogV9N0MYOIHNc5ZPPQnHC7
xixewfgNTv66JO89foA/ISom/NOTr0ldkmm0NcWON9gvasBeHavU7i9RMAXbSxIQTZln/eLMRd2r
ldyrDaC8SKq0aeCLJ/HTzJz3WevNj26jlm8vZ3aK1HVXeMLkkMfq7sw+Eh9VYNJI5sTaLg134mLu
olB32Q0RBsNK3DteYTB9cTnK16WR/bGfYn7zqt9McN3Ptn9ztZix504Sh4ASFI9EFczV99r25cOw
pkCPmHW4b1HvLwkoZCCe9LrvJBa2fnhgQ+jlQM7o/Bg6kfSJZN6Cn0bJZMlDndYBOSeyefCrVLFE
yRnDrVnN/jlzV3nbmjKN7hKvXFZcFMLRvRbdQIRM07Q1ebCiT3q/iLJmvbswZL4SB+GzX23bfOxB
9Tsuu93i7RzNZV6HgtCVrmxXQxJcsp9tgOE+dYgXrocUg9vpIV7HTVyVph4/VN4Yfxv7NVH5siej
LQYcdtQpZicZolxYVDdhE7SPwglFn1eBHpNXvMT9c7fWeAxFoguKqo6F/qBLX9ZP/rL7EyEkapD4
lqWXmaDneOnBWYz9CESv0oMrnHTJd/zqnpO9J8RhCSqCWyf8AIc87mIeDBOolidH9cCkTVpW++2M
v7y86faw+eGUNGLXssHT6QglghigKV2ZA3qU3tmh5Cvb89ReUmwbgps+hghThiMxAu1DrSQduV9h
MXXTJ2M81ueLZye6bbFn3b2hpf01aETYx85vtuDkhHqOzonc3G92NRDjIWKt0UF5bfCutoZaaNia
4LxrZCwFSoP4cXT8rmScUdLvz8mauDlMC2mPsDcX4pmdIRNsxT1Yi4bRe3fvs+yQgJKV8HGs/ARr
fC/8Kupsra/2cVzjxxV5hDxNQ1Z1p15O7tPWRvt2SfDtPyRrxTuZRktSXVbLnWWNWPqagA7ya7qG
dB4n2vRTaLq0OjcoPuzNZmyPl9zQeZ/3TsHsd31b3SAm7KKDiP3hLUltaPLe9utnokHJ1lh3NMKE
82hxvRISIYtBRmo6dWGbPhnlmSa3QJrRAdeaPT1KLVndso4sD5/79JeymomeSKb+M9vSNTkGl468
Xv3S/YHp+DTe7LrznrTfBPrYzEN80042GM/kqc0pX9KgPpZxTPXoKj/en1bViFuHEpXKouS1iFnZ
7joRpEo6tePOXIhz960G1PDzcRrd726laj8vyw3dVckyP6w2i4Ibn7cJfwTwGfpTlWVXsWXGcAkr
d5k/SjcpT9UKfluMihJZ997GV0zCbXibVWqxRduMdsoHM7USP75s+zoZJ23zzFuW13DYlg+y8khI
jNHSwEnXJUawA4rDsXADp/5ClQk9ufWyYSgSAxR5s9amqsFSLxOq0nrODWVqZMFkVrXL8ybk0Obx
VOvwkA3bEOUYYIwh/M4l+KzUxFlY77p+h1WCVYkzhVJcY8W6+TkhzbJ/LGETEEG3G3+6J3F1kS87
pXd9N+g2RogX1HtGFHPfIBDaK+9Du3vE1sVBV+ojGZG+IfjEw2OflN1LiDmZZSqPzVb/rDUOOkfH
r/e56Ot53q7KsLkAbcnQfXaxpC3zlkTtDyCqyTcddvxYE4sIryWrtg8j0UdDIQQn1WmsoRbkGLA2
r7XTjE/jLjD7Mq2X2FOY8pjTvrSoM7icSn2dJGOkcWVf/aaoG6B8AlW39EEIv0Ivn1pWh5qj9X7E
IdLg+mG99c7zLJ2ie9FoFNE4lR9dn+Yq98RYfnQcD6BIMM74ZkWTBQczuWVw1KPLa9pcpR48cgCS
81qrWt2MzAzi17quqeSSRkevc4NzTOH6VfKW7o50Dn4kmy5PfF3ueV9Lcd/sa5nmzF71eh9VoU7y
nX8V0dwQVR+yxXdkbgc/ADAQtRMiFBnSlWtldBua96zruEcVn7wQTCs+JHprPExf3BjwtMQtxter
U/Q87X1qAnEk+L6ZTzPcZnkKG5+dONWB159bof365DZ4eeTlqMofHQeFoJwlKOMZ4xJcc8c4GF8b
L5Fd3iDKv8tis/NaICp/rgAYLDnaZCgwncQNUfsmDM6c5dNdsmNalU+b5/4EMIh+OVSKlAIAj4fJ
SsomNyir8goj99qF+wfaVIwRCWMHfK29d4At4jJ8JcgRn7yghecapPq0zVH/MRgiqK375m8juF49
7bmvsv4rQwLujXYONypRaQzSzbTH8XQQTbreBhxQzW1qGtwaZjmTvZAGdXKzd3Bi8m2dVHliS6qp
6OJlvw/72S8PqRZyy2sQPu7VJFQAG/Bi10Ia0rPP2sHgJJ9YBdghzJE5X4BVc1X7jpecvKH3XyNk
BuLM2J9NMFmXmA0/hqeaeBh53VWtSyCrS0bFvQyitr2WHpdVPgZ1ZRDd1fOzi63pcqywbvrWKVqz
Uyl8pc6NXKfXxLWiuqWHEI/RSiNVTJeAhDzK1pF4wnnD/G9xe+riuE9vqKzJ8/CXEahE4miEuqzt
FOltaGQpZyrum1MTG9jnBGTC5AXGYKunPkgccgJ/zkN6DiKaxp6DsImaeCnmYZ4/lVnE9zMz0n+b
hY16Fme1pQWIOjnfSx99bWd/maAXVhiHYVpXcZUDn9wpO40cMe4ci9xv48gBpUimDfe+Zb7vrWxN
PsF/qHMTz3KEs826haAgo4BgWxAEpDMZah3ePZFRPFmYfGRS+n1umHhz9HTZ5ybWqUcFqUKSsqwp
4+Zcxmva5EhVx5QyDAe1HNZ7+ELhHFKohbFJ82kVwY+xN76T+86k5hODiLH5lGJWFOau19skjyJj
DdSaUZ44EHFm0EnQzsdBOnuUI50Yx6IDCuQ4y3DeKbCZ7OazxCj2Zg9sw8dI0QWcu6hlAhgMzbjn
O2rzvehh0HhF0GvzGO3V2uVrHew/yWGNJR1BndypYQKJ9fu0JxNpdyv5WHKMf9HRwg3SsC4xBiR4
746TgbI6GBSlSbf7/s++rcon1fXTG7HlTncXtGZzjkwn7HGtArucMOMIyqLBXvbFNRvZ3wbZH1T5
Ms1uG7FFT7wRaMGKNuCEDwnz2ro39rNotmRE/sHKK0JTBk1hI5Hc+rYeYzaXO96jX+VyV3XaY1LY
wsY7lGscXjKkiERslKO3Alfm+Fcc7VFGCvRSfa5wpePta2PftGZ6dGgXR72T9gWs5ZkwufaG0PjE
5ATBow28rQfxm+QdYyJEi3zS8VM4CMpMIxpe87p0zHnjKavbXAV+x2zCjuUttoWYuKxtswSH2pLO
R7jmVD2bzGZTTu0uyI/Mal3djpVeS8za4nXIwTWXZzXYaD+auQqHm9IG0c+KFLr2UBNGbIrYW0Vy
tXkUoQfGIcuaqzZzXvbeVwNjZ7UPZ78b9Sn2dZfmUR+7gB5tBirWuXQCs+kGTRSzsQ3bLhvrA8sz
/M7VV36rnCYRubKjdo4V53mXE7e4vEfTov37pMPF6RjgP/7TTiUuXyhyJJ00hSlk8QZP4jVrQNxa
ne0EdJiOH9kD45bvnrP7P/QkWMZu02TeJQia+buT1tvPrayrG9Es8fgh6iPZFcjy41dkwBITQBio
bDS3dzgYZx2+uEGV/kq8LUJ14S1YiDTGzsnd2oXLU6/j6ks47bFETOnObQ5wO+83+zjYn/5ilmvS
EKMM3akrf3hu667cvzWYglapfvbHtRZXiytldZWWwcoGdG3/q1v9tTmi66PKWfw+eLO9NN900gxO
gdTHHQFhugwQRq7KXqVQeYmcHCGl5JEJzVTolAQFLJpEnM9hCdtAkKfmcXOXw52kruJwGZR/xv04
S/J+EkGSY4Rc/5KlV6IObZgwnPphXN4Xuejvupmrljaq7eWhd1zd0s403EUsf20Pdr10PJWtzHSg
KpMNuKKeHtakvMSl4OYLJpQYX+KyXtbryZ1M9OaOxhuv4qwxKM7rgejwhnOmPyrrRr+mGNojnasg
P77aQGSbpvamA+uL37vr5/Wz9TivC0EB9eyQLbZQGFjnagpKQuVHxK9czkY3OQEqHh8M96jL9Dc0
n6cONhiWJUa/O72YHuRUix9dO5SvdqvrrwRa8pPxbome8+pwJ+ZI7C8buRB8PtSjZynDdCMYaRcC
ZvRmzgm9WZ17tfDvFf4V+wESauIeSXYWZyOH/qPahuXjltbALfM4Ny3N9MS1qACg9QHNWSwI3R7H
T2myrQ6GgoN94rwGQ2iss34bnXD4NY3rMJ4Gzkh0TXvY9vku1fw0Wyd4LnXZXtMN6F/RvgQfK3bQ
TzsOfZ9LoJOBlt8Fus2qIFZ5Mrnxmpe9xXDYpQfVhz3c0peJztDkFXDDNw+v8eqQYLfWHKeRBNCc
ae/MZCXa1SM4ziaprZfGFAxlevUU0YLWN0G2p6Jo/C74Qk5k/6h933zL2rE1d9Mm07VwaAmj3J1i
Md7Vqkr7I+23OYDcrQPpt1M2XLeMDt5roP7bbEuJ3VCzSJ5KNZCMt8asbWLDyVc8Ur90D7sdzVPZ
mua7cdV6i21KWRVMIIOXemmzLe9RPLaFbk1yn8z7IK73Bs/R3Nd1O+ez7qPXrrO65ASNOXLWLTYf
tkyC/nuh06srjuLxtIRd5eQxgmXgYu6zMRcuYdbM0XX2tHtc26ce39g+hycbEcPgegNAKc4JH71Y
6e0GdCN83qmW4foYGuej9cqpznEptqQ/TtJemw7MtJA1Dr+5pxxgfPLXI9KXSK7DyS91MnnEcMd2
hSJyJjz7W+N8kCqYtiuRZW36EHa1/SXNvr8MEw0ve/FSSVdbm14LEqMaSjZ3Wp/YDYBD01Lrh1nA
XC64vFZE8FmVEC3VquAlCgemF0vaR5f5Czb+d1MVLDcVQEaZrwoF6HlTYp+OZd0nkpbas2uOzG/8
sW62fundbpgOi0xEcyirSFN9KqwygXT19qtcV3u3wWR7ly1nKrYL3soO3RtnOVMKm5toH/z5aiNw
+CreXKEZDMW6PHVrlvXnmfrlW2bxhMyDcfdPYxlM3aELp+apdWPnQ5iM4fMsuhp58xQT8Iyq6MtU
r0597NskGvPZ8fkn0aokexETvEVruKKDzh27cXUo+kbyEjjI20O1lMB+4GlMzPt+W75S1DavUKm5
GJPSGQX7P2WOVatGI3nddlwq54AN0rYN3VayuSPBBy5M+7XFwZd2u/5RBiaa88XgTXGcjBWSiYw/
dzk0PPyMd1Q2L5Qn8cdQ2mQutEztjRhGL8vHJHKupdmW8HaNp/Xa6E7XV3LzqxdCRIVzVznhPJ1E
Qm4etb6hRQmDMfqy07hUxwigm+uhAbC6WhJCF4rNyPRFdjpqTpUMh+ig5TZhJ+/54ikLR+TCmwc4
NRKgfoZJr79EWOvh2OLADeta370uDRcPEybFRmi7rL1DiMhfwEytfnR8j7tdaTMTJ7z05TcBF3/M
J6M4GG1b12ueyj3scpdy6rncjEcZKft2OcamnF9JiSPrTkHq9nOTafUC69350bAAfiypxuqemUX5
FrZ+82FeqCCKfZ3IlCcGqDzrXYHxVfXYw5eOxewWQDryRvbaESfPnR2il9G3HMs1DPvDbJKyv2pn
iAVFvCiny/Gj5OKZ58i7C8NFJ8fSutRedMFyLvykrk6Z8gUaQDV51ztAPfMF4n7PDZOxKNeVpXSN
O7OmgOzT0oOfxSEXNact1YbADz3j+NkYFmfNfUJyO+VRtPvvnSOW70MoWgpfT3rUBMt4m2Si5tBG
oKsLxm9zkmdDiZai24lGZGd0Sb6oTWFumuktPMeedAVNRLW/Lqi+3KLFezc4LNisLVQTHu4imGaH
r4Oc9/K2CjtuMFU6y/3mbJlXYHzifTD7pc3k8Imq26BWw6cSFy/3wGDF+xhRSJMmCBf+Zehke2Mu
RQ8yr8V5TiYiCIrUa/wPkm6nfyr9bn/vkipICbrs9Uta1+IxntJTLUZ3vkIFT6g09BBMkPrwEqMm
hiy7x/J4fWNkkY5XMKm6Wxqi6d2RgpNBWZ+/0XbORZSxzxm1pVlWCLGy/zByFQ1HmZI3ST9vPECd
JJS0nG2AyyYNtzmIsU0PHKwiA7xZ9XQ14G8DejTKcCs2t7PyTl3yptjSa/OwhaX9MnFtfwx4OXUu
ncX/NaQVVS9KsuVuCbLBnvmMw4ewaQj9nRtbgpQH/Jlbe6QN7sITy2FH8k87mrDM80tq0VW7dQbD
IF7sU7Bi6sih3kRfY5tQQfiqrH94UkmuwWpzmjzR7prdM+AF9Ev7EIAqFgYzi40VGnF8S7LI22he
1IeqF52bDxjnAmzv8QJtqZ+WTzBsS3OrGWzMx00aDhsfg60E3+Cd3ODA3dJvpCG142lz6LGP7tpw
2fiqEvs5A3R/KTcZXGDjiM5lM4ycrjZQK/Ih53ah5lUeQYGOSFCltnh6gQE53B1cD7GA57r30AUp
+tAE1nsbef7RTXXmTnkwrVt0MsHSOQ8d2DNcoLGVy/gT7o+qHqxI1/JqneuWgsdRtKycorXf+hgt
W8eVuREYZaoHApbSYCviOZj0y6SnaT9TwIzCwRk0cOcPmcUJ5jAC1jgEPNqQBJzRb3EQzUUXcw4e
k8nrm4+I+ydT5nhRK0n61jYFn8KwHPuHqXesCxDDpRNezW48iwfhKJ8qmwQH59WFf9RdN2T4JJe/
19XDbVWNnX6OPbNTaiGCSoefyVD7lDaM/XjGMuIV4eR6cCLsO0FZXe8qsq2/3k8hIDoTg9H0vwKH
pJGhYJxMI3ZSYyzKX2W2w98BUpzl7dxPjvfaCimW99Tj7nxwkZ3HuDMx+fjMuEW5nzoTUwsVZRZ3
3pfBGSM3PknJjPCq9IxhqDwHe7q/O3bg+9wo56pvPaS59sxjFNNEMbEqNq7Ebm7egtBx2dyIFHzw
snYuF8/JUxXOwUwQ6NyAwDBRqcYDiZuue9XNOomuiCDXznMX+QOVhl7HiGFJadSWHsXiTmypCN5F
+h1pb5x813HaJsu5Zk6KDU1o42acQaDqsHsbU26Z94zWtTza1Ab1ra1rMmSjbfJmp1gq6flXVWLL
5NYqHdtzHRjT3bl06OE5hWG9HiXQ+f4Uj/z+Q+6mjAqIdNzS8F3UwspPcYUT2tdys1wbzEoQsivW
Nx8t9trsDCyuzbW3GK7MiugHZtH9sKqbzUGxchvPSWuu5m617Nle1itXJUZCDw6GktNpQMw33Kjd
3ZujiZDKf51VW070uXOqjqCeoXuloJrgZdtvOz6UztYlzDIAWwr4on361rJjPmqyP+3dvEV0M7vL
/Xpc7BJNhzpcti9a2OqnsrunrmMOgfZgw7b84gg1uLlwzPoS9YDBJ+tm7cd66AKdl9kok0PD9Rce
MTVph69ixraYXivI7JVAE42rYzxs5bVgu7zrCDPpg7tV63Z2o8R70eEKxhSB2We5zsDhclwTnUcm
qUIe2rTZv25TMnyc+Z0+balwSVzr5/o4T1XdM0SgRsyrKfNpNh1Z3ff03o9pL8fu0IQz0S5lXFZf
l1nMHmpBtZgcLub21vn7tlLIGtc9eNqffmywPN9W3dobPI5JMM7A7a41eaoHmrT46EDKftBZ2l4H
xMHBGVj2O8ZARh4HYcLbgd2z5ruvGd+MW6muyD5d2zuZ+MvdSttAGxmMY5ebyh8X+toOTsYICPS9
2z37CQsv9KFbIk1/mGSwiMNeMfn92HAifsJcdQaT7kbMMHV0iZFJTAAJQWLiXx4rvt1P9RShOm8H
o97gHaUfy7bz2pPoyyT5OODJ8zrJvYGwE9roPRtMuwHGRPN2KLcIr+Fote1RiQwjMEC4RIAFtkBs
q7VVfTcv3ooRg5y6a4P9z9UqUAbfR7EFowjqiOs7Uz1YBmZzzGuIewX7WX23ukvTLZLFqMsGs/Bp
zkTOxd8z+JxwtM6nKFFfJ8HdhMi7g8/R0LpzG7cZATb4KG5XwFoixK1g7qpb2FQYB0dh3Un0pbt+
2aEJzEfayO17hxHIj8YZ0jRfq8jeomAZzWmbpvqrWlbouimy7cdlDGtGl346QNTd9oUpy+KrW/ol
2le33LN75oyeKEjCg9wK04c5DMNVpr3k66zgyXjHGyiHwDT8HxkSYVruy3OFO3qbu+2Qyjyh0lGH
EBL249IERPCkfEluTlwMfaFQieTE8zIIVxj/cpxn2bjNZw9I85XBPswHMoRnQL19A7huCDq+FYh5
vaNBtGk43DYd09XX05d2CsJPbmZLmXPss278eVv8O2dUCiIkk6A3IeZY0uPNajkMs2rSE4dRWp08
zX+0S2AZpk14EJ+kl81P0Sz2C/cv8u8HoeJHVckB17iBQzx39jbdjlW9bY818tznoJ6m7lZl8VDB
tDSNKCZIB5fomFKkzHooMk6pYip+gRCA9U2kxQiW6UXTyfO7pjvpMczAf2gAAWEXawqNZ9nXnruX
tCZPGWYkydrvGLfBfQN3q/CqcausRjqYBPMtk5QNUnWzp/VxD530W0KOAComYr/Nkc29on3u+m7M
dztn4fXkDsu9sWXaFoMyoOxp1/U3/uAAYVcendyJAsH/PEVG/eQMZbjV1u4FLALZJh9wtV5aqKaq
9UvTqP2qgUoBv7V1GM1CD2pfVKWiT57FhfnW47572jsvph74d8bX33hlaCgxk0hJc8GGCq/lv/LK
erlsmqIKHHZskNbYKro2zR+f8ju7Fu0ZvmYhFytmxYhALlTR/2J706RMcbf3RKWMYNCJ5O1Hgwf3
qYXTYTdMWOqZwurfP9rf+HmXh/6HDgrPHETx8uf/9VAtPG6iMoVVs2TT7dx0w/OQzOW5Y4T/vz8K
54SLGYiXcqv8Lhiq0UnIrR2TYvTgFQRpvZxF3Opz5U39H/jRv7Nq+SqJqiL85SLCJNX2txdWrWPP
tjNpUTYjMdwlBgdIturz1jRxPur9T3qXf1ggF8JwjNslATiQrP/6LbbbuJdQSEhRp3u/lrux1ykH
6R++wH/6VDCaEUhj/4rW9ren9LB2k9Y2WQGFbz+Ma9IXQem1B2kIsYsQ4Bb/89rAUDzAJMf3IV/H
/l8/lT8Ax88lWQuIDL7XodsexJr2Ra2HP5kj/9P3R6oDqk8OdlbjbyxRwSx7nJw6K0BA1DOEgORe
Uvb+4fv7m1/iZVlkKEv/j7Pz2HEcadr1FRGgN1uJlFRV7avNTG+I7p5v6L1Jklf/P1lncUoUIaJm
gFkV0KFMpomMeA0rAvlcfa1/U1utxeuQz6T0FPGrrNbfg9rQ/NZVjI9j445HtCLCL409ad/pLA6B
Dkbm+f6kbg7VAvONMLMB40v+/dWG42nnlDQPPPzaHBg7iQdUBZSWYcQ7o73d2YYml6RL5Q4bqDVd
Fy1mN0kNDaeM3hnNQxeF4MmEWus/FlG3/v1RbQVDJ06X0FvOyTVrV4m1jtYJT3glzqbf9E9obs7e
0vxlWEayp3u5Jj4hoISOEm02w0QHjBFeT2GadlpIm4OCF2ah72un/NXQpT6R1fyh+lUcYw/4SBaN
Yoemd3tAExeNNbn/JKR5Fdee3FYhoWc/WCNmo0UyH5vBdE5wQWtfiRB9VbVCO92f2c3BQjPFghiw
MRqn14MFTDKZTUZfqaeY4S8lUHfpZHiaqtE+9GaG9r3WgCQtIWbfj7z5TXE+gXUFL9oxV4doaTZe
ZBeThx/GUnzPlaL8Mhs5pVQxiWKH6XS7K2AaIR4t7z/uozWjLDG6tB4b7NjoxLhnVeDSqC30Ed4+
IosXLeRk9v+NjBLP8pAyqsMBOlntkeYSfauhLJ5m8PE7N9DWWrEQCwJvYjiyF3T92RaEMhpH1Vkr
oLU+TP0cfjDB/vyt4TCgBktphuJAEpDumSxvTSTETkSpUMM1nTVlS0lV6p8DL9tF6MXPXI+sws+9
3tgTh1xT0+QexE7KMSXdktNldTd0ioY002x7UAkM+6GyE3Zc2ms+HYkMvCqCg/CCrH9aQJAfhOHG
wf0veXsVApwB6+9I31ZGulqbw6jTnqW5fAwL0jKzIZtMdaf3e5GiWqf283843xCXIP3jPoQwurqg
4hmGxly5HKaDOp66IfocGoPml4nt/odj+3Wk1cTip7wkc8PEItRvBehGpscmheldNLX5cH8StzY4
LAYTMjC0KnSSrtco5awwakPTO5pKYv5Gik4NqMbU3+sktndOsa3v9TqUXLavbj0SDHug0eRh7eDN
gTTY9CPqZzgwxBaAzHBPU2d9auoWiQt3C2RnOtvQ1a7j8bjRNWXIhkAoQjvDPpqAZs3eCVef+MEw
pvHkRJRw0K3sdk6y9aS+RPbw02StsC/Wci+pPiCsqOtD4HaZ+29RVd5DRvf3pCMX98ZFKUOZhOBs
Rs/UWitc2Yqn5HOvDoGyjO6/QOrNI7SIr/2IadPOqlx/PxkKuhh0OPJpUtzVUkFLu9WTCBSrYkzv
6bho39tCwH9VI/tL7uZ7rLj16Uk41KSlJBKYRdRNVqen1g9RkeLPHExKAkbSds/WC2kCDgVN06ri
d9C92/ly6yNNBuU4IS8z5UNvrZCRWGODAynITJcm5zsdO+bLKJTuG+xRMFJIYQYUearHeGjcX/E8
ief7u3FjyZLS8BV5HiE87Kw2/hjRRMMQsA+wHejPfXaqqi9GEQ2fiti1AlqtFZARZKruR91YrhpC
kKgTeRg1w5q63ijjQDJPkD7I2pQ+ja0rC9IApf0vgrJgCe4H2/qsXBrSYFcecc5qFTUDwBBysx6i
lJEcvcIWH6o27j6F2hyf+gawmVJX6s4ItY21C2UKfX7TUvF0WNu95IkTqVFWQ5s2W/0DhkVAW0Gv
9b/zvvIuzSjEVydesse07/TPvPDyHxSFjaDJbKU5FB6tMiysEipT0DWCsAqNg4bw2V4GvfkrQahx
MKHS4qyX/MQjPS+LFFCyCkGv6d3lIOWpL22udJfWtvI/97/F1mqX5FZck8AuoA5z/eEhe5aFYYsh
MEBFK2AQlTxEMCDqAMtM5ZOxUAaEvRQ+ZUneXVBJNsbT/V9wI7UtNxy5kY1qgzTGWWtGtRQ59Xjk
/Mpqu3ii7FacnHAoLg7uj37dzcux6nBa6tQFg7i8AsbNFw6aYchopQBwuv9zthanayCLSpHCphQi
//7qigLAH4WVTot5EXHxVMz9/HlUIVcosfU7w66DHtPU7KzNrZiI8ZD7IibDbbW6pkSuqosioj6A
GZQezVkfZSuqdz7jADlmB5p3VBOK0HR2bo7NuGh74hiG1pq69mzR6IIvMWW2oMQ3gf5BXyZwVIYF
eKHqxtBmFTU+pVmzJyG1GRdxdXnKQeRef/Gqj6dksEp8tvXcuDgpigbAivv0KYT17Y9IBdIUgUy2
c+7IaXxNj5QLja3FFYZUNcYBci+8+rQCeO+gGzA9vKUfvyXJ1Pn6YFvf7i+gjR2FGgi0cTYwUkQ3
0irlmFu9t3SB3Vb4aJtl9gAtABBFF/0LbXk8dvqEGTycMT+eBuPhfvSNqYWtqWouRwiovXXeQZ4w
t5mGwWubpzaGG6Dm3bLrzmSoXdCjE+hXTdftTOzGoUVQqilkBZLFvlq/3GRI6HjcWTijDwdnzrid
Z4rqmRMmR8cS49v3KEIOurykMQNV13ek26Fmis9gH5j5rDzhNtJ+RhF2rk4q3MjkqOZ9dJo9Z/70
9rnl5U9Kx8TqeHtcr58exoQFmr4PlGHpz3OlFZfeqtUAlq37SQevDkGwnT//h6CI7/KKfNHsWs1t
XXSJmlvczHYWV0+TSd27dS3lT1TX01kt9Q+OwoTvfNCNdIA0gCWsM4/6jZnTHKaOnZthH1Rh0VHk
Nobnfnbh0xpeCwX1/gg3Mh5ETeAus2oJtn70jz0IwmEUJFwz3GID+tijJRbjWaGPeehhbx8No1BP
fba0f92P/OKJuDoRaIQi2oNGH4Jv63xWLReu+NkDT0SlgP7E3HxoaEL+CwFjPsW1odq+UbfWH7cO
a7jrYJQBcyi6+piPmfmNbgyARF2UsQ+qCb7A/V+3tau4l9lYFCl5RKyyX2sUqsLJzb3oAlZz+woU
P5iG93TG1UMYjdOO+N3WR6fyDztIJvjq2isdqSnNaRqeLPFAzdrqUS/QKU6eE31XBH3rlEKSCNyo
9WIguTqJ6RUZXQwfLAjBmJ9Jeb+X7PIzBwxvF6+1Pnp6kQVvn04poYPWBTctLZbr3QulrbIBcQ+B
VVTUCrRy+CiScg7QqgOJO6NKeT/e1hhRFEW6kGQOZ9tVrcAtVVR75nIMRjNUL1M8aHDou/4b7Eft
oC9F+MGuqmyvbrC1aFA7RnYG3yfUW+Vme3XHjUnsiQhOQVAOlnG0PQQ4vTxRsOX0FClJYOxkbxuL
xgAhjKQp6RuPh1W82uUEpu0sAmuOsve1lbQ/Wt2cz9TTsr/vT+jG0KiUW9LwQaXka8u/vxqatVDr
XJZU0IYEfum4jQON2IaAqAyAv5MxXHbSso2AJixrLnHpq3pzl5aVCQMFskSQNVF4Km3xv8JM9EtW
F/XRBKS9s0A3phJjFxSD6PCiKbF+FtFIH+j7qiLoaF4EIPuyM7gGE3S5Xe9kCS/SdauDT+ZBGLRh
0UY1eZX22zHQMTuZpqBP4/liGagWNIkyfE6HVPNt0Xc8P9XyUzJ06mNXw6+x8GvHS22IfibLbP+G
1W2icGC0lzGMpDS8FT5HYTt8cHn0PbIe0ksJieUSRUh1Hu+vg60HA9UcKblPo8HGIv16ISyaUcw2
+LfAarsKiFAIEcvSJ+upNLryRwWSgyx2nqK/PO5jvLcSdEeACin/640qgRSCIMCexO7GHUY3gDYZ
UsLsdX01n6qCw5fdslQ0u8dtcSrcI7DvEVUWEF21ZmaXRfE6yJWV8ef+bGxFpjZPIZteBEpF62PG
GuLaiXFBSlXnnyEkV4cb3n+AUW4FGsbSP2ysTA+i84adNbSxXKXdHtJztNCk+t31V4hgf5V9rU1B
0/Qx8DI7Ozj0rwKrwWvs/hg3jlKbuZWtuhd9k9UYjT6PDK7DCc2GUILzTVGcQepM9HAnwI3z0l6c
Rh93Brix/eVJg4QviYGqr2vos2YNbVZBbK9nFE5UELFgtZHruCxiKjkBkPaod5b2zZyymkkwLdmb
oJy3fqHQ+q+0yR1mdl/Sfei0uDzrlSnOQCnf2hdE9B/JQPoDXPW06lTv+vPVaT7aqYMOhgRdPsK9
w/podMEZUdHeSWS2RoXSFELipJIWmcV1qBKNxNS1lTmACkyFvmjN4WgBWomBKYk9L+ibRx7y4RQm
kRCnwArwdrUTXWgyIGGRTUiAS38AgU2rf1kqBFjur8mNQXH28ODRmT/+Ww1KixA9iBpjDvIRHQQT
zhf8F3MKIq9qft0PdbP8GRKyPkgSqxZPjxdR/lcXn515SBDIgjm01ebSD10ddLAr/X5Q5hOl7/mH
quXidD/o1vgoz2FLT4NF6gZff7TYM0BB1RqgI+Br6GboyZdypmbn9IBj/0soA8FeOThypetQNrw3
DdSixDf1o69aHagl3QNPX3nOTj9uPSq2FxgGJKEwMKBgrq5CxW5XTjHHGVILRnHJqqQ51D3s7lBX
d87lzUgcj7zbKDq66ip7zwuKVhPw9+MUO+XfeT05J89sWv1QOHbz8/4Ertf8y6hexVqdj1NZjWU0
oCMSI+vwjEqD/bPmpeDfj7I5Io9ESF431G5WO8tUIeznem0eEc8E6jo1AFiplD0mVVi+cfHJAWl8
JLA7VBSo2V6viKTy7CycEHI2QKlBmJ6KE26P2QWmabyz+Nab6yWUbAJTraEAuq6BjYUzCR36NE4u
Lb6ZalKfFFfA9KnH6JyljfZlngrr7/tTufXBsEeVC0NWol4UN1/t6ATwr1ONfLB8BpOrJqPr8xR/
a0IphwYum+etfPWQxF7PIgpxgz03DK1rW/3vqC3/V5e688Vusv+w1hkK4m4WBBsa3deBDGfkEBkn
41jFY/K+shpoVXoU1f6yhMrO99pahSjyvcglAhVyV7FqaM927gkUeXSBPiI93gMnYn+u5jk+v/0r
occss3FuZLr418OKZ01YjQCer0ECOUHuic9OH+7Bq9ZphvxK3CTYatIMsVn011Hq0nKFlFE6On37
G+HgRpKwlpPOgI4jpKnLfxgUsELepNJbbj0ouoVIL7kDEveUe9+VA+jtY5g7oerfj7O1r6xXceR3
fLXEpWipbijEQaAR/QgNfp5uNpJN5y2nZfEgbrG3d97cm3MJMI7AvKN4TF0HFSMM6LxcCNqZNSoz
6E78GJO5PzWxA5asd6s9IU25Bl4/pOTXQ+IaSJlFzRHV7uuIqZZ16aCy9FurLh/6pf5VRqq+gzja
DsIiwRCKFHhtEk4TAII4dBi06Mb+0WtS3N71bDq+/YtJUCFwFNyEWY/XQ0FrrSySXoeNgsnYO4eU
EJ24pPXLOYauE7pPwgv/vR/ydmCyQk5hk/IBRQTXuw6Z8kCpNaisx5xGqO9Ztf1FGw336/0o6ycS
L0UkwVGj8ygzAk1bnYMdxKw4FipLHtf4s0i75UlPE/dD2YSoWwhygAotgGNZ0Xa7H/l2ExCZJxKv
Va4z8LzX44OUWAucyflwbll8MhQj+YEv9vBU9U37YJhhGVgTvtj3g95uAjrm0ryCmjymdC9Fz1c7
D4OMLkfJBq5HL6QaNiR5NXcUH3muv0pu0dN/Ccdb3P1/87yaXcjwNvwiGa6y2yMiJqBxuEDpGvZ/
ZiXcsxzdGh2nJQhbDkscKuXfX42ut1K1hVhjHLNxaI6kX7ZvQ2mXIgvZt2yAeXZ/eFtLVJ4mLyUg
mserZ26iOakqIqDt1BYjmhmWuKixa76xoyGnjt67SpWT+iRue9ejQjykJF8YMSv0uuQD2unirIg0
PaqL6I9J0ri+sBAHefPQZH7Am5peGIim1eok8/f6sGv5ckoknnI9jwNv5JS5H+X2wrYo77vIsYLj
4A24OlZMCiNFD5UdUO+MV7PDSzYxbVh8jpXtZPcb242FL7t8sq4FvPx6FgVeBqNdsNH1VA19MCqo
IsXu4qMTUh01yKpS0qXaeQhuLEgbXQle7DxxQaGugpbNkphQkklIzOFvLYvcR3A65Q9FQeDBBZe2
k//Ij3J94ciKOQofyOhik7UWt3Wg6uYFYlFH3Z3FJzOlKmL3mAnnJjW8HPGIowKZ9xE5peILQkXF
zpq5/ZpUC8kdVBpSIIDWoNscxWOUOyFGAhcRP107VBu/RBk0WCr083amdjMYoAA2Om9DvNGuv2ch
lkkdlrLw3SZrz9TxzHct1cczQufaTq53AwpXTVrDoHmBQoCyvYGHlIqj59WAIHYsoOlKRaAAveo8
8NJhfor6KXtnTSJ9gvRhPgplemeObvvp/k65PWqIC2BT3lLUFNboQowYFdtAl87XkLp+gG1cB1Gy
xDvn9WYUedeScJL+raE+CLqzRnO38IU+9JeELBdzPuwj7o/ldlfIRIWCnfSHkDDb609n9FJPoMSH
wYAC9Q71vfFB78fokXL6XBzQz+h2PuDWsDjDKHdQYrJAqV0HjMxO0xcc6fylMdovvZbZ78fa7Xay
561h0ecG0Gvr2Oeua4JF6iDgucSwA7PMvNC/p9i9VFPgqVNxoGO2F+/2RGMGX8WTv+fVbTdX2JI5
FvGcWYELYXk/ikmdL4mFajA05J+9R1HyjV9OooBeDL25lHh9r24FNSyHuohU9Fb11kQbaPCOwnTa
iynNy7Wk2nN+v9nkxKOHD+YO2I188l8P0YnLpUNkhpWixMkpbmu8g1C3g0Fn9DuH1wur4urwlLHg
Q7wsEokDu46FTpuohhSHJFhBAPhNQZOAtYTe4AIXOC8TZKAcuPHHuRi8oKk945eaoHWDrpWavuuX
WP+26Eb+Lked8B26mFKyEzU23zDL4pcN0+IUo0b1g0d9d9FssAAdnOXjlBjNhCBpu5Pobc4cZ5aU
8JcX+WrmyrrRwR9yZCXFZL8TquxtIiNycrtuDzpzsw7lxBEGHRReIPraym6YHGMSPL19NCB+wgwu
f4mwmM8lAsIYrzcdIkGod6s7d91WVGkyCrSc/531UkRag5wSURy/UihEekgB+VqOvF7Y1NGp6BUV
p3ddC+6v/61ZpVji8UB1eQepq4NkyVK6KGgm+7llD36b6rPfibijTgi55D+E8jhK6GuD0V/XnhC7
mKGuc7/1i+y4x6hGZAkKbXGjzW89j/mAkpNG0sBFR+HpeuVDfhWmcM0caHzhnh2MmfzR6sdAyeL4
ZHhF+P3+0G7vUxkQ51uTdi2l3RtU+USpTXdw59CQG4XDa1beCa/s/HFoleqdiJbuSZngDmtpVv1D
z18P0NKodm7UjQVEFFrwwDtoGK5pjV6BAW1VuhlqMInjt4lR+ctkop0mkvmDF0KRtguz3Am6sYBk
U5KSIl0IiVK6nuqu6AXqPgiK1IhfBmEaiq/olXfHZsJs7/4sb4aSDVy6KqbMy65DNSWPy1kQir5x
BN8ij06jq6P9ZLX52w8bTB9t58U1kAxpNaqkMEbTKBVCQdA5VHDIT0rToKVdtnvljpsUl+yH0h41
ekgzVJpXowLzDS7aCJGgCwsPjn5mnWuEFY/W6Hl/bKuZglGLTcQcEENE9G7vWbQ1qYA/DXJACRRc
t5cbMiJbpavtt7GGJsmghKeupgOo1eGwU9i5SSfkSF8A13QIOARWJ/jipHFTWEPuS/1Cvwzb+jkP
F4fpbcuLVhj5+f562doPINgkbg53REov1+sFrgrNrGxCzSHS68cCl5agqvXypCktQv0aLiJpjKjC
/aByEKtLF2Dg/w+6unSTuVigIhB0QiKr4BmYz89VQhpfIdv1kEF5PHmZo1WHydT3MCObsSlneXRy
eTOtexbIhMz9qEujlak3nhZAtQcyQ0x3OyM+tuXwK/NK7XGY7D3v161FROVYlwwQCVFcvXq9uSxd
BT0TX+2X6DLz9v2WqhQQOK72nIU3Q9n0IuU1CRVk9UqispWXaJHluNJrEN9V57kaUfVdBjXcqVJs
RYLIBh7GwfONXXC9fJi0yRQLjjPYsybHpcMshlY4Dh2T0+5cjVsfjreYiVCtAVdvnXCU1AVTW+W4
iWe7fJiLFDU2Ly++YMygnI06szA+0xSaAO307f5y3bq5qEXSbyG848KLvx4lzsVj7wiLk25B2Fz3
UuOEMjVWQrMdH4d2QjDeSdwfYxNXrdT7tQ8jNbadVHVrp0IMNmn8aiB1vNXJAEMik3WTzMdEyXsY
0N32UTWLQZWUvzScr3xaOXvAGnmErzcqmQE8KZn3M/LrgdeJXoxRPRMT/hByM93wGZFOd6egtvVl
Qf1h8iHrGDeNc6xg5gmKcMbxOkwfS5Pv6c5TeOK2/OmEqJrCenDqD7Od4eJy/9NuXSxIDoBjpKHD
HbYaoChHtInbIvfR3G1BcPRoCCEHGF0sK2t/pH3t/nI9ZHdA2BbzsVvw6tn5BVsHPq9HFxwize4b
7nA/ZE08RU7m21xyR57PSPjGA4q26Jcd09JMds7erR0rb1CydyQDqOxff9IkR0ulV4hnpYjAuHCx
fa2xEQb02nxnx24NDeQTj36qQ2zbVai0nZwOeBNpj4eCo1e59nNeh90ltwFZim4xd9bR7dA4XwEM
wK1jKjncr4dmm60GcTHK/HESX6K2Gx57lUQzxwjy0/1lsxUJOKUcFKxPasHXkaAKVzi/IBtZpPVw
Frip+chpjCekv8yd9XGDbaNwwdJk/wFt45utzz2vK02Kwag9dVDe/ta7bARcMiRmcmg7sTzPNPX+
EVM+HQF0JTTFreHziFPaQa8yfpAQ1c5peHsO8WNoIkDPMdHsWHvS5iqq8P2ScQ4rSf61Ki3EVnOr
My+2oFx1CIu6+xYNdRntLNzNuFRYbCzxwBqs27yDHmHdMaKVZIz2n0lB4xPogfNusCiF89rGoQp8
6/Pbv7PJsQ/axnupH19/ZzwKDLNoqsw3hZZ/oPSenZxUqO9n9OzfnE3rACg09HTJSeQ76TrUApCS
f5TP3GKQe7JcNJHADdnHqG33SJS3+1KGAg/MjU2fzVjdJF0X95YkoPhCWsNhN9Eee3JcHy129ZIu
g/7w9lmUtxYIG8niXytbwBccdFxc2C2l9REjoOrIXV6e3D5ediJtjYyHAqtD+v3e3FdzmRiuIhhZ
bic/MaPHVwS15eiAjlz33Oei3MED396PEiJC1gxlQELZVh/N1OdIcSon9W2taU6jo3QfG7fVP799
/oC9MH1YEqDvIn/Fq5KfplfU+Is69Qdk9Q5UPuzAymh1DZw5wf1QWwN6HUoefK9ClejMlXFPKLS+
sUTpw/ScGfb4H7ayJFzhKwEZGq7hdZSJq1CLTA/9tjCbnlBuct+HGFw8IoYX/oZjmh3rfrcvv7E2
6FDwhoRTh/+ntbodoq4sVK77xKeL9k8YUropFgOl/7wbcVCDbPjmmZQVTANXYh79lrYaY2gbilt1
ZuJXFMNOXWxPn5w431N12BgUUSiEke3TrFgvwBZWhBk3RBmKemzxmg6rY9PW6c8pxsMTh+K9joRc
ANcZoY7miBTkoe6nqeta2IQwPBENuRan9pii4ofVRIxCHvL9OzO4FYoLj8IC9Uxuv9UxNQxqPdH+
SPBRSYD4hhhvgUztOYspHN3/WFuXrKxjmuxiiUhd95WMGFFPwaHr5wJ1MS1tUeUNFbM8hAk1bpoj
dYAibAw/z1PPkSj0ozSaOZdDiQg+5l2/7v+eraFLWAKUG34WFY/rDWLiTCGQHkngWyrJR23Jw/cc
egtJIW6N90NtXKvILpL6soYArK+hlp0aV4iL4cVQzyjTGU7TnrJ6wK47TtrRz2otDKrMWy73o94O
kNuHDreExkPBvik+6rTxXDVTMORMvECfBgQGscgkKU3SnSfq7RaBziXhYRJJavHsv55LGANOrSJD
7ReTyDFzaMYAwFobFOiZHlF231u2t0eoBJRKKYSXK3b9TjPCCJRYbyEUubTxD2q9RWAvsXJ+8wRS
JeKtxOagxbyGdCCGaec2O8+femGgAZI2eMagwO3lTXq4H2prQCgP8DCDV062sFqMopzntNQUxCeR
9QP0ZphnQZnfvx9F/ivXBwsRqArDQGEVspqvPxPySrQFUTL3S20sP6utl55sqxR+y9vwjDEA3hWR
Un7umtl9+wLhEqe6SDYkW06rZ4oQpYMDmSd8hu6evN4bsJHq5v+VS6pecKKcd9b+xoIkG3JANcsO
irZm8SUcMR18YOFjZjADoaryY4EF44OnN/PZzl3n7a0aHg9kevRfEajhG15PbV73Xon0Il2LtAnP
NWq5pxT49jFMWuuRZpX5aCRDupO03J4rEqdLv5B3AtDMGw5nZpCZT9Pkh9FUBnqGurqDPI6v2YPy
zkZV/XMylupOYrFxrFwFlVP/Kn1RYSeq2EVOUhg7PFbN4j7RhEJeHr7Il/vrdXN8pOmQXdgZQNau
Q/VZ3oqxZr1qNMx/a5rAztNNlPKU6HiedgVLqawcsbPtN9YOBAa55alFw41dfUqzmrpqivPJzyy7
D+i6zf40mdojOSjKToPl7sTbmlB6vwhQo03DQ17+/dWEoojoefSjJj91sE0i1YFhXTrFUeDUfLo/
oRsHAE87MAg0L+krrN/UYah0YzXUk9/Ru3laokkJEAQvPR8PR0271KGmnENsR95XqKnvxN444mjv
yW4YZRiKIqt1k+lTOjTeIrjvxHOHMv3HqTHTr/cHuDGXcD5VqgUc1zZYiOu5JGvCX0s0wh9iwzoq
9pCcud6R0kbWaeddsrE4wYzRs5QHG0JAqwIwblDZXHmcnghYm49tNi5UJNXysbDo9+V12n1XijHf
CboxPpcOghSG5k3EhXs9vllV4OGpifBtbKYOcZmrfozDwwXV2LfKC3A96ODGEOWgkM+krq4kG8dX
zRMK1BDyw5/4fZZHcxnrL1Tx0Jam8L9TWbrddsQDtQkSB/AR1Y/V0EBc1KIlHzJny30s8il5H+dR
nWJSFRW/G28odgLeLkgC0pt1ecPyaF53nDokxVG4XUZfa1sriJqxf0q6qd+5iTaiGEi7vijC8bJc
Y1dixG0MvcEHiAWbXyQM4jHUu3LnUN6YPMlGVHkk89wz1gWjZTS6QeNW9cfYEAYZtcBJUETZD6Ud
kifUzMOdKsDGsEwwRoDqJAOBe/b6a1WWqBKaugOuoaZ6rp0RSzGjrXfOjNs9RtpKIwJxQhlnjVRe
XD1rPHsZ/N7qkk9R24ePSjsnnMxCo5w8OJ/KrGt3vtjWXDocVVIYBwrWmsCRwMglX8EGlLKG+9uL
yvwYpdN0iecBW6txaoK3nlm8wKg78tVgjlMIu57KzmvsGL320e+GYgr0OGkeW5MFQ/V2D8a78dXo
r4Bsot6GPsga9TMPKRIpfcmSL8cGY1ZDO2cxT5I3D4hdDByMTUwNcX2hLVaq4ObFgBDpzj/padsH
qVm1QR3HO9DT2+NQqq3gDSXfk3DhV2cGzaoYAZuKXMRV249mp1pfcS5c9EMiGm+Pu3lD36ZxQvdA
fiUT3I+1FkCZBng2rVZM/pDEKMpURSkh+kviOgf41jyvFrosGGcWeJZZ5DTxsZwTazhGZaryhK1V
rBvCpW7+9At+2sfM66tvQszzH8Xtkq9zbI5/yFs9gHpN7uKgSYnZOORCNxb//ge63VYOzy8pV+My
oBvBWAwdRGZESe8n2Jxg0TIV1beM0UfQ5FzjMLYtJCxP7OyrF+2F6+cHTS4kZChuUNNF6+l6oXuc
uMjZYwAwQvD6MYULEl8lxhZaUA/DjF/FIOyTWeOhfWoFgsoY3xg4vrY1XNIsNr2dI+x2nztk6pTX
gXCgbGCt9t0UR3kn6DD4ldElTx0v5QA75PxojFmP8JYT7dw3W/HoSYMaoTXOmpWb81WeZ6Zakmlp
T/KFjcexyBBI9BorPMRgJw+D3i07d8LtZqfMDZeUVwkHzM2F2o20VXDHm/zESRqwDjjS1GW2ly1v
RZFHpVQy55Q25BZ9NSrsZIBpA8b0xzL1ztLj/URLak+g7XajA/R2eGHxGgetvxaPHpcWM0LMlvxI
R/qeulv72QwbBLPYg29Gh8hQ5KhoXdAIXmMI0hkwe+41pP9FNx+spRA/CydtA1Ly6WKHVfT9/mbc
GpqNFjW5MeCsG4WUWi0MmEzkxbU5IbdfN6jr6yioY2ti7+nObcUC8iKfGRTvKdlcf6xOqQcWjCL8
uTPjJ26/MKD4lL0flRlPxvvj2jhkWBDkquhxSam51XJvp6nkJIh4vKmDelHQ2DuEOpoRNSCkhwb3
laPOMz24H1QOYHXEwGviBc6zH4L9GgUWas2EZbE8oqdmAKyYxM9FJvAAzAf3ebbC5KHGZ+3U4ZD2
1/3IW/sAQQZwRQD9aPquriLM571lyfmMQ0NR9SDMqdU4/4X7+36crU9IdmzJJSoZY6tpRR7TGRJB
HHehQozRNldE7dbvTVFPO5O5dWChS0Qc7lbepqtQNBBmocyhoFxUYZqIks8JAQMuc7d9sjMx/n1/
ZBvfjlSSYr7M9gzwg9eLc0GCM4wb+TgtLe0JRmHBRevhIoT+jHaZezwRMBzxDqOx7AmJbKxVmXjx
7GDbM+JVIwF0BvYcbUYeES0ZPEkj70GbgBUw9F75ixZheZgclL/uD3jjU15FXc2vkUfzsggKDUbb
OZcMUZ8nLUIst/YwO7kfanuAsvzMEUO+vgrFoJVGnTnUJjVKTpNpz0BZKmoaA3dw3aniyc20PYkx
+Y+uNqNsKqDEBPiD616//qBOWE15ZGuT7+AkCfitjT6EYnk7HpsrlU6kzKh4IawlE/JJqLOrJlxz
XvRXn6fOl3xxwlNrDPoe7fSFObgeEfU9it0kUGjdyWl+ddkhXIDtTQVCxu7c4qMV58PDGIUm0OGk
+qBNk/JPj36sr3dO94jLERqyIuuXI4dD9mWxLE72PrctXw/tf6LYxH4367t/6bVSfc2t2ffcaNjr
Nm7tKph0PNFofKOxu8pywkgsVY5Lsq/HS+HPibD9vAVcWQEy8lu7qQJU2JeAvr6yc5HerjlKzByJ
KscxnY/1mhN2b/WZ4wjo4nUyH6QF2me1xC/1QME++aQtuNA+DNB9op3At/uKcgySHbIkit7lGsUw
jgaQkZnibz/b9mnpG++J131+WMYwfPMRSSjJ4/PIcui7yyP01YKwezW0p4kzK0WQCw6vM2JG0Ar7
o4U2UYe5m2G/+dAgonwnAg4BHLNWHlJxlO+1EUdorbeEnySefSqMWBwSvdUu9w+N26VDKPqqiHcC
KWfxXA+uCgc9NUuWTtE75qnXl+x/mVK6H5uq6oIa62/f6iGCqmq2B9G/vXmIzElFc47iCbWT68hG
ZDSosLOn8XaZjl42he+qgpsuDpGHxaG9bp/vD3UzoINDiayeUHBenY+krgiUJzJXdp3myYHCd8AG
qjoW7aSf4gRw8P148i67PkhQ7edSlU0K+YJdTW1kaviS1ZzHhTDSx6Q1xKOn4S80Nwvgm6nLnyvA
HOdqrJeDubS/3hzdRD4OLhU/gA7J6mCO9LwZ6Any/rNN+spRQtH2YBQuZ5jX9scMfscJiln5Pk2Q
wNT0Zg+1trFDr37A+r4VWC4WQloGNDTxaI+AIemL8V1nTXtEp9tLiKSC1hW/F0Ar3efrpTRpmeMV
Xjn4cep0Pubt5lF1+z0kwtaAOO3YkFQSVQT9r6MYQlg2HhqDj31NewxnDpo5HGoskLx051m3sVRl
55PWBOkKPYPVHZTwR6TNMDZXM286hqicHUphWocaC4FjrJT2TrytoUElJHFgZOR8q7RsLLE7t2p1
8FGBLy+uwkEa99XyvgapuRPqRi2c8+xFY+6lBYrZ0npdGLIL2uoDmD8oy2Rf9LAP2aw4v2lpeZj+
WZl1cnp9Ls+zDs0/iNHe+egOsVXQaUNAU6Il0O6kwlw9Z3Nov8MwNMXox7BwuL+/iTbnBSQkr1KQ
UFTUrj85fTeqQXk/YCbYY3g4miRXbfw1iXLv+X6kjcIJeSIKZQgMgAmkVH0dahrdyGs0pkWt6u6E
/F53jHByfajbtA6aNn5O4UudTdWc2Luqe3SRWn6EstXufJ+NpcfvIImg3saDYH33NDM03CFnKVRD
jqMhNFkcf3VWHE9bA75i5Py+P/KNOYahL+VpX7C7665qrCdjXaSR8PFiHB4cd6ReOSKsp1ihsjO2
jRMZ4gD4c44L3o3rdgcG64DyZjH6pY0Paw5HDE977C893gI+1EIgMr06XpoFhW5DKtK/faT0/UEa
AH/nVWdcf+LBhkqbVC7dliRSH93c+F1Udvl9bHc32caByHMOECQaKlSC13DsBomWUk2wcHbL2giG
Pqu/LmGTvLkyC/6ZJiNFZiwO6Ahfj8dqcjPmbTr6qEgtj+kiRBDniUbRVNmT79tIU6jVIIUB3wWQ
9zoHaxyvLOjAjL5lx8W3YenKxzz0jC8aHseHsTYtnGK06VD05turUgySUgp1KQ2o3Vq711FYUSDO
R7/IG82HckOui1RhMMf9nv3c5hkAB0TKxADn4eS/nlBzdtBbsuj8tXgFnvC6is5FmVbBlMXPfWVl
n0YLs1XOosLHAjfDStatzgNvo52FunUGkFZDMJf6ewieXP8OTDTdxq1y4VezonWHfOnoN6GEN/2I
SwxC/4+682qS20jT9V/ZmHto4c3Gzl6gUFXtSTabTjcISmolvE3YX38ecKQZFhrTWOrcnBNBMcRo
k5VAms+8Bk9ZrCxf3xsbiQQgP/jDsCjp7a4dIFHmtzFwpanr1TKm498b5xLO3K07FSqw04lGb4he
1OuDbm2T5cXSCMd8j8T5cp4TVMJOtzqeN/mTn9mj8oj3ZvL29VG2Djgi62UBEYrBJL8cxUkwkTWb
CFyMFNYRddXSn6e0fhj1co9hvvkUWTdcIxSOADZcDuWJKekqfJ8DGbqK8DFVnwK8mPF519pnOeb9
h0w190oAW/PjvgJJwYpB73K1WswcOU90IYcAYY6RRdm1ZaB2tv7QZdbehbw1QQrdiwvA0mVY9+2y
Zg71AUvjoNH6yL22LRnHjzWuptYHY1xuKVHioG7pQ7bXGdraE6BPKQtwpHF7rGLMYZ5MUyK0EFRq
2J4EQXxQ9W136mINiWZz3lPo2BtvFb+HWjgaVcJ4cSWTQK376JjVDUL8k+eeRG/sqYptvUVLp19E
pxxk71q8YtET6rup7AMFDNunIhzryO9CsztqTRnvdEn2xlotU2OE/p/qwACAoOhHnO29m2KiHlZO
0R5Gf3MoisW0lhGpooV4uSOENGoUIgEAGFVufZCdjA9Rv/hwKfaPc/jo8ILYoO225NTrkkTae8pQ
6qzNUmm8M+p27llvQAF4bI/T60fK1sGFHg4y7wv2jcbC5ay4gNzC0vs+gEhlaseC59kvLIS9U3lr
EZINsNqRZwJ8vTq6ojSm1G66BKWmHb8zlcymq2AlN5Vjitbv2nlvf2+9LiAOtOxQw9QhPF1ODLey
FsEaAWCWCO2k2p15qovCCsKx03cqH5tDLfgGNL83iCJ0dkWhzyGBrjoVxzRJnScWRkdNwEp2htp6
XaBzaZFQJCVzXD3GJnT1RqBFGXhh314X5HbvFWUXSLE5IbDkeC4QStPwvHx2KHTNboSMUFDCojgn
Nlrqut13pR+XVbpzp22dw6DM/jnW6j0h9224iQOAAbWB7AyVyb11lNH9KjOInXjbOEECtewvrHr6
dagsAC+n3rkEid8V4rKkknWXcERR2iifc62BwSWkG+5EBZvP8RsNdyE2A7e5HMbKsqQrBhY9DOck
udYyYd5Eom2bMy7o2V8ZDB7WgtVYMMirl9YA8SrFVJET9K0Z+kZlRTeTbBRSPY1T3n/93NicGoAA
9CnRKNLWhBENASu1T5NvMJTywQ6Hu64ejRuR7Wp3bY3Es8P8EMzTQgm4fIihljiaAscO7FAmAnUO
m+tJdT9EfanswI63UgNyD1JIsnSTuunlSPZcN3YR8wQrTMM+KSPKAk6pp4cuaeJjL6WK/aGSHeYx
+/T6w9yqZFhLiGyh30IJc937ELanpPlAliVjc761B3cKSmsqz0nXx2etU6xzlpvj27rq48/oJ4W3
DeKI88HCq/1YRmV7thNh/IyzTm7fZXZUPHdGP/3++ofcfA9Lb4AzHKmQ9WKuu6JKNI/7z1MH630S
DaBrM0X85vWJ3FnKW5cFPRpQFgAml17E5YuwCoiptcOlVIQeArWcDye7nZSDooN9GPNdUvXW1BZo
C5EuyAQgp5fjyUKLuUpGrvZ0Qk2ssJNP5qzGX0rp/pUkEEYhLbQl90Ty8nIotm5Eq5Kp2XUiOky9
vObTgOOUfYjR6f9xavEij0EkhhwQ9K51+lXGUTLBwiD005LwChECeVXoMZ4ji47g68tj652Bglvy
LlAr4E0vJ9b3GByYA1XifmngC72GnV6Y1NFygYNo6vXZz68PuPXSqGxSNQCuRcKwOu96s5auEScd
6mWmci0yHUHooo9mNqkMdy6prWsX6TlUDigcLKnJ5eRI5p1yMhmr7M3+MU0xkAhIB3tnZ+FvjLN0
XKGOQWGkJ7W6lxy9nYocsdrAGozo2sqn+piFdf7l9Se3OQqYAGA45FkvOq0wevI+FzG1yLxty1Nf
Rvq1iPXBO//fjbNa61RwQCZyBQZAs0Z/cscK6FYU7/TvvvHjV90Rqs0UOxcwBUHsauXhKhv3GHt1
QaUb0XRjZ+Wo+WWVcSz1dZZ+VmVcfh2msumujDLTSEa6CLa9Cark61AIfFzUyWqvNVUoUZDTc+78
IsZX1IejJX9usPFWfBzT4/cyLjI9CKuC4kKjIWj60DdpsRyDk9H7fVgY86GDR5tSZkjMa7cllTg2
ZTo/NVPW7IlEb2y4he63KP8ToVEzvVyTgz0AHTNnGQjXRTYAi/P3hl32V2aZFH4yTHv8pq1VQzjI
uvkGJ193EtKwML0KPYgAcdwk94dBbXxHVtVeerwREFKag1lLKE1BbF150Ns6T/pKpdvTNBDRdFD/
RGtqUFa5dp6bAg0/0qKdpbpxmMDicGhAU4Akv1vdADOdxdmQPEwVTY+rIRnTx5bxfPgB5o+H8JTD
8b2gb7hISC7P+bvYs8uoqqSmkCzX1KIAlqefsEyxd2KZrbe1tAAWXc6Fzbesnu9GqRS91xVR0LSr
VeUzyNIh8Qeq48HrW3yr0LiELbTuFz1vLtHLcSxPpmaruxIF6rhTA9sdxds+E3F2KHDc/rVuB7gw
ddOK4X5oCvl+iNTpl8S2Fe1oamn/o44YCxqI8I2yjrlYs37Tjfl+2jR7E2CjHDkGtatZaPoViNjf
C03ugaO3Vgx6cIsVG0coHLnLideDOqrhLEDqUxH70mt0u5CYTUc/bCGpvv6Ut7bE8i7JISiNwS6+
HCsdRZq1htIGWqs42r0uHAcwY58oJX7qOIE+eoniZj7if+Mvr4+8dchQQuWUAeLIZbHKzqY2a3C4
GWUQWWqU+ZPM8sDOLPWN5gn7ADN9Or0+4OZjXbxUQPLb9DZWp1pkKa6pKD1hRKanvoJxItLKKPtX
tl7trN3NuRFgLgR+qnFr0YUstxUzHSwZlNKU186Q2YfQivpzb1fdtbVoIP+FqQHkRQkO5ACtjsu3
2FAVJrLljDHbPryNSsXw89jTboxI22tybE2NBjPIc0RQF3eky6F6tIpkj3IAFOLWOnf9lBxwoIpP
ThvKjwrj78Qt3/bV+g4GtbXYM4JpZNDVgL0zoHIKCyKnyXPI+871fDmOt9VYzMIf8nb8UMzm9Kuh
1FysNG6jR9tIi72NsrV6vv8Yq01Jfa41BXX4oOexoIwPcRO9YAs1lEj8hRuD4w6kyzfZhDUGJIqM
vrZ7ODQItnWH2Cw0UJxJiwzVaB5fXzhbZzlSwMv+M8CTrW96TR0SNNLIgKNJSQ+prg93lF7Vz6+P
8u3EWr9DzNGoilBQWRBRq3foYhg3KmMHC7Z07GMyaDgXxW4dgPqHamy7w51lJOVdVIDPK/PRvDZS
Ic8QTZvcp/w1ylOTdg6cBoouZ7Df5VMRWta1JH/eice/od9ffFZrkZdH/ZOFvrqvsT2CJtGAoEj0
Rj6nwunP7VxoKv0eaUKobXMlyFOn7c+6njZP4PO9z5FppKfeKpKvcWVo+cHCLbUKmmrYs0LbWoU0
MUknNV4XSeXlgywqWp0aNXCgqY0TH+ohdK/AbFo/t9Btdw6VjZoFAwBCoqOA/MNa2bykptmKcGLj
OQYJ8pgLrEgH+zDHQHMQTPpNws++qsZ47/TcmCR0J2DFCBRAjHux45tyngngKOj2Ddbbsh7Z6FZC
UBdoxuimOyfMxjxRjobuzQlD23bNRTXRex16Fy5SErqmb3eIqxfm4PhDXRX3wH71U5yqX/RxaHfS
i815LhJvhBbc9musjtOW8Ecz6EmUKQeQJlZ+rJG2PKu9uyfBsHWKUoVfMNQkZwicL5/lu+ilgLk0
GVrNRi+M+KqeOt0vnKrzvSQxD4p0nYMWtsM7oXDEKEOM9YAx/bCtEyPTwoT1i/gbCcT6JA9BQEWS
1hfOqNXt7Mr6Tqdz7Rfdbrtve76kbCA2FvsPc7WLHTepQeVThu1nTXljFcJ6hAPm3ngD7ilq1KS4
wk1OkCMl7zvG5BzdJNy7MjZiK6Kqf36GNeLVhcBBOoKcfKW3zedRpSlt4znyHr2D4mYYY+9dm+Tp
j+cAxKY0p9k35DnrXduGXqTkOfCRvu0HH8UN/TYkbN0ZZSMKWKgNtKwoJiweLpfLSSDSCoCYUTRc
HZ5ElJTJoTal8zAPk3oMIyo1O6fRxk0F93dpq1LbWvr9lyOqatx2YavyMM1omv3ca9TS1yPPfH79
rtralN+Ps4pvoAxGNbgFCoRWVZ2GMQ+PdQXyZsiHekcFbHNKOigfzExIDtcBaaaJWahWx35AFTFI
sFA4wLnek3XcWoXor6Iuw1LEZGRVYLIN1CurhFfVmYT5Qg+X2Benwm5q6iDirL3CTnWPjLX5FFHy
WTTO+Hvd5nHtErXO7ltFtyxu1AlBa2lhRYaJQrRzfG8uxaVwAO4Z8cp1fq3NwCakpG9ll2ihF1Xr
4fHqcr5BuMsCUbTt+7+wQhaJIgM+CoD/1UocXHSk8azm2K6NHGXZ3jwk+SgfDT3cc6fbfIzIvlCJ
JB4ks79c9No0u8q09OS0Fvu7CJfqoHYT9+iUxh5xe2soDKxQWuc/StXLLfndBWE2KMlrynJY1WX9
satn8TOWHtbdUGjh0+sPcGvdL5H8whFHoGR94ZLHS6cblnaSmrhPUKizjwraBTvrYnNClMHIahGH
I2+/nJBUFagmkhuPKp5ywt2j9oe0qa6GQg13zqatJQi7BBQzWg/oN65WhMClZNRcLvIq68QJrXXl
KmuS9Gk2uuaETFe4c3BsbWlgAkxq0bDhMV5OrYGKLnArIEEwxzqoOtV7gwXw6LtUPY5xZESBYs/h
L6+/ta3nyfuiGgoKiYhldaPaiVJVIx4pgchT9wma/+ALratuwwFF9deH2orIvhtqnZWQO6c1NtsE
gG6Uj6c4ipWHrHSUyreHyDs40srvR9yGWwCmmhe8PvjWy+TeRMqU2IGS+WrdzFUSm5UCTnvxDron
23yTWY0aqPo038d6ZO3MdWszAOqCZbBUesC3X75LHbdEVGEHYOGmClnItMaT0qo/LuuEyRrp3cIt
46Rch38y7AndB0UGnYi0a82tMLVJd2WdttYl63GRpqMMAZTsci5RiIYT3l+sy7mbwOhM0zHJKBnL
xtJPRmrg6hEhTf36+9p8gADX6JQAewI0ezloquc48baUCYHupedKYkMBJWSvubY1Ckcwy56SJKiP
1aoIEQAx7DijsTHmFTAC/GUmGebH1+eytccIV9EsAX1Oqrysze8O4XGGg2v1LPwEjc5PcVKMmIlX
k/Cd1P4rAdVCU4Mpys3ywgGaerWTdTYFDadyrVNilTnMGneP9bW1m4hFORkNaMwEIJcz4vbUkqhT
IQgpUqK0bi6BgJWfqzzNrx2nFDu7d6tqTBQAYmYBKzDm6h6jnacCvIBBOZc2GM149s6ZEtt3pjJH
xyEExm/MlXWq50TxZWoXuNWZ4XnWMYl//V1uzZxO82LvgUQcLaTLmcuhH/TMGYaAtlL3m2FmySEH
6oL7GTYUmkjML6+Pt7V20DNbnERwOIYPcDne6GCx0UnGK3RZXjlmVB5ts2o+9cY07GCqtzYDndEF
OoGCgr2+Wos4nFxvgNcWjY13El6bfhgwUT3/+IQQoSLKQjiQQHI1IS3LIkMboUJVoa74hZaIYFJc
olfF+wtcNqg5cNlYOYusxuoMKZshAnmHvldiy9BPrLD0ay3sn7JpmHa6JxtnJC0E+ubAdpDxXBfc
27SlPOYtUmKRZZ+MpC38KauGEyppDXQGxz3Qlt2TKdy4UBdrT9InVPsXW4LLtdGHXZy5mhwQX1CS
n/XENa7Kpu8ORtukv09GM8MUjd95YWfsrJSNRUlbD6Qh3W1S/3UnvQL+QDcPfmCvxPqJzv1vbd9Y
V2oidqKTF0uSYtFCfgSPQDMdqt7lDO0+66o4jii6RVl7mFqAAiVN18fXl+SLPb2Mwu3GiwOaRDPo
cpQorQuq9xmj9N1wY4OseSiwCjkRHD5GvfLDGufLcAgywEFnvZC+XQ4nMmNo+or6Whm57llRuyZQ
ejPBnFUzfnSz0TgkNECEigOEO2Edhkx0MMNSVkHtjd2N6eVz0E5Jfova1l5gvvyqiwIrQxH706hE
mBfMw2ooVYrcyUVVA3MYFi+JyvKdxk5PU6F4VyEIXx/1lvq6ovjtD974w1p+y/DkhIigQiajwHj5
UHPkvcq4BfyTI3h0pFJWP1b5wi0lFAuaoqbx1Ux7QcqLfbAMSrN0we9zFaznXKkNtmK5qIPF7+jQ
wkg/lQrenkYcitPra3RzKHJuAG0Uwlk+l/OzZ67c1jKqwJmd+dwmOmeLTbBeNc60c9m+OMuYFcED
WpOUyhdTnsuhFv8qG3BHFaieWFr2Rth+0aOiG31Rmcq70pDWO2gZ0YfXZ7ix1wFkLHiBJYsEGXs5
bM1HaQahVcGolcgVTD3RhSjlX3iOy7RIdri+gUtfjjJgzUvqyzopelmcDUvRAzd2NV8Owjv+hQkt
GAGOMEqka1NbMTmKZ4ZMSFed6tHI2aRU02zkhl4fZ2tpUG8Cw8llh276ekqSUneUmRUCX3F+dOvk
97HzAKb03l5faWukhZyHaB8TopZ/+fDQGfYUyiRlYGuze+UCWvHrxFPv+sSqfvSKYRHSv+IdgXtY
QKOXQwkWiTI4VEasKh6wch7UszuP3KWtmV2//vw2jn8aIhDeWRRwZNZMS5ZA3CNiXgSitLvab6dM
Te51YrzrFFHi+FA5bvXlx4ekOQDiiwrhy/48BnFGzATxQG2H+Ah91PSTdpx9De/sc+G6e03yrS39
/XirSGHMQl5mjz2o1WnmoaykckhGfbp2u9BAryGKzlWd7ikdLa9ofSNQymDxa9x4L2xKCq5rq1Xr
ItCVojhSE1cPGRWV2yabG4RO9epOoEhxMEZb39l5L6cLj3SxDyF9hAXvrKbrxFZjVw0nWIHU2HUm
ZiMYJJyPXmTyvZoO9bWjs1Vef6cvN8dCXqXEQIoMj24tfufpAFfqHoEG/jboQxTKzUge4esoRPzw
IcZq5Q/lDESWGO5yc3QlkRlrmUZrNlof236c/NEK8/d541Q7m+ObyP3lW0QIFG4JfTtAFlCRL8dK
LDtTZmYGInOWMVYTrZv4hVKmX7KxKGEEYhR8qNtcyEM3au09cHMu2xTqmc5dJeIvdpgiquCaQGN3
Dr6XNwZJNWEhBwXUF3e9ceu+rPPUtHkMipG8TyjOHVSsVj68/l5fHg90msBGIGxNiQBNqcsHgF+k
zCKXwCZRddjisWL5dI+9py6tPuuDdHfah1uTYkDydCoFwKaXZfZdsWCe7MasqXAGri3NUwMFvH6D
N7m9p224Na2FQAvXExGTF9VN6tvFzMKpIR/XCI/JKEt9cKbCL7xWPLSdslfRf6lvCIuHJB6NbrBB
LN3VqkXWSaXkxqp1k0hcj2IsH8xyKq9sltdxMi0l9fVRV+5hj5hPzhTCIkRMq70PO6/7ktpeG4Sp
V35KCte+baVwb2Wb2L+beWl9qOrIxE03EY9ZpcW0r+pdMM7L04xPjzn3UpxF5mHNAHFCUmbDjBt4
uLJwfMVL1Xf1rGc3BuabD54j1bvCmozPk6Z4O8nl1qsCuLCg0wj+zHWTbEJ/a3R7g9Bamr93o/Ae
vLkujrFrfmzA/+5VFbeGA3IELI6O4wJgvlyBRhF7odrEbTDhVPRboVjjVYcLBloQhut3ublX3Nk4
OL+JmjmcmgQx67pDXNhmIXulQahD7x8i2Wg+1VPzunKHPdHhjYuBoZYsjwyA3Gu1uVQzkmqKWU7Q
Wk0/n9y6q46FSo5wIwCH32RG6watiOOdyv7G2gFeQxWTU5Sa5roLow1UHOjWtkGSifBDa8LUO0PU
a8dby5jcivppm36Jm0SetQqE4On1A2x5X6sTnAiTGvHSAOJeWBU5izbM3LbUm0Aduu5z0pmIqbv5
eNdoQ4TiWmd8RJOgwCNCH+LHqUj3xt+aPbwFoHmUWemtLevtuxPNa+cQ4nXbBo2Y0s8Vfhu+E8XR
de0o4uDGyfw0Vd1wVZXOXsdhY2Utruukozx6buZVSgGB0NLk2LVB5SpOUNuDeKurIroFspC9e/0h
bw5FNYYm9lKhXEN4JMxo+iYlEjAFDsb5LEy/A753yGMw3q8PtbE/qfUsejPuUhJdt0bLToOjj/pG
0KnY0ZxnpRkkN7IFxFOTU35s9Wgv0X19SABUl6/QTQzcmJD4xDnZoTtqu2FMNmjZyiGelemub63x
R3m6KOX9a5KgES5HrB17ShQlbACrz3Mg7IaukJzmOys19g6Fzckte5Ou7zflq8uhBqXV4tBMEWpN
e+NT7HXZ3dxXCtbUUwxCKvPst6+/wK0NgbEIxWySUE6i1dyqyK7UOUbENNK72A/Lorz2+vg51uPm
LRTo6cZpLe8BFYQ9ds9GbEGpAiTp4s9Bd2oVF6Nx0LZG3DRB2KU2lMK8OSCu9eNZIqw0KjALGmhp
pa8O2anOO8MmzQ6EWn0ti2y+NzQthK45yePrD3Jj0+HeR6uUChfyHOsCaNtW5Sx60ig7xGESbb46
GAa8IpC93UP9bByiRD9Mi14elOR1z96cNL0FVZkHjWF07WHUkvq26aD/IQyktDcuSlofo34obgqz
SO+SDoDd63N9iX1aWlSMT4GLjJjNf7lMZ9fpnWLBJvDLRyx9h9/6niperZTmuTEo1GiR7R4F8Y9f
SNs7E63vGRlu7BTolKSsBCF8hheyYok6jTLGut3Mh+xkJ+bwZqg94MnjMc697Or1GW+s1m9VS8jm
bBWwkZcTRg69HcOUCSNeEd1mpR196Ls23hllYzMyyreik2qRaK/uiKzTIoeQgzlhIfylV1Pb94y8
vvecqrpNMT54JGapiPrmvXNna0kR0sE35zBA+mqVWEyjO0VDo1IEEJp1FTWVGxQJrSQRJ8NVG7cK
PTVND8bZKE+OO2YfX3+8Wy8TqjHNrKWfRgHz8vHqSZqFlUlNINGMmSPH+VwTVpxQsv1dVSJ9J1fb
2qq0ezjvACsSxq5eJkgeMypiDoWZZTP6ZVu0N3qRxg8zVf+drfLyldJ1ZxQ6Ljpx15ocW7pek/Q1
cmzeEE7vItsKDzlWGj6oPeuMdHsViDiEARXyQV5/ptrLaS4ZFWm9iVgQuNPVO61D0XaRqNrAsQRG
f2lkxUe9UxoOWnzAM1+ddPPKmQfr6Ci9Wx9VZ0rPbV+E6SktI9NXZd0kvmLnBgqBCpyf3hzk150P
uTzry4AQ3C8FCpieVAwJjy7fvGuLpIwHhESbUUy3+rzcRF1a+p0cCwSwXHk324+09ANPmEPkq6Nt
XcVG88MQNhIMcDxIHC0cdFohlx8DaQm7EqJD/qo07Gup9F9Ei5XX1JvZSUMG9ZiE816t9OWih6q9
sEUWfSqIOMvXv4tFxayXsQhbWE440iRHZR57zc/Q0VTPoNdRhPRkMyXn1x/4y0VB7GvSpgPWQ9ds
nb8BKnOMrCPV7nAgOdB8FIext8M3bZJZO9WDb4iFy3frkJyaHJdcwHRCVu+2m9gSXo4UVahIEyej
Osxnvw0NT/e1KhpuZIwq+Rl/yLr0jQEszKEv7PGXuVF64+gZCeIu6my5927XNPlBcbr+y6A3OFMo
7uR+RA23mk6YDwvpt4Xavin7DE+/1x/Xy3fEu7F4YAhJLJ3NVZQCsrcMs4RF2SWZejAH2zmAilJ+
F2WUQZfs86fXx9t4PWQnhBAUuai7rLMznJP59U7aBE5iChs9zMp7NyN5+NRYA49tZ7CXhxOgNXJB
ejgcvPzP5Qqs0iSxpsbB5TxTy/o+1Y3Q+jKkA/71SGjk7gOoF2vwFfx4ZaBkCs6TVt4l4cmhb56c
smERqp6arPqk0z9s/bK09ch31TK6F3lMhbzro5ByiTI/GF3eY7/gVd6HuoLF7VNHw4QhHFznbTIX
0dPczZXuqw4C9KcwsaI3Tuh2d4OrqCIoS+Ihv84i2shpZiCXCIKwLY+gjCzci0OwfYdB6SwL93Js
/656mF/TYayGKT7NUZFg9wiBVtzkadYZfloiXn7wslGFE4YenHeLv4tIMMuOk/4kldrtbnsivOhz
A94T5wJdCh3tQQ/tW0Oo4VtjTLXqCpUyPDEKLWscimK2+/NcIYL0j/zqP38d/0s8l2//sVva//lv
/v1rWU1NLICnX/7zf+7jX5uyLX+X/7382D+/bfVdb6rn4r1snp/l/ddq/Z0XP8jv/2P84Kv8evGP
YyFjOb3rnpvp8bntMvltED7p8p3/2y/+x/O330Km/Pz3v/1adgXH1OOziMvib3986fq3v/8N2MV3
q3X5/X988eFrzs99/CrjX78W/3Hg87z4seevrfz73zT9J6CCNHmXljJsO5vNOzz/+ZVvYf8iy4cc
Bru2KBsZ/f1vpvYTe2tp5HP0aqB3WPJt2f3zS+yBReQS3evFMebP2V+8p3+9t/8ouvxtGRey5Rcv
aeh3h98iBQjKgyN2EULi4Fid7hISqxhGQ/M9Fbv37l1svgvl1zCs4R3Drbma1LMzvldtP/Gu3pzy
6tGL3+iGANmugzMDg5JXJ4MjQPFq322eivqjUX20pg/R8EGdH6L6bUddNjl7NXzp8Yw93eS+s8tf
XedBjLTvHy3t/bfn/0NL8anM+bNeXRer8t+u1v8X1+DiePGff77lF2vwvizkc/EsmvJiBS4/9I8V
qKs/EaxzTOO/QDkJda1/rkD3J2JFEADwsRf52qXt8+cSNH4iEV062nR9Kd8u++BfSxDQDqEAXSpQ
XQti7s8P979Ygnz/eg1SS18o9tS3ye+JNS7Pd4V2otUZGYbqRq/Gfls2Kp2RXpot9gLjWPujrMaf
Tc4E/QjPUk98kfSZ7Y9FJsVVpumJfaymsT32eYU3dCFc+65tZTsfEyrPcTBnk/pkIpat+bndOL+l
hjt4hzYn/7pDonEIhgyn6aBGhPlgokn57JijPp5NxXNO+SStwHXCBuPpMMpmvxZD/8bEnb7yxynM
C9/UkukDTSUVj696Dv2uRpH07Hameyr7GQ8ZfCCMD3muoH/ErUmBS53nJPGnsfl5Iom7Nw3hRoT3
TvvBMGsvPpg8AeXghHTCfbMqleSQ5TOBsKXlna9oVlX5laBklhiKAbbANJ/tOiuVg2Y25Y1ZK5CW
lKiMc1RdYveLHGVZkKDJUvph4ji0+AbFRFzAsqo7Dq30xlWrqnvIJlCPZ6cuoyujyfLR92Yi4Su0
HsVTNhviJl7Q3X6bZU56cEgyH1J7tptDxOP+omTS+kSlRJf+hC7drUOUOPlVV5bjQXpJVR8rj4tw
0KvpUCdTJQ+4rNggTAa9f6vSKrL80qz7D7ViZ7ofiQmop7DC0fG9sE2EDxyMSVTmlP6edpZ5P1pj
+kb0pvGLVXRGd85z15K+W3YetMkOTsz9JHLthja1nvB6O+3Ky7UscFxvfFeavYsqzDzm1zqF7cjv
h8hW/Fhp2rdoq58wtoM5UYsovXMVM/5Ua5X30dalah27UDVunK6zTT+LPYW5ZFKZ/NzyHp1UyT6y
wJEy7IhUx6OrpH12VMICXd42tCoPsYW0aR5omzdvZ9nMt3o1u4TPcQmN0WTxudeKU2kfcz3TWP6W
Jo7ZMNjiKKy6To7E4KJCZVh8Ve2wSwKlHbQPpq30X2NAWqCU8MQl2KlpEvlpb0r7MFnCWVSoPSXx
oSY3X1R1zkx/lt14L1KljfDBAvJGpJHKR2im4f2QTCpjeGZcHAog58OB4D+7zgs7aw6xkyBKHnXz
nBPadunb1oM5d3CdsWiJpqrSPLhz5OCooDfoHg8CCQk/UlpGgHFOWxfUp/3gFoqTHDU4Um/MBH2p
YzUOfRPUoxo/R/ocldezWvX3ntKKG3IS7crRlSTz7VLiPlKmU5PflKZRXbelk9fEeVqCZl8hoIFo
sPUtfwa6h0OKGlBf1t8lYDdNf0jCpvOn2MS3O49a9V0eq2pxXRnKeJcbCRkGfFsrPug1gKknmVPd
8DlF+z9SqR+6m/7txXNxPf1/FyYtgMZ/f0W9f25+icm5/xFyfYurlh/443oyfuJmgsOxFAG4bxbI
3R8BkvsTFBzQcbRBgJsvWeCft5P9k0YBE7QLXwB4tUgh/Xk76T8hKw/RkeImDcAl3vqB24mm+Kqo
BtoEWX7EUmgtg7BR12D+OG5jzxFcADY1kps4wpWsR3bwRnFE+dUote6T3uCxPWF958tp/NnwOIsj
XTZv3DYM7+IhNn8Ja6qtXhK711k0RZ+iZJ5PVjebd2jWxbkfcTN/1hJExqosLKJbrIaKtwT02d1Q
tvHvgzDVd0oWW9cACpQHK0ybR7Z//aAlCdTGeOje0smS96PdVR/bmR5RMUTJcbA6nE1GRzmmMm6P
jacrH8DTm0ElVXEttSnHFSluWn9Wx/qda03me7Op5rOhpMkvpeN2S9NpuDaMubgaq1y+G6Zhvh0l
tY1RRvrdHGnzsWzn/ITOc3pXtsO9bqlvha4dxYjpixbGh1nX3nNoLgrotoG2xdjxGIzwq+eSlail
dhzDLvTNeIoOJFa/hUPOZxcAfLLuUGXOTZM79dlK5SnBD9437OhGN7I3tviA2NCjYmXNVSSs4W3H
VXzKPRBpviqG4VPR9NNdUbiCT9/JZ3eozHOcZfmVNuvYMxEnUFcacDBOIvW92eX1tTKZT+VcDF9S
lKoPuTAVyhsiGCLjIYFZe8axs3gX5qV+P5du9QHy1HR07M6+ckqlfxJxm/sgaETn62o23GBkinRH
2nYfpTFysgy4Fx8Ft/sbr4t+7er8qCV56eeE+H4W5sZBcQ0wIo4Mf8XTMDrntSHfGUbl+UUmlHMV
Qo6sKhMTE7xt9FK+dVr5WemVwY9qdN4nnagCsYAC+uRoUtK3ou6h7saPouLInkb1INLuF8eIH2kG
xShUp/dqqFc37pSoB5nP0ckwUa4urflW9uNtDZJB4azMquaXSG8KX3QiPSKp9qHX3ajxW9FFd6TZ
8JBkXfEhWq2BEFLYJcZC7rVbO93HzknSWy1yh9vQ5en4uN74rZ3XB0S5jZOKinwgkiZI4uI41L/p
tZv7+AkMvoFB2bVT34SA3A4CS/JjPZbKubHx15LIRulRGGKSFB3Hok/vGw8rsdhzk8X/50zTzVxC
I/dXjRDnVNZmqPtt5LhBr2n/h70vWa5cR9N7lX4Ao4ITSGLL4Yw6msfcIJSSkgQHkAAIDtj3k/nF
/J0b5W5X2eWI3nnhVd26cTMlHZHA/3+jvd+WCHqNah+nkuVbsu2Ft5GMbt2cNzTMfE1KL5p3HfLN
wgngD9I0MM0N60EFaAANZvajtX9EcKbNk2Y6+7SBKyXcfMRaJuulnpG9pWm1mwPc2fPSnOfAtoXD
uFKMYT2XS9Sew1H4p7lDWu9KvB3VvsmnUIZHpCWEt2YYb82cRg9IQJyyNlFfhuiXZF6GOz+lDzLw
RN5NY5ttc0/xmUeuTBLyuY66vTGxaB6119is2QBIwQORBxGy7tYuxqQMajDNvWjQGV4E/emmKD7r
Oo327eYl2UxJ3k68upsm/EQI9/kIut7bz52/vFooOHZ2UPbJBvQyoWwib2oCd6kE/r3knQz/NL04
6qgWl7hao9dWugD2v7sJouIi3aB31GlUF+jj+JIbF1kF1eorXXtAezoVZ6YIAjDAzkwReWdKIF1C
t67w0NvAnS5i5Irt5dYfEh9vU5EOIrkRQoyv0YYbvxn0V1c3DxTdsPfCRABuogsJ/SPG/tchCfpM
ALctkKD1xGvxLbfkM7Hqls7deJuIus7iruuyfuAH5Kg1JzpOER71WB9J186vCvbxC8S3JKsTIiFK
U8mOr137Fc5M31yLOrNl7dwf3QxtIUM05w1dXF17Ks0eZCGOO+N5W9bIhuejH5HTNPrdzqC4FlRU
h/dJjUseBdLtNeqysnpp6G6tGU5DxutiQ5Hqvt8gwG5dFZfwQ/0GwhajfZQH+RjJdV+BmT1vGODO
bIbAfwP9/UsMEW2LpJ78W5Qm6jvDxSmq2gceIMOh7DomdlXkLl275ZylKDOVflx/Q78fH/yZNe8V
Fdttoo3+YW1Pf1b82k6tYw/+jHSENF3W3/CFp5/b2KpMU37GD+KSoquColLVMcVVVM6K+kedVt1T
n4jvafKTIhpUWJDJl6/D5ObHMei7V7MBZQ1id6y112YV6tYfyDBDO7o1LEDVoovfyUpnaKv68rr+
bYl84X00FEvjSJjjGLidVfuFrKsmM8jYB6uXdAUClKoa77YKPsdamDG3JDCvIq2vKi2f114mUGW0
W9suEeh0VOpRuhicvFk6ku6Rf4lIObKSj3Ae5Q3GjzZFObpMniOPpDQTcrQfCSHBAbuRvJ+InY+M
tZD0DQMpTNRAfwWVZCCzsJr1DTwt1YI4CR28jBKX1AzX5Azaz86/rZcuacblzA9+q8ZXCEHoc+TD
d5C3Y42UD9PJmB2mgZNPZYV9nINAP5EwlY/BWJsnjCJpFiyIUO9iazJoCXkGsZHKGg+H1sDoegdm
1l1mZeypbrtxT7lrX4bIfx2UwCNm++EMpDA8CafXT3weNS5gdI/9bG6E5wfR3n8q/Edb0QkTviTb
Ws1ZUwU4IeeqETgrw/tW7gcA0vlq5PwYWFqqlOo8ZJ4oKs7QgDJnpvFuleaPpE1wEw88t9cdxbLu
Jd46/kdo1MtuITkYs+07+p2mEnHEyX6KECkt3G8v2M0cMYJ1LaImaxnf7kQ38Ju0tcgdbJYjYjc/
0xmJLOiSEDjxBBl/X8fFc4hN8L6vzATwwHEIIerEZtwOn2rmpNgqO14f3wtVds8SvKMLPMQBm6Ax
chV9iXy0DGCMCC9eh+PYQzjYTiaAjFH8WyIy2jzMjR+/aLxOPQ7/VT1B4xEgOSNi9zWM9p9CW5oL
i2uGd4EqrQNF2jdNeoTVCQnPIaa/ahr1bmJL/BMn5vfWJe4FQckLPpxe70fPRt90o3WJ2cvgBgWx
YDWGNKP8MwUw/ETbNtkJrqAvWeP9gqqUfVL7v5PGe8WqbwttqLxF8Gl0qBqFU33g60fHxQGVg/sA
7yUl8qZCH0XAE5ySDP5KF0Teq8DvWGcSO/8Zl5D8mZsNU4pb0KQcjNXeQ415mMHKWn0r034mJNV3
Qe+XzbjSG7hO5SMdoamB/aO+96G4/VB6ns+SzMNLFXfh3QKC+hB3m0TU0ern47JGe6zQzdcsGS9n
A/gA5ezhy1J1A0YBqdI/Yd+FeFWpivfBiHF2gFOSRn1eIzm4jee7rTp5rR0K2e/pAk9tEMWHnsei
RH5Fdw9AvT45KLkOq5nSjAFLuPPS2falcP1YJiAaYUHktoSGnx6R2/pg3Za80bBmt4tTgHsoYu6z
a/jlCxz2ZkBdCixVGa03NuIYFyEpEQaJ1w7BPIBEYSpbtvYQkqlMfP4EgEmk1zLhao3xVkxO7W2T
onQQEg1+bLrZ/4NoP3MY+/qciHA66UqE526sVKa02A4toguPWiMrzdkkeFPo8M5nDMLo20EdRZdT
Ebde1iuTZqkTorSJ7rYcu5HJ5o7ym8qatsF438CpEQjun7CYT6aMwCDzDOKIFm8pwjCyKtgqk/31
nIthG3/pVWAxp9O+EnJ4X6YOtC+kPQuaTBoMxZ4HWTOmKL/O8Sn7RWAkP/d40WRmWx152DzqsNTA
BZYyWBb0Z6MShjwzBGU7YBxJdWV1ZQpMmYaH0ahpyTqzjgC7nH1btAJxgtjZPo9ivcEThdDDZ1kh
kwtfSCDLxTVd6Bfd4nF8cF766k+mRe/UoEo+hsnzFlfeFXVCw+PahP2epDzZVdKh52KDTjjbYhLi
N98H+TymYT5uQo0AHdvtuVsSk8dh09/h/K92TYVBzkzaK13XiztOlADWTfVngOxKQN5wMP0JiHGf
7QCOaKriZbcO6nkGfIc8NqaX3EkMGtGEaS5okGcScBXekvpAIVm+QYobUtpa3d9GUMWcGjl2zwHW
ABxMWOpwgUR5H+IbWJBo/gufjj2quo2LGshnPhiy7MYxoTfc2I8RUomiSycElzEr6IH6szta+LsQ
surF8m6zIjisNRjJcKxYPukGowqyG08+LueTmmIHZ3DvFakeyHkhMBiQJXY7a1LvzHHzlT3X4VE2
tTo0NCJl3ShJ4PGw/bvZRnpsxtQVNjUMN4iPGtOkRxpW6nChehpLy94srf+GjBwU6WFhffQU+93j
+c1QGpaxedmyCbEvJZlUl8fAxLB8KaxF9YpcG1QEbXd1WoV5PSwki1tCQHoVo3lydfi46OiUmoaW
U+zfY2H4Zdl3uFbHoDH72S7sKHqBGRfyHuEtj2gOWFBVu7ATq8MkW3kkjng+2nyalukd3+gHnyXN
0ar7huAnlrWqmT7jNvpZmvo8I2kzd92S+b3bIcXmsqqVZA0f+8wk9Z8Q1SYZ8cY4j2yAhYHNkCs0
/duajsnNGtlXZkhQtnasMtbzi+4Sm2O97251GEmcQF16cFC3cBSO1vQCni7JRvw/2dL1ZdqQ2MFT
oKCDR/AQrwnHdIiQbinHjGDqNa4JbyIr90L68gwYOw91u1udpE/a9WRH+OD2yodUh9fpOw7C9rCI
9lcUy7DKBzKm+KGFT149ublyDAakGZp0KHhg6GHi7fMyY0PE0SYwXjD4YFos9FmACelx4Jysme84
cqFpkHT7inlNUyoPqc2VN/DC53Gzxx9UpWPrE4SrX1sKiUYNpr3OJGKLm3nk9yoBeNuq5DUUkg0Z
DJjNMWKN/d3MvpdDkEq7DK9OGY4rTNZA3udgJbcJLAWPAQNlkKOz4aKwGKV2uoi27+4oUJtzqES8
Q8JXvIMvoKRUp9mSQMqyhtiOQrNd+JZ0GUPa2KSmW6bYV2NTELibnLO+M2gdCc6hUEHRxpBsbal6
sZQ8aTJoIIVU4QoyH9MULwcslXheKX4dirEuQ2wSasmiKsVPiAtpQckugpZOM93cnb92vxDUM+dJ
OCeHacYCiuXFy20P+kKJ24DAfrNiX05G/B2oVt9DP1tn/qbRDwH3TtlU/V7EfjEiuz6/NsRgAMFX
n43/KSagnJDL/GqoSku5iLy5ClDH2XLwyByGIjaFmIiBAadzP5XojWqzoXMPvpVPyldHNeJIInRj
RdhQHMKRP+78KrrBfZtxwp/a4DcJlnkP28u2M6sWv9cKKBFgrlM3J78SM58njOvK97v9onEZD63/
hLvC3Fm4kk99MgCmkAF2rCU6cx64Y8LlIYh5ldOI72Y93SvJyg3wa78whBy2M1iVJc607+PAqaQ8
1sD7cjXRee97HX3QcST2HefbjkFmUcSNeVsQkXlnWhRRSZG+swinihyafcuty5uWX1rM44eRA9De
XBVkYW9elr7ZhbpBo6n+HuHjK72BYlPFz7XfVuFO0qj3EGWgD71JnidO+4yii3SHE2bayyidbzvg
Bbmj5GAjZY5Y0RGrhjTzgke6yjtIJHYDDPWZ10xbafvggWmR4Cwl/m+sb79hr4aPY+mD4wg5fRYY
yAcU51kFCCbCGF327Yj3qarRvzh7ayYUJAT1ylROcD1nc+Ud/Rj/MNSeOAd9ddeOfhaiXqrKdA/w
TwiEaqEq9zJ2PRpiw+Zl5eGtZyrvkGob4c0DxMNmjZU+3pAXMff1l/BaaTPo6+knjHcMLYbyaQzW
zymMVQbmTGet7PEZoZ07EyM4Or8BiqEnfbz2bWYjWgWAUJDHIFYwCjCsm3HU5kNYHaoOiB40tKJo
Rkyv26oO6KPaQPd4HzAwxndRn148DNZs3hD/4au89drzIuWb1X5zILEndjHV4gZBQ3hsbLngRLlF
gTMYODwn8hCueMrrnrP9NqUPGDy8MrZsw9Fv895PwLgodlq3EMfIgAXT4gXNMAL+qTGU/UBg+BWK
IYZrawNHVsGBhSPK4ehNtzulwoNK8XJinhJ7tDWQombTI511HjtIXDdOp8d+AnUmuvcwaNTRBX0P
ygH8nvZvPDI+xDKG9JTEf1LEj0WC79vRfegF44SYsWA49OblDoAFmE+h9ySO3icaVL8Ym6s8cRwF
nN3NONdfCS7FzIb43BKMZO9+jw9+NlWO4ODc+fP8MKzNOZjMLho7nemW2nxaQ2AGMGfWK+LAEimf
o7av92u0ng0UNLg4tmXntvBTtfGp59ONz38l0Mtm4Sp+un4QYBXxBEYzwMppRNPUiBmdUjmdqY2T
Qqdhe3Z1/LDO+HWxRZfc1Bid+n7PJ+fKOhlx1bYNiEQny4DvRNw/i5gd/RaU39Bh70OXC7jNddqw
0wdsC1/iOvwDQ5Z/U29+BIsLDXekjvWNtSgmSc0vFG29E0TwsqoJC6rVd6LkvBvNBNUTdsEyQGFk
US8jq7Nokb9xz8J+S9t8gXH60Mr1Y3XgQ2uI+AqtfnQUlH68ohK9R85M92XN+h7AzZdBG1xlcV+H
h0ZXzUUstbvxVUCfXYXDnUQRnpbojdjmcwjm8MDmC9p97EGN1Vc79K7clLfeLJtZoc9aux3wb4wt
JmPJfOML77xYXCar2fKt1SpzY3zb9/GltlvJ6tbh0xvrnC2B20Fp7X0IcA3pGoCMHLk5hFufr+QH
KiOD51+t91B7lIuv9wHyLNyr9T7mIUArGWIe204Wfdj+bFTu0rHDADnJ5j5GJVBhW89kMfp+AWHV
bxDZoewByVl4Hm8SnObPHonQ+RCS7ru2QVz0MvROSaDdA+DMsGjINGS1p1HbgryoE8ZRfrPgzRJE
PiUNv50IYvXmAI2WSPwf8xFBxcifgVS3PtdVhbPfElKkK9hCUAbvQdQfrGtMOThSn6O26S74+BEG
ZemB2wjf6FDLZ1Tx4KQaY/tuyTtl8y7Y1hJjVYwagX7O4543xRb5+inqAaYtaXCqfHds8SbuMZJ8
xUSUvK3OHiSa1s7fksNZ5+OhxHr0zcDDBIOas67zzmSo9qhWxSfmmrIPRgAccUmuwdmNPxSRV7tT
DPUfNO1duHOJt7cr98/1Sm05+GP0tmFQylS6zHgCwaea2uhscJ67VHxIDys34w7rVIdBezQPAfLG
jwKMAeRiyDXLV6Sw5Ijv+zG0A52rczTaf0HaX+2SMVo/UFGfYwFpcrc8IaLuEAs8hAMa7fdWtEe/
ESV6KHNaYYFNPsZ2ynAd7RIb21OFWr6LA1O0G2cfuok2m0SSexsQFcDiAeZfPO/23ibhbmPNk7aN
QyRE1f8ykzg3nAD7Wh7thKCIkC+4lbV5kZiaxIa5WWs15z3Moad1Bm0hUw24XyRfaxfFeYxRYvMM
2cN5QM86xk0FEEyfI7R6VYvdQPQCQFAJXgSmojNc+qhSCWcxDBDdudjDzShBNGsEbNEMEQ+bBd2e
DP4V/hsvq9P63HqzA26y4FCZgc5lEBhfAJD+GUap0UupcPD6mPxKZ3xzN81eXHY1IdkW4ZqEWKY6
bOmkCwxrz4kl4WEivToQ4osqG33MPShyXdB+CwNRrAd2MWq2oPwbhvda0honawOhtEKj0kuy4p5e
LGP5gHHqOIM/73On4hpJA4mVF+4POJhwB1Wlp6Z032xYnX3VIjGM+Oy+Afb+m8AajOkuhbTdG6C1
StQCjN8N3mc02BvSxwVPpTgyE9ZvAZ2CYmY45udV2d0cqeYYrIznfMWX2Pz5acK9/INfripnmaKt
AP29Vda3jfdGOuN915htxozzrv4ZVC2wTQIRSy1asx0+yC9qIu+m7hLvUwsX72M5Le9Dsq6vLbDn
vBsgukd3bXeq4S+2SuQUcKgIP9Ct618ACdF9ozFoWhyEd5yJl95N/GZtmXyoTRD/nj2jNEQnbC0o
I2Ox2bB+nRoUqWbowHK3Es7lSzdN7c5fjcobn4rLttjx3SaOnRbS8x3QKYOpFiGloeHBRa7w7fRO
flZK30cC/EHtAUsyVJFjbZrkFg+E3fkMfAJ+Yd7whLFvPCMRgn4EkFTOGOmr5RVKzeYED6cPnIlH
dzDeDRWwyMU7scFFZ9r67mlFe9VN3Pkr5g45IdlrDaq7pMM83A1VvJ+6NEXWqE7flmjV3zM1yJLm
KaJPeLyVMDS43eyaCGp7i2txcUUP8cpj1KbDMQhG8y4Dut0w6g1XCSj/1gGgE2BAsvJj4IgaucUQ
In0vCYDsSCQhurXMy0SQaZ4bUrlvKwYoNoTP94BKw/OwvjamJZ8JOnywGcXTIeg9+2Aq2FT/CoyA
uLfbr1Dd5rFh+mw4zCqbwnDRmuX68qgNUq1+zc2MuQgzngr4PeqLl4MH3/3Zr2ySb4jhx4SQdF8j
PoCTk6BeATFMa57MAzJkAV8+amz45X+L8CLrPgV665o5yRDBIc/cGQpc01VlWFVpAVV/jSMm0vf/
dang/1Vo8Q+SjH8p3Ph/UDEIw8i1LvtfCzJurzrTf7t8fv18D/IflRl//7P/qc1A3e41oghyb2SQ
/4c2A6JCaAJhsfYQAgL9IMPX+5/ijOBvcHJAvIpkEAgm4L/+T3GG97cU/xJ6bmgqrkEv/xVtBqz9
/6QcROkk3M8Qw4IMxuL3z242b4tVgOmtg+p+mFOA27V/02zBjxhvoSF7byoInxoMVrigf/lmfK9r
cozjJf50BJ19stbftIIIAnqwe7i4sNeZmA6HsE8yXLaQ8rGPsCLBrm/9fcr9B38zRUjVPY2S95GC
jh+Wqf5DJdZoXHqYLnQmKO7z1dwO3Z8wRDHX2Bledh4TT9OUDHeuxilyNFvbP8Ho0o5gBSi4LtgG
cKgwyNseB6VLnIdFm/boVG7uKhSDMH+dMn8dgt2WEnepccteRC8BNURYPWoP+qtJvnSDflW9u0xg
9+FTrvZAGUFZkV0Dy10vQHPYQYbllpi2WKGBv6NArC9Jte092R57hkt74keru5epCtkenmvUgkRf
4YQPkGtYzKu+au7MoH4YA+LQQ9qImzsn/jTeTMreYL3/roX/rVJyGCmkko3XvyWzV+Lt9p+higx3
toJ1e5HRU+iDUbUWt26vyQ4eiTcNHcNWuWfknf6ENZlvQD88t0Py4frkRHswMGETfMu1x8mPXNd1
Iw+I3zsPks3ZCpt0Bvy0yXnfsVtg6BE6lSU29FEUy/jDEVtqxj+Dp3diSgzKKIlXKF4D1Dbq4vCH
/a6vn1FyGmdhZLwysUhjnxALTVFT/J30WOdj5KU/1kH3XOvHLsC/4B3C8SahAGutSI3vmHmG/xid
mpgbowZIMHQRjca32vsTIEPIfPJwcGNG0w2wndC3RgfTXQIsvpg33LMoDPNL7scIJRrR+xLYCga3
Lgba2pbhMCV5qojKAK6yXHidv18XKA9XGNgzSH5VGYChzIiEShKxjwAHl/rXJvBEA+ftsnFJ7nEb
l2Dx0jNJSQrEC6oO/MClH7gggwN+wlvQR0U/NMAEx/63gBJv8Z05tKM+cJHeJkCvLASRmR/M+w1+
UcA46LtrKoyKawIEMTa57mt4orBseMEABZFMi2jC+KudTPO51xw/1szjjyA1H0lNBpFhlIUUFol/
ds/Xh3pIHhoDCKcLAThh4wuNPW883OMxL7SngjxKmmckjmx4Pzr1G7QdtA2Di4uKkuiD1BA6JkNU
roo8AY+Yp4wRuyIAu702QYOZzQnp7+lw18HvMXQmQ6rVKZW7xr3ZNihYXZeM9xicbVCgBai+pbV7
MF20HXjq87tGHxCnBrmhdcdNitJjKOXQ/fBDdNTRDL+PMgHlHIbsV5V4EORMhU8J6DXxQWe0NZEK
6zp+KUALvDYqQX4U7RRglInW7RAn23igNFnuQ8zO+2EdKwSzqW4fzv4TyODSMlSr1/VBrrFXejr5
E7nwwoKhum0b90k3ntzWIwXjONymbRUBwcRfHSNLMVqq3dqwE58hWghCZA5612whTBjWKZKtyDPO
MFNDQ9IuHOwDXjG2sqKtwiOksthtF/uloJNAbHq7GzXdxwxxNRJ3fTb0fop/Gr+2oA6L1Jop67yf
WYuTrev7Gt8GUskG4JTrJ5tq5G/0XV4Fs3cHRXgR+QSJ/Es+XbEeZjMK1TOilCVoCuLvCVt/+Qok
Xxq4tc7CdMI+rfCsBAiABQHU5pFZ3tLG3TSLgnbIeciPdNg5OLC6Fd0RVxmca7ZHADn4tbbkEMsG
geikEmc5BPs0XhcEThqonFpgCaBoMBeiFZ0l7pfXQqwRJr+2vj+vXiVudS+bMqE9QqWn7cMXSUGn
9abqoIbZovULoW9ZGw3Apv0shbyC1DVyozqAdnqgh2oy98JiowohlctHOz978DkuyuVj/KtCl11W
Q/98SeJ94sj7WidAr1Z3UEDWa898pirdI737efWBb2/rGxnYjH1h/djsfAG0DpFNl8GipwpXE3ap
kgVa7ghRSkBpCodep2ydpSwmhdgsKqX8gsqCAFUFoKT75ROeohriPPeQgIQvEn/GBuL/8edwOnMl
gwIymi+zrmEWV68LGusvIWjCX0K1PdzM8ZtEgk02rPw+np8JRfeuhZAZYP0mTnwEi+E6Nd2nS409
vI53nmDILmWVPK4swW+xxjJPwE3KCFdhHKs7UGH42353FBQ2kO6PhAFaTJIPUB2AnQWg/NSV0+TN
LA9MArGAuBX+eI/y2jNAuz/VqLbci2FQlCw6wRTMsUUyUWCBiHIg6l+jAKEoRjblqD1+qZLJ36s4
/trA8u3YVQDpXaWQVYQb1f6lj/QnaAjbq2gy5CN56a5CSit9Ug4j2OiGJqLU1yeNRfX4CpR/uhje
2nvqkTlzoleo7W3141o35BZeM3ocZsiPqyWt//CrvHOKN3mv/tJ81qQye8am5L32V8Q/xVd5qG+M
2/VXyegY0OTIrjJS5Vz4m12lpcjz1RgpWuhXoDuFrg5EwVWKmiTSvlUp5KlakeikQpDrysfab64j
93odvtPrGF7J60TuXYdzEzTdY+t4cJcSIgDnp6j9kVsOhSU9WDGNOybA5mUhmnD/sHRguWehvI4A
Y37GUbPCPWHoKep7rNS9Ds4u3D4J49N3y9oKZ0yvnpnF2oODAsfuCr4z3pZCgSB58KprILHXQ/q4
LhwqwTTyj2qb0Eo9qSuvDnr54iGY9gy2FOQ1Vd4dhOz1qcJbjXNdgzagvVAXD6KCXHYdlLWfNF1z
XjFcTrKfuhKuhrs+qO3d2qS0LbWKlQBgqPXDsjJyMuPkshUKt73vakA1TRwtt1fbQkZaqEeYE9WJ
YD9iWSMAfQ8Nh8ieCzqUthPx+4Rkpru6VZ8TcNoCRorl90IR1YvZcdhP1XbFwmS4NEUH+PcxbkZ3
ChKuHoXFSDctLf1oVQA5KE5F0wE2c/sK/o1zUnsxuItbSGAgATG7kBcx7jBmPmd/BdA09V9wtuRk
iwsAyOdk01DCB90R0UDTi+hWWDqWgqbLr6bvzmTD6ht3yxFi5ebO2p5CF1dB21eNOJToXx8sDCLQ
/fEADZxgvW+GGmC5q4PTOC0yWzT8EKYpsDYOD8kw2PPYuTLqzKMNJ0A01C9Tg+e2wy3harvsl6b7
hsoDANuadC8bn18Nd4jabUOQ5a7uwYTAaiJltRsGmBsrX+7guRzuCBsuQ4+wxDh6UW1rGWYr9bQu
S9nO8QOrz0uAl9BxInNKwX5K6d1GpobCho27PkWFs5pyT1/8ocUcuvBCCcz4gnTIGw3J8EIJhKVA
jJApdIS0Khu9ZDd2o9hzIh6XCoQqTBcgGrHh94K/OjdBQjhOYHu3uD8lqwU5YAf2sFaQkcQB30et
V6a0fg1jrW4SuOmyEeqUJrNye8dS8Y5L+tzEsGUCMDsE6R8VU3aXBC2IvsHg0cd/+0kQ0QVGF7cE
MAzsvluh4+kLRLg7Wfa8ttUN+O8dBAGmZKtZgEohv1vQsrZ/0eSQWDgIiFvztjJZ5wKzYGcQM8HY
fQAiuPCw0vSDuuPpckqmBLi94uKHLRHDDNRc1HS9XKZXv1bkJkzbi6TClXbh0LhUF2pekPI0gNWY
L97U3myRO4XOytwhbyULuvYJ2TqAqKfTprBlJIMspM9Onb/hfvQmAE8/nQVzvqzrLyDcAvyhO/sd
QYA1Wu+XFI+RnZgsta7h6e/BgwA9OEUzZm/cXaQCJYuXuBxjkyECBtnUFf4KsnaY+1GEJ2V8azp8
+cjdGQcZcSLxbbJpV1GYd1oBblxvCqTx/wcPpu1qzYCV3L8a/xD+BJsftvdrw8W/hhL++793n/L7
347m+j/mf/V4/B//or/jCv7f/GsYI6rGkAx/TYH8D88H+1sIaZiHKAOIHtGTB5/I33GF2LtaEhGz
Bh+G/4+uWMr+hoQe/1pOHNL4GhvwXwEW/jc7Pb02v+DrA8VAlPY/pyRGulXolhMIAx9WdCxaRG2Z
6X8wdx5Lcltp2r6X2aMD7sAsZpOJRFaWIYtWYm8QlEjBe4+r/59T6pmpRCESQa3+jpA2avIkjv3M
a6z7OmmGQ2Bak/9qvv7DiHxNwt0aDsktZhoIGYTclQJGZ9W4V7nR4iWuFp2q0tEPg8QMIXQSnNAt
tncI9czta86vinkDNpKo0sD6xGp4rbiBdINwa5GBElf41zhq3RMg+P5Zzbh25rbNSL7Kubtgox76
rr5od7e/d0WoeRnfRcoVnxiM0PB8uuZ7pjkEdAfklmdFlXWp1Vo5FonIzrdHeaNRAF8IMQTwflC8
4BWtR2kIrXXAcp6O+yDBDC7cfWFVx1yN59PtoTYmVGdS2TKCHYPy+vUHNVWLkHw107Y3SVM6V1lO
uahdwvUyu9PiSDsibQBKaVQW2S8pd770RZP8FYlbTiha1obKtn+xtZMT/kqiw3QgrtSCunENZBGA
PpVoogzHQESg57BRxwZTWtPESSgOVMlTbkYQVVljtHsLpY4+TdZIczxNzfTLMpZRcgwHYDVe3ivh
M7jQ+Ucc9PafakUVaWcvvpV/kb9diq8KOXs06a9/e+ISK+RUwL0kr9yTFSGwVfddeHITR3nOJ9U5
TKryFBSBBgw4aQ4WJL8Lm7u4a0sFoI8bxbypfeYpYJEut9dVbpH1vErJExQ10ACjuXr926bY6Yoq
CBZP0Yhax9quziAqgR4HwzFubViLMVisptanHU2SjRtBN1wsj3WpdsZtfD1wCf+SDpWxYIRu976N
ihvd/XFGgXv6oQ6/7OPFt0HBgniHGADqYKvPbPNydJV0MskWR+EXeuM+g6AlKdeHPcn7N0dfDoVC
iRAC9VkMLa4/DDhYW2stJa+ygtcROJSUhjr/dHvZIK1fLxuDIHCG8beKDdob4aQFjSariSBKTR0m
FrPW1afEbH64gEZIApvluCx2v3MFvFkxOSYimehFClV6yF5/mKL1bTI0ifCGMhifxyKrnwaTzrOb
NnRVCq39fPsb39q7yAGlmK/r2ggTWaszn6dYyKDDIrw4T+dDhi026XyIkKvpxF43p9/aIZweeqvu
PuUcqru8aI2TIoo9m8XtH8LmQbsJkXOW9vrLhTXifEhd0BOLstz1CRVVID4GuFXYPrlW5fdKrxCN
tVl5WMRUX5oUN9gefObd7Sl5u+yYjsESRajJERpn9vqHWFVVRfQIhVfVxPtWrAbn0gTlZoJ3I3mt
DhTb9hyKZVdltdcYFJKpbHNIG7LVugOhpBtmu5DyFDgJqRPAuKLKB8ptBouTAOAfzeIcSswdyt3Q
eMgOUkyPfCNawBoHSXE3jLXqUfV5Z9R184CjmeEh2NDtbJiN2XEhsWKlRA9b+shcz05fm4UFUkX1
+j77aFmg/kIjyD9mlfWt7OImRrfGiXbGfPMu0h5C+RLDDiaHwhyh3NW7ZCEc5aiaCm+7rh+ofCgH
btnYK7lVP6vR9GepsFFcpw5gJZX58fZ+2Fob6Rgo5J4wkDdZPcsWaj9zAYiZtm9rM80AOAVCyYcp
N02vzYzejzNFQxQ4dQG7lrnXJWZ5nlXQ8xaSTycxtTotBHrszchDnpZVf7Jg5R7cCiT87R+7OVU2
XTsOENQwIZfv1ROOoWEVZ8OiegndNtCPSvNuKWnnA+WqvLSML3XoHPM2+0momP6y1i7L5LIteG8w
tROrE2zHbqyNLcvUdW3/DnxkdCQSbO4rusdY24WpH/IQfp5EtSc7J//mqwdWbpBXI69OT1thv9vV
oDp6qgsnfCYhbBUDImPFDJv8f3OS57//ztcx9tb255GzeA8IO0lsrue3LlEKqJde9UiXO1SSKsKJ
yUb8UcNnGF1VypX6Yu7swK1FfT3o6vMg97gIXzNo7MBD0MzKviuC4s9FNZ+tygaFm6JwRk/GBjdX
/WoIwdQinqaSXuHmhPDE9Qf3vd2CduW8l1BLvZqr5RG94+KSFlBcCzUWO5toaykFim3Ue5GFfaOi
NrejldW6rSJ0WdjogwTpOUitP6Q0+F7IKH/6etcImR2ijSilk1b5kgIYrWx4/uH85MjSpSEgo2JA
lr0187M7U2OqQRGdJ2covEmBRJW4vY1oNZWs25vqrUW6nGSpuqc6NkLtzmqBhanmZRHpKuBHYF2Q
RsQRpBMtkSLN8CatnPdKP1QwrHvztEi7TXeG3BLPbfTeSEvVN/Vuui/JlC87P0xOwXqKUI5i3VH7
d9BDuF79aO7NOEGV1RsExJ4o0mFkVh9wbtQPTbAsALXyESx1TBFQBIgyNXSd3YYrsNCM8XT7x2wd
PctGiZVbmM241pbUMddDKGDQvJHugk+wHVLKqeK7ZFbsD1Huhu+DIv91pVBwDCyMtEnGH8dchUcW
km7wAzQNN3GLjALJlzsrn5+UDn6BULP4VOC2euibXqHf0aXn25/84sy+nn+bhOxFw5v3bzX/Tozx
boYhDAYphXXRyQ4fNVWxfHOkQKUAsDqJbKBYLXM0OjYN7aZgesf/DU1eZAwgjOO5PFSZdbFaszpC
FU527qat82oLPDGk5iHyoqsJylOrmaKw17ykKJCbsZPYN6F/+63o3Pe3Z0OegvVkOEi14LpJ2o/G
0/Vm1NE4a7MUVnqhpeLn4CJRmNlZd8SNYvTnxrF2NtzbmEznXrA00+ZQgkxZhTojt/+c4oYLSi8K
YMwjaaM2xXQJ6NUe9Fp7cmniZq0Wfr39nXLKrr+TcWVkwIy65G2r5AaxAateShJVMevxR6gw5XFA
23Jnb719VBgFqylcPHSM3tba8HqtVJAlhAbjStjPDk22o2v0KeKIZncJUjAfNDtyKt/BD2dynJ1r
/u1aytGJ9QnsiKnWa9kPST6W+FV4rhK5RK1C96LUCb9kBcFBWCfKzmX/9vLAi1mzKY9QyEHgfLVN
qY0LF8KzLoEJ0amuI/cgYNURZeeJB74hBMYZmzuZxNZCUnmUyQQFuTeCZEagN3kiB1ULc3wKidq8
Fk3GXz6B5Ir4U6guZ4NXc7VNe4HuV1sANaAMD1hOlDYou7mHFgqd7vbOfHvY5VC2VAyU8cD6xUTi
KEYBgA+KqmTG64NmKharmOCWv17M5GGmSisQvCachCJ/fdjbEDismQHQGJA588cs/SMagtCLrY4C
2EzT+R98GdIxyNHp1Jv11Qu8WMHSDYI+dZ2Ag25rUlDdBcKiQzTYGWoj09VVhMRREyfRM4z1XkQA
Im1wpUVfuuhTfwzK4RQh/OlNCNAf5jGnWQYoDl58iVyyGw4Hq5r1Yxcpar5zKnZ/yvpKVarazTuQ
/e2o9t7gVM4RfcDcNzp1PjoKXqFdSN+E5zH+3SFQ8Kp8Ko9a04idSdk6n0hiI1EpJeXxyr1e7oGn
zHaKVKMtqCd3TkITS6cl7UCRhoUKNwmro9srvnUD8bBrFv+gvrqO5JVQ6yr6rHwSblanNMEKqzUQ
gFGr6FOQguu/PdzWB0phYOxdqJmz+Ncf6MzphNcBl3o/x/HFUKfglGcBTKK++CBk/xnhsmhnebce
MGJoiqHgiWCeryY1trS0oH4lH5IZYiwUzXsd6YgzWn/NB5oTw4FGgXq2amDFt792c3KlQ4ZpQB2k
AXT9tXVk9KaoEh1ulg5svW/mUz5qhddHZXRiMffO1NbFhKstNQAUu4jTVjWbsZtQxFeYXRwTk5OR
98KPRRH5ms3evv1pxsZKkjAQEYBnpSCx9sczAlUfRRFzZlpleqq6+tKpCqicJna9vAa7qUB3RJvg
4maa+zRXqvsI0vqL6lQKURFkZHIcxEvDEZ0ZnsBDpIG3XsB7GsuU3OFxHJxVJPe9wYi/qEEI0EpE
2hcdu+WHuAK2LtDnhZDtjOcAkB0KHy69gpZikYLKyyVOIvuS60vzIEYkpmcbuYLQ0PacZTYmHP18
HbVNlKLtN05F+B/o6TKxtaIxTz2r0tsPVDnKU1SHy87J0TYn/P/GWhfk0jhXqzDSSULouz/m7txD
TUPcJ86t+jIlCC+7S9v5yPCZfhAYwofABosClf0LVUTIxjXKjggeNcehGSA2I0rC7xws//bG2Njz
TAksMhStCZlQM70qvaDQ0aRVRa40sk/v6UZ/Rqcx/drRPON+X5b4188YrU+VR5/UDO7DajzkDxSA
dgRwbj8EH3J17O7awBV+0yOMZdZjurMOm0tOZRL7FKIZIv7r71PCwnE7S9G8ttHCpwST5aNCURm5
Dciet6fy5fJdhcCU2nASkLp7eFbLyOpVGUsxk1FJZJklb/Lu6xKhSn6IFkP5iJTPCLA0jeLndLLt
Z7dTP47pNHiAkeI7I1Dcd3FWV79XGqi3Wv+Z9K321EwueJi8NS3zGEFeZZt0UWvcV9XkwnkoIypj
VQe4D5d7Beui8UiKOUGPySG5H4OgGgUUqmAAy6sUC4TmurK/AnnSAVFFgbhH0QHkqqbkDlJESzs+
T27c3LtZgTSRNRj9p9qmWgJOOUOumJjc9AtwR++zTM/UA6JH1neRGRNSrsLQBm8UZVafNYiVwo9s
8LugGrXeQWAshF+F11D3zQ2yFGxd2dObAHhzrs3Y/U2JDOc3Z+zGjyLR+3d2Yc2/53o+wBhT9cav
RF/qvOmd/ltO1pPBdBaorQFHaw2AHkn37zGp60/qLDR/rHX+WKtlJtwWu/rmzrH2seuJ9Q7jEpyo
By3o42rTXBw7ywD7lYdR+yMUuGIfqNcHaMebJse0Jfk4VyHMgJ29v3UlkBup5II4yb5tzRBDoMDV
UmqkIwMD0/q9zvr4ZPS1hntfWkizRGNnzK39D+uR44aAo8oA13syRJDYyQVjGgjZXAp2LkjMaD61
E4yg2/t/cyiDSodFLEpYtXq40WkNHH3oKLr1XCVFpbZnXIDL35eFxbk91EaJAfFu7iycf2k68X3X
n6UD+4eZNYBsd1PbMzDuelDzCGp76D4ijtqDw8sLZHad2nfnUDs1xuweTQp/95AIimMYI1hWZ8Zy
GReEXgK9d8+3f+HWWiP6YEqUAW4OazPfxWknHfcb1QvCvPTgtuIfQrJ1LLsOUnWQjpjg2jvB4UZF
Dv8Sx0QuC1wBeLnVYo+9ieAlYggIskFgwlMUgR4A3Nh1FEP1Z54l6C9VRpJ+EQ4ihgcTYsGXIXGm
r/OcB5/GGuTpIUZP6BnKhVbs/Dpdrv/qetSxkqLGrxJb0Vm+XrNc79BL1AJYjEvchxCopg4FBq2Z
4JoZk/PQj5r2e0o2j/aLboCLAOWUvIsMo0b70tHj34uoamBEF/ljGFtVdACtpr7D5Bf9ANtuv0Wm
cD9USxTD4iNQ+aNWWvvLVMXmj96YG2vnczYeTl0SfADIUIowJM3n9WUvHK6gIp+osaHp49vx/O+2
6s3j5MDQd1uh//p+0nVaSVAFdUkuWtXUmGdom/nC0raqecrsqT7aoQrlPYisZ+SwpKAbx/r2Jt44
0VRPaegipUFFYG1/2CzOUCPLSbZRxyH12rJF5MZ1L11v1jtDvRRC17uDrBKwAe8nt4jcPa8eTxvt
7WGJ+UAgMfBI57A6BQ5Phz126DkoeuDZJWwid1zINHPnYRrVwlfqOUF5A53t2x++UWZ6yehI6kyy
3XWUkrQIGAUiI1AsEHJsKfcc0IVY7qu4QC9NHYuHwUkgGERj7FUi6XaGf4sLsdhbqq0yEyAhhKFf
T8ZoJ0LvIgq4RmPZP3Ktjz8t5iJgI47p2c2F8SHt8PKIcGT74iAI96laKlpWnZS+iCxc3js0zdDH
Iotp1T1z6K2dz/F9gdsAZ1hvxWVCTgVmKnpfea2h1pY8mc10Rr0pus/CZN55wLayfRBxKCHT8mAl
1pcainBYsMzUVKY2qDz6ZfoB2Yga/dK8RZnDZAWoIx3szoABpHtFrZke1chw53WT53m1PwHqSMAY
9RbQB6sl0UWFLC4tBAwGOeHoEOiAVQd9p/i2sfEMMhReNSjiMKZW4bFlo4rWZiP2EpmlfShnHUWp
EJp3NnSTD5io8CB4N5cCuvalr8ds5yO3htdoGKApjQemvm4a0ymKsmFuDWRQqMoFy7R4hVqCRQ/y
1DdRVfOQbYDulNWfq8hWnm+fuq1tLytLpGYG3TsgZdfbHl1QW417KnWxdHLK6sx66NVBqg9pud8N
znwnuwKUIyfn5GSISQg7QewiILVMRiuClpClHsDgj041VjtTs/Ggk0LoPKtUtwmkVhdw7A6LWYaG
7s1QKbxo0bXnhvDkAq+FDWlAfJuXZa9CsDUoXRQAkGx/SsCrSxFQPlAoC2m9EOmcpkmx6CkWH5Zz
fJf1i/0wd3tNPfk3rrc5YS53HvmZRpn7egkQcZRSvozojoYLcg8eoa5OCI/mwLsjPIVkexEhYiPK
zwsQ58OQuNPn1G2+Zy7KbYpA1ub2rti4bgxknihGAy60qXpd/6IM/f2+BBvvocSCCqht9WdlqL60
VYMoYo6+y+3hNt480mGE1S3yYkrGq6JMGlLwMlD29WINbaykEuRIPbGk5fbO3jUv/671ZIPXpSzj
ArcFr3X9aYLzloVuhtu8lXUPsGfpmURdchyxi/TmASnmcoSjlTQK1WoUAy5VZBX+7e/d2mJEZOA2
mWCgF3I+Xr27cShanLn4DYtbwKIaSuQJF/tLAb8P2Z4E5amk/OMfDAlSSeJSOFDruleixeWE8A6X
3BJ17wrsjgljGpAlaHJ6gFpmpORH7Ltvj7p5u3CzSKAoCGDAqtdfWja4cadawEZKjeBSZ2l1SuEz
PNTBvJydOtZwjiidE7xQbCyCLnH8BSAdCmMFUswz0lwqOlKn0bCRnrJZoNs/b2ub89pz8fHyA0I3
r39dly2O2aKy42EdChrEhZZkV8F0gB0rTnCM3L2TLv/C9eYDtIbzAGRFCharC42t0JqL1JVkFRx0
iKgLWImW+kgzVOfAqH4irzndp/Ce31dp2V4QaneP1eAUSEuIEWuS8EB0OF5uT8PW8aPFgB0OjSHZ
+bqeBlGNfUFSDBwT0CKMLOBjbTZ7nW0UOxO+tfGJ7wCZ2uBiwINfjxS6LVraYPW8WgntR9tElHoI
F6m/i2EpImvqA9pfe5ifrUFB8tCrkdgsc/2+J0CU49DsTE9B+uGEsPAZM5TUdzVNB0ZRfgai9PnX
JxTcm81VboMFXxelJm3IkqJJkGEP7ew4Imt37NsaEY82Xnauzg3MGRELvTahYS+CMMEqK4+NKBRw
8FCjSlXj31Y4xHdCdR/6JMT4oOq52HI3PkWknGfUMfTjRPEYo4JZ9R3Rdw9mAm8eQHx1qQhsManB
tKYYqE3PZbRz9W4FOgSUIPBdlYt+HegkYRumadtB21Vmm7Z4+L3oteY+anC6CIY0ve/FMhy0MoKV
rlOBur0mch7WRw+wrGva3P6mvTZdhG9c9GEZmsSSM5L7HXdu36rDR6zHqzPVRfVJzaF6O9P8D06X
S27FFqSxQtPwes9HmGLEIsgYOIKx1qhO+GBPyuiROHT/ZCjIiuhWoMCKSMX1UCZqd1FQs9PbAOUh
Rx0gx0X6fHJq2Ey3p/Ol9/hmPl2Ku3wRvIf1zR45GWyHibpiier4O63qe8DpOGC5aAxGTlE/oSyf
3NdT/ScdNZ0IRsDtRGvnnC06uMIeyUNFPbttmx71woBDwL2LZ6AKt99RwQdl40PIc3EOrVxFgCsY
odLXezbYW1cDgh7km7ABcLxdPU9zo2Q4HA6m7LtPfoSawMkozPq+tuvm2IftQFiADsXtqdM2QhBA
qhIkRYVQIuaul8lQ5j5FqZipQ2n9IeXmOuQBmJHJLmOvoaHqGZn5tc9xjihLlLqGEvLg7d+wceVz
OQmbR5kfgPHf9U+I6HYFqc1OqRQUjDTwy+8rx/6Gb3T8eHuk7a/FEZtYiySHNt/1UFR23SkJdBPR
WWlfijIfFebpr7QYHd9Ky+5s93i0qPlM5m0pynHCsWfnXGwVOkjtKaaoFnnem82KaOPQw4E3Pcgc
qKFoyPvaqKEdBjGOd+w+5xjZaC2jGKk8lh3le5jTLmg/N4CRiXz/zpTIBV6dHQqG7Dlss4ENrR/c
Mp8jJU7JmdEYRr6hs2F3aKVyGHW83wrigIMYhsU3iNhOIzXXS4Z84LHCs+g487burNBGFATGQOVB
5g3h96we5Rg1XaXDkw/SOg6fi8YFtcyl8iSUAX/fUtsBZ21tPUAoshUFNQACw/V+wCAWg9MQ5Q+F
ziliC0p6SSKkxXtqADsTvTkUbTbZbdM55Ksva0N7Lka9Mb1GDbhERMTVK5AHQa5jb4vJX71eUkkR
/J+h5CS/CumLMZvpD3GgEimxhp2metLbsfZ2do68kN4MIysyL6AXVV0dJhtl8dbB38mbixmtaApB
qBWr6aEFEnhph5RbEkXSi4o92dkxcDlxFUrNcQ/aEo1K6RKIPPvOb5JB65vfxL6xaapTCV+DB6Kp
aetJPnAW3SKAvyAHI6OiZKA3ta9jCvJnHMwmDOxieRqh4UjxvuicjJgr3v4lWxuZer707WV3kXZc
r4GY4Xs1pTxWSYVoe14nT2TUWLlh2c4Tku4ZOW9eK9BQyI9lbQ5jy+sBK0MEop4gF1Xqs4kfy0EU
079DZUTPek4c+g7SRbEWqXOKMUV4GpvI9eOpTb9GzRjtHKvNj4eZA2DkpR2xutGruEQBqWzZgEuP
kF6Axnqb1bVXt3bpi8jus51133g7aQNxj0kCgcykVx+PUm/W1fiskLEhfTxaCN1VS4qwVPmN6mDi
ddFQ74y5daBfANgaFUG20+pAK/NQVm05GJ6KTtt9nhX4n9fI29hxvfdKv7xL620NzYkbmtNKKXQ1
FjpJ4ahgO+LhXyNOKqwjWsII03F/NYehCFvPKqlRI/XjeuVMvJr1uSYFnxW/QUTRo6AdnvB7REyq
q6pLgZzgo2NCgHRoD/moSioeTfnsMODIczdGYkaVaESSyszKcy3y6FhMhuNHil2/z6BS+lFc6GBV
7L0i20ZgjG+PZF/LLumbnGwxHWTRkfYB8JjHHto3rqdHkXWuKTDhq9RRZsYV4tL0S7dzm21tWWJx
qKgOTQju5+sdBG3JdfBxMgGWSgejqmyfQ0tBz0nHSpsShvoPjohJMVs1aBHSDF6Nh5iDHesmyipR
a894t0zWATUj8J0VvqdlbFh3t++jrZl9Pd7qSBoVLu0RcGroRz1+U0ODRYUSPQLG6S6tOabv+gYB
lRKp9Xe3B97ItChcair/2NCQ1hlvJBLaZCoADPDB6V+OKJz7ZCaidZZ5/EK7Nn3K2U3HuLZDf0zc
PUzXVqdYqtehsOlKTPQal6w0jZKnZA7ekvT44wVl/C0gDL8vM3e6RAiBHrtW7+7yCQ320ez0O0SU
6+/xDOzMLppHtw81qUphH8exyd4NcVrsrMzmL5QsW3Iliv5M0/XWS7CF6M0Zpf3FBEVoDcUPY6pJ
lGzRnmsJgK9sZzwEc5KDSZt03+noPUCuVh9b3cLUbLaTp7GuEDUPEcgYCLQ/3V7CrRaMiZ0k08cD
Iy2Ern+h1ip4UjAqzRVE1w8TRqqnMtd/xAjd+COuiR7gD+e3LEwt31AoA2P4nb1Xg6jZeVW3NhOE
T5fOv8pluL4HsULUukkKvZoaaTvGF+kxV1Jsq5YgvLd6yzr3g/ltIYL0sVWje3h7Irau/NfDrwKr
PBLNjPg5raipNb8EVCkgtlA+OxBbfrk91AvYcH3lww96uRtQmVyTKOIhUV0RlQCzUgzGRn1GMgbT
F68xRXnpYa98DB29fcQypCDOSeZzqBbRBeeR9DgVgfhINvMj15NPLunkPVhN4Qltsn8nLgSuWyji
HS0gVIoyC8h8gjU52uuo749p94jJrfYNXSTtpBXIYyelVEwRaXme3AHUjh4WjwHdUR+xBMdHnMR4
FLSi70Wv136f6f1J16zxeHs6Xtpr6+lwqFJD9Af38Qb4ylyYhdaDleSx6j9EEWRfiHs2EOAwOKJO
YDwOVW/f6/lcPyGYW/lOVI0PS4wTMIKIy/vSxkqA9hKC7rVte33VL1+xqdTfh31VnA0rKTjmyfwT
syr9JAZ7r7GytXUggWgyJuIlX8MBqUWNmo7jJdKM/PQ5jxApV630TMuj2Xla5H3xZqroHcORBuYI
Sfr6tCL8gqTnQBdtzlP0gkG94NbT5+8qKvkHFHwKb4av+3R7gTa/jxtCowKIZeyamIFUQa6ZPV0a
YWe9bwwi/zqO9ncNuNhOirg1ErALuaZ4Ob3J4bXcJoFSGKlpxu4CZv0+cAf9ObWNvZhgcyT63HRC
AZsB3LqeSMguNTxdLmY8oKqLnhflCSZXcNLtUdnZ35tDWYjCApChHrOu0i415TqAdKyZWQK/w9Lc
t1tCoDhy6p3C/8b2gKNDjxU2BNQwa/Xc5BirNQ3+I7ikhd0FtdPwLDRcXYCowr1Gcf44K7utro3v
Q74ROqjg8EPbWU2la7ahU1Su7lmj456q0MxAY4kJoXd3r7S7VQ2kuUMHT4r5arSZrpetRWQEszw6
KThVFufZAlQZgx05qSiKPSmx0Zwm+OC+ojSIg0VFfYgcqVXgRKkHVaU9o5VFEdgNgTMiFeLxagsf
rUjn0cZs5GOpJzrQaKP8Wekd1Qnk6870jcIzhov/vn2mtiID8DC05mh/Yum8fu40VDv/RlrAOirv
YjgXh0ppw8cma8L7IcBVXUeH7mC3WeKjnD6frUlNH03sKo5BhfmDOiadh86h8dQOBZ5drlV+vf0T
N0oNFnUsjiGgLjJP+WC/KjVQydIk0RZYOfK1J9OW2nYRDgi3R9nYPa9GeXMQnQExQ7XkdPRlpNxH
EVq3JvoCOMQhMHp7qI0Ig31Dw1kqWbBjV6FONlJt68jngTxgaxba6XBu6x5ZWthopxjBMzRai+Sj
W+DCDh433zmcW18K54vmKO0BCmGrvav2M/t6RgQB9faYz8WYdTG7P5Wxac+3P3RzJMJyNKPot6Ep
db1yWmeAIZEonqgMy0+lYY/npo8onBvG+Pec/pLz+02p8f8PRcRljPu/FHvve/f9P/bt777nP//7
v87Nz5+FlPx6rfgl/8jfAl/Utf4lH17dpaYIqJ5Oy/8ofCm2/i+4sfBLJIEHWQj5Uv5H4ssx/sXF
JWvTDkoQkK34T23Zd9F//xcSX2B4Na4CclMQIb8kHX69x7mBqT5TQ5UPKPBFba2eUlrdTBcvGZ/q
qa+h4PUOFqgHs+tjEnq9DQ3uujmP0adAR2/Eq3FEeq/+GuCbVe1khyvIqvwtYGRt2puQYMAfrIMV
7taklWHFE3GlpSenzFAjnCC7eFS+dLldWU9wxVtCprFLqBudw7kekt/Qd3Q+o24RAxro8rS8KI6L
prk7xIbzoVWKeLm8Wt7nv6On1woKb6bMgXBqyZadJOrAjLw+LcOk2sEkjOxJweE8PGhuD4sGtUFj
/I1mXjyjc01Z7Tw2qDkfBkzLGog2NHR/+/WfAa2XlSMjYMJWoZ0x1yVyM1n2lIdpXPzRGMMQ+bqR
J+nByKH9+z2kIgu56CKs3IdEHbLuPuym0vnj9u9YNVKk2I/UL9LJT2gp81tW8xEkXUKRGzfBHNWX
SLu3yg6HFavrc1d9qOJw0T93cTqiJVLPCsSfIkqrS4LZ2XEKMI/feR+2fg5xEy0DatG0G9cicpMr
wmBMDPu+ynW7+NCHRjRjgCK1Y1HUddvC9MOFRErWoOmCYbIx4PxJgzeNy/RD2SbGvJPVywn4vyAc
KREarKDgIbcjNECRZxXwZMYcjxiN2Zce+jdmaGVYN+E56UJYu1jIJ3Y1HdQsm1sdRW2RJ3+JrlGG
vYT1pcx89TMowCJJAbSHzN1w18erM5SlAdy7XILZjQosrRqjjaUYRutKDz9EPzFl1NXaTON3Nj43
uBRHJpxjE6NQu0JAKu3HOvlLNSehHou5TJL5OCqUVfEPxZgCWBpmhPP8EHa2Yn2PpslpTw38WCqI
Q2fX6fccJXL5ja5Spt/pevHvDiPIzvF+bUdSWaL2Tf9OVmIhBKy/VBEJSNF4xAcF4gn8KTsHyVhe
DNGm/Mq81QoFi6awHuR/y4bMQIK/xnXT9oEFuVh66kjp8sG3f9ZqG1DYk6QqHcQHmRFkBd6B1/FR
JbB3h8Ey+HmXwIJTEHyp7hVtCTOosaH1boo4vQczjPALrZ2+CPdOxvUzL/gBsJle8KpkZtxgqxsD
BdgRSdKy8TVqON3T5CwUj3BWFz9MfVSzp4iOeffcxMjeYvs1dV+jMK1UdGUzlOY6kMfjY0giUp1V
Lr4ZEV91Wr7hmjUtOxmQrJ282qmws0hKACLR+JZp0JqIZjtZC757RiurUizH19pUjwBmRG37JEWM
P8HoGaadQ7q+NxiUxSHYgirBzkE883p5OghMij1Gvd/jSuW8g7UdW1+ChGrJezNqR9SnNQxvPpFP
m/Wd3RRB9lQ3wsRxQs+Jenc2y0rKkMvU4jqVYCTwjoKa8OrnBHoypjSJWh+vJ/e9U/aYIvRanOQX
SF0aj98UDR+samlQNItqDUxi0n/Ik6a1jpFjL99gNQbWT1dJrCe9VTPcmRFDBNNgpQa0zbEyJgyU
bcwtjTDulF97m+SPp7qBniFZJcTdNdNIm2tzxDys8TGbdIYP6TgldoC+PY5MYpk6/esyW8v0Hj/B
uPxrHJoSR67UET9vH7hVH+xlDjn97HiwDGAL19VUsFWqUnPOaW6hazSlhvahH0nxj0k41CF+BCE0
OUxJNFE9ZnGXhA8CYzDYmFMwTee8VgLzr6wp27Hcu6HWR5EJAmepEvWR33Ndre6CyDX7BJOZyo90
MfQITFEgOYZZjRGsZkdV7imim41zVsOawmY26muvEwLiRZaYmf3ZNLExDyGtzdWnrMxS8Z6ii0jf
s7PzdicNefkt16cRqC30FhIDyJP6+kGF+pzNkHB7v2rt/EtnAww/zVkzNBB/2yq9zzWtx3yLBBzC
YQDT0LBmLbzTK7hsv9mzgTRRHhg5jm/5iMxJKyLfHrV+OoUBLt6mWS8FQseJgl9osNjfEe6Ip/sJ
aYaPo63W7qmO6Q7jijlY93FcdCZGn9Wk0EPV7bAFmDqF9SfbGHtUvSuTEeyi5E9he7F0329vKFkO
Wc2EQ+mC//EvDqW84V9luCHxS1M5ovUnDRPwDyro/OSQYY8ing0Wr77Ei4gfbVXJv/yDgYEjQV19
UYtcZaKdU4bQINFp64o8pbco2voM9zSMfDUv6v7eROMvI0DXum6ngLgKduVJRplWsnSlYs0bEIZd
6B16YNyKUF7E9AmXHvs3d2rynwv+Xu43e7apSHdThfBBzlMMXztoAN7/8ucTrlB9o2nEa+CsAqjS
wPlbgRjqZ7Fat37dT1p/VISWlMdKaOH4oXItx0uNFA/FXx8ZWCItI0JJ5n71ZGr1VI2OU3U+CAs8
F+ohyIO/Ws40sqeIo+N742hYTgKBafbeI5l0rzYbCR4EDCDKACrWQpolgu/FNLutb4seiWD6OZPM
f9ATb6oeeS9VSWhkoTaI3YZmB9m5HRTkfHgsg/ahVFUm59fngmIucE4qhYS0q1VIWtxwimhsuQfK
Qjymjlv9zJzcfax1RakwO5nwN3OwV99Z/XXc5MgMFbqbLrmyb5Ull6pQMVvhJRRmNjrePBXO5wa+
/uexwgjomNLvyo5NqFMsDXtLSU63P3udlnIEqL3QfCGYpHPIS3J96uGhxY2+VK2fzl2GPUtY1MNp
gGZne2ZCiwWci4oDVaJXQAlrRyjvS7AUD1hiLeO9wT30fugql64d9sLtAeusXeL+23tJTg9sQBNa
hCQFXv/CvnH6SgkifmFMq8tLU8uZf18mTbm4bqC1vytjasSe4wx7fIytuSFVB7lGNxUe1LqWi5eJ
jaPwAjnbGOvPfdhFWBVzmIKjpeUWkF2zmH5LcdvGxzuRFB4Upx4tLdQ/qDlOwSGitMCfHgV8+O86
KgDOzuO1EdVJ1WD5y4h3yU9XD20VDctijkHtd/GS/jkYEcrJYi5SANeY/dEQEnryLWbhPxqzllwy
StPD0cDbfg8i9fYiBeUH91RDK4qfs35F9S4dqqrKG7xxrEhhL2MGhs9rqSuX4v+xd169kSNpuv4r
i71ng94Au3NBppO3parWDSF1qcigC5qg/fXnCUkz6Ko+Z3r3/gAD9KiUymSSEV985jW2tJgDzR7k
GgZww9yeZ3aKWp8LXur+b1azPip+DitklKjGU4fq1fJrWInQPUKR22A858sNcHs5Otu+mKDxxXNU
43YSDOn0KrsZowTDnNLfm5I86LBWVXOFYMGGi/1WNl9mDKTHvwt5+mH8cm2BZn1SJ3HqUCn9vI5z
WY9d7W2gsxClQnNiCqtLwwSG0JlmdkFqUX8ZVdF8MSTWYTvPUD0W6jiKHi0512+9wGznb2LeLzB2
UkgKJkbMEByZL/2VlrOYIHuwXugO4Tw4DNgH2X9Jo8GtGKE6CAttS+gex8oXr+FcLVdw1XB2YhxH
+d6g1BWSwilu30Rw7hK5BFg8uU2x7lUp8z7Z6to8jKONNenfPOa/nB4clGgN6icNo4dy6udbicAh
MswGIgnu7EPz3gU13ewvI/SlHD7hsAb3alna5btysqZ8wQklzG/pYy/97/h4YvFh18CBP5u/uENm
b/L240n+uXP2C3hA303ycFAN4F3ZlH9RnnHbpjUcvxaHwZQywHJrqEbqbMPGTPzGTqvQPx/HwTA4
3VfywqdKbsF0v80jpub7oJZboQ6L6zby4d/fLlufXT+tPBqq74gqDnvARr+2aBo/3yaGceneM5q+
dWKHio7Op5MBXSxjiPSee5L2mm9zPAWACV4aNHToHqBo4Q9I43r8U2G2dDQKTNqv+bvFOwGk99Rl
K+bZPV9hY/RenBrIvZzcaCjM774fgtSIuwHH5/pvDq2/nAgMx+kxcGDS0YfX88uJsG4gE7C1j/aI
D4TLQYoRz1RDNWm/L8O5F5j2pAgtJljGyuZvlPHA0vx8N0HtIq9GvGXixtL7y4wG1bjFIZgUx7Xt
MFy7QV9i42ZFs7HwHwQvMgme2ojmCQMtZ3KD6azkOOhQFtqK5sZnGK9+n997RoUz0HPK3WlmnVhj
rptkiHTIJcS4asnM4mS2KlvGIzOc0WhPANvq7WlpFln8cILWqB4zU27e70XHeYypmzP5D4ObYQrA
BZjdGiZWTSmWPtTblKbY5bRZsz05K58A/6ysXB7NsBVRGu3rQvYmm7tUvG1Suj1234kAOcFL5lqa
HYaX1dhV0RFHqJI/X9ceajbAx1J/dOqBQAiRQO/SIcT3GJ8LrGCoq0aGSVGllw6eufSnWhzteSGC
UNjkIW+SDYM4ZpjTsVjo4Df+cl9PgT8vuxaiyPo81sOqvloyWy3MYnyaSwRx7Op5q8X0O1wD08kw
iiXJoH/VcGmrxnWTOUdAsUrqrkFzBEykUQ5F7JUpd243TpH+XVv6g3/deyLX/0Z5Z3mnsK6jAf9w
V22AtAJu9lLd4L7sz86dETmZbR6LTqHifNb6bpoWGEeho+Xp5yOo7C5mw2aH3ZrWRPZ8/Xm1oCQZ
CRy2DX+k4FAsI4ac+F8Ps42u1OiL7SldabXg/LjlloFPaOMN7M4UUC1fmWVUzfICs1F6jB7kXCyi
U8+mND1kY4EL77klR4eFl9MV5dYvTmFyz7FyL7ixObZAIxV/r/jGmnEJFmTLBnZ46bfFD23LyHNq
P/e+nHMeejnUqMjt0gZQMSrmHz/JFUCAd0L9oebb+3YXySc7sysYyINTbU8TJsvqOvLT7IfPaGD4
grrh3L6IqTGXy9Za8JjQTpsjohiYHeXuCNQsynmWY4mfo0rgrXBMwY5sghe3w7r5zlqF7mACENNP
q4e8UQKyaEzvi2/TeD3g8TbNuxEtiPHJt6uCS64+rjV36d++BDJt1iLui5KU4661Z6OMjsowrSGN
i3GTLQqJC9BulShp6jjtqozGURyGWedfR5iBRc6ZPa+6Y1rO8KGjc9NtIlVd2TJKHe0L1g9rXNdV
JaEnWz4+l1MazMPt5BWTjwuiMBUCeRl86uWymwwVpjGdv60rdh1OStMx6z2HqJBDUI68BPeAwHuc
cUqVT1ZvTczylSQCxYNQ5bLEgb1J53mThr7kgr1E0rtIfyu3pGinuR4Rj5N8xwOcCsnWgnrpTfdm
1WbE+Mbryu2pRd+bez1vFesAlLF+mduxeOjUALay2tvQEhtLsAKxwz9aDE5bh2GwKn3jugoiKe63
NtVHiGgg4p2KNFMstsCDWSOOXjrp/5TT0nA7ByMqix8fu8wBhskfuRTP7Ft7i4oJnQdntowoptnY
li8jSpxcp5eLlb1CiNEPXbiQZQlrsmetFn3hFN8sI+27U7S57vQ8EfocJF9QbY9OuGuK9L6ZbG2C
UHLizbglhKH9Zi5YibCOskzvC9TNiZ0ZgwQkWUSp/MlO2nrSp92c4ZiajAU9xLsIEyDx1NqjWR6t
jqZxGGOTY2HB4DpyLR6IgFN0b63Oxm+C0tkQoclJd+Vl2lEDdXhmvT8ndOMYx8S82iS018vEgf/x
hUWOn8CEdIU1R1fjqjrmf5Xbjn8E2MyNX/syE8ives7MYBBeaLOYcdhJMHB7a27Hdo9LnWd8l73V
GVdW3zcl/qbBGPZ3aogADOBD5gMQz40RyZBh3IyLUo3ZlO/CqnDq05QxNrvuabsyy0rTUhX7vjKM
2QCWK9Lsyc16mwtOi5pG7eeWcHCN/9dMg/vXYH1nNXa2fBFbIDES2YDbyHJnr73eR7Mat/WiizrF
D6nM9MxnzAJ9VIZTaK0XKoCl/ALNUi/DpRk77ywrBw+eIBYvdXSvOnfgTxm9LDxTuvR6rjFjTc4N
rT0F8j5JG1rGI4FlUz6tZJRVLp1xEuKSBdtgQQGNzIotq6JzM7BMwvA8gJrBhnbngqlvkvtCx7h2
UDbHnMNZZBg7PCWHii7qx8FGcuEt0zFvnQHwufJ6K7+tYF7Mr9s26PP6M1dyrVSH68+zvKyKlASz
MWa9j/J1dXh/9r6eEH0ev4WGI3AlH0eaDQiDrdlbrk6XPhIvT/n6vJown+DPAuXrIF6PUu8Jc7P0
WVx0Qh+qzTzo87MBccfjqlRa6FvlBnrrf556gEpw90mY76bC/ueszjdyHTcDf+kjTJqh7QSJyV3f
0FT5GBIB9n9/Z2XrHRXJRa+HzFv14KkJUZgy0MgwSWJUPWe8lddUPKekx/2QSZ+f50N2v5rpVvVf
CiPtDD+ZzVJ2hxzbvpbo7A4zu7ILsQd1ztyPvJT5OGKFND3mqFl3A3swdM6LlJ/lhVJdT4BYDFfy
BwEjA84QU3kMvRIzHXROYX0cfWVQ63VDXqO3nmhc31j2E6h6HYE+PiEogYyijb7SdMC/WmDuHO6w
Ci9LOJIO1rxUhj5AHEUi4fmd+lLavdFWTz34EW5DlArDLJ5zO9V3vduCnnCZjAuO0TV1OLDv3roe
azvsiY2T0svckZY+lodmoa9zkE5T85J1Ki0eullG+luQUVfcyJYl7Z5ac3I269buqrovXrB/cnrr
Jmu8klshxYT/qIVxr8G7NzFgYHI/nAWt6f1ONXmgPz8Ht5U+CwNLnurpMy2wRCnUazus4fhlNRyH
zYiLjdKN6oqSNHFrpcOwyAOhL7p1dU7oaISEQgrIdZihImTJsY+1JT6gJ7X6JY/jM/cQdo9nU4I8
jf6SdR6RET/MmHFO932IwYVzPkV1k8LbqfQbotc98nW8cZRsItAExkJqFUNStX0m6gQM6brwNGA0
8iA9s9HDS9E5+tI+3yKoSXblWd8qyaV5zgDSPVnzAZvwI8ZXkrexpMCXTfNmu366wnNDr+dmkPrR
oeGtd9EnIKTNa5/LcmqHPMAR0/vHgYbgLUtaH4xLvE42xQ/4VHhC7cjwIdPrFaK/ZlH1ath2c4HT
9EVVZYOA1W2K0qz3hmME2TV5vxRPwWT0zbcoT8PuLYj4vGS0GtNVxygY2uab21Ymc/2uQHMbMy+z
7tvpZC0t+gBeXXkDftQumeeuYNRTfgWH1sGXhUW6gXHJO9qcEgvFIRpvZblt69eukU6Numufb1jb
NX1pk4ZhyETOdZUreCZDXEaeFGW8SZROxj0LOsyrL0uGj2v1pd76uvOTFezMuACcTJcgirtxqpd9
tzBkimIAnRUeF2XFgrrlfT1aFzkw+ua7gI+kUObP7S3tYu5NGViXCNzIor0PAeWYCB2a1eSpGzdC
7GY8tjgrWQQ75DruLIuGlTqV0aA/H9B/uBT7zpD6J7eyWveEEHpZG/vatsf6ph0mYYanpUMxajsP
g1U1DvP4LXcs5MP7UqRJ525uZx2YDaZ4cbdNIYvTMkiTa8u7BmSCiKNls5j+4LLbGD3alI1eKDPL
W0c8IOLTffqRNX+G7FbYEbAYchujIhL7vo7xjHMia96rsFiLl2FovbyBbYwagbVXlEP1Q1GjPJsT
nKvMw7gNJuHXwi5DnuyMDKWv4jHaLJwMlFXNfuwZgVnVSFi2XmsmYSBmhZbkZrFufJH2g81g3RLe
le2NOl2tZa/LNqxo9SFXLJwzVWIX68pXcD5e0piZG8JgrDdDVTtGsbooowAZCBkftanXN/q9XGS1
1ou+8di9BeSobblN08UdDizaiCOdhUIyub2XJ0VUvJ8LFX9zMbaOPuudlbaIE39Uurab6dMbBuU0
Amtf7VQuBxq/aSGuP8MFIIyGE2FsWx31SfzS3loSyRQz7y+HGgaLuKdOTDF/9ksXwYektISuV/pg
0qF9HQydYxZhrQ/gIMzYqcSrgMiOKICdqmd0hhChgUdWvuekKUD6Lv7ES5i+pMxCsV0HvHAeA86M
YTL5hqg6TNxTu2k1WKSojbaZDuXoFn158tHoW8NjBKps2aMJ2XR3jnI6m2c9ctuIGqwaz0xLm3PV
arH4/ucx3vjFQoxcPf/9vnyUMcYwZFYHNtofml0/hFOeMCFSRDZzi1hlyZZHG3/lSEBcJwivOooK
8lYKpI/EWWURLZvecDQgp4GFzAvqj5CncuhA0/HzcE1bQ/BAStyg8XhtspqOSiwxbGMNtx+Zj1Cp
jnnOaupUwQ4zHVTVR7qepbUuByXTGl1QrEhZMq93dKvBWhZ90oVY73JAhIOlEy2zQ/lY7ithaH/f
dk1X+3nFAn7ejuj/4wu9Y4WE0YPpdkpmuwZNi+wNRQCVPkTT2pWnTeRGuiVTYUwO8tisn9qN3bxz
1ySjRWH1mASGZfhGm8B87GTaLc/5jNrVssszHuPRrScBwH3K0vWpTct6RuZvczBibpWzPZJabZ1x
HGTkLeJ8pf2IfXRfyq18WvA8MH+309pq9vYEKcWguRxhI4xz0jjgmI2g7yjvsQLf/CIWlSPCE31v
Q3CQbeta7pVc3BcrrRb7zGhUV7wWCsnkAo+b4Ng4S9Q15yjjTP7ZpiZjeqiZyKU3Uyb0vhyarOCm
Lx0J3o90m4os2vkDeuw7F8iKT82CZoN3WiURS+2GujVRdeKYdFNxpUszFKvRuWwaemTcOZJHVITx
mWbeaFWXXt4N2+tnxfWZZZMG6Kzno0nwUa8YTqoPXHfMqSqzqCWBD1CwNBrUCkcAdNA0m4BFOXwU
6hnfV+4+1v/ykUPZH7tqWTfajTPdI5aHAHxZvnyU3GW66VTzM8/93BIwx3Va3Zm1zsINR3Xm77QN
2tduWkXAhMXVz/2wOQihIXURjHVrQ+7B956gbYessF2ups90RKfWouh0tBjKrS8uFS2y4kbaYT62
cW2YEuPnafNLf7dmiw4Z9HR1HWRQIPDxkdsubP5S1iinxPQyKCXbrrQ6UtDRikrAkSlPWCJi1uL/
uSvFaGU/iEsVoWtrVyval90iFpFQlc3VI1vKz7WRx9qbczx4IEXOUhfPnmseYDtfZ6UMkYcTprPh
qYaBLLK+oC+X4Q1SwDi8kUuMBbofsKKe8AEyWYZDv6riVRUGWlOxCsD2lJwXfu+OybiZup4S66xx
T/DCm/UZhzPd/lrwMvDfCiAkojimQz3xOnc1dRA0s0XHb9lOpsUqf28eBczyZQ90CoQjbtRGq29H
0y0mgbQnYyA36oTHD9MQ9v41pjf6JMAjHIObw2cMY8eFtCfyYcLQ2hRWZ5WIx3rYVMeWh0JIfdsx
iuSB+R/n0Gg6NZdTfaTzvenoagP3TB2+ImsjF/UMm02B+s9Qu1hqfh7SuunEbZelXgOl5dEG8Wd7
9Pvj6plAF2mahq192XhSLz7RmZLnjUD9xIO2B0c3NDq/HQY+jMkefIklcCZ41r63pCzM5RM8SBO4
iuh51FjS7CR6PlEUo7VbwlxYP3oAtdnQMcHbmCIaQWr2T9og1eAnkaVw4Q3VNJlft1bQcQdo2frX
gWhtbhvyf9n8mLnWOD1+nqlm0743T2eAnus+DdJ2fU3drLPGvQOYS980pBS51zNzEb42Kbe+TWm+
GERmw2SXy5g/HdqEI1Cfmr1lr4pT03FpBieBYdfcDFP01qBiRAirsdkvEfLdA3+AMN988QltZBir
Mw0aECXBof/s5dGHJXNQKtBB5LNYzKZ0oKSoR7/egJWgQ7JgatlNCwtYTau/HoPOmULS5HVFXTnp
B2/W3aFsoCN2EnY781zA8vso99IaDVFCLJFX0lr7yHhB9bKWDuYcayiveXQ9AA6+Qmb4OsGvRcNz
F9LRPxh541ECiEBMteoSRDfez89yCpxL7rtsrytFv+9tE1VmkntZy3bt5vY8FYkThfNif8DJ/lek
gUdZ87//+oke8I//YvT0B31IysZc/eNK/AEYS/5Q//ZVxzepgfvDry/66Z2Hf7z/mrGWxvv/9MO+
UUKtd+Nbv96/DWOl3q/i85X/019+Mgge1xYGwR9ybJR+t0zI5s8sAnqIf5pj/YV58PAC3Ok/bsVb
37/9h7YevxLd+Fb9X97jk4rg+b+hweBqLAPMPCatDKnnt0H9938a/AqkXsjwFUAuuNl/ERHc4Dfd
XUUuDJ08iPiaBfNJRHD935jkBWATQxiG/Ln9v/Eah/3489iIKT0YI7xqwXlYANt/HZG7xuhA/57y
Y745wymYxVc+89AN9WUgVEdfEfX2YsMIpLJUngT5PV3fiw3z3EM4Fce84jeA1fKTV9SoBlrOszcL
Px7Nbu82ITqVor5w6+2cNsnBlObDKKtneNw/3NZNVi+4ADtyTiin7gOCFIul+M5g6GyO3Kcwh21l
pYva26OkJiXXtdoo0f+nyLxyNxR5m7hL9lpDQziJAOtpsHRLPDnB62YNb3UZGftUd1e6KTT2pZlV
O1KnO77wteM2z8K0TxKdNIhGOAQNnkDOF2Gd3B2ipGo2uTPxqrjaEBU9kcdQcbnoOzBhSyJR/Ajp
3oKe7NnKXvetauvnSNZo26fnagR2MRfp+ToFByvn42tVvppeHx0B5GX7yWoQVtaXJQa7ioGxHasJ
SylMOb5Exs3SOrfbFiKFF8rnefWv84wW66DEd4pywi1Xsmk50AYPajrx5lOdT+2ti/I7Mx9i6jKT
KdvBuMNT7TtwxQLXg1eseWs6AS65Rzteu9L6Wg8GFfP8PPnr04DqIT1nH6nDOn+dt+BsC4s2YaDY
AjkUbTKk/vWwocWZ92pfN9WtEW1ft5n7ZHs8I0CgMV2Su1G1tyVQsaRY+T5ltEXJHHrOEWdLhkjW
Zb+M6pwO5trN3aEOwm8gRRNZjQiwTT7DbzEyqd3MZHF/D8wJ3WkENZis5LEjxWs6LOtFaFTtPhtt
Yx+tbnmeS84hyLBZvK3unQ/NtvCnEfUkgwptWKozQfPo3i0cdaBCpFXpOct5lVK9DiXdxQEtoDL3
l/260RdrFi7BqLWKLBG9bKI1MaJR7T1zHB6pzRYyCQdsveqLhM0sElohMm7c9LzoTcYpi3tccJGJ
hetAYJyc2K/V9RooxfCApVnRDcOLgsXue2MctNZ+dqzEKaIzIB2w6ZvnjWnJjnr2ALD43HLL+6ro
bwOTp5936ramH5chBduVf8Nx1PCOPw/hUfvwTdTOEHuiPvXeKZB/glf6yAu72RhkRzTcAOZL77gW
/om5IWrObvV3aPhfR/7vnwa4C2wPnwo/lKv506dNo2UZRp5mxyAEfuxnETqEyMnK5hvUoy0tr2cP
PQgyYxbk8O1Pcfp/AoR4/3CCqo8jr4f+4y+wpKa2HAnhDiG1snyFTyl3voH0B8JITBuJNe8PAk1r
fDIuQ0TujS04/PtL+BUhoK/AAhr9TtUEqv0Lmk8DD2nIWRnDqOnKtdHRz/2zrqu10MtepuXf3O53
3b1fHi4UN84LgOEwuX7lZDSOOfQM/7JjSknOPAKY+vrUlzeqZcv3MLpoZ0aPbtlFSe7NT8irXqn2
1e6Ya3hZUqolDlNx8FQDRtt9iqSxq8eLrpieQhkeRrs8OW13XUfdcftOvwaLExoYwdruUREL42Z0
7poVk6htDs5aKV6KeTgzsuEi7fI90Whvhvmb3y0UkmP1vFRGGOODcwnFqk+4cADzk9oXWHOkIc3K
PJ9fOid6rJnuxqhb9hd2vxnJNLvfg67/VlB3xgjXDMd2tO5yF4pAFdHgrjLa+UyJn0C7PCLY8FSu
4WO+mU8r48hY9OE1wmxrItFOb8R4kK1xauH1fyCD/n8u9Xe51L9NpWJZiUkAB397z+7Ovv/3f2oH
vX/mTcFvbNEIshCQGqCW2uDhM2/yo9+gqmgXKTBWGqrLTv6kcBr8ykfHEMs0rbWqSY3/Sp0M2/4N
lWWa4UC6sVTQf/fPPPIzfpCC/j+BVaCRfwZ8QUckbzOhy8CohxKK28jP4Sycp95Gj9jcTyOIeI71
TdL3KGwmmFdNJuz50bDL1TwPCP8ULjlz8R34CXd99VblvjLtTINnZUGC2ONxQFWCrQvggMp3M2dM
2nUrvVhJo7lXCMmJg0n3EdsQVUC3QwRmWSDXbWtj3eCerqJkAze9MSFzvO7SJKyHbVI7QT4/Nlbr
Xc3F3DWndOo96YCkhRLiJhuaXcNeTbjIA/vquvLMZffVB7cP5h9z3arngolrgOJNU1GhBz4jvbLY
pZG4XkxnecQ0qknSHO9IUUjcht1hXzI14aXiyWdwAm/a9nYDXJNdkK2vJk7UF9vCIWgiGpIHE2eb
QoNuA+4Yt6Jt4hYRi+NWGBemFbYXZekNuGyUIMH9Nj1bp+iClnSFe3GT+dq0PsHI4m5YN7Gjadrt
6CGQYFVqut4QhI/Jril6g/wurWlWh0V/7Y1LfgZctn8Yp9bfh1MWnplQGhNr9dTB8dQbh8Sys7rg
hnO6PwMecd6G8odlrHcONXriMTA+9Iv4QtoyHmf0ig/BWsg7q7Jfo6Jwkz5C+85N2+5LWwtwX4hW
7AuzfDWy8JmpKSA325RH39z+cECk3pgOM3Ob5g8gBHw1SnJqZKjE9FBG47eVTXDftnzVPjSwIGiy
lFHfWj7DmolOovXbvTH4S6J6RJQsGqBU5cE8Lo/CWnLz+4xj5JM9mfT6ujkY/YcOnuyZH5GGng/T
pJzv6YRLMAtSorQ5OLU329cFYi0RIBZPqWNh+OZlS/oW7qMq6/LzfAyDB4OWnVWpmIlMVZBRo9s9
M23ChXK8CpWb+7dMOKJQ7mmuNl74ozUzoEmXWTAOkX2bu0jiZRljeNMS50Pvtc3OBW/YHZE5c3Lw
A9t4nwHqI9uju97vMqO3HubWs1+CDW9rQ23LaSzy7g76Z3Q3zYOuwrVG/OJvmvOY5swelP+NZesk
G0IasaQ4n2Nl1uqUl3131adF+8PJHEVjGdYKJC7TP5+ZtF2PWRkMAy4GaWUMT4OgVZ8EyCskJcZ1
SZbN4tpanNsskIhW+7BrVGhMjGZqho+7EtoaD2DGFemiJl6E57ZVrW1wxBZ02U6gPylXssW4wFXW
PGGKhvhGCrbINYx1H+V2G+ci7YbLoe2y/oS6foG5UrPQVIhluUavUd6lHMtTOwIjS8kr3SxLT2Nq
0G3shi95L71nY5Z5HNYTmWk7G/B+xja/daXuYhiGpeV4o4MMG6y/O+Te54i5cJiGKJ/VboWtoPi2
tZ6B9DogBWv2jF1fdFtc5j3W4Y0o70SxbecDIGqX4aTrFOHNIGxx0adtc9ZmPRvW60kZzH4+hJnb
f0Pb1LiQCj3qWarwKtzm4iXLELBC9p1EfgX+MTtorrmefsnGMArUZnUMyzk8DoOVI5LdB+Ii7Kfw
aMo+PCIQOpxVpJZJgT40EKQ2uiy3KLyWjevsZFSYJxPr8Ys5n40L6MHuF+GZKhnwGYuhg1ek+sXZ
gKTMg8k+wZWMjyzV2j24NHdiM3q/qugpg2cl43mKBMKVbcfnCtV/e3+CcmjNk1xQyAtt/Q6GP7+B
52hOiPS90MwT+OK4xnkv8/ksy5vlMVy5JcTe9EYByE8stEKSvG/FWcME9zC4Pt+vg0CFvkZ09MZy
ozhgZi16QMvzsto3XTDNmG2wegTzugQAze8hWmQv758vwbV/nRH7OpYDrzC7LLp+v4eAOJZHc6np
4KGqt1xllZd/Ndl637PBC68aJ3e+L0wj7oYqYBQYVA0GfVvxUo5O/61p0u11qacaxCTlFsCYldC3
DP7vIAIWJGuM6DEYlumh3xrjSbR5F1dlRPllhXbcVU14OVs+wyQ7nH+gI5BdlUMYXNAOjRKLtmkb
foXiDxH8rE0LBFP0PcaPh62+yWo6dxYwgHlSktXC9cHFzc4Bj7QUj6gpwD1rwXUxrJDl4yA853wJ
1uWoZv8mpb2guvJ+9ZvT0jhoooXznrT2aFcDxmvjwR7X0+g4r+CvZGIWyH+H2dCcmwH+Vnkb3sxO
x0IPrdsw275OIpKJA3skAVNZHrbaGo4MJY2dO40spnVbD4JiEM+EAWeW0aOolyGKjcsWxqEhsn0m
IjOuw9y9GBw5HM0cUqGPPkLiN4FFA9HLTr3PEofShFTkOqiXoLOQZB+Zhafz+oQ8mOD+y0fG4s9j
n/4Bg0DugGI8oPDeXXOWRMk4rw29W5vafJxZ3QGheGQMt5+2sDpFwI2+LNJb0HDchm9rrto97jHG
RS8mPU7K833DFPPoD/mZFXUrgdsNfywm9Nc1OIEWhadczRxZYrtn1jVeGNgMDSm6PrPv7JgblDd2
aQRXrbcA4JoVlmKBCC9W0JBJWdIqqP0obtv8S8qgKDbmdI3nbjjvVPG1U9ux9Zk7+tT+RxU6W0yn
/Q/hijUOfKzPAK31PxSNNapQzPMi+BFxLywEMaz1tI1Gtx+9AHBKtDDpwWbJcFGQzlx55q5YJFPC
VpdZ1QKw08bIkrbuvqlywqAXGOewjOH+9+MZ+7U4GsvqQ/Jtz1SkYzVK9ypbm5diFSDUmJfezei5
H7N5QuYs7aJbMF7dvTWgsOYEFa7yYRU+yD6wj1mzOqeyTuGTMLVcdlk9iB3N5WDbVYHbnCZ0b+5w
Zj0jG8QxWESzfQbWeZ5ZfLm43oCF3GD+Wh+I1ROtj9Uw7/ow7b/2q+szwZjEeBYCfd6RkIZFnCFA
ePJXWwEeS78jObZep7Y1XwFEqWj6YLIaQn25g7wnE+Yc2ZnFIb1P6z4FTh35ape6o0P5XbJe3Sm/
TpkPH3qz6B/rFpw1oU1qAHK3PeuB+zEYvX63gC1NcNmZz6ap9s9Xp5ig+XbGhajD8sxrBusCJbfg
NBOvvi+jpIEUFMYNGG5wIlZWXlpRvx2Ii9bZ5LtoQ/jLvCRtbkQ14osEmRwm3Lqz1WqDfBBgS+NC
gYjNhDEvse3n0SWgvmwXtMFIrijbKylkvyvKsjrg1WTQxTH7h2YWZbI6ZIxQsjIQ1cH6PNmGiovK
FhlW1UF2T3Uw75jibXswT/kbkwdvPyNUe8TkvfLpBHositXqY1W3XmySqe/SbV5v29nG4y4ddAq9
HAa/NK5nOad/8MblbYRO2R58oF5iavsyLQhCpS59DowyzzbEOpx5RRkZoai3jGHE97ANzKPhB0nX
ZuWOlot7EkU6xF6azkcsaGYORGRKUQhKFfkxZ1JYpD+iuhZ7vwqCmDP5myrnAaSlkHcuTatkbuRT
B4ARQLu5nIOpyR8jUsZdYHvizJeQ5RxFAqrW0d8XaMzsw6D5wYl+v9l9wwRjIaJpIn403qcmHc8Z
fAabiNHUqcdU9SyN8vrOXUMRk9UQ1bol+IqV8GNBan+eecP3IBr/MCuf3MszmPaW9HmrGShEnNkb
+JEoa/rDZBevPlqjuzErXoJq4/TbagnToLvp2WPM/elWrN7ISdu6GmXAwZmFvg20Ai4A6nPbHnGL
q7pp7EtqkfrYLFuRLGaVP6E1bom4jaoQ9xDisUTqglQZAQyy7xgj6fmwNMTRntqOMUzTHugDv4RF
xfcrzOZF6RVBEn++tnnOTEZGp9QV7d3SBDNgqKq7qHMUSAXshV1fRdP5iB5DIsz1YW1C/+R2nRmL
/0PdmSzHjWxn+FX8AnBgHrYYClXFKs4iRW0QosTGDCSGxPT0/qrbYUuULPqGV46+fTfqbhSAROY5
//kHAimZMRIOhhH2NZDeV7wVPhWNqe9Up9yidZRWoMFd3g0dQYnYkJR89Ju4xxqlDtwUZLSc3xjV
Owz+bHmbtvOCdql7mweFQrfr4VmJBpaMMTUPOmLAu4nZfQuCauvHTdFFYHVuwWKTydPQCUWEFFj2
bqZa8leS2w5l3ptQutBCLZX3bQLICUpbNsjCeU9DryeHiaNuXxnKY9kaB+yIumNizup+NHL7Ziq7
s2JqW6xkdXrEtTQNGY947CIZo0aUdjuh9BcH5GGLZx6jz7FtNBHzjfSQYo4YUk9iCJ1v6n2SGcrz
PDYFFPXlbm3kV20T1adm7qG9m+J+UIwC0FvX48nsjRf6KmTgrvq9I+/zeAHjQwNHZHVRbja1va6d
Jp5dKq0mVTBtFUVzKO16PWgtIjIW7mu55CeV5/qcgIT6lOu8R40Jd5V7xxKClN8ngxaMVgqfrRoq
aJlVGeN2qqu+VwnzNJtjcz+b7rjrFNIHV6T0fqmX6m7yNvhgFSG3ZpN6V1OSUp4pX5wmk2fo1Avh
r8r0lhRu/2TkWh26de7tTLzB9+xfAG2lSJ7ABptruA9zvNlWcoaEzhGWuGo4YzhEqBo1T8LDtNU5
vZ0vaTwbqv6bHCtzEdgtyZDMreazBW/Ob9DWnS1Dx6S6luN1weYcZIqxgJPX3XWOlWnci0VtfI0u
PsjU7XtjeltYXNwtlrVS4uXSh1Ks2BAZRovGu5OveDMvlG8E4lWaDTXPq7MGOc/4mk05lZIDJL4C
u8Z2bslTy4fNPF97sTassi230I5M3k3W/0qtM5qf17lKg65YSui9i/rcKE4fz13iPFaDo96l02ie
Ck8ALiyQv1XYcsFEJOUVA9O7qdsUQqFsY9fo1bObZ/beNYUVEo3kBLiQT4d5YgjiZt3MtgGVemev
S3LL3eVRN6B/2epS+NKYrYetMF9629z8xS4z6UtherdN02xog/ThFfK4GTSI9MDytQTKskolIiWG
hclsY7swp9XeQrpxBV0qCbEoIca4Xrw73N+nh8HVU3r2otBD0RrrPbRqLaIXLvfouDPqv0KeaFHH
qHVS5zDh6gARci4fW69u741m5RiAXuqeO2Qs+xq/gyuDadW1xATsO5RH9vG60/cORL0H4igJhN5c
huGtqXxmGL3sW08afoWG4QZ/3u5F7UxxzKWSCT8ti2UHNwT7XtPKnoasuMvU9mzS/KeZ+qWyxPDJ
Bc6CVepUOzFTuzZeAsS7WJ9yEmqj0lrrz51edacyFa5vaMwMibauTrKgCNC07WuvTyIqmLTEsre2
k2k1b6o3aVfpnG2nZNaRYJly2RvY3VBNSMLsXT45j1CgPSazKXpAs/ZFkn5rF0YuSZG8Tt1AGHtf
n3var2Eb2pveWZo7x17tvxLbJZ82TeUJl1DrTumTPHZySXK6OqXiC4HY1YlHl4dOhWwUVrUXqhA8
7hyK8VtJs7V32wTTLECHgJlxpflWJ+1QsflYLs8o8YnJ0jV+0NY4fBCeFqqZbYVbhvTVX4uuuJ+z
YdlPeePEM2he4Fn1HHuNowRe3ymfPZGYgYpNMRkvSf2wQaQOsG4SPJisOxJS3+wGAcaImn1G5wSO
zyI0Fgt3rG4CKl/1KYYgnEXIgbrrspDJ9eKVQ0BBW4fN0phfME8nYH1KC4xx1M7e66Kr7zfK6qjJ
NOWTPdKeZP1CiJ3ulHFzQQnUVKo7peC0XUv14HXquOd3ZQdvAUwCa6jOxE32cWqO+V8VnIOv+P8Q
8V2O1d5p6yGGp7u+IPei6Uy9Hve6JjW/2XpnBKLd3K8u6nLC+xq536zR3UMZbHcrsM3nCovFqMhx
XPJzOWrfPXiJpN0Lota1XCJeEa56022F+g1RE9LQye0vlA3zTQInhWm5pmFbMOYlVKHZeRKEBgmr
BYCyiCcgqORVwoa9xh8NntjotCcIPV2Qzs38Lffks5GazJjSvNvLcaCwsbyl/bISrXKvL3CdTISi
L24uRrYQ032d8i27Egiy9yUHd81wdbXvB0spHqYhYRMmFZFErUuj3azKscWgJBy6LA9MwSHUZnTN
flo3KqSlVnPPZenmV6KQ+atRzsQmcuygZUYZVNyiFHFChoaF8O0hJ4pm6J1rw1bK9WpGVSrizGaq
nNd2pKBpD03hkFOuZTmHTqFNV1LxOlQKyFP5DjrvpsH55x60rTxroky/Vnoncr9S6pyZz9YjuHOn
51pLycZeOf97MLdH1JnJlWdLJSS7RN/pXjof25zhrzSYwHaKorxJ0da+rua38IWnW712lmOb1OBn
ZZvHidaxNzIw9zQvjSfwxlMBJZtpOyfq3Kzerb7UmEdjfRKsshJnkaiMTt2svs5KzYhqsjNu+DxG
31nT8btHISTa9BV526tiqQ8m4OpJaZrnUUsecti+gNbqFOJgC/ObZeJm+ve6ljKAg/HFltgYVgl3
a9QYxDpT9ThifEUVpIdq6XyyZ5EHTK0RlazpToO948+maoQaX0NkEHRrUcj6isjSIKt01O5LsWuK
dI2tbmKLFzMF5iqOeM6ODz0WKb45lGdYvjrbXbXtpqKZgww/gmNn6FNYjetT2sjP+ONg+GbJaICh
29KNQm5Qp7OmgSAmSb3nA98QSSjJWYwjXvSA3FcO5Kw9xlOCBz9TrhluGqZe5sCaHosDTNxxvy7D
Gq/YBYWqVx7bPhnPtEkFFomL+To5RQHFlJM/l/qdgcHAHhuCnTkZeaDnGA+LfjPfbKw+HuxyUKKt
NIFmDRqpbcXj1eg1mzSKBW7BWJRILCw9ordiWOjI8jw3+K/kWIPNfkeqAL1J8RlRTB06maneFsWo
QJ1RtILpqjQjjhTvxnaAeL18ekTUooXa4CBDX+fa78ZRCzrY+ruOPO27CS/DSJ0dJRyM4bzBIedj
Ab6Vsk8P3mC35wYsaef0M30UesOhb3n2OD8h8NGUI6mB3BnL4XFpVpxiKZXzqWSeiGm6X3Qd+e90
VrqXTVEH1QY7iuWYSH0JB6cR13PRHvS2eBZDep6E8l3ATQ2VXJ8iFVofHv/DnbqqZC8644Xdmzj7
zSPqRk1dqj/LfXXtoadbaT4D8XTBpNqsLpichxX6diCSS91e67t2Af/dJLwyjDvuIDayAOYaSNpQ
g4F2Ap0X3gWVMiloIAzSqSB23GR83IGpizwiuao+uLVzGsdhN+jt53lFkrki5G3XzkUnnT8PsOwj
2ocEC8gKn3hzw8yltDumG5saMpw4m0X7uFgF51sPJtsY9qnxyt43eiYGDfPWqDOcJcL5LIe3LnZ2
heFal4kLE3uBzdqXxqOjDC/SA6YjzdsNUsUh2sJUr5K2lNBA3DmsM3e4wqjy07B6OeBWq+7gAX8u
XCNlaymnvS29x9am5OpGYznrWQ4zlF4UoZMwjmiY7x0bXoK5VNM1BIUUNbatiAjFF3PpZt15OoLL
zHuwEiARZBMxO70My1FP2HuFe5BLqT5SPhZx7n3boKOA3zWAvqr3SB35nObLDY1G66dGmz3ksvm+
Ms+5JqgFiwjVac6mon13EgegSYQqgY1aP4rYwz1rPxsyO0LhjjkxseyWLAl0X3O8XtoAr2p2yCa/
T2N9yFr9U9IlJH+U6v2WmO2xSOviRL5ckHrEmOpe89V2M/Ctmr5HyydGW4k5HErDorxIOD6Uxm1O
aDmxnF7SIwZdItYV7RtSk0dsSL+iLNSOqVC0fTkX1b72KiZJFKyYQqZWDOG/OuF032f01fMeFvkU
YQTn3ayG/t2op+qhVPXl0BLlHliZEHeG20HqaTL4wpnMApr3/g4/0TVuGkkoHMfIaU5nnNEf2dLn
Q1XPwjcqucZ6zWBnstv0i1iEhnkyGeibOhQBdddhnNGirolSQLWaYhRmh2reXmqpnYZUQpRGSowb
7rEq5U0rWYDEJOKdXxUva2ve8bxRcZmR1VyWJ9QUY+3UCNQ1Hsr8gVxyhPuM/jrZJLd5xj80yfqq
74Y1VAZxz6Tt3lh6CAvZQVjYAOh66XPWRFqNnBnJAsmXyRg2MruVnvakpHzqYjmUJYEsWye/l9VS
hglRhkOtHqDgM+1VqfRkcRaqe1B090GzDXTsZn1chvRoGWXkmIa/eaV+u5CZ5jNfk74HQhlCijlW
7eDRT3Y2yU/NZ8LrKX8b8dItyq1VZoGpDQ9ml63BsGmHmUlkRrcYMecVn9WtuM6IRlRwd+OICpdK
fFIzPNioYneNbVxD0CXAj6z2g/SS9TpN2n07oi/q3dyM8rpGoLYy69IV7HzT5XXD6Pio9G55nJRZ
UmYlnwmlNdD1UEHZlQwJfkaGj9Ihqtblpc7UOVq25KzTtliTqkZ9l7A38B1VnsMEt/VuUgYIO7dz
jqmbeVfdgKTPX43GeQYQs3zaQuQcyTjfYAFz1WFc5du0mlFtj/kOqEF8NiGK3y6OWRyVIs/PnrIJ
kASnAE21ce4x7BicJT9kg2LvRr2CKMRgUTyZXTG/mh0F+wCDPWSR4x6d2xbdOnW1mbDnC2NVIvgw
Iloo5RRR4gUymQGRfhkDGVWGi7elE/UXM91aHZjnAT1lk+lEBm/GdrwiajyD05vSxCQHA/5YZEmQ
5BQ0I5+ch9xVyz1GJVNkDvKbWZYgDwypwCx8KfMDbzCgGmwB1aEFdzMsl1Va1lGf63tsmyZGGsou
k+uTmSAscHDzlap6a8utjHQHs6066Z6qTN7Ok/6JUWiJXIn5v2Kb6Pa1lEj6rV/DznK/9SnOlPhs
yHgq7Bb1yOQcXbO4Hzf74CaesZMdVlEGVG+fqKc7AkxEVPdTe+ynLbSrtWIer71MqNWC+ZLfZgHO
D6Za3lm8Uccp7UsgIoVr6sQrg1HfBaA1Mm8I6iopw8VNrss6vXcaQIvBmZjwZ6PP6bNHb6D6CeLV
VlpfBlf7IqcFBwVmitEkcg1LhPEpbeU3Tx3DLiHdcMF/BhVjzjo2bjM5o0ytBkZBlfrNLvN6j00p
xj4O8zmnzBxKBx3WJB5Ssqqu+nEKUznbB3JHXpSWYURJfA50vOtemY0YbQ7WF0N37yYaLbd1P9rE
gCCuWMI+WexT35rYK47A21PNqcz2aRzdxgmcOW1DZtDZcZxyc7dpXbvHTwCBg1EDpic0oY7d1oiE
3SfNIwsVEwELMWN+NTTEnDpNuofSeoMbi6Cc4KBJaDDwgohq8hGYXOLVUBo9CBAT3FIvbmbVyf12
UHW/cNYmmPO83EkG9lFmUiiULhatjMrzQ+UCWqu27oQKbYGfVNPJqsyHaZtsvAXmu86AMaI6KmTP
QvWtVJj8X5sd8kn/aizAGG19HtMGibfeVGdEeBUFKDmMmkmjgp0k3U2tOA0oLo1dDixcgHsaTxPm
RUgi2lRoENN1kXRh0jG99+2taqeD0UqnvFqWzV590Q2VcWYmq/XwJ6eyPwyuommnTvSZIoAqOiZR
fYpnys4avLkPwdH7r4XIKnB6tKvPGVDdcjcAJQlIljM4GX84W+eR/hPtlmuv2S3ne9Lf9Eq7/rUh
2+wjRu0CvL7GbXFf1xZJz3nSTLDzF0YlLV6eXQsB2OoV7QT7g4LQXp3spRMQ7a9Hy3TEvc5QjGqa
dV/mp8XKW3k/9YlH4ZrqWGZIOErNsUkzT+48xt2A96TK24EwukmNW1vtmTWXW1sqV6hvtvUaU2pu
LklaIC3LMIcxLNyCbsH3pknLF7So82J+brp5U4/eqm3IUIrF1GBB26z3mxzyBOsY/YTta4q7hrNW
5HAXa9e7hU3hXuOD/Irk4NbtLQhx02QHld3k8VgO872LjgL1ruj2Q4KWmeUk0y9YKYhbpbz4IPTN
uOmBrnKWBmqjuQeIHvd4NFmw7srPae/s7CIDANeSQK/h7aalcevO9XcjkaECA6f2i7U37xict8dU
cYUbsBuS82Pm0nX/mvpev1x/sq+8Zvg0C6KB5i7bKWnyLTOlFteVE3tFj9aWGrivTisuFGFS4AWB
Wj5nFEIYSLKRVbY4+o7hRUXIJX/YFON20Oq2CvvOg/aDU8VTt+EE1S/tVTLqNG+UvVdzvSJ29Rb9
qrayLHQuD6mxkOKWiG7QJLaHYfHWeDbEa6O415nu1fRI3XEW1Hh0Rwsb3NYtfJZWFl18AXa2LvpA
RUUFm8XRPiWDw3686Pa5whQvBL1coTIUyUGZevN5XTDeU+btWYzl95aiIxyXPi6GLdk7oiuCdPQI
Ydus4pmYlu86ArCDbOV16/Rl3E7zY7bky9UE8nXXdW4VWbPT74pc/dKMTRbk2cApYyjg0f0m0l1B
g9bAnyzwm3FpaD1yds2FOfmSkSM/ZktE7tpEU9UxiOjWI0M7Y4+qEU+eVcfEQ5tXmJOVTZXgfJZZ
QafcDMtdqiW2b2OgHuBYS+6JhrEDjAbv7Dr9PXR/8eh4RnmxsbHv4PR5+7lLnZDhSvctmStEubmX
RmQ0LsxmBm0/THC8+n6gl7hYoWQY9PgGd+9zziq+7LvmwNcO7uq6Vzlkmu8dgwPA/Y1c5nneblx9
xRMdiTg2T0jpseB4KW36zyHnaGv14qEspiWo3cWNGMM+bEtdnz1k4sHgdVSDjiSsEef35ak1jZpi
Bo7UkYG3XGFa8Ox9YNHVQqvrbV+hh+mvlVdZ7d3o0RzqoPrajoiuBbYAruzDbiTd5ogIQrxukwce
6GPnZF2iYLY2UCrzucy1nAljKz7BbLOuID3it2Yw4JRbf9wuW5Y/Dkl5Nl3RMA5rThd+eYDuCyTU
E0M4X4obbVC2PTVH8VSUIoPzlM1HfUiWIxsYhbWbVGWAdAqqD6Zjc4Y9kUbVNWCWoR6hCPP1GaNc
3O80fc0QTNLyIpc8gFPvlWFrdvMRTbZ5j25lOLo4RIRLpti3Xr2suJhYxfW4Zs09gspvep/qZz7i
JijrSrlry/pOd1xx6HvFfGAsEgMdv1l94YYKckYbQ4i43UzzDm6unMJcS5Rws9MigQOUbeOVa6df
0AR/YvIowzXfIgT4yqFIaJH1PL9fkFwH5go2xTm8dztDeWs6OAat5wTD2saF3rTB0m3zgR1ih40V
NQkfSVQrxSpZ5CVx01aicTLb5Tl11IfJY7anVlrM5Ev4ujlfCXPUD7qBkCwh3CCY8nmHCINnP89D
fotOZ6Kcb5hHjpnjd2udhhYEgU+6GJ3r1K4dLEb7YUTE0auB4+rjQcsw5Rkyvf+0FeWT4eoc3rL7
TgM03kPBg+XQzg/4fykbvKtlecO26BGAKN9J5i1M6u/TWs3woPAc6u/5kRK08HGTKIJOljMCb/G8
ebUHPFvNRxRsvBoNk2j2yObSXcz9DPvcXxdvLE6pZVk+A3Tnk0G8+LmarWoHkSEnTk5H02F8X716
iy5QPtcG33KLDRwcp8qohl87nhwsCMydrimvUnXtCJzIPehLrl67kiTfOWGFJRo8lRlH1AA+F3KV
wrL3BuwANPWICANtK7XrrR2/lFY3n2WplXFVDGtUydS8Yhg5XBtLZ/qT2nxvWI+hkHl51fXQVn0M
pd7sLIcp1EXzuOxA9E/EXh8tr3uYpxY6G0OLfd1NJ0dxQs2bsn1tQOgwxk2jGG/yoDXUnKWuD9Q/
HtQMu911DBoGmD+M3o+e1PaSkRxCwyqsB6xoehgRQ6E9eOl47dTiRKKFDTLWTjtRpxBszR71UWU6
Mko3T5yKoleg7xS4JsBUIvmjY5qazlpoZwnOormb7IfeFHsJ8Mb9QvzKvfWp1sY2qJwMOJ+nhOY4
hdZb1L5cintlUJ7Q1a/MtzzhI/pO/HFece/QrNu2nsqrqrGYaTExz5N6uFLKudlBBt0zqkNQrlGS
ty1ApVGqE+QH96XKkMNi4PPN0NaHTUg9GIHfo7KfTvNcKDtlsraLCyDtIaFvbxfw+YAM6E0rRhOr
Phsafkmp4M/ath0aHtY5aWRDB/K3OOJfIsn/79SEN9NbP0r0d+evYvi3HajM1xEV3/8HcSEM8f85
1ch/q/Lt7Sc+PP/8f/LhXfjwnnoxRraRkVDLIxf8Tz686/27DscVoio6HpJG/ltIqLn8SxjIkHuI
T91FZfhfbHjN+nfXdYwLU14jO4tc1nfc9z9x4bnCjyoi63Kau+yMuuHy31Kdd9aXEvoLGIg64GSX
HdzMDfOmP6bdtvvhcfxGwvNOP/PPZTQklKxDQoA0ZJE/yofWrWMSx9w7lsqFWKruKhTGBnGtmF+Z
5QeWmu/TIP65moWMgEtdrGjfXa3kljR82IfYZRqTEihFSO78OWdUHTg4MgZ81WAJKujkqkHRzm4x
f/2iMeFrnPwstuywUBXZWbnDTfKVGfbjyIf95wfy3ir3n9/omgiaDB6+9l6BoM1Goi84EKHwWUAL
NYIAhIGQBl1EiGnSQ6Z1j9AK99h43YsSVtWmAKdiTHmLpPp0Af4QRw++sOiOs46iR1nqD17a36qm
H1RIf/9G1tjfDrTIXa3LW/1B9HXx8CPVsxtiw8FgMelWmD6QgIqs8BF7HvHM+mwuIzhClwZbAVc1
gzNFSmi8gIr3GWQZVZEvuBp9mZvmYUubfduCuxBD+VFo/Dsx7D+/FN3tJfkN2YZ90Xv88EuVSzpY
5fA0U92sGSGsA3aJCVUptXtJubE3bQ1Tor6hHJjV8M/v8iIW+eUx2SryWlTCWLleftwPF1elK+wS
tIg5dx43dsJ3pLz8+RLvP1MLzZ2qX9YziekaTP6fL0HsQG5mBM7EtepeyXXY5xZGgq39ge7svQE4
gmKug2W9QQqI4cLSfHedEY+gosmGuPf6t5TG4AxOC4hpQDO2age2slukyDWqNNwgztGT9vd/vlOb
je2np3n5CRooItufapv89fNPsOrGqapS6eMSB6dTSYBh1BNvgWP0uu5GrIhQoXCqPuciV/xJSbSX
tLRMqkXpnlTrUl3bdZW/TQIPk8hzWjdAn7ActtWe9zhB1MxDLGX4svTJmWLqWnROfbZwhom1cjps
xSbCzNQuXgU4UUxCizVp30ihyBimApye1IFH1e6WYks+te2ocfqnp4sKas/PwH+7B6QnBWeXaEv6
aI6qGSzABJjnSUbtSXvjCt25AEaAOVQQwQyP0x/U7DSXShUxmT6Mq6oxeFLx63GYY46l8oyPYrlT
YeBFqbm8mjXJU5qNRT1prpE97Q191iNjGr2T5WXRn1+H8bNSihXH6yCWxgMz0SBXvV95mIy71VQP
PdbcmKzrRVZiD0OHwtZw77Brwdm8HzOKUvSAUHphDcuY+G/zkHWG+iZz60nC2LmZpeH5LSs7gMUD
XbembWLyRgE2pedhgtLXY7xC/HWqPC89fyhAQ32wpfRLWjQrCcMQErA5DVMDZUOqun/9+T5/94Fd
Qis10+SOdeOdwHNN1cUinAnehD4onypSfs7pNjx2snr784UuB+qPm8Xfz5Oj2yAX11DB6X9e3rNG
+EUrR8AS2IP7BkqUDFw0lGC6KrtWRQ5dNA3VS8E6+KdO+x91b7+7R1LeTMIoMLrm8/750qrR9poY
RR8PmOS8dYN7RkStvcCOyT+40vvjnps0dVXFvoJ91fjlSsk2WGOlJiKGeHNryQ6wE1AzpczAL+02
T8T3f/mh2hB/iUPUVZcsu8ud/7ADa8qUoG9T+1gdmZcMDEcw2WASdSFLC+1slpADq48CT3/zOLko
jvcO6ojL2/z5ogrhd9WSz31cp0YZenZxMmdM9nRzaT54nL/bltFR8OIclV6Er+TnS+Fc4nodkgba
c/GWrjiKOVhceRZND2aIoTUvh1mOf3Uqjf1Ql9/+/HR/e6MEIFBJObrDQPjnq9udOzm9x7rp4bLU
lgVPAQEMiNqfL/ObRWMTlnJJn/KYnb8PXPPIBRiTpOlBHIh907fmKe+rsF1FhdhAexQaLOk/X/G9
9fplcwNatzizkZY7tvV+3UDJ3ZZe6WJ99Kxnm2w5XQyH7CIAsdfqfl3RR2DBLw72nOqRq/fFizsI
+ll6Ucuet0O2YqzzwY96J7X/50d5hNjaFmjUL9UrVB7hgkvzshN1BzaAN6K7fhXwfRbEnA4yzMhU
5a0F0xH80h0+qPp++xoIjIBHjcQBcvbPb9tJDGD1GWm4NTN68uYYQ7uTbjfXq56+FtiGhH++319W
l4FdOdMDPiSKN/d9yVHoJHJlgMIxOoAAa82TDV+cgfAHpc3lE/lp3+UybPCOaXlIfn/ZItTNVIa8
dOs4HVQslVyhjo9uYUO8+9dvxyI50HMYTRAm8a4STZuJbDSPIrRuzQfM3EP0eLc4un6wSn53O9jP
IG12TL6Z9zUnwExlVLDO46Io+8C1Blh5ivXw53v5ZSkYmkUeDH+bBLkT9fbzUhjdYsKgbKtj3Vsj
CzPqWvVO+OZFOg0UYTWv/7fLvStyIefM5H6qddzN667Qe3Bi3U/UNABeQ+w6fFBT//buaBdovg2q
3vdpPPAkVH2yJy7HNID2OCZzIM4a2LcQ+Ypt+GCzufz6dwvQwrsCITj17SWo8OeHSTZVNvdqXcdI
JvAuS78S3RIpOdY81nW+InBDuqWk/QdX/aWa5hX+eNV3X7O0Rbnh41fHmjHjwAgPZsI3BRMyIiSi
P7++X5YkmylkIdhaoBOsSOPdDdpKSilpdXG1eUe9a5/xm/jgbn55ZZdL8O1e4vVg7r5f9QRRyAo1
T4fVfWbuzHFqAl3p192srZ+RpsOn/OCCv0AJlxPihys672omOHsNItGVKyIujopEmW4EJqJh3Uxf
B0voS9Q7DT6QrYvv8zwwj7VP0i5fMG29roD2vMJa4sQZvk61fk4v/nO9Yyz7wsnf/vz0f9lG+aGm
ZlCi2zAUDff98oJkqzaT7OJSKZ4cwnUQRV5bRXb3f7vMu/VUSpnZtkT1bQ/wRgE7yWG8kGzUOftg
I/1l5b67oXfLqa16L99w9I3zbftG7klUT8pNJe2nsV4+esu/O3L/Llgdhrz4Vrx7yxCz9MysiAks
jLbCG+hUEr3l94Dfg2udVbc6KGW1V3OzRYiY3v/5kf7uuyErz1adS3od//v5u5mXPJ9VwRKr9UbF
8Ned4Cst4gMTnY+ucvnzH0pk2ESLntFixas7BYB+eMJ/ZBL0m9bGxZvDAk7EyINn9vMlFsQGWBIb
Iu7lcp7a+QXrYwSXxa2TJQ9qV5MC5eEn/uen99vaGMcAnhxXtQg8/PmqjS3JJBGOiBMy3GKlwc5j
W+/xX9wOi0MVk+RFoNpMLYumMg6JZj5+8AMuX9ZPGzsLlcKc+yZFiA7yspB/eLLFssKqXGren9C+
tF31rGQlg9byb2uHT0tXvpgi/wvOU4MWjEFv3dbhn3+C95uPn2LDMzlc+BmcMD//hDZneZX4Iset
1Sfx1ldv5PDdT83i+D1ez/5EYkBgOdVdN/fGsSYVMx4nPcqwMI8WAKcQVLTEjyPJYg3j2HSwsR8b
pmq3eG5oCHsJu6UsDxW2uH2De1vfbteeNaW7cVIehj4brsiVfCLvEzfwxYI44pUxBNcWglNRxg5W
rwGjMTUcZ+VQdc32WcJQj1gMSdAoA9N93pitbCu+ThruaJRLviNKfM2M8mHOqgpzZfNWMN0g5AA3
C8+aQyo9LcjmGrsWMZ5gOVW+vuUoLdLHZaou8xPjuPTLKXVzIy6zriO61y1gAtiooxXc40xAQtNv
toFRWl7tJqV7sPNV361Kah+SzbjJFoMRbJs3Ucag5gXisu6rbXLV1f0cD5uC4s51TxO5EbtVJYjA
FlB2dU1LoZWP2rHE++OCOP5VW84r5NhrtEEH9KRVmEKTwT++t64krlqHNjX/9RKeOGTN1Rxdo6JW
333rSdGQbKuuAnV9UwTbvKV+lmZ3KhPR1Cvu+bc++Ah/cy67ICeYZNE1XJr+n9cfMZSMObNOxFht
r4GoXDjCmRolWnl0tykPUAp+cIu/YNMczK7uUv9eqnnT+htG/OGrM3scDEsY5XSLmOZ3FpbIINjF
Q9s4oz81+VfZ8Yf2VHqR8Ky7uq7fRDue+GnNOdWhUaHJqw5QvVAN5Mt6g1dW82oqOiw7zR78wq3w
cv3zZ/o+0O3S2bnYxHBKk/nFp/pug1zdGj8QvDviQdQn1xFHiQzvuNXZjWsIrFBdQt6SYitCr9P/
mhT3wezhRP/5R/xmq3CJVqSLB0ugEr28yh+f2ww3fJROy2mDvg/VHT2kFWRYtHxwt5dF9m5bdG31
sh963DKzn58vZAyC+TemzbFe1l/swtqBHHzQBP1SUvM82fBADVxcpbD7+fkSwI74FUOAjMtZfxpm
JO5Z0+CHlO3/g7rzaI7cSLv1X5n49lDAJoDFdxeF8lX0bENtEGwH74GE+fX3QcuRxRrWSLO5N2ZC
o2l1Kwkggcx833Oe81ORN+9+RGDc2Q2ukPfv4rmlDhYVewYLIIzxZtFJ4GcbA35smOT7OYs7Lf1H
q8luEVrcYkkfsR/Kq/fHnF+iNzfUYhLPdQGKvydPLnFqZ1JbjauF1oKHdXqAvLOysXWsTb+/MNi5
W0tHkNPl3LZ8U6bsRkJHBsctN6klbhXSJzyzy7zEEIfSJhvPtB+MSjyQFHGBanjuxtKGnHObNZsN
0cmswe5MCcDUyo2Ex681q1InuiMlNGdZVtrKGmfyZpJ8ev/O/iwtndxaug0WjDHOuVQh5pfmxUuR
SIIALBa2jUT7vaNScNQ06i5mY2H5GoJFFIxwqIbsS4Rxhzox9vjkoI1CQvKeuC22W63ojmTrgHY/
nALDcoBlG9ZKQdwW1PFX0ywp6ivNKlDwtqL4Rr7V1A92Yn1xk/bJLuHSlJOG0KOzFp3mXqMThvQB
1n7hFOFziSV4QfsnoGngHCi4ShTASbiM3SRc1U1FZpRd6+uZnLqUUfXw/u3R5/foze2hJk41yDWA
pZ28ZwhSRUnKe7EZmozNlK2YmEg4gJWNimytsPZofOw1xrD9OO8OQhIqfyViag3DenpQQSy1Xdis
7CLboVeIV2hOkJ8olelhJ3wSTpwt4wBfdTEnTL3/o59ZmFxKWCS3Uk806D2/frDYKMjFqktWCUEC
PAGayLbySVv2zRAc0T8DvK0c58K7c+bQOJcTKJq4OLngVp6cxdJ0sGAcWsWmxni+7oYB3xcWzWXJ
ukwts1TX0ZRluE3JOi3TSMM6wMkijnPs6r7xwXKsL0PffiThF/CrOt3FkGz2Q5VWK1hDyoWV9Myq
NG8SDIMAVNsgnvLklSubNqjszsw3qkvHpY0fDYT+CzLfiFmB1j7/Mj8mYT7Y2SQd1Srb4gTWLqxL
bz84VEXYq7jcNHrOp1/UIa5KzXf6fKOM6GRG9RqrL9GBZL+G2hIb4rGP2MI61LnenyFvzw8Gq4hq
4xOk1soaMn+RXrz7FlA4guaiYpN2mC0Vzd2U4YT3oXUwyH6p/fCBWboYrO4KRub7Y79Zi0+GPjm6
VOgdw0xNWSLbcYu+cTcWNAJLeeEJXxjmtLflQEMI7SrhJXChG6akS7bNRi8uFY7fLPjz1WDHtPmO
8p04DdENyKjuDLxrG3TQ9c4XVXFINfNSVuv556U7MGip4rIDnJfJF89Ln5yOjO24oOGYrPXWfAiF
eS2i8It03dsugI9KdxoRWrXVO2f1/gM7P/hMBLdtjX2ncfI9KVPZchgIGLxU9jMntfPjb2PSdvA5
nqu22gXEWHlO/Uhi5O7C2G/OmfP9fTH2yYXHCsXCMGDsAN6p5aarWsySCw59o1jmUj5WZvx5cJTH
oSmPrmZdeFHefErn4U3NRoBAq4T25ev7HuT2MBFblG+k8yUcdUxvwaGvboiY2dqme2Gw+VperTgn
g53URCYlUDhAgwXJCOSRKCKF7Ja9pdN+Sv/LoeZp/WI+4WZGfI7tc9PA1SAZ2wv4+mnyXqe79v4T
PH9RFonJ7P1NaKevRzLMrqyExgvSYYtflULkc8934CiLvUAXlvwnVzZ38Hkjddc+LQlmSAuAYHNl
o1t360hPgkUt03Lt1yiEu8FIL8zQs9f3YryTGWL3CWrNmeVCbN2tDdGqqatd5RATrLfbf3Ar+c4A
XmZH/KYhGo9Uh4lEJMscBP6idMxrtym8Gksj28NLqpg3e9J5MtIgpHitzr2Wk+fWKHru0/Hhukaz
QZZB6AspJJ3brppq2sUpwiLF+PD+Bb5dlZHgUA8UP7UwunpaTTdrVVFbf354HVJYEFnLxg+/tBXh
GEG5g7NxrMIqWgRzRlhrP6SyvnC4OrNqvPoBTt6Lzizx6gy871WEfi4FkUSrMXX6+/cv9MyqwZTh
BEfJmubBz3P+i9cPN+UkooGb22hauGdvXgE66S5NTZSTb78oFAkd9mXsBGkFnnw9mxbqS5GwhxXw
faJI9eHLZwIbMj6bBshRr4Z3Yzn0q9EYv45ljAqDkt8ywW1P8Ut9SJTqB8Eg1SJyoHrYQGl3KPLB
2lXl7MMVcKDq7ag3h6owruJBB4qEOzmOxLCTWiiBOAHoDGXVL3DPqRCpXHKX9fID9anmOBYA1QEr
Deugzs2DT9jIrF3DxEtUbpF7nc88R/Xizm7IhLxHmTk/CqlCIkxD61jIaCtz5VZ2RnZA8Wst4RWT
d9BjHugMZzlJ4+BDAFnLOcMP9OMKpw+Wx1rTN7nN1SfZ9A17i3mN2/lzQH1rOSDemBMIF3bWyo1j
Kh+MOE2PPKRfrVQMDy2nY3T8wbTQjXLaDgFx7dOIp16UBRZ9K60gcSi4ixTk0vitDpgfgIKlKfgh
eOF22lV3YWw6G/TI/o1pZhqJXRqAcIxKnmlxahIaXtkQJ3Xkq09l0z32iq9gM9FvbF/bJRokB5r0
urWumxJzC8qFp5BxgQLozTED0EPBTxmvxkTtl2Ey+Xehb0mPgNd6j+rF8SresD3+URJZ5uJhHybJ
d2Uyqr3Qx/Jardl6zinOYxfUKzduLTJw9Pjo4L7z1Mzc1WporUzRqrs+D46aQgYHUYr9LjI1ucoN
7cEYg2f4xbjA+oeI7tseCGK2kGVdQJ9NvuZmWl7Lqf7CMRtUq4CIRf0cs/HUbgwjjVdwRbc9IqGV
ibKTNRBbwqzY27oaTh09RiSPTcsFmwEUcDRWQRxbS/QfBu7K/IbKO8+u94kHiYbWBlhQWJ9HKEmC
4OK4O6CyAxjnGP46xYSVQ74ueryk4b6vo+aDhloNWTluctfO9I2WQTK2J/zvZgcuJ6OWGHhxVa/i
oPhcOE26DgwoExC8+junlT6nQ6PbKQ1ADDGqn+CIWvtAB7MHb9ZQVkUX24vGxQ09mv5ROIoJ0dDs
f8UjHm9ybnyzUpHzGGuZC7XaykFTroRZJTgL+9kbp4GjdPFP6nYQrokzbe4wPegbckSw1uIU8Yh/
HDzquTmZqWV5AKWt7hR1WFl4KDdxUQj+ePHRBpyjZX3xbOGY2Pmxdc85OvlIbxPTpkTKvMPw1j6H
RgmkE+CTv8jHpv+OBU03F6nZy2rv6hXWcGVUYg+4z2M0aljCdIrAEAJaf1iVSu9lhtuu07AV+0G3
nuxw0A6VClujK1N70dv2dIO6t/Z68NSwm+rFZABB0aqmq5dax4kNBj7cx3xy5SbVyKpcxErfH/Ug
eG7VXqz8lvU1M6zYWOLtmQgIQCe6CZwRnTDHHnwQxJOXBnHni5Ig6QD61ATNbiooezpBPXml3qA1
DIJK3yh218ce7jtbXdlxUd4oSi6v7AxYXqPxzqy1mNymTCjNQzQq2s5MC3jCfWZGX4fCv7EhRniT
bMSqkCbODXB/d8pvGI2CL9lIiNPRjyFQ9thGwqD3/Cr/ZnXKYAGShLtaVi6MGwWCNZyu1Bc7rbGC
hsyHur+2cus+wb/dtJygofu2IMZDYpsBNC3hGXpqYt4kXYzZ2LrrNXMd+uUn7Lnf6rFUoEApBytN
r51AJXC+35tEpy3sSMA2t8PQ62rtk0L4MsnLaKk6B1OvSOEIopfbYNvD5JTeTSrMSyeq89XUKOmS
88dnhEXNUuSiXSeq9skGB7Cq5rzeMTBuyd0k+5bQDHx77S01u2+Zw7yA+NLDYIXoGZq9x5LzUU/5
Zbe1fzBQ56VoUsGgHfwy+pB35rI3Psl2QlJdd58akX3C1zbvhhUOyWp537vtAwarKyUDTZK0xdGJ
7FWvmKgXq3sJpd7ERYOxqF/500hTOtoG3BltdO8UwDuq/9Htamg5Ql1BAVw7TneVi2BvOzn8Krcn
55pa1HKssDaLOjz6ueX5bfY9ltxA9yN8ReCX7oc8j9bUuneFGf7w42ATZw3I4vAw83KIX/2upvkH
oh7IytT6/ZToc7GUXTy+YjU2HmxNObD6exqH0jECeaGr10bwRLggUCk//CRLUswTW4eXC7avT/Jb
3Zi2LkyM5RCk+b2i8aYnU/bRkCBqiczUrOKGXjG83taak2G+hhL+bCKCaxOrkBlpT1BpAW4OhPs2
2Psd51feqV8TOXoYhVftoOVfXAp+QZgd1Lp2NoF7L3yxVrTBec6K5KrNxFVNiKoXS6ZjXyvbMTX3
rW9pW4NfGAy/uI2DMF1WJp4eWyVO1JKriA0JuZltvDRH0XqmM23MqrlP8uF7PzZyX9G7J2Kn6QMx
gIyS0Qz9HWR0Z2VmXhd3fmEP4Qqxs1gHUTLtqWD+eH8bdu5kS3UPrYPr4Hy2zJOalT/4dqeMVMoQ
3hyJGETYi2DXedL7G2xbN8jqPwZmv+2c6NKZ+szBkp475V6V6AdB1+r1sajKByiYOceiBv6OGzrb
tFW8RHko0v7a9cWtUSq7WQWE4oB5Lr5rkbUfa/uu1ezD1DyrqYIj98JR7e3mF7m9YLpRFJqPFydb
/t4slCBwunwT+NKDobqYyEtQkHW/f9ffbko1Llqg8cOQhxr4ZI+dQIh2YfnnTHxyqyN9oZCmOUz3
krBFVc7YuUsF0bcXpqKeMVXSZWiY0Ep4fbNNNaxEO1dPeguohCY9NttXk2It37+wM0fBudvlmlC+
VQN51ethQgzOcxZ2sZFNtw9ca5OFCrLmeq1W+oVT7rmZOx/M2PygUyNc5KSKBiW/j1uCxTc2xjoh
fBx2z3r+0SR23iNvkaaQYS5HSsulc6nvOf+rT8oUL4c+VVQTy+7nZDoUsIPGQxDRP3DTeekvdz1h
yMSBNfRB7T1Iur9/1H418Mn9JdJcAToUFhvDdx9xsIJUKtddlV/rQ7t//1GemzGUEBzeUI5PuGte
P8phspKhzCk7KTlHTUO744jiFU538/4wZ74ClqVpOmFWBs/xtAUT6IUmJtr7m67vFsL9pKc9LSdj
S+DoClb5BTXouUkzg+JmPx5VZw6fr69KFZ2tl2nLezA2e6HKfVZIZQtR58tUA2tFypAt/NH4MKdn
CPuSoPvMPWVQOtdgM1x+ipNKSRKmiSyygsc3ZXQE2jFZxzOHFdu3eeFNfPuJUTERzvU6bOL0nU/e
jrEkxHyoq2ITysk6lFYGJCfTJc2HPtpi61WXUwOVz5lacaFtdOZk/2JkTT3tKyg53wabi7QbZzd3
D30onu9PmjOfmbkGxGN0+U7jsXz9FIMJQtpEgs2GVB5grlsHkhLHCQvu+/sDnZmdc6AjdTuk6aZ9
6taDh1+Hfs83xknqz3p1X4+wIBRnVTXBwW7Ehbf73PQg3I0qOnYvepInb/ekOEOdsLve0DLz6las
weT9DKp7/6LOPKD5fKhjBjFNWq4na0EdpdOoh7xySBJ+rWdpomXe/YMhaAlQrMdmSUXr9QMayGNU
S3gImyEar0QGCUFvncf/box5kryoIAX6kANO5AMVZ5ZH23HRJpeaDmceiKtjZaHYyP+CrX49BKqX
vqSckW9aVyVCLfomS3MbIli+sJadH2c29nJQRfx/crvk4GSDKhgnt6ePMou/yBniif1j9f4tuzTO
yS2zzUBWVkltD6kOyMhELnvHeayo6L8/ztkZRtntj+uZX6sXj0bpRwMNHteDV/dOtY07JQM1/g/G
sPAJzsZI1zr1/nSjqIXrz+uT7a86X99W9aUtxtnLQNfkUkAku+y0Fls6ozMgS6AA3Cr7uM2PUprb
96/izJeMUiOiDvzAFtdy8rFUJdwzPgU5ciYyVv3uaiTSsyLMdYKX8P5QZ6/Gpj/HttbQ3vTpNHIk
BI8/35B4QnQq0Zax/NtaFSQxqGMMcDLcN/s0v1Bzi8SVicg36JCuXaUgutuRayKniG9xLhSqz13P
vPnDG2vjx7JPX86+TS23UBmrVe+m5h72+uP7d+zc62Li88I8Mqtb32zztLoQgSV5OGN2nE+Vc+Jj
ZkcXtC/nhkGCQmaerWs8nZM5kCIgcQKfRcawwT4UAyVKTj1E275/NfqZXSvLpc3unO4JVoSTt3Ki
Fg5whglAEfqmGKkmhlBC4JWQxGaXFnBpFGiuvWxra2dRztEA5PYNiB4QgEIj2gB6zNeMbFQXSp5Z
ZYtJdzdJUS7ZD+/z3nzIi2ml2Mm2NrqFZlxLy7qwQJ5Zjl9dwcm634QNSgDXyDdpa1Bd/tKa+iaG
ha6b9cqEQfr+DTs7moWUDb8Nz+f0zBRAuo7skslMttNSnW5IFCdgggD64gdo6gtP59wkYKfx52An
n+ZswIfrRAwGqnzBerAIwazb4tM/uSSDRiQbQ1SUJzuMPEzaxhm4gYM1wkF0yOAIYdIcERF7hbAv
fKLPX9Nfo528oVJSc4aln2+mwl7bBjxm5WOoX/isnR8EHYc+q+PEHAb+cq3xpV2lWYmMxSGWTcnv
VMJCkrq6cCnnvtPs2P8cZZ4rL1a0VMJFtYVOWw78ruoeJlBHDqVezfwvL+dkipeIo+VoMJA0CmIn
vqb6k1XpFybb2ZmNUgmMESdo9puvr4a1zpGQXOd9QLNR+h+GqDYFOB7KXZ5SuRcOXWfv3V+jnXpp
0C5EXdMzWkDc5BC4ywlj90hzn3jCC4/p3JrgzqspMhH6iqeTQVRqaahiZDKoQKHIjsmImHj/FTo7
314McTITmi5wVKkMzARbX1JVdopuGRr/aL7hvGfzyeKGxv/1E6KfA/ewYxr045UVqjg3ihVJCmFz
yc189uGwwDksPUBaTo/5gTnauQBbvmlpuQ2Ak+BSea0OijC7sJq+HYnamsbpd9bl6W9KULleuiqp
Q2xyycw2jGrXNHRIqu4GLOSFafB2pWMo7GJIxY2flvvXd0/qZah1eFc3vkIWajV+RP6wCbXwWknC
TWYcadcCIbww6NuJwaDU2AR50cDT7Pn6X3wiiDVMRZZP7BaIDFLtT26RXmdNf2H6vX11GcViPRIU
Kmff9OtRXK1Ds53xvPp4AkKa0QDMVon6CTAoVQVx4ZmdvSaOzVREsfa/Ua5XmMqsoOJ9apWEKDtk
wQr9QtKNfr5Tf4sk9Vhk/PcUCQXk4GtRjjVQ3/b//Gewqc334vo5+96c/qvmn+bPfxespN9/uuVz
+/zq/6CbiNrxrvtej/ffSbJu/8Aszb/zP/2Hv0ckX4hb1uaT3r/HS90+p8/dS7rUz9//G16K4vQv
fBmomJkU7dkFM91+o0tRR/sFHoKOAhWwBYUu/c+wZecXNn/zp5HtDIYt0/gTLqX/QimFHGY+mvip
ADS6f4cuNS9Sf9VH0edp7FZYji1S6nnhf0KQXrwKUic2pSjs8UjWV0tMA7i90HRG7K9keMtyJBzN
GKGhGH/vwD4PzMYWBxCHD/RWzunAahmMbqL19dGZtZxSxMIzkPFstUEJLryIr5ea34diO21TG5gV
JidfaJmC/O76vD4WPtzdpJViPVjiUpfk5+b/9a20UGDjc0EsQ6Pg1NMTBdDWVb6SR4f+KyGITrhu
VCv9YKNC37ekT5ERkGr6qq2hZsJOpVcyCBMxIj90/xwNobbqzUaI5aTDkVAm3W89oRVoVPTJ1m9K
oCs22bAi+la6yTXzresWOfm/HzQ5Np8ShCvfZATXyFYgtWJdBt4ZDbG8lhAwg4U7hON9DJ/9g9n1
1VMb0JsJwuGLBbX4rs7zfqnLmaMKFZ+2vG9kw6/upNHNfvFa3P52O/6Vd4CJycRq/vd/zjyLWceM
lAgrHFrFkzVZ10ho0HrQh2gHwfr2OO38DvXE+6O8XsB+PnEOZ7wguGd4EqeHWxGrZtD0TnMkGeij
rJZGd01kVbkxhN8s3x/qZ2Hx5LEbOO/F3CNyKNXNH+YXbxC7DOTJxBYe/TFaV2BT9SADsm2A0QWv
/jWI1yV5eHOoUJmQ42WBR5XtpqEy5bTd0qlv9e45UeNdVBXfA8VchST0Zu6N0ZBtq18DbPaSdMRH
Z4B3+uhY2RJ5N/G6NL2Mo1bfymhPDG/ZkCkYg1X9lXiKGDUABETaYRN4IqQCQQKNklOqE3cQCefU
kI1GXNUgPjU+CZLjHZGinusf4YUvhvhuFN/99iN5vgfIQZBw1qm29yWpMRo5cKNH3h1hKStd9vzt
s22kMzFpm3f3dVxfuLnG6+3B7w8S/hryb6gxHO5f39wuynNZNFpzLMIIpmiUr8WcsRwn+fcoKUZv
TLToqIdxus7m+mLYyvBRS5LrKEfCb/mhQkqGLw4EryNF8NWF1nafMWevJSxGDVx2GpvTMpN5fRc3
xO/4aCo8I54OgxIRNxkaBiaQgUSbXvtGAFa7S2xLHlyw7+hdmmqRKxV4OmJ5H+B/ljtC8LA9ZsCJ
9bwMd+9PtBOPx+/3Akk1VipcTbbDkvByoiWxrhJxJNqj1TjG0vajaM23aNxP5WR5Zm7IH24/8Pm2
U7mIZWZ8JoFX35F2hXikd4UnEXyTghNrS6vufE9hi7nQKGt5uRV3ns+HZjuQvrkkgCZbmSYd/Pcv
4KSj89sFWDQ5oDdRCWJf9PoClC60wtbW2mM29jhLMDV4c6bhhhhSkECzsyB1sBb0DoEVpdZ9smOS
Md7/GeaX8fRlZToZyODnZqR9Mp/63JQqsYLdkQI+XzlXiWF8TtbGsXxx4Rt0diiWVexK+rwpm7+E
L74LORz8qpm67ggRGSg6IMNVRqDhU9jRNn7/qrRzY1HCo2VMdXKugr0eS9WAzFhd2RxxrrTXmZPh
CY4zA1x42x+4GQZJ4xPI8L5OjqGmlqtKnzuSkJG3IGitm7ErBEp9oPoIdPULh8qf9urXNx2nOasi
9Tn+CpHp9U8X2MXUN45WHYMarGATin5hCeDei7hBIEdmQLe0AwepXGt89ivUnEYf+1sLEPWaMCKx
EcSZbBWFMKR0kup1YIGhef8Gvt0F2VSOVFoshilw454c5U0/CIVOrO2R7KDiHkU7KQDJkO7FVOfE
2oXJDpq4OGpGm18YeX4yr+4NtBs0gVhz2TLQwGIH+HKWQPRHQ4Yn8oBV1lnZY1KSreD4f3fVNdng
saHkP3Oj0TrZAZXSLWU1xOYhU+thrRIRRegBmRjv38U3q66JO4nvNDw61L1QKV9fiwhUsglGOR2y
UdsYZV3D01a1BRvZakkg52+j/a2TyH92zLgpv+cPbf39ewvU9v+Ds4bFJPn3Rw1s/e3zv+6jr88v
zxvzn/mDZqv/QrMF9grdFiAsbOr/OG8ogG5BPwiLngI1ypcwW+0X/gDCSTZMgJFQeP153rDA3FJ+
Aiw2W6Jt3o0/Tlm/b/feg9n+NFD/Nd95+0lDpqaNKRwuG7X6k/2fkk3skdn5r/uCM+yCAk276iGJ
7BWgIYUHvhskAdFw1zXOopWiiHCJhhFVMTkFXxKExE8v7t2Z/egbFT8fTPaIFjoYKK+8+Sfbt4kF
yEykY6/GwdEeQ5bWXS0aF9hz2d/mnYw2UkTusZiFy+zu/E+5bqt3eVRPj+//JBhMXn0L5s4lZyFO
8LSwdG75qcFOQKZowqrlhAA3bjE5mbKwBlns8jHQDrrmfgtr4i2HusYoSSYH0sWhaA7EW9krjIjq
cbJy7ZaQ59wbJ8P4rPuKtalqoLMTETAk46TrLmxBcZNW5F61djCsG9S/+EPV+8pqv/p6E6yKVHZH
M4mdKzwo4XXBPnVPtbUlr93InEVRR/Vtgyn+3g4LtCyZbR3crmzBlJcjNmCcyj+MwRSbLOn8Q2ol
xHwxJ7yiSw9Fj6kNs2ThRUrWkQZhfs1alLOySH7lB0EWbYUjsV6InQdg/OxpTcMLCBQ3CZ0Z3MD8
mLaiWnMUHZ4TzQzXQ3idpohrK9X4aivJE9v+6z4sP7DqEVmDaMzT8+gqKcL0sxNDkEpLLbzDO0RE
LGbBhdto1rFWyT1TCWpY9U1NIF5lTSw//rBOQqshLTlPPAca/65JClATqWbs3BFAbsR6biwolCWI
MI0bzjHmV4TV0coqB4EyO/6aVc5QUjtV1Bu/U3o0rzGq+sLwiSLU1fF7PpHo1UOiTxeFTOCGRxaE
dDsUtfmc9lWU7mEpHufIGX9bu5qX9BPctYJkB0X1FPmxtNTPwubxlUHlLrKwEQhFsy/KWO+NJvyB
tAzSSQhePCVqC3W8ug0APnKkL+pDrDZiO+I7Wg4i/eo6pCzhRkPaXvS7chzGhSOt9io3jXbTWVG5
kOS0EL7SH9TYDT/oEZnHidkqy3jCcCknKB+F8SV2/XUzaOoOjX+2pA8Lt8DQU3IrIsH2ozqGaVhu
lXL8FqNWX9Gtx7PZQ5HVlV4lXTAEil5uizH/nBDPhX7eb7dlmZAhncTt1k+sh2AAomym1dZWSOSD
h5CRf27fGEil04XiONVObUnOQgx173c1UbgI+jyQmuptmQIKXLOuugjhhXkb+MG4HafO/QCbi0da
Kc5xKlWF6PXGj/Z+pGo3hUiG24gVn9zw0S4PaLjEbZ7m8pijcp9nMt7hVYmDy/I6vURz3CliSjy3
6cNDwddkGemk9OV5GQA+6cbnSCXoSanERrHmOUggpGJfNUFhcO4n+sk/CFeW4U0hUct5BJIqdPOa
MtfJuepHxPgDBllnEZbVoN2phTVM27qox2JtWwM/jtmXKZp1J7npfcobhMrkU7EjNeNRjUhwbiV5
Iq3Pvh8Yv79I2JERIz+p/Naw3Btmb92P8dR6wYTSWK902ClKVZeeWejPqe1qz3zwsAdYYVos/Ay5
vsSwS8peMlq/ZqavfFfnsHTX6dRHRQb5leFnWC59366+KYU/eYWeVGuF7QNxRCN5fGoZXrWUfxbV
MJC13DeguxwVlb8fESCTttPG6NOs8yyipbeOG0+fUKfDyR/U5sMYCXfjuHJLNaHf6n1k/0halo+l
qtEELXJZPYR50yLWkpk49HVJ5t1UamhVY9wWkiMWQSpmSVoGMYeLXC1oslVIkq2RiVbrdc/RXAzJ
fc4M45vGdL3NBqv9GJLPQIKXDDmGdkTV7lTL9pOPk9sL5zE2CAraYFup22nhhFZdfp+cinyBfIw1
/zoyzXjtug29XPJFCVFgbsKyzEvrqsxV18swFImPdqFqj76dH/XRRy5PY4Hcpb6uF3UQOwszMbXP
o06EdlWgTq/zuvvap1qHOd02drFBDaePVSDGGoaggmgTgxUr7gkft/pVPKfFOgCydkZpA5fLOyIR
qmYgssEl5aTzjSlf9EWnPcKVIK6gkg1J5ApJmwjB62G4DSySRAafKJ16dCa+E7l/rBI7/UCHCnpQ
Rwyq4eVFHH8dbeshqmn+QPJ2BpKA6uGWKTPc2vBAjuS0UHuo8lCpV01Tao+zvOpRifhNrpNau95H
ZEw4c3VUAyr/JvLXh9Cp+y19/+whIJvoQRfKLe97vwu5/1ed2SEpmny1vgosO1hFDSEtAd9cj8jG
lBjVLuMh5uD8SD/cDLVkgsspuxdCyqVRGWa+iFPbObqxsSt7Ii2Id5DlYz1VxtOIFrLzSB7X2odo
5iG0Grm2QUFIKFyCFitLWDi1iv7fLK/s0BSfSr5DRO91RXwlucWeEqQBmZ+2Baq4zQK5rLrIv+fv
qk1fhxnR8gnO+aJM7oy8xQmRq3qHL6wWd2imNGLOW6XWFkOVO6ugKqebXFSEekvT2GiCQt+K+LT0
Xsmpxzhl8oGwMSvYWmPBZ0AO7WM22sfBlAYB0XyZx8gh+2ySGSGaZKUtVdkXADL6rnscSUq7DeJ6
uqPgYizcyVA3mUinY6aVykdoOKmn6OpG8eHHY4Kw9lo/9cCuk+opnSpnOfqF8aS3Re+pXexuC5+I
1SAJ88emjqunoFLFFUb68naEVX0dK7W7FoGJpYAcFe4p7x0HQLEeWTYibEOG1D3oT0SCa3ge/Njg
qxXFn2vhJvfg7ZBdq31NRkjtH6bEaR9UPSFTV3SqOnOMFYNg0I6ydRd3c+C2TaUGQWv55DaDQ0h6
Rah0XD5HZsc8HGx3wcvgPCejzlKnxEV4KxM2qViemmo9qFG6Hfsw+CC0XGIDy3VxZ9RV1y8462Sf
YpBmeADTzNpboQLbwycAkFyvgrVftE69FOBHfBbUsN5bDTVTkvuM5ls7BAFRqmJVEUK1NgkLvyUu
2Fn3pdV4mmbkd65KkrMK7PdbCDNEXf58B/UpZbKEuYBITvQ7CIRw2sYsV4fY7+IlUe/qlvT41DOI
fENRLdP9ELnl088PRBBFJEe7rv80pZii0tb1r0utygx2cCpvmp/k0W7UlND0mFnFyldRulFJMtVg
P3FIN6/UItUf65bqApJV/THtGjOKFtzZwSVi3jHaB79K22+RlHwKhOj5zDjtcAsjsIk+hLA8GnYi
oW1upSJ41wxQAMvMqZnwA2YskOPkQq5Frg+3P5flSieaeCGbyv2Rh4F7dHGyfcsb1e2KBWnj2mMS
q9xb0uZUfHB1rRVLw9Ykdp2q9XMPWHg8rAlOHW8JEHKWpaP1n0FXQo2QgX8bZgJlL6YboOxGWz4Z
xdRc+a4mcX9U5nD78xfZaTAhY8vgrwJvnMHb0pdP8M1quSw6y4k8+m5cQGHi5wIyw26BuHTxNbSy
5IcwEnOHwpI/ZgociU4WwL7rB224BUdWPuEYLD83QGfYetkx0BOtFfwjIcunkUrHrWTnvymHisGj
1Km8tqtcjQAd1qGHTGb9oS6ILVuZKh+mYOz4VZoCwa0bw1n6efsDV7o3plX9dlT5W0fv/6YJOA/0
/1h/b9ak/fsz9yr918NzKp+/FfXLQ/f8h/44dNu/AEWhzEe73KCO9FeTT3FVmnzziRfkxtzjfnns
Nn/h3DmzEeEJzVJiarrYyNrwf/9HM36ZJzkogrk6xNn77xy7oRyenC0t4mvmjhv/TpWe4SnD2Tan
YaTpbK1j6T92aHMekkEpnvVaTNvWSvx0rfpWu+rckjeqIQzO8KR0tGOtZfVtGxSpJyIn1RetOb8Q
ja7IEgqnNT4VWjMehCh5lTGnDTeBY/uhpwL0At3WDss80nJ22Wn0qy+M/L4RxoQnPiy0O7zLHD5d
LTmURRZu7SDAm2vpAyGoA4wiG0n8Mits+0vdukQ5W9HUgZmhU7jy67RedbOtA7WFanwKI8WwOaAk
4+ecmuK4TEKhXoV+A7OpmjLlLib69i7TMutbGeUVAYJTqJeLrqngd3d1RDJ7QieUWFizCfB2krC5
NVKOMZ7PddjL1Ipsdxvz3hK3mumiXGjQcJ7ox03HQdeS9f9l70x268ayNf0qhZozwL4Z1B2QPJ2k
o8aSLFkTQrItkpvNZk9uPn19VGbg2o7MCEQVUEACFRMPbIeOecjNtf62BZx9yQeAlGjQSnIlS9uW
WE6VEzxReGm/FhVAfVJWelz69fzCOpAEYdNbtFhVdiwgiEPV+803rS5X5MSWokCiaDaXNV9ABROR
DjelaXX80xfrbKAFozK3KPQLsmgO9TxcMEVAHLr+u546w0NqVpRbDgjwWM9WlfKaM6mygFSozkap
CbpTq1ubYJBvJDotEEKdK1bEUpLDDz9qSu6cVuqPKe/aBMHhKF/l0usYWKl3Ow410ae6Gp6Xom0Y
pGvtWFZFEw5Ns/3MrYJTmF8qe7DSmHgnjeNTu6ZGsJvCaZrS98TyHTJwgQtaYTwWRnfds7edu2S0
EDQG9svUZS94R9docLTcY15O+0tPazMasEv6gdqZbIyWGdbKmws2Bzr9GJ7PjA5n5Y7X6RYh5RWV
7W79hD0XBZ0jGCz9DZVWqrtkm0WKmszNzdj/gESj+OoMpJ46aq7yg9Pg5+QG8v2ndTUscCDB+NWo
hzWT6Z6cnuY4WAMV6FXtk4RpmfCz/dAvu7Qb2LRF5uB3L8X9ROzbYfEdiom3Bdwfyl1l1e/ujNGW
Jstpl/aa9t0xCOha+vG1q+nw1sfheTbVXSlJH9OhtsLaAI6h5jeUgpY6Mxtf3KVqWAj7Oq4N6611
OyqTAa/T0CR3yuuBglqWYmobfe0oqA4/UX1AGUnW9Ps66Lt4JgFgGYI7ChH588KoH4o2+A4Uwpor
zWo3yu4WpovSQmYD+nG5TzVDoxiyA8b/tA5o0SL6amnt00tN2zW2sRznIs1fZKDrz51trvvUnGfm
N9XUh8KlD9wuzTupFzJqfIFSbqCt0Vz0mXZ4sKmycqEa+zIa5GK9wXu5TjgZvfXMmuhwAyUdJdzK
L5qorUWgs065bEumcduNDk9Todncq8qKlSOJYtMIeR6owqF6kyiBzlVTtPqaeZHCxu+onQb3bkYb
05kZfPIACUKvlcauU3YAKNUFoYI33svEkCleVldLQhbJ4LO5bFCM3ygOIH2ddktSwsBZ9K082IQl
OPFKF116rcM4721FRrlm5VYfkxf+yW7Wmih7Lxlu2bQxpEMKPWFATu4XBQt2S+ATrmQDN3am5W+F
vfG6uiougnlebstSuPeYWBwRWzMjSZFnLnXdBi72te/lfdoEycMweevRLgZW4m6gW9v2iPTUqbUU
nBp7zHh5VCkAO1CxAnfmgr2IiDHhEh+AubBWdUCmnlhuJuYS+I+yUVFbMpXz2zUNAziiw8YlnnGl
LO8CLHW5VUIQjCMYPr474/aEEWf0mtc274xgqZP3MWAVuU1Sv33qiEnmCXYb975uvd64Kr2BdOMf
3sX/CsP948vN4g2r48YwCbL0trfojySKiTeVQtvJ2U8ZdUFpY4WtO+70obiocvPCTeuRub3AWQ5t
nXuUMjTFSPYdGVCyfSpqsutdf+1v//xTfYgMfoS6Ee0YHrJAx6D8iTfvL5/KEgjWMzzT+1HLrGjR
kiennD+vcnbDJm8tQkfWB2Nlux7rrxY3Y9hSX0+ghvZQ5O41ED4juYSZBdAIm0AGse1UVajjzrFI
0WG8Hd+R7lAg3ouL7eb584//C2tH4gsfHx7HIxeUGFJcNT9fVLfz+iZNbD4+6/UhwGWHEe+cEsfg
L2gItjhNN5C3JRhC2Jj5QZS6Dd60hBRO7ghYP6RTUh1xE/9Fdt8fZHXb58LnuPmiXMejXO+nL9vW
gNEH5Nl7r2yGCOMj1e2VFQ4Oy3KKKtIapuPHpfh/Nu7+OO3+13+Q5o2cuB/umU1T90+t3Cba+1//
855t9X/sRtioAVXwj3Pxx1/852DsoleDXiHhKiCSDaUM39c/uxVd6zfcqptMh940NrON8Khl9zH9
er/hE4I9Jz3WJgR3U9/9PhhT1khrByQjfwInPDTj3yCkPsLofnxKfYQ7GD1J5Ue+Y1O+9PPtVOWk
GYraMOKmTbxIeUlkL6+sacOxDsYp6jl78wtldflTOW/uNc29N3kv4ban3VygXGpn+9mYfbFPVu8N
sKc6dGV/i8YpHEapxb4n780ENIXK1ju5DTUCYdDfv0H/lOT86Q78z6343Kyx/35JO4yvw/cKIeaP
t+L2V35f0Xw4TkZwkuDZuDBvwr/9804MzK3lE+H7pnamTmX7rf++EzFWQ5lvzmfulC198vc70foN
IRt3oIMc28Cm7PydO5FOI261H25FYpjxJZi8kV20ACivt9fcD4qRYq4KwnLqguSJJd/VH/PXNokx
3d7quc8asE1phUjf6e6uH3Sv07Z49zuCIY7cVF1sblMe5VZpiCBdnRKnSE9m4TEO+gyGCYrquW4t
NH4pIXpUvb2ZK4Vwym7YhdT8IkVehOlGTdQOKsbcZibWPLRFln5X+NNzXQGHB8n8CjWKpqhglvcW
f9q1SmWRObfvDpsTKmc3CwfLjVYC4g+U/NHZSSwD5VXMwf2o6OPwexmOGZr5sP8YpY1tqq5R0u2H
WX9It4nbyj0rLrcpfAhafYjL1K5z6hvJOuEkKb6qoRmulKGsPb/tntEuqrtGNKRdWZR+HZNt/vI/
loA54R1Jmv21h35t2TYFf9sZbJaH6WOL8EknF0kH6LWtGNbc9Jeg+yweNa2dh8zqnJd22026bUsR
rCsNa4uekBBUFYVLgZqWvhMUy3rTBME1pclEqxPklAKJmUA8ZR8bFJGFxbYj5du2NG97Ez3G5Hjl
Z7vvKJCvbOdRVerRoTrt2M56eq6zsTr1tW++yq6mzLFVgx3nzJAv5UxgF8IYE4KtmPoLZym/EDSk
vjle21/ldumeCANSz7LV+jdTtq/6qmp7WyezIfSs1tFDs1umQ7Gqkbe1F1C8PFezF4mly0+zowU3
ZCQwQzmyvfBAckPE8u3DYGp51Li9FuZwAH1jls+rnVQnvzDGeBLQin4/u9+YtJGldm7xLWdyZyFs
iRy8y9za0s7D3IL0Dos5hPPAJAoWO2hi5zhZcbFOjnCiaUmmDoqbQgEsWEk0LmlbHyepkRaU+GUh
KOExKUpPGY1DkhTg+GYPdgmG+mpNHeuKoKlPvDiIkpq2hJTag2taMyC/zn9y5/I68Oks0CwVVU35
ZA4zEINqPrPl9LHVqXsgfvseyrS49GRWs+e3Bef8SO/CGMFwKfXUkF7XPk9aKc9Oa/nHoWOAd+qx
f1q0Od9TRe999RchmhjYdr13+yJhCuULTFNXPelsbvtlroZ7QeL+VVU5yQM99MFBaB618d3i+Jdm
5/B4CNyYHn6iT4Xsypulz6tnS/HIlqPUrzx9FdYuH5WQN6aaNe6Hysr39exrT7ICQxxrUwOBBtPg
2ScQKOM71MQB7lgegZjv0BC868mkR2qWRuQNgRe6/ljGq8GbcM2t8SKHKwqzrLopk+S50JdYmzz9
qM03rfTGeHHs4oStN8fLW30fl3kh48yq9+2k7ytB2GhFim1s1VoREkgRIE+0lwejhG1LRNR7nbmr
q3Q/Cqpzkzy9NkX/LdGt4fuQdaRk5IEBLY4EkTKfS9vIMu2x6F0/y6+6VCvL/rqxi9xRu3TuV6F2
PfoOwqldJzFxlPVzM35G8na5Ajh9tcgi/4bKwH12ZO3eJn1mX7QtnaDdcLuuGtRtOvjkO7mEnflr
eWxbuzo2awejvOmY70TufB0GmDCxIKE0ydyrsynYlbYBLZtm0+c+S6zrWvtECa9yo8T1mphwdKrY
20WGJVv9VeAX2RcRDMkNxZjTOcmr9DyixqCkixznfdZp7nXFmNXues3a04pytcz51ZB4l/7YyXBZ
6je0aScCmTPA8JpI0maMzHzJIUu7e1KWjLgP9DtnXYilqr14BsGILIeu9F4sy14r2uJCtl/aJYty
y5nClFSNSwqT/NuuTPLdmDXTTSCqItQAjT5D1I1wKITDhOSuQqcYQtfCAafpHkSiCKW+eEuYeB6F
VYaU+Y4EvXjt1q8l0QRL00NN6NY8nZqqMQH/Mut98khZL0f0CeOk7rYzk0It97za3kRSu3HJ94VS
w4X8zet8CZ22hTjGzf3gQhkTAmbc+KVWH+tFX76ZSOj3cw8TH6TKuFiG/L63KbTwIMIfUHeXKE1m
5NBsNDEJRDPp9F16pJco3XH/NpGRk3iBal6/L1HFf5p60MZ8aZ91zS8vh1Z4O2DIb5xT+6WVGsoS
nji5UDTrjUFlRsgY1vvBCD6TMejt6zrbMx0UpDeWT2lDG4W0GQ1Z3BRuTdXdEnzA/bgsQ1TC4ndd
cuWQU/9CXxvVsKQXhVZS6nt3nQ9E09cx4sNDYszlLqsC0BGDZAmzeLTLKT209ZSHXdsue98u/H3P
u/LBG9LHxG47vubej2Xh3U/z+rxOc3E/9aKFv5qnK5L2qqM99VkklzHbj+T2xcwgBHXbJM0R50ds
pbxOl/G6D0B/jNb0LwPRkKxP5cYJd5m6zDCkHWk97SIYMUAqMsBJ4d3kL5AWu1wBB3u6Djwz6TiP
tTtfH0HpBlWjpE5uisS4LjZcSo79tC9sTJm+N3WXppssEKscTN3KSTUUwNLLuhej/bwS2G/lxAO2
n7KNOuIF1JuOsC+sKbOnLLQyEO7QVEaT7WCAde+zVqYFoIs/mbEJdDe8QizXNyqQN7Vh7k3QuqKs
P3N0OyErAEKIaTB2S67R99NlgnIGE1Rzsp+MwXQOc58dlyA4m157J2tBSdCkzpa0qaBLM96A7hnr
/J4mmrgmjQ4KKmT7PpG504XU/NQRsOBezISB5k+8Vl+BPEknXGCoggLQhdvCXyDvVdsxa2HiQ7Db
rwloepKhAFGnOst3CwmI/dR9HZs0O6dTsNxrc3bLKPopJ6p0n7G0H7VC6rHZFxQrW7zt3Lgkzi7k
nufk8pPiaysz457IUPbkbU7LxBiac+I8OnOTxajEVJzKMbifTWRd5hx8d4KxPo9GzyGz2F8XaMu9
XLzuTuvGiZdIMjTkIIorElF0lB2jPc1mFgdK5WI3lgzeu2YktWwIJVL99dx1qTnGg7/I4tpGO+ac
ixF+T4SWswjvpAXDPIdom5R2slUmpqcimPPgq1K9Im/v769H/zd01U/b03/Q/s5K8mf70lHW38bu
9afN/eOv/L4vwUBZCIbhi/jlp33JD35DwInZlegwRJzuRjf9974Em7zJmdE0myjsUZ/+vi8BBfjY
3Ph//YMKs//OvvRHgIrEA3zkG2NrfSACP69LRGeMZVa4mLnUrHZQJiGUuHM56OLO0noSQCnFGhOX
Gm8fIL19gvh3L9a0Mk8T2Vw7I6EhnbFpXxn5px+u478AJD8aCX7Y5EAzaJ7Bb4ZTg8QQVE0/f7Tc
62dzsDm319lIvpRJnaDZq4q0jqCQi0Mz9+myQxJSnQDV9fIKAp2ESJcqjJOeaOp+zRUafWvsH7Rs
6reOq96Obc1geEN3cWsOg0ELQZrlt0KuQ7MRdjZIt6xM+k8E69Iok+Q7ktGACNisg9JLOIevNJvY
/z//p360Ef3yT93MrYEFJmMQEv3L0tpnnUXc7MIcA6X9sNTjMO8TXt9khxpkDedjTrautp58jbqU
ThvzL5XTaFPYq4xFgSr5/KxhhrvJCWg8INDzvyFONhjLmt1ffNLtk/zyST3yy7g7P375NVEhY8+b
9CDPDmJel1tRedWj7wS7jry9C/jZ+WZC2PS4ZEu3X7vJvlmDxj+J1SOkQA4pDpnRXE5DIvNLd1Xz
X2jnfzHH/ANuxQUNUAbWAI/8y3V0JVJM9gZn3zT9cC+HdgGU1v1oNsrqWOXF9Bla4Ab1Y3LRk9CI
CWg2/sKo8Y9mhp8ukW2Bqm5FG3wOsI1fnBoEAmKa7lILIsnVyjNNfal1kVZ+sxN28ZwimouVhRsN
ZUUXI5C1UZTJIvTSxxUalTCH2rgs2hWThzfrV5pDkUU7z5E1rZBk6SQ/sXk3Tig1dXQpFUbr4Zi3
Vu7Mh8U22C7Fi+o7g/I6XXymoqnc9I/F5x7TcVR5xOvOph112vyABKg5t+AloY0ebqKHaMwfMmvO
GBVSkxiYSXqv+KEN1OOFWe4TzXRkhN6rjt1kzB4rvS0PeqdfEbm/+iFSVEiR2t74PJVOJ9kFhRam
atAjQY7J05gwgxAnQZQJgmdgkXJqgn0w6bvAEA/Eki4xo7tpkDJvf53dqnzxjaI95i0teT2aDkbC
VKe5ZV08nmX4ud1cOmAgTTZX3zG2GFFrFA4R7lzfeeiS0GsELPtEq+5nlDmKTcOdjysNhi8B+uBr
rdrCDAk9OgzmmOyahL09cxZ51Oy2f03INBRVXl/5RMbtWzVVF2NhEksMMhLShdedql5eL3VRMZu2
DnLWSdC+U7oszhT9NJPW7LCsZodMGfUV4G32PRjKAoFZO50Mrbm3qI6Pqw5ACEZ6D98/H/RRrc9e
KRuM7m5wU7ZBR+ICdtRw7YPgZZiTL+j1blelT200jY71ICENI6SDD/m8NGWc+Sp4ELSov6dlIzIM
eIF7jeR8QU9rGKFnonCbNDI+QywywZ5+3OU6NTN4Q60zq3tXIedUteEenE4i8luGe1U1cl94LQKh
Pm1DLBPlEJIU85BlIojZmtQY0bS5hGUltV2Q8yUupsz2KKeME2t6/h1lgxMFel3u5OyjyJFbz9X8
pcwC7buWkRdQLX2GTki+4N2tI1dykVfCzHeYmZMDgNdXTUHuJUuACGjubhI1vDFgm9ESNE7ke5YW
SYRuUqTTztEIK6devd2tou7jnBup6hfzclq1u6wVd2Xi9LdYhGK7c8dTWaxWxNOY7O0xGb4VpXPr
GMl6mNvsumrSeZ/RkExWuvdVm9DBEmi8hXL7qD/yqojGIOcbM/MuMikdDZMsMcjq7s3LZUqyd2CQ
/pqzRof4HTPzy7ySdC+Nwt0biZyO+Up7diTXzogzO1Wnbu5Y75rgO6/qPiQPeoi4J+ebRhXrvhD5
8KBKiNVUtvZtS99WDa9IWns5xU3nEAeag+FdOW1XVKFT5zpcqLe8kH0evFlVa59Q7LrPqMXsF6qZ
7FAFdn6VVGgRorEsMHXm9P8enX79JM1gvUZ+W9GHZrk3flvTEaCe0h7+kvPOuUJqmh5hLpK91kj7
c0cs+X2WJRdrUq4XsqqSu2JBzzFU8xab7x6NrRZRJMqlz8wwxbEIBGiGI/wc5YbMxveCZ/TFJAzO
JwzbBCiBNThuwa77cphZrpSgLWguYyNdxWHoCI9HurU0T2ON0FRUM48bwcRjqcZ33VnnazaMbufg
OFt3MimRR6RuIW6DvtcicONn0airLpm9U9ZzjBEM34boj9uLzK1o3i2ArFSvFdf+mrpPOcRJDTOx
1JeSTEeWxvxLHyBI6bTsE+X17bWdpuWRvXXMwmquL7Bo2bHnz8HDXBMnyrlrfOqRc8a62ffYTDNG
KB3xb4DyJWtiJ81v0my09tLLnyRpFHlsaFPfYKUdKcOyyT4Z0kkzQ7s2uoNYEb1Lb+gudKsnn2lb
krgnqgjLKM50FLLIDAeqT/Me57RXZafKaMXzLIz8US9q/R1Ydz6znr6R3JFfwjQ1JyTnzsOCvjeu
08A8GbN4D9z2fiwDijuD8Xn9mKiytKn3GaGG51SJ+lSQn4IFo/HOrQdbWHcT9me3uqvW4bOwJfu4
4d7zmsouLGtBld+Ny6kMgr1uyubC7eYr4fY3nnKsHevvdQNMFWq9dKIi77qT11TgYnZrHIt89S7t
dMU0jVNoLEcaKeYmJAWXKKKuG7S7iZI4gpJVEllLjg63y7N9IpK3mn6GOMOCEFWtWx5TlYIlT81T
16by1Wjb5jE3RblDuSrDwJq6uBht5wClPaFGtQUBm/YSWXZmHd0iSHlAbXO3BFN2wozq3dmDn8XZ
2mKWLhG+mx/CaL+zb8ZKoBltbe5v3nzTkVD54lIy8T2qoKZCsPK+LaZGqnb+OAqChwyV3LbT1Ow6
ZLfvyq4Q6SJwPIvEQ6y/ODXrfzIj18EZ/73u8/LdS8f5up3aNO6aATk0igRUHrV+u4ig6YmP1SoZ
m5SZId3RGhbEfkoWpPLpwPFlEI40hn66TJS5srR2e22se/+yyyeKMmo/RY3QTkq3UXhMmnEYpkWy
ldOEUFr3Kvc6YP08KWt6d9s2i2ctr83QGQf6F0oA9/IwNlb1teblVJ7bSczepVtZJDkZPt2z3ygn
AMzNyWHVI50bSEIMNp2NLrMainsAt+rKSMqR8ykAMJ5cZxiuaRaU7jFt+010hGowPen60mKxna1u
pgxBQQBo1D4w8ng9SCXk09mw5/R97BR6jSDL5ntTMl9dc5uPLDAdjaRLVl85SJhpDFi4HibaaUrQ
EO7PDGBiuqIb0KwIjyAMwjZK43Hs4F/saSqvm9rn0FWOFnt5FbzqxWAdkfNYu1r4W+AHIlKPB7bJ
ih3MDyEQ9JZAFRAnF1ljZu/GVSH9m/pUUSxsedSlG+g6Ik2fFmgRU67YZWkuoBpBejBLwzCIR494
VO22skebags3vR2zvNhPSKx2nDL6JTZA62y5FoqQWSZfPPwCHaEYHv7XyZuk2mVZztkUdALNwdIg
3AGASC60Sk8uCpAZPcaAX5+a2p3vrcluL8xxpODE1MEqiAowj509qjeuAHPaWCe4+ifhfpKtTC6y
fGI2Wysalk0qE5K1nt6a3swvxlUjEqDDWH9rQtk+SQCjF2Zta8cfWd/QGK67xEtrUtc16X1Hr595
kZf39r1XzffdxiGMsv5ctZ2MkyB/yrluROriBjDFdaE5T/3GRKy2xcC6sROEEy07s+g/Te1kXcla
wWFsbMaY00Ez1HoBxeG29Sey5XNxFObqQ4LMhqyPTTIlSJzSMhYavUI4+JPcQUHliIsqGxKxs71x
qq6akmoCJ0kyejSKkZKOLBl68y5fgwxHTN4V3+aAHhGd8fIbyHp7qfuUeAGZVadu43cyiB65MT7L
6uXUtrjNgyZdCCD6Cy4wFXO+e3pwQ6QEvNHQwSCpBjJJfBBLxsYxuR90k/ignhAiQkOZZv06z3P/
5mOGeabT3T3ZHrxVX3TqWynEl2XjtOQHvZWRSRDltFe/uLlkAV67IiXebzBfBVrKE/RGeh6wkR7z
ZCIHunMerY1Nm8f03G8iRWOTK9YfykV3EzFqw6ZntDdpY+1zrEW9m4EW5x/qR+wWKCFxrIlvFepI
1G3imue3Ojcf2smRj5/C8FlWrBkA5SF0E7MNiks6Pd24QoM5ocUE3tYvEM6jzww2qWaxiTYzpx1u
2k3IyZVA02l/6DuTD63nssk+MTQR7ogSVG6S0MqSGqaETSgabJJR3R/urCRFElpDw8a6qJOn4kNg
qtX+cICKaWJvGasbJaFRN78YQZUuQRBAjFLg9vKnSYvo76TSGLh4CXwthgY2IqMLtNButO+YPpeb
ohcn3rucckk9vOcfatfGm/zgOLr24MWdNrj0J9SDPA4fOtmynDEm4llvD6kxrP2psZv+zDV/r/Uc
+DdQztGSvR7B/e06zZahj41k7q3spDnBgMWhupuHvIyLwn9K23aNcFwwTFrdK1k6M14Mni9nQmiU
LOVdIQrjvFBe9uibKxEo9ib3TT+Uv2VgJ9hxgmpPLcjyxomyHqa+iCG1URgDnZ7YsZpINDNBLC47
aj/62SnlAI4TSqohqlIf4AjbKzc/GHHqknsTBBkY0qZEzoUnPpdzJiKnZeRk+J6u5CZZZqQrLu1N
xtwOy/zgOvapXAY00215rxC2hGZZqV3SuCxzyOXqx2aVS5wt3kRCBwmZLi01mnU/LMUGFdPMhqRa
r7pwwYR2mVHZGpotp3mgDOca974ZpeVi7XqTAg7eOKCvgiixrlmGvczpbrel670Cvn9uSte7dotE
vFVF1V9WczDv4IMyRtb+lCJOtTW/+JLQdeUc9FKkp6CzxFdktv1TtvjzPnfn9DODrXYpg9G4aqpp
fh3XvrtZVdvHukX45fbJiuzUDLlFdkdtMT5gw/yqzykAvaEaf191rjdFOi8DamjQT245lzFOQnmZ
C1N8/wB3/r9E60E1SK2+yrEetpCzNJf1j/IWYwum//eSmGtSAnhYxp8kMR9/53eM10TCgiOBBtxA
xyKwpRf+UxNDVoC75QLrm/4PIGwTbv2O8Tq/Ib8j4YFwckSM/lbo8DvGq//mofViofo/0sT8Ctmh
xiEWDTiKn48y5hcc1St1YstQGO5ZilqQE8e5x8kw7K2kLv4C/PqDrBB7hk4+m01ONSqgX/swpGs1
jsiDbj978tRWA5W+xQHq68HGZDZ42j80hVAF6Xf5LyDiP/44Ljl4qenaJP7/ofa4aHRfUQPX7d3R
erATf2ehndnSeUoUzuV5FWX6FwjjH+DP7UvmGyZljqfsD1nyU9c7nRr5iRmvIE7hdrdM7Y6x+K/i
vj/yXH5CEflJIP/kT3AnbCkUP6PfDhZzUfuq27dp0h83Bp56HdwAmM9Txas9Ky4drx8e8Ns2kKjT
KVPzPf+nl8lunivlHmqGDjP05mDFRNfd6HbS7FwzOdUcYp+csWr/IgT9j+CrC4atB2BZ3GMbO/Hz
JyZZibLKIC33QhvOrmyvVNXfemmgyJBmUcn0KZ5A/MOKnWWHdXre/fBU/ou74Y9cxvYBKMvlYdtC
Xn+tbl1Ypk1Z+pRMGBgxoxra7FJCS+4D3lG5p9Uh+fmnwNAif9SitfKu6KW5WFLnVdfnS5kuWjTo
61cqOuZ/kGf/9kbd/uk/fZkQGIFPpgXSbpiMXwM7cj/D0uBV1T4xCxqjEFWwsqcW9p5hrHVAr4Zw
S8JeEtLKHGqkCPi1/kJJ7frwVj99CA4i0jk4U6B6LB4aDr0flXEbCI/TMMj3FbPduyYwna9KORl5
IVtzHLZIGWabQb3Oy+qLlnQPybyucYIvtialYZ52U7Ny3Uhv+8Rfay4AXPQ9eTz23vKmh3HzxY+b
Q97nCYmDRj6w05zU5qKH2TAny3+wKffUduCwNvQs9RwzAZvCI1dNibzZUfq9jleIreBBoWL0N7cZ
vOlTapXGm1+XGG4S0j14MWrBl67Nh6ee/55wxutv4IpzAwXcrV5cs2Kg+FAt/ESdVybzZqL2fSPQ
6I8ds0Tq9pucTK/pB6zqa29WjAuZ7Kfv+cqqRpfYmLSR13fFa0+H2OeuqNWJY6iwdhjt10M9lGqP
4l07EJgtlyf0eIY4kPmnNg5kCsDhRXHy3G5bKgnUvvb7Su6mQmu+V/ywB4tqSTesfb+8ylpjE9Lr
w7upcEOFheEn12U/SOwNfXdFZ55uM1yq1glLxgYzzKd12jq8ZXlldd7wnpkzNIAmg6c6wPYfeotW
Pdeem1zTpTefDW9AD2aU5qkc8qINtcae4rqxUIkN2EqLqHMC5yLLBsCmySbJqi4TyP4e9ym5KdVI
71hJLzqzmRvMhwwGfjyQCQgi4qfNFEEuulfB2lMsKUqzf2uITrxJR6dRp6ypG0V1IuL+HcJJcIVu
cdc1SiyRDXuu5aYaswHmL6pW707kQDf8Ix2/gIRHfdKqE6uIUZwAiPBC5UPmRHDi3h5rUBFNbYOq
hqKsyr8x81yBSdLelcSTVQAEjK5cI9RzRhfa1vBop47Q44QswFfTbmHwicig1bDojMDdTeug0vPa
p5pgJxCkaRSFuEsKuwkQIFbaQyp9EIKO2TSuWwbb3VhM+ASc1Qd4gG5yKZqhDVFSN+w5d4umkuzk
b0CN3CCbzlP2d/8Dx+lb4O1iA3dW8Lhz6/jDmQsn3rsNBHKUf5soFGBWmT4Snn8uNsBoBTlqNgjJ
q6viUiuD8ZhbVC5h029KnFnATgkQSkiihgrzDZSaJwtjN4ztndogK6wR5s7ZYCx7A7SI51gitYFc
2QZ3lRvw5W8QWLaBYUyUyGbWQD72G1SWiPpJg7yKTEuVx7IByKg2aA0lw5ue+vi4Ntit3AC41QD3
6zdQjpB1rAxig+oIneBaK/tOTsuFbzXe5bwBe1qWjXG5gX1CujaqQ4LdiO+4porM2mnmeINd/crY
wMIK1DAV1XISemfs1mxYj6vh3xO5j9gC6044acgr6lK70aXFjm6k2W7pB+M0j151GqTfnMuFmAkL
woz0fwBN050MWGzz1gTqxMwP5pmz/zsbDqrpRgNTCTa6iOKt3dBSvbbW92VDUCvOzeduQ1UpDq3i
aajvaL9zEX5WnOTVhsMaGyLbc03iZkNpyVpyCS0euwOcHSBuvuG59YbsLonqmrj5AHznqnxCum9h
5P/f7J3JcqTKlrWfiDLAaacRQbRSqFdKmmDKjh6c3uHp60Onyv4jZZZkd/5P7uTaSUI07tv3Xutb
yZW5dIVbWdEgtv9pFnPw2DZLB7mhlTwmCU1lJkD+Pb0bawNXB8eigdTYfutDc+g5I8iKb7MiXbs0
q63MtCiNqvLk2BmtbD2d7W81+rNzmPbZKVl63sCl6uMQA9GsEo5O2li5BzGNF3KEbFRWeXIui+Rm
TPBqrhaQ2xzIpcPutXI8D0vXPdY8sUjIWoYho7fq3przb316c2nZO9LAfhnlh2Jp53NgdbeRbH8y
dnHXntnUV0bWyJJTl67tENv0vzv0vP4qf5sTzFOTgzWhrFgBbiUf2npUmNgD3VPzhaUc/6Ys/Olo
OF1N7KCVHt3UFY8xi8WOAHmSPmnAXBidosHEJCNbRhrjMtzA8DMjqJlvfeLv9p6G4gd2HwdFoRgJ
zct4pF4GJZHLyKSY5fSUg7A55stAxWk69QIxaQ58wjCLVaJV4qIDcMPmmbCveDKfdpKo0uu6oipM
l+EN4RPz1lgGOl6eg1pyRRoMCChBPzD8GTHCrxNTJwnDXIZDERatbafaKjDSWUCRjZ9pvopd1vYz
krJlssSWjLoo8auVDfv/Qi/yNvASE3u9gndbx/G8S5YhlSXq70M5H4dqfs0kc1OUo/la8ifQRgi/
tyxPgVeUt34rZg6x4lr05jqP4+a1IIpyR1oqw1tZ0ZRoosAYkuZ6jp0rJq535TJXq6X5IxLwGQaa
CUFcLtG8YUa6s2Gs6fog/RswrtlpnuF2rL9Py/yuWSZ5IWQIol6PFjpfZlfhrsx6Jn4J+3bujOWa
2/lSTHHMrLMc11J22i/TTW8jMjsjH8CO9OI8kAZ7m7bMGJ1aGodu6f8nfuzf9BC+kN55iqhRbHRI
tDoonWS1NCtdslDlltMDliV/DVLBdxpg/Wv8NgWdbBrD8zIajQkWRnxmNtYT1YZznmedsNvB5JPZ
qz7NHxKtq5FXM3qVywwWNb64H3KvryFd9ddh5/QS+qHVAF5jlNtECfJ5fvRdTpPhxW+0BFFdk/Vw
u6okOXHqR4syxf7znM2OxZjRAjPVAQt55EtIDijJ4dcg4Kx/ZbbHK+THdvc0T6C4DG1Uu0SGkbup
CrQHK9lnRki3yILekAwC67Axd5AbgCnV1BKJoKZLJDwjnLAojwh59TOGmFlUA6edGvPKju3qWoM3
gcazaKrH0NGUvpG2MmvG535Zr6Y6Se6rJEU0ADwIA3krnfRRFCW58VBm2t9t38PtGjUF70tkHhTs
xm7lfb6oGpDS5FC1yn5jzzmrkNSMCyYF1jmh+WEdMxG5IaPEVLU7p2jsS89L0p/IOvIoYEwpDq3T
iQsynL29jKzu1p8gdSKZ7NS3lDVg3Vpdeaf6KhCFpU6S6U2zcvSuZMnSw+cpU9aOMeV4wuAw7pH/
yMsEU8B3BI9UmCu7Lf0X+q/e77yo1Y63fL4Z3Sjcl5GA+SrbWuww18OP4Ls3tqSuTv6KAY4LY6ac
aR/3+RwFAFin69SMnOE28b0p3vSJXrAFOvYmcjvBP9umw1r1ri9RfBdRMFPlyHVvsshUXZpdZK6X
qp0uS4UrCs6cXvd27G/CrtPFqqHpSpgEkVnFAz1K9cPlaPVL9t50Z9D29TddLhtCL2FXb2wV0dc0
G13/nqChTVGz69VdHZU5gBYABUh9/X6y16wb7MJT5fMsw6m6rXNeiN2EfPeMiIY2ZF2oHAXmWAam
EbdPWmz6Ty3/dhyghis2TpcPNwZnhGNSxd1tmczaLp/y7sIdseq2mGoTCuq5RvnKvONRTtCPKKp6
UmuxRSsbkbBfVQdLVJFF3TmLeV2EanAe88SmEGtm+9J8gz3BK3CCpeudgViHBlW8gaGYNk4IPmIb
YBQr/EKPSt5QUkLiRrrX2zzOHzHCM0x+A0/5ygdClS88quyNTPUGqXIXXlVtLugqa6FYjQvPqljI
VuhMycKJQB3NaReCHE9MGFimxh7YLGAskfv2KXrDZXEUr+/mhaGVvuG0jIWsZfrZuM+mfl/rE6eQ
hb+lFhKXuzC5ukQmALgWUJezMLtMr4w3Q+RXB2chesmF7RVrc7OieIgv6fAP7Am0uqOyqbfhwgXz
F0KY+Q8sbOGGeR4EsTmGJfb/G4Rv6QdfNQgX3+7/3SC8fi1fi/fdweU/+J/uoOv+F25q03MsXECL
9Q0t5/92B/FukktFXqD+j3Xz/znm/P9yLNemL4iSjFaas0gG/6c7yL/nuyb5WZYATKo7YEj+E+8m
l3/fFvDfehKLDJROJIjb922BEndwa/nKCuoujrc+3b07051QSpE6uTE9ZaKUGrrDwElCrMMSz7+/
yLdtet4XQtOzjdkjYYONOJACwnmiA0ndQh8Bbeiz7u2cmH8nciAGua4qD/+60X/p+bxFX/67swIv
xiN6gRm8i+OQ3//+18PhsIEx+SLAU+pdwylPTj4mg3RdRFOy6Ur7uQJKjmJ80YK5WRkfJ5QUKyEJ
QcRpQBh36sXldtCTLf59K1AWEfJ1V2RHRHbj0gp4aePq1maG+MQhlk05YYdgNqST84AbdWMyfF+z
RKpdLeLhFPv6tAnZcDeFT6ZYV8bVWR+KZF9VWkv6qYZ8v/fMLcaW9NQUhfqiJboogz88TgenJWJi
moY0nXQazv/u8nASLEh0bo2gH/mfGVTVQ0cA5qbyEoUsMtzmbpNv3H5peQzDo8Z594gJ4Mfnz2W5
yvvHYgpj0ShbLv1tdrb3v8Ju9AJaKQ0TD3jBfS6TFhZrX0en0I+b1ZSI7KnWZ1Ot+mb4/vmlDfOt
0/jvq/Mg6LTjR7YXTe0/HtF/eUBjI+wimiFdEMZ0gLZYkyGM2l5xMCuP45KUYKOqBDfUaoiUy5g2
sYsV3q7iKgQ8/1N5SfItIvJ+NaokOZStDX4rtEOwhUhFThTE05PnUIqYcvid98o4p7HXnszMyM9A
7s1pVRMjb9HyZOzX9YUatloyVdfoBJ8xSZ91Nzf2pllZJ+lVnL3H4mH2i1dRIs8DXVsdRNua3zht
ui/syHItq2qRkQp0NDQZsJ6Z9XWXm+5aMDi+hSsqz6Nlth5q4Z7xKCNQgTcgb/axl5r31RJOuxk0
BvB12ezRJsjnuNONXRo6SIioQlailPWwSmAVPsVFNT6QwuEHGcdHUDlThb6iTqN0Tfig5gdS6NyI
gsLwImnz9mrpeKArqIbqFKIJHlZuO8yvWtZrr/h+jPt2FParrWoqY83P4oqKEYtM2hnyWVHbQv0Y
FWPJPt+ixpqBj1Ia56E33cAgq9aDBB+itabLspJSgMXY4ynWezq0mhh0P1p59mwHknmq2LR1WZ+b
iI9vm9VluI6nVF2ik642REpF9ZbgpTxZh5pmOnTrOu4FG+x90XVYk8ZIl89IueS2rYsqWRlC889G
YshLQL2gPpukfPFEHZ9smmXbvKLc9iMH9jLYRvQqbpcGTUXrCNdXWTx3AE0p0RrcTDGnxD08InfR
2PTBJPCDYpZP92ZSZz/1aOivKYYcQhh8EgaNERxvodLjZEGDcNNkZMmdUxTCcEFaveBVmzg8xtJA
hqBzcNWqLN50g+9Ac2s97YgL2P6lukm2DGD1COnoVIFL8zrK/B12Pw8uHcdu5D0h9Iyp8SpaKM7A
0o77hLQCSf+JCAzPq/c6VVKQZjFT7xSCM3BVcfCKOtlZXtIjbnSSY5xG5Ng3nKR1zYwbzhs+Fqto
zAlUcKfoxnUkDWNb+heZoJSZ0+TOYAJ9UdtgbTrZ6I8Nhkc6EdJGHjrBvm10owj0pOyPZAPXm7p0
fEo0f9iqxnNfkt7hDIINsl5bcxavVQY9MOlLzL/Edl+G2sAZ2tQwI+qFbx5HHDprdGSBMXk9hBVH
4yPDqICTSB6tyvUfpwEfIiRGddtouQCAWXn1ZTPl4bYaOCgPk8sd6YxzV5KzMJumdRk6U6DqdjxW
meGeq6ohVDDyjI3jd8kOg2nfrRoOmQ6tR1s7dtNYn20nbe74TJ57txEI0lHqal067LrGdA9+l/lH
3Uu0/Wx3yWbGLH6fZJ1LclzoPykjVbcqNucfMudhDtHokYTi5rcZa/xlr8tuU+aZdwbo6Vy6bjhc
Nj0EBRPJ9w+/1Hh0YZE+STszGcPxTMc2c4JcLZqoRNG5kt1UnQzpx2rvQrbZtEVT5JspGbpLnG9s
7kymDcJABnU7IZPYGwxg1kmi1yePMdSVRsiFT2P1ui9MdQt7KDmFKq22w6ij03JDEgpNTwuQODiY
+bDlIhnkiFekr6Oj/H6FykZb6xpKqtyxb5yiNc6WbPzAxIBxnaiouC6jLEQRW3DEIcFHm6+6ahaX
Y+emCDmMCipTmhGLing9SxC/9uLSSeyhXRF38ECwSEAreL5LUEGe3ZT3l0s0eyOEu+akGSyupmng
CkpR8Yg7rIjHAQh4w/XNagxCB8V1Dt7pjFBOPpt9k57QXTg/kYTSo6jH6iRcmewKWnJBUWKBWSEH
0qEecSOeKt3iNxpqKM8wU/dNFw5H2OQHGXvR1eB7zRYVf30k3kmekyz3brSUM3E59fVtj+j8ZW7a
5JszWdNN6cd35Vhpv5zZtVh7OGZasjfOYtKBN6dDiWRo7q9dfLnGQYuMfgKHy6mELIsFuwWm072S
adoAPBpK79ZCineci8zcOki3kRmyiT+gFwOXoHQfLljZR4PalxjzblDTK3+LtbnfcIdHO4h7ozQ2
1B+pQj4rtdVYI3PfIU6jNZ9x2lyhPRZqndUDeNvZkFvstOWNzBw0617tVGsCbh5ypY/ruGmcqwqy
wK/U0NS3RRHOpdth3A6GCr+RcB7XuAJRk4/tUD2lHnpc7Aeag1COPM9t6zcZw5q48xkt6z/nvloQ
7t22y8hrFfTXAGyH9iVy4fTbIkDfJaELsSkHGgFgLhmva8iOL26mZUQHFTQ0pIq2RSmYL/hqNDv6
22aLfbvR5mfNGsp6AyDKk2v++WJvRzPrjZ4fRl/kN5ST1e+5FNmafmqJMdrvxwdHiekal45Hf5bG
PqC/qoDILcXRiNMa/m3ZnwbHeUozuWMYOQYIr63X0Tc7omSFeghDX85bBUv0HFaW+KXryXekRO5V
1NnNT03m0lz1WFMfFOhklLELPFMaiqomk577MM8mdV5l62eQctnBT3tzo6YOBzlAVLTJGV7dNM2f
iZfwwRQ28CbKFmkS3Lqmiu70bDjBLmwR12oG/oHoBDfixiEeeOUPZGZqio91ABx4ICLZE4ETanO1
M0ARXAiJcVOzVXmLGNTc6cbYbWKC2V9Uimn3kT7A85RYsb5lkwaz0cNlJr5r4AG1FV9nHPvHSYEb
syNrX6gGAZaTt8OOJsB1PmolB30bvv0qNmt2OUiwLMGWaNja3ZKZOvcEXvI4hgCS36ogv484rMfS
PlTomQhnSop6b6jk6PEbLylX2msW0nzldu5jYS91TJP7J3K485WeDjejESVbtu70pLr5pPcFPDWn
hlXtm2u70Nud25P3jIKQdlCc75ldFSygaJ8wxrer3nS/lWERjLEF3llzDTZk83fIO7W37XJeSb2w
A9BmQaH1zlbGBSjYsMRMX41PTtpDBaQFBeJdckE7ix+5Q9n3oo5LYFyI5DPPjc61X183zIwOmT0o
+rlmCxXOcw49HmmClWL1zXGK5NjmEStQE06Puo55HS35tqsYTI45vUBj1CsQDeT5AIinX6687KAL
sat7OlWiHYnjrPaJVNPGitJ7PmYy4KL5TJAukTO6zIJ2EtedA4Q+Y3x744UGOFtb4UdXU9JvuyQu
r7JRTtfmLNti2zQyPk9AZ0+2XvY3tLSq3YwU4jxP6RV7G0wN7gwVLK3GXdFQjo6O38IdQzzns9Dd
2KrPNh7E4Iu0TerbUYC29YziRwju9ZTnOaWM0zvehVr+D73p0mhtQSFeAaUzghgP39Kt94JWZQ3y
OnTs7lCrYzwqOzCjqH/g3zkNfF1HgA1duu1Co3uNitfJBUUGE23cVLy1WIImKjLiCHa1lVvUyWF6
YfbkfY6t5BlGYR0kYXFGzG2cNYt3E744hhAS+sKWeIS49clPQp3Dfz7+EA5Watgk0xkawkx31BgP
+piJB42x90VeRtPtABnjILpMv44YUdOB0jnkVH2mORtDH1WxQYKkWD6N6cKdzYLgCmt6cGAZrFK/
Sm8B1nEKBpbZrt3BxIlDb8u+FFGZiRXjRvTBlcZbP48jZbzv1qcuoee/wp8s3BWETz6efjYgLyE6
z7Z+PMRBJOgCrke0R6hoxfwL144cNwWMaf6dKByo0+vOuWYqKnh1vKZ6SbFS3w1aJg/MiiCnR+Ho
gXlB0HvTypzKLtXxcQAfprlWmWoLRp+AiIjxur+umrm47/NUu8iFxbS4nx0KgAq0Ijf7SdKO2PQW
TvgQSRRTEUvdMva3X9VQoHeobWvLKBPtn9LB/CS6Sw/Qg1TDIX6S+W4kMBYBsdKO0SzSrZGV6W2S
06UzasN/hnRcfisGDUn3wmSulj3fiEvKlzzhps6MZZxV51YewxAqQQyUHMKAv13pTom00JmTfVuZ
ZQB2TQYq12owOqSGDTa8xE5H3tzaHgATWMiD7txO3TwFBQr3reFrXrhusfYHYyLc/QDFNHCmXP6Y
eL02euTa29Aj99Wmalw0lBMT7hpL+LVdRAzltJ5ApqX30FkMUbO5oH2IB0kHRlo5G6fxiKVLOwn6
GFm11CVtgbgDjjCjw08TGjt17m7a0aaoEypmRg66SM+iZpubPBw4fMfan86Go4zHWWo/3TKNHodR
JN+HTte3cx8VP3qtaG5b2JUMpLrydsz76NjaVXwxaQNrO/PPDVxrsbKtEQTnWPrGnW8hLF2TyQZn
ZvlJEG+DaMgvvK4x5MoWTYkBC/l2ow31xeAR3C6o6bpOavtaZnVAvkx/1NPK2inbD4/GLPJdpHWS
UNdQ30Se5GNddLtmVI6nnsUKOmnD+UVrabaT926u47nptiXc9r3d+YAHqBhcBrgVo51VVkfdvTnN
MJocxELjKiviOsjGfNcgBbyEOu6tGgHeHbPKbhYN5W1EPhdH4co6jApiZiQmB9CBGL5ZZkZeiNSw
SoRtzvtbYgUDtFOetMJnv2vMDXF8s23FRybUFaDTmIIRdiYNHMl+uhq8huquFBwE0vtoTMJDaOjR
pqQlQQdiuovaxDlOQ4SX0IP3QRiF1R9CYQzbUhSM9PGpbDOdJcnPqwJeiT7LNTet2tEZIEuI2j1I
0zFDA4JJUcKx7Nmj0tZwL5qsO/dknq/YdtYDVpofkUpNNEDhs28ySZtyR6JxtZzraBlG0Rmx8O/k
S4heeOG79Oecrh23c5j6gdCqwzw3bNmW9gQrhDFP/Ks0FqmztRzixsrcdOnsBGpeAOgWKpumw8HU
Q4Idw3q+J35QArVIYcMpKP0RfNRURwfOWWXdDhmg8TGqaYNMM1+snwYydrVtpWNZlUjSY7HsCIiQ
drXKxgsvZVhtWriSwiXXJQ8n2P6i3OguMjws2u6lIfCaEutyIcosCWBNMoWPDaapk96sikRdErgc
sQLmtyE6m5WNZYRXrKPeVTswLQ88hNcuSh+5UY+Tne1Hq9lNiqANhHmXNTuyFQxNJOtNgqAipMEo
fEqUeSKPtHeZx3iWpq5FnrZHAxQnMz3oKqyU46q2bLx0CQbja29u1I2V1IziJCafW8Te9aqOUvPs
caL/lfgOgFyj/DaTc1WtrAwzZotXaOu3mgomq4vWYRL2u1T51g++J4bZy7KPqdFEUCDgT0maRQQU
mLuy9DvanKCBcuIRG2MQ3wZD3HszVuOxKOTZpge6wtPxDT1WgoB5ym5bz5hPjDAY5PI09wkj0HXi
C05m/tBSCQkA0EbEeT4R/ovZzg85Ip0g59TOLgrnl6iknzQnsnXtJw+m0ghCteNhTezJzz4ER9Ig
txktDtdW25vXtjmYQQL79hJ0vncjvN47JzGwe0P26R50Q3GONOOwIIuZ6eRhvCrHPmd/yJPHcJoq
tu/MPndxZ17mZNGc9RqrdldHW30UT15kYFUsqR0QT9mXjmoKPq7R2TsAV55cQ6m90bfrgVnUeaA0
oA/bqe/+qMnbKiVNAcESZLnZmI9GWBIg6Qi6ZbZyJeqNut0j5SvOWp2Gl12c+9/dCislfWhYwStu
AN20XE3QYqK61NgpYt1JHjqaPJgXPMZ6P+zZZYPKDQfvAwdkcR50i4I4IjxB6n386tITOdV8Ezcu
z+AUjXV5KnUxeRtvdttfvjPFXC5OzR3eW4iO6RRduS76D5s9+SeULu1ONiL7HcpiulB5JJ/bQmS3
zCoR27g6HS23LiEJjbAJADL1KOFac7NgqQJYMLw8VWRvRFN7fIpm8xSZ7XRvkA22U9joHtrZqpBV
9djIuz6J92FI4ROlenrhIisJeuHJE4EpYR5w3lErSh/nhMgq4nzeWWsEbCB3RFzNG5NLX4LdTjAr
Nf0hrd/sECkGzpbMiAn7yrash+4MYEasomGKr/tQK+6waDf7hnDaERQeST1BzWAXBjDnI3ULlh1p
I3kCjPdhcNuv0ZzQqOgyukpDoXhMPSVDeoJjgY/Bc/PvfsM+NbsjlG9l2/597SBsq0Uh13NeWI/l
JKJvGqWNW01+4GV1hWXMFBAw63pJw1BsE8Ws+WuUkeIxaQVtNFdFd6zxt3T01rrFkdjIFKXJXUb3
kULN3tZOvVNgipjPeBg22MA8D2izEetr4ludVe/nL11B86GFVUMYk/Yb2nW40mNJhxsq7Dz3VkBb
ex+7FX0c4mQ3mkceU+jxzdVZ95iQGsWn2/8gErVdNfnYbqrYWWBv1a2sajqCIa7IOk7sIyBFucL9
SWgYuci72PWrYFYkYOVD1h1iutgbm032lx6yRXd2YW6t2bZ/TQr+md3jlOsp9PDVU5iM/nCCuyQv
TEx7B/r1Gjkxpr1pUEi2K2soSJHwy3wd898dsVCJiltHp48WbHvXIyJe0b4aLmXEQoF40LjP+t4P
9F7AExrsMqbKjTgYtR7mH6eF39V3kMI5D3s3NW2ti7cD9xSX40MUl8aFEOTSwHbqVvpUxXsvzW22
3dE7Ja1zhPmRw1wytxOiS0jycDV3ZmX2d4ZlFLvBmoYtzepcA5dYpTsx5P7eGnuMbaKTz7he3NcS
ruRTY3TtI301+GAjqsd0k5pxdSoGBfmNKcEJ+oI4oAA1zoTX5Rf17EgYX1m6IwOD1JgSBHY5xY+f
D1z+kKozwMT/wJ/gIPvGBv5Bqj5qgi6xbtYBRGxrTRDHosXzH8qMnnQur0pi7e5sftUDM5dfbE8U
LWahu9NqFLn96izl9Bh5zs6tOernev6AEbkifXkG35+UMf012//iN/8RE7j8ZmvhHwsHCI/5UV4P
cD0MR5E1QV2lFmFYsLpjJWB7WjIjeGBIt+2y4ph99TMWfEgtQ4NTWrTWpfSgus2mPpE5Dgbi83v5
cW62/CxAPIZANc2vMj5o6IVeIjx0I6h2tLwJPr9hHnVDGg7bUR1j3oNAs8IQm68/v+zbkPf9xMzG
gslIGRoRtgbnw9TQtWfe6C4BnFAZ+dGv8MVPDoRqrF3uvUzFK4PEhwln8Npr0oEjAoW6zcBg1dVe
eZ3PMg8yDlq0HrJLpDveeUys6uDWMOVnjWlbMZvVqa/1ZUjVGAwTMMZtGHb8bkiOXNHRdqnUQOpx
njF/hE19DolHXxnSCMp49HcFlq+1HfUaYuOy+KFNDFldoCRH1DMZ+8Jccex2nHvaMcB/hnl4bjJj
3jQhEYlaShyz8I2caqZ49pjU4qFIDefHzLeD6JkGuDVH0z9eqv9T8f/HHBZuEWYY5o+QnRwk8R/u
qD9VVa/Gmr6JZk+bsZl2Ph6WM534bIcmjG5Q7bjxfe9pCcsNoE+murDe7DFbff5s0RC8G8XC+scT
4SOPcRjhuN6HH4LBVJdJr1dBNwnnxoEoz6xCjF/YCz5acfBWgrqhiUep5PM5fVgDqliy6SmPHNJB
YOhvoG/qY/5bc71HyyzmA2Pf5Is/7KMXh0t6trU4rhyowzgr3s+YBxmHrMhuhxdahyrpeE8UmJSV
5VcX+vhRvl3IWXYR2+Yj8T58lKVEU2PPThdYKZomGP40OsPK5nhYm9YGvBuoh8Yzj+mQ2v+pqWa5
Nn4RlA2Ez+Du+3Btttg2krIngjLsql0haxl4Tknrq43cINebe1mG4UrBx22N+XGRd35xl//2xy83
mmWdF/qPu9xqER7IoaHNZIdPeli9qpqWtUCeWOP6HTsD85Fz/5+9svzRsJNQyiwpQK79UcOQEA9F
V5DWFowv+5Awjl47mScfPr/Kn++PZ0DcInCI/cNA+fL+/emV1bali2PeJRJiAxQFLM7UtfiD+Tg/
v9Qf3iiAfrgJALrpDvBspBHvr0XLCF4x3rElPoN10H2oDfuXhmJ2neg6BWHKRsSOgr4935hd++2L
y//5dXomSxGB8SwAfy5GrTVjUhRcvhPmzyarLnTVvNDYfBFRzziMETApBTA8nQ1u4TvG/C9jChCU
Pgi0ZUUAbgRQgVjMZJ25z5//tr88hXc/7cMLjvEkHsKInwaR5GiW/rVvdd95NPvPL/PHeswTMDFg
YUKDISUYUL1/Ao5Gjg3uf1Bulrpzu3bnVeIxX2S1dJuBxqaw12Ko1vC1kT5SmyjwmJ//ho8r8dtP
WJKoeLEtQcr8+5+QpGgY2BR4CTz2BeZ+PphZUX/xly7Smn9v5f9cBTHXYo3UeeHeX0WvUoIt9IGr
pO5DNLn3Xd49lmicGtUGn/9Bf3ut+IA8C7GRudSA7y+VWrmv13bfBGKWzX6O3KekgvJrgrvYEX5r
g2xBDPP5Nf/254lFT2cg17eYVb2/pt9Qv6i0bQJGoPcRONCVEzffO8vFxSB+fn6tv322pnBpfwC7
003L/fDZ1mTRmrg1mgCSELQuraYKQTFBs5R6JJbpuMO7PcDh9p6qiNRGBPFfPM2/vrcw5PhrLc+C
uPzh++jHUNPrrm6CxrEufTRdpwS8CgOJmWle/2visVwYRppsVFLtUAsCN220L+75X38EoROs/0t5
z0Dv/U3HP1TVZlxCVlLVkxD67WSYl5PR3UtDPiKoIwbLmVe1/duKfaJLqtcvnsOfm5BnWnRHiPQm
X4C3+v31hyItemgGTTC0A6aygTow06sd5vw46Oxy21otXQXYKE5NU1eBidZo6dnxRjO1oOuwcpQT
6c9MvldhrWV7dFP6BpaAvvn8h/75cgJu1QVqQBLikDd9eDl1r3TjGVs0G5f1kNCbOKa+t3NxKa/m
gSzVz6/259LJVoLXFrGvxTtqfbgr4DGdvktzSGB2O/zMsuSOMy6oaO0rUeEfKM4lVH3Zt3THtU0b
xd37+5+mIT2FzNIDyGtgIOTTTCjjeirba8bFDVwgeLlRM4EuL0oMtSajP18f9wSebnodKFkJygdY
A3HOZea+dI437LuRwDhZFkCDbYoJpr43zcDzsXJQurapkCJ1E4a+3kKgoH5ESOM/v3sfnxU4ZZOy
n0f1JlT8uBqPfRk7EhR10CNbBZ9feDcqwq/gAeQHu1d+tS5/XP3/uR6nrOWMZ3r68v//W5RYIPlh
vEIGGHLMU5VyuGuj0PniDfy4JC9XsQzD85hSmEvN+v4quZUYBWaDOYDXjMdGxt9nlbx0lrxoC0iL
y0T489v48dPkgvTGsXxT1AgUp8sP+tefpeQYI8SkL2aSMv8k68xEI1K/mo3xw2AKi9ubdFMGMeUX
1/3D7b1cmJoYmhjX91kd318YhlyXdp6nghxZI1MJVDuVuA+R3q2ysRVHE1dlaqcP3vw7drw7aCpX
jldehFRAMF6fTHB0wCE5An5+Pz5+lPwsDgqsUa4FCQHj/vufRW5I15Z8C4Ff08sKVWQdMOf4a8YM
8vD5pf7SxNA9CMLLAYi0MfGWhfKve59NtEVzEFisgVG+buYyWkcCdL4LvibilBDMrgnjaTZebfLM
oUK3a6S+2jICognKkCofv0q8+svrAFoWNgLbBXWW8eGp9LUVcy0akGnrdFtMNlDI6xZ/qzu/Mnx9
SnsM4lGSx9sv7sWy2P277IHLwCbJSdBmCV4ODe/vO0p51nOVjsHUZr9x5dJl80klLDakqRGV56Xz
xVj21clB5rclebpxGYTX3c/Pf4Zj/eVnmOh0INzoLJgfH0mf12KgTzEEVj6Kn7YMn7MhuRp1s9+F
bvcrG3vnHlmNHcE09aPbBiDhPs/nTWH68Y3mNQe8RAwEhowxQONGKwuUPu57jWSQ2gKqa6GyuXG1
Jr7Ci28fMms2Dn45j0Gl5+WzXdT2vhKz/tLJmX69Vfm7Pu4hjTdlvYUK2K4Zfq9I6yg2SGqKczWW
uxqv49qcsH9hvTMPmNe/E+zoHg1m8q9tZ6jbrqj4kT2RnylG59I0H+tR0EjNUeF4I6w7k+n1uYac
hT89r66KFhtLDFYAObOBr3oZqGyicVSXeYbRqwMbtZiyGu+kRiN7yNwqtXe4ZsX8xcf4RwGHdo1e
BH2+pVOAW/PD66hN9ZTaPeSeqBT36IkeuKnfK1e+9C09/GSxpM7tvnaZLk/ajy/ehT9eBXZlQBRg
F/hCfetD5fbf7J1Hj+TIua7/inD2HNAb4J7FTcfKMl1V7Xs2RE8bes+g+/XniZoZnUpmKonWXV1A
WkgQGt2RDPuZ10B2wmYga/o9qkTWdxfR4Q86/Z2bfFY/Wo03rgTj+vnNw3iuLOAhGYL9wCL4yOO5
cCM766ngh8FHoQEPy2PH2qHuEHyL4S7GqNvXylbPlPEt0MbhEybfyfsoa5y7kMr+zz7p2YjJqNx1
OQDSjZLF+LbjIEt3I5C3WapO41sYTPoWFiAGAA7/kGq1qv8CoKTPFvvXp/D8NjE5uPTMXwoCtr04
1Jk1TV4DGmWPPhRAxaqJnxovdh/damTv2FFwRHs23HcgYvU/t85/xJDeXxdDYtf8a6bT/4UthRDS
P74W3/+x+dr8Ib4Tyf94oVAdv//3f/F3/yI92dpvRAQORRW5E2V2+E/SE3+ERhCsDINQnmqayRX6
tySS85skNrmyTGHaEjf4T9KTZv9GDGrgv8y/5b1YQ/8K6Wn5WkjDOhI7EkgeC48X6/S1EDq4tSpp
JtpOufMuHkULVNudyq2Ukv/DqDy0Ia0+DQ6DqqHLObv5tOmGCQJt2kfOUR+9GghaExyneDY/ua7R
4vXZjV2xiZGQ+SPVg8wPZhQ2EeQo3Dev5vzpz0ftH9S3n8q46Nr//q8X9szrtw4WGTErhRzVxN2P
83766xV1RmuktIZdJKzpK2hj/V1qWxPYEA8GdeR5zUetp2lbYk2DumWu75CQP0zqQMhDYG4eG7BH
8YbirFbSI9foNwoFoFkYgRCiM/PG0dzpSXTG8NlotMna1LOhPAEQng9YWc1728kasUmAjnyeQZqo
j2FWgB9V0St6tpMkug/0AsQp7P2Y9r85xptuQt+upTf61zH9l3X25aUnp4LKOBQw5sMk4DqdCk3Q
58vQfd9h2h3QFY2cjRhVhXCLmvD1aV+G1nIoimQO7x7lIxXLxJNINy5zU4MYhqS8M1ERKCr1tlUC
7lMPiK/TBo4fiuL5ZcxfuoUe4m9N2ZY/u/8j/9o/Ld9ftv///r//fw0JNdb02pUTijg79SOUf+Pv
iwY7DLhukPyQW5AKa9wmf7ErbeM3HkGCUXwtiMcNjUP+90WDi6HHc+Lh9iJJlrKq8rf2motlvId8
FHcNOkncT7/CrjyrnGBHz4UGCw4yGnnZ8qjOeQ+k3Q4RpTTQPLBUiGUAxvdTVX4rve4PN3afRY0V
caSn1W3bIxs7maA1Xs3YhQvjLAyic8EsGCYeEyYdmmUdC/cj2o7I9uyEoap3wu1v3SL/0SbJ+1Fp
kRJUABSBy9yURXmPZ82w8oy/tGJOLizGd5hlGZ04zos/yuskkZug0lpyAxR/6HftALRAujDT+rHK
rQgjLORI842haDO3le2oKAW7tWIhe58OhyErsM7K0XnbhNShK2AYSbSza5Ft9Aa8eJZVVbn7z7E7
Vz18tYnOfGnl6/71e9m+ft5lMvfXsbO830ydW1eWUKj8uvJs/XXs+CPKhK7uGZqluTggc4/+feyM
3wysbmR7B2Uoni7jf4+d8RstPHprnGXDcin1/cqxe9Eye73h+FG86vA/ua9VbuxF7I3JeVvolals
E0u7p1QSdrsESOl+Tq1A7Okam81eCXRlBtwcz/G2pb+vbCPTarpNDnbqNuqm9qc1Y7uINEY2/MA2
AW+YpjShaCKZA8XD0Ibv0g5g06B+8aG0iuShsbPZ+PPs/OcFeB03snv+9QvwPvpBsBlBsT/ZjXLN
/6bY6zJuBIBiebZG6UH2PP6m2Ku/sUPZqAYSijQNZCD6127Und90uheIY3qEODzp/NFfj4Cu/sY/
wzvgODTM4MMYv7IblzUBgBwuRTKiV1N/2fyngYPVDJAjNKvyQcyXW8tAQBd1smqlArIMT/4cBakA
gmpp+iz//FUxKLSEMI3RqHyoz9u+CzyuVWSpcFMZNmM5FZDhzWglJLr4ZUDZVSlFAON6kZ/NZTTP
k2lXfm7q5X5q2gY986r98zb+lzHeWWYrP40iH64+FKAp8iyyeIGATwuyrPJLLUf93owRyt+pET6V
pepBtwnBRWNcRe5yj+YIcvEzDpe38Kkha6AjbB1rtR4lMSj/I8alDcvXohTGuwQlGeHrFVpZG6TX
lXvAXIr+JKjO6PhnohlwZ9pYrws6M48VWOSbtu2UFSd2eVOeFK5U2p8gJzzQSAQqpCWn64bMsgfu
DFG/dlbMJ0XXaT6aRQTOz430DwItws00IOHddl5wSBq1vzHNKjlgK0N2odTOsDLbZ8GC/EGEKkRU
aN2DPeBYvN5I+NFHsevg2jsrrn1ravr4JR4hcsxqOX1EDSlDHAj/rVDp7c3oAjxX1NFcwT2cbyxe
FY3qruFRAUC99vQ3WMh24jPkFL4TZMOn2G7zh96J13qJ8ktevxLEhDaYCgqHNpgne4kAUGK1UMMh
hHgG03frDmV2q0onEhgdzcqsnp1OqQBCjZzLhoFMqQ/yelJNq9O1VgXMZmIDfIc6xviJXjxeSS6K
1uo4Kt+1sOmTXz2fjOqYtA6JPUnEjcX5nOguT+yb0A8lAx4625jBWWrzm1f38YX48mweSb4oOxlM
pwwGpM/8648LdchTWqfVfgySBGuALt1nLqeny2r3V7/oZSiTnixBuusZi1suqLzUHNuh9pWupXYF
mqJVnObx+vfI3XWyLxiEdSKvpPpEz3QRPSSFTvE2qSoYox7GNUiL3+jd2D+i89c8ZMJyfvXqliIZ
8MEJmzTiIl6bk/mLebxAWY+1ZBU96UZ8P5sJNghUkfNR+QaRstpc/8Cz48WAtChNFkwmOTJEe71g
AbfgXEAaBVpph6g6JgGqqQCR/51R6BfTqLchCy6m0RGFntswpH0N1Rggk6Lda4BN/p1R+B7ScmSu
LX2Rljtxx4xi+uUPTR3sp2T4Y9ScdmWQszyOKhGRAoIqNDbIQJYd8AAH7ppdybeYaFMNGiJ1Orpq
2JFpH3Mw5/fwRNKbWp8xcc9EDGsNMY8SYNrKPXJp5RxKHpbcKJR55Z+/euX1os8sPWDl4K1VWMh5
xgGj+WBlQ8qEenkCKJezNTSV5h664afDIE1hu63G56KtQ8bVQfZIon6v5wOWYP37qK7guhvGxqAL
H8b1Mai030fYP3SB0cUuNfrvHhyxX99PDhcZ8w+ERn0JE159u4mSMP6GeuVPhngvo/eDWU9rYdSl
CUapmUuaXctTKO+GV4MYFlB6tWGQquoKX1EkQd7E5vf6p1yaXyqfLhk5yGnyntNR2tZNSxgIlR80
hXoj0ip+D/2mvh1bJ1m5nOU/tbjM5EOuoiFFtvaSqb3+oInFQPZYVH5fdsoGbjHmMapV7Cqo6Fsx
4tFH12jaNyq+NNc/8vzQAIbQuD8pfxDbANo5/crADgOEPsvKt2Hwf0mEhWApJB6/ErhcGURnd8IZ
yh9wDa0HfAiz28w0gq0dWPHKzpGLdjIHAGgMB/SISoBFsL/4IQrq+GWHuJ2vh/VPVVWgf019tg+6
wNikNNtWDunZYy9TBvJcPp97Cezt6Xe3gRu2OWqNfmLmCJHTewuhcbB932B/iBBcXqKMkQM9/nB9
ws/2LuNSIOfZcvGg1JYK351lD00CsMEfyJYebIdTiyC7tfI6mvJGXcwm6QWCSeQziJOdtbgB4+KU
MmESJ5TuQ+26E7XeTNwETa7cTVUNSBzdk2OUR5HfKU72xmkRCMBAzN3aIp+/MHHT0XRzq9pm1mDT
sB6SkQZc6b13hPk5N7PpOVV4BsldcL/RWxYprWskDBASGGHF3Ro0vjeFOoqdgrXTs+GY/R5OaooQ
cq/eFejk3SGR3O1gycV7ozOiLfKOsY80WXNIoU77eTamb6p8tnfTzL32y8sAUoYCMdkj/1kGr4rX
4rEJSQ/vx4n2m0qIXif9l+uDnOEfVHJK0iHCLWDmGhnS6SYbdDwvkbMs/CbIvmGc/jja6DnFcUzx
G6nWXdoXT5GhAHyY98Ddrc0Q2H4kkG02UowMC2jBI+jHsfLWoouzG0f+MtJm2jTAaknbTn8ZRp89
Mjoz218fxXHWmgYgiuFtdD3RECMPOQE6twBQFXfl4J1dq4uRF3Ni1V7iCrDDfj7kA0RUawDNi4ZP
HiMIen3+L5w1QwUURYSIORL89tOPDPtZH1RB+9xt4P0Vdh0B6I+sXw3U5AchcUctQqWOvEzqU6My
kMiRJ7oVmm8AptkZc/Dx1z8FhoUBvvAl6F1cV6pi1bEKP8dvNLfezUhWYE0/aCtrc2lXUJegJE+9
nWRhsTa20YTwhxPWhuACyrqZfo6CwdpNiEs8wDC2b4ew61HaUgBi//oHUni2wKlyLun7na4VyMBY
IN6c+1Fhxh+R1oXA1gzWzfVRLjwyZKug8WRBCfjHImaaEU5F4ijOfR3fwTuE+AYY0BgMlSE0+iY0
o6/Xx7swoSwYxRcGtGT14PSr9HGADWgnua/0reJbhog3TY9OdFLiCY2vhNjpPfrOeTE1K/MpA/fF
A2ASbnP1ADUgD1uM7CHG2w8IZPkzzgk7C2f67SzmZgefKnlns6j70CmaHczzelNW1ZrF8oWjdzL8
4ugJNlGliDbzFSAx27xE6Ge0m3ElermwnLLEDYKLVaOHvRglhTpbBa3FKJ5p3YxEnjcJhSaQiro4
WAaMiOvLeT6pXJZcKMBciZdweD9dzlkZiarLKPNL/mxXJOVnOrMWjr+JvfUEnNS0jMxHBQ4mlrm9
e7w++vlmolbP2UREk8sGxcbT0dFPUfvSVis/qdNH7mhvZwpHeawFqggZMM0tm0x9g3THyq1w1suW
cHjKXjJy4SUD4Xs6sGbUQxiHQQkMKe7ahzRvkP2Dk+codyNgqh/YgaBg7DZK3T6PImofSAOsdotY
HJSmPBy9T2M2u1vhjFwbNjTeL02r9c6OGpfydUiQ79pomDw2KNO7eBuqoqMK6sxT91ZNFQz5KiFI
W/QwgMI9Dj18FrBi7cfC6sQRGmz5uwgdVPgqt6oqlO1a95E8B5dN5Ea/4HjmRkjwDdHvKXoMP64v
yfk2B8ZJ4EyxiGQPXtXpzKAjNCZBn1S+4ynql5YXG9J3U365Psp5rAoJxiCZMgjkIMMsHms8GQ1w
7XCLFAocQTjea4OHF69RvMd8CI3w1vVWbo/zAiONdJmSMB6uWdyXpx9Wq3EbuQgq+gAoBZJsQ3A7
oX6/43yEt54eANJOEZoe8wplyabB1751wAD96nfLH8HzTZAic5TFhs/R10/1NoB868noPEPU6lbU
s3vUxnDGcNQJtTs1cOfv14e99PE8gGx0ST8ldFiUK2w7iELUPHK/ix2ciqpSRRwBL0HTaZLdOHQd
sgSJ+zs41hYSeFsckjqZ/es/4vyq0cGneiotbl5iuhynC+ApUZOr0czLURioshtOLGnh3R6x7mSL
WhYyltTykzucWgasWlJnZfzLk/DqByx2AAaNeV8HCBQJyALPdTcnzyPqFPu4H5RdYlnVXWijbgUm
JUM1ocQs09PtlW14frxOJ2FxvIJuUhEoNBBJisVX4OXuW8uc25U3+tIgNP7pu1Pd438Xl3rXUt7u
dVXuMiN6ansTpLueGzfX1/PyKDTXX1aUjXW6nlEIrLQC00O13FR3nZbrT8h8uSsn5rwoBIMKLB5N
VQowEFsX28bovbYx3ZowKsmrTW4O0buxnbodXQTlobNiVOLF2D8h6mY9FPhyEtqN6Q/XzJCeHRX7
DXqHKXbMCHchpJesWM9dmoPXP24xB8KGOO9pLcvpYlypY4jzrKD4sLs+0xYzeRr5MAUvWAb6ypLP
t5jpaDBqoTEFhVllHwyjLu7nGgGYxIxWsuzz8IOR0D4C1ULzixv6dKSgakLEhrPcn+ZYg3VdINHl
eNG+ipvfO6dYywHWhltcS4rOq8bjwnBqhqE2vtVoQ4XBEXhLcvTQzF2ZyIvj0eGRQD8Jt5HL+arM
1nbhUMdINPgq7L8PmLVqvtJG9g6L7Y6qdBn8cjTHdEKtJ2zlGaEncjreEOS2G06MB7Ec9bAB9myK
cPLWc9vJ14Oh//XxDAANEgcO9hcC7+l4RdGq0TDRWoriYt7atoj2rlV+ReOlvXPmvDxc35cvVe7F
xiQdhcsNUxjKuSXn+9V8KmGpp0GppD5vHc7ISfqzq9xtiJpPGRaPihpDegcbqMXpfaLUt6gK7bAu
2jVaelDK8L6k17dLRYJraYFlSXUwMtjGTbCLMjVaWXp5TSx/KhAgcFEaAFB6U6c/tcdVrugrOog4
miIqRfnBMB7p1FcYx3XeLm+Q+rg+O/Lsn41o896qVHXpKy4uLiD0GiqhduobajP4hqPIClWcbtU2
eYAnYd+GzqxSOrHXCJJyF58NDMKM8ooKCG2ZouGzPgPdH1N/GrDEw5O9RmMl6lZeshexisUwoLuI
pORhQgd/EcsoDop5ZRClfpcix5jR0Do4RYQ2d+c5N0Mzx7eI38xfsYAzdp4mVKSaRu9oZU2KDVWP
EFKG5tj1Kb9wUQIz4/J6QeySP50uMtqsqF7OSepLBdIjLt9EOGqs7YzMXWtyXhyKmwT8h23Q1loM
VWe9S3GXr087M/YLNSHxDTsMwFLv0/WPurCc3FeSiYmiA6WfxT7K9Vo13dZNyFWCHERf3SA26yYr
Uyd/72I1QS7RgSCpRwZkWa1o1cmc8goZGHRdUt/tNe8dIpwowwUB3oM1anDXv+rC/HkmD42EY7OB
lhID9NV78kEj8b0QcWYaIOMBJ/np1hXFX7i6f4nkuDgUX0bfQ6WPs4z8hVLmWKd0iR/l/cwrAw1k
ngz9aIvEXHk/X3bYYho924DqDfsCK42zxWq1UojeiynCa8N7D/mUrQetxrcq/O4anNVuGrVRUROf
ImijkGsRKinwPkuGO8ONgucoNs39REXsu+GEFtaJo/WjmdD4KUakv9AzSxEloH9gYGF5Z6fI2k1F
0D+mMIYxlENPpgX//KuwCGB1wOplyky3/cx+Vqg2KgJY1PkjzY6d3Vf2ZrJEunJdnl/Q1BwlR12j
UwKwerHNtTzAurBH2Lqs5/5QWhU2iZYrpK1l6du2guIVhbbDr+5Ceo28zvKraIwt6ZjGFHUguaPY
p9qSHmIAtUjzgNdxnH5lv1/IPsh6COP+7O+7y6B8xBJdjRzEfkRTKv4gXPOgGZ1+K8raQKhXR5ql
xGveGuggDOgxb+2wWaMvnl8l9GcAhNGEMXjbltCTntQOBGse+w2Qo4NVZt3eGq1yZSXPGIIcaY0u
DXw4COSgJRZRpBB4LiDYEvmoXmuEAGjc7ZsEp0xlDkaatQHSlCBEcCcvi2MUNOHj5BW/h0Fl3c8o
uWzgDDZ3xjTX/vXVPkc98cNYZkoP1gutfRFvavRe0KvBRUk0SnBEjXvc1mPY3uD9pG+mohjfFHrf
7fOkh6mmzw7WlXBz5yae90ELQur6zzm/l/g1gD54PLnbyW1OXyvLHgezLm1sA1vb+oLen3pAVFTH
ZR7Rv+tDncciUikL4AWFW1nwkj/lVaBmofFpG52V+irbm4ppi8yqoHM1QbHf2IVpbLoQFWYKIGul
tkv7ntwFHRBkMCi0qYs51wVaBZNRp76eeMoeWyksHZkX6i79cNPN1b05KQ/4nOSbqZp0342M5t31
j78wz+Q0rkqJ0+JqXtZUnUGg14l8HlE4ChgGPTrElyc4ZjAid9eHunCJ6Tw0QBNB+lM+W+SDRpxE
9vTyqul6e6tAAb4Fi484m+siVm319Uagfr1y3i6capjQyCzR/5XSG4t95Nh43iYpT+mEZh/itFqz
o0m5Gu9dmkZHtpepE0NwXJK8jQLRrbk2E5+H7808Ju7jlLsqGktuuK20tINrX3UDXozI7xuqEh/t
FvVlgQUpBpBhTePTVe5pHeD8gH7D9Xm/+NsAuFFXovXHzXa6vyMjzGzsORN/zqY3qWvW94mL5CFg
TXOFwH9psnkrZAsadCh869ORTKxPKzvLkcur7WTe2DnCAY4p2mjlcjiPx0DR0WGBKvICcl2cWIIx
BR+DglDMQEQiMJGcNuP2R6Krj9xba3pLl/at7PRBukIjhobS6Vd1ja5GFlgiTALV4DC3JjFzXCNN
ZOb1IXJwq0WW3FzZt5cW7UUKAdwAUmXLBCnJPK8eRo+Qsyhj1Ent8GB7RLdGb6z1TV/60qdxGWVH
nl5iTp4muLmnH6h6sRYNasAGUbR3EWKUcdO9IQC9Dyx9D7nuJrHqI+zcA6IT2Dg4b9W6BsDcvnHj
dleEVN2H5o0ZjB+cqr+5vncvvUqorVPc4unxwL4uLg0HM4iJYC/xM0qf2zQ2MZwYKw2tzHjY2Xlq
HYakqd7Mll4e+cRwL4K59x2k+4HThGs1hAt5HVNFGgXaiWCZRsDpVNUtMVHacJaSfqr2MeSauzFv
vmaiSp/Cdng7JEhngwanMQBsdZva3XgL1Qc9nrprseOgMXZ9guSAZ2tnwTqU/Wggy4vDjVfcqOoD
Fw+WIrAIc8XbQIOr8SjCShmpULrHkWd/KvWov5lmfH2vD3/pxHs0KpA24tTzYJ/OR49KYKT2LI83
VCTzWo19NECuldjk4kdKkhIIaCz7dON0lKAsiH6ViVFom8AJceuPqjtpO6rRuLBz7LfYpqibZDDz
Ny3GHCtz/PIVZ5NMmklnFUFNov3T8UcMKRWv7MkyM0y6zOhZ9Oju1/YRrjwK7e6+RsnUYoFt4T0a
BTeQVyeP1ATfNwNOIlpwqFRn17XaJteAWsTpre5mt52Z3rVgUswi+dal1b0T9vcAFzHeTJ/Vavhp
TdV9odPo0uO9ZYX4no9Pkxq+0RAHACOzBTXj4cOR+KjyYpGsP41j+imvy28yanVwoiQ5vgWyeyCV
ezBczsfUHVMl8PElgD8a3Q2FzJDcY4qoPZ5gN4ndb6s4uBtD7xY9jYehEwdshI65oj1Vdn5Up/Cb
kg530WDuFRE96umko5lbcgmiKtNBXLXLz51i3PSu5Qc4CwYa1n3uUCO7X7+7vvEu3o8OG16WD6Ep
Lfa9Y4iwHgYOIhpIqMQbo3rIuyjmZ3je++tDXdzjUiUGqClMqOURw9R5Fl4q309FcxFRmFDPFdka
yP/yKCbjUGIgkliEgnXqJaDQVIRhQ6++HdhJG1vRy3/jhZaWl0gH0QMACne6kxEtz3T8nBPfFKhx
hoGa7BR8ZI/XZ+zC4nAQEU1HG4qY8qXD/CqirkYrzQqauL6U4wRphEa9mxbBIa3WOrIXIgFGokNP
Swd9wiW+zuobM0qwhvUn253v8bAwt7gauEejTJHiTatyJVe4sErEdwapKjAyKVR7On85pb5OYDDp
Z1Th78QgkjeTHaxhmy+Pwj1JtVp2Zhf3HUUEkatEkX4umnyDpYqN1QJv7vVVujgKfpBQ/2Xgv9wL
DlHqkMm5K+ypvrNjr9+R7+UrVZ+Le0Ey/gidKLku9XN5sWfdiETii0QLD2aXI70aFlJ+pgr31z/o
pVi1uKeBuUmdV6YNpN9y3vAMHRQMPn2sxEM4RTW+QlvXidvhptGq6BHbi3Lex7qTNkhwR5iVzxSJ
h9vGzN1k00TBfOcoqokk/2iU6LepevqpwdTofTp7361gnvfK2Fkfx9hGIz9F86VBxczLHrQJgMOm
rpzevBVWpSOzZ9fdu1AdBKpn2tAP/jjZCbG+o03Y3pDZfXNAox7S2IN6poamV9xy4mvtOdAbD6OB
Pu8/202c4Jfe5FhW1FaPKyRKUvWwLbTeRrAWfDHKvaX+RSVvx1qsNPNjrkHnl5T5bwBSrHFj5HQU
CqfMH5t6OugFHFDkZgTqISVSTk+DCxwD4KGe/V51+B7w+6bxxg5nfmrnobawbd3c/pxVqvq2s/Fm
3bhYM35CQqb9Y57p0G4jEaGZyJudfubIHPmbBTINmWXuIVdbYuNVVoI3ut7bX4w0MaS6TmeBghrS
FKcVe4g2deqk42Zy7PK5Af15I3KtSnbtLLR75kzMt02VhB9qBBqPyCbUTznignsxoRKFMIT+UA+a
OKjWlN94sROrCBnpI/7flUY107Hr+RNeeC7NhUCJ1nS2LuQFsnmFBCBNe0o6i9hHabSgLlULNySL
0nDluT8E1jsb5Jif1KYSt2XrmiuB0KUjS+DtcPWAcKRNd3r9NFiMk1dSU3e6XNmNrTLvI4wuVmqa
ly5VTpEKFR9ZCe6G01EEbmZTTvfYH8j1iGV0q/fnyhoPiOVMD/Og1YfrB/fSHUEJ1QPpBMnNWnZW
VXVQkZXls4yOahhscsTiSwoyQ+5+uD7SpTXDhhbiu9RIAwt++mlFn88Uq8bYx86wOyih4b7FppLy
ej4NeDPp6h8IVQUr99Kl+YQMA6yGGjDhq/xRr57DTOhYkuL/5xcDJmrsz/5o5GPp4zTxjf6aurJJ
LswmRWIpd8gbBQp5Ea02gXC0wm7JwjEv23qpVe6qKv4+Qz9a+bBL2RlD0eR5kW2BRXf6Za4+N21a
kvDbbpO/D9Dk9FW30XY1UJptbNbORgMGsDda9AGGILTvGr1q9+FM8Bn26hob5cLinvwaOTGv5tnN
kxphJXoZ4zhs+7LscIMzc4zb8SWtUyU/eshFrzyiFyfbALsjm7wEbosxu4570mk4/63IvL1pRdVO
VJN1mB3sb6/v3QvbSKpWIWUHBYhGrX76eVz7ocvrRsg7p9kNMHT1ECaJtL1Ea1NtqdFfH+8CWeRF
JuufAy6e08FNxKgDEPadGZxemIxAj0KTKmGDzZVVtP2WHqdyLJOiOOjVYGy7zPH20OZWgi55KBfP
ujQTJ/DicYfUvDi0AwI5Nk7O7C0O9A7l64qidPE75iLqPkFSbt+1Zu2rTarc6JVYO05nZgpU7E0q
9RaVV4oQsDhO5x3YE4adDua/kFNTmk7lvvTcLerR950tfsyOvTen+GCnzcdgSI7gUe4J4LZsBzxl
sVTWys+OHhwzO3901H47ZuK9Lrxp5dBfeBlQHgLcAD4W5OaShdlDjQpr2SEa7BbhwaTALlqUw8pu
vzAKsinMAyVOKZu8mIoUyLtaKCE9kskdNkLoKL66qbbyLRc2nuQZcz27kmnMuTqdcTXDNq6KSZsb
BQj1UHv53k67FJ22MTjSD3buPSXBqafIAoy5IgwC7Ub18zb+ef0EnJ842agk6XO4G+mMLA73EIh2
coKaol+kl/ep1ZY3tWLoPilh+bWuDefm/208+XteXWCq0MMGj8Xg4EwJ3nwJSK5xTsN9HU0WZYCm
XmG6vxDHT0+WSd8BWWqpAkNpY3Gl6B6bhoaKeYAVFb2tDKRy0ShIIUEHbofD4AzQVrxpq756D04D
C58Kl7j3cdAa3cYoA2Ecag1/uQ32UQ0GhWVh3HVR6067GUxlu6tCe3D3UY8D4XaeWifftgYGnRtk
vLS3QcVx2WRtPOI1mpWJfu82U11TYBW49EaiUVHQF6PxVXhW2WE4/CJoBRb5u1ekw1cIzvnn2Ck7
Al7wFOWmMZOm33VzOx+byNQxF29nSu6FOrjZFuf0zN5oijIfpjFT36JdpCLOldWdi/BOkOY3gVXW
GCkzVfd93GViFyJQTpaiYF2rZaZV7fBHRnHEqsMyw9XRqKCs5aOd7lCzzJ7H1BHYRkzxp9TCZHCv
BsGYbR2koj9PQW8+42BfY/pVjGN2R8tM6u6Wu8HpW+2QIcuW4wAx4xiu4VH0wK9P7vsmb8xtOhVp
sE2FaqyhbS9gBwlZJebUpqTpct5ON5uuZAm4PMdDwUA/poYwFJzeGi/ZdKWRbM0JRa20nCYMTc1g
o7Wps+F3VRz6OH50a6yTY0+RWmOoCCH6sIZGeylwL7amlJembSOFY6i+nP68ZGwwbaxd79A67YRH
mroF3Yh9TWHhZORoW+Lgt/AbTRpmgwIaL91YFebruDrN01t7ArEctHeVU7xjZ+5/+ZhCaqabhLyG
TDcXUY9TIQ8V8BbhwhzdD7PhTJtGUZ+LuDQ/aQrH9/pwZ88fsSpFLvTlsA2hOLR4/sKuTiJUkXGw
xBpxy45yt3OU9A+uSSFwTLARbAKMWFPty1jN3UrQcRZTycH5RPos9K3PUHPzmBuij9rYh9MfbXIj
fEKS9KOWIiFdieqnZfZP17/24oC0fQmVEQqjI3u67rEyu/VQ4W4/9FXgZ2nRvbMnqCveRJ3VrC3M
sdzulwsugPppDr4oqfONyzIStuRzEfV8pSpsIpghwwcUw86VuTx7TuQoxDC8JRgKwcA//TQvHeEN
hHxaHWrVMbRUyrZKFu2jdhJ7JHrXfGbkVJ0cITkehSqK1nROtCXptRgxPMgi7HoHy0ELFtYvRSX3
IbCLaUPj19n2emXJtsVa1+YsTFgMvLhaaqwtsaok4UlQvt7kc9gfgr5dQ/5emE5eZsJusPuAv5YY
u9E2216PJwAL+Hb7ypw6hw5p7b2NJupDaq0y/87DEsjKRIKy4ixxCUsYmBKGip4EdeQHla7f2CIz
3lbhaNxWITu1dWP8cyeR+ViVBXca+q27IMa7IvES5f31M3Jhfi3an8S9MDboay/CsGpMapxKwoiA
ePpWWEb4JkZS/Xh9kDOJeRT3T0ZZBAeIFlmN4sIYDqRTEGyYZKsr7Q+qNLBzeD429GGOXj0ekpCG
BCW+3VROydaho7nxgmSLaS2eEMABdkOq7gNbUqimaD/FdBxiXvRRVZ+HNnnqcpomAB43ce00G+AP
dxRV7H3bde1K+HppxwA9kL1EkB6cwdMDWIuqDxw9jXzExczNQAqzT231A7C0foeU5Rop7zw9ljOI
9jisNcob2rIfPjq5ksydE/pRX3934kzfJZNpPGEchCFzYL21jCndgxmL7rmAOypHQXZAbU+566VT
wvXlvHCvSgE2ANCqvMaXatyF4XYlTP/Q9yoj2SvGEKIS1M7bQB8of2S2eXCzea1AcOEGkh0ANAck
eA12zemEkzGGudaxUeO2ey7wOX3vhSJ/p4EReK9FZr0tBMXhTVY5wdruvfC9DE3JhXNKh2ipJ0vx
Z9amOMY/zinvQm2ONik+laB4MvrYDiXELo0hp4+fRwdD1Tx4zhznaNj1N+oZ32uUS9Oh7qm99z/t
KKWdmxHuKf1Xuh43IaqKu7YRD1AoEgSf6q+OVbZ7kRfdPkTM/frCXTjsNgkdAEA+RfY/T+dQiBIh
WY85HAsdJ1incw64W67ZWl0cheSRdQJUgT7f6SgUOeMYdkGI71/d79jROvzCac1v5+KiSLsFWick
eC+p9qsER6RpSgMR9SPAMPMWOQJ8ptNMOyLw13F5y0yCCtrKVrj4afA2pMoE+JdlZy1VcfrtHSP0
W9P7VneatrfCOF+JCc+rBATSnHJkzSkKy17h6QSWTWAmLpADlB6S6tGsbW2D/5eKzHkkDkVoZDuq
Keke+J/yQanqbls3mboHuxm/A5w2bId+NKl4m9ZjP3dS1z3ViGEbZ75LqiLbjKngvxX8mw//xvYC
zYBgAVXsM13GJInjoFNUlgRR9o2tI3GEmefPf2cQxAAJyOXNu3hKqrQMGrdmENVuO99IcmtvN0W1
csVdWmiiZBgXlGwoxS1GMZwuHehpsdAzAhXF5DRbIaOC699ynjix0hIqI8V+oEwuI9RcpJ4ZOB03
aagmH+thNo+ZSncJQ3kkeKjR7MCHQZ0YQDXP1fiMjosDQgAoZQoS/mYY8Xsv0wY0S7FqaXIpRqFo
Lx1HJLeG/urpNtRDGvUh7PMDb4n4CpoM51yIX1sMSOpblOETEmneFkgGJsKuGVRDYR+SpGrXZkkO
tAg+6R9AApQepGjyLeL4eUZKW6Sdcpjy0nvEO/6+DhX3ZlZz82AlRv5YVIO0gw1+0pTKfwZmSAAw
9+NzZZXa8/Ulu7AxkPOjEEvHRApO2qeTEnrt0LRuqRyqbKp3CGxpG5wKk5VPPh9FtlGJtoFQSdHH
xWPXlhoMixnlJzvTx43aJc0xytI1QY3zK5RRmE95g3KelsxCU53stNDm4ADgT9811TTdxCjzbXU9
Hm908CVbtdDHlZNFie9sORmW1gVvKn0F9GxOp7CNJ6Oxxi44ZAIxqVi7r3BI/kYvyFX3WBxjuwUu
2dtUXtkYW5G32VsrcMZ+0+TWqG0GdeYRrhz1LUC76Rmc2P9wdl49chtdmP5DXwHM4ZbN5vQkjTRK
tm4IWbaZijnz1+9DAQuoOdzmyjeCLmRXs1g8dcIbBJew8mKlrvsxGozs21SCSj67gGyZAi1a/imO
de1HrVu4w1d2P1unZUiUb71U88mvDWcWdJG63Lifmgl1ZpeBLXaiYab1vtSX9BNK8jhcGAxYZy/J
4zDybB3MoN+qqTv5iVlGoR8OJr7NjtCaFOyLjJ6HuUuemrwP/5xGgaLx5Fbfk6jHYTJLITJio9bH
H4a+MvDDnfJ/i04r/kqrCDvlJVLMkbGkOXCc3YS6QCR/ZUbnvksQOLL8tsDCD6SiZk+ccuzSzsIe
KyArFoT3ZcjiH6lT8wWUWZt8F6Or5h7yA0hTa2X/xVpmmO+QP76o5VItXqNzBu7SWCvuBq3rQQiB
a/0xGWr/YiWFC/DStJrLDL76Q45FkAnqSBNPamMk4VkHvHOJe50ZtSYU+S0Wzvi1qIz2gzRUDMNC
pf3gMD3Cozl/yvpcIKjm9EoBYKii4VKM4SdrqM1Hoov9SdIb/VDjRXXOaRe1flO4+Cgx9nYvnUgT
pPmRQxN+47SV8ldlZ53jGaObJCdqIrNBTjOjVECvTbReLkJ3DOB5R9/UYhlqv1fV/l06xNl815iV
ME7/k12KuE6tgSNJ7BgudmW4H0RmFdinF+ZniUpJ7qG+Gb6fard7jcBfRV7hZKCn1Vw4NIiULPrs
SEt8GJM8/3I7xqxf93W8o0cFeZxxGOIwb+gDUePaU5ilYRC1SIOGMQINfalqd3Zrff79lUDurAxU
NDCo7K8/RTKLWmuinO44YiOPVRv/2/VZ/U5x2yOTzL1nAiCmKRikMePaJoVlGkXxMMWsRGkQ1BiL
PS5VaJ7aXvxx+5neIuGB166Weg5NP0ZpW8oTXqKOIzigQRW1yDTpS/5J2Ez6iQ36hYtk9mOjZdIP
wNiPowGeZJYfhdafz7N5h/wIfgAmTuuoZxPkxkoHSjeGbpBH1hLIyco9c3KnAK+sz9rcP0KUxiUn
dMaTGbb4fzs0N3q3fGxE90/kfkvF+Nh14Z+JYz1asW7921dLdGlTvbrc3q2d90IjCW4hlaxCSN7k
mlNtLwaukmHQiXa4a2Lnb9nm/Rl+dOjdXmnntjGgaALTghnC6G1TMTtRCHBLl2EQmlbpD7nJuK+3
bZ9GtoIShNQnzwAJclDy7D4fZwCsJXpa4NWuT3gUJtiN92tr2o6UP4ZOnb1IS8cL/9b6D1sJy4n+
ER8uks+bj8lWO8ON8ZwNXAzTvT7JYg/AUI2eZLccPNXuGScr5Xw7cGwgn14/lmtm/YiWhxsMDcZX
Xhlix+QKsz23i+aeJTCL+5HL9yxMdfBrpyruazKJg6t83bvtGUdChxoP7VuN1tn1j7CiJJrpVLjB
kqoyoGnIgBwbwCBZGFijidt8qieqE2liXXb7LO2uzFgFuScCCmf3emVTyeNUSNrmHeTuc1E0tWfE
tfMgBqRVM5yfPs8lrrtaZh5Zdu5kZqtIpQPnkJ6yus3/nAg5lSaCg9uDcsfpoVKZb7hHalN7p1Yl
+ebl2pymLUp4rBnTJMXkBoUIE79NrfA7bK8n0HX2wUB893moQkDM0FR5I1BtkATVeK27gZFY9Tum
hiUnNzkCG63v481JAXtvcsmotBrXX/FLsW6CmHBJOFilQMppaPQ20NVJPivY9DwXdF4PYs0atbbr
aatuOcgcenNvWOgNdpSgjNxAFHH94s6I3kRVV53LcsiJMoPmD52OKUWrxy9FMx7N+fdCHdGUOoGz
oplblEFiLjJWcpYPdXu8t+PJfa+ltvB6DVkW5l2QwZRk+vr738Qvi24lpsZKDUG6sWjLVPJHa4Xp
o27nSQAPL/8wu0YDp7kxfGEfGXrvPi2dUHCZUIOoyq9fbmdNSwMuiZfL/AzRkKb0HV3Ki4KxLb5J
cfkRCa4ftx92p6NMC0YDqrvOkqgkNhGgt8w0RMqJL0SNv5eS+oXyPP57MCxx6vV5CBBKWRpvKAwt
sNOoeGjQ7PUi0eZB2JnE6DlvwTSKmeGJ/dUUTf2+NTvrnbYgUJBzRALIutalNlzwP8yHA8b32r2k
uQYsE21V5OAK/lO9/9EUefR6++l2jy9y4ujdcnqBPl/vqJFOZVyO7KhZiKz1FPBWj33rksjjlPAj
keioZmoUPyp2pHuqGzZHcis78YfuLpeLQcOVNtQmssfNYlNtcb10ZdM9K0oin5PJ6Z8b28hPi16U
z4o55E9OZ7tei3S9V8f1+F5Qx/mFmuFKmdnyPu8n5zIiLebN/RCeJVZODKFr8zQoICq7xRkfNbEo
3ojkVoh45wWVLXQkl9x6TqQandG3UD6beMB5bdXavovI31mJ2thXNNAoeP0ZJxyc1UckBlFNU3VG
y5hYMeE+9zpDFAOFLwaoRtzVd06+FM8Gqv9/qGqU3d9+WzshFOVD5H6BPdD42ibRCraQQmk4U2aX
D8+VM7hnJYn1g5C2c+WtUu9MqFC8Zp65ORNxbiah5tQklKawz1GOXWRW4b8YNS2tojnDWj7v8Hrn
MgluP99eLrviVhCrJHpTmGyid5mowzjgiElNleb3VazXwyNEda0/OdakhKhwVvM3aabqfRXxQWhx
hi6bnOwzTLBpPoH7MP4skqb/iG8l1ReST8qTo8Qlfmp62yLBnKjJfbzY428zmlaWxcpkIi6tNnWb
yJTNmSOkWPesUPWLiGR3srWpAp5dl/6iGb1vmTpycxQUgXD7IxDh3leEUep6361dvi0WNQLrMc1N
SZKWA7GdtdDwuqqVF1MNP91+RXtHEMAWrSICEGBe/TpgJK1jI4PHg6rJEAWJg4ZepETKwRF8S1lj
P0ne1wTIBDr8c0j1yzU+JXmSt0tDhodvYxKobeI0HnhbBPgmUjV5SnCZ/Ng2TfShdc3lYQxlIi8J
VpOMP8B2UgOVc5d53eQmH2/vwE/k6+bKXxtmYKvoKNFYWm+pX35b6doiDW3pBmNn+bVwv00pSEOl
z89FZF6qMnscSvnODemRRMZrPip/ZcPyXM35Q9RU2HSN57FKTqZSfBxojFedfsrs6SLU8qwhZSxc
aPURB6bXBx8OT+NpSMsc7O/ORUrTD2wGzeC1H7cpIBJp9Vi+ak5AgQTStQefkldYZLeG+aS6Xefb
KzD0YN/Wo7HdNwb74BWolUnkN3FFzkrWL4vlBLPdt5/CJDVfXGAT2NLOU8bj1p3rUb03f0Fc1/4A
cT02Xtu730VDS8qrh2R+mSGb/wjBNja+MU3PKd353IvNJP1TEyoClzNKqV9lZnax15RoqJ7mMNT+
wN9dPWLz7lyc7CCjE1QVgTpt64KpR8M+LmYn6NzvUubLI9K3+X1RgShzBpSaGyWzvLhusrMewXy4
vZU7M9pVmwnPZoYGhNktwVSGamhX8EmClHmwZ6f1oxq2dyJtPimRw+hbLQLRy4+Fq77GlvjXgCqj
Je2RFO/uKbIZHVEf/by+rz8EHML7KAOMFiyR+04d47V/v3BfFkl0dsO68+zwn9sPvhd9QNtTDq1Z
IHCm6xXHXqL1RF0cVOqIBlHu2KcyJgTdXuUncmZ7UolweDBAL4bJvP3CEwUll57rrYvmb5B2naDI
G4gpAMR9LcsTr8oYhlcMVO6nrGguII77k6vG5mcnnCCvJrZxZ6lRfbcs6+A2KcYLo+z4aUax8REx
Qj2QFe1bnGflO1Tdf39guYqq83FTbTncCJv+R4vLZtFWuhPUg5Y9MuLTAkUbWy+OtObOXVLxHAkx
HYSU3VdDjgzjGYYZCJfrV0M/fEGZZXECOjMpHczaAmxZmwcZwt5nR6MSthTjSqo87XoVa2mqRg9H
J5CqUwawlizaoqMb1EuZfjbNpH3Chs19zIvB+djIWh4sv9cNoQmyCsygTLCSh6/XD5uhdqVg/WxO
kVohHSOXzJL7EmTEqQtj96Mtk5EsYFw8xc7onlu9dvAjdnd6hX2B5ON23ELrRJUAvRrofjixoXpz
aBuXDskN//ZHcHsVV9l8aiZ4xYnOuRMIvWmf+rZAMcAV3X95FvByWE1Dy0HQ6Xo/6drMNFhajqra
YzXQq7YfOYi4/IdnAcuC3hEpLVC261Wkmem50Q+czSSOCMjWxwI1xIOgvHc0AeHBF4TntGqgXy+i
OUWHZDDRcIoL7UU6S/JucUnExOykF13aaIZMLcIPdamdXdBmB8+4V6cy6+IX4M8Et3TL8g9tPSsN
1Jb5NGIbnam0WeB5Zz3mBrXjfOssN/3D0LOp9DBVUhYvUUyRMc6NauOBijNzPax7qgiXnSL8tx/o
uXmuKAfHB2hkM+soTJRH1ZnniOpSRW2vcWH6WimuoKestquXBZ+46KT3/OmJrF4nKbabvxI+o1fd
le232y91r0wh12ZuTA4Gsn9TOYLKiKuhluQwJfRwIO4m2QO3AhTN8ZJSU587vTdPk2LPH2+vvHfv
rSRhJorEIBgW128607TaYqDOLbRE8fsGOwi/trI/1Kb56PTOa2zjP3p7RYv/4/ZC+nXFzQE2pAPA
ReEeQkvZZ4zyQ9racoH5dVrGRRx8k3vJN94bYMBW701Ksc1Jrps+6bOeW1aOWDPnTTnVXoWu97lu
0aqIyTyelhb12WIWX2Krcx9G1Cn9SXeyU+/0f4Ou/22DQMjlXOsruw+kBHji6x1vXOH0giFIEKH6
dikKY3j4/6g6dt7r1Sqb516GuImiNbDOiBLcoSZuBKgCWkwV2/Z9Fs3Ji1D+Qz2FBpsDgommFmW3
fv1knN1RuGuY1ctlpBBY5pO1Njdun5+3Al5sIDo6q8bNT5zP5gBZ+BKqJVBFmkva8MHs3Zh8Ja/9
KVbjcxupzpcm7eZgbsPGb41Zfyj1wvjO/HF4wRBbPsSZEKelB3Zx+4ftBE0KgRUVSvWs0FS8fnzU
Yo1uKFGoiRer8QiS7eo5SaXUK+Ypz3KGZ/j5BoOpf3WUZvh8e/W3IjIukk7rniCRACNf2WxLTiGy
MMwIA0rGoTm5aTQ+x6E5VKcE/gYSffgb+pnTRq9qvWqnrKT+2EuEsB+XrjZxegQz7DkFBYovmBqf
MWOScZCWiVy/Bb4uL3OkcfCzdyIfZFpq45UUCjByE3/sSTNFOq4dJ1cbn+e+zx9qUfdfXBkjLzKg
l2LT+AqUNrQOuDc7SQHjCGbFUNWBjGxnq5mi0jjrEUWgd9T/raZTf0qHxTlg3++s8hMCyZeOTxfw
lOtD4aYyHazFsQN1xqvVc51Kbz3TqPKDqPr2e4duCtBy5ekR5bbtZEXajV62gx2ErSt9RWTxa5w2
6ck0JvtuouzxcjfMXm+fuZ1F12EL6CKgMCso5vrhOI5VlalYlxih1tbe4rjz+9JVv4aW1jyV1VL8
aOzpyHN+J6TTNoQTuTYs0BXbjnnwNEroP8V2gHh29EDDtX2dTXoLTqTqaKvSL63VKnzXuGBOpsly
3yEfUgWlxRCzdZheG3b1+wUDbTI+fXqZK9R1iwmKeyeMnFa3AumG8qJndX+Hw219vr3db29OVoHn
ih4fuC5odtfbXUkjTvAuswIc7+SlIZ/wURLxUdSbKFLKIxHZo+U2R7fV3bbjVFkBLCDr1CpVc3YH
ELyK3Ye+lgy/n6Xz+VPsMVFbHbF/vvdfelGJFI1YxGwFk141d1PHDFZWYjzILd8GHFZZE3RiNGaP
2ylT01o6lg6tFVihlvl62E4fBj3SgeAJ1sMS+ckGcXBakumIXLju13XiQ6MRLDa3Pk1hBt7Xr09G
lZvLubKwb8/EaZYtcniGrO+TzB6ORhFvl+LxgHOwoRCHtp3NSiKPQwJpBkk5avcw8sJ7Zcrq9CDo
7DzRKgCETQbTe3K6TSpDzyCPIF2ZgYxF9JglqXYZgBEFZW2XB9F6ZylYtQxqViQjLKzN5Wr0MWIT
RQyvOxEl0nlLfcJ5xPWrcjlqBe0utQrbrV5lwLM27ylu46RtRtcICjMpAzEigRuN2ninwiM8OIw7
ARRPMEvB9WIFBGzh2AzSmi5eDCPABRuebRYi/hhH5jtlSbKvaqMqd7TsloO3tjOZYBv5CgwY1ZCg
tpR5RaVowp1aR8eWIrgekbabKscPpW08DDJr0MEcjNcx0n6krp58zHRghHjBJMG0uO5dnJnqw4KW
iG9JowsiJ5NB1TaK1yFm9GSH45fbUW9nj342yciXcY9D6Oz6s6EiCSkCF2YNueEQ7IgNwckAiXZp
8jC+3F5sJ+ZRdzJ+Zm9WnPR6Nn6JQczoXAf5JyPAFV1/JPUw78QsBnQOMUCZRT4eKH28TQ9Is4D3
UO0izQnC8nq9UVYjnzCI3HABttmosJxzJ08OnmrnRP9kK2HovMpSbD8eOx3SupIJq1iz8Wq5cj5H
cumQ+yec397AvQf6SdRneAQEfAtTxZFcFnpq0xWcG/UldNsIUYLkKNXeAfsjnkUUR4SbYTYj7et9
q3N7MpFs1QLMisWDcJ3wtc2iiqkUOiaZlxiiPDt1Nd3jPjb9k5fNHBSTMd036EO8MKIxH12LcaiZ
1OWC6I6U6FOoGd4rSez1dry0J0CR1ntTxnPwuxvEcJh25trz5eOzN4Gs0+uysypHCzKTJruswh+O
00T/ZZFVygUxUH3NCK+3R62XvEdEWQvw8x6AyJXtNyuqi0+3H+Xtx4JNMmUe2lI0iZi7X69i5FGW
IkZAaxmFPY85THxauo4yARgFKtHJkfPfTolzvaB2vaAYIXmnk2UjdiG6h1k2Jb3LOP9nLLPkIX6K
4fqp/XCiPLOReumpxJIpDpCFGv/McbqCDW67r21b1mc7ocdJDVnctRUCe7f35e3nxs9krLa2jxmo
bAd+erLUgPZsO5iTrD7VPYlgNSq9BxZAP3jRO3QD1kI7gCYu8Yqr5HpL8C1ywXBhv51ESCFCPWt8
tSzVk6jTKQiLik458t33SlW2PkpNsz9khjhZRV0cxJi3Hz4/BHODtZNLQbel9hkuFRqMDzvAkWy4
jCHa8vrsHjWPdprWLAOTgHEAhJk3GKWoWGQbMr5m6hBB94esdInCuPdqp6a6MivUX2YkGyUuZI8V
aGgUIlX14P3uPepqQrnOG8HRbXFZZRpT9jDzD+LINvBcjcuTrvTGb0dSEv0VZAx8gdJiO2JUKkct
V0OmIOlG2w/ncb6khV2cb5/VNUW7TkpZBRIvEkKr4Mf2/Ch9M8Gi0VZKmw0I0FGni7rY/4yxTdGt
qTCexix/0MgBDlKfvY9klTlfW7yrds/6w365aZGU7UJZG2ziUtmPXWuG5zaUWIWrxdFSe3GK6ETq
DcQUcZJNXwpPBV1UM+9r7KfCH1ImWqqapLgqd1zqpvH7hczPEo0REQjalYBz/WgqStetmEY7sLS5
vNf6RHpyiJ2D1GH3qYjv61e/BuDNUw3qvAL3JzoLhe2cmJpUlOFJcUny8bM+1fL97YPykyL25qSs
gzhaNaSP2w88oe8Xgw/kywPUdC6LejqFbq+BQZ7DQIv06H7RB0ZIdCIArybTg4Y3JKSPSl7yCT1e
EsXOV5XOuFdSHdWIfJB+J5K/YSJqz0zyVCC/ZnlRO7V66LLhz0VCr3BVsAlDmPcvRWHrZ0gPkYcW
SOSrSLH7nQoOJUrDAqT/Et/dfuC9/aWLRnK2Un2U7Vxar3u9mhc6KqKRWiBlFga0HVgPTgDjR109
wpSuL2y7wYS11VuTOQBS/9fHJmMAqISxYwVzVxbo7PfuyWYf/RhPjVMU6ZXXQo+5oLlrXUY6pAHM
E4wBxiZ+SYzRudT9oHsiWubAXDDUkb0xnmYFJsnQ5qqHlv7w3GP68xRxPzI3cdoHN3Smi2MNo98v
K9hzjOZ7e3GbExAwpfRc1IQvVRPij4yzh96iWmuVjscqjlVO2G6l5p026+ljOaEt8L9KbbooaRo7
yHIIlJVY2geZcu8tDBm/3n45e2Hr173aHP5KrWPOGAOi1tVqr+ly/YvZmepLHab6qdY16w55OfPk
Apo63V55J/iD50JIzqXkpYmwHptf4tYUla7R2glheTDrp35CW12VbXu5vcpOdAQdx5WOnukaIzep
FSjZKbNgNweD7LB9lGZ1SfTyaTKn9iCMvC2vsOP6ZaXNqctzHalzGRFGosg86VoxYokBSFssQI5s
gWVuo4jmv2wi3Aly4DVJ3TqbCPgcXd2m3DpmMd0VbiWYGaRHeOa9TaQbz3hsHQCZ20ZhXMdRZVQ0
CrOmR6FGEQV6aaP20AnzCDO3uxTRYgXQgOXdGh3HokkiU5U2yWZW+7WrfYTtm17aEpTC7ZOxM/6g
5PllqfWA/nIAy1z2YHYtKxCWaT+7dlwFbVhmTwYcrGByw+qbKOW/qTN1njXU8UPikOv1RWN7tVSa
x76wfkgA/wc50f/jZzH/QCduh7rTDYWbdHnOd6EXinJnq5hm+rNTato5KRXLc+B+IUuRjPNLlS9G
44Vm3T46o1G1fo0DxsWaS6Bn6BzVf2SdMh01T3dKRrrv65ATeDBeUlvRIASuePkDr8iILaQn4qAq
p8fFtb+p7vISC1BVikoBY8B8i9P3ej9dBi1+HlfEc58l7+dK3Ftq8aU0u9OsK+9aW5zGBQHa26/3
bXgh26Nxx8Wz2sH8nIz/8nZbxo+dVppLgKB+eI/KW39S0AE8OERv77Z1FSr01WeYInEdZf2yihMq
Zo8Y2RKYbVxTDcjnMAvfqUNrnWwFqufvPhO3ES1rQEjwWt50cKo+TEyISlrQa3odQCaUkFhb8fn2
Kj/T7s39uZYfMNzJiOg8bB6KJpG9tJL2uCNECDKgH+dH14yGc5d0KH/hRxXkWltdIpxPvGopxwv2
drVPXizP86SPZ4FlwDnL5/QipDTeuX26PFmjBfad6/WcWov69X/QMVRQ8CZ27RWm10phj2dwLYYH
Y+oI2bgDjePI0u1f3SFWauMmkZyXeo7szLCCVWPvx1y1pYe+zuCnioG2ezh1J6EP2p3Q8uV97BaA
Lt2E5keemxcG+4e8+7dnk59Dk2pltsP02vpw4L87zWnqWkG8YlvaJkfFSIuMOzM0ci+VC4K/jkhO
+apPqEjrn2YoBojnMvPI7AdvbJQ+aKCxHhyv9b2+ee80U4CSU3dyYV4fZleA6pEkC0Ebh0+kRMVH
K4vqj92AmHGlKP9YiV1dcii/gb6gUHn71O3tCVUa4z10umDqbC5qbRyy1EpDK6BUnH01mRbMipIj
f+i33yt8NaRH6ReRjaLKeP2IvRqOLc1vBm0l7rxm2I9PxSw/G/A0zmnn/j6SieVwiQOPaVOfbSEK
K1WjTxrbCvo4tM/hpCd+raGkfXvrdgZ5LINnhUEvmspzK/qVt7GuipEBU5FlvYeMkjzRcv+6aLXr
z/z92zgjudE05oMelehOO8+OMP24n77c/iFvdxeLeWQmkUKCoYaw6/XuNlqrWpEctWCa5Z8Uq9rJ
FBCgI1c6QNKK7uC8vs0VWA7O2GqCatEA3LRsanPAGdkqtMBYhOg9Gki9N8g8ftSs0vjtQdD1Wtvj
yZ2K6mNGIzBUpifLGv62NeQ0/8P+YTiEWjVfH+Zt1/snyzAzGwtk5jzDUXV6Vznrc1We7aajJrXn
o87I3gaakK/XTQS4b6wp7S+3F5a88woYVoPJrjqvRK/uhTSyOLemOp1vP9reUjTwFBokiK4yfbhe
qlByFCXQ9gKeUCjnPgFCpnQO1mt2mB0stXcKrfWxCCJQJbfjT3R9IZDjCkGpaRgvellVD8j8VucI
GOBjWBX1wTFcT/V12OQupikCQwWXA3uL8SNcz1mclDzaotASHGnrnROsX6n4uvwcKnXuC1iJ/iTd
oy/gbdBkaQ0UD0xc8o+tDyWA80RrI6kGGN03dyUOJl6Bwc3Bhu6vwveMzBHqe9u2z9KJuVadRMXN
VzVOXU+HCe2DI3+zvRPCDJRSENkhyG2bE1L1TYV8Ka9tdQWA5TUvWHdWmMgYdXPwQHsnBFAONy+F
E4iVzceMlLYKs6xWAyVtpZdGk+U3ca/5EZW/10EiPigNd/IP4MEqtmrIeJlITq3P/suHtqL0llEg
cy3VLnkvHASDDCUyvQxPhnPOAYo9HT1x33JD7aLUynJvaHV9agq7PYVjVRyc2LfPz8+h9kFGZhV1
245OwpYylaG2EtBJss5z6fSg+DJM3aCNnqFbff/db/96uc21UCilOhCC8D1sHShQSp0EI/dlAMv4
0+2V3p5U8n0+/FUxhrxsG9BalBTyvGClVe/jzq3D8SzVoj6wnnl7UhklcvPQb6WChJl2/TadtkBi
t3QXxOba4p6UPAoK4J/3tN6ORsw/EfLXwQUkGvJD6McCC2IEdb2WW9R5RLWpBH3fhvppVKbw21Jo
pu7XI8o/3iDaMPNHGS5kZbiqP6YATasgasq4f+CfjNG5bLVY3IkwqwaECUXzYZ4c/c/BSPX6tJT2
4sd49r2r47EvMFBZwAJ3VtegUlskTvuqif6HmQ7VZ7zCUtULq375mi5hM3pd00OJjAehMaFIRylf
YmekDsjVtFbR/xVsS9YAfZ3s8rMiRxW+mz4a38y2JwZP67zF/93Xb1HPA0Whb7Ay1zchBFcnZqbW
oARTm3d3zZQo1Khx/OftVXZks4i5az+TiQVNka36QUxyChUNDflwEsx9kzF+VxRLg4Aeqgjpk1nN
IoXnUJipj5VZDcXUGbr3btrr9FxDfX5KhDk+Zn3YvXRLFsIMBGd1VJiuMez64HBuaHmtgxXsnrbg
iwXSk2wqtaOjPKEtb1XxifmHg+bw6CyTP5WGWDxTaI5yVw8Su84wdIH0ttIyR/ogo9H5LrjQR1oi
4XezbZJ8Ncfq5H1lhXp+sd2OHCHtah1sQ9KezdZGJlSvq+Q7g+LBvYsSkwViRGQXr9VxjoSS5UDM
LMFeFR7FTKF6QBCq+mS0ZXjRO7qAMJ817R00n+UpsVv7VTEmHMiUuitaP7RxDPNQK4uLE2qT/VnV
ECs5qaHpTl5aKgPsrkFrn+a0kqcUvipM4Twrvrdmgblrqwj1z4QE5TkpcVy5zPlM9waFee3soP1e
AhkBqX4KU/SIvTZujMmXjtkPT7qbt1RceoxeSsw4kk4wbfnbB+ptAgEShwQM1AKIJmMLbRyVLNGm
IpsDfbKKx5XT6utjnL9rOgGgJXdjyOBt8WJl05Hw7Nt4ycrgM+ggUji8YVrglsoY2GU035jKcNGA
pfq6UwwHZ3FnFapGHXcVbj4b1YrrGEaSaYgxpUnS9emIlOyC9YExWb8NEMW0Yv32V/Ylid8mKqtm
bSPM1y1BVHbJowVG7JRYufMfnuXXVTapQ1ZDFdebZoFcVPd+Xs9l4OrwuW6fiLc3DM8C6INcgQ1D
QeJ6x0YnGwXKV+xYVtRe2SS6Z2TFcoqIcAfF40/LwU2gAEgHVpCYqVO3bYqOWjb6UM8auA6jp7kQ
T7n82lBVNQ9SaAsRQcj6qZ2UqHgUWQNrOtZHfGYiZS6Fl+rCsc7dYnTfqyoenlzHiMM7I5zrzy59
7/jUVALuWwUpEC2v2hWe2yw9pn1lob3rQjiz/lCr6VEXeeeL4rStnYTVeAG82/X+ZRkGUTPd0WB2
MudhHruIMU67EmsVrTgVTivOIp/pyMex/dt30IqqY2EwViQxWyKWLMYUR5yUVxcZii9T6PG0kJX/
ssqKGFzBbg6l4vUDRuB67WR25oBCiD6rmY++0MOj8uJtnrgSA6jX/i8y5XqVRmlySIwGFIBZj78s
5tDdgVOUdyUCQKfcRXju9rHf4VjS4WNQs3YxwAtuE9NxsWTTM4sNcpDPj7LThvKkJsvXSA8R3ubj
9qaKbNidVfMLbCn3PS7y1Z0NVtLTnaF4bYqlvVfKaMAKDO8GMSjIvyUlmKZRqy9GU5OBV+nfRqfE
n6EPFQch6O1+rdGHaEoHBNjCdpJstZXdK7UxBY2hjsHYFNlTPCfWx9CcNIx9e+sgsd4BrayTLTiH
CFOi/GBs4gTJzRCi7DKh+eSC4E6T6CGJ2/Bh0pTP1qSnASIlEEjQPLxQc+QntTT656TSP99+b3u/
g4HNmnSvk3q6mtcHpZ7D1FKmbgSwWlR/ANuSkIOY/r0vq6j5VwiaMoAExrw46/U4fyhUu7Hxg7O/
F8aYH0lVvA2e1Har1htp4MqF3KTMk0xMjsZPNW9minpj908mQnN+Pkvtt28D4EK0NLi1V0S5ublz
7DTGNEqy1DCM0bdhFr3fAt85qDf2tpfuNf0gcoOVW77ZXnywXGuw5BjQ4P6EqE54kgPT2nlBMGaS
T0tnPkz2aJyENtybXfoX7YYjINxOCUupSFFFWUVuDSj6+hVrs2kPco451hkaSiYnCY9FLXqRhl57
9PZKhgCuHkxFn5+6cW4fwhQvhzKJulOeDMZBpFgP9vWlxa+hY8V0h+kLZfX1r8kqWh+DMIcgTyz9
tWqrxR/7MjpgE+6cJDTeUVNbZ5506zfXiFo70CNaVhG1ViPEH7Ufu8XqU08RenvwRG+mLitlcW22
rZKklK7bXs44Qgknn66hs+U1XqNunnyVlT7/a2lJTMYcNUvpWUgo96SsVY9aPv4zWp73xhnuc0ot
V5eZAXAvWnKvj/TxS1MMqnjATTBtUEqQBRksTJYPpaOUrzYKP3/LocTeqcAQNx0UjgzOX9ZRsbS9
itfHogdHeFrHHYBzr9+UUhXCQDcMExvAZmeqTufPCWnmH32hY8PXxc4HGZrymyOy6N4oR/vZqETl
IePM8ChB5royhuaxyW1t9tJMcXko1b4AvwUhHcMpvx3Itsdq/bG0QenQADdaAQPXP7apKmGFU18H
o1HYp3hZbLKWcTnI7rbXBKtwlhAxoWmNfNR2aB/azSoQkNYBoDFYoj01joyr0guT+VsBkOT2M70B
e67L0d+FWAYGf0XBXT8UyZjTxSuqCfniH2ZkdcFSk5qoqqge9GaSF2cxWzCVtf7BmGLjoiiYmrp5
Ki6tWf+VNiO3qRa1Z7eE59FOuf2YT8q924v5KM7tbL/GVHnF9KLjzfz/+pdKAHbxQDYalLEVv7Pn
OnnSZex+0DqruVdFyXCo08MGI4qmfIWOOb+mdrk2/WcgKqmRVtppaUv9w+IaR6roez+NAEy/jOqC
Nswm4BQzduhmldfBhEs7LD49DrL/Q9p5dcltnOv6r3jpHt7IYa8tX6ADJnAYRIm0eINFkRQKOcdf
f54aex9Po7EaZ3TuLFNidQVUfeENZbRn67DxsRD+MAq8AupL6wKGU6s4woQVPtRzk71Fnb19wmZq
OPRxYT1VYWE/IUObngS6ujs56BUelFOCkwAuSuDNAYOvmVdhriO+h9XJObPyT7lden5kqOiwNKna
f5xwCHsbtvBfzTb8vUptxJnTadzZ//V1i44kNXvVpZAOpYgKy+X24+Fs6aNjDOdhwYU8buz2oW4o
XaGkUe98FJtDyUaVVCySwOvLoZBAVeLORWZtSd0fbTob93MZf7bzao8HcbWuclI2yQDJFRkB0rCX
IyEVXuaVkw/nOsSHVBW48jhpany05yY61SlKLROqecdwzJpfU7VYTqbxai4Bv4GkWEZmHqG8sX5a
7IjV1gavPy8uoAsjzjsei27v8txYU5l6uybVVxWf5NWaJtbiwZsMe5iuRQqOsg0PZEj9Y07yf7x9
p20NBScLp2fgSOA7VosqWtB4Tmn3QE8ybjIzyh7Kcq4fpnFPC2/9RcqlAxLKd0GxHDOE1ZlcLGMa
RUS/XThqcYgU2iy9a6V3Da7ZvrEY7S+Y93ZnQEJ7JplXvmFyaPSkqDTzVNA2W00SvzajGaumP0fx
3OMZZmi+VfVw6r2o8TWxFBRqRVF/bIVMvtUlsHuAZ73WVI+z8Kq7UCe55XOzzoaRp9gbmsuvdVgk
O0nP1l5IA3YJtJFQG/nnL3sbtDBCAZ70rI4gEmwU6oMmqoYTWGFrZ9vXlzCICYmxJpbgiqCNv8p6
CeXnHm/5+ux1lXqYTQKifgz3Hsxn5Y+XwSXDWNTFqJtKuBu83MsZUfAEHxGVsoo+peJUNl71JQRY
vsDbTrQH+ut1cUhTy4t+L2a90Xxq2UmMpqYxhsjg2sZR1Omco5JnpCc1E3owjpHW+VbdwySpBijs
fl5mA0Q1auwT8FBcV3wldwoF7m0bf+6skKwoQej/fZlQaKa83llgrZImbg+ZXbjf+TvUH5bZd79V
phFFx2Roh4K2Khw4n9PERdMq6qfe6jrCisQSgE3NSUlOet5Y+dkLLcQ73ELrP1iDhrWurk6D5ita
XD7WytKc2yK3DjW78CbvWwwD6RVEySGGVlf5OZ/Du84cMPW4/VGvwyKWHcFU+fZLZuf19e8l5mgm
VnXOymE6qkZaBaPn48NUabGzM5a8i1ZbTPhF+Z5kHSCVvdpiNEJmoNl5dQbi2hxzTw+PyPimQGto
UVeOEh7R/Nx73Z/1vy5HhaJm470qK0TEfasgoq+geALtjplhqwAPjc0sPeZ2I43Hh8V7Z9WZ19MU
HBOwviF/jMJho36zHIGX9DLDS4ntOfyCCM8ynmY7nt/WfVpagVl2rTibOgq3YRPaKY2pbKlOE5r5
873tNfEvM0TdwVcELO5TXHeh7hd4O5xCT6CVZpCfTwclMSZ8hEj+9CNtWjj2Tt5FsKKJGPuzM0Zx
ilCEpqI+z/lPfczBpuU0urEx3zfpNH9TzXygt2SX96a0tZxVrLAYxux/VfiocZJfBq/kXbBgmdw+
Oc/904uF9QjM+EoQ4OOJJYK8/GKLulNzpWpT6h1sZ6Ik9E3zvl/ex0uV5pBKytTX1cYo+IZS0d11
XWV0VMw65cuSIUt1ry5D+cPolxh8G6VSv89zdJpmkTiOH9ZD/0sPdPidqg31yWuXtjuZWmhrAYpX
rFM+GOkIm1vaN4zFXObvb0/vKvfmGuKwSCsYAwAgG3A5PSF6o0v7Jj53+GFDThrMfjmahlK/D2dP
cfCKjL3qkCqCdyKDNdcch6nyskM1QR47la6pUakOy3+FjP/1bfrv6Ac3SzZHZdH+43/4529lNQO8
Fd3qH//xFH9ryrb8s/sf+Z/933/t8j/6x7vhR9P1zY+/PX2t2r+d++L71y4ui/V/c/FXMNK/f8nx
a/f14h9OBUDD+UP/o5l/+UFO2j0Px2+W/+b/6x/+7cfz3/LrXP34+advZY8QE39bxM/66d9/dP/9
55+kwPZ/vfzr//1nb7/m/GeH/g8qdv/6i/733/7xte1+/klxzL9Ld2F5lwE7BxnCno0/nv/INf8O
ikL6mrsITYAK4BooELIVP/+kG38nLyT+p5TG/08l7ae/QZCVf6R5f+fFo6dJ+CYVEoyf/vdnXezU
f3bub1Ra3mNN07U//7R+SHmroRmiFgLcgmGs1fdS1l2X4ko3BC0Wt+fG0KJjLPRl57leRwZyFOmT
JMUd0eFZQ/oqpXSq0c6GQKmgOkyUJyAlieQYK8aejuTeUKsvBDDlSFMoHwJ+0TerQ6AldEPzgMSF
upOkyDv65VXDpFDokBor1PvIlFYjue6YmZmu90FZKrBnYH6/yYexxY+tE1UweF6FfbPa0hXS2t9H
rzF2ar4bW0ehBMFf5DKlWshq6+h6hlJsrifa020KUdjcOqFRvn7rkAKVSC0SF87w6qVqK9FqoVTf
0CpFeVySOn6Icl2BIPJ6UDMLSr2Fc0hxU+rpX15u2pi7yDDje9lOg8uNKoGSwtsrCm8sGyVyDiNM
fU/ai1+OUhh9FblO2AW6GnoULTvnI8nSHrBmaxQpw8yxl8yCtWdV74xxnFVmF1RuZz7O5RQifd7u
0fDWOQlHkH2BIsr9ANZlbc+EUbQr6RddEOlFc19rZudXVA7u6c47D1j6OQeY194Rx9I9Pbmt+bm4
TmHUQcX7WvAgUYgJiq4L+p6nBvZJdRoJSU4vLtF/31Yvb6frj5nyMtkEZQB+LBXey71yFhVVqlyv
giLUygNCY1j+TLF9gI3dvDJ5IQrjqkXthz3ji17rRoRgjdW2mqqg1nLnYdF75z4v7eZt7VjF/etn
5ZB88x6YkGnWXf6uGIS55DHtKrJNzKab/FDiwnpWFv3VRovM6uVQq6TVqHHf6/KMobrWuCvN1Hqc
onxvQteH4XKU1U00DEpf4ddUBjkfOEmMqQGuiNJXVmrkDiHnR7BOSZa6+OomivNkzusoYi5LNN9Z
Qh9RILRioPt5fLy9Q5sT+s9Q65toCEUXYixaBuHsuPcQa0mpY/3H7UG2DveL+awfRbsHIwP3oQyq
BHACEC7cyEdFo280dP7todYJ1fPSyQIC0qR0SdYlPWRtwjlU3TJIWqsJog42Q6wi0h67+Tduw2xn
pzaXz5NsbhxSKTOvsnMRKUsCpLcMMidWzooE6qSKk756k2S3jY4MARQiXWuprHpQnAJ2VBEQx3/q
pyE9VZ45nm+v3NUmUcYgeKPUQMWBMuvqtSi7RMdLUs2CzsWQzobs+d1AyB+qSoOT0u2xrpbteazn
7ohk/K/RtbxWYUmkmAXVYE9fwygcfFq9cbkzzFU5idccyRIAylK9/xrsXdJ7ykXRZYHqpuKtYnsx
1IcW3fEUf7SlKfp3mi2mJ/x06zfSk+VdSm7zue+LJTloiluC4hLLk9MrgoBjSh55AdqPBfj0HbDs
1amVv5NFl5hmRIrWDMAQmrcVd3EW9FHvfWm60Hqr2WUdKJHpHFVE4HYq3xvrT/ZIm09ykyUq9vK1
MRHgKtrIyQJdUz7NKmKhGanca08tmGZA/UgUQZBA02EVNaYLkNFUrbMgDbPm7OT1cEJRsN9Zumtq
noROAxVF70DSK9ac2gyqtar0Shrgaya+Vpkw5qOtGAXpvumS2rZJNRwq+EOHYsmnfxqG8IIaAZ9f
ucl1X+ht9dHVIv3NONfOm9xgIfxaGcaUFLddThQ2yvNYlVqJau1QfXjtd0BvmUarbIBKc1v5Tb6o
I+oAvpG8MylUZrj15j0d5QaZ3J0v+yp2QuNGtnFAvAEPIDO7HEWJPLV3qZoElLLC3+cKtnw5ztF5
Huz4sRma5k04zj8ceN8fb0/vGjUqR8amgi+dhgBouMuRjYrynmt3SeAIkUwI6iXGR2uZra9l1czx
ARd7B5l425g+zImalse6mmu0elHjWd5ULvokfti13peURt2XSNjzdEgtpFf3NOyvPz9yC+I7kK3U
VK5UVYESaeNErScAi2MALE6+WKLAg7bL58O8GHulm639oNiqShkQso01giXzoIE36pIEwGGNA3rC
CGjL1ONgd3EY2GllfsFr2Q6q2S5+u70j1x8+3WhPhmLE6kAI1u8VZplzi9l7MIV2eepEZx8wj0uD
26NcFW9UnA0A6MDpARcjBTov9x1ZN3uMmywJ6qRpCj9TkU+0h3xCP2cyH5y4MR7mWRO/LUKEhxJ3
iPuxHkLzOBTddI9wi/faZ1r+HpnTWfKuoCt1+XtidN60srLjoM3VlMOPMGAT93vHaGNx6TWjQ0qt
gud6DZ1olnlaepQFgl4o0wlIQ3XSEpATtxd3b5TVFmpxOFNUZZRxdvJTynvu60W6q318HQ48gwGo
ldCP4QJfXU1hadZuP5simIf8nVuoxkcRRw12IoKKrY+wdt8eqno2YcMqdvxrVqr0a0q9FGcXXNR9
jERWwf/09O86H9Wf1eTEe46PWysBfpi6Ehco3dvV7dKVsaJhcSiCBLbuXb64y3szM5LT7fXeWggb
3UAp6yZT9tUoab1oUYKYfhCn+fhgeTWS4l4vTkTuw87Wys/ios7CMaVMrtFSBMDJSbo8pmLMWvDI
nQiorvw5Jc67Njax9emc36oqPCeu/sftqV2DrKgOkGlIZ2/E/JC3WQ3oasPSTIUIlK5Ogxy3psiP
w6g71qTw7zRtGQOlsbvHKUHRY7GiguajId6zldbn2z/lepUleQ0UEKBpen9rkiradSqCT7EgIsyW
X216TkchVQgM8Mw7l8H1bX851OpyKhejE8nAUDph9Rll9vTOQtwqmGIvemP3yJbcntreePI5ePHI
a2Y7qHXIeOpcpGe7rIzvcZpO6G3ZaKKAydl57mXwdnmK2FUZ22FijZreWkk7IdbpPLUUgSFC7a5O
VTPzY4dKNw5qg/ak0PM5jA7iyGHYub9nSaj9eXvCW8eKJQaPy1uDbODaZkAYqVK3Guc4qvX6QwNK
7ZNDZfrQh6HxOLLLp9rJsyCbzfTBi+rw1LvCS/1qeG35gesYeDdCrc/1qTW9Tkyl40VZI4Jp1Kjj
8dkd+qFv/Mimg357zlvnl/oXUA5ZKKXgdrnJ4TQ0WlRGIoBxnB4WxNv8dJ7dQ6ZXe8okW+cJDDS0
EPxVdQqIl0N1ZYIWXOZEQa0K8WCIaTzR4QxPyRwr/iyyVzujs4i8ZxqIDq4mkN6X46VDo3h1bERB
uojysWgG7U/VKfZwxNd3H6MQM1Bl1pnaGu9ZT0nVtdgYBWoZDp8rcPgS0KeddWcQh4m87IhTzF7J
9/oFkQwUkl6WEYDTGiQSUWsk1CyigA5S9XEp+/GD0Ixx5wLYCIeQNQHcDchOCjI8fy8vbgBFcacp
U5IoWDIz/5Au6fwt4lp4mBMjfKuPtfOA1aE4mYVeUR9LisNQONN7MLi575TF4t8+qtfUeTaUPjAg
T1mGpjJ3uaGiXrhAkpylNrzyXUoE96kQi8IL2tZIv6fGL6pbWI1vzUb9o0w046Tms3mHe1TyVOlR
dG8Uqdh7+7a2wgawxwsLOYd66+WPylVtVGKljgI6w8YP8HjDIbcHYII7k5fJzvp25EpCfY9gkOLA
apx5NObW7kQU9JyHP0q9wru3AT7i5Yv1WPV0cmevEfdeBF+iyqvqwzLN016keIWQkqBEkn0pxwA/
nHrL5Ww5C14fOgrKRXOy/LMYG/MAgqg/diJrEX3sXErAXnrs4B++xUWp8PPYK/95eyk2VpySwzNM
lXo6iOLL3zA4XFk0fpVzjkHPB5i61sn10mbn8G/cVjTwJEiKq0N6dF2OIj87YRejgpNh90nppvYp
Fvm5qK2J+8vbSTi3BuPzAuBGBuICU78czADmv6RDp5ynJAWcQ7J3Ip6wkGIt3Edu/T0N+60llPAN
JL1MsPDGKhYHAgNhLuuZnOGBxtbS8aDETrojX705Cp1TeLeS67W2Bu0LaMt23yhnpy8ztGiwDk/C
aa9cs3EBg8Mk/QWuwfexVpagySGWpmaUobGS99Hs5rT95bePASgSefX4SFc83pma3P3V13gx6Oo7
iBD67eGDKucEPtVTV43dY93NXjC0pfmHA7bornXdIQircE+QZmNRpTUykTZsCRitqxJYWijUc+JI
OXuRMAN14NZfhmoJbn9jG2EBh1FyzVC/4XOXf/7i5o8latRCJfOs5XZ2mBrM1q3S030MPvcU9zcm
xDtGBRcGFjzgdTY0hI2WjaLxzhBk3N/csV4eG+QRd0KqZ7zOascIKwH+UmwjNVy3dPSuVJsFyZyz
3QBmB/ki8pMWJogwxJP6zdDGAm9yNf5uJ262HCZoKd8g4Gi4/Kpp4NjpcMT+MHrf9oYS+aiFAiUD
e6Qc2mGpnkRhuUd8PMYdJZNnb+L1r7ZJFFGgfM7kVjGMSlITOmGMYWyaVW/NbGzDYNGMxo19Nwf4
cpcovUCRyFHnX+JsMQffU0X8LVXK9BcszcP3Ynb02O8wdsOdhS2vfBs5neIwj1EfvX/1oZGhs6xG
Ue6nl3F5aOrU621F63EcGwrt5FVejFCjkp2cBrTW/9dQ67ajOoJ0ajppodbG0zueifZe16fxqZ6W
cGcPNj6Fl7NaNzHmYQxDp8QWTOAj8yssefXOoXfyphb9+FdmxfsKtBq8AnKYlwvYl2mUeHSHz73a
NP3RqBLRH1J8un4J3dw+3V7Cje9Oks7ZKa5nqV53ORj2ktaA5yxC1la3HBThLidvhAD+V0aBFot0
B5TfteJtxvBz0nAmqNz3vle0il+JYk+PZCsuYTL/GWZ19FLXWtQpq3FhGur6E650tL1DxXyjVeqf
SRdpX43Q6qkJxNZB7fH+8m0bBNpfmCoxIAxPeS+v45LRybTQVLHCU5pc8VWI7z4CxtbhL4yC9C2o
WoSg8VG83LZl8VItTitOvoYDHv8kWNU82ol+Ng8HsYF0yX1mnF+O4s4Jvg95gTeb6v0ppjpCcBcr
59tT2fyySLRlB4REbQ237ynikG9y3OO6N98KoWSfEF6xgrYK90pue0Ot3uuyQQodbCQ2hWmXPyI9
7QWdOS6HZKry4+tnBU5BPp7PvNjVULo9iH85TA5qhHhBl7QP01zER2/snL/wCdOdIA4AGUGatmqQ
tDTdqG3yCZfwGojgyuZE1KHvfMIbARZMX4wXIUbQr1ojucOihdk+JGzTOFgP9RzHDxlotTuotYYf
627zOBSi+nx7FTcHpfUJrAmaAso/lwdwgFlcDCmq98kwVifZAcOR1hwfy65b3lE27mg1GPHOVb8R
hoMvxsGJzwpxqHXMXzWeM7gzp75KUvttPo7GWXeV6mRlvfPkCGPPjXTjK5P2tIRyVPclXHQ1ydRa
KrXjW0bhqDj2cVcerXLcc6fYWErq4FiVgR4EXLCW1cUPSJ3VgVHAAw+nMVLdY0FOcdQqoPFN2tW/
1V6/90Bv1Q7o11B5lnUKUPGrs5nApGkGVvpMwICbd63o7Qc9iovybPeF+3ufcUealVG8j1rcgapY
dtRGyNqPRRrp98Bj92DkG1cAYDJIS6AyiZ3XF6cUq58RKUd+twxjCMZ9c1DVsD4jrPlX9hVBM/gP
oP4gaa2eVhOQZpOiyn6u0ib+MKC76pvR4O6EtFunx0KyUNKwQOOvgdS2Uo5qS1EapDFntFeT/Bj3
7audG5kBzwwAVNRpgFCu9jHqlzYJE0apELQ/J07/dUHiMrj9tW9NBSqtSUpDV5+O1+WHgBeUWmU5
YvVxmyzo6KFB2CBR//qnk/cM4BhIFJlDyw/lRVLjeoseZxkS9YbX4BWoI+s9uqLf2ZatcwYaBc6L
9Gygb305CuqOWWOLFpXudnbvRiXSHkJF5B/g0TXH28u2NRQ5IOAg2b3jE78cakHfAX0PtJ4bp7CP
dmTHJ4Us5FwI1dzZoa2h4EFIIy8AHxyEy6FSoQ3OMqGYDWKhOi5Zl99VmpMfYVntBnPyhVwlPbSR
iOboesLpWReKNS0BZw3M46w11n2cKvABSuVEkfqfjtJhTRs5vxUeGsF1oXJntPqXsav/eP3Kksog
Qwm+QXacL6cbjnGYpvQCub36Assol6peahanpvbGnU2UoenVbImOKV1I2uHaiN6a3C7NVRzg2kpX
HqPS0o9VpItDGWrakxXrkA7Hoj6BSR8+uHW7Jxaw9enxvqIYTvotdWwuZxp5XQqlBAHhDJ9L30Gj
/DBwV+7EENetFcn/5+6Vz6q0/V4F6CUeqXM81Ah4IyUP8yIOCx+6gPNdQe7h0Vo0tPNRYzg1ZVL+
1o/mcI6Lvn1vJov+et9CICuUAmQELd1x5Yq8uAaWWtMn5Jnsc+eq+aNpx9kDOmSfbx+gK5oLqAy0
PpAGwtaPcsO6MThWEzLF4NrPpl3282mpe62GspQDv1SHfjrD6Jq/h0ZKNFUjeDVRTUCbbPYwBvEd
Q2QNhLNYm47dWOZTMHSqNwSD1RZ/wrtPcX2ZHF7VJqyGR7XPathQUI6Gj1ODmojT0rY7DdpYYtRi
aUOBl7Sa7lxz8rJ8eWwhjtISkE+8JGUBBbpcxWj2xsqthyFAyal8askWDkXhxiandVHvqoGwQk10
5cftZV1fQ8+jUiTCDRe8C626y1ErK0pzXYMMYTd1e0rSLDra3aD6RdO2p9tDyb9qNUFuIakVIq1S
eTQuh4JxEVoubx1YkBw7DlMX75fFdA4oaSjvRSWFC5H2+dotbrpDW1gvLVVRYiaHEJTrlldR/vmL
A+oJRVh6sQzgA8z5T+qy3xcVj5+8ieq71Haju2lpp6+3Z7te2OcxqTwTIsqB15x54cxFow9sp5k1
+nGJJoQzROkegNfNO8/wOsqmAoeSnGTKwmNHkWV1FVhuokRGYddByDOKyqa0LypVvn8Qj75iF97O
cq4vWDkepXyOqlTOpaB/uZw6KnL5MPR1MBVGi/CqvtwPUVJPfh+n00kTY+LTQrfvJ97tR1rsmDjd
Xtv1Ffv8AyiyoPRIj5Bi0uUPqPHDdUM7q4O5ax0oeTxwfq5OebxzyV6fG14PGhMw9CRsbq1g7fYI
ZnDzVoHnxlFxqAp9+DbZg6QclEV872q9cczBkQa3p3d9dBiWurtkQ/Fsr1k22OCSPdKSCdIh+4LF
SnJoqvrXRUOt8vZAG+tIuQjCFSUyKd602kijckel1uYymAip7/PaLv05Uua726NsTAc762eTAFIy
KACXu7VEo2pXQ1MGaB+Mn0cjVO6JvYujWijpXk5yPSNoZcgJMh9oFKDbVmNpKYa9c1IEQsFxwXRa
zQcMme2s2/UHB2ZPqpoTXVNhXzft1HJWY4oIeVBHPRxRrUMD1DaC0dSiQ6uEexKJW5Mi86HiR95H
LL867lPSVGlBphco5eAdAA1F5yzddUTemBSJq1Q3MviyuKWvli5ZcmGVQW+niEEsxiFJzbu2yxN/
RFtpZwk35sQmI+6HkaSMgFfhLxxHaN+WXgbNpC4fjK6cz6OnvhZWKxMsQ6JdiQQ5EGtjTDNEJUmr
tTLAuNJ8M2ba9Mko1T0N7OsDzihUBKTKMcGJunq5s7lAsKQzoRos+LbDgKJMj+hvMOXGLouaTXj5
hsoJ0WQEgEYmBG9YLuuLlyxRrTpNFbUMBrQRfBX8H336fk+jZ2tzON0gInSALPY6FFEoZFvZlEHT
GEftoFdLB+FA2Wu8bR043BYA2xIme4CULufiTSW3QOUVwZjW7j/F3GqnfvbsU+oN6aFx6nAnwNqa
1TMvjVeD+vwai5r1Wp7W+lIEPV5FZ9dRxCHHcufVbxN+dFQPiFWlQ+RzGPtih6a+wjtizIqgBFt0
KtoM3L5dOjujbBw5GkIQJsAO8Bh7qyOHB1/UaHg5BWIc0KM1i/y0sGwATrtXi+Nw5kgcpTYO6Eeq
Cas7tcq6OFcSXgkqtJ3vJi4gZeMzvdo/GpH9mWfDo+iLj+XsPVZxs9MW3tgz+XSA2GVwSci8PCNj
E2YjxYUy8PpoPiTaUIE4LfamuLWaVMJgI5McI3WyumB1rsU2NEtGKVsAwR0XLNroH2K32bv2rkMn
iv+4sZAvPQuir0bCcNpWIEOUATB0cQ7r3vJxfO+DMGuTt8YS6YcSfMcdsM/olzoz9wzBtpaTnj7d
DkiaULTln784nFB6naru4xKDe28+NIpunWmGvlY5Ux4YCmhSzZIe1RUcl0AjV60BlpLorPZ9siiA
vGMskchkUiP3i1R9rQP284iUmKFLwpQjjbqcV6rlhYJAXxFk7Vw/kh+S/UWl+dRoaBr7qNbpPgCD
es9m6apLJsdFq5aYm2ND8rQ6ntYUtYUSCq6wCWfnsI+V3yKELx/cRje/oTId+30vjPddXDQPOpHi
px6Uz6uDVAo6z3AQgkX6j/KafbGnsZmPWq96eaB1nvKQTEn2ZKrUvFurgz+a6MMTiIDXYgyYOBg9
+TogrMT1vboTILx3zYiyU9CAHLvDAsLD5S3qdiLHjeNqEeNLchJcfd6j1dS4rV0r1/NAxcLowyIq
ZCuoLJxux6frvFTOhU1ECELKrwIMuBwFw6eiL7IxD8K6i9+VS6W/g6+K1FDbiSP+TKOf1ELxy7qP
jrdH3rh3pMCRhF4b5MVrrGiX93piNHUe5BWKliqJkp8aiCovuronL3aF9XueJYkTXz98E4Khy1ny
/wIeGqs8UGz7m1YVbyyle+pi75hkzXu9G+7sMfeIKNz7eq6PKXI5tRHdNVX5+facN/aUsjQxM4VI
CoLr8rde1FHR8WgFfd9wA+ZF7ndpuuycnI2VhQNMti8zKeDPq3s2tVB8RQsyC5TRbu4QdG/vinH4
rCB8vLOHG1EMC0rWIXHOFMFX69rNmVKkBSDmqdBiv3V69wiKxZ9jdHyLV7fE2UVJpOOwEmAQx6yC
dCOctL6rHLTomgqB5bpofjeHcdkxEZXX1irKlEkUxBUeXalcfnlWcicaY0NL08Dy0umLmPT2hIdp
45dT4j1k9aA9JEOk7XFBr8z/5OSYGdpD6CEQGK5uMrF4SSHgbQRAUrFVV/o0C3IYO3dOZndBkkTj
Kcxn/cOi5RoKjgstZ1xVz2Nr0qu13OwQVYuBr1Xt7EQhV703fhmvGT1fmXnLVsflgswKMp0gXdOg
NMrBT5TQ8VNRoOptem9cM3kbhnF81tXonSPyN0kxvs1rV/cTa/r+6o8HzAd1QgJMAuc15ippChOn
APhpit1pD33r1ahT98POhbjxico806a1xxngOb2cLaXGqbcKJQnMemxBRNvNQ9hZ325PZeMLhdAo
t1pqmoFWuxykLTK3Mmc7CULQdsdJiOXgtXCkeq/fGWnjC6Wlw0GmS8nHswZdGxPw2yWZk8CelvQQ
xVxxrROxewT/y+clwl399tSuavMcF+hS2C9Kmx1YaldzG1MEzmC9uQui1JYxoVaXR0r8ES12K6i8
KTsqU9wc28z1/GmexWMzl8lhseN85+RubSWqOZJPbMme1upLlsHSpIV5Emjq0JyWMlcOCuDKVwpJ
yPlK1WnQrzTewepc7qXriCgTpZrAvC2jc59je+aBqDnOZqHuXE3XE3ou4FI5kM65fJOXQ6mzMEcn
zPMADpZyb4bTH+1oqve3N/BZh+DyAmQUB5Y9DzPN7fWEijo0vL4QeVAVKHwcxrmK6w8msdx8gmcW
todiLLvwlIrJjfxxqNra50nV30lEPRjZcFz+oPybDYcW5LhOTYiG2FGYU/NBbdN24vIoqz+s0om+
p2jfwsJV8rB7XOy2n48e4ap9yIHbf0dXMf51zJsJgc58Pg2q3rxLk7HBoBnPauwxsqbIg9GZlwh+
FILGdwo34Ce1a8cyaK25OTAwLnihZnypDQAnKBIY+amya/VrjOjmD2U21fnodONkHNzGU/8QtTJr
py7rwztTsZb6pFdlvvhD6oDe1NEF9E08YOOdC2cjjma9Sb24CiQUd11ondU6STrdgCGeVMvnofHs
3+vEwm1Xw7GnyoX2pOWmewaiqD84BRYhmpu+tiFLJMtvoG4IdI/ayjqHIAXNdIRueXLsJTpP+iD1
9tEG7kxnL13ZOsTyYNHQYkA0xS8PcT9i/tR6qB7otY3E4oyJEYnG65M9j0I9fXPEDSCBrW0SvMqw
itprskCkoXFn5ePwNoNat/Ptb82FeBJarVRkokl/ORczSlnSZYTEVZW/YkQTBWGYKzsdh+vHAuGY
F4OsFkzocyzSmUHSOKHNmbhpUMW2ONA73yM5bQ5FIin1PEnR149fES196TRDFgyR2kIQw+cwBLDq
99Pc7czq+mFiVqB1nmu6NClW1+YCWmdW7YwNwv3toa06HT5tmauHDDs44WfFtEd6uQ7sGJE3nYKO
TKnW4WMSNrHXJIxo1a3x5FD1P1jz6BwbHJYPUpzlPCTG62tVDEr9VfKegLusw7o0TahleiIL7CEe
H4bSiOnHxhWP8LzXsNk4jBBMOPDkc3SI14V5dxqHpSi8NJjjfHzKct3+mtaO8voqLF1o2QSTRjWQ
xlaPkNPm4AMbg2EsfXyrt2X7e1dE+c4rtLFZfFFEEeQWUCfXcKQWU3VVhUoSJGUWHURVa/d1rGrT
AVq19jQOsX0cGsfdgextjorXsISJAOxfx/6wInt7ruc0iGCnnWsTnzStm5K3dpiq5zIyk0/24lnB
7Qd3a9+YIw0g6e0MxfDyEkE2VJeFqTToKm24i70u9Gsnfq1AGTe8RhuKoimwEB711S3CUppaW3Zp
MC519Gaqwiz3S2sod25E+dmugoeLYeRkXxRk5k7Y5oT4XmB1bnJvE+c6/tTl39CVSc/YhdlBlmA3
fJhz4T4YXbhnbLqxg+ht0wYGmEf+u8Z+tbj/hKIOk2ApzO7tgMjXYTIjTOcGXB6H1mzulTyPPt3e
wY0UiS4itVMqQqiJEdBfzjpu5zyp6hotC2uI6xMPjfc2rhrnLMLW+HN03ebb0KgOzvEwBnU1me6E
ouiBDcvxSc3TcOdEbVzjNAEBx+DrRXS6Rv7n3J36pFRJIFzk2uFcZqcC/dZjLQyx851uHF40CaWy
CYcXiO7qNsjdcNaziaSMqKLzE+SPT0XS78VIWxNyZH3KJCCVAMLL9TVjtVGxVydfSgWM7mWpzoWa
uEjkj68VBeI7obXEl0L8S/KyTs2cUg212mIoUXtfItstHtRY7BG+tk4pwAgIxbyBYLVWH2M/CUgv
rp4EhhvGwMbr6VQVc/TGFLNyEJFt3wP53MvMtrZKWpkQFDEvmkGXi5iEedljwZsgLhCOvubq4y/T
UNa/3f4WNt512oE8ss9FUm+ddCFtFpo6BvCBY8XjuxTzkvdFEqJv0heY4HahYe3cOFvTwgUaCQzi
PeqYqxOYzHXVDVFD4UQr3cBSzPaszOqeMuFWlE4mibgZSwcad119yBQ1H8x0SAIvG8YHVYzT/Zhr
2FRUffo+iqBsE8hk9yDK469tu1jnSOTLv4V3L3R3b+kjcjhZWjTWUMiiDLIWWmsTDDTdJeKecRfz
k6egPV6rCFc04bBHp9hYVj42i4YNk5Z2Y5enpR/7cXLzOQ6KUi2+erHJ6Wy94nj7tGyNQjRG8wzr
a9SAVm9foo9guOcUsRhF+1LnADMNjB9efx2C1mEONmcfmTr5I168SVSWqXMUIg6mNFIOlPWGQ6HZ
s5/rSEH/H/bOZDluJEvXr1KW60Y25sGsqxYAIoKzSJGSUrmBURSFGXAADsfw9PeDKrNMDNIUV73u
RZaZSqJcAHw4/p9/+PnzvLFRceYAZpMaQGfk+Pip16nB1NvLDkamfe7SOYnzybzVSLuL/hcDMe0Z
YrPGf4VoB5ZQi4cxTeu5adQuA4Hhc56FRvLLupBt0vEwG/RGP/yVHwu5PSbGCiYeOHYH/kf2697W
Un/38wd6o3DAfAq4laypYKOvHn2k3lG1CeXvQB8Q2wjUE0m+9wgcGXZ803k3La63RAkEmDWcKkQe
XMY154SG6NXmxd0H5GPr7Gya2OO76UYhlenA+sJEs32Xq2KIFOTdkErRi8kXTk4g9a+m/zYeZPsN
Wt00WEdbMkmqPZZXTXFQnoc5vz6NoW/L9MT8f2MU+gEMBc9pQ5mP5r/t4qrLhTs/GMH01GmjinWj
T8Kff7/vCr8XlR9lKpgf9wJwRthHW6fph1Wmzz0Qct7lBw0sQdADGOCEaNjdVdlgvffzoLxxJ1If
TbvXDl5hjHlY92Z97ZnYDKYDCc5RYCiSSoZ0CKsO19femubdDJmQZBpNi/s8c6KsG1ct8qxuudUI
2DtRyL1avtszkAlAi4b7Gn2pl89Q4yzZm5I3ZWOIPsRd19hUyb5b5eFMQRufeGWvmm/EOlMyMem5
T2312svh7Nwui1SbcGYxTTwe0qUrdn4CRHqhg50kF4O3kW6rfkZakMzd135d0pugnVqca7YMTj8x
/AtE283XzLW0Q7uYcx0OqdNe542nbrLSTnfjmOTX7Tp5sFrHJlSYB0aNtdrnUhb+oVF6f1ZPtnXe
JdojrOpTevrXc49HxNoBOSXSK3b5l4+YG3pjwIzAzKmtnJulHIqwtEV+Yh19Vx29nHw4rVF3wAiH
W4tm8uUwLikVRlWM2SEx8yAcV3OvC/N91kmI78HHYTQvbS+5xYmvCu3a3nMrPg9sMk+Tpo+yZrmd
G/WQKDobkz7pYT/1+64arXDBrqe15hPQx+t3siFSmzaFAhPi4dFKQf0daDbNxr3dqEWFTWvXRPqN
o3Zifr3ezRhnuwBAIEHdeVyypCWWGRgY+GRqrtY9YXDNlxbYv6ZXX9XvV1DcEwO+9WCbrIPmJmww
/nv5FcrBm/uRo2GfBEo7DwruXdacVb9a8MGb29gOm7Zu6x4fTSknyFEl0uxA4tBP5ySh5PHmtPe/
eRa4IhToGxpwrAl3rVauouZZCrlk16neTaGoy/zE9en1hkORBZ94uzZScR8LEzPfbFU5oQyRnehi
t8tC5bfPDQSVE4/zxlzYqjkIepicAVceLRBppbLNBt/dN2m6XE5dxRXc8rh7KGf60C3uqXX/9nic
NRv/EAb40cmW246sO6qsfY26589pxGiTjK0llBhv7qbWcE7s3G9MvU2IByGVcxsN+tGaWstGGvh6
uXvflOZlkjnFDsxo3v98x37zc1EKwRNFvIZ1+MsJjng/wL5seyoL9lAGJ+VssJYZjyD3lKD+rRfI
WcTGuTHdoCu9HMpafKwHrRWJC+jvxbp21js10+9Yr5y+ECem4eu3t9kHYgNEZ51N9NjcSuZO21pJ
bu17c3HDrO/5UJNmnSjxXr+9rQ1HSxUwlMPOPPpGLTlhM8OYe78LvqxuaUTkAQf7HsnJCRzvreeB
AGFTHXMphCX/8uVJMi/ZEYhc6gOtgijvENidVskvb0Q8D+RXCmM+E8fby1EWK9WnNLVM2tBFEebl
aHzQBmN8+NU5Bw2I9gysNcBQdKAvRwmwoMzaZCI+asH+EC+afF8IR78fTCc5MdQbr42zcxPZwj8g
qfJozq02ZsitP5vU3d35oGzncqy9U0aAbw7Cx4Hkv2W1H8+1uUt0LIoZxK2aBbTf8y/ySTvVZXoN
yW1VBzOa0mOjVRyjqo2q8Hita4Pku6Z/6DNZYbRCyGJ2R2aOKm6NZBqGsNQFyale0gg9FGir0/N2
HVaMplZsP3er65BH9fPP+frxqYK+0wMhdG76g5efU09rOeVoK/Z26pbPFaRL+v96d6JT/Hr3ADbX
QbI3+Stt/6PKMqiXeqicRucl01/z/QWb+bS6UlknIqeu+hMr+83hkHPSmcbbClrg0UMVxLnCW9H3
LJj1vBG2uc9dvJlSVWfhTELTiX341UvcNDgUAFvrfTMb2XaaH+4aKsnt3m5sZ28rNwih9Dc7fSXZ
9Oef6tVTMQo0UU5lrmaoDY92EYL1MKAbSdEblvyrraQX9cNiYx8gnzTNqU/cPd96JkAKrgKutcEu
R4tvFnkxdL3u7GdhVxEu9GKXBlZ1Yqd/65ngnVF0Qp0GoNj+FT+8uQ6lYi40294HmZse5oAugK3W
6XwQHrRROztlw/nKfP678JY8Q9bid1OJo5mYj7RtRvxS90WX0EkUq5IJ+SFD1ZNEaUMHsG0hMqBp
E3/3Ya1MJ+z6dPpIGIdTxFjPtSKylGmOkZ9N0thVraFZHBxdK4kAlJCyq0ksp5pc29b94j5B64CL
C1x20GCa80cTeiyopAqjs/d9Ws2fGkgXu6XR3NgSSNnwTfKvZmgDJ67Qr/es76PiMgwCsolJjw6U
cfZX3Uu5n6RrVt20iwouA8w+Lv3KV2dZR3xEWLrtFDup0BregevvAQLbG7stki/YI4xnP18Ab0xJ
gA34aAinNzPno2WW4vNAbDNC/aDJ7JsFF6FQr5bhV49RnhrDUExOwFW3mJSXUxK4TOqFJnHHkPZy
ZU/CBcXyzF9fXlAsOA+MzYkbFPdoFMvMMf8o7f1CCEfkKBywR5sZ9vM39ta8wUUBkiJXe8RRR2/M
bPTSsybf2hPs0CZR7VdzTCQ71K6e2NczrkT2OYjeL7d+N+gbfTmdCw+Z1LHAfC69xags6jeNRmII
GQHBrgz6E6/wjYcjBx5YbBMKbBvvy1c4Nfaod6Nu7u3N2TswGGeH2ZpBhC3neZizKYYwE+THn7/T
bZs9Wou4HzBDYCVRUR8b/7lLZeO3uVAwGHMajstcPRTT7O0MsfhAWslIzl2i3yX+8u3nA28f6/XA
W7ME9cfmyvnyeTvDw7ecvYeqeBx2UtXjTYk3/fkyusaJlfYdoDgeC2+A7QbDnoN7xcuxyn7MxTgu
xr7JdXTWfSaqCAe2gaeehVbGCZDbU0ZIZgxj29/RpB53buEVdkQWqtxhKddfcGR4USEBfYbCNi57
q+svqjQj+8WT2P1qdM2Csc0vO1ZJmC1mTbq0IYYTyPQbmwaNV1i6bBx08I9lZwEOXTrfx9gHTu+e
aXNZRAmNkxML7c1RsBExGWETkxy9r6G2dVAUaew1t3/XD4l3K5PCODHztr/k6KNwRG7bPyNwFhwV
AO0AoDnro7HPtZVdN1dfAlGbWI6p82Xgrv7z6fbmI1ETenQFQQOOyeFNbmVjMghjLwlCCXVpeefl
SkDVz0f5HhN3/FBA7JzI7IXg+UcP1ZAN1Fez0Pd64zROhEK6/0ywGLAgaIj/RSvr7GObmUUezRZe
buCJ8zTsKwVQGabFqCON9I3hW2fNiQh7bD+fLW9YH6ekV2U4+2Vu75BE9Hmk9bZTRT086/yAmR+H
V0V6pcBwO3AfnVoEAUmWC75m/A/i29YyyMUVVkJWZ17YzZ/1lPhfAzp7zwZ34Adl+9OHWWpkozqL
ZX8muqGcQ1Tezic7HZAQIIORRqij2oPdavpQ2Co71eeoxur2vV8q3Y+INKE9gr6zva/yqfyc9t2c
RpZdmypServ2kSH8udlEM5UM+Ycvzu6//NbzMn9ojL1KqsIN3RSScKi3fvPlxKd5Nd3gkrLBAjpx
2KKufrkHBH4lVshP+p6rmbcz50qEBIsKAqLmUy5OrxUR3CTBSmHtb27DxG+8HEt3xr4c1m7dZ1yG
uoh733rOtb3h7K3rvD+f+0JpuAVmxRhXY+p+JHxEfDHbqb4kkj4Zo6WaQEntsmmffvktbCZPNGCw
OmKiHs3Pee5E0SJdgq/ZmVGAKDKmgWiEpuhOAfCvN3jO6i0IZIvm3Xb5ly+BvS8Neidb931iTDvc
cu29pvsTnEF16oW/PjsZarvAc5JthOSjMnjUpSb91lmw3ky4dxpdIu6M1V7glNqpdqtKhxiedLHw
sfr563y9q4BM6PStaUiCxR3XPY50qiyx52W/TMF6UbbJt8CZ9BOVAbPm9dzl0Npq1k2aAYHi5asU
KymrsxEM+6SdyuCsC+Si7WrbWMudlSzzn7bTwR/W29RqQ1cG7keV+4XOe5hc2LfdkCRx1s6VESun
LswQ41vNDnNpdXloGJOR7eZAOOaOw3+2d5kzdw9zsLZZNCX5XMBRxpfhjOhAMKuuDuZun1YDenQH
H+JdUyWLdbZOmSijeQBuDdnwcUQhM6BIozwB+LoRdU0QyrJWXhHVjpn+0S3K1yLhq8yPg0b4V9DQ
UvvMTTvYpF7fBqEoJ/NBH8cuDdVUa1QhSZGqnXL7utwlaZ3fubCIazouqS+j78bucTLq6fbQ/USW
L9eIrc9pJFVsGYsrQjMx6z/yRSb3cPWrO+Wn7tcuGbV7WGmEL3eaMO69zjA+jdboa+Hc+9VInFPL
HbsbWseFGGxO13ZlmDCGnTl414x9m4RB6RVOtCytN++HrKswM/a0tb2qcQqir7q2iFlUro0pXTef
C1kn/CC/4f5V6/tVGfIW7HpA87Fm+odO+VUelcJSJbYXa12Ha+7USZhbWG0cOldkNSouMyli+oHG
e3vqc2s3VeYgzuqsHz9aTmY90gyVGHRsrO+8d9WNq2lZRf45q+ZDkovhkjBzc911djBlmzCstQ6y
FU0T+XrpxoU/135oO6n9LSDy2sEAx1ngltlZapESthjv1MQWG5b5pH8ki8Xu99QgabBjqvR3Vasp
suNTg/gkYzUluIibBTL0lkI7Gzo6kCGmjlrCLr8un8uh7HhpvsY6zUZtIU1LDNzHVCBYw3lOOylI
rPHJJyT+iza6EnOM2ssvVn76i0q7hS/T+xRt01oOVyAkq7UXg7IelAqqkRpMzySrPp2CyDVn0yVo
a8y+NVZrX5nOlN/SO8TJQav8/LaiHH3vp11FXRh4jYpl54Pa64Uhnvp1Isdo9KqJR9MG8p7Z7Cas
xUdLXbRZ6XwpoQXQ3AL848nqYLV3aZEu30RfOvfmpFwPa3XToAsl3WWKJ49KPyI0FdSRCJyMTar1
x/UMns1QR4lM9VvlaujUXVr2nB0khO9aJO3nte/PMF+KXHwzWyf5E7ef7nPjozAMB25FdwOAtxWZ
AVdJCP1Gfz247zyVXnW5SB4m0WnfuDANZdSpcWgijFe95wnhwOeiGE3j0AeVvexNZdX1ZeXavOwp
L/on1ElOQ1Bd5md7c8zKPOx9Vdw0MGyLyLMX/1F0nXrOQVjueDkJcgHm0BzpeJ8+t0E2ehEic42E
cNIzH/GeHx+WZdLFocUwmf/XC5SMrdqw2mjEyTkJSRYvHoAP8yrS6W8ZYYOw/ssQgHXsFnIqnXhc
EiZIWTnJH/xYDq9rnNywTKcii3Kn83YQ/1xKckfz3kttwTXOKUo/tIxB3laWwKCLZE2PWTlkm3l7
HvAJhsbLRGhBR70MJjPpzhPsyNWeFRW8c1PbJyVsXuiN20bbp+FAxn3HslwqLwQamx4ohdY+5AtO
BfWTYV36rbu8t+pCj6bCQpg76Yt90a2BwZw1Mn+6GMxJoGzlCiQjjFWJi+cBJ8LiPHe41Bw3v0tc
OTdx2VQOgSpKt++TLKnv3KwbXD5hS2q960rjzAH0v20DF+WPR6OE8grrmm432GQNaIFsIMCN+dWK
CepDZ5vGunc94XQXDXFzHUwdDV1IP7GVRrkqs6stvoW5YU/uvG9ZbWq/zrJtDmosRAOY1fjNWSl6
BW0kr+F8zu3wRwWKP0QZXcWDn6Q2G65o8HOvh8m58sceSXZldsaNDsvJjaa6GK+NbsDTqyb48ECU
JbtoQ6JefkEmcioJGskm4+C4ij2zQyny0JdF9ZSZ2pQenNyf071URZMfKsyruAdR11qH3JkCalSR
sTUVaS7+ZIAZ2DKjPEF+Ghj3JGCUdKR7jUqAwHoiimdbW8oIP3bz01qTF3roR+XpZwS8mlno8BVL
PkyOxmYO6tkJrTHx2xBto/yj9nMdq4JCRxzTePb6BxHVpJyttTTvfLOszq2Rhn+YT107h5aFAn9X
eGk+nCVsxnpspqOn4ajWevcpDuBuGHBmXfcsOu/C84Sm4xFuV1VoFk31XOVjj1EXLkGf6Xj3ly3+
rQlcK6MHxhQedfiyiuU2CVZNEQfT1OzhfeLMoVcUSKcLzW66aMCT+ryaEydsuQ0cxs7TozWVV8iO
hlvF1+csopYrQpPAr2HvCKF4BTg+kPuVbhmVNIXHWzuf0yKE7ZV+HhytHiOnVxDgaUkVF/roiK8t
EBsXOGd0irCwdSps6mBNxFXRUAUny9IZYSrcNo+XxdOuxhp7T0AVJ/ts2dK9Xpduyg9slNYcC83k
PMuMQgu9oCAkcaztjv2yK+ZbZyyGz3WbVG1ktV6+sJc6JWKpyRBJvMLTKMN2mhwVs2CqYJfWSj6u
tB8OWEov/sWU5eVZ13N0xIVHkfpYOqW77vJySo3zrNGyPz1d2SIWkzLGiMZUfta6xbiTc97uh1yg
vbKtsjOiZhH1Fe+y4B6Wt0Mb5auWisjEq+5mrZCbfrGXGYB1LKX7IHrHes4CF4WrO1STvqukjyd8
w8OOYWFwXIe637M9yNYd3pV93z3LjoPugJkgjC1rSBYud2y7w3M6jT6nkg4u2yT68smw5vpZrYZJ
ddD1i/1QKm16kv3XrNobRb1+JYjZ/zxXa0NFJ0B/50TCzjChEfihpjy3i/luDu1PgiHvutGXT3Ks
1KcWT+sq7NDsfsxnT33lfkJ5J1xDTOFiDpR3Ni6B1f1Wntxl46JlB1VlWEAGpF+pEEY/eozekeMU
YYIxZ9E6r2hs9CBXD31vep+E78g/Sj8fxhsk/s0Tyt/SjfzB8PqwTrT+xpuH/JsjG/MP07JFH6V2
knxjY+NoHkwb2IUU1ToN+Xua96PdGB9KvfbuVbfoEGFqDUd2Ov9VF885JVjMaqyCc6ood96VrTGf
uyvTCRbtNntKZAK4jWQoRv1UenekZ5VVOGciQz2JSdad3lZWGk+abD6LpHSeS/R4FNGFCj5ojplZ
qPid+nlIAu1d0y/NdTEZ8y5XRrnsGqOvt/CCfHys67Z7WjqJJKtOErE+TCjSmBL5nN23U0DR7qWl
4RFYiFAwVAmGgjxDuSAIbtryAy+sVBcKZ5SPWavlFYKGVhM3a9cbWqx0AMrYY78XIbgVB1JR5o53
EIYBbomvQurEVSrNnIvKUBfv9Mld2g9DzqYRDb1lr3E561Ad2QnkHUbivYiawFtkWDNVb5q+1++Q
pLskS+gT2xuVV7OEAiS0Do2MjNTQH4tgCcsA47+QJpyTnpkBsW7Evc19HtLQFeOulH76kcDY4GtL
jwnWnDdnayjhvt2XnUsKjnR17c+aBJKVSrrK3k8mp2iY5yBRc28na2hmsGTCuU3bNtQSPifLsUmb
C0cac0ZOhLJuagxyzcPgjvm3WTYjN2uzTOKgmGsPide83T0Ky5ARKRFijHo8NbWLifypHFMGP3so
vErZ7H+LNn8kwXdRZ4G/ymVXcwskDlF3OxrSZIxyzASm5oBguqPYu8maN2cdfP4rs5dyiUurAC5e
q6DcJ7nZDhjJWc63LWWZUnRqfOe8Hdv5K0RLT1zUtpX24aB5CdCMmdZRiczgD8tqWUml9DhI2n6c
h3cmmb31WdqPVRD1k5OXsTGv88fGkuNjAgUxjcpRZUNkTlI85kHepxEMRe+pKVZiT8emWd3Qr/h+
UU6MtRPamuw/SZ3mGFSp2n+s2hG7PbSk4E117aRX2K532k6XrlHsrEFkBLtxMlvhDC08jSu30NNY
W1PF61nzzZ8vLdf6oMwaxYLpqSInlwQrj4PrVdhRTO4I6poWrTXd4BvRTLdq8NwPmod1TGRMkl1b
13PvTElrHEI98UGt8I7FsA59yAJfFBwsclLV6WfdUFnm54qwkPFGGwbhR9gUNdfZknbteVAu2U1N
neCGY9nYTcg9VH7Gdkfe9gYR5OG8tk4RBRrFaMTKRq62OuaYRA3XjJaChUZy6HdLQdVeVOU9jkuV
FY6qCQjFHMZhCl2Mlht6EMEwHSSf2z/kAUkXkZ9mKrs0GytYLqmMSFLwhOGfV53QYaM1eKpGVeH1
95VRjt+akh0xnsqlez/RIbqrx5Kav0i5Hl4WyVCxd6AqIKJLtDK70oTWz6G/9EKRD1mXuGLnMytu
zqa2D3HfsR+Rgg9ZXLqOuJ1nMkbONMqAQ1nSQdy1Sk/+XEredNxT2pWRLzv9TowdRaM16W2xU6PS
+u3VeOMd+HMbxLIc5RD6a9BZYdFYvDhpmamgntTbkRpmZiKB8dAGh/zmGJdlzsZzkaletlQgqfjk
abrMz0uEO599HZeBeF3Tfo3roCGQu5oWfA6poORBjqCfGAcnhGvKxZufa7wKLgblcHlVK5lZIdow
zHd00dUJ25VfqxBpe3o9oNm89TPh3pmaz5ZtdGmt7xa/S8xQuVTPwKhF6QGU5FnAWGMpoiDzAxCB
ddKffNVjr2aKWX7tCvpOZyjEkn07r0ESu83QPI2D1evxf1mZagXxYdO+3C7EbWlSPHbarDvRfwmX
K3tX04gHnvco2eVkPXgC5Cl1MFWLcJIlXgs7hSALAaFTm+9mVff8m4NT/pWvQTcMO+GEYv2PqxYi
mJdIkUuetPLNCkAqpYnLzsFZ4Lb+AEnMOeVt9Rr8oreI1hhoD4nSq6bfCNNkMgqx7PNWcTaPdvAu
m7Lq669CbOBdtNJ92NWAqcd9MSNXS2stzbzvlX2Nn6ZLfTGAGP8ykud5EOrwO3ZR5QORvnxxxTJq
Shj6tNfRlMIARvrU6Mspq/3XPQ8CiwlWRENHv5Ql9HIUTpEhSzGDJxFqLK7rIqtv+zqoLozEsfZd
61snTBreaHpvjH8IsZuBAiZrR8jomnfW6jjptJ9skv4cdqa6V5zX1vxRwwAl9JvOjjqMnENn5TpS
F3eFy72g/9UURAfxkLXp96ytewXF7+WD91JRo6SmxIComM4mQW5Tg9PBL39ERsExB64yT2wcmyuU
JsKa1JrkHqEmuureGyh4SJD5+Yx8tcZwzKRpBRdf31gMx+RVkL4qb1OF13gyqeuiIkYGfNk5cEGo
op8P9WqJ4ckIo5Te0HfblOOh5CxFuqqq3nfSG6I+a/LbYc6nE0tsA/1fNq1Q1ECWwgkPjBmThJcf
h3+8XQ98Fz5ORV9HUby6xdOcKBBE7TOKM/jdp0jlr14i3l66v6nlUA0BCR+tt2ok71HqDp+qKcrI
qAst9uDDRfj0/7I0D60B84LiiiVAiXa0Bsx1cNbEkcveJq0mzLl8HVYsuk/Milef6vsoSD0QaNDQ
Ps5oqoq6mUa7owchtHXHjWANV6P9ZV+vbRT+28LV2XuPeUxp7U2eIZuFVsrshg643D6XZDyug/aX
9/N/v9DDDf/6H3791IqlJ51XHv3yX9f5E4l77Tf5P9uP/eePvfyhf71Tz70c++d/XD+K4R/7sfn6
KPO2Of6ZF38FI/31L4kf5eOLX+zI6ZXL3fjcL++fUQXJ78Olz+32J/9/f/Mfz9//lodFPP/ztyf0
j3L721L+Wb/99VvnX//526YN/e8f//q/fu/msebH4rbOm/zp8fgnnh8H+c/fNNf4HXB+Y8khFmTP
2WgF0/Pfv4XLFKZ5m3vX5t/Ffte0XNX/+Zvh/E5bGHMOODlQ4PCG/O0fQzv+9VsbAQQtOS3DzZcy
+O3vf9vtv9frv78Pr+KvX/8oZ/zea/5xWSP0wkUagIKWGELDY1dSDrMik7nRxabcmg2Fj1q7sk0t
TDRExVE9WjSgPYE9amjjcBiEeO0MsWMkbtyVtSfCSer+c9kUF7ZatA5kXNwazWwexsF1Sa8DngaI
1gggwJJnFqEze2AqZgAYy0qm0eBqSxdlsHKuen8arwpfLZ8E+e3mLrNV/dEdDfND09XjgTS19SLo
8vkymUXbhb3oaXF3JBOjUFpvhCG7cf/9S/7f7P5xdrPpnp7dzT/eP4vxS5U/vZjn/Ozf89z/HcI9
E5UZzu6DPOQ/89wzf2cBoNels74ZIW9L4O95Hvy+qUHhnGGaAY9kK9z+nufe7xDfzI3GYm+kVqQs
vzDPWTVH5xceDqwnLAmociDaHxO0hFaZxWJV045+rO9dFmDOy76VmHLty7IqHkx6dNMOGxwQ5DUZ
CrUf4Ox04Th01eVg6K0ZW1qZtheDUy38wUBXh9EA947yMcsf19Gk+bVWrfWVthohZCVMizoUwh4/
NAVHQeRN0GNCU6ZaAQyU9805PeHWjSsWxIe8MVp6Gbg2cX+VllzCvPHtEkO/oiOIwVvAUBFi+uV1
U9VDGvZqClhSo5cUEVSNJT0MbeFpMC1K66Y0pfPRcAspItIbsaU36hm34X4dPLFLWk89B6PjgcFq
zfzQc5Ouz0rf3wBV27XVTZfVWE0mahBdpAUZrkxBkHzdvPHGEFWeaccK4OAeNnPlXjfGIIKo5KJ3
PQUqGC8IUDWXcBGDDybUz3XNUbCaSIUmdhpsyDBqiAwApn4vDT+vb9iN5RQPGOze1wUo85mhV+OG
+ChoxbRPb5WDhXs8EUH8aMx4HYaey09HsI/nYYfXI/5VlptoZjTpeTPF7SzH7M9MNvo7gB9dhPnq
tzQaKG3VDVdJezoM+dR/GmpH0WoNUK2onZYjiDjrhCgfQKNKO1J5UF9ZeabmkPZ2fZ14Sn+cPL94
R1iH9wU/dHsIEy55bJekdc+hkUL4QkK2FO8qO5AfRReUfmQJX8/DZkZ/GmeJZn1ZvTldwmEu1g8p
LICJ3lYy0492YZ/tO2QGtCa0VcujpR1gxPQC92tCfTvHuys8YLyQeFLlHFat7awL284yE2BgSlTU
onIllcsxhveYTXjdHl/F5Fo4SpoxqKj3vFFbqhvQWvO9VITVXxW2Mt0zMVpmGa/26hO5PSdlHfv1
XOHwnqCHvWzxD5rOGw2kOVLmYk6gOMkg40HOIo0qmWKhUxj4lkaG6gJ7j1FqpsVj7VRlLEqrSg5a
59vXtlsXMkrlAL2nJxHQOswGfdV9mS8wQbN2GN8PRuaBFSTe9GTU06xCV8NaI6T3kamrRtLEhOGO
M2gGmjBHAc0UEXpm7zuRVqr1fLSHAQshd9JxE3ItZcTSaDB2oMHTBbHfl+09rmgJjbVGS4MIg0cD
gWwF2/Hz6GiJT9sX235Op1L7JAeMpcPBmbWPfa6mKc5rz/noT5P+KYBnkITc6xuPL75lvwDK9zsj
p7Vr+XP3FLQdzn52oXPgNUW+0G/q1RevKdWtNs8zzuxqseh7o4v4Bt6Ln/5SQvTC6GlrP8n6eUng
+B5md13maM3LxAhV4OOflxOowyba11FVzU4ZlVk6PEkYVTKaqtW/Eik8nbAtOpaNl+XzQzaWzo0N
8wMcvgk6I4b1Vu89XH3AqtPFo/vXivS8rnja2JASwfCI8WIdt6LUuphaW7Sx6fQBlFZDgofUbNSE
Ndk9eT8oN+lwBmSJLTsAc++aBp4hIs1z6DsGMx2MqFH5PEPjqifr0kwdrE9qXX+qzWR8bHqbXooz
kauI2Lqy7XBx19E4zAgkP9hF0YBMknNz7zAJBZLlLKdLlzrjJ90FTw9TibkOrLZlxqoK2wQR54qp
G052Bm/Ftycw0pxPYMDSTtMvaZLZ17osnSnUR9PS2DvLoI7S2dW70G81LANtRXjY3h+tsjjB9Xt9
6liwnfHgIOId56tj2xQX0d+6OhLn0FUYu8RMghCc/1SQxncxyY9VHLYvm7yUq4sHpcw9tvwwez0b
h7mHQYUXlqSD2WtupEsWwziuxXVW6D30hiL5cyoz59JYIQTENurKf9dLLy4DP1aTx/c1l6dEWoNW
E9dt8JGjS1Q2WN3UuVa3c9vauADpV58dUQwfuryxKSz+U4a8UbhulPSXT4zbLYRrpEVIs2Cvv7yO
Nk0SGEOVC9QIY15Hyp6dYVcaE185kMI3rvqugt6Y1SYsUVAofYyGos3/Mm/+vwrxhwpxc/f/z6fZ
rlcv7j+H/rl5/Pri+rP9wN9lofE7tiJEXcNwpMKDPv6fspCbET0YABKqMQ+65SYY/bssNH/H/cvG
BWL7yNR/3Iz+LguN3+E1k+e6pf9wWkGD+4Wy8HjCAnqhdgBp2/AvdFrb7/+gxVnIxGqE1xWxVWhF
NNidu9MMNZw5s/TiH97KGxP2u7by/7F3JsuRG1uafpV6AcgwD1sAMXJmkEySGxgzk4l5nvH09SGk
kkhEFsPUbb2otjLTQtd0Mz3gcLgfP//0ccXOY/Fz5T8Nqnjiz2NJkMSkAZ99t9Qs4Sqhi257nqq7
Vj2+yvGMxsRJsJpleWR5F7cJ3V9yPQF0zZHjELZV5JDtuenbCeQAuGIm0da0cIV206f5Ou3yiDO3
soBdgdMzM65t8q2IhkmAYvWg4OSw8on6sVHuvn60ZWuIJ6OZQasS0cwck7iQjxikj1qxx/CTICXr
hhuAIw11vuL0KG0FqZOdtJZuT9QFZzac5fb658h0Leclxn14/u8f3h/FOyIL3DuwY878Ff4lQAei
Op7p2hyt7havDh0s1uzcR7jFL2UIYK5S2FpW6PZa1FVupYnFKm6D1hUthEkc8UrlypHpJaTj+N4P
ePD+y4iTaNlHo+FIsaAf4PvtDc76DTxHMGmNi8KvoDfDO0iUTWZL8PRazrHch47RttHFYErRa1QN
hovcD+AGMqByoUCM27W9Nnw7vsD/3cU+7GIYSn9Y1Sfb2Le3JAnr/3jLftKbatrs04Z2/LN/7Whs
ZH9IdO50rBfJrcOT++8dTTLMP4gowfCBpsPfmxleuH9w5+SYohaZu8Gz8uSv3UyQ1D9QT2IHODfe
uazQq/sX29kxIPTDQp1hA7SSCJHYNhUQl8Wp6PdApBh+NI/IZjIUT0qaXA9ZCJNHG4Z2Y/UieP/g
+/FqGuXue4nbYmCbIqkjDZjJIwkE5XUyKOm9NIrTpjaUfylTnX8gJnUE6VLPsq8vCfb9wE+voA48
llFzW0gy90UgRkgFaanuPry/32y4i73hz6FmSyu+V3al5YW/6bhw+9rUPI5wR522r/wVt4nojJPI
Uej6ecrxcaMhPjfheZPL9Du8HHWhalBsdHnPvVUvVTsN+tuhzKlO67pci33LBtw0XvwgJaMJD0O4
iqvkogqgWumSn+2kNp5W0xRoh9RkxgXJit1oBEA0vPvYKIsLTM+KLUCp4hR14G2CttRcLtvimWJ1
qRRlymbnYTj/LGGCiJfBS6OnKhWy5eDJIJ3op9Fmyi2c7ZpoXT1bo1q14B9K+0FNqSvVsYDJMzk+
d2A3bTQUU8VEAEpaOVn7oKkdSHHs/+XW8f9ipyres0NTvb83NJz/B3SZZ3Djiyqrffv5TilbvH/s
v81/5p9Ci9hg1AUoRcWj19Tf29Kx0JpNQFilnF8QfP/emyT9D44zYA86yQjfEHH8vTXRgjZxKZn1
62AwEtXWv9mZ+GGfynWQKdSK6KqxwgddWUqedDpL1qh0rTuk0jevkic7J6fM7QdaMLA2zxzYv+lq
I/IAD2PPnbfWpWMDvSFIUbTB3IoKC3KgZjYr6pb+1ScnfD/1NV4yqB9IadV8I/hJoGuRbYtKkXZi
PDUin2UoBnZotPJLJScwqDJPuMepEYpVJI3qnZxxk3QzhT6HE/HIG/RQ1QbKiEjjpDRRYpZQ0EcI
R0kiyw8BWqvCGcjGCq0OvfSQirtxnIba0TWvad1Ro2Hj62PgY3sw8pmNXhff9UFgQuqzuuhMvXZ0
qf+wZ4FLsg44imiJkiGI+9nnsknwyPGgKcf0WEn5mlVp8aj31O8rXUBcJpcUxbY+dAZ5jJnwyr+p
/lpWE+iHAq0YOpFRgBpiipgCYxDpyMU6DBWrzv3HqEjh2JCCWzu4eFWjPWWTZOtQHOBCR12L0AFF
w0rKdeln3XVRtG6pDSFWRSP0l0gr7SbTt4PYoNsw9Mi8EEOUC/2oCJc58s/1ZEz8TUYvJ5CYU8m/
U/wgfoYEa08eHqXuh4/sN2fI0QN7MVMzlsapJKOOJivi80xNU5UUqEVrxBSTaXddItka1L+U0GrT
7MjZi4pLzKyFjQSg0UitRpXrr5oAF205lOSLTBqGQ9OL2gYSETKVmvNWjMUnNH7+Jq2HZHXmB/PB
Lj80tJ/Ea3HiWdy4FrV44ht9EctJ43JDhmc1md62G6znsPJg+6r4yZMfDM1uEAM3C6dmnc5uyklc
dWdIBYvTd15iqJRxOcIDeMbaF0usSTS6V5rfuFPTKCtabAo88vrcpeqEuvDnMJRO6Ha5ZC79rqKo
LM0kjhoXm9O5Z1cNronsBURfrZ26UYatBdNiNVtL2OSbeXvsz2RHy3FslBIvPzf7p9ucgl8OUlVS
ZBRS8Oa38+E+gg4nM+QcQxFkEuWlnCfFDrmV3DvB3Ov1gj69ExUPFVWWwryL5Gk/0lK5aOMquzHk
ZqN05pStI/72wO67zLvq26o8Z8wyr9nPaxphPP56GObQ8+Py/flHDg30w8oTa3fqddlNrPBqkrJ9
Q+9035o3zdTIf07Lvzq0b746jj/Bxv9zgWJgrA9f68kVY/sWNuHH4/v4///r/DakP7hU0CicIV0u
tH+f3oYKDgakxjkGSsthzBf9V5tEFv8APMYtSkZdyJcwr/7/apOYf1CVGixrEDnS2bBB+Bf3innT
+LhiZidvlbIC+1F2QmzzPq+YyawUoTcDhHwd/XA7zInwCwle2OVjqHq2L1s5bv6d8I5yqLnRh8o/
5+owj3D6C+iickXCHGuZdCdHZZzDxjdWPgzndVUqiqMGmbSCsvtvvTDmuJp5/5wbQszf4gqllZXg
pWKvr1IY0a5YTJobgLmdOVhOZ5Q51biY4GOs8BUutsfATAAUW1VdCV0s3lQk+tYwrHJ8NyPatupa
TpNmi/mlcK0ThvQNCY0crj8svts/J+9js3a5Dcxy1LnHRr1Pegasts8vFQUbqoRIRis+R68Xeq1f
JaNnufSoUgAIBF2K6Anbrwf90+X+85tEDMthijkhwC8/YTGsnHplIlbaSsyKyLfzIAzEnaAmSJym
QC6slTVIlb9rKqkHGrJKkBZP1MCZrCLOb/xGUB+LSexHu0PcdZkVOuRNsdPLtzhsLASUue+DSQFb
XJTSBKO8iAgS4CDMsLWxlGmI7TDwJh01ZkavhV8qNZvKDNQH0YRHj0hokA27MqJQ/RkFNYwGE6eX
fo082XsMlDB65mVF90aiqN/NuIy79ciJ0GzTSMIzSC8t/d4frfAVoE/T7xqYqemjCk1bsS0Nc9Gt
2Qr6i69x1bpWEpRvj7E6JhvsY6ZubWaxJDvSEeQQm7T7ZhyhD2lQreIax0j54OsG4Mg44yTTETIB
iKG9BkQClJIfYZVsRlggn0s/IOKKhL/OAEx+BGO8IzCDSxM6pFKcARtV6owrdIXAOKR2AukYEVJl
u40ajUrXTBJgHxaFss6OcBD4KNDQnM+VwheZIaM078vAbWYkKavAEGlKzgATSEW6Dk2Dk1htx6m3
E6/Vrs0Zl/IRlwCCpNNE9tSMXBk9aneHOFnzR3qEtji4gLkon1QXLVy0EY8wGBARkJjOh0K/Myne
BUqQw3QEz7ohQr4pz5haiU12gJ5zhtqYzu42A37Lj0BcEuVqizBRo8pWZ6zOa7zUmfCL21ZC3xkr
jxvJXdIYwaVV69Zz5XfBO+pZ5J+KIM4CVXNS0LF15aaok2ZjqIJ5kcaj0V1EgqW+lFAMbuVSyYGc
EZ7sIWUbUGfAfq+GwTIRLU6Sdddhyla5SDkgK2OmAs09zkNAN9moVx4AJ+K3TFQnpwPHuh4krvqO
mpLt51rgHKGtyULwVMRdcFckcSKsQrWw2i2hUHpItyHxV+TjDtFT2jFpme2HVOZ7BFz0YQu8njLu
7pE3XRKrF6VuIafWfWhYZesEMMUjJ69jmj5DhRWcPJpa6bZeRhN6aoVpcusg1/Ot2if+d5g+Og4p
VhLNiunC1J2ma1S7tPLoR2Hk2AhDGhIJegJ9zh051QXlJoJx6TkjUZfNKqY5fI2/RDM4Icao96Dm
+YsJb+AHFpkhtPtS8O5IJDNvgjgy8EPQCv+xbA3WOIKZ+t3A+OHWwqVFdCAjRXdjKDX+KvLEhDZs
mEb12tQE7UnFMP61kofsFyA/KiarTLrXmor4u4QpBaQjhJaU8/iFk1aqxqm45ZaqeTddUo0iyif4
1w5mUG3rREk+SDZ7eWI6ojj08C/ymO9EMiLrVod+3rhyl3GxTT0FnmLWIm0GHc6RzISZfC02kRLb
usn9wI3bseHfS6h5biBT3dnwSCXM2sS8UF25BxaZyQfTSynoAl6kSZO9aX6OI4YcNHm0ztIWTp+l
CHhC5R2dfj5W4l7d0FQC4kLbapS4ctUWMKcwJf6NUmBZ7yhx2pmubhbEjLadQrqP0Ito/sC/E4iO
xVAldsO3g1BQKgPkehJ2U8Bmoczm0pnD29BWAqT13CjElQj9KnUaQxEmbqeq76/KqFJ6d+h6Mdir
HnW/U6BonTULZvZm+mp6O7F6kcfiMabYSpVPN/ooZJKDq5b3w2qLaLb56tqXxBfEh1IA+OWLwFXP
HjQDv+JKlNHM1hGZmi5su8oEH8Y71bWqKrbcvs60BwLLGmOb5UpUuZludvm+bxtW5hBX+mNLpyCy
CzEz0U7rdXzOO2hZ9hN4w3VnbjToKoDW0uzSzNmBUFhrK6Fstbukvsvhau+jKSnuVYO5+voM/d1o
s98GN3cKMqrCzyfolGMYoNeRtgqR0t8ifZrcvhfMdackKlBv8/71cEdjjI8ntj6zFyFlYG6Fewb5
aJ/Hq6psok1cqatu8tu7wAyzwA601kC/XVlTa2toPiqnDyL4UxHBD9kj6kbBc2EnNOg0LDQ4bqnq
xYhgvgaKb7Majamv+LjQddnYXykWWhYXQ9x6dKAyhc17xslnnGkKnYLkuJ/TGOdEh+lLQ35xOZN0
s4UGi21+0vYCusTasKTvatDVHERTbOkX1EqDvCujlLsRBJW6QjY7S7fgHOrtnwXgv7oT/f9OnKXL
9GGpndyH9m/p24I4e/wT/3UjAmchOI42Bgluf7Ut/2LOgrPMUDIGPSLrH5vRf+5Ekgl0jK0i92+D
Bggtrn/uRMYfR9I/3402e3Ka/4o5i5MW6/7jdwHoKIIEIVaA9Mgta7Ge5AbhjFVI0XqSRGIZcLsN
38xQhaHSs0tQeeZZMfckLOk+l8QYdWWdlZ1Lcn032omIwNPBQovowzStC0RLgEWD3aKTAqMNjEuI
70qKBmoWOQ4KPJ9WT4StESZ4yPdtNz5mljV5tleUreyMuKp8KxpyRVeaZOwDL0jvxyRSCgdRAEEb
um8mmLRoeLfQYlQpVRO8CjhUyLnyV5OB04Qd+prylBLDOHc2VeUy8eT8uUxoR0KJ1/mBsuLdmEme
IVGLO5WWlt5a0abUaum27sXU2gZKOjzppoDoGkePqcTIQ2xTJy17FaV7TamElNC8zpHwDpAIpeHd
lyxIwdjGDI8S3OPtIMVJ6oiTFO/4n/T72Oilb2Skyt8Rx2M4CY8gfGtlvertUo59DIx9TQ5XTSsP
0UqaWvEJkY76La7DNNzi+WF9N8KyvFD7XjNWuLELhSOi9lWRqEVJ5LaTKTxIGhYvDg7m8TOXcBXC
Gx4m1GttwMupFTN6Loyaw24MuGfbqNpqGYMGzxtto4G974B1Ca+IWDsJsiA+JGsffdWqUirjLRdk
Ey9bIWyeETsGP2bE37RzvfBuZDy4Q5vwpkpxyR5uXtG0KwqMKRlzwoIe33SJW2L0LOCf5NScwp0b
SnFEsZY32gBWLISvlSoUsS2kWq3iamEp713ZwtoGrxpyHGWqaF3XWvjcyZ6SrHQfkqSgIu63B0/u
yRDBfgajA8HqPafzgjkPu+3UO71GK74JmqDfq6NKZiwD4IJ25hQ7udEfTYFh7/ClwuVYmkxFeY2G
FzXoGhVEtgp5iRS3uNY2HNVnhjq9bGN8ipQEjIFDjHbk5wMsacPEr6jV1nha3ArGFMG57Un31Cph
hb3HfC6F3SXQmnUrRWL/Zyf0f3f6D+D6nLLz34NXTp7H/7GrE8D1+mP/a/5T/4Wqawb8ccIGiUgh
YwzSz98NMHQTf+BnPOdhsuhx56Ue+qsBJph/zNHKM6t7Pijm9tjfu70gwxTSZrgJo2JO/Jl69H/e
AmPR8Dtg2aF9ov0kK4sWmKENWqtXnnJfC/KA07hf0YDKjQ3Ap4euUWT/HGca8DQdPkzVb9o0cxvm
wykzD8zSBTUnY4c7uMTEfGwpp1y1tNqv1HsFTMvNDfw6wEDOhcjNf8unUaRZaoLznQkWiGRI+TyK
lnVRm7aNeDcJyhW2b+8eqiEnFIZ93P8kdTHbo9Raff1kizqWBtDnMRcNqNmAGC9fUbwD0wYz940N
tNhxXYj+rVmcIx4sul3HwXCdNVCuAWVCj/j8gHPCMVQhBguyXiQeulVXBCKObKP2dKDfF6y/frjj
6b+YUQ3aB+17wrsYfvF0XVsrFZZP8l3lx/eyp9aXFY5BWRzvsHF8qNRR2IXQH0p167XXuDye87I8
5YJIXEhmi0HuCNas7lk8sYKcy2py+Y6hlMtWla/xgSg2pdAb2x6kGZOO2nLEDmGDjofjIV53MqVF
UWTRtzDMdsKuqbvmDCx08s5pqhLPJc2sDECIE4IKGg2pSELjdlJx7qEkIOYgoQA3CmPa0pQ5t8ZO
Z2Hu4kIOg3ZnEkK+fO9VR1/TLCf9NtMs3xnN8IALxoWUFuW6iJD1C408PRB1CwxdolLnmmn0Pc6Z
WP3vICFXrpjmB781zqXSLs4koDECUmjrg7rLiIqXMWWiPMQ9LmDGbS6Wqy7RdmqDqUOEfxXxDdIm
0EUEtlO0HRP8fM4szcXRexwbKSe3obmKBv7/vDIqQMK67Rjb8OvL1Ih+WWOnPEr+sObXDt8Mq73B
FC3bTBqXPliY/g4DJWLOMA5UunG8hGwtu1//pt+tCwgKbP0zzQ7A8PNPEmT2V7+UeU0Yot1yIS2d
xm/fY0F9yWpTPrMKl5NPa5/VoMx7nSzO0/95NPLEPLVnF7w3rfbNKuVdVQjrTsDRcJBfg6l5xAvG
bbLJO7PjHT/6j5sCRBl0wRxjFtcGOgaLXagPkS14zYQtn0UaENJ703fVVLH9va9dd8Jl2WCvQJGb
ugntpSgMXaV7+XqmjwfGyW+AjcE9mGOVpff54XN/dnHpZem+w4zlylCcAA8ied3q11rlsBZ+Gfp6
CLe64PiZU1DJ7/BTic6lxJ58mMep+PAzFttTUoUj3R5+hv9Lp/vzQ2q3UuBWHSKCPcZbHoZHqAnf
9Mo1pL16LpjphOq0HH6xBJrcT7FFYvg+oaze+vK2C90JrY5x0wtb/xExT0BXenpMMjd8zpLbmqbH
+5lXMReeX72KxXJokQObuA1I962eOlr50uFK1ZqV3Q0/Mkw3WCCVNTokHjhfD7wktEJkZR0qEGSg
NEDePYrlPuDUnYjQdwwT+V7FqgZvHJy+kMJzkxk23XTvIVHSlC1Hgx33VxEUnap/xeQ+U/cjJgHJ
A/ZDtqpsO+UABzYt9qG6S2PH169kefv1Lz3WVSdTNPMZOLk5xtTlMtEEfAZiRbqPMZG0NlNngy+C
8Tt562I/aOTugOUVkbeHDgTtR/er3mnZSthgxuYl6wJHzPYaRzHZsvEh6l3yMZ7q3G3JbjdsVXJo
nsNF+vo3L6PQjrOLppFNhmrRpAnx+QsrApMIeqWT7+Ns08fb8a2SL33cWLIXQ11xvQ3BWbahyo+n
c7rSJXfy7yaclYVVl7nDVXBmt1vSfU5+z6IUGaQ8yHKh5feMTpQ6o+8Y12Z3NbNAQ5z+Vni6R/FV
7e+U2g2GdVo+RspWwtfCbG/815SNKLlLxQtN3CJmox8Wi9/Cnhb4Si7xolthjnJRqpsi3OiZm+DV
dZd4W7wVxfuzQpf5g1iuho8zu9i7LLFpWqFhZsPptbG2lrFO0o1nvrXjk6Lcfv0aTyo4JNuz87wI
t4Q8aZQKn1+jKgRA0Zkq3ZOaq98p63Sbb7ytdWW9GvvyDOqszX/ZpydbDLZ4sp7uvxEYrPO2dwuF
f+ymWoW6ZafGysj3sKGsbB8HGzW+6DpHoXVK/TRM92G/zce9Et107TXZHOgd48syWGElpt2Jl3j/
Dr1dm2jE7Bbbm0N4IHoVz5f6WV2jNYz1qyiYO1WCrfQPNR69HR3kVaS66XiJkxl/OPyh524g3MvZ
Gebs6QlwfGQ4epSBXPmWZz7VJg7DtHfux42V22LpIA8AtXzGVQX7Jy/c4HTaGW4YXGJKBVDy9es9
KoROZpxDmF/BF0KB/Pn1Cj06zahgxi1/E2Fc1DjWRFMqtrXM9jh0ViMOptomp6m9HrRtkDjDT8iE
vYm0EBusq74kW3yN/ykejE+0lYQEPYeN+ybOsCrfWnI51U/YIqoHeRvGQDCr6r0sXAyGrfzeFxwp
Xwel7ZkPk3QhFlvBNXM368/t9HMT8vQpKRmPhDDjxKW/qEEhfSY5CTb1hGGYK7/hyJ4/6Vi0Yzso
XZVw+4Z95jnFddvZjQ5PCpPmdaS7Yr0B1vt62o+Jml/9oMXB6zWdBO9tkO7N0QkRGMtPkXrZx25w
gwKnS67K5qYLbzpgy+hC0vfZ5LaCLR+0ysYsQ8LCNbKRIRq+W3tw3Li6uOBhPVjnjRnQGnPa7/WT
8aNwx/vgTnvD4cU4sLq8abcmoHAEJTft6p58xGc86pQnKUZ6aau/OFpMzSbz5poawLqxbrFjLdN1
DxIqoKCxuSQVe+Hn13OhLi+lxx0GGyFuaDMrfu5efLzb479O4wp/pHvhYN1oP6KfFrk631P5olF3
2Jbqwpru6XhZ7bX3asL63y5vePb0jULceg6Qkb8JkpteN/fKqnhKH8qd9qu6ZsmJqZ09tyawrC38
CO+zS+8im2zhrr6sd/m528SydD8+BA1wmboW6Euci+0PtYSMcX0zWDwEk1t1dqc4HnKVazRIVbUp
NFuKt7w24x3Ys8y4VWTnvuSjY89ySc2XPFwCCE/D1+rzL+hBO1MdKfR98BPRQ/0Y0MzdxK1rqRti
1unKJP06sdZsmrQWxWc0ohf1Q3bPC213KVIp9EkqN5ur5hG3a8QIhrD5+kUvaYoY54DU4RdMA4kL
F7eoz7/QSo2q0E3mqFqLIwk+9vDA+a/drch4qG+bR8v9vxxwsbnhVgjPZF5ZWcVVwtbfM7xKRXtE
vAQl9wqOREZVl53Zbc4+52ItoM7HRHZeC97j9KOR7f66fTcfpLvorXuznpIz9fPJNe7zrC6BUEFP
/xrNf0JKQSaV+Sb/1AKnm/BkOLNv/X6R/fMKl3ISf2r0AI8glvnkiAPuvSgfbqB6UleWGE0+B0Zq
D2piU0/lCXD+Wp3N69chJ7D30BrbXL61pm3hXWN5aWvVk5pdqSw3sm1a7cYrDznMpDOL4Hd7/4dV
NyuVPn6ZQSQIrRKy1ZaGqwQuiFG+zSu3h/+Lv8QPIHGUc2fGnOuUk2/xwzQtat+sbxLdDxjT4z1g
iDCuBGud1QdqTMFbKZg4utk9vC8eXbv1zkWr/LZmmyFxNAuzT9vS3Evw54ikKZXvvV/imz/uvRdL
WmXfiwtJtYXmJkzP1NanN/p5Df4zoLLYe2QsvmpE//K9bq1k0x0wnrTW6fiQ8eyQ2Ts+97DZZPIF
onyyDvW1fM417XeHyMdfsIAhu8qqMVTjkTHMzWyuRQH2uRgNxA9fv9qT2lsnRpbmDELduaO5VFwH
ftUPo+eJByLBSZdB07kfy3WHH0IRIHiw/nWfYjHe8rniNjOqkPEwx03MbZuS/7TBp3fERBtpVeo2
kNDKuwRaCpfnx+6uzmwdh+Yzb/jcYy8+ot5UNRzc+BkminbT8Xo8y/eS/xLOvp7/fpdZPPTi89Gi
HH5SwGjwlUzcjQY3r9dBZ4uaDb/dgoOh36RXZu9gWeEPO/EF4YPiX5HgoeLo6dn8QwbkGLpC7lSw
/MBHe9r4TiGvv14Nxybhpw998UvVz5sLISqdWeT8UhIwEsw9istAWU3dJqJTeB3UOz+/KPwN3k41
LKFqk/FBDJ1MTu+PUr1W8Yn3vJAbcOoqIJhqddWb+6m8jkklQA8DUIk0Ik8uA/glKCVaMXA0Di74
PMLMsmwdHOlBw/GnxzSHwsI4pN3Pr59wGdCDIxYLHmcF3AJnWGQWW33cPjWB5J1Q5gm77Oa1sHpH
JZBJ31WGqykvSox97HacbhO8l/Vz5+hJY2gx9LJeMENLDESGDtSVYW2inklw2sa1AqfmU5Ad2Ts3
5MlhsRhyUTFkWdj/9T6Ty1zc4WuDh7S1FvWfBqbcIiSdlVGfqYuOh+ZyEQFGY0Qqo4+FYv55igNB
DPU5MORAF64pd6q4KUc7UGjOrLUAf5H50jo+CeycFsw+tKJrI9jgfx706JHsruHUxMFk46ErK1zs
hSLB8chtily1t7X7/sW6Es2dp/4QXscXn7Xo81c3Lu4u3I9VrF/vK2WtehsxdawrUHfajLVEwToX
qmFmB+alVbR2o34zy03j701YTikXiDOf0uwn9/nMZOqxzQDfg4htAGh+noXEIlsDYrN4gH/HeFXt
+JfdL7xFJxSgN9i/ipnLKoAYGHxv880Uunw+1bdhDx/Wss0H4T4m2Qun+uCKAk8NVqK5Vep1a27D
F/8hvkr5LmHSrULTTbpNMF609Xowbb2wfdgEw6MlrFr1VyvsExGzfKdHZYV3tWnLG1pFoOXqtwCK
p//uZTuTOxpd4ehMqXJSyS1mYLHJoimz6hYC56GW7xoyzbpNKGz13VuZmrYk7L7+sE8ku/OH/XG+
F5tsIJiQD5G6HWiy7KofBq/aTFc9VO832By485PkIbwTrlDKqNE2MkXznjsm96of1WuEKReb1/f4
XAfod4tg3mpQWUBTOpbWH65REJ2g7E6RdIAOAoWo8x3uJV8/+GmxMj+4hkEbfz0DLTsuWRkn+GwP
0sEI7ErGHtrmatz8TL77sh15Dj5cU2XDX878rf/t67GP1pYnn/qHsRfnhTIoVgCTmRYUToJPxjfx
3URkiCHgt+4bjuBpZDfwabiOv9DtqSXH/+bRU9nCYiYuRjwTzvy7Q/3jRCy6bb4l5n049NKhgQGe
OvldqjmQ/vBBPwc1nV6JFnO+OEUyaxqFtJqkQz1mWzOmmcfX6GJHg0eNwakucHFZC+LV+Jd54X9r
xnN25MUhEqdjII4eD1mVLg0uHNv9ftX3Ts0NRbYJryhNW2tcDMq/ftVnl9niKEnjSFVGjYH11/ap
emGN6W+oJ/HXEp6E90B0ytJNkN6ea3b99sT++FrnbebDN6QRWGAaMXOtKfcK0oPO9cuNeE0BqdyM
b+p7O2wKhTc9nVlOS2+XY6kAngvcDkEWUHexg1uJ0SiwnyXwEAcCMuokYSTSbqNZjTu+QkeG1/dQ
5c8ZigA1+hH6h/FxKvaV8kKYmJ1Kt6SRTR5YLFAgkQ6pjFvTaCvoIhS5BmFZff2Gfr/8//m5i+02
8Aqpaxj5gCi0Uh0s5ox650lPwI9tea7N+7vCAowJi2IRKgR9yM8vpUkE4qHVQjrA/C91ye6LwZFU
sAKoBpdBgQtOuC6C/dnW51Gbe7LjfBh4sRpKITeLFnvAg0fZjj64s4GNythN5BXEcDJe285N4WNC
L1zFEM8EB5ZvHLsobKzJFpVVSzRZuwoyN4h343CBVEptNmq0VvRL3bjr1IMfrqNu1/V7rb2aho13
zm/8t8fiP09wBHY+rGczCyWhTkuWleo0dKYr1gfd0DF6aYbtFFDvxO7XK+O0JTlvV3DkiErkX04c
RBJpUvO+oSILjB2u4HYVXdYSodNa5qrJTm4JsV8b7aYUnUrdjnW6JumvkxRHT9dJtU6yJy29SpIr
mm7Iy7XwZpiuTNnpBFeBaVjsyv7K4NZk5N8q8SVsr+puNSXPibrDDlM2t4lZknJ3WaSJDUlzlUX0
y2V6KtJ94F2G9eHMw558B1iQzJ4sOu1xWIjGYm8eQy0k54VCwCquyNVEFtS6LX63krlJnyprZzR3
UXHD10rcmZ/uYBBOCbDsnVbbRGR7sZMVTh+61jvKfuWXNK4CfD9lt6VWowijeLgWhBWqKgiOnX7R
bEgULtfkNQwV5qK7/lm+EBFPArNBgnHN7O7rxzuiuJ8+gMXjLQ4AYrHGpqt5PJWs6JYbolOXTv5m
OsLe2nXx2ifbC8ep6o4usiEz8SvfuFA1GlJrIvtoqRU8mwpP0pVk8hQdq/+FA3clr1qmSdnkuhNJ
Dtr3otjw7GnqDFs1O1QiTsFOX28bg9gnB6G5do1nt4R9lezi/av5TkrAWPyWEpckX9Fir0O3lV0Q
W0JiWsWmnxYOZO3YzeuAbumV62slr7GvtHXPUc11pX0rrMuv5+r0zJrnCt3n7NVM32gpyER+JsG0
8SmNEETKazHA36C5zfzCbuYIu02uOnV765f7aa69h71+TmYxv4yTl/XhByyK0qqT+2aW7R1MRILl
Y9FcGzr6nIveO/OJn56Si0ddVmKFpsCJotgWvVXD1XIcnyX9TjZ2JWKifG9527i6MEI3z906356Z
55MtbTH4ovISU6UcvHlNlqMDHK0nrsViGPaisOmzy7rbacFaG1aetw+rjRRd+9VGrxwrsweOxXOt
s6UkBKbR57e+2AAmjEIkLwqkQ5pdIB8yQSfalXrIf8LbK6EP1GeuemfnfvFJwuhRKzQl4gGCYzb+
LDsCG4ltUr6J6X02umV916bPzDqlizfUu68n//TiA+8DrbiC6pbUEMg3n4/iqpaTIZvU+JBqBYKF
Amq62qSw59GbeUaO1I/Acy6X7atfWsFFPF+/ag1pV21wG8o0TduMlXfdV2mGUGf8Zcr5aEuSgPO7
/krNN26UdPwR+Otu6o0rTqyHqa6qM8XWvDw/fSg8hML1bbbUUnRk2p8fYobqDQUm/KHKZlKFXg4r
UmunzddzddpJ5jqOnAvdvQbvFuLt52EahJtChDnMgZDPlyFPp5USNhB88waICV/WFVTlS+SpNGRk
kNMWUF3pzj3r6bZ0/BXQR3G4xKV9SV0nYBY9szcGB30Ayoxr3zVLPcJhqdZ3auXmJrQpAj37FTf0
NN8KwiX+Fgciah/bPpzOrN75a/gw84SrQLImAhY9A4JxPLs/T0k5DGUTkN55GBjELUPSaQZiacXG
/9XjOHrmtjrboi2HQxcwW5tilghZdDEc2kFNnKycZ++USx098FoiMw5Bi/zoJSi9CzXcNjKGWUWW
vpUxNylFzIWLWpye845TvOgMwUZ3Vq78JP0BAIqUU9uWncJtcyAENWRjkbQ+3gW6lpypepccoHmu
ZhRi9juj7CWr7PNczVm/EFk0614egD6mkvZhJWXq2vLiHcl6V5pgSLvMHxriK9OAODmCgfwKDKmY
nXIMPX8a8xKtuijv5ML0N4p5oQejQBohYcta2646TTn3fuXTF3ykWcnwWma7Q21RMfej13qy4YuH
QZeu8bCx+1KNXFwK64sp8h6EMBbukBv6oO6DsU3+k7wzW24bydb1q+wXgAPzcEuCpObBlmXZNwjL
tjCPifnpz5dyuYuEVeRx79hxTvSuqKjuKJWcQCJz5cq1/iGqik0hUD9K3OHGSqr2chwpFgIvvZri
fDrvDG1dBdZ1DK57NalqdBfwnmskackCbKu/idRuuIkVFepxnszr4zt4Ge34BDYALKnSR4vd4e/D
T9DaOM3Flio+9IlX75KI2Q8VEZNcFM7GgtiNcvoT9DJIRoLcKAgB0jh5CgpO2rc2RTdeKMpANYrO
cpGK4AZNgHUfzvY2psmNkUN93+pOSRI05du2r+D1KE3g62g1nNgKS8wmUGnAolJrEDYccqpSRXX/
YqsOI3JveeW9T6qmvMRg6qNOqpnbzo3FQkL8G5E2TEDPLKTDEfexhpscIugaDml6gYfYBsJjcmFk
yYqLaukDd0p83eC4f53x/wmmyzE1GDnetz2zkb/Gl/zB/1cWIBBT9hbfb0zG669NiwlI3f3Yp7e8
/tJf/BZbfYfehVRmA3uM14EUo/zbBkQnmkJQ0ulZcvniR790cM13UnsK/BnRxEFQ6F/sFqkbCSkX
biR0DZeysfkn5BbJrtkPtVAQkZ90WFnYLUCrlBSb/fWViQ5nN1CC9A5r7BVBDQdnCX5a3cpGp+wh
7yOTjnfqbMfBmP0o7IZP9izMH8Augq+V4pwhBwh2Ua8Sj1vUqNf4jSo7FAHLuz4dlQ9mK9yrGVWO
hzgxoJ0PSbbr9AGxkbQqvtSdUB8oyHU/RGXdh6FT26vJUHt/LPr6Mun16FbkVnCBeVwkNye3YH0S
5o0rvdWdHP9iWkuu9t3OO+sJyHtzB54dFjsCax/CShfALdqcfsIcG+2HRCkg8FhV9oJHAX7A9aTB
4UGgWn3UUG/4PicYGq8GWGj3uBd0q9CoWmx2R9NEygCvPjxLLVyysra3yq3RC1z7Sm4/gRHOT7ZN
T0uFInldoq/xJchrrkC0TVEo8SJn200OyNoUe6/z0kv171nZh7s69bZJp95VVOo+YiZXfTfQ5Xo0
FHQUpB2meubohbce5wqWf1bhEQfZvD5HFD5TOTtm88LtIyzJp7EbVhHe29/2VvLdz+N9XyZmkW6x
NFAMlKuW/AMtLykeuL80MB/UTJRSCiK28PyY4+5cnRTX//PQ8b9CIsriwvPPTLnrsmjFj6b52h4G
En7pVyDR32EqJtWxIWkBiZYx4Vcg0d/BS/M47ZBDkyQuju9fgcR+56Lyw87WkNwBcPZ3ILHfcTbC
oXtFoXmglv8kkCxh9VSNIGPDbiY5pJtFDelwtfTuIODQgzLsbEN8TDDO/hyl464zM5V+uTloF4My
GPd5bZc/sCS172JlBnyI/PYFujDdZztMdfwh0+5Sz+CdTLGevUeJl5Prz9fbfzr9HmrLsbV2h3dW
W/7X+/hbub/YXn/r12Kz3ulwJ7kHsbD4n/1Ty3nHd8YxCh6L7CTJ7sOvxQYFn/uKiT4HCdhPLqf4
y7zKeccZYyG3IZl4kn70J6tNygkcHFvcAeEu2DAZIPO4JNSHq62I+7DPEpFvSkzTN9UMdtoUuRPj
KZvF+D5HCE/QB7uYdOeDq3aYUKfFpjKSCFnOWV2lph1DqAdaHLUu6o6J4l7ZWfQ84aJ7EUU1tOui
vkSdF8Kn0nu3Iaijizqb2s3evL8RYhelHwtooKvLMMtllgL5Uj6E6rgWB1qc42UAl1SZOkr+QXxn
oUOxVmqcGLtEG35ugH/sDhFBDqaOAi9JA/AGTJt0k4hxOHWhpWBSjQTWJqjU1De87EV3ii+emg8/
I/s/DrT8RsuBFll4541zjDJ6uEF04EuTkP+DEHw4PoFvjcHb0HuRq4vwc/gyLSi3AhezcIP5LfDe
QeBT0zanuibLkgDfCQ9CQyPnYu3aNHoOh0FDXy3nKqcE6naej/3RZZl7n4LY2nld89Q33cdGaBsn
bbVtMmv3uTveHX9P+VH2LuA/HwDrA+rzmJw66gIuYZe95lUJLuVeWl5lOK1fI9ZIxbxvNR9hvlPe
rcvy2M/xCOScDqhbQ5Q7fGHsqw0xF0GA6w7lOkyrniOcc1YidGfYNc5t4VEJbyzz3uqSFzTYPhx/
Xfzxfn9hqKtSJw+yEsCzxXFiFKNizigKbWKvuoC9f5Mps74x7eQl7Kr5Hgvj+zgdil3eQ5honOzZ
NJIXI86uKp0yTZRXwk+nGF8cdY62RjSbd53p3tQxJspOfuUq9s2cpC8quWQRu9gTT+i0TYOCj3aH
fbeWknTmGMnepRp2QSCgv/cZ3kyNKg2aAuN+NlJjVczxB0urv6SB/SBc875srHtXZWTTQQ7XGMAr
WckzBFexqucGJVlGQwurWMnHcD0bQ5vCeRjK0lhVo3YPL/Y5QMIG9Iv62Z0Sb9XLH1mpblGwHduN
rWeA7yK3ObPFqGOdx1CZoBNhTjg5ob8z35tN6fqx4I+u+vwqTvT7RFDre30zPTGvp76eLs1axrxY
gTulDBRgnTq9jlPxlKKwaCAER+emoDc+jDAelBJRUM+yb2pjoGNu2Z8VRxSfWpQj/KmFRlxqzByF
DGoTaU8TE1DkTscSYoV137OdOTck6JQI2vIsFZhQZGnnbSfLfbClsAgxnC5RZfZrJ4KTYBn01YoY
GgUnz41mFTLdlxVgxcFQyDHuqzR/TifjUY913fcc8RTkUbbJ0eRbaXExfZTfNXCKq6R13FU2ZtFt
5wUbDLW1dVe5AvnXXPX7ylQ2ZtQYK1PM5Ndykl+ncTRRnErc2vUj/K0+OqGhb4ALuP6E1/W20Apv
R2PdW7uxc+NFmbezGgqf9YSuRxXFz2YRJ5A92mqrUphYhd6gb4QSzdtBGPNZWVr3ZWZbOGuxFMiA
rMuBaYjw8tg2KSMlszddByGN2VoxUt9C+WSNrBg2ZCBWNnWdvbhD9aTTnXt9dmotxU4tnPMinzEB
G+evQ6+/YIf2UI/YzeOrCGpl5iX7OnqxpxCzu3DQ16GYvDU3wv5HF/ctonFTfZb2sLxslD3dctQ3
scFzpyiCUbESTxiQq76V2ClcSQ88fTYIX8NUe+VFcbg1kmLacXNh1RTt02yxABQrflFCs9iVU/PU
jg4oaJeO76CgKMiNDR5AM3K8enGFK4l272mVvsZrC32SpOa3g+JKbhoVeSgMT/iPULkxYCtZ912U
IsvE9W7VKyZIkgju39ih7jvl6YvVs8myOX+OG/smGrRrPRhua9V7yLHUWCE7l17XmPhtZuL2Lg50
seoG834OsOGqxej6pNY3ABWHTQFFHeiPd6NNxn2WsJF0O3w2PCZmKjXGCJonSy+vkF95okbEv3Xi
T2jE4Agy8ME0lL/WuhcpD0lsT9eRE00rM8WOzIJf5KNA8q2njL0eXfdBnefUhy74QK4/ruS/MUKs
VkX2XIRsWcd0HkSkKRsZfNvWSWkRNE9Jrt83ccWmxUIeyioLXw0iBAWbAGtUBUSiPlh+XSp4tpuE
jNmhY1VRvr4Y88qlbqSgMxOq7QpKR3RjtN1MYy3kczqCT2MJHlJVlORaRcVyNWQuW7TKnq0WkUEr
j3rpqRdulRoYZtOX+bccOYrUBK7qVex4kTRPjRM990b31OTNE6r2zL1Z4oBoNwRlh3XiRjx36UYv
WVzP29d9qlTOQ57hOoGeHX5o+KCvm7Ipzyq3Z1eEFvPWs0jcXnkYp5TFpXgXXppVW7ec0ve9mWSP
vRPgt64GybTLvOCHivwP1ThD2SgmvxWo+n2WQrbmyAy+op9GFUCmfYEnQ2M9aleGU0qoYW5pO0MM
Nf41znCrtXxLhM/GO9cgCCJACJELnZlzeSteDQ1LG9sMMa34KBCHYzqcWaN8ncYwujNckBwJ8RvI
JgE/tconm0oD24Y73JUZiGqrhbP+XptjrOl6ZWoue2ci0hqpkq9a4JEwcCP4aKnWKWe5ySNrdjft
QjCvm2bqifS5cU99krg4dv0am7aUvnSciE9NFkW3qVJkVDqtr7htp74J8cofPIH9amSoT1Q0rEsx
1tU2qNXqs6a4484tgulayVCD89Ukehahkr6PVeWrVqddTLlUfr9EzXJUp2Zlow/0hXtqxN8RBi3P
Ys3o12nIZukzyhQFitybcQK/gnaqu3XqXn2i7vM8jhzPMjhVJSvY4MB2R/7cqm+eXo9F8tb7aaDL
XCD4txaqPBfToLnMZbKRu9aNMbMOwYY/JRUBw0BrCVKd1VyaGhAOIYZbq2/jL2VBBH+NEWls36ii
Kj4oRfIcZlXAVRPhR6Qx4i0hXp4p2UPWl6hL2vDKZDwesfNcI8z50lX6XWV0103pfDOj7HPhpJfp
hDDjPJMliBE1lrLIqeD0qr5uYjacTojbdtCrSToy3JfjlIosWKxLxC3Sq2l0uKgELq0bKRnDpjvX
0/5DIvp8q2cqnObRGu90WIVrMQhuxhVhnYzyyS3kayI9xaDsxyyt5y9d7GFtHD3HIfOXNvGL9AFf
a7XctDLBeE0XCq15muz0uU6YTSr5iLGjjnii1r6sH5IXvxYoJVkWboAj87g9oIqRc9UrxjkCqE+s
sh3lYWAkgmbyMsSNjpOhgyqVasQnxl0CiBGPAjWMWQlde5XUfJkgImEmOqGF+II7/W0UO3DCowvD
7O+DNMPhVAMeHxaxulKbzCcfubZb5VFz6qfEjHZOWiDNZXKez6ZBypZCDmsAnXT1NmnmDyHiW6uQ
i9s6EqCjWvUbLhL0mALlE7fdD1bVoDDsVtt6tKhMhh810X1P9OxMCx0EZlnWfRa8VA1l+CiPL+yw
Jk3L+vHGUtr0Ip/Yy0VA4EbG7nyQufuAOtlKrjkrQRu4IOokxqRs8owIKdr0dnLROl41MecmCjdk
jSi3r+MBUufgTvkqr9IR2ZIZ2JKin+hm/XZBla0sncI1d2wsBpfth7Jy0IqJXcW3dZIQrOZJ0jT7
fHbCl0Q2kTlYX46n/tL87fCqw5Cg7x2GlQWlpfGC3hlFWweZ4hdypvg45jnYjfneiLxwI8T8uXMB
LCScKnlm7vrAvZHppD4T0HM8NtZtywVAwxMCsGH2og6kQPIrNyQDk5E+jxFHKay8p75wqTL1vkic
5rzUs5e6ap6Mikynm7nXJMb96BLnPYEDZhxXZEEc+3oUZ5u+xQfEJHWU6aYykznkJOFCZXfGOocE
arxg2dHAJGvj0vKa0/UNZrmz7j64gi2icD6laaOcaQNfGxXTm2rmv+Qi9TQmmngoURGJV2KQ3hqh
dGkNOMZ/nozcucKBg2GYVGUzjhEcCE80iCAPFYE15yzGdwR3W28CQtvj2M1V5Rl7VNBvpFtGXD+l
9txuSJ6DizCx5i+vn++POkEPZc7fS+ed/d7O/6Vz/O5HKa3WxfKP+v+wT8SFZG+d/9Yn+vA1Ltr/
uozb9qfT2M2PPhaHxTd+/1fxDRNECr10ZNCixzJLVjX+rvRi0aRpNkVbh5Ku3JC/im/YZgMgp4rH
b2jIT1BD+Lv4hvcOP0QUSpbNYOr+gSDasllM6LW5IUiVCw1JSbRhD2N+UsUTmt2h6idKm1zbpZki
UWaoE9sq1O+SMc12kVtGF1YZa+HGsMoecXsRdPFqcAjb3AXakURi0L6VGGhvVaQfH2NU2UtMWa3p
Rm816GyDPtfENitXLrOx+uKG/fhsa6oNazcCJ+6oZvMDIMZf6qz/WLRaYqfly0mxOUrspnRUXSID
PRsjvmIYZz+07PirB+v4ZdRs5SrBYQmCuIKuCoIM2rkCguSDR0VLk+Ly8dMMoscEuNL+POj+aEP9
b+iPgJg4vYGuum/x14NtI3/r17ah0wqymVoqcoCvVlh/bxvtnQr1AfoH3XQuWLJe/GvbmO8oMMFE
UrE+o60qgTi/to3xzkHFBYw3glmoZTHWH2yb362pdKk+LG1P2aWgC9i6+6lSM1ltUAVIIseTscV0
OvY2YlSoFrBVPHKJbzlmSR8Q9G+vACQOFp1Qke3Sqbyk91b8yGLLLNEddab7Yq5xyLZyc/7aumF0
1Q4g6Gb4VOC4yrpu0WaPult9bK6M3DPvUkX3vuKJHd+FE6LrCkaB6xA1/PpaTBHW4S7Xu5UwbBy5
tXxStzkytcWmter+cQabGiPlyuUqC/KzsQ39Pz8v/uPbMRKg8s+tv4cGBMH3r99fLSgfyuev4WFb
Rv7230scXBSSmJRE6dgdtGUQvZQxC7FTHbVY8I1/L3GseAlp2N1ybtDml6LJv5Y4RjIm/DscKlXp
4UxT8Q+WOEMcpG4ey9qm94NZC65Mnip/vncZAOgQjnVoeetoGLpd33PlGMax/blk/jFEu/JOsVcM
Ry8GYBj5v24ZqKFTkj8cphkAx9tjihJOADYpNlDr3WSiRyjEHZrocxqZClD5WKkRMpmSUYN2wxpe
ae043k5WEU/bObC4GtiV2ouNLTXVIc52sAgNG0N7Ean6eFUZZnebUy7NNqSW47OZBy0tTIpIu3DM
20dAEDT2qcKolt/X+kQal2ni88zt4K6Z0Ma/FPYcYGGCQdw9CB2q9V3WNe2aGDRhA6spwKaFSgp2
HmSt250n3JPvEra8FNOoxpvexVJk44ESQNPKnupmXQdmcZUXaCLDqCkgSJb42mMJYPJ6a3Xw5pfB
GWqYTNT+qABE8WOsamaCP4bdPda0VUGiUaRsYDsW01WXOYlxPonGPNeTFD8qriEArXO9n2moWTXM
U2wTkIKKVddal2nUj5R4SyTJet5m1QMOeMhnd1b8klbgTWR0sCDqwcKgwlSGFFB5FmyNoqjDVTCa
MDHMNqN7ENc4EqxNJdVvcMDRn9PQxTkht0f3+94mujsJX5DXQ8S+uUgQ06Uel+yD7S3GNB/BaE0N
Ii6z8M7EOOsc1NFJrpVMdg4WoxwG1VpuRy59gFfBtb1hJnQvWq8TCkLcxXCexs570Wu6X7amuHQN
0FlIDgaXWlJ2a7ZtcjUGySk/n0Vz6PVN8VmDg4SNJz0beaPae4QwqfB3yStl7ViRuM7GxjiLRaxz
7YmqTRdj9XV8ZhcdxNfxCDK8OFuRoLIYrzWNMTVVGLdVjji0icu9n7UCTkThaLvjQy0bvXIsbvmM
A7uLOV7KOtRVFMTChaI4tUWs7Go9Fk/K1Ns6mtwKMnCGUVgzXYrEwlvDEncluJkfQ5nH6RbUm3GF
vn/krsei7G/Bf47pLkBw2+OW3sewHlvSNfA7Nbxato+7nvAdRDdrhsGuixTFWM+5TsAd/QQy/1FO
959+6Ekw2z+feZtv2JqWzX4qJ3/hr2POsd5x9WdlWejnSvABEf6vC5Cnv1NVT+KCDcoSoBD40a9M
7p1k84CWlEmWCWLpX6ecYr3jgJNS4yqgBHQv/+CMe13dexsezTByS8pe6GgiZE7CebjblJFLS6pT
BJ3Tcts56YPRElfzl8Iyz7IRZ7Ri1yGIXTxmzpXr9BvNblbtWJ7X2LWPtb6L9GajjtP53vS9Ee0W
MUAqmXEsyhY1VTg6tos9iU1NwHmheJtOdat1P6YFRJyWDJO4LNXkTmG0l8BBDQsEFYg8Mu50pfkU
CwRGMJtUPkm1N/GcCWVV24WFHpU9A1bvo5RKf2iYTYM+F/3Cta3K0zVMC+WD0JJZ9bVA9FSPwjq7
6eaJIykP8fpaqZ1FL2JQhXKPG037qU7HALpEmkg7VLBM1aoeTf2pGmeEZHBpmj8BdrW+KJ0zhrvA
m6bK7113SD7QhZy1Ta5b0JqTMq6DrXwTm9IMRUOot6YV7eyB2uCq8prYvTBq+TWzBHuDlYU/6vtA
YD6xpi08b+nN9tYunsFiK6TtFvITXWZuM53DhK64akOcNuyLusyKYRfXVo2PUYeUcmjlBpVQM9Js
v8CUe15lPUAnDFEUZBdFHW2rIOkxQtN0yjRRBfTbj1MTKlRhjV6ysr2gRZouDEnoI2yzVNlQKNqt
GYHOWZvBNH9zg1fQZiBq7yINK4tKVe44GMkbooTOGA7TLS4GXbWBVMr0UpvEAGjGpcFe9a6Tt5uw
oZG7Kl7xlZ2iWPZKVTPrYzfXzURn1LUfR6UuTFQEB609C9UqudEUMoTV8dUru/kHewqdDcwK4cCT
w5JCsqn3TzClS+JszCdjY8aGOLfVzLuxM3oT4Ko11JQCKgDnrSIhplnW6Rg59DGc8ePPIHfI4TMg
i6vBe5QRQqW6cvgMQg8rNwM2swFmCuYhi2nFrWkx6MnF7BQpK0UZcrRFRxU+9Qhi4U8pQuhBczkE
jIswohQnlMjj/VnAi01pujlVN0M8GA9dWos7jOjQruvy5qrru+Lcy8ICQ7qYUmIQu1d074eVE8DJ
mbMo9KO+PSVWLTP2vUmBCUAjEPlVqvxUnVDRPnwkR7Ep9qiJ5kdakF17ZtPdAgZoPh6f+jdHIU2T
aFNKv0sUT4gbWoLiiubrxlhcTjG9qyygnn18FG2RqvEycIdYZhocIvzOl72KGoPFoAx4mapM3Tuv
d633JOTmD80MpR2IeeNN3hOhGSIU7Zl1W6d/KLb/2xPIidjL1FwNOAr1MQ37a+3FMZFmK0XbrxPk
P0q7dtYDjB/Uj6fihMTEYn/9Nu7izAomHPDiOAcrFHUDREZbuUhq80sd1WiJthWdQBwZp+9TYcfR
OlfL6e741C9Op9fx6SFIsCn1MTb64XsrhZJUIa5sPos63AbcpdZRZHV3ziiyCwdfkufj4/0G2JKf
GuASt1CZknM6Hg4YS9V/nYqIr3tNulHcyPGFWukfo8zGnxkmzTkG3njyVUp/M2vW+GOyc+eDlUla
zvFH+X1tS+dzKokSncbrL3ZQqRKcJ4CRPs3pAMqcrr836ym9Pz6KfJ/DfcoovO+r0CA1WbkA9hbW
4JaaUVa95ick5g+tN80YDozOg4W/zArgAuKRYZQFJxSyfn83k4QK4RoHKXmuAotRO8Wb6MOznK2q
5ZyNOgAWfXzKtVguzsN3o80noaNcr/jnEiSJN6qFkEagAqsS0XbMx3qHIXhzlWtJ9vn4NP6+Trlr
UCOUBxGNL2eR1MxuRI5FfdGfo364LryhfFTGolullWJusLpMTpCP33o1ULQmplScgJBBDj+bMo5W
QXtX9fHVrXdWr1BsSAfMicY8OjHUK65zbxoJywQ96CZ4Z8nE2lycLhEYDACfob1pa8EVP9QKGwe3
yiqfjSnAarq0dQA2mlv3vT8k5nBGy7ks/Cmsqwl9iop2VhvW490QtkG3SSvMaq/HGNAC4iIKZ/Lx
L7GYGZ6WzBq2p+lKuXxnaVTfha3pNGUCHAm7Kt9op9JP22TcqkYRntih+uJc+DmW61BJoo1MkFrk
ztrczV2Rgr7o7E79Mswj7pZDYImPMMG8BhX2wuUynUaZsYvH0QiBOrjmBbZCw7TGQE9tVnRpQb7b
8ex9zRMOly2YH3y78tEwH4QAAb+yS6HjaupYdOcDDW+H8z+eL9ImWjtUI6hYLwV+0hTzXEpbxgbc
knsFXQVRNb2ZLp0+7d4fH2oRa+R0Ec3I7akXSlLoIrYW2ESmDVa1aGJE2g6SyHxvzQEq+dB8xEYr
1ODBqpPuRIRbygi9DgsWXR7cJrHgFRCwF+LKzlVZirmxyYtYvMf+PSjWKeTTLdinct60jdZHa4oJ
43mbjtqwbnNdq9dJEMHdTQ1R2Gft3GgObfzZvojxVit3HcaqgPjyvFv3INKKC23QM+tyDEGx7MAE
14nvtr2bgcKB6Ogfn8ZF8Hx9H9poNBeIn/T69cO9X7gtaGX8zjZ6E7bXWGF6vgOQ4sQoMoIc7nqH
P9rlQ1E2JqAtdn1Q5UNeja62wU40u7L7zv5e2okdbuLWBS8BUWmbWsN8VXSm9wDW95SI4hvjv5rR
oLBg0f5wF5lHzqErKM4QPcPiqmkMCivmReTUN7Ud/8g7fHkL13k0jerb8dldRHI5u+CH4fhTNYLd
5i0yDvyz9Ri/H2uTV0a/SYHfnuP+Nqztvob1rjjOH8+zRNWjdkP7CXsjb3Fy5GZte6FSgpzEMPXK
K43sg5lHxXnKNRpiXIxEoqfoys70sJ5xYtM+6fojRzj80lz92RuU8yVc45VUvbc/aO+Yse7UvHE0
BB8cJ0e0bhomZL0rr8VFuwT0SRXCBnKwKlMbr2a1jDtvZRt98bGO7ZOiTL8vcGo39CNkFYDJMRaH
WxORoimNYW74qbV26+LFmN3sxDmx4IqT5MnuHY6wuDCqyBAsLRccQDVAoD3MaVMMjld6aFvfKoCT
WEUEhWNuc4L7XVxo6Ojj8OzqvgCwqO8GtQAWO1bZZ2hNAMCcDp4dOGY4VMC3HHEZeXMsALhi40sJ
p9TytRnN2SeRpnN+FqZuAlSxTNVoFTuaomyPr94F+//1rWzJn6G7LhOfJb/FC4OyKmITSEiWb0Wo
k8gm9rDSutz+NgMeVlezlilfYlBlzUrB+2+HRfCIu/YcjxsxA5c048K6N10l/Xj80Q4PZp5MtpY8
ii3y4UxMEg7DlqfwsacUKUwXe0W/b10DwR9KOPduqFmPfziWBDTYQBaos9HQX9aYum6ohQM7wXc4
meFehLkU6anXo6OOJ5KA315LXhZkS0kGY3bPIhqjUNdO89QhpdhaxlU6DohJ4hC7s5zMuTv+Vgsp
EKZQjkUFE1s5JCZomR1OYWaErjpXjKUW1c3MUxGQwHB2ueZ88wwKXq5BDans526rdp5+EdlID9II
UldGlwA7S0PzxP3w97cnfedQ52SVt6bXYt9e7NDbpjA04fD2uERuheTF1vZgn7tATf94og+HWkQF
x2yALmcMFUdls5moaqwdkREo2zk8ERsOExU5zxQoNeICV32kfZaqFbqb5F7QubY/F2p/16vN9Fg6
ofJ+Hif3vheh5qdZYZy4E/2+deWonLisXLprHD+HX7eZCtxC+8Qhcx6cDyl9kpWH+fq5Nwv9LMxo
hGHvg7N8NJUbOxbRFTG9vIvsuPnea41urXrP6t/PWa3/+UfmWmODS6FMjATF4oiacfpLi7R1kHUY
vW1Vt7M/Nt2wlVLLm+NL/I31RCmeiaf76cAuX5y+QxmW5oBIgZ/PpXpmhAKDIE9Pb9TSyT4eH+rw
lHn9yAwl6/3ynKF4dDjds1bVJTuboYTtrK2MiKyG06nwcFgc/GsUikcy4dUZZzGKrVhNZRqBg0uO
kyVbPdGsz4YIi8sxB0O36nWc0+yymC+xNRcnlvGimPFzcAiGTCYYTNWSnf39y70IUzp5Yef4s210
uGNQd6YHbN6igl/5WR55uxBrzUfKGtk2d+rsnMw//hrSCz5luHCYzf31JFJHiFsZJZZl70MtwqDy
ENGgTj1l12IO0m/CrsebfHTFmVGo09Yp9eqjM6jdQyW64oTjxBsbGsUD9hQx//XIP5yINJ7VpE0V
2/csZbzMFdV4HM0ugEXfPpD5d1sr7aKn4+vrzVeGKWnrACuAzy12jV3gV++OueOPZYaLiqdTs+Py
e47Xk/LM8TpdzsDrHwcxjbuENvbD8eHf2kmUjpB7kPxtlt/hK3cpxr/eiIx/4GrYzrhGdzfmaYDE
kt59Pz7UAvr219fdG2sRmtWqHBo3mx2/t/IGU7DWuigTYexCpasvJztqzpwU17ggm/t7CBIYGoRj
+rkwSvu6S6fo34gh1EXY268YrCXKcMIPvosH1hp+2YPf1sRRFYIMydD43xxp8YlnJSwKCBP4E2SY
rgUU2jYFqnC0a9TaPzHHh1n6rzn++60WeUamakGfZcLxtcoebmc7D2FK5PptJG3DUYHbIG3hrbPa
CTLU8bAmaQYsTDLMbo4/yJvryubGQG2Suv6rhM7eiQ9J3zY5DrCH6FGOnq1gBkHcGtsRZOe/MZRh
SEF18I9UQhfLKgrEpKEzIp0oRnOXNa211evR8DPKO2fH3+rw1vdzdlkvqJxBbHbpWxzuFi+rgGSP
JKdDQXvRjGxJbG66S9T/8i1UhPYEPN7kz/v7zvVrPFIL0mJunMsjFUQ2F4Su5GvWmrPu6EqtS9DX
Jw6At0IQaAuCALU7hJQX69PJzVyvNUaZZ01c1MOs3BiSDKeoYNubAt0ir42N69w0ihtjGE5pkb4V
dfeHXyzZ0RCO0/Qy6FvU7TMRudsstfEJHyx1nZIvo6WlJ7vjX/LNmUX5jD4/foVIpB9+SasPUfRi
G/AlEaLKzCI7n8heTozy1i4AFyDFaUn8qfgejqLEEBpMh1dDUsWFAzVaOzVEpNRBAvP4+7wZXNlT
FAiollPcXAyVNuQnKfccP/UyVohSUwexIeadwYj1AWeiDar35XY2z9q0q55qy5m/0kxXp01FPffE
inpznzgm7QId+Bz7//C9K7Nx2kYwu0nPHROORH0Nn8y7Fmj0+N3QdufH3/7Nr7k33uLGo0YoCtHs
5+Ujr1rXbWiudMY7McdvjUJpEMM+wIGADeXP92JakPdKaajEVpEp+XsNyQFfGSL133iX/VEWc9cW
Q67Fc8Wet+do14WlsxXVHG+Oz9hbe55EHZlD6uBcgxfvIkaql4XCno+zurlAPihWVmmdDJ/7ifbZ
qoTIQfWOO/PKadBz3mV63514BPkii+BGswX8FYB4/s/yUog5gRH0+JT64xB2l13UzfAFI2BedNEf
j7/tGyEGfgJ4HjQcqL8ve++2GjTqiGqzP+ph8bnPGqh51IyEKKsvDUfYFn0MdXt8zDdWC2OiWgQr
Ql4O5TPtrRYxToqSTYwZwkT1oyTRLhAjPNW8enMUBAHRliVd/u1Ecnp7nqcGi4ZO4FmHbOaLUeMq
d/xV3pw+IAP8BYCCM/bwVTJhdJOt8aViI4dbqKiozaMS5HyenU6/pb6c3g8JvIXjo775apTeMC2g
vMdF73BUMnHDjmBR+TW1iWvqreZlGp3s5OpvrEIkMLlMk6Vws16EDqHPcZcrGqFjAL2Xdk7zqR3j
cutGOXLRQAAfktmYd3WhIqCiDvourfTpHL3TFGOwuj5Vknpzqi0cO2C/yBizmOpey9TSAoTvU9z1
8JWNi3ELYb7eZdXUErrz4XoyDQA+x+f6jXDg0Q/717BylvYWaxRHjkLShAHNNIiNXvXBjxne9CZt
vdrPwzrBQcFoYCW71rRuR3jUx8d/o2YlDcslBkQ2SNmphw8QizFsszJ0/aYY00cOOPwJtcZqkU5w
hfPV7a3h+wzieVqFrao9lHphflUy2qirNp/zUiKKQ5USl0M35sSjvTk3VDYo8YBxp5d6+Git3UYG
FB1ShdYAONLZaooEeabccFt2b+JM0Z7Gztwlos3WiR7Mm9rqplXT2dPDPJjmD9EEnx0nA06OzON5
7YXJVo3d5Da2YwzTsPTtT5SI3to4tOjoSxC6JETh8IEnK1NcKN2uD9oF/XSkZs/VIDhlJfTWSvVc
Ko2gArhGSTrY/pKpEfSj45nwxTJkGapYipt4TjCgpRqOO6+YdBxPSmW2TuQWvx8b/4e980iOG1vT
9lYqeg4FvBn0BEBm0otikpSZICiJwoH3dkf/Ov6N9QNKqssEWczQ7Vl3D66ibqnIAxwc85nXIDYm
LwViyrbEbsvbP1uqeR7GseWQRdhKGXoCcM8GUYAUrn/5izzyz0wAftXhDcVQGo0lgElkGOsvP8Sl
1OGwSIo45Nl1M3QY+MRDP47AlWwNg2tNji+6VrayL1bSj8cQY9qy2dfjAyZitfOi4EyWlfnsVYey
mzJUnAM/6YJO9xKw7RjXd8RQoA31qzhVndCNOtm8MGJI0huzHfaSnNEqbbSmxHUoFzMQf7nLbB91
6HiAQ57B4W7Mcqq9wGjjcCdXvf4QzWPZowQYBO2WG1K9sqcQjrKKhNWAdLtc3xCaqx+WwuRDE/YS
RJ45LYptlgPvd4usGt/nbdwURyKElwsZwXSKQQC3WK4Uqg/f36HLrOYx6VZiRMOmKaz4pqbK+cd1
S0ZZcBnsFS6tdRyCk0NkhE5C7a3u6Orks7M15v4xUbPxCEbiZZWPkXgbjrelL7su3drADHEjYiQw
qyWi/5p6J3ezttXKmiKfNHbVDxUNsEEytGM9gVenEllr+IcGK/qpqvxsKaltomeZQdWYpE4p3GEs
mw33arSDV2l9CgbsTCyzxLfJtpptH3EV1vSqzznUlE2cARqTkuCDgZTkhyOn63IYrdc4NBtZXZBb
/MOqANU2Bndc2lOAmhoDKrXSqHsTOOgtfSD9ajTKMAMboaTfplCTerdubcCTs80m9MZRwmggQ7fi
j+uABGwIppIK21A81piqKDAFVL/J8lmVxVUat1jYd/38XdFRrh+recbAKYMX9/ZUvHawwXx9gkQi
87GGWNeqYBPqBiH5nA1eqBo5ZgnWd2VU7CNH6AqrQ13BILRAaczgVIFXqq/O7jpQGseh0ulXaIqe
2eCV3VIbwxuOm+4isqO4cyUxqF+gXWTbLja6XZHbOrXgKr5R56z8Zle6+F6OqnxtSiMC5WmjR/7b
0/Hi2l2ekYUBHIq9An/scPMHYSiJEgCdXxnpeN0ZtfQtqAP0VRZ+OU5ZkZB3JXLRPzoe7dOkzsc8
5F5smdUDrEKxeshtYei55HcdagqhcO7mXhyrQr44EpZBSMAIrHHOAq9x+JYI1KBdxT3jx7Z0QSvv
LEm1HC9C7aI2+vNWN26Mpj4SHyxf92DLLWOCgiXnoq7EPx2OOVR6KUwJsTfbJMp0hzBD/D03a7LZ
ahflofTp7S+5Asb+Wm5QmIiyycJwcj4c0JBAMFqShfe53AV+2IWGHzfOiANfrNc/xj6rvuaFYwDu
y3oEc8ARmtmx5P3F7lpemoBhwWtAI1znMCPrTIRGIfkRKFls/sKKDqhsXHVlV+7fft9XF86zoVbx
Fz1OxD1MFk6ej/pZbImbOVPSk7cHee0jQrg3+d8TwG81yGTp/RhKuKZgYyMQZ5pLjLDQFpN3QdbI
H0eQ7j/eHvFFwEc2yyw5HB7AJaEzHH5FqZkmUFiVQzUpaM4VO50uLewbPqRjGEXu3MXpNp+N7Mgx
cGzU1VGVBC1KnFPt+L3jFFsDgNEPtQrDbdU4vW+ZRnkhTU1w5Lp8+QW5XQAFLgQhHHDX6MAqmWdz
FGrg63GEcY2cmxeKEqanb0/oy73PKIuaLaAzgsu1FMDA8WLPah8syhkTgmc9uHuh07GNhtl0Adni
T5ol0zS4RZxGR9bPy4wL7iKyY0DvqZ3j3Lc83bOIIJEIGdPCQGbPUeOrZkmzvB5plFv0dS/UKlO8
PK1KCJzC2qPg5zyQoslbk17+2WQ3qFRVdnok3nttQgj1IFnBBljAkoePVOKaVOd1Ffjoedsg/Yrk
ZMRb5z6olRYdMbUwLqvcHDI/V/GRfPtjAIzgt6+PRVgiGBGj0aC9gIQOcNOhaPThRmitfR4uqDYv
HIu528RWKctk/0Q/hVUa7+NQGRd5yhZ6ohwNyGXbFYpEBE9SXSPGVZkGdi9lpEGUkdOPwF3ERxqw
10Wg4Txa0vzRN6IRteGKBAar5wRFRVu5kKZoE0SF/kl0nSN2o1ZgW+gUTX1dyYGmu7mkDB90o5ff
d1qN+lMsZ3XnJZQvCkRapHTRcLN706VtBl66yzRASSW2kLKb1b32HbbF+CMHfX/hzEnjbBKrjj+O
rZHXbk6Xlzr7OOt7rZyK+xoIDO9TTtW9kVjyZdBbI7qSqZM7bqUZ/JlDdJy8CYm4FMmsMf42t6Mq
XAMdJFiTcWlGEF0KfTyz5L5v3TaoJ+EpxVCOFMOj9sRBfsjwrNnOyIHNsgsvJEOdgLGjlPTVMe0Q
L4hqlk+BqnQfR0DS8aYttUjzzRLtjw9I4zXYJMeJfZtoU530m2qosJ2nlmT3vWfY0olchQ4YjLyr
ldkv56y21DuFXhGJkcX7ZZVvAxeoBpTnyuAuCjVaHJEtF7eKCG1b2XVWu3hBV0NduLkmKgEnKhvS
jSISR0MMzkpM3zA7pUYwaVF7lCrZemhHkXype5pfXiw7VeppqT7OkGhsg6i7S4YWzZGRvH9WkMT0
FCsaH3vEQj6UNKQfxZBYrSubmZx6qRSGjW/DYJjvGzsLh62ZV0Fy0ph61aMSJmNnOo40hvwSujra
oZ1N2FZNTb9XmpxSjpJSzPLLxiBrVZMKH65Uq9t5Y8FRm8+Ine2WToSeCre0p0XvUmihtIlCBTRQ
O4/Sj6liDYxGr1Be0cP6mkpLTdE0sSBiD4QO0jZOg5alrvXmlW3Ms+6lnYwolygMSOYlPRwUKRuY
TUKavtMOsGJ/0qzwpkLXEcE5EVjXPXDGBsW0Ma/IADRwV5KRJZ/QDyY86Gs1fU94aX9op6rcA0oo
CxxPCpQGOzVXrqeyigFHI0QxLKty6C+qoGjM7WBJCr8fMEHvIvPWYAMdYCiAzugof0asq7qj0tMP
G0OlooMEn1mfRrUs925sFHjfEB+NyICK/kFzGn4R3UA4hlKWzEgLlv28N4JQ3tP4VL8Y1AUxy+vh
rbtTN9e3edpgMkURtddBBQem6atdJIduV04zWxwFwsdWC6azGNlM/F7TCOsSXR3bM03JsrNEKpt8
13DrY/lhiLH2ZbEYhRCYxbTJQ0DgFV3C8MJu9PFGqiXry9wnxrXRWK04MWMBgTENEgOVZxtXP0GW
cqlL8YysW25Z34bOCTG7YqLkU0kyVfzo8BnKfHuCrISIujBn6uICGZBO1hrcsnNNf6xamPbXvYR2
qheKWBpOTHlSkD8lp0OXE1OS6FTUSf65Usv8sxKE2j2qpBPWqlUNvd9qDOeLHYeY3E4qYpu+U4Y4
W2fZEFC7i5K89ag0htxxrUFMVmtiN6Bte4sAg3rSGALhuxEBHLecz7okjb6OE2AyBHTT+JMw5Agh
rDKpOYANo/6a9WF5GwKVV7zWNttPKCyayolpWJO1HAyd6SVdIu7k0DTv1LhLmq1ux2PjI02QjZ+p
mmmj34+6kWymSKgfxijoxx2bIuCpI01GPKauUnTBJhDV+MpGjXWOHJ/UYgStmBo2hVSmXKUZaXY7
TdAWrjoFFjR2CYDSZgrTJNpCkCpST25H+WxRz8eBkPK5RN05kb+UejJ3J5NeZApCh1IbUeIiy0E8
sEf8yGr0KfWRNywU14xUWBS5bCDKaJet9aUfm/BeN0KAX3ODk5JX9h0Us2mUJYSKYzOVTwuBaAR2
7UCqTpLMGnZ2DBvdgw6SdCdKamr3qtR3wa4szDo7bay+K10ZuJPjAhwK+HPAP2PbyUEWnat4G+6E
aOQfar0QCvVRTrqL1MgGNDJiImqva/QhuEtaqcmvNZU+yK5N57ZnvYQmfwvHdBFmpHHnp3YyfOoQ
4EYrE01Dx1O0qlFOcuyKxJ0GCTb73ibxMPilPUbI6plNiXK6M+xCMzLv5MqZP+lEoNqGE1RH/0EL
oo+mVsPojQeoEVeIZmvFJtFzNBoDiVvHVVTo1CASHBqjcpdSq9WUCdF2MJOOZ1lCeuilxsG3WaI0
4adJXI/+jDLbF/B+49WcxUNyw9IeCvxKSuUkViLpW63rXYeTSVA8yPRKEg+m8Zy7rRmEnB1IAsza
WdSlXAJFLrUKB68z6NsBgI+xAYQJmgCuQZtsjMmcPkZZq9xLWoBPcRglnBMSccgD1u3hhR4lterm
SIlmrqy3+m2IJO+nqtF7UnZtJB+Qmh61zJYqaYtjbCI+asgmhAhsNPldBowIfy3Uvn8g/94+Dto8
fYYvPbDxMGQ6t4Ino6h8snrXmXWL3SXJ5Tkyv2O+zYNiCnepFaWnhtGYkzvmuX5NISX9olpCvaoN
/E98/KmK9k6r4+iyzWet9p1irq4a/qvApTlbmhtZFclXoSlCoPuZ4488oTcKHdmO+0dVGbisQzkw
L+JSLr90COZL7igrSbvppxYCMhrCxjkCuk17GkVzhW1qmUi2p6Q5btpzB17Z03vB+enMs1FvId7o
H3SRj/sgt6d6Z5WRXV71sz7YvjlQBiWM6xyLrgLrGjXAsKi4SYG1u2RBufAnKGOBZ6JY9JC0eV4S
2mRSg186xsqSVQCJtgo441DN8Vzxqng8C9R68AYte9R6MUZeWenSZaoJDFUBArnGYMJujlhC3DbU
kHBNb4vkPLXLyt7KzhB/LtiPrdd3Uhr5+Nx0s5e2uvTJbhQ2odGK5gFV6NHwejJ4Y2NKpX2WF1rR
ujWe94RYwOce8tHeyVrawmHned0sU9VdXNRy8zUbceHaRFmqRp5uZwF9i9FZGKkkCIaXVQ0+M+1s
zWdaPBQosM3ScF5LnbgCO5Yj3tta+k0aodpiGnOB/rjOW2PLTHisVypXyaCWKYzAvuD6LoK5aMHA
SsMErbnMq41WhOO5HdtysIslgAMbawjxgOXkHxNfMWxrU2VF1XqmiKrveHp3P2y5IiLKQzO7dKDa
YGtd98Dw0yk2ZWhRtpQhF+PUmlercx0QEEHAdoOAQp2rVAYu9FA1EVgk8uU4c2jew283jLzZTDFT
syRZ6rGq9VNb4DCRgAhDA4Y/lyLiGp2a1aA5U+RDfDgpAooQeUzpBnVRnk9UkdzAnLQzrQ9iOiVa
8t622uHamO3KH9Mo2EdmIZ1KjTWfOF1o3WSzY1CYjoLzvO4N1+h77FG7tN3Fsa56Qy6jrJXimlrP
Az7YSTMXblndvZ0avVK/gV8KqRl+DY4cVA4P87JqxnURmdLAX3D7O4SC9VNdmbFgK3Xj0nS62Esx
u7wiwBa6N0Ldumo6UxzBQr0s4ECeJ6EnP1smd10otkZnqPsxdXxdTVtvkOPuhrOGcDyfqj9PzA+G
WuWhGFhUVRFT6WhySZyIRGn2UpgqlDeyepdOECXmsrrVCY8/vj3Tr9QdIPjApcJDA8eupxT1WU5u
Zno90Pd2yCuQKU6TpNpISG0cSbNfnUngzGTYoB/tdWV1lvPETuPY8WGIZR8zzbIb14bBtqPqdpSl
8/pgpNPAtJHuWrcJHW50vY6o3+jxWPh1QZOUyPPGmcib3p68l/k7C4Rixu+Rlr9/NnlFVgvQ53w1
GmLjibCC4sSeEFqcDQvkblgOHsIq4vbtQV+W4SiKLegBOKRs9rXontENgShTTDsmyH/+pCL+GslX
orxQAoS33x5rWXarc4VLh2YrZXuUitarA1fSom3QuPeDStUf0ds2Bl8zWlxlx1b20z7Kb1E/Tz+p
3azsxsJQ798e/5XVSenUWBoGik5DdFXGHcyAsFulbqypg3VfpdAa8Uvtf7bj/k+86K/HvEU25PT7
f/7HExP7n9WLbrs6+anj6j1gotT8ddqg6PO9eS5n9PQrfusZKe8AkKMvuejzwBJcBPh+6RlZ6jvo
Znjzwo+jxIg2xd96RiqKfmDZFso29S7q4vzUL9k+/gp+CVV52pXLaQQr7g8kjQ7LeixYGJo6inoW
vwpb3ac297ONOUmTxNWNsL86JO39lCEWoOBK4pupTgrcRj/6Oi7vNaV4eHu9Hh49v8alUQdKDVgk
8NbDA2GerHwoJTncMnOqj1pgfRMjS+9Fct4dox0d7o2fYxmUURFYWSZ7bSnLVHZ930/hNrXDBCMi
zCsaEmz/7Tc6PAF+joJFIjhd4EoQ5VY7sGl0KzMVRqF6nW1ozg1bi015gudAfjaIMbuQigBi2a5u
huz07bEPj9ensYGZGbrK1aRCulm1w4yhC6FXMvYISXJjCf2ilubLQu6iLXQQZQOB5Zj4+ysfEGnU
5cyhZa7QPzr8gJoR4Osip+F2CKrIC3KZHNvGzhUJJHEEBPDKzEK/WRAzvBxt39Xl4TiirAdJwtEB
4MS1igoP9uF5dBoY6PLT+vhiJPK5PffpSdqaR+2QXlk97MDFCxESCDR77fBFTalJGNtAwL8vbA+p
pnkHK4FSDZnMSTYoNUfubLl2PnXbCDwa+KNe8hV7cLU5+QQCiB+SI+PInLw2/bDwqQiwrkHHrcI+
dEtEg3kNZjZ66mypxqYepo5gBCKE7N9eXCtW29PqgoK5uMFxuSwh0OEMKEBPoxQa87YPneK86APj
qyjs9As+ncZd1WPZ6ZiDV8pxftolF1KVyR7JdryJqrHazpgyf0iUQDmmG/VCipqjC8E3qDGLGyr4
uPWih18eto3O0TVq6EvXKT7KozzZKGmVDlV3eiD2LXLsypXWz1rolgNV7iwIpiso2sPZoA7Sx86k
2OzCURB+o5uzBxukrC7UTt1SX6Mp2tJ+bWpbv4hC6WuWjBraNQLFfmmM0hNYucYecyZkoI/M+Mv9
TC+UPjC7GbQB6/5wxhOrEOh48HVrFOtprM3dueXEGTYQhTzKXlAI+ccYoORlT+iI+JreBqPnTL3q
dmNeWm6NNvxlNkpIHNKmdz5mANDxmQ9DeuSKBvnw7ed9onP/K/pZVgiXF1zFBd8O2m4d/48VSqfk
/gEeO0Hht3XcVV4BsYZ6Zp2dx6JQbppUKAWHb95dzrFuX8dqN5BmT4GUkA0GmWvpGojCblTb0B2S
pvX0IeVftKojwfql/kUhUQ/3ZTEP11Eliw814vqRKxUjlT5BoRWPhPQmSg0vTPNtiHJp6wddq+/Q
rFDPCNyMm8gM7NGjCIhNhzKBmJzz+S7RLP0uRuHmW6u33Vbp6vgIpOPlCQLgj1YwECxwipzSh19T
643eCDU9wC426u8Ai8q73K6MI/fP66OAR1vAmrazvuXKWcSB5MjBxgltHF/U6bEozWPolJfhwoJd
5F3g89CeXJMAJQyJ5soYgo0ymC3eULP1qVa1zA3DHG3rHg+MrhzQHqhz9cgV98rIysIHg4cH54Hm
6OEkAnZy8AWlM0ZHhiYI3gcoDSezO9VN7obW3RDW4l6y82MqaKuKwbK2lzOG5U0EQWPyiaH5LEKq
YedKItYcCiSyVrjaaAf3Wl83D2oTJzpOv4bkZ4osbZNoyNDixYrtpMBxyfC6WC0b3J2s8kIk8vQd
HfyLasCORw04NdwkT+vbQI2l815Y2i0VqDJzzTwXN1KSZ9/MVNLfa6UTX49dEuze3rEvr9SfBycg
HtA7LM7D2RxLrZrKUnY2onT6LQU3Z4/R3k2TtBzw1tht0ba5Avktdg5J7pH98PqUsuGA2UE9R3vx
cHQorbqky7WzofiCekG9+LBLee3lwJp3cVL17yFxUCyZMJqTqI35mmIk2zmVtetMDaZNldv3dLoK
dxTBTM2BHgqlkfykLHQglc0A8AyEnE+R8jHUjJJua/2QRmVw1araMTHMFUP3aX2wGziryTEpwTyJ
VDxbHyF9vl70FuWxULVuZo4TN9Cd6FxQKG5x36PnhkqZcxq1ASgto3JOx6wuroOarsDbH/XVRwGR
CRgVzuhSozic1zHHqTpKCvZIndRcyF390HdziMxH15zasyK9twQOqJUObg9Hsd5NJutCofF4c+RB
lhPt8D7ApITDzkCLBRDFenk5fE3M4gQPUtXIy6in1HvlU8B80QURWuumiBl5aCFcTI2kn2glvoGo
JKd+GanHIMmvrHSyYT7TYlwBjGsVvAhNxWeNwG5TNYV2F4rEvjTZqeeNQlcTt2FrZ4XKg0NyeA7y
szqCVnzlUNb4IpyW5HDk5asYpaiC1oorRh+dILgMGsfeahSSfsYL/5eWP0/LF+23f07Lf5qs3Ef5
NzL5JzX9Vjz+tasf84fvUf7YHKTny6/6rapPeo5tMUygZaFSt+Ek/O23orxjGUI3RzfhKQXn4/6W
G9beAW9GC2VhZTgg9f7OzhX8W9AyRWp/4S5Dl1f+JDtfS2CTW5EfQ5+Fpwhf9ycu5tnhEjhSbUtz
QwG+z006+xkqjYjD9k3hAVeuMC9rEvVOTzTtPsYtU7jq0NjXfZs2d3Jb0RdUM2ypCjWgsl7Tp1YD
I8ZI0JJdSHnFBQKfLW0JSQ1vwRuafjZo3X5qi2zadLDwT+JGPQKkVZe88PnRwBsB2SfnJh0BV7n2
CYgc9Jd0tHZ9vMIaP5zs7FovaUDHsSY8Y2oaN2ga67ZxWt2XqSFfanWjf+jsMtnhrwiiQEM0E6Ok
6xhN+7N08YLqhHKXmKGxCeZmOmnzujl5tpSufz7dX3mXXRc49TT/+R/rcJxnBodLZRsAMKhMeZXr
2jXyQ9KUJCAksmzbohK3CQd4/8hqILoLxLYNmuHIJbkq7BN2MOhyehLv6GiXrpVi+EiOVqBA6yMo
ot4l8XRfDm2GDJCK8aqlv1fN2tyCYTI93bSibdnlzpHDawVF/vkIYO6XxBdQPNWrw/vEqkiZrJ5H
KPPa2piaiNxJV/JPo6J1XmoI61JuMLUTtBV2CnjHDUJ6Sx7S4gZnTuJcRApWZ2XyDSUyCbyVJB+Z
pCfc9Wo1gbIkgljAenyeVWkAcV4p63KwK452H/WXHR53NVyXni5uj3ZjVRdeGr/Hxsyb5fFMzcyL
VPuOQTmY+cxLAoOq8E4Ksx3xhjejyqNZua85nyc7diX9Yzla3JPSNnL2daf/PLT/kcCyBDkvHl1F
kpaiAoZK60evBD4OGcg0v5FADcxjnflFbgnPSeYBV8i5PBJAv0jj6QKioQewmDIxrOw1gs82et3p
wJQQMEkT7e30XJ7KGD3NAQ/yRVdC7bSvXQtMQsZlemPTc3etQcLbEx9K125Mc9ciYHDksV5OA0+F
yPDiYECPYJ1RdI5d44DIUzn12HuInahegaLoCWds4U8SruhPe/mP7sr/FZ5KSyfwn+9LoAwPUf14
cC0uP/H7WrRR4aenS9j8JFS1lKZ/X4v2u4W6xufiIOdQXArav69F9R2kBYXL9O/S9O+qNfciRB7K
o5TBiZUXUvMfVK1f+ClxI6MLYC+XibMMto6rJjWm0oOocUmU/VGYaeGNrQ7wEx3KOfaS0a5AlAH1
qdPqnqqFvK91PThtItM+N5yqdHEVhFmj42VbJXbnyUoTUOyXFeF2YmZDDKmSuYOhiW3TSwN9bKCm
SEm133Q1Me+6LixTd6hH5zMyUvZlmOnmoxSFceoGlV2djqMak50ktnk5TKa5nex+waBlYsvE4AYz
FAO8w0aZ98++4SsX1RLMPj9TlmnhMKQwBucP/vYSDD8LF+o0pDAYqIrf9FWwiSyt8NO8LzdGAy9t
DPPiFN2eepOB4/uZUP7RtvqfbmuhLqoC/7yl9g9fHw73E//57/2kvVuSRKp5yFr8DAv/3k/8lcG/
osD80++CCPT3frLemSg6In9H34IYQNP+FWfyVwpofxn23VIoNK0/2U9rY4uFeUYJj77F0ofigljt
JwVMsDWDS/TnFsuhKbFOtAogsd0NP9R5dhswfyWYNcB/39BOO3WUCJTiXOJYCn2xmOsLlpl6ifrb
NpU0/dJoP//5qf0/fXnRonp7eS02ku5D3Yr////Sx2x6vtaefvb3WlPfLTYCmNep1GKBY3NK/D67
VWzy4PJxyMDfgl90sNaeWhwO+IYlbVmKNr+Nwix+CvT90mrgbKGb+Sdr7YkE/PyQotEok4mz4HgI
vIRW0XRTd5ElddRnJlnofh+D5xpbKeKf7lh0iLCou6q1Hh38vUzAUG7WRhTCMUG1utbxWjW6DS7s
2na2OpL9Q4xEZO5op/kUKy5iYPctbQFw98WlkxquJeGPG7VS7vV90AGZolNTK1K/s0arcvN4RIZQ
G7NzeU7OkkD6/uer9n9DrMGN/9bKvXoc/vIe0sfvRX7o4Pj0cz9XLSCmdyxZHXc37ISRxuQE+rlo
6e+8A98EBhi4FrILNn/z63yUFPsd2Ri1eeJoyiz2wgb9tWgllW2Aq4cF+IMknkz+j4xPWf3Pblab
qxTVzqUXvzQK0AjlaH9+sxYgwUI9LIObrPyKSLspfxTFkdT4MMv8NQTvyRNTbqbKfTgE/h8A0/Qx
uNEieROXn1on2ujOgxLetgDWn32AVwKFVanw52C0bZE/gkZlvVABCiJnoK6hSDfg/4RHS6zaoK1v
Ky6W3Zl+ku9U68iQr72eim0fhwifF5Wew9dDvU+hC61LN92P4ktxp+9FCIn9yCCH2cTP1wJNQECI
oDtlt9UgRhkPtpYbwU0Z2+7SjshCMKdGvJ3DY7IYr7wPgoTw+5CFpMzprIYK6M+FXNrBTSvnnqTf
lemnhaStOg0Q8GMdwWV5/evMfHovzGmIeNHkAfe/brDBiSlKwJfRXtj9xqzfayS2b6+I9QJfCKCL
8BscHC4GuniHn2doE4C4UAP2ZSBf2Cr6fobPKb15e5TDAPUnzfT5KMukPgtQwaESCYdzuA/6TSBR
mP4YvDe3vV27Vn7khdZTtrwQHUmbi8ZalDZWL6Q0YRfYTij2TdnXXpJsK0M91slYVUh+vg9UACIz
chGDHvnh+4wDHnRxmYl9/d2mPDR6U7mt89Pxa3GqfhWVKwpPoJH8cYBfItzB2b49nevl/vSONB1A
RD4pDK1OJbWEodaqhdj36d2kV3sxFCeFknwbqvLIh1uVo3696bOhlvXz7MsBBYotZajE3oHgJFzr
Bq/Y99VWvRgvsyN1p1e/3LOhVl+OxoRhZRFDQQQ6rQVd+VY9ck6sNy8TRxfTMMGT6KSla2igDDWs
c9Kat4H/Y0/GuRGJTWxnXqsoJyI/diy93FzL94Etz0ELCHKdlzWoJ5STpoZ7iKubxOFwbalY+W8v
htcGYd/Sr+Q25IxdxfDkrUBza86IQiQ/JPVkNuK7aDhWl3z5cWgwoyxDfolcBhXcw3UQ2zktWqGK
fdUa8a0O4c4Dzikdw1O+OgzdXiKCxQxwfRnixFRrJT7F+4WDOM0VLAIQ/UeOiNdmzEF1jNBi8edZ
w6YaJ4373gw5VYd606VXIo2ue/FncobLzvmpnUTut2Az19XjrJrN2UBJY6+kntInilfr0nTkTVZg
mJeDrD5LW+H04NgM4l++v9VOVBrTH/v3mq974cnXm+vZm3ycZvzyTD9HYK3Yq+eT++Ht9ffKJ9OR
rECWB+ii86JRntRmIYTURHtYWThLJcVVmLeb/94Yq/NWQMpzArnii+npgiDe1MMRKPuxt9AO1/cU
wxkTbRnth9auNxhVAWepY//feQ0aRfSPqF+/YJc3fTHYWRft86Q+iSlOi/xIy+L11/jXCKuLth3j
IhunnhE44LAa9kR+ZKJWXfxfS47Sxe+XWO76ZzeCZXUOwLAx2tdbdTduzd3sR+5t5iFF9xhQOr6J
7q6/WbvBv6L29XWA+nGDEfBPO9V/rKK/+p4aJRI0ChHNIMg/eAhDDH1by3O075LuNJwTHyOOI3fF
kSGebsZn74lEYIGf8hTtnfe2He3gHRy5xVddjF8zSV8J0j9tMWjuhy+hV6UVB4PG5v2a+t0uOym3
za64TC6Nq+DW2nz7fHaCzhV9/Jv0MtmqJ8W23onN5H7/N1bls8dY3bsiixsobUq0t8193i1h7DGM
0pOo6vM49uksfDbEalmmijIPeWJFe7SWd8HZ9Ngkm8r0EI0JN5ZnupOfb9JNuUs7P4FPCNP2fbj9
MzzWr+lGshf3nafIbfWecxtL0TgY0T40q93QVdkD+nrB49uTufySF29KkQVWDAL1GKUeftO27ARx
vBnto+IqwHAllc5RDPaK8Zg84KvL89lAq8WDUihWZT1Tak+Rp9mlmx0d4tUFihiRrFP5p2LzAlgi
8nSGMhfvL79mZ+lWOVc+hnTZTkBV+LOneag+eKlnb7rz0E+9zu3cD8OJOJPPT/6NO2apHOE3t3hF
Pp1Jz/Zil0fEBLA893rRXEGfuxohwL/94Z46TodfDmATOhd0PzTEuNZaT2bRRXNsJc0+zHvrsZkl
SPvxiGhDoWm0eQ19GD+DfJ1/lOOQfpqwwEb3SEvvSr2PL01tVG+iMInOam0KQ7eeJC1HI6QPvtlj
VXE6zkWmQ1Buq0swssA4Q2X61qMqQF+/TMUlvkVBR8SjaLNX25wLrqh7CQMbtdFvMYYoEnxQpfwD
nrvypWoG/H+jnjXHa7KxqFw8+WDXVvKk04h1GjoiTqTkV0E9ppnbarN+M1eZuLQbyVyajvaobVCZ
SArXTtEFBj7QA8WManWIfD0RAAycDlyn2+rBnLnocRWfJlseYU8vktiwJKUpdtFBsH+8/RFexOcY
+1AKWlhJ4CUBmh/unizXscCJ4n6vGsHVVN4UuvHDgQ08iCvugj+9Q0CAkAygLgKxAiLE6lCaI3i8
AwIqDCa7FqAtaWmc/d0IeKXc8gTxPFhTlGJZtawrInOUWlengVzqapjhw3lro5uXuFOblp9Ne9C+
F1PQNp6t5/KNpNWIqBmjVkMiTw3rrI5F/AM38/C6cypCKoTiVORApCmt77qwb2IvGnXrPmgDMk26
ZMV3KvjZNYjg8keLFOZ3tZm7LyjMDxAbg16DPWqMDfx+0BTVRsb4rqQEaiQ3ZuUYUK8LqNY0e8fw
PDTU7IONr9ydLWxwGWCYoHcbQsOdVQpyNXfrpMwvwzpvUzfNlMTYjRFpsNsRoMlH7t+nZOxw8qj8
mWROBgiupaJ3uBgsqWpEW/XRrWSX0yUe17orA9P1Oni9hYvGS/vFtBrpzA4K2WsRObgJ8/BbOFTD
Bq24Yvf2t3wCX68fB03kJTHBclN+8Thl4XRwEJPbRE5w5MmU0B+DwD6RJrncFK0SnmMzlHiKYmn7
ugSN3U1acYccZaW4o941m6ay/4u579qNHNmy/ZWDeWeD3gAzF5gIkumURlKmUtILIZUkBr0L2q+f
RXWfbiWzSjmVFxe46Icy6oogg2F27L1MA0a2Bz5ylYt0yGLhHsoLzLVM8Am7AtYxnhe7oOZma8WT
4QTUFZIb91q/xI6U2RC7HNZNbFg2a9WGqCG/ZJf7yd44fUfUlJCtGxlBoM+dyZBx0S8tLol7Cyos
2AQylX800N+JCCQO5BWIu+pTArmNhSKVAvQhQIO+bRXwduelyNOtj8vufuR0v9SQhd0NUcoecK5I
+6rPgRbufUmHPg0EZ6BbkuBURMEJfgfAqmfSvg/b4hZiA4jjjKSO1jpEESHJUngeNGSBbX6XFKN7
ZGVVws8vTYP3JgPVn+omq0XKIPsbbwU9akYqkQCiM9aA/557mXUU4KaxY2C/RtD6aGROmsSIHuUm
KH70neDBYQuI2IcCGcx7oB74Wo5qgD4a+KfbXhwZMGn4fiKd5WAxoVFNweUQniYAB05zyr2hw5y8
aeG9V1k+GJ96mFXryvIgggPecLOv+6gPbMDX85AMEMdIaV1Upjob2jKqqdd79cP3T3QWSsijRy8o
ZQhMUCbSphthpObQMm2ifVWH1hwHhWZzaJPsvu9lAkRB/AXIHMAAYLCN3JWz24/oQ5RBC5J0DxEF
iRRtrd94odDYuS/OoxryOonlQO9Jn3kyTBXMgXfbNoHjY1D1APzDemBXYQ263z/VT94daAID7C04
gKM8NUnnZtxn8Gxv033amqZb8gySd0NykbRylgBFvQJYMuxkSGrg2Jnc05OokkDtyLN9nJQwmoP6
+cYUfH1ujtflvI/ueVYkN5JvqIAgAHszCFDPSGAnD12ODtonNTSUC2VIaRePOAJPTObAniv2kER3
ZiWHpG67ZK7rnjaH6jibN0KTr7hWFBR6TBUdUDN0cMYHtPIgr/P9EI6R5smmMb4bTmzA9FGvwbZx
uk/7pq8VgNBm+xZME7vSIa9SAeZNjEhjFzbhccufdoXBQzINswjVhMmRwAdMU7UYMsAWebiyvFB3
DMDZSRcqSCdDUIcmTRztLegygAnfl4vv3/RssuBNNRTyoQwHQiHKGadvqgNv4vU6z/cICQWw6jv4
4bCgvlAQmtieYqGgGxQWxsgEdB/UxU67yfNArGDgWOzzoWa05cwKoIQCmaio0NlMTgIIJiD9dOcn
no4TXlqXSijRRlKFuRzH/TKBRjHJ4Tm+jCEABqnWwPgIBAv4mAE+9iniV4bTOwkotDVkFyoQnf39
OI1ffPKZJEx0ZNdgBgkC9mRGCEKSCmnQFHurg1aGpEGQGFd4n2qVds9zDXBVgV8YtJ8sMHQJyPXY
LcrWk0/DFI/h3B6KfQSlXiIHkjc3OQxrW6nDGAk10Pl5gItmFF8y1vjZyxroElEBXClxaJ5+LRCV
GtkvoDNlRRAJMj1ueqSCHq2jljB7j0S1vgee85JZ8k+mIsYW6TaUvfC2yuT6J5aJKlbA8O8h8cwh
KhRAjK9nlyxMzpc2LrKfBCa48I6wr9N3k2pfhcJbKO39LgzhVcteOR/PozbyfnvKwI4BqRCgTkcK
nDa+79cbnl81UI7VlL2fYmlZQAE4OOuHGWzAdQqFXtnWIHd1YdJMBBfHlYYpKuGeDrgtMMnTiSr7
JoQJ2kzYh0GXOaqgLaomCYnlVTaEu5fcMlcSq/elXLjcMwvSNdod+ByQDokuqc6ef1Dca5GOBuEI
8xgYu9MBKBXI9SrQcNozjpKSFBofHWyGLozyOBdPF+YoMIs5AxgfxLundimxAiVyzkL/UEKUwdHl
rCaZ7Ac2EMeJ04Sef2G/Po/hEet8FuNxrwOYfqoMb/awIxU1DmB3oD9nBYzFvBIqUCq77bx7rQXX
HPmetK1JkEYSYZrsQmDjwvl0/tLgo2CBQjcUhHrY8ZyOLBJCuHICSbVXUggqpnI/LHuEJ8jHZz0k
eIxLbjE/DfB0OBHjxgf4AWCKpx0moJBiKSnmngWQZbPZIMtPKVAMOzhbhNDLRjHlTu2hdQX1vw5o
RUHOWuZ6INu+ARADstn3u/F5DQ8fAfx05EkBM8Bcn+wVTeXFedeF1j7Se+5WRQGdccRbozyiJazr
ckSVF56wSlg4rCsF1/y8Sqzj909xPr9RL8WZPULpAXQAcO1kgSdF3DWGlltQkQugXOYLAh1i6eP7
TrRxlZxOcJSZgWNC+g0VYEQIp730pVhCsUdNDgGEBpE3aBLMbjPk87wcJLDU44YvxJ5J6oyrtdpS
aDD2oKtWaYZaahDqpEzM5lUEkViC+S/roMKstlZMwVBCrQsX6C1A0pqLO3v0OMCGICNanSPHzSTN
FwiEv8wdrojpMWdlCw/yUofKSiuPenZaF+1CXI228pCWos3jvsY1XAiahQx7x4rEwCE94CIvpxQq
dtZToApKS6C7k6c00/Q8sYWoEO7UcpAPmTWA31FaqSgQSMuB/1F7kOuEdFqoVW4VBkpP8siytr0M
+SsY1uuCDgp7dheLhfj2/ZD/ZLZDjxfmkGB+AXt6JrPAoDQJ2CnPD76l1W5hiTmFspoQE+gFKVQN
rYRqXpzNjTBcak3fuH6YRwcwpC6V9c5nGJBlQAWNdUoo6IzgpK9HSAaneCOX8vAgGrEP80IfYnmq
Xl7a0sZmTqcYusFNaZSWAcxgGp2JGuDCZeSFoJ4a4bwIRAjTGjqIzBDpRJYQcqCeGVROUAvsTqpb
g2Ci/YVm/2X543xLA+F3dKEANAlEEaCqT1/Vi3V1yPTgIFqltUYxuzu0XSlukszaK30HxdvvP/JP
+kPOHFYMJo5L3BQn0VUO79soG7rgkEQS5OyY38wHeTwPNbGDjg+7VI07B1ggGhBBaUS4jWowLmin
L4hEg9BVAb5llyV83lcg/9Tg/Duaouu0SuFy2g9gD2kWyPCdbsVu5pmKLXiNTFRo0dLOCNL7tuPV
goH9boe4ulyog50HnOMT4jTBfQ63x+mQpKoxKgIX4cGU8Am00gKcCt1TBJyjn9sAL4SmLg5pcDEt
/5N5jior5LbGKzuQc5PjRSy0IoStOmCTms7mLUJdF/nNSwX/nxzdpjHC0kd0MqK/aXVKZ2KnNqYO
MIGBZJoucslFlbR3NSQsZvDpVNy8MRQSRXp502t1tNR8eFmkTFTsFsgN+/sZOH7wyapDzmR00MYx
NuoNnE6IQuqKUoC0wCFIrG0X9R+6me2h5PjkGVDKzprX77s7D3wRjY4Qa/CxwDKaFu9NnJRGkGXR
oR20fKULvnYnmMMjEqnShRc7v9IC/ogLNPhWgK8hZDh9Me57GmQa5PSgDdZz5It8Z7VGvAlbtael
VLWO5CntAnSHCjL5ge789nvi3oKMBHC+IH5M2WZmbWYBPGyygzEY4jKBZqyTi3rhGIl2CXsI1PfZ
NwRpA2oio0ER8AIj7+TrBq3nchYOllceRrnofC42kI4WYVtBFHjOJk6ujrKAWaq0z4PWK1DNF5AY
JUUdZi9pFocQw/DiOJm1QSMnUI/OE4go55l2L5mFv+slYfBBVhtkV9GzGKWKoC33rSxkTiPWTHEE
GEpu9ABfwpZLXXyRmlb9gFqyNm+kvIQzo1+zlw7i9jkJRAM3a+j6AKOcGnXqYS0jIrD90gyerKzu
6xkYUuqhxd381ZRrCKeadaCCsd+rr6kfWQHtsUCdRFfKkvLYaG+UPLXaMdDo7zyG/480SDTcWWmo
7OG6h9KPFXvFofLFnqRYjjYbcWxLMYcyKdHwahXo21DaJ+C1c502bWzcV5lWrA2t1kyXhRVst7pa
9pS1XqSJQDQkQuZ9js9AxkIH8mcI8RZGXctLH/nWfVYI3geu4VGLakItGnAaFJrHAZQveLtoUezU
WS3C/DgyuoQGkEuMHRGQmZbk4ggtgEcOvD4iKW+hh5pxBipN3yKgGXjPEOZmrQEFARSb8BVQpAil
qB+28KQTngqTi5ymqtTUABAVMIREoak37RbOsKj3aAoEMlBvYzJBxKiKEOgMIkdPvfwIw1pdhns8
rrkggsaevhOKDFWbvAplyK9aUHsippVHqV0pTIdBE+hBHfGaMj1ip+YZ9Km7GII9jSRwJ0NGzCS8
LfqVl/rWa4C08qvXqMm6hyAkJEesMtMdDTbBBdi0yQDl6FT2ArtWtWARWLUAmGmiBgecEXICZWAz
w63RaJSNheAyJUac4YaMiZE+xXBhcHmGnLnYdZWDLUBb+qUQ7AdL4tTXgs6WB8gE01HUoLfltttg
8Yk52ItRCTFn1CNSO4DqfEkhdRjcgS8XQ+iahdxO9cFfsiFN1oA69S/hEKk6hSpCAgavVoPxXwkG
BDX9updc8N6TdxOWUZAPR5Z/X1oejKpE02e3HAvvCVoTxlNem8VO4H38Dn+V+KZU9VHM2VezVScW
smULeuW/FrzyjyhZwpPbzFNxNwDUnJGqCg5qq0YzKS7A6C8VQPkobn/Jg5Gp9aoAL3RmFjmriSq3
zESGRAwSWlR5/5CBjJxiiKJBpyXMFiLiy6m+7GG2wEiHuOYYVnlxl0Wy+Az5AqvE2R+Ud0VZGlD8
rxCkk8FrtDUccUvo65oDc3NVF1In5KpT9jw69LLabHIJfmhESH2ebwNIZYZEA7QMPeht8JwKpr71
h9R/TQO9xtoXdCVeQh16/NDWFpaH+qOHaniJkEcAa9EQhu4ZVVRkDgazy6G97ishbNdi3UJCTcqg
nC5En7L/Wf9WmBZfNV0oz82qxTD00K2Pqsi32yYQb6JW1N9YaaYpYKO1chSVod3ic2Dm+Uj9aU4n
NLAPy/wMXFf8rLItMbNMGsR6vR86hPn7qB2kllZQNH7rpEja1qYVv/mylQkk1vP83vJjYy961fBq
aJ2Kuh+IopSnTTzrfcN3fLgII1Fc5MNHo+mkSoRNE1oLS0z6eaR61ZuO6omtJhFqkUADHH010guK
iS1DF4WbylrwcbMBftwrlkmkchHXu6BE2dGUetDh/EbhVDZ7KFODnrZDtNbe+57QPyRS0S8t2BX4
UFP3dISTyBIimcWK/j00LRhu+EWtQkFWw66fZ3InUEOCOAnpvDhQCXSBC5EgfoHpqwpbP6jDyIEM
3rvWhLepGQU3YhtmcBsw9dQkgcnVYwmaXH8hiXQOiMKFA0laROQAlOICNIlVVTUKZQueAwdZzuFK
Ffb6bcvVl8RSyg1Ih+JoupBScFyCGYhU3C6TpKNtYsQOzkN8B93gqPBw5UZtG2zfcR/P88qwCHDs
8gZcimaWA7g9a6Ar47TqYC545+d3yF74SxVZ1gvxyHnkM2YsIHVqWSCBInFwekiH2GW73tLKQzME
MZRCYE0eMKGGj6N+SaNjDG1OY7qvXZ0FWZYMZR1fMMpDXzPfUYJWg8Db8HsuQ2OOD9L+yKeh9AS6
1JnNWieqsCKGcPTBE/KXtrHqLawkCqpA3O1C9uEn7wOAClD0qHQBKDsthOSAZdc+xIIPJQeDvEOS
k2iRGl+4gP6kF0RQY0COYAqZz0kkHHihWehQ1T9AWzBAcOHh7IYT7IWk2fn1BlwyBMCj0MUnz+Z0
GvCQC1IR9cXB06tk6Vca+NmmGdvYkDwSxgIkXdumn8M36tJd8zPTOZkWo+MMrvCIRyV1CrwrO12J
/D6uDxFSRiH1EEzOmZr6TlTLkFcVM8NMUPbgcUQ6+B/pUHgL+5YKSpLTOK2qbeWJ0VpWQxlcXQ1p
XDGCsTYiuGrRG5XRuGkrjW7U0JzPZnGi8a2F4MOwMSA1wDJtGRxin6c9hUYIdlX4gcQEBaWYzZjZ
6QJ27SqOqNyhQgMFCMm/rfVY/z0TYehcwX0PQkk6MhTYwc4EgXtR8FAzb4qHCCcFzWoVsuUcMJDv
w//PS9zXsUYPmKwqnDRRcAKhZbJ3QQxc4/CAaB4y8mwXBERqklGD5uSDOXBu+b/tbjJ3dT0PvE5H
dyLViEwRqtHAgZgh8dFX6CxFErjfv+E0czG+IMoK4NnqWJeYVqfzGIEA0D2q3z7oubXlCiJzJQ9f
YcD+LlTZb5YHp31N7jdeaMWVrArNQ5PcqNqPINx//y6fyIDp1/r6MpM0jCy1yCJ2GL4VLH+IRbhd
O429eIXJCzGJRO8YneFosWWXEQjDkwsEjWlKALc3OBON+gDjeEI5ZzJbQAXJ9FRWukMEjxWJerBY
QZqvhzMPzSO5WkpRDkhZnoZcdKIskHOAyXoDDkSdGKvwVBi0bSzCg+HCJXZCYwa/As+F/R2xMMql
BtJipx9ZLAPmQaOuP8AwoHusJV7D8QlXWUNgw6IuVI9Cjt+7M7IA3rsQolpwSOMQX6jabZ/multb
Zbktiua2lar4hvclt2G049uBGkV333/Dye79+aiQCBrrXOBdAwx0+qjDaJ7Gmd4drMGAjWFfAOPS
4Wr5fS+TWY+lDEQ+DnFc6sH2063JTKzURhGSpjYOPWLt2yCBAkuUV/ClQtpt7sFk4c+F/f9CBiB/
T+95+f7O1y/5f44d/MhQiA98xv/P6R+rP//sv2f2C385+YPzqdp8W7+X/d17BWn9f2tKjP/n//aH
f4lM7fv8/b/+40dWp3xszQ+y9CvDenRHBP0OWlBI86F2hsn/5VOM/f3VzuYlQTubrPzI4ugvdeiL
Df1FgtWNPywkz0c7d9RnEK78TYIdfzJye7TRbBdRDH7ybxKsbOIfAQoLBDywF5CZxFT7mwRr/QFV
NRS9QIBDjRjSrf8eod2f+wkG93+bbB4JiGNLIJtpSN6AiXs6ZaGejBqIV7BjvYQ3R0yqx+FCLnVa
oTrrYhJ0wg6GwxEMXdjmwX9pHuNtY6Cn1k4vIXEm4e20p6lcc4ySTWSZ6ClzyvnuEhTm5y+C+gM+
IzhS8Kk9HSs/Hc1NWMuOLcUFqN4MR88V9/nm0rE2RSP++R5fOhr3mS/1clXqYOojd+yYqlRhDhBL
hgsAqfXK3EVDlKW25Mt85e1Afif1orfLjeL0jODO7kYL3YZPtOVKxqWN+Kej++Wpxp9/eao47Hx9
AJ35WJrzgdNo7mbvllO7MFC2y5fuoXnuVKJfQmCc7//jDP3S7WT/Z6UnqyjksaO4lOxy3y2GmxBK
Tsfq0KykJeAYu6qhoUbS5dLYf1nefy2Wrxph0wjq80NAoxpbLeI0UGknG7pQCCGc5Tg7Sj9SJKAA
F3/OaP1kMqLuS1xGt5EbyI7Wkuj1+57Hhr8EA2cdT5alJZdyKUrjVOsdMJ6lkgwPP7L5952cH/kY
2q+vN1mZFeD/OHYbdtQB6ApI/iQCMZwQJBTR4ehKxkggULjNf9/v9BLw19uNghXA/etnJg5NkKFK
LlnsqCZOmVbc9f1+cCBYmpMcES1RWwVy04Z+CwftGPiXhSI2FTwVdb4yJAFkhABCD34DuLDIumwd
S+oG7sqRHXXGfSiUz8KoJQqzQifxEo8EUjdLZeEjQ7QyNzJcviV4+bidIoOPUh2HfqgcabhoZj+F
RJ695WS7SCVmwA9MhhXlTNjynb/u7gIqbXzSPPSv0hO87S6FcGOL57Pmn3Gd7Btp6PdNIw+woLpX
Qa7MiEBUJ3HAht0KjJqP5iXK7UT3A8HZ5wz6p8fJnuABtt6UhcSOhZO8FHPP6U1aO50b34gUPlwQ
o212cA+yEwf+gD3MGe3Kd5DfaqJ5AO40VKHnbBYvqnk8w5+jLex1V96FjWtcK2ejMoonKTB+BQ52
MirwLhdZyvGM5c2wsjaJHT5/P58/CynTHkwJYBhQDsZb3SQig7hiocB0JTgCBk31GURY19Fddle+
odwwkIIKzo82JMXBfBpWsLja8qOErJgTPHPwh9bcdPVFv5PvYf9EctoffdtzupB4PjEWgivdd7ti
jiS+9x5S66kl2lup2pHk3Ip2savfoh3u7KQF9xM0IZn4u5eWXGJXfaJIvnvDyVyOWSGJnAnsqJHa
YQt44W0FMrhQBI/JYItOeycii74EtXehkqJ3B+oR2U5c9RWoC8qeQRTEryCzOyiG2DX9/gOM8mRn
n/jrB5h84r7vB1QdPHYE5uemX4qMVg/RvJ41c5QG4Olq8lm3lJbiDVsqO+sGOs7fP8Angu278Zms
A+hxtSIQuMERYPobdcmeYhuK0bRctbuI7o15aMOHy47osVwixUvHSVEsC8qX1Zq55aq7TV93Lz+6
29gJ3JiG9LGmja08IRcCQkBHwnV2lO+qFcAo+bpd1Rc25Cko9XMZI0EAXM2IHkN+EOP75WhnMnLh
cJMNjtxG5WFRyrY+s35oLvKrbugaDvbk3NHvB6feBm+c8oNvf3w/glO03p+PgLAWiSFEyniU00eQ
mS/0KEgHx+BBfpDfAYZ50xnhyzRxIuhBJwTIzza58OJTfMtZr5PgYqj8SIPeVXAM3XyrzQWyq274
jC3b1aUldLGrSSxR5kYODWV0FW1SuFmusSN4brBIHW+DjfMS422aTjh7s0kEgeJbBsuBNDiq4GR2
dmR7G49yu7uBpSkVNt2r4PRP4gLgJbsk7aK6j2zDDo4XvupPF+aXrzqJMIw+iQcDaOQjFuWsneXz
YRa/si17tTb+UnNgIrluQkxvYK2xd86+7/1TpvtsVYLPAxQt7naQrz6dU2mcdhJIBsEROn92bIdb
6NmvkOa0BYqM20f7VNi17ZF8KYPjiLzA2qQof37/EH/yas6eQheBWTOQqAIT4fQpehBcIGKOMXhc
vIKHRx7BuHxwgw20qmzMOJgbrjLyuli/GmQFah+R7IQ6MnGWs5wwsluoNKFbmYo0WSbkUZ89VyR0
k9keewhz75yIzm+Y7QLohvYWO0fF+zXk9cF37xOyhT4i/qW7oikt7YooZO2ji4o8364Nd5XNnm8j
sh3wbzXiGkSz1ZlIbjs7vunc9baxW6eino0MFJ319u7d3T3d/XD6LaRUZWdwA7Le/pnsy8iqsfXl
dq06z3tGFfIR4U3XD2Pecf9Q4Pc/Srun2/VA1EVC5hnZxwT9E8lVyKPrLQQn+RwAyQWYzUarFVKI
A3nfPht4uNvMTsg9OOdv6+cBr2CvBNu525KS3MQUj72w3dsl0pwtWeN93kpkGg/zN981kYkEvo/M
D+DW0LdHz3l49hYB0qA7DcdXTO8j/D6jW4zlODu61Su+h09AU8Y7Z1QgC43cru/txl4vONnPOvLc
z55X9A0GHfirZ/hvYngH7Jo4y+Emb1ez7TNuaoi5LOomdAbLXzdac3IHIWba73S0klDVxrpz0T4n
SI/CNWD8zQ9Hc5yZSWi3VCi9d5YbnUSzxc7tyNP8gEdV6Kyhi4rsAqJi3t4cN/ermG7I7mbAdL6Z
Ly0q0MJ2ljdL5+7GJEvLfizIal6T+9JZaM4NOqGItAiFZRH5eDGRoEVEOmB8Zk8qUTHjdr7DlybB
9r6uySYlzlxDLAG4Ba3p5l4mc4eRt8HVMKDK8gezZ60rLJUlkd0Xsjn0drT3yTMMWWY6Bs65wy85
WfrjtwvJA6w7beCBKfyvyc27QZ1lPvNWzlKi45O9Z9S1YYNiN1Tfbm7QEZ6T5nS9DWznw7GXs/cx
0HE2b+uaLmvHIgdsaCJpd07qzN4HCries66Xtz1dN3bjNrbkcnsekfkalAEqLx+wuntMK2hpNLYL
qppT2oeH9VYjj3MDK6Kx4eE5c+bcNsjDenWLJ49sRGROTuGUS1a1s32IbJLZHwq5f3zDTB6XkUE+
EtuZHx6os1sCk0o2sycMX0I+HuaPLcHo9na4ebmBTy/ZPPn0qXc7Z+nw2942yeA0jjCDrS0JVx7B
2Y7/ZilBEOfOMdj5khHfRqtjezWFS6EtjA90cA54Ou4sPXp/+/jaklVnVxgQA6pfiouy+WKPHHyN
SNTEEN4adnwQCeqOm3KZ0uUlIe1Ps6Tv9rdJFl5GdT1QC+xv4O6RR2H1ONiv6wqz5gFfCgt2weha
pTKGPqOv+xl3ksUPpA2KxdEkN2PsCi95V6H310WFQIviiotEKSDipxtvHkLPSxDKAJmDdCE68NOG
2/ICfMf4HqgNJKDaLUhaMJt3FJpiwn2/8X9me8/G5Uv3kxPYYhbT1bQaY0L59jnbdAsD++AscJSN
N9chkZUvo21x4U7/s8sO2EWoe0DCAyoFk3cWWRQ0ptIGx6oMckideDtLDnHZkIqXFJBHkg55Rv2u
NC5l+cazdPq2gNOhqof7PDTO5dPBThIzayUYOB9bB2iYD/NDfWof5UfcSPK1sRP2f7nW/FZW+r/r
io8uHy/pv0hdvr/U/8o+/nXPX3gA6aof1WnK+f/LDPQYJf5NOj9LOP936cP5IEhfvuaax3/ylyqo
pvwBiKo4Mi8/xRD/yS0D+/MHxKlGQx/UxwGY1/E9/k4uS39A+hO4RAjq4ZsDqv1PclnT/oAZEAqG
QEdChhkFtN/JLo/3hn8mhTDK44I8CK2208mgFjU8ozwWO35cHwerf/1NWuvfLU89BmMNIEq1Rssg
IRAQe8hQmhcW7i8eemqJFgw9V4tOASHTMnaiIuxiSbnkLPOrtifLMofzQupFXuSIsABfwyq0A9c3
1u0vs2P358B+zVf+qvXJLcZDJQocfTNypMYVM5hlBeWFHMqvWp7cyrJQDLvelCJn6NJmCbHsGv7s
vXV/3XOPvX65dspeCeUYA57C8JcyaKCGg61Dov+6xifBPzLGRqvq4NfWSaTPIVv10oqReeW4THa7
waxw5Bli7ChVgUTNcBOU/oWd/FdDPjlONZh4jDDK2ImtmVVh93u4bjwmaxKfLc9x+4+cyq/kTaWl
9Q8lDMTfI2r8vTBHc9Ov39IzG8MMgxrY0l5ZoBq3jzSDXvXkUxc0o2iLVo8hUxGadbfKwlpae6bw
W4Ih/zz3ZGWCvqbWZY9hYfKPAirD8By5bj+ZilV6IGx3BnAqThym0IExY6IKkD6+bkwmCzNoqqhS
ARx1grzYenLjz7W8E93rGp+sSwBOs7yS8tgp+z7+MZSJvwAO11pc1/pkYapwoe0ywGwc7XHIgdi4
ckQmS9IDcKsPQjTbVjm0TOBwSdVBum69T3UYU8ASCiPFLAFXdlb6LRDMDZCh1w3IZGVCPpDnRVDG
DkCB4IqNdN/WrC+ZrP9iP5nqVELmyRv8FocDcKPYUMyAgjp6CWv0q8bHcPTLDj4kydD6FfjQhh8k
NrxvcFUyOL9upkyDWV2u62TI0Hoe3lT1PssvBK2/eurJeQmqbhoOkNxxArlZJ14cErC5L5i5/qrt
ycIER4GJ1qCGDgr+iyxKkhcG4PuFisOvGh///stwF7pZVdCnDZ1Q16NnEB2Ap7aqMr1u3X/e9L40
P0CwqghUPXS8KnBBwVLnIF50s6tm+bRIEmd9LfkiBgYyBpntaWk0b3R+5RkxhYKFoHHxNEw8uyxH
ZmBL5ebtuueerE5Q9YqQBTx0qlqtwAhV3xTv99ys/z58Pj1Yvwx4yodQiJkZOGYu2kmXPzMpbK/b
VaZsWQlOysWgFKEjwa0b8l/VPDGS3L5qUKaFcd4YAFKBMONErb9MFC0kcRjdXtf2ZHU2JksTGTQ4
J0SzopIeqiTZXdf0ZHGm3WjnmqJp6KIZC64YS7HsjOtWz2et9MvHjEal97JC46BaE02zS/XKp54c
mF2lVmWC88zp45YyGZu3boS/p0b+zxScHJsVrDh7UWeYJoWg0oqJqqNb/eG68Z7EsjFQ2WlUJ6Gj
w9ktnnmS1WtPRtZm+XXR29R3AoAfnjMehw4DIsUUjqxUrvuaU7vmHnYWHeR0QicT+iX3IWqUVMP+
qmGZqhFCJCWsG2OAOnXSvgpCfeNp+SVhhPEo+MnVe6p6kYlG3XUMqKFG6fS7UOwO4B/JF2gRv2p8
sjRBWwkCxaoDx5fYGuw13HvEtrruVP6kYnxZP5bMBVENEobb4HvpL8zfk8/9e4Z/Vsq+tAvCWFw0
Ptr1WhGIBMGG9+510++swMRjXCklyIW0qdPCKArGZ9ft3p8V2y8PLfuqFPZFzBwxMFFrSNMnXGgv
pSh/9Rkny9LLoXJnco05AQeQ1hQqi2RJeV0ANBXdSgXRUgJY2Ts56JQMOUh2SYPjF4/9iQL4MiaC
mIehr6gMs68zSZlLFtIF0iXLjl+1PgllxVDU8tZE654Pb2eF3coAEl/3NafAYF62vlALWJSd/4JD
OSIepN+ubHuyJmMzkNo6GWdKLGeO6fOHyrfM65IRU544OGyJLPto3OCoBGkzObsy9JmicmqoUSZD
j2nShpyCLtsSiPhdKrr/6ltOTkyQFlXOGox3YhajoikMRX1LaK+7lnzC6r7MwzDsBCiKy8yR+yYB
g9QPad4FzXVx8ieO4EvrWtPUTWei9UxsN3HUvhcDqLZXHTyfCNcvbYdeCRUDhq2wFEyoyasqsBWV
d12aZirbrfpm2xRMZw4oiKENnwFOpaRgVx09KOafXn24pfucJxxLCHqGMw/sJaq0YLleNTBTLxa5
9GuwszEwppDTId/p+eN1DU/SS1CcGbjvGwwMOCj/ha3V3DYQI7yy9cnaF1o5DyOWYc/qB8Ji0B7M
64Lwqdu3n7VpGxVoOSxCuy/nMRzjrhuRcc1+mYNl71ltYaHlRMgYYcprVyM/dl3bk3UPiYk+FsZT
M2pLaDP1GuTMumR9XeOTGZgXpgJt2goLs7YglD2gygwJmSuffHIkwwRBTyB0isb5TdDPkua6oEqc
3F4NqIDxBkqDDs/6mzyO10NzVUoMZITT7yiWJqSmLSxIQAABZ6yuCh/AizhtNlXbumJVidjE7Ba6
xFcQ/7Ov+YDw0jtt2ip4ajLWYC0O+jJp10ofXEDg/vy8AaHktOUYghZtp+IwgwNweMeU6jByBa7c
+SaX1i6BtoLR4RNmsXpfmuu88K7aPlASPH3sDmaCvFRxTKr93q+dlF016aA3fNquFKtCWVZYhiCA
/uilgQyDcl1gDGWT07YTP44qsRunXSaUziBnnm3WwlVHGODNp40riaH0WZGicT/NX4z/Ye5MliRF
si79Kr/0nhImRWHRG8wMM/PZPTwiPGKDZEyAKoOCjvD0fSyqqjudyEiXZNUlKVKLTMcYdLh677nn
S0VwU5PFk5smORqPXl++zZIJvfe4vB4XWA/U7qgqL9p27xdC5J/XVVEp2K0MiF8Jn8aPSznopIio
Jm7bGF/3B1a+zz1WCcQOLXvkAUSp6XzaNDHXLX4gHdStkRjhXQdSUzvDFrjj27LraBl//V4G9FPT
yV6mT3ek8Xw/O7FpQwCr5PWVZxaRBg7YWE/69MT7ZTz6kWPFtneymkO840zCYQZIEBWKuaDVMsuc
Mg33/00/sPbs87GojG5Bg6TSTj8Sb3SntqZuU87qF++hBosCWuT7pLA6TXbMqPSli7Xe9ubXYuGp
W2rHdZsUPaDRJ4/X0QNc6tSm2Ac+bK+/K/SqmQoVSwq4kkAd5HOIdUPibZxHqzBigvEGTsf4sJMX
L9e81d/YGMZPmz5qulodNYyTotD6WNGDZwIHFRjk7rddebU06rINLTocceipoXOMSrlLss7fNhZ/
sd8fB+jPHS7eAnZXN7cwBtp0moJ38Otv2aahQgoZ2wVP5UObetCX1jPd9k7oKqCgIHqEZa/pwWTK
3Gjf729G1PC2BVhr7+EEzFveqSUpGjZBnmzi/jzbkWy8+mpZ5H2ATqlJJUVlRHfMJrWc0b38lgT7
MlV+zUJCe/f6tVMqlAtUgx2otAatXNV8qBPmNt77em2EW9tssykpeCb1aQIgvXBIr2zbSNdOZn7Z
ednUj0mRatHdZaSCdnxm/4x69t9sJLrtX78ZcEybuSyrpKi58dHUINujVwdvDfdLwPlX7301S3sE
GD1B02LRsYF9pYtbHpiM4PswjqwIYJK9cQFeRTIJr50SsJgpaDkF14ia0ODTVG/5Rv9m9KyVWMNc
hw6gDDxFlvSPYzxGZ95mfNtik6xGj9d70ehTbE0dg0NeLpJxufUV8TbuHqv13ZclUIAeLg+XgKEY
vRR6fnRZb7z51fChAQwZkga7NrCdj6PnuhthUrvt7JWsRk8bIXPIKmyrvOmaq0gSdyr9ZGPAsVYI
wfq/y/oK84rEbnwmQx/+qIeGbnsxa5FQY8B0g3VSUjilu33p0+GkEfVt27TXNlCZLyM6XGZtl8Jl
2Vk4k07JkmzbpNZKoS6aeVfbkhSV1vXRpfDTMKnPN6Urgbp+veLApSNjU4yVXjEeFhKGXQcZA8O2
KS5Ye7s3Fgl5XXu4dzK6vYKf3rVOyDbRGuyeXt97wuFnzeDVWBBiQD/1mnS3hDPfFmP/NJz+UyrK
LWMiLybxhW2kvq8JCBdL9CZ87Der2Foz1MHwAUInmxST7Z9Gj8RXuo+TbUemdVOR5rwXoTVJ4avh
GwdR4hwp9laD+G/ufC0Zqrq0rf0lJYVuSbKvIq6Ptedt08JCo/z6m0Z6bBaeuKSAc1f9eYzb6Mio
aDaV5KB9fn11HrMpajsQQwKVeseujOmVN0foZN803ONVpqevvUywWOJsMGrwDlOYcbdw0dw2VePV
VC0T2DMGMLIvQtah36ufE6ByWLltmVm70ZpSCBaFmKox77x3JYSm+0Ck2VtNlb8bNau5mlLQbAwM
w4sJpe1rBnPknd+5f+ad9X/jprV8KGwz1TmO2TQ2YZL7HW8KL63jN6bT5QX/Rdy0lg+lLGyGjoRw
C6qlzJ0c5TUnzpz5MKb7bSNntbk6WndLKbCUAbg7v4jAnx6zLpvfIlD95gnWUqIGrSCozOMJpmzo
76ayhbN81WPwj1S4bYN/LSmqRZJi0CSkiIRLzlntVS/Yxu3XTS9orSnqTdMH+IcUCfx2T3D0pEeJ
tv1trz9aTdyOMrj8m5gUC8x7j26KuyIzSbltJ1lTGIDZ6ANse6RIq4biMFLSI3QB7bYM8FpZ1BKu
cdDB0KljLznEMmwOEHOHu23vfTVvSe17o4oXUsxJbQ99D7u9iI/ZxquHr9dj4qd1IhecBD1Zdaeh
mUpYEItlW7AdrcLh+tLHAgs/WgCkl+ygVkxPNE23lap+8ekLVGmbiiHq81Unvjkhk2tb9fPzpve+
VhiB0FnCnBpRnwK17xB6NjuB9E63RaxrjZHxRyx8HqJtpszc7j1Gp++iGmDbtu3uV/uso8lkyYzr
yxkOvHm6UHqEx7K3ca1ZkxicB7PnPsV8hRxDfUx92dws7WDeWO8vd/kX6/1aawQVrWmSy6iUETfV
rkWNDFyiIbvvIviWl1wuuUYxsdo2CdYSJIMKBUwoOS0iFGz3Mp7EHbrl2MO2T7GawDi0LWlfIlFU
tWAnhADwAFSJ2v62q68mcOJs4nz4xhczBAkX5MGUQ7kRv9t29dUEJhgwwNoinpK+Ndeo+6limdQ2
eWC61iKhejRxV5GkSKCQCXb9NEhYljRTVG6rdK0lSQHK4m2FpQfI0HD5oNMy/jFl6cYk+k9rrD+d
Tzjc8o0BR66wxrl3BhYn97Gs2jfmQPzXc2AtSurCIeQUzbuFDAP1YLw52NGuHbbtiGuQBaDoXu31
khaZskN5LtNgeAcP69TbNizXyiQP3V0C9uxZQSYNFC4a4ApvRryzaViu1UlsjHUaX4CUUrLorms7
/yaTnL5su/pqwsacpH1dp1mRSjTUgV+Xva8mYbfl5tbyJOmjJTLQUVbQeGRnMdddXglnti02a3lS
Xw6LTj04oZcLh/iJRN3XuoqG79vezCpIntFzkBkd4r0n8BCHIEx1OYN482nT5dcSpYTWwDfQOSs8
Ho5qT5Y24TuY5c/bEmhrGRHxe+nqdCgLGBIFtwNXgGH501sk399MWH+15ZJIWxX2fVm0BJZmo2/L
/UCACtj2blYB8tCAtxOjb7iIuPJy3fneSag22/jmL8eWPy1ljYxAQEsRb6Me2F4DrRFdQT6itk1X
//LG/nT1rkXLWsWnsqgFYmM4dEV3qtfxNnVY6q/mKwxosy6tTVmMg+8fvMhjf3R9p75se/GrDRZw
wLnSYe8VDYhmeWJYWBCDOti2q682WOqyoUTCwivqrAveJxH4DcLW8tu2q6/m6yI4cKeq84qym91B
p0F5tDAX3/RZ6VpiBNDoxCTYKUUl23bnTTN/AIU7+rrl3tH48XrQzG7g7lLsKdqoDW/rwBufcUR/
yzX0rycrYJ6vr774dacSPXuFGY17CV3Fr0rqL5sSRXQtOIop/EG5FmXRL2DiWMHumrJ7i4r+u1tf
zdWys8EoB1sWlHjiEMwOlIal/mdMzP8mcuhadFSapBfAZ3hFbIg4QPPPjjZ8E2r2u3tfTVUwcuBa
vxCvUH1bLeexFeO7qEzEtjWYrmWoVadQsasi2PJRHkHwYa0IdqFu/E0TCvCm18OGwQA7AAzIKzpf
AcsRpeXHKG6ajRNqNV050b2TNZYaPU/jdT3P7BxX7q1D1W/e/VrehH06pHNKsArPuj2H6Jf7wBPb
vXUivGxEv57ZcIx//WqEwEkNfHmvABUeSJ1SO/+ILjdd8BGuJ3kyJHTZbVoa1loniI3TtoudV8yS
WtBZohANRoPcePXVTtsMid821YIlOXLRFQzs43zCGX1T+EfXeqcGWqrM66rqKC2x8ZUfkeT9gMTI
tCmwh7fO689QZ0D6gOUyHpUGnA6u0vbEhNy4OqxRz8oL46GjgzwOvGphoW4ACVuGZvmx7cOu9tpY
k7oJ0Nx+pJmb9qomct/VnG06k9C1+obVs5c0YecdY43osh5aexwZ2dbZRdfu1mWdeaUXkfJI5t4A
s8285HtspmpTwoiuNTg+mg5qyVV14qHn93vRoyye8MltHPVrJY4BRB4cR9hkUBH7uQmNvlGCV9tG
5VqKs0QZbQCbnE5Sq9jbi7YSMBOpu22t0TDIeT3que6jjoOgdbKcTDuR4qv28CvZNnDoascdYavk
l7wiJ8Hg+gH9gHjkkbKb0sd0LcYZuLYYl847NaP4OFvSfwe0Tn7aNKPoasOdUsNs13TibKK4/UwC
Jr4J1b8l3gSA9a9X/bUah2s/nONQi3M9q6i6JsgWlcGRKlj99jdzWGsvQ4OPZP41wIM0vuXWeukx
DKK5/G5DcAxRoOsZIBK5LwehWV57i6duvZj2pt95fI5oQROvZl/G3s4gvYa+m0FPnrskvAKzi4tu
Fy1l5hesMRH/4rkItKp8iRMbfKKXP4HbcdSMyxPQSlN71ZdZ093SmrL+ilSpqD7pXo8a7tqDdNM7
fxx1K3Z8VipmOR6irL54IZg1Zc59IKO+edZTdtm5TLvqfTnXdjR5HHs1Bt0wT+X9EMTM3XTKLckE
fo1J1T4Avat8EgYmFbcD6rYLXOKgGWVPdNQ8MLl1le/ofhYzmT600wTYDboCenHOgIgkAJGZzgx7
44O/iOev9TKelynOIOv3vXp8CUUb9XfpEGRjs7PgxqmbITPh2O2sdWn6rYtFMN7Rmoz+S6daE/p7
E3QNTl8DrGzoBCo3OK14WLDPZ302uOY47uUIHO2XpfVJPeY2HVkD6+PIlfABhWY5BHw5CxEqTkjt
lEYcqtKWwx2be0Uep4qAc71PYe4Wwt8RjuFkPlQQD5B7JnvO7rJwASAxw9lE4IFKoMALJQOcO5c0
bdpH5jph4U4cu2E51mQm8lbqqB1buJ1DZ/BuyUio2p3KaFKN4JsslTjVPrzkPnWRmmWfN1C3gXxi
XNe7ATkQR6wFEE1YqffQ1UWT3aElb46i65m1Bmk1P5jVkpeup4Qd4SrVVnI3LtIDbmnp0zKBLzhM
ecUfJpLWvtdNmNaAKJPRTHAGgN9NswPqxsEswYuqqD4nGtDoz40MW/ZD+cDVwc6u8pawz03i4c92
SW2YOzGHpwqOc1fK1ssZ3BECPw96it899BnkWpgTdtDpD19WNViCDRtL9CaOqe69F29RmrDdVC/R
8hWEitn7BnxE2+3R56DgPMpE1h0iYUfXX/czv0wwOqp6BBANWDG3r/vBZO46boYomArm00T1By+r
FazdiY4Att7TtOns9xD5Bv2UdtXcyL0aVJnsuK4+JW4a6IFJlY65P/kY5tNIG/U1kHhH30YmQwE0
YN8F81Xv9x29QRO7DJ/SEfXOABh22T52SdJc2YD78MDLwF8frBn4DhZfy9dwkWwfxTOF7U9QLc8x
D2z1rQICID5WNKvpkleRq8fy1rWD4jdW8Tm2eufiMuPVi64xqPhtvNRZ2FzBzcY17c7ybKo/SqwO
MfgTDJTieh+CxzJctRdj9nEPSV7Fxn3czon9mHiA5Xx33mTE+0RmHmW5qpFE9nMdxWp5rGFnLfm+
xc4A/ldrKWdLjtXDc2M+AO3YiMKgjj+FJ0Dk4HB1RKtjIsu8g+vQ+APtW2K2eQVHFiUgIYcxC4iY
8ZyGJqeasfFT0yuoFwqHYK7NdnAQ4gagxz7TVZYvXjwCBeDPsLh6gV/0nD1NYW+TT9HsqSrMM9NN
Me7NGhv/aNUUDY9NLdPxBUDnIejy2MVC35U+C90ftjIMZE42+6I5AshqJjhQjQJOUeCM1l0TFLZK
KGQCfJ4iHt5wE/gmyNu4HyOzn9Iygo6gDT0ZvDhtZ/9AASiMf2gPhzAYxw9VNrQF5Uj0F2DyyOlu
NEz3AyAGzsCpFIUQ+q6GM4P/BZ9V2zJPXUqaLsfWYLMHgGNAHjqYAZoU/A3tnf3ComGqMJqZAws8
ByXUhfrIR6G8EY5CIqnukzryxn2oyOKf/SZW2C9oYlLYLI62/Dbz1tSPnLZW3w/lSMIj3k0Vf23T
uAOYkoEIVr3HRq8ZnChT3lUmr2XX2zNoucvooKtOLWyIUR9CDXynYtOHdkd1q6v3cRYM6uRPobQv
srVxD8NX0tTcHlrlRmV3wjrfPOoR68ytZHV7Mebxm2AXIJzk+6pdMliKy2EIHmkdg6TUt3MTwnU+
tq796JU6WYZHxPashSs00A1MXM9ULPQAdpJw16j0eQRUxrCX8FYXXRDPYLVlXZvmnT/M3RfSurgB
iiOrLZKT9TjFAoSSGo5AHO4MVX3PqJ6wZJeli/+A+Vjbd/vFMBXYHL03k0jyPsQ1PsqUZvK+45wN
/bH2Wc3TYx+YKfUPQRV4zXU49L6c721qeNjvMjmH1XIbLQu+VT4Gqp0gIFCzX/r7IfQ61gGnio/b
70ZxOVznCgx78ShUKjHt0Ds5h+NhsUjy9bmaSNWn9+1ogZ/2BoKQwE0qdN8DPPtS5jQKmfkWW5tB
lOZAXrV567lenQDbttGu8vzSjjm8BG365OsAvQNVJhuT5aSdcaT/0ZSLmcdCoHKUvccK6IdNbuIm
8wpA47QGPSARhrO87+tw/jKPi5iuy5DP/hUb6WKfwSmV5jb250H5OzXyhkSILRYsArCex3xc6vfO
SgyQXSgVDaZdRCLVDKBohJ37gFWdeZ81nSlYmizsoFOoWBbV34E366fnKdXRUB3jIaqB/RrbZMxu
iD+mVbLTeuAGRLdADM1p7l3jZ/vMBL0w+ehhdXqyHjVYkuN4jPuHKLGJPpeZU8nj4nPfVPAsacjC
dqFSVS93E95JClvSKoLKAyGptjteVwPaisAni9p3WT9gK88HUhP12XPWVN/h5xpLgX6Mzl4Qy6jG
s08ZF3CKAWG0ZdHHwGQsqvNxGnCAyctULx4IpTU8pIIDwGSCY77NCAgJmL7xzK5JYqbkCcXZKHvX
LGRsFb5EGIxIwiZj0yP9BaYEsDpLxcVVGpeEfQAXlfRfadiIcM7jPnLBmLfZFCRfG1JhGwASOWmb
j9VcleDDVKmH2Cd3gpTjuZM1K2HdHEHd/EG2Y+PDIhtoCg8vMFEKQ6ucG1odSYM4Ntw1sO1kWAcN
kLToL4AHDPjQasKxOG+6VpTnutYSb5DPLrhBzBGnH6IWa2MhluBiI9YvsIh7mYeI88KNoZ14Hssu
Kj91SzbIR9wKwSJX6ra7YAUGGT4kXZx6eQZlXgA8dq9hf51xFQBHAO+98mkoYzedA9e2YbHE+D4I
uM2QvVe0dhOaEmU1fyoXOnGdzzV4jSoPan+Ib0Hu9vxHf2YQn+VizBZQ5JoqIW2DJbZVGR5/HioA
fKAe67seIUkMNNshymRFv0sOdzTYIvskw3/fMRRYT6TDLvVxmUtKrxxLB/JSBVhPvi4DXtgjnxQx
9/XQRebOQdhSX0EKRdFuh+OzTa9ULyf1IxBLbw4+nEuJzo0O6uFUmojpFy5gu/EugiixfjLWi/SQ
D2glnj/wRvLxhHpsbYMczC46fJh81Ey/LV0a9MEhmgxYw3mIIqF95tkYIqA3lRXkPI/MNvTUVaxF
a+gFt9qBOCk0+R5ozgj2V151HywWEbwfZOQagnfgvBJfAfN5HK/dAhP9P3yI9x5nHLXIDdXehAZk
pf0HN2g0P0QA8mbvm6ZhptvhhDSRW49nnH8K4S7F7jmSEGExMczDPyo5Yk7uOCkzgu6gIIvQQxnE
3005eNnjDIcAh8OT9Xxy6n0Y9ZxRhE7V89CGoKHP2ZTi8bHU8/me2r4Fw3lsZ9XfAt7AdB5Wte1f
IocwMhciof6ZiUqMNxMwPdHR6IbzZ0JEDba74XPYnVoRDyNWARl90FBjiXtdGsOPEoBSb8yN36fe
cy3GKvzOW2X1ETvf6PIeArogx7ZIMSoDFsq9rwzzgbTWZfahF30bY81OidgHjU7Fe9fHyEfiLS+Y
BHKhCl1dOkFI9ghIoELq+QJkZgdDRo/vTWoUffIq6cKryVQx2B2LbVv0grmsvYvahS9V3i1YfZ5d
NjsCpv2kB+w2VQnAZsKkvvZ9WydP8PHrDN+VQCCr6pAGqY6fkIYjsmDOcKyEFpgjVsQLiAFHIbuU
HnwhTSX3aCKO7QFGDXV/g+CTmiuaVkFy6KSuqoJFmKFX3dIn5YHEC8NhlzbBeFMa7l/MSPXQ8Oum
i20LLUhguTr7s9LpPsR5t70zEF/Js64X1FiTuh26Kte4w+REe9Bt7xwBJu+m81ES2ZPEYwI3izYk
OHtX6eJfl1PCh69V0qXyRdNgDO6DFlE0DnBolQFjWwBrfphg2mxuEhsm4gxqtMKaH2jjn5t4CtwN
OkjhQJEn4Hdnn8GRFK5Im8X0zxyzGMYLbAnG4xThUHOfGBkLhFYpo7VBxijMutsWqPblziR40T1A
UB4AS+xM5ir2lj3kfE0Pk29vphlcN8PEe4tc9ZvM9rpph3Rj4A0srs4OOyLcW7phhAoGdePP25Io
q7z8GJaYV2aqz63zx2uU1/073g/bGgDg7YzUyp+qo2GnNEWctJzJUMvcymB8nlNRPm6693WzDiXL
NPbRYM9j0gRXYd2yj5eI+Y1C109F1l9k/ddtqpUNpmqeG35uh7YW7BCDQcfyIJ7KM4EWCS1UMHOs
9ioJPQz7uYOO0Yen9vcm4zhrsaEidw0GkkLCFKHX4naxyKY59+JpjrARpWiD28e6S/EfSBFX5TEc
B3DIGBchKIUtNK63XkZ7eVWZJqgxrCVqYv4yt285uV4yiH/1gKvMIsTSs6qYs+eM4vhQmClT7iTL
wP4YfBUAagYTlbdqwb8Zx+u+WTfyCLz5WZ4NfO+8q7YZMo/soybwh302LEjD5KRcYrJHNsFL9a6O
M+TPIJELPIKU2OLPOXYMC14aUd5UuLaU0ynropDcJKb0+E706NzSh1hxL9NICExgNt81YZsgIFNK
6FTBLVlKMd1DMGj1HcxcahweZJ2OVxd92eDtaclxqj40zNOcHFo3MLoPp3q2WDGx7oRHnlShO5pq
CuxzN0jUNnIgmjtgksq2hCEXTrM4v8/HMSIBEjHjUsl655fzOOxDC9ehQ1d5TpqrOHWZuevSpIIf
GLfS9s3+55T4Rx71t81XqMqGH2rtRv+Kjnpvvk8KFvb/A3Cq/J9C999gYj/06795hVT9/4Ohemlr
+b2DPfhfQ/el+ePPBvaXv/iPgX2S/CslMQE3jZIE/NVLMdh+l+p//y+0xf2LhmBSwYMihJP9z3/1
HwP7gPwLTW4A4IbgtvrwscdfSWQsa/xZ/C9sA/hXCfyFsuBCGf8n/vU/e6P+36Qk+F9GUxr5wKzS
zIdn/uulE01H05whmCwkxvRN92F4UjeIN5+CYinK44X+shT8LmhydzOdU9Allr0o9N34eXqagBT5
wZ9HWAXvrgwYmeYw79/b/bsbsQv3GTg7F7yPPDe7Bgwih6gKYUWx5HPBv/3plT/8+3b/bAu/Qmj+
9yli+u+noNmqvGBphHjV4inaF30Q++ksj5h1Dif5hxA5rQ8QCR+qfX3uruM35D4/ZX6/vMA0SOIo
CcE+WitfZZPNVQA6SBEel8J9YtGufUlvuw9pcOTXfNedl3TX0v3S3/Vv1Lhfr6c/HxrdP/hdCswB
DMRWhQnYx9g21bIrQLsu+hQ5PEePQe3ukJF94yl/+Snk4JI0pTihw0AUbPfXo6SUUaR9TpqCpjiE
1zhEgXzgs9Mw/TO/eTzU6pdWm0VikW5aJvySiZ5s/K51798YKq/LLJcfgB1sEGEGQVtwoQu/fpRU
s0Z1E5Jp8cDq8eMsTRJCS4HR8zHlXjfeZRBykoJ4Szn+6ETqkneJJJk4c9lK90G0dgSYgS7DLK9F
5ylzGpymdBcDrmA+oAE0ig4oWpb64e9v/PKKX40zUJKTlAQJVgNgK9bVRd8NnkCuhhWNeT93CCOB
OhH/qH72890AJIZMfOIDrRKt46jWRYjoJX5DG8wackWGt1pjfxqwrR4D6yAQKkGYxnG87gnQVCFn
upRNURL1TQQg0yBjyFV5ZUvzPrswFnHyAfN87/VvjOFLEPjrL0NwcvnlKF1PVH9KaGV8/HJyWz3N
t+WDumoe3NF+/Pvv9OuCkGCq4BXGWNbTS/3t9QAjUvZsCLOmiPLPI2CJUe7vLGCHwy47LMfqOTui
YPSG0OKn5PWXh6MAmyAFHFIMldc/2me0RGq7xWkLsNHhjpzUqSyWK3aXnLxz8Faoiv3sl1eZAWQY
xSjaoEVh9Yiex0kf0agp7C45xlfe/XA3geLm8u9AJRcG0CfU9w5lHu2mHJYXbzxsdLn8+mEzkmEW
RCCIYyq/fljET7QMm7ApUCi6GvGw7ro8J+d0r07m5B34LX0iTwTnvmFn8mXnpTv2nX33vkUP6V1y
R8/Zudpne/+anskbb+bne/6bW1tvp1ZUvl0gBS1cBV/QQ4XxLU8qOKaAtLW5wZlqyEukP0AyfYfM
rHzLD/KnH/AvN4B1Oohheu1Ha2007QdkWdDVU0ATfYqKbA810VW4s6f0wO9Q9HpprtV9KXL8Ez+U
93ERXntnf29vhufhYbqCIXr+FnwTwcrqc0Gjc1m2SJhmBFPj9efSYhA0Y7pGiXLo61twBKcnFqD6
8I90HZfVC3tggGALuX6sLGtHv8FryzqEorpoBu3a/dyGmiMpi/LK4e+n+K9LMRYiQlBtRqo2+MUY
DsnnsbMWfhMNih5Jp0H7xVzZ6WV5y+z9l32XQtebRgEN44Rk0born2TIr6Zi9g7V6B2zLgGn9Kpv
+C7q39rhf3aKvBo4l5/KkEXF/6GR8uek+9MZug46WSqpvQPJ+dN8p+69L+oduZ7u+VV2SO/5Q38Y
75f3Dtmpz/6X/8CucASovg8P//6dVxHcL4OEgiocRaA9QUkaIqZ5PUgEYlOoBFrvoApxns7lVQ3W
YIbwKSwEiMZi90bIuP69JMRC6YcxSRHZYClZxb1B0ixIsGKe9EAJTYAEEm//96Nk/e3wC1A3RMQH
NCyMUEB+/UTwDAh7Xc8NSHzDLn1oT/9M8IzhHuOiiEYCRO0BpOWrVwYtYgRsvHdBdqD+CBs3cMWV
FW8MdrDN1uM9IWmAV4SQIAgxjdeddpSbRrZZA8JqWSFDiKbbsL5PZK/mtNmPnZi6HF5YtNshv4A7
Ibxa5N4Rr/NyTzH73KK+AIuZbvL9ghN/QdqhqsG0n7KomneC2uSHmkV0jyNKcCZ9q/xjZWTwJaoH
+IqiSc1/YEkkgBGk6Nzfz2ktitSni8pZTFB4iUccYvJ2iIdqpzSkBXlTR1rl9WzIczLVgc4ZOkZO
yI/a9hpus5naZyj+uwP0yww4eKVRVwaa11+uaRf54b6vGUxxwtYf3Qc2Ql6763iUuXdRAiueLK+D
WqsdSjHQFKStqumOdJ3TuBFuHmXtBeF+ga3oQ8sT7Y4Bign3i27sM+QhuFF0pEMDUrsYt+jM1P4x
6gppHpm2kFXwspRPCSS+t2PpK3loaRfTnRE0AH5UtzI44mUivYgqTHkPekjT5vh6vdi3EXot98oz
s86JL8y3qBIRzeE7TO8SoU1/QO2MsZz2TfJoBFvi3cIWvytIHZg2rxcz3PW4KbHLcAL4WI4RcskN
Ol+Q0Bj8sQFgQQlbICPVSfzXSUJ3gSINZg5tbL+HSIrfDMtCHlKRWjAwoQdBlRDrjENZHmn6PO7G
XlzNrcCv2aWqwAnVvoh2iUj6IE8yKz6P0dw14SmYqT/lld/SHyGppdjRheHwqKlGRdAwOagcNi6L
3aE+6807ziavwjz2yge+qFIdajqBVH1uqckqwGysGP9g4QzpTx90qjlQL4O37hxGAijaZXa3mRxS
uYdnq5K5htyr2mtGoM2QMYOZeobCx6eaLz0UJs5vpz3Kidi8UzZwSCj04A614CkKY74Xo/Wgt2re
saafwQfvuul9JUwj8jDW0XJj5v/D3pksR45s1/ZXZJqjDA44uoEmAILBnplsMklOYJlJEq0DcPTw
r9eK0n2ye1lSldUba1hpRQYD8OY0a+8jK+qTc9aX54G/ZeHBQ/jWHJjePo+x1nVPP79zAFraNYzD
kazzxAnMfbKejGXYTcb9Hoi2/QYR1bw5ofJ+BBji92mHJ4ybTB7dgjgIrO58peb1wJ423vngu5U4
VPzfP5SvqiGxgiD8NZcRCFI+BssHa8toMtRMClDUk2Jf1dO6xKMz2szr3byCURKtDJuz3HUpp1UA
FUBMLKc93YNR8LxWW79EXrexvKMeOjcpwjF80o7H9tKTp3Ia07XdnjuAERPsEEP7oC+yLkwLZ4mu
+ibbc9iexZ6Tve0HWt0LA2sqBvmF9MumZjtS0qJ8fNI6kvgQm/4aK1XmB1s31oPt4vUej0VpW6nT
Bd5GS7PKcKs3Regm2tfNAuxUNc2xdKl7Jhn9HYdy3yLKQ1WF9gs2eI7Dc9mCJ2ctl5feo69DjVAi
hrFUvSQqd5tjazXzbRjstsdmVd61p7xqTjpvmp5m11nuw6ldBM/RpzKolb2NRy2r6Yp6amPigDmC
7842ayp2wRjcVj1pXupa6N7pqWvkj8UG8+GnIsu94kIXDoOMKgY+fdQEPPbBqSXEAettyFLtRMue
CiC04eDN3u6k3ZYroKAyo3+8D52s0siedZ9mSl1uNPcfvFZYX51xWVW6lEDIECGW955brYwu+loW
wzlWt74b5/lYTqByQrYgF06zpX5bjjLOBuVQ0NFG3Dpj2RdJ1EbtEm/tuBYxQoEWp+MJATlIHWOk
0rkBUIqtLMyGs7wbtDkwcUvlR2oluZNO1ZB5yWgtBXOsioygQ1L5ni+CIsuOY97XIp2cstkTt4jK
18FQ6j5ENEDUbR7U6qFhR9Ux4OBuknAd6KxXJ3PEGDinHJJwOVElxoxbnlR5N/7Ac0h6h03hw3I1
70XnnEstNuKLvgghKG3JVqvGYU6hhvwqCfdhXhLP1UN+dtJQf4/GPhKJtUe6SIK676+boXdEQkmd
aSVV2DQwNGLJ1pt1ycr6oDfRF7dzHoolkWperHQO3T6Ld5R58F+VI5/zdnY83L3n8kNXVuEf2OlZ
GM+TyOsL2QLapFU4cLSvZraaZM/Dkc7pYo/v/Y6lJTyC6azY2zf3C+1Pq4/XTLIjRWiXflwR17zN
oSr9hCh2Gahxr14IKpzj5ewAtg9xW845155sPcNmDmbOpx0SMu5G+pUJdUfdJaOKuhfGsExuXLhi
W+I9y6sytvC178ELnOCKA2VhYfRqkvx7WAt9at0P0fKSz+7WMfsjxOi0QMA3p32mESKO3VA+nxp+
JEFr3r1ls8lbrjXVi8ti80OTMIrIDs5F4Ds01dZGfu0oRTyaaJkYhEno/4a77HwVhROoA807mntU
rCyHm0Ctd0vYqyLBNch9Q7dl+uNKWsLc62yPGJaMMQOkgprLR413AEjF4LoyDYHt6thdc/lDeW3w
Tmct2/joYg4IZ/LNhQUbCCBgAPZjp0//vM5e9zOi487wZ/sUloxitwXswrpzevnoUZNCjUIcmo6t
e761zEBibrG/WC/wKmAQ/ShqF7la375aXTDTxWQIAYPi9FA9T3Lg5LV9TcwBjlC9Lqi4lkRrc2LM
sr1/p4uM34lZ7cmcT43stkQv2siDZ3v2h784tEiZCzkwjpjyV55I20wvg3IVOlwLPgJ+xZm/NY6B
OlOha2TqVWJ4qLhoxcG3q+Uh2+bIPmRSbibxDedcQLr3Q5bZaXMEYynZDE25v1X2BsU1MrXCZxh4
2LTMXy6B7I/cvt14BuRZ/hg2JUzisqUu5qGavYSD1fve1LKc8SSYihs9qT1KgiEy93uQ0/EMVuG/
4We5Apwgm0q8ehraZKo8WuHNlrG+szV4LH1vT+3cDcuzUtTedCbHssU/K6OjjVF8SZXvWoPDvS6a
B/K1ne3gw5ALFofR9ZUD2Tep+TguixBxl63ueDScFe6hw+3rOtKaeNAZbE8lfeGV5mCTUD5FALDm
6Fq591zPE4kQUElRnHWDn3m02xtwRDc3IdjMiMtss8iwTWol9a98H82U9tbW03PeXOdDFztoCvxn
1B58bNGG2K4q/DWFV0VxvysqbyueKHGh3Wi6whgovGKxL2Uq/Iq+7GL6yIUqRH178Bq3+sjCHq/I
Ym6zQ1dOmOniT519sUEegsMudvXNd8NZfCn3yqrz82xfB/0x6dLan6hfunuVEBjZlzP2EPSOLB2O
Z6Xbe/W9cadlTQ3B/3q0HN/M57rDyuBFm6X3b4tMI+leWjvsb12VZ/VXiA1/Oh+LyVlpYq2LG486
W5+LkmLsYQzRy8dTN7R0robQndKqZgcC32ibeGGttjqpyzoov4bWQOy4N61tU2gW+4l/z2qVOm5e
/KKIF75vm+FmyreuEEdLq1p+m4I26xMVSPtF8ufmF61ojX3j6tGISwq3pRyTPcobK6md0WEFzFOm
t+syg3rwkhNscG0oKRCYN5VaokOwlJb000p4kJecrFkYHWq/3H8uznZCSqbZvE5DLr+5FFL7Y02i
s8SirLV1U1Wct+e4AmRDwgHu4R3fCW77DR54gueuS2suj3LJ8/K673exXlgjx0gdr7mpHrhhLcoW
DbYLR6c3Kr9blsVdz/HS5cwm0g/UYZg9H/STkRzrZUBncYnrvNXtpRz10B6DPss5ggB5G87WLHqc
AMXK5xZjl2fkNU50zFaAocuNSTa/IngcDXeEzu/cx94kT8bGGxbmwBXF6h0rA11J49sWxdkJM+sO
47Tt4iv1jiW4dVpsdOA4rJMTFkbrFijDgqopaBsh73H46rt4GTPGssWRkuO7k9ftdhwGoh1kBE7W
XFbCiDJtW67oO6ZmKuekJ3K8B+0FA6xGs4VfLdHPMo1Gy6vXGMSt9i5C4kT/pbR5N6lZXd+HPGeX
3GA2wEGs3dm102Hd5jINNsuuj5FGV35wpQ3aUPsn59PGaWX+ZWCi2UYqZWb4UuihMI7mhoG69tpm
tNaNY+UHMDGXoanC39lR7tg1ifDFMPJktxrWtunbLBmqfV8OE48qf3VtaLvYwb1uvDehNO21F05l
yBw2o0TiMxNCpr7bBg8t/3K/RHP4ZZtHtzsq3x5+eSow86WHDqP52lXu+l3nc2QdOSQiAPxoYBTB
PqpJ3Mx2t9gHHWyGi9Cb8vXFWXeJtmlxOjyO1Kyh8ySDk++numxfGRBTiqMTZtGHKE3fXEpD2nQ7
2ry7NOD92pdB7WDAtA5DLu4wFK/NBRB0R7BthzBf3LPetqvU6mGMD9PktVPst9iLpiuR2pYQujQf
oimt7lLT8kYbMZu1X686LA2tdCplT4BoQ0g95ju46a3vDlMTu9bI6ps65BMHsYaFd9c1pcivIHvN
Fjcl1bdEzmUpQqqm3SnysTOhlrg0as4uXQfi+FsnMVaJAQaXnxIdbLyUbvgNRAabmxJr9Cd79ILl
wQK0VYmzr9Z7n5FIn5lIj78cK7RIxdvdXDJmyKqPbj6bh65fekjoqsjfJ1uuQ3oaa+u+qbFbsm/D
WqnnXRdFmRpT9jdRaZw88bqacm49rCQwkqrCGy6aW3Wh7Lb8cEajraQteq97djrbnVP46KC9YiKV
9WIRYkUXm+5QFHmmVwspSjn7Vy3qmBPdPddPsp2iMKlXEMcvkrk5T43X5N2lAMCuL1DpVxZw8hJ+
1xi0f1/6bFrOyFx1Fk+erRkeEMoSHM2zHIucWm5r7C8r8ajvw52dn44sdTchRGkSB4sOkahhIbmA
pt2uG8V5EhdV49HV5NLhu8ErBsT+nXgqFEdEYvHLH2o7JwQoam+cbiSO3O3DNk5t+cXGZti5rIyZ
xuvFIkcZYhe+KL/uLdn99Gw3oMgy9QvkV0smkeaqB1IHWDftWef4xVdFGjHFTNDe3TNZmspLqIaq
Klm8wbIOWsNzUAlawNPHTkvnpm6LXVyVOTnsL8K2OjrfdRjmCRqEZbrGlrz9MjOOcklAvnwSPOPP
so7RCre/xiH3v/g+xPCxQv6piUkc8UE5BviLG3EajjKsGFBW0Qm2UzMjoTm43L4TJ4HbNnE/uR7t
Xo2o4gbrRBQ9eIhr6xwJoCngNwhj4nxfFwYHBZmNmpeE9MvudIO5bubCBhpfLOUXL0GR9487/H11
vuQWOdfOVvXgJj17vAxyHLvi3epzoGxn96eEIH5ZYlRY7MHNyXqdBlW+dvGpZ/mKtgRoerAIN2Ls
5N1va1GZF79xnOd1aTQj6BizKCkX7WwwK68slK55kZdJP9Wm+bLDFbIDXEQ/i2dkRy2i8E0s6yqP
Eh46rluZ5TsGhdIK/paTXLnxNunwVxe57N9cq/zGKWckN2PWiv0wa1znz5G8el+ywQpeM1Nk936V
ZdmVLKx6SyHLq6MprJXuxMyIm7R26zCMSXHG9jiQ0l9GEpnQJTLO4kvJMKY69pbWXBZ51Ftp4WM6
g7pkI4vuedYyVs1IlW+bzfBYLnVHaKax5CS8HsdXIG3vQTKl8CFTteEPZ+bamDjRCKIdVuvyo5f9
9tOtlTekBaVLAD1VjhdCM+gxMYJNdBBZp5/6wLJf3Ix3dxgdj3m1/bJxIy+BxS8q9wVf2gEN8XId
Ds24wkrraoidcBdf3KDFfNGqMDKLx133D6vuQsRfhbrbWoq68TDZ9XPE7JWN9b21Oh2YHDPGdpEF
X3q3areYeZ/5PbqhoEq7Ali3bfyxiVsUJzcIC0kCoNeo9GEG7d+WTTZ5x+U0hudsrGaGfowAo17C
0I7hy+otXO6btmlKmc36KHPECXFYuLl16MLdcVKGKjdFjNgIxKkKKW1fZKiWvINXgByDQlM3IEvK
KdiMvei3hPQqWi/ZPmbnJQlOlrGVQZlQg5LX3jwGeVrbDfo1e9j7Icb0OXAYUxwVpBc6/536bAHh
fD8q6MwX66tQrigS3Xb5uTSdXyTj4MiHLvOD13mB/0i3SvJyQ3/VH0FucehVrWmnVDkZtYgTlv9e
LXL8FQ166A9qLsoP3EKQP7hiVU9TH20vurDVXaSbrT+zVm+622BKi9P9NL63g2u9LPOqAda6am+o
Yfve1y4MxZOHHpR8UqhgjgdnNj03tTVzPPgrYhLZrMV+5Wd79zxRiLXTUjT2ZVlniA2XJiMdd7Is
/KVXuVBkLUtz5WsNZhGVfXSJYzVqDk1YoOKpNbvERo9Jt6lx5+iZAh4F3TAam1d/lOUppW3FRnwy
hFEia6SRSZMP3a9xr9s9IRhDKhlumd7j0qMCFgeoAATvcl/6GIFS+5PhBNEFQ9OWKvFDjuvEbSDg
DmZv2697aauB3d0RO+MANpUp9DdBNeHOXCSr4Fy9jLpFPTgBZY258rnwtV0Ej1Uu18d5dtQeD1Dw
B6al2iLdjEvy6E4qsqgvN8sbdlE0/XWwEg12+Y8CiSDR/2hVD0JlzqEBWb/0B/Bg7bbFjLDAcpF/
dREkdoMG7XtASId4Za2qOxWG0ctEYeKjz9bx3HHA3A8UnKcpcRATJqeUkykPZ7nvz37iRv16xxxr
+WiKpbmj/JZdTyjQvVgztOXVkZSS0F9pdWnyLXjzbNwYGVop3e5KVj2HjOkqg7Bksq/Q1Ygba7X7
KbGsxrxZRcgmonI7Pudmm1+6GT1PfBqu9yOqtx1icwhokpTSq67J8hv4GgrPeey5zUrTOjLjD0Gr
k00buNtHRDWD38aElCf4ahdUwiaYSGxjRz/ltLDx2HdDj4QPwiIF4O5epVU2JhFr5i445BeF4ABc
gwd3JrflVuvnG2UVpmWNEkzE9hL4DcF1yADeeeo0sO7YElsvg3pDMxV8s2mG0h9edvVY2mP75CA6
FahzNzWmwb4FiFbKylmSLRtVkbZyYkJeVZfZLbOUR/QPfQmRWjRt9BqBfgcUjTLKHC5A9L0bFP3P
nPipR95SnaoXVtW+G3fYnrCzGp69dWvZmbJ4p3zJEZfRd0PSG8nhurJN+0vR0Gtjr1PZhmxFuBeV
WCp9iHRbPlXFODMYtXOCe5lXpMelyaaOxQfUlOZ22IgzL7BQBw7+GgRxG65uf+i18Ah+sbFAGtRL
+bbnzmSSAFXom6EKwl5dA+MkdV/l3ObMdEZLOhQuWwl3xV+B9DeHv2/pbgLcrCDRqO5b6Qmun2ME
CSXO+VkJsGHVPJxDhd6ECKfmLrf8ymHP+c7yZdWCqAiJCpLDaVDR14AM/cnYvZYxmyhjstwwtXFI
IDzT7UJSFgOo2Xe723ov0jkFZVxnsw9nIFYvXgEKR2eLcUfavnWbFTJRmKwNgQ9TlfJYz6c960pK
fAch5swcVvTa6GHntbTjjvIC3xlVjUobHuIUl+1c7UlUj46LuA3bm3Tz9xHB3NIX5aFUdjafo/px
xiSUpCM3nP7+X02T+0RNe96J7MPZiAo4aj0Rfp4GnNP08uCHm0MfhIetPlaVd2H0HcNlL0f55Ivq
6OBnT6P30MkwzaMosbzxMIsr6nS3wmlTLW+ZIU5IEKZePmNMdbFQ8hzkdqFCxrTUfwGvfO47B54A
2QtBBQW8oAw/ozO1PzTzrkS6Ixs6c7UuruqwnP6Kf/6EXATQpCIA64REIqv97GFXcTbS66+bg6Ot
/qYKRHaf43x4/PMO9x++iw94CARkOy6YtOt+6nBHzTou096pQ0SRJcYsZU50SHvi73+Kw1QrblK+
VfC5U0/LYSFhbNVhy2hsEQKBSyCys+2/gi0+t7nBpmg72R45lAeg9tlFYlqjKM+cQR3apQti4eg2
MVKtjOqy5d9dBXxUxEpwhaCmFH2eB7Y0DXUwiydXMAf+yaIPetu0+d8z92Fv+K7NG5LCdaIATusT
eKPDaRHRPDUH0zFRD5gkuJWBZZ39+fv5zDkElE19HhpFeQ8p8WfsphoD6QjjVQdvasyjvQ7LDTWq
4CIkzTiEtbf+Tczn9887MXZQivjcfZ6DgbiJgE751aF3B0pHe0UCAxAX/398K3hLfhIkBtz6X+mN
ma4/BJCsDu1kg5Q5Vn8uPZIXSa3uvIeH/YtVfoI1/hm/YeEJwZcC62ZhyM8jufbeNB6GW2GqTrfb
JuWtvfqkcaSPlF6su7Zo/srs7/N65yOj07qwmV7kS2l/+orYhTcFgz69tOvK7LyzFF2OaUQtYbft
X3y7P34U6xDu1iZYYdyY/4m2sUaz+/42e6nlRG0idQ/8kVPx3Jbmr17c50MptJ3IOZ2tjuM6kjXy
ry+OK8zfJ75uamUFJdliCP100IJU+c8XyP/0ORL6nuXIBgg+zy9nIibK/KyUab267rkXEFx2W+D8
xUH+x2XhSvieCAgMXAn2+l+/Tb+P0BFwRintJ/eeyz0ghLccdVYXRf06Ny09M3fe/t6YMtQIQGCS
Iwp9gkAf8Ad32Aafw3WnUtn6XX9GpU5caGSNf3Fy/PERgtBBkyPN506M/E/3R1kRcASmlmkRDssl
owZP2tjh754XvwNtpyPQjTjTOXL/9RF6W10wW6GSCB9Dj6qOvSRNhQj0z5fD51OQT4E+9J0AtQfK
DOfTvV5OJNDz1LupPyDB8k0mzlAGtLgw5F6q7FL/BQ7+Pzy7iKeGbkP6gRN8Bn69VXsr9W83FY2Y
zwYrWu4D3Gje//xb/XH5IT450YARuBlx1umv+CcoEEc4RkhtfAoFBOeuJBo7zp4eH9F8Wl9MTR+y
CENShD//1D+eFidylaMiAKHmgP/0LKPZRPnSFC5nIaNVo5wafSanMm6Xfv+vj/o/AdO/vaMBnPaL
t//495OV1/8uYDob3ttfxb8d5/JH+y8qptOP/UPF5InffGxEbBYAqyBwT4NV/qFi8uRvvu34YYC4
yScIPA29+oeKyfstgPpjXzOjIIpC++R49Q8Vk/MbJCHbhNcM7MYhIP6OiInwjHX4T7enT6wLC0mg
y4eE3MufThI9CafG3YqcNkclfDFjFTQluwz7CuuMGkphp5tLca/xNmxsSr2+MHhUzli51l0aZktm
OLz3tUyB1jo76TvmugB34THoUaiTZ64b1EwpZD77AU+U9bybHE1Hc9jDKC5r38KXZM79HxSfqUhO
Q5HfDaPVIQEIJdhWjrPKjANNX9jUmowR2P4Z6wLd/fgRhaP6tvSq7Ghs95N3brBz2hJS7k4zLXbO
7KPcIYiofs4GgiIrsu1h3oR/SfA9ctL40fDCSiiYRV+F/lcatO5XP68Xda523LZqa9f3NY2vl0jk
CxWTpdDPZLKUqhgRUFm3OHxt56sNfBCjh9nfcU0/AZBYNPyaO6d4ptEZ3lOQUHuqOhLea5pKTCIk
2zZZ0o2efNJNhAxcMjyX/tlqqTdmRvrqm51PfogPBNk9ZWJJeRQixn3EAgFNeQ6kNsW2wa8TsfGC
df3kb+VMKd7yqQUyqIbuAR6P9OuiWlHyVu7MWywWgIyQ2qW+qccCom+iTzUc5xZ7gDgqcn0Jvarf
To3cMrF3t9JnA46dQzxVWHzFdTY4+6GPTHer5nXoYlGN43xJM3Ob4hlKS12WXHxYeRg4rXhSvuUd
8RGo73ABGXmdjq96iNe2KhIDtPdWRJszXM91bmUXjnKHZzCa8Ad2NvLNL9oRFXjg799kZeXfG3vF
DqcOW6UPTi/9+VQpB5hxVTSDafQrotGkt23nRgZavp/6uQpjg1GKs6K0RISjoNqqpwl3KJlOW+vh
F6xOVXZn5tnGrV/WN4IRlJh3EfS5Z6A8s38fBFSEYhu9NepbLxdpuwVbBQzk96Txgc6Lx6GrQgKl
UuzrFuuefUZ7Ze6fB3xIZJwP+fbT6SjOASBtAExMdxyeFZBTuukBKmdQfvi1K8rOOnMX06ivYurp
8wATrNaFbOT6MUw4xtGDp3vyYxr2KWQTZG5wpUYbCxGGxU5wbYE3VrFp0PyftQoGIR7GpaefYjau
FzILzBdEU2A3vtDonxI9YnwL+YntGkBsVz7brV+86zYI6qT1TwZZBKMeFR3XXRXvyu3ON2xvvk74
vm1nbqN7VlPNek/LQJ7gjE7K8NBvbUjXkOJ/kVrUlj7AJfqeVTJZfhpVoTOiAi7aH4EYdRGv0h0e
iP5oexfuAMAjrYZwrJ0jqW/mopu2g6P6TKRWjldyvHTOfLkOW4f2Q/n5mXB6uzzfrFYdt8rraTI0
OBv9nqr1RT5YydBM4a1i3OKQcvJNj82gCpVGjls/5jnmFzEoQvA9V3Z0j4+588XereGmcg29uhwD
NbqWxPdpIKOOxoFSq5+AL3UAi6P2Xzkhy+8Ar9uPzGPi4kWIL1aTcFJjDuNu5cDoLzwj8B8C0oNR
oYsT5221foHfFW6sKA/JRO0MaaN870gnMZYXYQii1lCkIc7NW1JWbXBO9azeKU1Z43bZYGi7pCH4
K6seW78G7n6hZvj77fV/N/o/3ejCJoj936/047x/ust//4H/d5n7v5Gsw4w6MiS6QlX435e5L36j
NBWIgHD5v+TK/32Zh78R2DrRSfV1SrCikzbwH5e5+I0fcCjMIKxDhYMk4e9c5tR1Pl/mtkv1JXRP
qTAn1edRZR5HuF/Td0mKbQFqLRm03SZj3YGmD5ufRRTUK/O6GCGfTF8I2l1hVJWJZ3QxYQU5LQ9r
uW0ARFB2rwjvuUmcAe8SjS/0406r722ll+2kY95ewhP092uTczRPJxOmuAPFvXIRJtrc/0t+MgVy
cCVsTf11nifvWsgs0Gm0Dd63rT7NesJop1tPHMhKciF3SWOoFiN/MOTMw5rbWC3Qf8qfR3uebsui
BEsY10xMjFzK+UanYvEzzGy2prgtne6GzQ5+DHLOv8JRUA4uaJ++I/CniTzg02z4hvUwH6p1wrBg
GMcfJ+8ZGNHhZLPm+WMoj1bbBldYbng5vS/87DCLVf5ETZMPOwinY4vi7Zm/TGM+3yxT3mD4QWFf
xsyh2PHla0t5ZFLWeKns0JpTpRbrDghXNmcj8k2QS31Cf+tgJjpXNMKXtKVRlJ3ei/IuemM753nO
IXy75oXEZ9DbghfhTRkwYpBTBM/GOiourLX1oMiDBWekif+AVymXEixY0+U8TggAz3s/gPZxV++h
Br24tzAoIWYb3ZlWRzOJe0sV0EYagTtOhfhxpuuE31GSwxUwbyQLZOzbRXhh+yoD3g90eDJHzfaT
OUYBYMoz7Nu4YRryT39gOHfS+970U2we0YCLK9Ny7tjKe/CmEiQ+tJrlca0RFcRCjvtZn88gFltR
hbije5dlW1MvX8tsj7s56m84CT0vxdOHdbxZgfgImaqgcMAKtjaetaCNCymV1WS8kXW6+RypoRwH
f08DeK8+6XbLvqtmub8BHXXvi/HtD+w87Tt/2I0+Zi36hXiyMwyR+rXBlrJmgjDRgLTAbZXey5+F
v04rDUmz06EPxwWUNOtfUQgWebJjMK7jFrbgvPFpyDKybL0xuDKVBxo7XD5rWIVT7JhheK1WzApi
fEESKPmlPBOynuRBh4F/CfreRLR+MuwkTV448qC0Ahnxna4ffu5W1txmJmrmgykCTHnKPOBBLjiP
H3YoL+8YOAtovO3PDiDI6F1h86WyA3du/yht5YZJWxb4llSOTzEW3K21gaFrZY7dUC1fhwgW5IIk
OdoT+BVXYMFnwp99S3c+GWQpTkaOosP0x3JmWoZIRu6E0MhH7Hxu3iYRjsPVEAXFde836FSkvZ0c
1+kMlIfJNVR9e8O7IPDp+g9btcV77TTZczl25gc0SwGibPn+S9vMUMaQQv0Lbiq9hZ16BfVtrwSD
gJ2eqmJt8MxN9qzYHkNnwXV0rZ3llj5JUcYoiuZXD9Xmj7WWOxRDVcC8qLUl6jTG+hHMJDzpRiL1
Foy5FdBvzMZHCKhgunA5/opDMU76odVKfGWNuSNPv++9xEwdvt/ZCBsP0x5ZNAZdv/wWAp/A0yoW
bjxo28nPZgY3wrkxOW2+mmQficvZ7tftdpHlFsTTiodfkm1UNy59bHEBiPWgm0R5AvxnRtmjwIHN
4D/SYKxxk5t6cDIvRWvEIUf5AKwD4nHFg83u6lvMmcrgMBSjTQMZEny/qdYil3dC5fZPZrgBvGRN
kYXHpqEFlpjSFlWKx+e23WEi3VXn2u1tlEbe0LUpsLUH0GPt09fOMBYIPKktszTbEWffS2EVOFwV
uK4wI7LcssthVp6PIW3pi9mJ5aJ3Hzc+hXIoxuGuHA/jPttPeBD6Q4plogW0JYPVTgqeOlBx4bbz
rRPm+/At8OypwbKr3oqYnDlcGenoLH0SQhvtxzqfMQ0UeyO/h4UKv4ysRXQ0Dj+fqs0RP3Ovs37S
+aZ7P2S8KwQU5WqnIlTT48qzQSwHqBKdVRqS+AzEyt/ScS+KW8+u18uRUWjPJUjsTJ0pqm4MhTxx
zMKFDma1h5h4rmvX/8qn3PyCRxnuOl1Xr73egqui8MX3jA39S/RrYZJ1ikioOHSCIV1rE7wF6zo/
uTj92THbTU0oTTMspeeFYmrc26gSaMBkIThFLcPv7sLwlSsflGdMJoNl80FPw3ggBTP4j2qOnHkl
9o4zv+O0iRzpojfYTSeSJbKhy6lLV9dlUM4Pjt/K/Xwde+9bt64nXcU2708YM7P2lrrJ4cx1LhdA
/RWlSXkaKHiGN6wyKVaxPEA9GJI/UeYb7KzBYOdMLFD1MWPcgzWZ/5O981iSHbuu6BehA/YCd5pA
In2WtxNE1TPw3uPrtZAkxW5KokJzTRgd7Pe6Kqtg7tln77WDun9VxWQaZHxMM9hYWo9dIlsc0Hs9
kLKX2B5bx2WDSr9ch9KHxQUfFQRJGaTnReZ8Hp7HYqtY4cJlFpf6J3NXFePs1TD7OBlIVD/JpfUp
QivHfiID6kkzUTW+0hvJR1GW06ulJ1a/qQJVfGMl754NFGzeoOaU4TrWW8lbfOpYHQOqYwkp259O
TCGMrPtyZakNLCsbq8WijSc9e5iLOCmnHW9bWaingkHjtU/wdrht2NWsmDtF/k7LfP49qCGmT7NS
eTrl5jU2FvYKedq0d1ah5PsKY8qlzafuvXDqLPIMrSuf49aqUxifCZDc3tT0AxbMyt4zDBiWWwRO
c85glccEjgrKtm210HtPWzKgA4GN10JbGIaJgNESD/PXUH+KcVpmb6ois9zPls1EY1DDflCnAUeu
kej6s8N8/1zAD5a+PsMRZlmdBKqrhBVnrilxnjssZMIlCdQATKsKpXSZ7NR17hveJUAsYxuKhpaM
gt1MvNEMa7myT9R6r+17GDQidkyw1lly7c0wg4qUJ6NG9CEPX3ijUEWeyFR7tW1Akq4xtVR8tKuT
CvtwZ3pz5Ojh1rB7bIj6VJBSLopGvHQGjNbdwsnpvaGUYvIMI0qfySpW5FUp1nQHFQbyhmac7MxD
nelXmsPPHLngJ6fZ+RtAbvnpYAngKYQbnbgTXlK+S5tftcs9b2M8ryryYUIE3X1sB9FLO2VO4IY9
x7HNSBJNBQYHc3BM+iD1pNTEx9wnywnUnVVTXcFK81jZnUaZ+xh02qGNA7xmahJqrzVI9HuMkiWd
pVU2Idpg4fJQuKsTi9wx8hpsFOuahkl2g9WfCGCfDPqm0xLtOC5LknlGm4jjUhCrdfvYwGKCOw0p
g2s45aWpD6qx6cMq2DnGwLNx0TkeLKplhX5YTdgWwnLS3jkjwFjsoZhNnlPL9i3qhDKgc/Ur7jVs
cB63nUSNM+IYS6QM2jjBdBrotlc0i3ycMUWRAHaAUuJ5jd5K7DwVykgRNJsSNulboczjL3yOWegV
KUcnQqBWL920BLKbmnkES7hFbghHUiV5lWjlhnd8eI0bp8HtpkKZx+46Qd1Vsom/7VSRvC62Fhvb
hNusMHrl3SgU29izdF80F4tPcVRGGltQUWbrkNbCfEmGhPl+bChNA/jaBneDofM94DKXpDlmInGb
0RgNmtpwgv59zff/A/GfB2Ln3w7ETz0Poq+c5cc/VXFt/Sv/GImNP9CnWa+xVEaXlmvlyz/0becP
diw8KbjyyT3f5t6/69viD7brbOcAoKwrH+tP+rb2B9AG/ryUBkwW3fo/yduGve4s/yJvC4uNJuYH
ix2Wyjjz1zVMqOuNSFgeb5ZqtcJXOohP39GTsgHgh/XId7SsuhOlGpRu3k/jWy6K6WRRKaBv2jRJ
gr2ZaOErkGlenm3cFgvhvyzVXfiouZ/n+fqP6xl7mzDs+MmAt3sTQWPwC1anWDatMflMlKVGusrs
3titMTBaG2xCrnh2rfw0247+ZU49c6HFqRyS72Lj0kt1GPdeGwSka42ZIc6VCZCONYBY3cnZUcE2
09lrbnmVNbuiV0bu2rgNgYjrS1d7nWAYQlvKASxlTmN+c8iZOm8sl0jzeyHS6kCCuVc2gzpnnMGL
dU43gxgUQhdCS9o6DuGljVEmxCdQHAhLAFm0fzDRRK+FMo6LrzbUrrtgs+QDTVHBb7MHQx5YY/vS
GCUfRzqh8db0YfSoY4knXULSekvcl7PRcBPHlFUnSwoHyaxt0O03DodrzPRTHDiHKrSnr0YmyRsC
I40GcVH1RNgJO8IexoDvEdiOiUdKnYKKdNXutFXFk8uo35dZGDyOq8ZXMq6QBkvS7JkzDyIgZcH9
My+f9UWqG861vgmGRufI93hVEUnu1o3HFi3fVZWqxftiVRzDKUHNRNXvAb9mnI5YxisaZcB1P/Fk
1kR9AZCMhBnf5MxWAh3FioDK6dwEz1oZiq/gJoPqN0k0pISm4tGJUkroCdGUrgQE1PompiY3YXV9
uDLSssEwSYSs4uu86rAowOWeYNNE98hNqE0GzG7Yf1cB1zGq+Je6qrr0CiDwzjP1K+4iQgUD500E
FjdBGO5xibftJhQvyLD1Bt46AjL3EWJyQGwz8IqbyLx0i8Xpt6ELgtexxquYNnMlPoZxOf3OHXNS
DpVih6xAHBoXHsKsqui1ExnA4JvIzUGNpY2pNO9T1mXhUTMzNTmIoAmeuqFnHvPMSZ30F9Y9Vv3d
ylIkp1lfhieO2SQzCtMySH/FQoSuZinVtK8bJXjq8zTs3F5BPdmokDOgddLRUT0qpC5Jk4ywX2pX
xdg47iNLD68DrNlxY5sa7ASzzewIZHxiJOdRH8cL3AC79xiy2EBxBMSRqfelRm66CpfuPlCVClM8
tR+cbNV2UDjEcsCYKRWLzNSN2yQp/K5OUBZw1Gj9cQgtNHNVKRGO0rwwsbJrVsiRJg2HMykoxslA
qXtKgiJMyFtCwevIKdhO8A0K9UEro/opkWoabesU58xBgSX/LG4DbJd38idtC6YBSyFVvrJ11pWx
ythbchoGV7pOw1QADp/j30bkKRyvaAUMztM6Q1e3cVqtS0ZrFe1B4aSwjtwR4jr/DGTgo2HRVru6
Q1oxuI3qtWXNX9k6v7O8D3/Vmln+zibRA3JOCDe4wHwZ+8uuHNVdfZMD2lUZsLKqaU6OEaQ4fw1C
T8lNRdATBAVyBrm41jehobyJDkB9nW8IJkgRRmg7s1vQ65gcQk63D7UU6bKTCVFL17BiBI38Jm6U
XaM7rlKieVTEGoNtbhon+AsavN/BTpfNdJNKqJjPzG13k1DmVU2RN2GlLqv8at3kluwmvZAs5Zwl
Q8cGgGLbQb6tzdQ+jmnf0AUSlQOEH6Sc+CbqaKu+w9GDP4vpl5TSfJOAZsSg9CYLJW2o7jHurGKR
EyAc9auGlK5qUl8W+E7E0pANz1a9KSDM1nsIHshQ5U2SmkiI5xyfVqlqTuq53jlNg/GclVP9pt9k
LVEsP4tV6jKArFZue1PAQDehhgFQQBljLYFK1oOgYYS+qWcocyGyXdxqv63Rwnze37S2gF/XQydn
65Ogw8wQahwzu3BcWdObysMzn/1xngSn1GEenvETIOr1rTCf9JvUp95kv04t+2/yV3pEdBddML5J
hMFNLiTpRZQBwDX35nKTFOe4dg76EJChQZ9LX4eb/GjcpEj8qPaFsy0C5djkTLiKAW+XplIkTJO4
yDs1Jq1yaFedM6U9J9op0U3+vEmh3U0W1dg2PYOpUN+ovVlFoYJjAKtXETkPZtKrGyWfq8ewyFVr
G6DHsK4bBLnhsswrwJ2Q6OX/b1d+8ZAv/noyxJDyP29X7r8akBFf83/5K/84TEJotdajHwgyTZCM
/dN+Rf8DKJtgJ49/EerUahr7+2GSDe4futQwXXEO+Nu//M8Fi6LbmCzIaPMflfwvtuH/04blL6dJ
wbuGiP9q1YAftToc/8VTxjHM0UcsAlsjzJ5Azfcbwc3nkhq2vT/9YDh/zGFZ/Jnq9Vcjzz++kgAs
C6hWcH7967nVHFKhKWaSbtH55ivZF+t+xO+1JURe/u3C/B8BYv/dl1pXUzrOWj7hv9r+dBOakt7x
odRIu4+yNnYVzXqs6RP79x/pr06Tv30kw3AA7MF8tfkZ/vUjsSCjOTaVyTad9DZzW1a3VLpEGl0R
LGSsJEzf/v0XXH9G/zz7//0Lrj0c2GtZ0f9rKSg0IjM2E7giVtFkd7J00OOT5qJg/MYESHoGcMP/
1mCo4QD91y+LXVjldwbzFVf9bez5s/MryNsaNA28BBNj0D1UqewXhUvBNiZiuTcI6zwNUzVe6Umw
t0bXVnsGk+w4VaTCAxRrz2pWwH6V5m8SZdVPiHYcB1sV9wscErgojXWmRLU5SA4me41t0VMyLEzH
2hRzomuzwF1yGWvwEqvuBDLKOQpAGB+ZbuVb8GNoZRh+SmpW0qrzVHirCHQZegLlMx3Rs9T+gPWZ
78hRduamHVvlzhlM50egBuanya+Obo4FZ0TepFO46fpuPvOq7KApZT+jlPwTw+J1oDznFMPaWeFF
kqi50YFnx4uENmrRHpMb04kXWrZn/BJQxGLlTTMj52rZNdnAfOh8IXpSXhMq7ivNaO0O70R8l46O
Tl5ZxAcTFPoe5sCXWtb6PqjXJVg9tCFaZal9NQS4nqhdwMagTjDKsErMP3BVkQFXR2BMrGz6HVII
tUxZPgyeIij/XGNj/IAzDih3FvIdKe16yr472Ilu0In6HGUWciKBGHJsOQfaIWvTR86z4zMJHO3g
zInl6QonOQ7j+rdYDAWaFXDzFk3J8CC3KudJD4ktEr9HVXJ62hJmMlxRoD0rRsUsRj28Fbtzlydn
UTbpfsiz4NDEVBvpSx16QSNbAptGepdkTXjfZXVw0OxuQTHn/9z39LJrbpJnmdeUs+WncWKSQSK3
5saZPhwx4nRPIDJqgY2ioKwDH5B9hA8SfYSaQafI4jAFU48nsH2keD0W1ThK2yi+9JCM76aEwPOD
Vzbnt5S+if0YkGWDXdQINNjGIRAdI8vXeLu2TIKaZ+blsFPL+C5u7WUttet/djwCjjkFhjWrKzTr
jWE05OwhIPzqVbU9JUEoDkLlh7sAh/Bj8t/w2dORjoei5uxV6YhnNMPU77UYwgOF6MYm1vFZEPWP
bBhPAwuAoaDsLo8Xz5iHcS8nzXplmVje65Wot1FYULxRVsGb01G0oemJeFdMGB4OZa+vljosDjix
7HNWKN2oS7sC5OD86iCHgTqO7XeWYoifopufY5mHj8VgCZwtpnwhCqtjEhMOGCY1PMouKi4qd9/E
8kpTX4wlUu96aEZXTYvZpnb0UT1FZLHIRFIMFsc0YE0WSahlttOTjKf0gbhN+85EZ3cPJquhbKvw
bbQ/lAgiwFafZZ7su2JWS38shk71bE4tHbChqAnKxyZtqaAOB72u984kpvxhoA2DMRMDmPoT3u2Y
YToa+mBH9N0pdoHlxHhLpFGWl4jpeJ8arUxeUjgjGuHrTP3Zcka1/VkdQwoVY+Q9Eis0Dl14pfDz
JuCXOm4wd+YnkX3ReRNKi+0Xad53+MkhcB1FXNls2ELnXu3yvU0Ky9pxWmUia2RlAkuRMzJlYfHN
fjn23JM7LmmSsziL2bSZ6ObFcRaMYdlMtOQYWZQ+Hgs5D28c4syB5aMxfeUD7oxNbSLCu+Brph+9
iviCy601XnHPSPuY2lEHnLqdn6C7RMZzkhLtdRny8RnadOxFB/LxGKuJjdJqFiWI+h4nguyRACVJ
7zh4AXzS7NSK9DteecUNWrDvaiM9Xvm4plo78PquCfxhYGvPihTXWzkeQ6Smmn2Qq4G3ezWGuOnd
PEl+mxEkLraZwClqWWUon2LiD1aOvTGVstsxSx4b5gd6D6V6UnrB84Kfx0EZlF8w3oZzbSrVfYe4
5arZWspYWjqBhJFmhnl4AhkJ3w6Icqile5Wvt9MmjuBdJJ/bvr1rhNgHRe4QGVcc1c/rdleF4qjb
Ew2aBf7ClWt3p5vzK/4Nt1iiHW+grVM3J7sbTyJSDnllnwi6vsJ0fbcoyttNwfzDqrUvY6g3SWfu
NOpeWAu/OGo0vPAe2rE53KuCDQbRadre6tW5CFFoE+iYB8OwP5RFuVt0oruDWF7TmduGWgiMGPby
lcUNYU8gxb2Fy6H5Tb/DrjTAn5iVR+/VU1lnD4UhC9CN5m4Uxi5GSfvseTZs8mhVGmxxsAf0/7Ro
zetQBL8BfD1DZ7wDLrXrZfFQ6f21svVmW0byrVEYqyRLns3cBblPN8WDU3EdDcvepoolyvASzDUi
WxL9mFSJkXWGrvirr+ae3LH0oiV7ZTbtCPkPPDIzxpAUMlkQIFXVwE2s6SMW9t4wLXf1oxolz90U
9hXgP7PrvpqB73jRzhGFSrnZsI+FT6XMGufNCpRAV/ttM27txL7r2jEHRSCuYanz3jf6C8kc/cm0
my3RpV09TM95OKauYPV7qZ1gjxTGdUTJktVr/gwSaWNnNHShr7iJyI7j2G3N2MnoCOIapv0JCvJA
ZpQKDnPXQ9yAH6SIzYwQQUK22SWlAznLtmZkscYtHRpFdVtfmV8YEObmngbd+k0jHetWhtnc9bF9
bwwm7LRgMsozvWnEeanV8mGcHE368DzWESTi0exii6OhmhYXNqXhLs0KHx7PQV2ck9VGX1DCfhaG
Wj8CTdnOdgSkQAeagVQ0VPD42Fw90dt3muvQuEsIxYK8U+SeL8CHT4qtHcxe1Riqb3cUliiT8zYH
8y+TsLdbW6J3Wa1EPE57mAUt/ibRafaDbifVFb0FC2hWwrFSm2sFxm0zEVt/ULuKEDilY0zf/Mja
+STtJPBFph5Y64JmrbrucWj6wC9L6lxyJdjLRR+/dAXyRW0v9rGfx3uKivbUE0IMwYBySRXrUDtg
KeNxOTRhO3mTrXwavOv3GqbADRVjFyboB9op032jhxNb9ST5gDXg4qi4ZpFs3yMmJHdsMvpD6UiB
3ftY5PSHdn38Tp196zdT9D4LvuLIF3AnZ3poh/i11MZHBL6THFvCsBhZubiDHe24+lWzlcvIxteN
BLJa2UVP06xeNWM4GHn1QC/MsY/hlmjNNGGvbSZPRsW4A9FwYdUJ0FDNP2FonITZUAFAhLy2Cn/u
MUhbKFQz7JB43NtG/VhHwSsy/SOw4GuYNmc7i+5T2Q/+sLAqpXNmk6k9jup5+iFwRczgns3UOciO
ru8Re2ttnhVuV5Zcs1+26QX/zjVL4FzT9XstBzi5EyWTIKWGDk9HPPMI0hTnUzPrx3DW6Esz7Tuk
4y2WOx+tA2t6lrqqnXtatChnimueu0X9LjSh0pY5eJEyxR6tJ3hXOLIcW5isHAXHXeiwq52nCc2Q
JkXWA30Kq1Os7uvljB/4vCTc623T8CwsEW7i2DIe7bq7avxL5KVe21Oa07kTdIJNVbEu7KoeQG2l
v9B9eihKh9qhBjgwMJv5IEdMpUqj/1Qdfokpm3ap4IvXUuVHlZmqT1ZXHAEkqTwU2xcCzE9QARTX
jodko48FHaC6JbHMkRF8sOBPumQX5YZNysLqD45h7ww/hrAMXEIll16MyjEele3Crc2lIukeLT6n
hgbfNlmeFpauG9KGKp43Xk4tIQG/GqXmd0P2ZnUDCNpy/Jhz7ZJnvG/ImfKzrXLLVfRWg1XRlhi2
2+SnPtjfepft8POfgHR+BYUzb4G23PGY2pqCH28WZvCvBbJNLbTFTyJU++bmbwiHJ1YpvFwqceDz
81FEcaVS+hcZ/ZOjgjYcxATkoTaoW2kxScLaik6TNDm/JRIoc94qkHWy9hQMreljTlYOS9avOrlW
FnuRpMWupN1N9Qq1gmzehrWn1QaLnJJMwNJX3lr6uu47Yx6ZVbHVs7redUFvFQjNCSbpVp1el2ye
jmi81o9QhukzfcHXtiUkTsQ9f1pA1LLBUgpvjAL9DGOWQYTGUKwZha2ht3E+VvN2/C4QRENXzyNt
mxul8xTrKieAkJlvvRe56kKEaDSW8hcYz+WsVLH1il4tsV1Ew64bDQUAbJ5UHq1aeHKilZPntHJx
11TRI7t88QV5ZNo3pnFZjCDyR9VJr9msx78IWdidRzUjDmkhFRfN3+L1wLHapf8u7bChyEPhRJNO
pa06H+IePxlcYN3ZLUXB0BRquX4mo5EcO/YurjnS413E3XIfOGLwxWhN1yYtu6eua607UiX5pUnl
R7kYbPyxkP0KMk2jKDPuGG8EraRhyjVayq48NzwFdyamrnPVpOKpmWn0U43eunYFwLhSzyY/wJnl
VSxc3EClIxIfp3idh5aghhn1DFFz1V7EONinNtZaoNhOGzxUMsyp4CoV1wgwIW2Gun+LafA8sRrS
HhAHKLiVkZFe9CWPnxWq8tpNoKpjvVYspj5XrP0Dq1W5rXiBvk1chb9tu2+2AKH1b1B52VlNl8rt
xVydoryJUX+thLOFhMoAISQcc5pjufeP9NpDvAsHe0/9R3exAgziWaz+6tva9vHRdp5JldZzMk3G
XS21+mmEz+bN7cjxLNcO8M9pmB+cn3CfsBDyIDm2i+QXPelY61W65VmILv1jY+WrqkH9QE0NIyFv
b1p/U0fso8qI4yeMODXp95nKdTuf1Zzsu/O7aGfDKbeOxeVwb0f6PPcX1axjbfRqloqJZ+cE0qlX
nfGCGdt6Bq7mZiMxmC1s9qxE8VK0S9tYgXkvUkd768wcv+3q+kM6hlv+mJvzWbOoGxb52B7UKITJ
osdlumOTxwJptgyGLSwlZjASe7FFuRV89xxEI8PH66D7mpbV5wo82BarS+s5E3i4cq77reVk81ar
4Vr1ubB8TYpxPwC+SAjWbxtjRWETtSvHqsBRBZSDjaTpkkftPHRC50xQzwHGFNzXI6clbYIxwdQ2
7Upe/IubJHqDEYVfV1oNOz7qdMQYVu0Y+Z/mAdYYv2DnQO+r2AxdvU26Mbwk7fRhOssvEU8JriqL
XgyjU7aDEhnHCLuI2SyPDiuLlHKVY1iRwJclS6cpnDuPNJHlT5Cgt0PV90fYdjSzds646wEmniLs
10dK3jVOmIbxHkjxY+J+3oWqpXsmvkcfS1a/jYN+3paF+RzoHIJnCitxg0kmCp11XDVJML+UtJ86
ne2BZSnDpcntyg+qojl0pUXYBiAN70owSVd2wYLIgw8Xh2K3it2GZS3f1KRz5bESdHOWzv6s1dxY
s97nbh6JB8s0T401iy301TPfD1DUGTt6w3VUb0pZll7lqIclLu0ztzJYr8bGt4apHNNdZN41VXWd
6LU7RELt/NCc5LGWowaXpZuTt7bMsWhCrh0BrmbfVdkKT2RdusVtP8DgTMvdNJNdM9uQFJZq5F48
tl/xDHEtcorSLWNH8aMgjA/R4tR3ddk/soMVnt2Er4OKOcWex3Tb1PMn8SUTS+DAwkov5Z77nbjH
JNi81JK39aD6ZY4MMQBjeQdoXvvBEDXuhE6wGR3jitQ5s7fOoL5hkvQYMfqTlWIKNNpU4UjEus7H
MbQh1DqD9+XCDFWAiw3UlA10p+DEoPal6unvRhQnODtY/6mRvSbT7FxiGdw5Fq46q9GHDwOj5UFC
esw25WBghdMDkG5aX7xYA0/BLA8fqk6Nz3Rt8FBbDOkPFHLvsX2oHxoPZvjYauN1RW1feMQnrlU7
7Z4xJtvyIuhZCNmZO5Gm386NbR3ADfZUc2rT+4K8um2FM5/RwfM7GhBnBp2k+FaCYHzANWphc5BW
8mF1RbqtiFwfAj78tmUNuK31zhw3SPjBoWfjf9TV2fbVplMfJXDy1e+PzzPMFfXFoT7AZbskQK4U
/VNRKMaJWbzalo1dv4VKOLqaUtf4bAt5UAIJIZ5SVYTNpKKiXk8k0Jcqd4KrIiYYXXX9OvfAH+cg
NdyBXBYo7KbydF2nUWbMvnTwVS6vC663vH5dTOOqhZV6B2gbdqotOZXZdZGs6ckxi710lvarniiZ
h7Ut3E2yUY4kRrPNgm8YEaJ8STH5YwvVyqCkRyFISiD0DtZbkNY6FELD2WjW8s7lkOzbBsxxNyY6
vsxSEvEaOIJG3B4ba+BKMTkot9pnbpbl3ug0RGcDSwD3072YAJpGTu74ayHxJiGl6UqnEvdDneVX
szGuDZ26tNviqPNYRIsD4c0XUu8vmoNzty0A1w4lLK90ri1IlA1PCS4JpyGVZ5B9NDrxWq/O68Ik
bLeW3DEljmlxkH2xNafqw06cfRIY98bsfObT8M1RyuKImww7EIbdXWROP81qMf2EBmvIyzZjR9t+
R+HodWk1H1ZUr1fVanfQmtG6555rLkuZdueGV/w+T7TWq8Cl76M6nLaiMlI/jKHS3YO1T4/EWi9W
PL8Z9fwFa65nYhvnJ+C47aM5InDUXUgLB+Ey2mU6/a7qc46ZYCJprRyprTfj8dTr/egXViHfgnae
3ixotYCCHOVS9hyes9jEkUlmIoTh5mbm9CQG59WW4oT/IPOzPPWy1OINB2Fx00z1RyHm2tODcVcN
09G2oz2HBg9B9zxDq/isZ96jaaR6zFP7we6fxgY7/gQZI10eRUXsDwXetxKkkFgtL86CKRF8pWcA
GncJgsYP5Go9BHCv4S+VFtdi0tcHyi8P9mRd7RhwWqOegPS6lUlpX5gcw9rcO0v+PJmq42OMcdW4
3/clz0sZP7RK/zxE1UtT9C481D2aqh9NeICQQ2Q+HAHme1kEOTXQfnUsCFrNxpje3hfKYn3qugGJ
VvMyjZctSC4PIM+2DJttW87LW2Lne5qBWeFYbjasyVSqUTLl1NTcvYU8GbbmA1YaYdo7/qRQ7Wq3
94B9fGnlrxXm5yhuPmZYkC1qzLiONkt4DIsIw1blp5rqU4/RfQxgXZtUfxJ1u6kanWwLCa/jLMUL
Jd2uRRVpZvZcRYsn09qfUxyiSQRKDeVf6Lzf8F6NyO+bMP+ZG1V9nXLZ7ke99HhrHPGeVO+jYRzB
JO6iYTyYEW/1OJgOYQi1ojRJpKQcEYrh3JXFjsGUazUwzkU3HhAM3Clq3YHvNA3LjyppvDBJXN4f
Xl5U92xD322Fx6AT8tJWxRlC+2PRIiBh0EZaKXh4B51vlxpbAY1fRu8mtjhPNu2PYnDRPO4Ng4aR
kLgu3uet3Tm+ItPizI/yIq3guesaThk/jFE/A/Typzi9N0fzVBNa8Gj7exYBEEwHmw1IB7JNDwPD
jtQHvw/DcyhLFk1x/hSo9SWbUb94oxsdzS91PkDCUiswjMZDGOGRWeTnnCtuxs0X8vJAH1X2k55s
DQOAmBDTGTf2pXUqnhfORemrU9bWHln1rVDKQxEw9vfcY3Ji8bepxr6BBpk/VFl4Nobkc2z7+zlc
2Vx6d9STxY0Alz0irM8cAzKvDPpuKyxx6XtMPIqyCpgNbo5ymB6MVEfWxjBABDa554X/kInuAsTM
X9QUAUFHWuPTp8PEYR8S+VBEj3VcQTm0Bzo72i04fGz0OGbiSPqVqZ3g6xN9o63ERXa6J+B1No08
c0U4PmKHfYqyAD6pfop7KBwF6P1tbzQZuESepoFCGCsqjd7vYnUfUwvBXsU4MttuRWJ+GiC4USSA
6Jn9a2Py6MSQu3hpa59Mfba9MGt+qiNhbtn/nqLpAKf3YJbSm4r4Y4jsBzZGL7pVOCjv/SdlOacl
deSBXcSzyVOrYjfIjvPSSUrgh/kYDdIPEnE/y2QfOgGPS5Y9WiyxRQfSt7XmcbQQFfRRxq4WT6fa
pLkozdew+IuzKHe2zjm5BPGFF8t86uOidYOmc7GeX8Yh/5WU8EZrfVdNyp0U0ZfEkeWiuxzgXAgM
yJNf8tFHpbxjNgHIk56sLDoFcnpMRf3YU/hJr0J7hDF95f33WcbSBFHtvNCrNO1yveP8ZDvbkK0g
CeriDprzudH7dBcoyxsb7M2YTydy53dZhBUURpt6pvw8ftJC5nClT6brsrCVG52STPA86P3TEufP
aTJObhQgk6SqEs7EohrGLnAAB1tGVOmo6XweNTipmVyuVQPUzGm5L7g/sgN4U3sXTqZzzXiG7Lva
1mixZC+ohnSAFJrTzRtb7yTIQZw/el8g+DhNEe1GjrPvABOThYtOLqcYpMRFtyzIt4CSar+slWir
Aa3mCOQIkI4kdVDQ033aZdFTvgTJd2roVDHNNapPSvMPGZJA9YBK64/DHFv3kAdpfZ5jGe6hzKu/
hkGixCjaCM0MwE/ihsFS+aAsv7NoCpo9zB/T2JBU6D+UsZ55Q47leK/VfTW6k3R6XlZ6qu/5b3/3
WaC7QV40DzXbw32Z6vaTEcvlDa6Acwfs2bkqstYw7WZMzBLWoNcOdM5ETTbdIx0aH4ESqZ8jSvIe
RxW+KisLKl+QWnUT1nDZFtRxzZany/2AGqbHmt8MxP8o3QYVKSKynsO2aMP4S9Y2PR7t0nti6ih+
KCuD8/jM0yfpcAr3k+GzTsAFXAby0Qoyyr/Vlrkx43ARE8/UDV9DJeHBPowXoijxxZktwe8I1sFr
VlCZETC5HwdrdL6iXPJ+1lFBw7Q3N47TD95o0uRKAhZXI+a7EAOZV87YpzYdMEIXukG1b/WiPzpr
TdIYtz+BBXzaHQjWGPVgq2Gof+5zU6Vjq2yHs5zS8j/YO7MduZEs2/5KoZ6LAmk00kjg9gWujzHP
iumFUEghzvPMr7+LrqzOCA9leOdDvxXQXUCWskR3Omlm55y99zoepza+rSwaq0Uf0pShr7qaKsNY
qtyCvMAoRUdoyJ1IfIaSNFAtNb0AcseuG7hufzxodbItamLIG5hkG+WUxWkJnoAXiKWt9PWVzI2L
nJ47NMfCvnH1CQA7EboIE64ZDZk3QTpxDi4r/nUdVc9qcDIwW5y2H4Z6mI4TM6ZPRhJ2veIM260t
P6GhTiTwuqGFCs6AVlNn0mwokQqfA2vQLsY8QNKqgH4QBx4OdC5yMkmJLWdkRmL9qayGnr2j9+bd
BMXFAuJkexHieVkCGohOSV6PrvVcPZeVKDf0f+oNSdfJlrMTyYfKSsOFnrOxt6ShXuidykOegJph
U0zKxUlrxe6t28QuIrk2r39MBvG0s9sk3RDM2l46hZ5SrhGzvGon0W673sUYpTi+UeIruZ1kXTUc
CxDxwfVBCrtAnSzPvWqQJ7XjNycyLhI8U+Vk0+gAm9Vt0mGIjloGoLNcOfI4+4tK3qHwE8XKGkyc
JcDSeppvk3tJHAoWWnCIIyfGZrwg0pqpFmrYR6M2UqLvQ5CBFtaVoWmscww0MN99zb4ovFqtLNx2
3NMxxcMBn3XxrylDsVO0Bq0EV4wYMR1fFx7rtUcpkSee8ejakR08mkSVEJ9NhARVsD3o5vG/msAo
DagVQKU7BFaMNxzfYDbWlPqFXaq62f4rTuOoJuQ+oC9GXhlIEq4FdCwjGYH0zODe90xq4p1W6D9W
j3e+DRRSn6jzXqv2vTKPf/0PZZ7tfMFI4c4QZYp3xU7x3zYPh+QDFKHk/MHs5Q8E+rJ/K/P0L2jy
FARElwQskLfo0f+U5hnOFxCPukCbN3MkiUv7O9K8PdUVQ1JdMW/Hy4uDlFwk9IFvVVeB5VGvV5G/
LnX8/kVuTVvbiL3zN3fkN7K89wELQHPnqyA+ZOLvkLtm7mnYKqZfWEJBLoxVcUNqz7Zww28YJc8l
rc8VIbRXmpn//PyaezK23TVJgyKTErM4cRF7okMopljmglpb9d5orXXN0258p/XOrHr6NmCyPh8y
PCKfX3NPE7i7poO0gxBU8i7AWr+/m4Q7+SO7hUZLPHww3KAhhMYnUIw0o18v3l+qD393R+nkkW8I
W5qHaFYNvslJM3IrVL7T0I4e6v4+z+DQmfALCUCgLhkzzzgy9b7Z0AZLjv/md+R6UEyFEoR9otjb
+y3dKQI7IEVJvx0qyiqXjXGb5tasyPFE0B64ox+eT94dCy2ngcLSZOqy9z0tshn82pDVmpQwyuew
ZgE3KOA//06/vQpXUojZkD3uJ742oxpRzdvVGhiLd+5k7OtYuQ+BTfevQj6qIA+QN43YRCrpvaBI
MytIUgq9CsxdNl65UGw2wrAPkbn3n8H5KpjKiCyRnEqZob5/MgpE2XWW+EQONzAG8tTob3N4oifE
S3vbv3fbuJTiMobULVpmSDffXyo2kRlgfKzXI7X90vXJ2ub0rA4IbX9z28jHdQU/sOVYrrX3hapx
SFonLOp10dPo0DjTLfpx8td/+7ugOtVRUHNCMKz9UNmkQmQrirJe95zqF6QQkjkEbOZvXoWFgbWe
JZCAOpND5t4CMVqRxDMRYVsvqfPIXxvw0TdaKQ8sD/Nr8UbDS5IN4m0C8IjT1LGi2uw7b5cHfoSq
a91SxyldD+uZDHkk4BI9+dKhm+3A8Lj6/PbtAp7fXdHlKZizXREq2wQM728kaZ61XYfkEmcP3I4S
ZEkLV2oDtDg6kXbxzZepu504yKxHKslTIZPwTKGKO/DNDX2PSI5u2WI3nXdHHJKcgp29m1xLNXWq
S7t17xNfusyh6ABM7CZFYz1KiwJxXGG45gqAgRSbPq7c9H4+szvXTJf9kTK/919HHcPTCTPnoT4v
B3x7j3heZHNFt9hJT9xaC+hamWnF8t7i5IWcCTvuRhviKFxhnux9Sh45VUdJ1BdX4Pf6bpP1RXWm
QyzAoW0GA9l1oojviCOS6VFg10h/Qh9xyXIYQydY0UQTDfOr1lYrHVMSBUIXogmu+378gQ8vmtZd
402wHY2yHopFYKfhqU5jMaZToCGiqWN/OIUr27sLnXqtW9KnA3ASkPxLEHlMO1c7Jdqrcc6UHGNr
5ftae5aH8JOop2cjWG3p+VfIBiHmHb0u1m5meeQAoQ0/jbKxilaxPzvBQ8i08CD98cxrTL34kTlp
qhaUpbyydhyqiE6jV+nLqTWA9NFWgFiSJ02Ks3uw4YKafasealWhRhOiqZw1YwGdMYwR0Iq30CRe
YR2186WqNHkq2emIc6MQi1a61aAr0GpMQplvimCVuiU+HTMUhB7U6ACtFWaDiVC0elA3eqowU9XD
/Lfo8eBUa5IZxp/aVNFj0WXIvAdyWP09asoeQ2IatD6Ew8F/DozavUFPaj5rQa8ywtnGDqaCjInA
j2Sv91s9FsQ6hETeIwEqiv4Joujwc5IZOzPm/8e2lNW3kDQSb5WGoBHQhvltjeV8sB9B2iKnLj1X
kgYka3VmV3M3gN6Cdqkjg/weI8oKjoBU6tOmIYonWeYMMIhtiqL6xKfooaRVNg+jl/NYI/8K6o05
5uQaIerMgewo/aIq7eq+BmJrbc3O9lEFV2GhM0Py3C2TG9tc6AJg5spjp7AWxdCB3u6aIN1qcaSe
Gz8sHjH+2A+9WRAdceV0duTk167u1dN56xp5264bJbItYf09dqFAuDf8ZELSIu8J+Ik5FvWLzB3c
ezumawHyr6Y6DntakqcORMBkWymbgWBcxagGwsbBqyZiq8Qq2tbMRHvfUtDaPNogCdEm2kKOmB3P
IAdFyLjALjXeU+xM1aXvDz02OenbPyaRFHdFA0sYvkyDccxx+2GuacvuWetbi0iFAmUakZXTbN1U
9DtpNWS3QU83h/wBr7jMc0EWUNEYTCEFCmhkqEbQ3SlYIyRROJF7ByUmsY4Hs40vgiqVHb0XaZab
JMnK+NzsHfmkTR2pTUYzGPopYuuBLIHKFubag98H54EwDZrWWWCdizQ1XlVYTA6+T+Wd9LYQydIN
MLJsLKNqGFC5DJOZy1Z27Z+XkWFoSyec2mlheIbqN8RswTOBgenCSctgXjeBRqtDRxV1qmLWK4ax
iM/WbqBhyo40+ikonzLG8W2mNT97ORB9gjAzROWRWW6HVhihbNcxej0hp43wbNFrFU47Ufk/Rtcp
+4o+mC7PraIIXnK2snGRNShVFqM1WK+t7NJ7s2Lsu61aIZ9GRwbPKGvD+8lozKdkGmjQeT4wBeQ1
pKuvyCAcbkn2ZAQEo5asDmRMxhZ7AGcLPcyTbG2NvgaYSin5lPTm+NKPZX6D2iaK6Fh6TYkJcFAd
gooJOwBhMNgXzVx4d7rphuKMkJMRDlcQExvIHda/59ALyzVgWl6ehLeiRzFrkRBmh7X9kwItQbxb
MbA78iQ5oIvU8lV5jCbVPOoI5WK5SIPyIcGyEaDipMGJs1zmr1XYarR6CbRGS+waT9akpsfZ9eFC
JsG0uog1gRyu9UOgWZEceRuVGcvg2Ck6ueVZVpKwmnL4Nul9DU9HzLAja2y7+hTK4HjjZLHz083I
k2Qp5hTAoCGctBVKo+LFYg34oUUxpCXcyfa1KBvLJ8llTknyXabSi449aI25uGa+kXfBlWsI0rO8
AW/KIken5i76zgxe2qbW0BI5IYN1r2oB8GmRa6Dv9Yz41uOZ95GCCg12XIUjGwJW3qanBTldlzGt
OmTGpp2TbhMkbbL2AuCfRhCa3cqSfo5sVIUIZ4awJEGScN1r08LXA3sz/d4MHUkmWgWMCGmDMy6m
saq+9ZleET7SRtrdnOryOAQt2eelB/hoAcbW/OGzB43HiT7iGom8tOho2aQ4OUZZGBVdf525jUEr
sD6J/UlWC9UE0VWXZDFyiag1rnVS/YqZ+6SVG+IKm35W7BU3uHgZYAk9sOTSy4bkp0uq1rhI6lxC
GXa08axugVJuBEXftWhIDSJ4zzXADvb2aB3ZIKYfnBD9AeBVg0CRUmvC+4SMEGbBKmfIFUA0+0kH
ywRfDfWxOpMZQo8jDRu4T8yfZboru9LJPbBzcECnNZXLjZMEvNpjZasTAzUx8JdgzC6NJibfJKXB
jYy0RUCWNolpn5eJqWblO8k2hKQY3SnheQgiCXbyrge2OJAqTaufV0phKC1jr/7KmkOUChu7exGR
0QvEhmbba6nDV02Kqn61zYkEkWRMonGLmLG97dDBKBA7TYDA3A0GhhAYKVygkb32XMl0emx1hRxr
lG1945khsvNyiK31xBT9mdUioavasU9ltgEukIyv6nm0R31uG8sGJq7XyAfC3cT3iayJo5bBYbYs
YiHuc6SgULerULtEaoUQToVmgAy5rKH2+PqLZNYEZ5S/m8mx4HFgCij1F6OWxhVI+PKVs51khOxb
zVfNKxNC8jy9Phd+UVfrxnG8aVV2Dd1GUMcmGbOedqcBfTaOXQaQZ22lpmRJak33MqVOX65a0fOS
oV2NjzHNOxF644aDX+xIZD4NLU7OxEZ7nOEt8dhtvfiGAhP/mR0V8pbBkl0tPW/KifSrdCJoHFsj
ukWSmpmtigJD08I1BQnBdu9Gx3UV6MRU1vQ3wGshcSLU0XGuEsUKt+SUZRfrSbrxXUQTGNsaXquX
VBiz3Nqr8Sr25QSUFh2iA6ygn2iYRxHhVMIcMziDxAJ/bUpQNJVkhLEttdJL1hK8NP3wHVsn2nF2
NM4N4ZqfCv6O3LF4yJUUJG91hMBykC2yYS07l/ZvEziYEfy4DtOVlaOKXOP/gPhTtTZCEGtOB1y4
TSVLDh4zIYgB7XBPomLRQA6yvRIlZCxiGJy5i4l0gT7GemqAX102U87My+kjDmI4+3gBuPvai76j
FZGtmX6lj+wSTTHTjIYd2UifIUcq9RHsWbSdgOZlcb6pRoIi1kCkoSNlwRDkGxSEPtPAHUGJugma
Uj+DlRwiDMTKdIzqe7kjL9miBA5ZWyMsc+RIDFe1yg2psGZoU6m6dnapgHLKd1SnsmRQush3tKd6
R36ydxQo7IGxsZHNTIcap3omRfm0bDdxWaobznOwpLwZKwXtOCyB49Umg8aZO4VuncR/Ikiy71Xd
VWeaNTOqMLgw4rQIWnglBiu77PKqftRNwFbctfSVeWopmC4zZCJQJShepjqobhCpe/bS21GywhmY
xdRCzJTAmaOVjaZ7QfUDXQsRLM34fkfdcnYELrGjcXlmw+CQpIfsKzTP9E5X9N0Ym5fq3oNb/2PA
N2Gj0/bLY7fD+k8CXWMlxz6yNJbNpOd7hKxN56KtsPnJIFa3xY4fhroU5ba144qZoZc9G5Xssath
qCAAmWkM+D8jcV8SHW3q0k1mYU4egSzj/YJeFmnZ8BOsGkff2AVvZu9IZybVG0vsjoBWln10ZlYz
Fw0284h3YcalFW3vdCi8ovYJp1f1qIKKAORpEuMPf9DhrQUzei0zYuxFphjvwIxDZgOQIPLTpiFX
EKiP7/xwZoybuSO6jVK0z+2O8yZm5JtWx8mlP1rmnZyBcAHWTYS/Kiqvgh05zkRixbmaOvQokES8
MVkY6qXW1TlxclU+PAQ7Fl2YTQgWKhM1+qLoavN7y5NANRLOODtF3OK30I+1S21G3qESxMTRtBkH
2m5Hxat9AHlpEzK7z/qqvxuzVt110fxmpkDkfzozYG/YsfbqkWQujuI9DL56x+Mbd2w+FP+o80m9
yq4jqZOmqZyZ5EeCRh8t0xnwl5Ve9hLvqH+OvSMA7miAsT5W48LYUQLjzIMYGGgq+27FM0dQ2BVM
wchudIaHrc85xMIh+c3bEQiZfriP5o5LiBcARiEaW8WgJhbkx3ghGMOxVxwioh3c0MngHJoz8rDf
0Q/LxKio12coolUgcFvhaMkfrR01MSocid8DW4pYx8DUskXVYcFZ2DviYuE4xlfAOfY1gXEQGSM+
U7zKZ1BjQZ7fq4t+ncNgHreX7CgwHVmo08ugrManiRy9rwptOyE46RD+9KqZCdkNWfPdnEGRbTfE
NQ6rmR/p7FiSyGbLnyO3FKX9jjYJRpgtsxLyticyNlhWM5iS3DsYlRj/umda8MFDS65LNIeo02Wv
d2xL3WlswarDaHljtzMF04tc86zZsTFtjttM4HfMTGZ68DObwoCl6ey4msyQOCO4mU3LomrIQ17b
bO4jXHI8gEDckFvx7rZkOYqanPdVNdbdLX1OstNLQ2N77gfmViuzLLDfd15t8SLzMOC4cXBWbdRA
WP99rPk+fEk71ZMldiuSQXLhqFdFhXOtq3B41bQiqpeoU/pwjjqeakBwPmoXgfJrAgAIjG1ZdrZE
KFlN0bNXkmcso7okONRuYanXwonsFTE1LsocZuDJOjcDDLItFQwfSzVJSjpg6Y/FWejW5jmR+95X
GXl9Zt41RunZ4isYXH1a9W3nVtgR2sFBFz41Vlhd04NAzOxGGUIsxZ8+qHLSj4MYwDS9yqp8IX6A
6HpSwGr/jEwRNkQnTUoLbzF6BR0VNNakAFsBch6H1mZR5XI4gfNoh2vbbjRgxOSr8DaSov/dxseb
LKMUiSehHFEGCyLI+E+3m0N+cb/q5xoS7HtNn7Gqohjze1Iv5W1Up5BoGnt+UfXBCx9A1FQufcEc
qShomp/C1cSPJsrY6MSYUANJZ6iR/tSU+iSZREnMeWZGJyQGGsKlQNXnLlM77q8aM7hqNIOkzCIN
KlQPph0vfMyDwRaPlXwcWjDqa31Q0KSw+KTZkmjp2cJYjQG5DCO+JDo2cIWOfZXY5aMRtY5+5k6Z
NQP00pEVsGZ6hU/N4JdaiIrAJXgNIBVYO6TQQzRnteoRrycklpjUhJ4TnaVR5jHgnYiDcY47TJR4
hCwn9eTWaYNZ31tbfSLwJ/hI7RN2vWWem8T0llHgnPRF71Z3Q0h2/UXE+B5OH2ZNupqIUOrmxJsc
q72rgn5APjSYA6a2KaYDuCjcRrY4ytzJOy0GDLMEDqQdyDCdCDPrwk0mHspFXnS25+FCkoV2XzVY
vK9NUqH7Z5KD7OTCL/qm8za9AFiwlQEu+tWo+0InVZF5brkYsth3IHhmgTtWszFqCq+RFDjECCeN
cjctPCIKy2Z0XeZQDeFFbJCaLPQyPTNIFyY0DJUw6borVNNoAmFzNy6dDVHT0AIq3RKsBl1cp6/w
Hdij6+N8CjlPiIVOQLe5cSQwdwpoc5g9PrFWBRs3UXrOVpMkr7gB6/Mu8+vMoOLqseUEIpLTdmwB
NqwHJLcQFnqTZiTwJUXFzRfI6NCEZThiuO1ySoOvrIERqY7aJMcGO0LcBp25rAoWUIP7HVuwQfsu
VDQ7R9RVzCDy9DXtpnkVoXeWEeqcKTc51UUZ4ZCt/Zx5UVRzD76HqsYHmukdSc080OFQng2OX/Z3
FmJbu6WFRt//qs2gINEoE4mFE8YgJACRAKqMNl70mszCWzarOr6HgUJecAygOiBJ3Sqjr6OG32/r
maVTnsaVZYU3A+pw7oQ9mGTC4WlwTgdkmDjakratU4xFRFrBvMpAhQKrFTK3zRViqxywbFlinDxC
A6CZxzGjFbG0UjcVjykZYDeMeHJTrIfadJMQt3MVxcPxaNSDMa0b1BG+s8Uo1GgdcrDQN+kVxyYG
SnrIVEmox029bkhaReXBCgshukiqs14RYcWJWEMYG+NVD9p6WtsqZQr9a6j3H9XAW9UAY6q/Fg38
v5Q+0Pdv2T9uv6X5t3fyAf53f6gHGCN/YVbEOQ15LIkocxLLHyGR8A++6MRGKilsRtyOwbjl3+oB
gz8CSqRDotMZN9FCeSMekFAVHHJdTAGBjyGJ/XfEA++nTAz/0CbM2gWLKykT9dD7KVPVuGUnrU7d
ion3CeunvbD6sVljONaPvaipD4yezZnD9eeQie/JwFtIVwnTtCHtufOfv5l6cyCGFjLl3Z2CUe6t
wq5B3FMZrNmTCzPewcJ5Ro6wv9FLaR7lrvS39UiG4MqQfnASeR0lcBvigjDJZjk2Q3MkY6Z9YnNE
0qwMQ95Uckyefc2Mt75ncGqOFPFlJrv28Uim6je6/r6OZo1Cefbw4nSV2Qkdho3h3avWIb1cLycB
1qVMn948H7+RULwf6/766ig0LOlKZukfAKsQjlKP3aS5Q9InlyG2qxXhwI/Iz6zV51d6L5yYrwSN
g0wxY1aszEKU9zfZbfSkwl+Q3mUqBCCR+Mgty4BWPI07nBx+kZ+2TNYOzu0+/LYQtaQSOmlRwAD3
wYMk/ACcR+Z+V5WmsRFhq4AZuNVKmpRkTNQ5Z+/M+E1wlqnhOx2f4e7zLz6HYe09Xoq4C9OYh4ao
Ddy9GSZmo7GS9OHvzDITF35ZEczgQACiurjACis2xMX064LqYxPo07VOZY6nggdRj2Mip2pLrDEc
91s7qeKnWBKWOsKfP46EO53Y7hMh4WJTBz0erGo8xG3cfz6YjyPMYP5qEscIGHBv4ovRkLQNN9Ru
I51+mb/MtRMmKAcejf0Xfr4IegwuYM0qkP0XvvPJaJqryVub2ZAdvjYpmLDGBSd0v/sp/jd2iOI1
uyXn5rU5/1b8n/kC3/OCUCM/aP7v+3+sf/2z/5qvvjXf3v3Deoeuu25fq/HmtW4T/qe/lDjzv/k/
/cM/Fv+7sXj9r39+z9usmf+2/aw3i4fqr/eFi7xqgtcq+8f5t2rG4/3juE6+ZT/qtzvE/Df82iEM
SSIwC6GhOzuN058bBCzDL/xXtsEc25EEefFL/rE/CP2LZZmQmskShgPM9vLf24MhvxgGBhHXQQTD
/kAq8b9vxB8rFPfwLyVK79cRNi3DtgQ6NXRQtkMc2t4YnuF/lg+eNVxxSDRXumY808SWyyjT1aIk
N3cZVHX662Txl9d8rxWZr4ksCbgfghF2JWO+VW83COoVlZmZ0V9NHXEHpEjhWCnT9MA+tFPq/LkP
7S6DCRcZHjovQNT7tFKjiJKejmp3xd6TnZH0eDQF0YBXFAdZpA0wdGrhn8d9fEw87a2dFP72zVPx
m93A+HBzBQnQLooLwzTgIO40EG92wtzpIPoxHbly8qY7kqSFbfrCsja6i3nHrpHWpilUPQI0CVMu
O3FMaDttxdxNyH6k/LKYJJ+2s8vaaAz/1O8K/8Uk/PHAnZofpjdL6nxyAeFosVKwKtGKmzFSb38Q
RIUysg3kJhENqo2dkXRlZb62JTAB8iCBtWRsTrVcumZ5EWLPWTGLeYLzQedITj8IHw2+Z6IxLyJK
6ZPUS4bzgO7FUSIUrg1cQCTvOHMuhVscodW+YvDSPxpm7SxQEoEBqwmUjxs9e7aj4fbATzDrjt49
BDza3H5BJsx8QNsXWmUpsuDOlMmV5cbypMyMYakYPJ4R9VQvXWJDlq2s+gvppf06IHBqQ3zUcGBB
/nh7AaShrzQYBrNf7Utd8Nr2aKai+KrPGnGaJNZD5IsMSYXdbkZ16U4+ubB2FRx6/D58dwuKpsv/
k28Gjkrs/ayNjn/EzlL/qlcjZEL85ZDf8GpEFrClqCYthnAT5XHSSmn8r7Sq0xaf3/69zZony3JZ
+1hjiCpEejYTQt8+WZlBlRTZmXuporzeYtCVq7KcFOGkYb92PJVsjfFW+tFljZgdSeREJUS+lDGT
f/KwzE9jsyTHvEvG65gUtiBMtyIjKoJxwSNwuyUpfsx43IvPP/aHBcriHM9wmeM3v5mlz+/1m/cW
jlGBCkG4l1XoqtvR6pHmj6V3QGa2p8bi5vC3c/afl3DL0NV+aKQY8pyy15kuobYcD36rbQeDh9Sh
j9fGVrQxmmr4ZhbyZXfMmsXxiN0O4e13T8G7N8Q2uDTyM34fLH77SZIoFQLI9pO4zExPB8TTnekk
mzzRcHCuGq9gCFBCvToTKYNsQqK7F4vSk3NtMSuK0jLOnyzrPKjdPl82se62awd79XFmVQRCqEh2
RwG2HvYSWT1PbWW+fv5TfVxjMTDNek2SN9nIUDC//61IiSf5KXb1S8LpzyoOPk811Jx1pKQcl5Ux
UlwjsovOI9L5ztGPKOhcQ+eRlWXp5oYRBsifMTCerd6uzx2Ia82iM0f/PPP06dAL+f5kNv/gArKe
4vDM3s45cG/jE/hT0po8u0szSssbgV1p25eeqonzMDaa5mtgH2C0ZWMxfMWLww1MDZo/Yeew1JZR
Vy/RBBK8UaRRcwlcotzMjcXu10v7n2PdP+ci+6+PdZB6w7dHuPnf/neRr5wvxEpQcSiO9L/Ke0PB
OGZfp65X6A3eV/fiC0sHS69ka1X6XMH/o87bJvivf2rC+IIM19Yd5KuUybow/875be4hvNngKASp
wyjG5oLi1+7y/vkvHTrUFn3B+xEn9wlhJfVjF0jtJSNW5BI21XTJHGCkLnTaCy3saFNhg1z2pcDD
issqPLDi7y1qu89jcbqjPIONofO53n8eLULvpfeaupciMo8bSb+2pi17KieCljomUphN82wzRcIh
xyWBFqQVuOGaOD0Qyft+Ed99EIcTJv0PljWXQvn9B/EmYXqZ2xr3GPMTojHB2JC4Vx+9eUR+c8YT
8/f5c/mcLwPjAzEyR2d956F4f5mRhrbXEPZ9D9WOHBbLjFdOCnMMtB3hr17jbAe7OSV5GVtoPfWv
Q1EFK8+z1DHhStHSjKsEsXzZbofUz1bknvvHTu95Rxn2o21Th8kKEPJwaifasIkLNMgGFe3XtClS
wlfTyF1LYBxrlJWHTq+zt+XDN3M4netirgxorLz/ZtbYiLSj83APOPKUBNcVk5SL3AjPyoyIV5Ud
cWJcoKGBkpsvyyBcksq4ki3r1VAeBXizpe5thFkuRKY46OabKFJHQ97dNhbyRc3bagJAn3bAxfLx
Z6fQMiiZaKBx4nb2PjVD29zsm8a5DyCXHGkOoVkjcpMDS/lvr8JJjs0FdT3tkPf3Jh283HbCzLkf
LYJa8C5PaGmAsn3+cBm/+QkEvTsaaZR8iPj3LuObZR6IRAQPHIDC65Y8YXR6KD85L/tJfV3VstQR
Q0XhPZ4d2L6oXqrzwNErtbTZKso1g8ie1BAC6Zg7M73L16k7TtGBz/mbuyGk7s5dL86Zzv4hO06w
Opoq9e6jotDWCAQYAY0oEj6/G7971XgOJTecLG8sW3tvNKI4bMGN5t0TQ2QcdXmIMVOQ1YoQsmFS
jEaxqKN6jaEP/FY2IG1rSnFL0H/2ZIlwXGmZRVxoFYSbMc9+hJxZjlBeTFdRwzTMDkiIHlvbPHOL
WiOKkbRd5ntESLZptiJVQ79OGQpgpRf52edfbPfB99YQChTOL4bLaiL271+WhgKZHPdP95L+pBr5
JlR+L+xA8RZbZUZaIxy5diD4MQJbcJ6pvCTNP5HYtEC+t7qvMaqBcvb553pft7C00esTFkUL7aS5
R73XyLUGXzpt1PgPKPT90yFkhJ1ounnqeBzMx8rMlyxrFZQ4urqfX/n9QemPK+ObA0ZMX4I05Pev
F5TN1g6DyH9InfSMIsK+VVpER8bTjhHkHso1/7CE8z0xIBiI1wR7ub33lll9HoMp4y1zk7giVUpN
qxY/MgJwcClFWSDhCUvzwMYxN1be/eZ0MTm5zjX3fHYw51vwpsaYz62Om7vOvUf1dBGQH4wGEsmi
kFmOjsVV61FmD2Y7TVurw5fw+Q3+sLBwddYTwf8prMTW3i4dGVNcN2HB+uV3FsVn8hzoebZMxrg/
1Oz5zd2dXYVMQLDu0Azbu1RJZ8xKrNC915jvwsssa3vr0/15IVIugNvZYzBx1JHRly+OO43XHomQ
0EMsTLrqZ6en5cpGp3qFYeAZysh0xCzuaR4/bCZNICkTcbcak0zbJDL+GUs3vDAl4Z1GFlsIUwj4
yjFzYWU3Hyakp2SpkFSLLl2ujVZTp0Bb0cc5VXEKLtMjidxeS9VelYlbHRNlNi76PEy/jbnlLhuc
DMd51fuboYZW7FbIHQw5mStljPqBN+8390yB1HYk9iNH0L94/3DUCo9zx3T6njIK8mGXlOuUFAJy
lNPpZLIdBBHQuQ5c9DdPJEgGDEn6PC/S981BkYVcwyxs995knnk2dEw5DZVpR0RFDMfY8gkGm8pi
RR2mEM707YEX4jePpMNSgz3TYeFBM/n+OzeWPppNEvOcBCbiHuIqrgrTvzbSPD9wMtzrDO6WF0fM
BwSIDfynMS98b9490gYjm+QvjA7hlF05LUJWxkz6qrZRwAjStzexqnribUZzGXc5wd5NP558/gZ+
PCgrFlUalByVkQRjh3r/IQYiLRm95xpi41Su0BjkZ2lhlNu4QoUML7M6EVNinokxHAlQaxANEEF4
VOtlcKDb8ZvFlh+dDg0bOL2y/YEKCks5WHmh7gckelvJ0ZQUxhxVxWjdEAFrrD//4r95th0ebIZX
PGU0geeu1ZubH40wS7PMdO6rcLAXBSTZDT4V/UwzR3uLYllc9K794/Nrfjig8LVmAy6bmc5CtH+O
ghxLRpjRO/e1HtjrESpgRaT7gU1r91a+X9JnSiCbCE1tncdq761tFEpaCE3hQ66hbs+nkrZRbI7H
fW/bN56q6iPMyMOJn5bsZ1UdbgPU1CdF6DYXadnKdaf1xaFHfX6K9j4TPV12SIbNBGDJvacs0TN6
jnnN0aIlhMKmH3IGU40MkNhLjhpr1GFhmOPaQ9uxKkOnP6l7gzTjJhgP/Oy/ed5p98+kEjlb7eX+
kRkZGpF6eR4+0PwPWLKD5shFZnNJ2eo9K0t0a7jSpM0yXD2ygjQ+yTpc0mUWNNvPH4aPxxpM0SwC
DNb5LBTpew/gQBds8MrwgewH4r6Rrxh3peFTCtdEuRAdwYGP3P7UDx4ap83NAxviztP+/ieRFKRy
PvBJbgP1/7sXQA556SNa7B4g7E34xPAZ9XQClw5OlyWn0/6o17zuoQwToAPxlG3xnZW3jpE5D5En
hzOSsetny3aLSxze/m076pCGm6Qi2JS9sMvq9CqsSVLJCLFftLaHB2YcqqMymZPA0O5vI/LnFvgq
yCJPKkKpjNg+sJV8XFJgCbGicFZH3uDuvwmwSOBrG3r6UObesCoQJm0daO2rvHS7bT2I4cA9/fh+
U1hzUCWhQc2N9r2n3KqSqS5UwE+aoiKtsqnemqAkDuxQH8sxxaEM1yrv91xZqr3L2PgPkgmMxAOK
emfhl9aJSF0grTn2RTMaQRxOQ7vW6VBfwsb0t8T7/OiJKf5OznZ4DAAy2WROHd4Ly/QOfLaPuycV
OvFRLOJUPx9OWXmaaE0qsvhBoCRaZX4+K15z81ovyL3/u++PRJ42zyaBTs2d1/fPb2W2xYDXI3uY
xiy7Qp1ZvLRg3FBMFv02qJ3w2hBNuyHQSB1aYT+uZkAaabmAqmIwqvbPkr1jOfUEYOkBtoC49S0W
CFMN2lpv7FEshj5/ISvGxOSu8h8NUvmVcjSSamrD+NsP+FyszexV1pKP+QplbwUSVU32oDFBXRod
nCHbzlcqc4tFrReH4gI+9mJYAC0gYQyy5l7jfvaBJdIkyv4/c2ey3LaWrelXyag5bqBvBjUBwU6U
REm2KNsThFv0fY+nrw86WXlFkEGEb00qT4bP5IQXN3a39lp/IyfpGz7d/VutjeG2SsT6UGO2DGbS
aJ8LqZvIbiUyUXJIbaVPChydC/ne6ONxJ7oaLxuf13HqJ4ia5z2ZTdgpKEcFHhpzcoOztK5ttcQc
HDzkRUz1mv6g6Hn5nBddsLCELnMATnE+HVgZywCOPe3nDzmAl8WiKyWV/1b1Xfy5Co1yI6q4B7VF
CddVrgCFaqG5lHGd98OmtI+qgaZzQNARm6btPGqSoYzvu3H4xmUZPSGpbdxlbituQ+2bqf8oxbSE
8xoOh3BMWjClRrGwaC5PKTrBFAmBhL3Xfqev8mHUVS2LEIOS+I37EdnqgQJ/5+ftwre9PAmIok2m
xGTSojF/Ow+JaIyoDUVvKlJd1OX69hCFubGl2VUu3OlXQ5G5Qn+dlEbE+Ung6wZM3jh+A2QOhtOA
nKyEymuIEMVCpCu5lc7bXKVRxvlL1q6cfzswM4ijDfiGIcZtbCRqAxsBi+6d0SkIQUaCvm2q5otg
5OZmqIf6qYEkMoFb/XWpqwGseKtbeEJfzibdHAoGFmokJFf67BERRL2A3mDCL3Ira5tQw0PQUVh6
qF/uFBjYqOOA30S4QX1vsH5YMwas4SGXuuStNfPgvjVafZWbfbqpMj/ZWSqWakIPs+T2CX8xr0BL
6FtY6IXQmjSM+byyqOLRN4c3eky/Gw30cFtFAFkBVr/cjnT5FCMUEA2SZpAaNFtnXxE0F3SnKBvf
miQGe6xbLWLIMuVvr0jvPDrjtjDCqvaVvrlPm9GjMqMuIUUuZtJ8v8jYlPRA5YvfIE95qYmu8Ftn
IA+bIrMGxQPe9+2hXswknRp5GicGPRKCH7O0kzJQgSyCkr+1chns8bbQ7sV+6ByEisYNRBAX+cM8
XNg354kYGSaNJr6rCDeU+jHd3fNtA6uwKxvTql49Tb+XmvAZ65AObwzpFKTJn9sDlM+/4z/BAI9M
MlVMKL/7PNgAEjxBoq15TUYyMgi8Wm4LehltwYgaqzqzhm0MzcUpADeurVJSjx7tUFwgsYHhkkF7
E848TrEuFLS0HnDfbqttlNQleuk4HZbN0L5IRmyteDuFWzMdsP/RKg0SedUv3BXq+V3BWEyFTIqb
nYqIyp+z8yZgywmjOzanIReSu0SIhDWCn4jWYadrmwWy3tbQtSukpBOEe6mSgLytdm1AS0TVYuOE
0kKA+h9knNQM27Wpc4eiox+dRCNOtxOp5ZElbd7FvWZCnuiiTwIJLP5TheGMqovltBEIB3oYf/oQ
Wf0idZU3OTSKFbXx8KdpgdhBmaPIKHQZ0Z0KC/dgwieyR1+T1ph955u+6AxHl6gr3p7mi1nmywBu
nZbWlAXPm9gxFsRDYRrNqatCfw33C6vkjlC3o8xy7WkCyPJYtLynRRo5c+yU7KIXWauuiFOFiaFB
Olg29BnVadqs/TIOEVT/MdA2RSloaG8ieWjWQ0DaA9ZY5v1xX+EDtYG9WjuDYuQLv+7yG6D3NkFg
WbjQV+aYCdMVyiHRO36clSKTK6GQTsPLWti87xvmv1+K/3wDWs5Qwmj/kL/MzuEULwwpaDTxZHZe
4wxko47aovPbxGp8JNthrBLmFwgG1zm0jLb4JiJJgoj60MDEgu4xarAVMVyTYhsRx0faDN3Clzgv
Gk4/kfIZVXoNKB9lbH22T1Q/aEW8AaQTCuqaw8sMz+qgA1MhadBHmrTHv1Lzt43g/TIrtsntVXJ+
Uf0TnWSKxhiwqqn3dH7i5IjDY0XuySesCMO7xujhynvUKBN/rBcm4+IkpV5FzorhLrVRzE1nx7db
52OZx6ly4jGRbNRGch3S2HSl5IAIE9LyhQ87a+y/j40nNEmcwp8UcGYBod/0uFURcEB6EhshVdmL
pZIfLQmfQI0qghOiWjk19pW9AA1nJZeJu0FzJ3qKIhRAbn/pa8OnpoBIFehlDFlnZ7svRkLAx1FO
QZcPDgVwze55ANlIE0GNaVDcuR3vysyy4il/G/QUJzz9+czK4Ha9qDCUEwe8eyAvZA1lvfQIaitZ
+tLTJXi+zTT0+ThnOHCghSuzbYZeEgy0hjXcVJlxHCkMO20nPCMPpUPR74xHX8zFNxE3uo0Sx9Ku
sEp5xSt1oFBTfpbxs3DCH8q2Au+5FjSstfxeWrqQrv5G9hg4XeAewE7Ov4ceJ34+4lh46qBOv6hK
2j90VRavh7zxNpNU2CYJM8PJ2jF8uj0T05e++Do4UxtoWWr0cWYzIfBi8tTUkjjr5EmIS+42JSo+
+7+OQgEDXLyCgzKFhWk9fMhz0eBVozEQ1JOJ+BgWRBRQKx9C499HAXwPWIM+sn4hOmb0fmhhva6d
KmqVazVLP5dqu1QHvrJ0VfJ10N4K1S+qYOdDkYQyk8xu0E6S7ut7Dz7iTm2y9KADqn7+H4xHBWQD
kpDC9lyyc0BiQ1ZGQtWp767zlFZlqqB3fzvKlbVHzZZ5YfXRrJx3Knh6+XpT9uopINHBGcEwtkkW
as8dni+HAU2h+0ykU62U0CBvR5bez5XZ6tMBSJKVU1AE2TFb92Gm12ELz+gkNTjwrEVXwG06TGrv
exyz6gEPY2yCqXeOcwkmb69lLZgvVK6KO5TWzJ+kxMVDHuvWm+R7ZYoBsOR+F9JKePYQtDnWeWxW
tpAam1rFbJnuOqo3qzQOxx/JAE52JWpi9H2sh1Ra60OQmAhe6dQF6Nbm0F9lb6MULd6LSidFuR3m
ZvkdjUxKkEKgmYcUFeA1HJoUsWuN5+jQuLnv1GPel7ZV1tpPN3CNH9CzSqx5RsWHEa7Vg3Lv+4G8
UlJKmaj9N3m2loxKLw5lTAkdUlEpfldRtPklqHWurfux73YASFGMwa6riB3Pj6pPg1oHn+Ay5io9
vMx9wkHmwUc6KF7Vk4DIvqxV4ycgWBowQY7ePgljF+AG7FEyDqUqwtfNzcID6s8I07lW0I4rPZXq
+wj71hT3JhwmVj3+bF8hJyIh3pQy7hdpgLhUMCjkym6Mv9i6inulwiJWiR8LMrFtXnakMEWljrXd
GFr5VkfIbMBC1zXc1oqO61Tr3fT7iInUtqY95u3TTub7ucqg/Gr7mmIXaR2Hb5XqjwUtvGAT5w3G
K03S9QjWWWGIYyL20tyQoy8GO1ls3E8tnz+29ShtT14r6H+sJhZ2gRJmx+mJgrg+N/q+9dLyl4IK
Bk7BaE1Fq15oZdGusI58leOwTx3eJfVrXowddFepbr6YvantQrnXJFtDmeJX5MfjvdJXCDrmuYF7
tJTBRrNHbHxI2zFPe0QdOi5suNZw4XPVHfdqO+a0o1WURsuk3hpDj7nCEPLYnry1lMRO+nL40haC
bKxEBFHuYjimvd1nWg0oIfQgMcTYFn2VWY+8kSVoUGMiacXKEErUmDC7q/50GSRxR8Ilu7ZFcVTe
TIziXlx/HOFMhYF6X3sirt/tEBqRg3SKeZTr3F1B4vC/SEmiwMaDX77x6jRsVpSvK22fjePfCQG/
Zzvc9EAB6J6JU+Pg/NBEgE1oKWMCo+NueYV/C7wNfS0BtC6L347Ada2h/AabpQPm8naj004tnw6Z
CdxklmXFRpX3OFW7J93stAcU14s3KxXkyG618k+BMxsokAZBbxp5Tt41hYNembvzEll9NrUAHXcT
34uh4O3HljTvokwJFm7G87oB/CAQQTJtDUoGOrfv/K3RlK6sZGlUnyKtDR4jr4rXZhsaKwwkvRWk
BumFdGSp4HwtKDw/zmNIEyrVvfPpEMnLTLFJWrJdpCFD2RBx7pDHteivB4wu2vTX7XmYp5fTIKkK
0qOcJgHk9Xm8NpeboReK9uSOxbY0edn34eCBe5LKHVCghQtNnr/uCTc93KZeJGVPCovn4QoVryGl
1dpTN7bdRtVHLORAsx79LGh3SCfnSA9guYQiHQ5fSeii7QJxxC0VGZX2sHBqWtcrw4+tNT+8WCPE
h4w+tPS1H4TVg+UagzM2w7BwG16ZFEALU/by3lSbwxbUuKosXwu6UyQP+qZNVPNJ8mWMDYRU2slF
4679TlnC9l2ZGURqkWudurYWGOjzT0XlpUPAHpFMqyiL3YAH1w6PYQQvyqJzwrpNFhL/K/EmDKE5
MTCUSev5PB76bHWlvItLefoLAkYFPVA86SLkYjwVMYXb62769R/TCxaCCU2SAtT0iueJdx4tqUdk
4JD9O1Wl0Kx9H5VS3SqXXhhXxsR4KCaRvVP8ey82fUhuWwVYdtQX/Smti26F401yV3f6C9dBfeCJ
vrR5r4ZDupjaFVMmzbtkpGui4QUyvqthibdg1fVrDRD0fhDyXxSesoXddOUbUiQDT0OWRuFvjl7M
+rbr3DEdTh3ikRsgytkGHq70enumrgyK2wFdbj4kfPu5KHOqCyZ27tpwEmvtuxY3Tzgu/faG/rfR
t+n6dqwZIPP9zAXaq3Ac0VVG9WX2GvF80+hzMCOnxBgaR47CBAUaAS3fsFK3g5H7u46MyxbMNti3
LUKJbqr0juGn3qqKA0zMRc13UnKE279r/rKg4GZxWk0kftJwkMHnq9UKYqFMB6k5CV7bbnIzVJxa
EE0Earjyb4e6KD9MsfBCmECg8FZwODuPRUtOC/AfaU4NKbgNVFv4jGN1eN/lCNcpVQZUQelBgFqt
t4IJP9z1apVvkSuL9zWZ+PZ/8nM4F6jU0waiB3r+c2IpA6Co+i31AKHYjzJXLwCN7jHxsa8aRmpP
VZspQO9B6slurzpJM6L3J6XVLmjSbgEydVHqfv86MHSnFT8lD7Ovk7dZ4hm1QHkYfPVBbGFYoHyk
2BYwBEeXxwBxtCTdisNkEZ0ELdacqPgWZkguO3QiQimI5Y91srXo4K5MIZKP1Ribay3XcA9FGv5u
jOVkg2GkuQL41zuN70d2HWfdAkBo+qHnByBEYuoKqEah3A5Z4vy7NljVtQIg0JOM8A36OpbyGKk8
sXy/RozXt1yc+7ryoIbq6faMKtcWM7SM6ZzibqEeeB5ZbJGdlVEuO3F05Nh8DeNnQKmkx70hfsLB
zHKqUtU2nVYM20ruo+2QWF+D0JWfmzHP33DwM9YCKeFK9cRgSy1YsK1IQrGwo9VtKoIAF8Fi5Wpq
5TSlr270okUpRkc3abR8NLMRrLcTNhtdp6C0Jb9sDhKIQxvnp3Gd6yr2Mgg5PwmyXG2LahgW8rrL
Y1MFkCXT0Kf/peA0cD7+yK+By2L7c8LxNNyMStbx8Ay0hfm9/MoqBwYF0omoQI41i4KfuNglgT6e
PC1r0D1EERfwUbov6k5YODKuDEimRgrPlFyVFH52OiFYxIu5FsVTA45zW40tEsuoOTm31821AWEX
Ik9gbY7niTP/sVDk0ZTlJR5JJwAv6ArBesI83HoyE6lZ3450eeOAjwZ9C8uePITc9DxSpCC1I5oF
1fdW2iEvWeClhr/eoN3pFP8WPt7lPqS1jWgDPXuLAt/F0U5lVyrdSjlFOsKi+Kihejvo5YMoUd9z
61DcDZmYvcXiuFRjuTJM4HhgqCeTm6mtcz7MUSgb3vC+crI6z/iML913yRfFX0JgNY6FZPLCSX5l
/khKABrTaaVwb85S70rFXyn3BuUkJkhRohlsbDGmTlayoDevtyeQFcFvPz/dVNIuOHYqq4Iq2WwK
kXTyyiF0jZNveoeqyFNzHZS1h+ckxSr4IKrxGWXWKlqpeDV9ympQI04ntZG5Gjs9vbNQgP0TZQNJ
aFOrJL28gXDcVpDKFFdWj8Ym73ox/Eq51nstDQgau0qVSrT0VN6vKzx0c2rjSRLaRWkiflan+EWt
EKPodKoUaReuVYG0gktUVQaM7Rr1zkBb7wX446RVm1t2RafxVNcBMMXBy6j2kqoCSRd2eWVkL4ab
1A3kBF+DqlK0L3kXZ3jDd3x4XHBDDMaQvZK/6Jmk9LicDtIXXy1eOq3HelOT6xCL7USIv4ZqFDZo
ro2UZTyuUtwhqwEMfR7w27y+EvYyHPNy0g8OHCM3eA43Yv2shUDxqbngBLhTucI+NyTqv2hHC09d
n4wNeodI9A2Ix1m838XWXxUAtu7EIiOd8v3WJRVG7x+ZzBJMfgm431r51LSQ01ZjiN1Fhqex3Qca
Yn7wok1pFaGU+jygmof78BjkUw3Hiw4ohUjAGbPoq9QMwg9OBwpw0MByztNY32GiwLkv53qHQncW
oXxuyWHyDXwQtZip7qmtUPsSvqZAQJG1USNIbXogo6LHzQkiqByrV8q3Hch3oFOfRNwGDrXgoYY/
ePWnSjTHb5IhdOW28lMMBvxYLSm6oX6qb02gnhgrgEfBs7OClolqWlC4R9wecKWnfOM/CiEy/QuP
mitnCdwZ8BT0aUlU5v0MidpzDoNmPKWYQtTYDuzSKDI3ta8Im4F9ZtO4khxDDBe29uUFoFG9n1C1
sJhEXvLnJ0kRaFnc+4J1KrBi3w1ipJMjLnIjLs+rie5K4XXqiAJtm+3pXB1doc1q4UR6Vt8hQFVt
5S5DZV8r/HWi4RN5+xS5PLCIR/4LzXN6wKmz87HLXN8IzFY45Sa4ZTcLeiwolMcKkuHmdqQrOTeh
aHdBeLKmq2AWSnIhh6K4LZywhfQPvoVOnERF0xGNmtZOoSAgH1reS4io3bFW6/SPl3vJ5G2nOKGe
C0u0tHO05fQKmn6OYU0CEvRX550fOn0NaYKMACLaA07tF8FTVbrDHZwACP2KiyswrCl7VD3trtRz
ipys7lWNKejCgr62sAB+cgvzyqRvM0tipFSIAk/2vLdOECKnUUcKlW7jLkS5MtHcwTx6QADBhJjT
wKhSl0Fn1PpJ9n34PUrsr6tBlreoyva72zN9ZUC6bqgIQEzMiwvCn6vpg4Auu3VCFVvdy14aYawA
6Px2lBm46n0C9amMgrIDnknUcM43ZGJ1kYnJvAUXG+dmsQkqnHiTasMRPKxl5FAp6vvyevQ6Ce/g
UXN0fxAW2ocz3P/7j5gQI4hckO3SF5PPf0RYIMmsYIHy5votWP7KSN17XjlDskkCNfMAL0zXJMpp
qB9YTf46QqTN79gF5iuCp1BEbn+U6RA6Twkmogu0Ewj6GC/N0+4iKkTP9TNIjUaJEjj8Kq/YyGOu
ZY4vuIGyzuOmFu+qwkPe/29D06TjLscSbiKkz6nxnmz2fcq5eRIkvXECelaoA2PAWUXJ16hSfveZ
Kqxvh5zK1+ejRWhgcifEl4t3wLtW34fKE3KYoj5O7PSiH5TfCKRyxZdJVZx8NRZAMLhFi0SwbNXZ
StcCPA+yFJTYwgl6udqhL4NdBPkKgBHA5PkK0LMGtfVahh4sqqhwThYPqgD74PZQrxRtzsPMSvmj
DvAkTAhTWDmdKt3AdoGj42AUsvRkCEl8nAyFXpMYHKyMaYDDiwVj9SjwsSXWIf41Q3HED9hceILN
sKvTDuAk5Wqk6YwmMqSv8/E3lSuNTSAKJ0HWsw3/WfyginRfEt/P72N9tNYRlCQnCBJ8MLwmpqA7
9t8EuejhImObInmdt/D4vPaxKHtP5xwoT5Ge+PlvKvEwHr22nyguSreNoKSs3SnPFeIBqfyhpeWS
Su22NrvfIIitY652ukOeyJnfqwqmI9Xkz212f30w8n577wJx51ocXuc/K3M9WafDRBuoVTAjwuLA
yaHiLeyKuWjMNCO8HKdkhYcBIJPZheInsBv7IIdHICThZwGrhT9ygBLzOigQHAcjL4UIn2Hc6GE8
PNmVpM1WEcMGNXpfCS1bVivryaLd+yyAFjGcKg80LKd6EZdnbFoWqk3Xfi5CA3wY+C1Uq7XZOS75
rqFjKBO+YZ1gYsJNe04YIu+R0x0lhRGAjGII1Uvlu8GdNpAw+EOb3KGPG9mRrla4YYv5VtThMGtN
Ga6sMWjxXwKosLDRr60qas6oftBNEy+FxAaDUpcv9+YpH7CqEeJEpx4qF48qlPofXu+2v/AlV7/i
H147FXYoh0bD+S6iLIXVADIaTqZl1HGoF/0dVH3agxy4AKloW1HuQpv0fGGpWAQIaoi3FR4s1kZL
u9TxVMFd5Zm15FM5I2v8E4sk7r1Sq6vM3HmsQECzysKG45SLZrKPcGKi21t1K3gU+rpo6mQVYgyB
FfIwbitPS7YYgntHcAMdjGXd3CpGime4VAq22MISrFLfv0uoRrwUDQLEMRnMa1uY9VazOhFEhMjf
jL7a2jIaYeV5SXy6fbBeHt+0ytD61EWA7nRnZ+dq3vqZiHxK9BYBnth1BkKuUjbp5f5Haufpnyvp
X7x1n7Igrav//b+mb3J+UU1AL3JNLELhV82/mYpffC90YvTm97Jl+16iOdQ9G6eUzEXzwctLEfAP
bRGWAYcAINzz+ZHDIB0Ez43esOHU7aJBgk8I0/K+TLJ6jZNPsxPIqe6zvCwdQenFO8PtW0qKDX7N
HF9rb0z0I1RLaW0meuUYHs68aDy7W4322CdPHBc59FPiP/s61PuBp2GsiWbAXNSE0i0GTukYvpE2
6gCeMUH5gkV2IdtW13bY0gdacQRbkb9pDVexLVpRvG/LCr15Xx0ayD1qvsn7zL/H78P9rHWG69up
FiYvnCM9FVBtjE6t71rPXZJHD0LPOWQjXAigLZVz/wVehQh1P0JY1JYbxb0PLSxfkNit0bzxqir4
Tn0zQSHcC1gmeGHtJL6x7uAsg94ef8WdGaVY29AtSD6Vqol3m1QP2D7pdd/gmlPJ8KbYvBLmQj36
WKkUN19FfAKB2sR1u8Rgu/Y5ScE4/wGNTon4+QKoNE2IuRbDNy2VUEbXktLJqUr96KLMXxP7b1H4
E3gOUDxqUFReJlj5eTzBlemHqUII8UfXHaXIA8dEGWmlquj7y0PfLzzEryT+tDSnBiDMCk6gOXo9
6wVjzKWwRrmjkincDKb15jfG8LntWr9YIxNtPEDoh/ibxLEA5EcM0O5pEdlfUgDE6Hq+dC2K24ia
0Nanw2DNDkP+Rs2qC6F9o7BS7hFtVz/jrWNt8i6/0yEP3ZF/aE/QBkTcL7yfhQ92O7DAr4tNWe5H
SfPW4sBWs3qpI2dGRZCyaLgOu/Ebr55kQT3o4hgC4Mj1ABqBt5mEDOD5TJkAyzERqNFASMgecRvM
otHucA96P+3+SmLteEsTFy3V/1bIfQh+lvif/qnPpXL/v1TOnej8/zn3J2HefwvuPn5PENzd/P71
u/xe//71r081/6r+lf351/vo0t+cER/F16a/59/6ubryXxQNIWSQEE6Ae+bs3wpsivFf3EyTYgt9
FLYWT8t/6+dKuLPz4v3g3P4fATaE13mJ4IVI7sfuAODyN/prs+ckfwFZKosWjA7cYMQizxfMhCJL
rDyNHsQqWElmvUZ42W6xuIuxTvWszx++1pVbcnYV/xMNBaRJW477QJwtzzEYJAGJ8+ghE9pd2ShI
bC0UfS4i0L6ZNMV15Ighqb9v5w8Pxr4tCgB1ifqAGKS88pMuWdF2dhcSxYuvxs1Lm2PCM3MqogVx
/tUS0xBazYzrh1yL8VpsNHVdlEmz7ZrcXxcjpVuzkNSlNHrK6j/cou+yw/xBDjhFvgA11UEa5Djs
VA8VmdK95KZ/cizFnQgVnn2ZdgPJhurtYfaGGHwhX02yb/artMVz4vY0XgjuknmgjccCpbJGo8ya
XQiIdncCnd/yoU4Dc5ONmQTEsZS+CJHh7dyu9tZWLKsbNUC2HFIhPbvE8Ld4XWVOIbbSvu+RMh9i
JToY2sTvD8hK8AjNEQppv2SpmjlN1qEAUDTmVkrAjdmBrrYHnRbTiyv4eGGqfja5M5r6PY59+vPt
8c0P/X++NPncxLVlY8zRfLEZkmDBwn8gES43ita9ZQCbbHYwdUyv9jYhWlbPTQaLPnEN/xHaMQBH
PFiPLugrR0Kta23Iw2eQ+dkXavLDk4uyhqP3Ok2ErK33t3/vLB/g505m37zRJ6YNBbnZdCTpgOYD
J8wD+hX6tjMaY9ODhaJ63VlrraTFeDve5SaDjsezE0Ukrmkas+fLX8O5OcJxKHgQA8wR08BG38W5
HeIdDHa+2M9jzLaYUuvdkGtK8FCtk8cRS6cN7kyOtxZWrAsbweG1fF/eZQ5SOwuju/yak4gM5yrN
E/4/z65yUdC9Ho3lh6DeGKN/P5k20+M+DEjJ3h7keydjPkhkJmlxIL4IfXM2SBk/yzIa5OCh3ujb
4CX8bB3Te/2O9S59wV/IFrfpfX+Ut8Ym38CB/G09WM+P+WO2l481xkTNSvvTtbZ7DBa+/izpYUHx
CT78rtmCigAYBgV8BtyFD4MUgczX10JZb91u3IQBTpwgyUN/IXe5WFUIA0BKsxCOoj0CRe98Vamj
UMhuE/QPwPX+qNGwxWjWX/jiF3P7HoMXCGA29szcwEBqqlxMFQS+9SK0JbNcaQ3Hj/rUR79vT+28
bEwZdBrNf0eSz0cThj5465JIio0U9B1Ia+entipX1XHpNXAxWUQiQYVlyE0Oj31WGvBgzMf6JFoe
0jtS3A4kOtzT4Xs7vgVVu45DEOrGQk1wWphnC/c9JrymqSgKf36WNqgxxp4tdI0HC0vTELgxNK61
4T+Y1qcqllZasXCtL8WbJw5CrVitRDwss20xzh5ajLw96Y9eu3vPyh/kaCHgtcVIYob0N6nR9K/z
6RPl1ugLPesfpM7v9x2zvTJic1xYjhdTh6w67al3oCOFFmt2kHpx1sSdVhWPRlvQUoZrEJiOBSEE
djz+ZmjqZP4euZyF9OXia76HJfN7Bw+Lc378CA1Q7cOieBSs4FkUok3tco4bGDfJ2TdEBG2vlv9+
pKB+Ecya2jkA8mbboTBwb3OnkRZQUage7WndbSoNFTwRT1o5eW609K6y9rd34cV25xUM1gbqFzjA
yXLifBaToLRqAH/DY6C6DvzutVtujVACBJ3+vB1pznVl/038HhQVJC5Z/plNpZnhGe8ro/KgPghH
9a57jO6odMifXS4rfyVtIVKvVcPGZVXRFqZzno3+E3oKik8EjMvZad1nyiBblaY8jKC6uTYdjRLv
wOOvSpCXJ+LtoV4NN1Vy0EimGzTH1uP9ECg97kUPnimuwu4JxaEt1qoHek+YIS/U1eb78H1sH4LN
ZlAPENsL8vdgB1P4Jrkvtwdz+fdPXLrpf2xy0DyzaZONvFYCERXfonObdZONOuqKcJBvR5mOw4/H
JdwHeLAyTI1J4/qCtzdhagI5ybzHFAGpTVpU37I4infhECib25GujIcoJOA8HjlXjNklmoEESEZ/
DB7hGgUPPmglp/WVpYLefF9x6oMrVtANkacH6HvB/8Mry5OGCa+IJbgvKIje+abyeWxz6Ufg96BE
xfjb7UHNzyvCQeWAvUlqC891npGpZRv6I5KWRwrgoFj8Y5coNlUVZ6jkT10u2U27sJ2vDJBn6vt0
8S4nEzo/OPLCH4uwaKsjfkf4HErdXvNGEZ8J41C0xsIavFgdDI88k26uguwT9bXzYFWWpfQWyupY
cxyrSjfYoYritKUdbn/Gi7XBZQOUC63YCRfI1X0ex41yAJpKVR2bODsEzSERre3/W4TZbkKKDotA
lwiFAQRNPJpptHD4XPlWE9eBZSxT3uJrnY8hz1pDbr26Ohokb4J4J1d7IViSR5h3PKcCy8coc/GG
RKpG14qIor7mR0O0x7coWwm4yDwHaKHZ8e/OdbKlNvPFuToLOj3/P2wqdK6GjAp+dQTNC/tOkNYu
nTCQbkv3xZXtxN5FWgn8KX/Mb8XKEorKnNZb1ue8SbMn1RU6O4x8u0NCSqilwu7aX7dXxjzTmb4o
bTCL45qsQ37vvH0YnO9JMTJDY3nEVFYubONRCXcVyhuejd1z1SycghcP+CkcEAnEN0CnAN6YpRv6
6ALb07SSCdR2+ZM32tZGOYyH6MHbjttor9xZd+M34VcHvP139nZ7rNf22cfgs8NDLROoFy3BRaie
SvaEGKtzO8K1GQQfBxBjkiTGfet8qSRu1rVtQgTuE8fX0KBBglXxtICTY3x0h/RblgYLh/CVTYHM
AI00pPNQdbh4O1HQM+VWEbpjL0m4ULVPgK7uK6lypExdtXJH6VDdlNG3XozWembZXafBK1nI6C73
v0Y1nqoMUkeoSs3pXPBH2sEog/EoSenKKF2n7veatbBYrw2VGwfqIKAxhC4vstXS7AM+/XCUsO+l
vyOtVMWWf5pf+sfOLn60p/I1Xeo0XF45jOxDzNmqqaQIkZzOY2SwcEr0EBLosymFD+3p9uKZw/Q4
3WCMghzi3uYFB1DhfPUUY0BFM5fGY8JBg+t4YSemI/8yvrWxnSZOda+8jksCaJd74jzmNK8f9r+L
AIqHFfuIpQeo6f4tr5fkn9/fuWdJ1mxYs+tNkejdxwBTjgqlIuVQPPS2sG5XvBcPwl5wgn1vB1tc
moLMDvblNvnjb63PZrqwNZcGOrsCqyr3eCT049Hygzu53wFfXXiavifYFwOdSiQTIA1WxOyiGGUj
auBpj8fhToQXvs1O/q+23PsZEGy728afzE+P0lp4Fn+6jS08C8/hY3mKPheOtdZt99AspBUXpY73
9QQRFSQgkNYL5euRKqxRaIl4jE5UHSjN5etJsOeTItjG16Un3dW9aX6INpvmKEdZGxEVov1pf2nK
Xiu2VgX8D9NQ7jAb+MWwy4KNu/AQmQs6/bNrPsSdTazim2qjdMRN/gQv2sbfqE6015+Mg/8puPcP
Y2GLb/3CVr0859k1FoaYk2MpvPJZtgO63B88gZjiH9W4j9pdso+VT1zWykKgOUTnfXRgxcF0sqom
Dsf5/mwKLePW0odj/6XeBN+Nz+NP65C9RJ4dHMTXoXSgOKCJpoOK/7KknH5ty0wkLlo2MDkQfz2P
rQmuZQWDOxxHWbd7YSWPS1njlXyAR9GHELPJM9Q4N4CsDUfxTnOQDN4Mf/L79F7eVnfpPtyr22hX
qGvlMQ33QW4vCZAsDXB2XQ+dn8hJ6Y/HeIwFO++FTdHES/p8V4Ognzslx1Q95pYIZoxOaYpDwVFQ
2Q5dtKqKhbzm2t076U3/3wizYQgJQg55zLlTlacxiA7xYOyKRNzdvp6u3INUitDiIbuhyjhX/A6C
Br2S6RhvrEdr2DTdW5muISbcjjJN+OwMnQDMXIM8h8Crz9b7aBZhFg7u+Oh56uPgbZrwFaXu52G8
twR1fTvWZe47ZUsgt+gVTk6Gs/VtjuEghVjGP8qhhdau/9pbezE4WK5Lg7K3yzp1xnap5HDlnAQj
BJhr0lRWaGXNZqsYoroMi6ZBukTa5eO4H/CccE3hTyPsB6NeJ7W+jtN005Y/Wtl00LDhpbMk/3k5
mbTQgO7iAgEa9YIkqfsKIMNI7B+h4g4HeTA21P6LVVBUnytTWGpbXGY2kycBjZTJmWBqh81uxhzp
GKHrZe/o8hS1+1pdZ2iw1HG6N2N361OvGtwQkTl/b3ovbdlgp7EEkr7YJHROwGUCd5yk0S8079w2
pB3qqdZjUJjsQTWnc6IV3gZP72ChIXw1FCgZE3Q8YL25UJOSFn0XkKw/utqoreMYZUyxck0bq8ro
b5cwL+13kidmcDwb5z2GuK/FoPHE4diNoy3SCer930H/isrxvZi0+BQe/XqhxXCxa6aQ0zt/wgDR
IZsd2WqhyCVAguFYFajtaOmutyQnUJUnKiirQa73QzVux27JumfaFmcHw1T1n7iMU2ULsv7s5Ygp
kxH3VlceW7mQV/i6twcrdsd17/uyHYbiI9IZ0r7Vh2xz+5S4sniJTNkBisFkRDUHR9DxAgYZFxWR
o20WGDsNn7L/Q9qXLUmKY9v+yv0B2pgHs2v3AfAhJnePMSPjBcshEiTEIAQI+PqziKrTGS73dm52
PZRVpUVlCE1be1h7Lc1AWJ462XcUdlYp1dc9GEYdc9MnvhG6gDlf/ogzs8ea4vkIcG5A9KCYRSaa
Ycw83uzzSdNBzlPY+YqJoAacMxA/Xd1JYa5q49AbzVJW4kTIE0o+yA3g+sJsIbRTW7mdPtO7nHXN
vnE0koWBq7FN5eXB3vGq8s4AdvTGC7IJyk1jEdUAAoeyndCrGBhIWngBRAHHDABDwIenBsIn0CCw
ow9yWlLRNJrQoHeVN+4QenXBN5eX7eTtnT99NnHgNzfntPixBwP2iClrWNLsiYSAKPBWJB40N1i4
ESosTp9XCIk7hL0oMmAUZXdsXk9DGSBDRGkAN6k16pXrdK95To2b3pcktqfpPi1ZE0lq+SvqN/wP
a7QfXwCANOAvqOKcPGUTKcFrmuhi7/Z1dzU1rFwP0mcLy3l69ZEQnS8BWsvnRKU6zwCQBR+UX3sh
XHuFDsXim0zKIHLHUT7mLO/AXdORLWR15a7iNnu4vJvnLgHuISCPMDtzUeB4Nxtb8rYDMnYvqW1v
3JKjPa3qoQKNYpxRS7p2e+BINVsbo8sDz79YsT0w53OXCYbGbivHyNcScDnl0t3lLSo4XWDxjSlk
FyU495FGdWsLpdgffzgmeifAfAJsKh5MF/fveLIFqlpG5qUWbt13TbsjMonQHBkb7EWmf8bLjVdK
GUuZ3wA9bq2rE3MfkCLKffsGqtw3lbdU5D9Zxo9h5kojaJLAW674W9WU+kYHbZG97YTue4ps4xga
d92Xywt38voqoyinBEzfbatTeE09H7ZV5UWkv87SaSG4PjmLGCWARQQ+BLQpSKEebw9ioxxCvqDX
kM3anbajdT00uPkrozq0SyokJ84akpbAyM90YnBT8fodj6W1I9OZN2BGr2h8cNhqeEmtq8urdnK1
5zFAN4+CLBCMgEQej2GAj0+0WLh9ZkM6PRH5c95OoQ9MyWSLKDEqUNaNkF9u0vjywKfP6/HIKrwE
yaHOmAKuIz5CH0xXkS38pEibfjQFeah0D4wPIjZdbdUCmdvpMfpQFki55/U7ut7zFwAiDWTNTNaq
ejR43f08HWpjH3hs7WnpKgu+jGii74r7NrUWXvJT/38ebbbSMzkKmnKV3WzgnEJRhht7Nhix9NxN
TdlKZGYsW/piD68JM1+z6tFBY7jU8nDqQLBUsQWn5tyRggMHQg2UnYwPHeHPab+yMKqcguNr70xa
LMSbVZDQEz91sUTece5cAacBDwoGC82aits25YFPm6Yx9tYjhdRk88bJTfWTJQ/c3gPic/ksnZsV
oLIG4hm8wihNHh9iohujyHPD2oMh88Gb9BuQN961TfHa5N7CfTljZUDw9nsoZRcHSgYSDKaFWo35
APKQddcON8OwRIN97mjOQQtAyvBksIbHM+IFuBsgqgjLDDKFCF3ar0kP2oLW7l6sXG45hOYW1vA0
JYPYFF6ejuWbW8bV+BT6vx1oUHi718FL+spGA8LlDeQBLTMbo7QomiuYw3em597Ky+1qJctu1Wf9
LSiGqjDR8VQlpIinivC7EWoPd3UufoBglGyII/ovlzf8NPkHcjWAO3Q8Kh+wRGXHQSNqGknLWryS
/dw9WH7lQVuvqhbqkyl63iMbruhNj4bfMNNbfcW8ul+NfOrAVgOWjQ7EdmHRgXKrYoG5vvxxp3s3
8wDimQBNFbwGVyn5N3geZF0weEu9j3aMlt5S0AXFvTNMK8vVIHdK64Vw8AMAe2zKkE2bdQ6hlwBI
u9pnEGQmdOJmvCv6cby31O+ynzJv2eMowZQeIhMv34bCCqpomoria9URyw1bquVIC6N+8zhwn+x8
zS5FWAFN2oQjqLmec0a1t5rrRoGwxwMuWBsD8mYRY6pDiUMShGlimvc0a3VAIzNzupa0de7t2tRE
1EBQ2Ac1BoPUPNqHkicfnCj4xYM5gZXVdcSu1GqkMw2D5F+RPR9pmPua92ZTU97nxpiDnqru5PdR
uKjs9gUtnnSktYHXZW7/AvBI8V3KrunDkhfpfpAoZyzcCNWqoCQLQAUe4FmQG/0Cinek16kAcsTl
e5juOB1Wowkup6yNoGd3+cCoNkUdSLnsUtOlsDgG6nwdBGxoDWP7IBkWpjN/7ucjoo6iXJkSeZ6q
LzGKowNDC24LtIgsvOnqiiFBgNwd3jg0KIFiVE0VgrTFaEuD9ntW0F2agQSXBBTUxNA+KXJk1y4v
mzohlFqBdMQtgzIBSNxUNgJaAsJWs77fkwyZnVGvRSR84P0vj3LykCG9igQL4iv0EYK8RVm23nWH
3tAIQBpZv2qEzMK+9R5aLkFKaIVjP6Ec6ZcRKKT+8FQgzsLAoMAHV+vc/qoEAr50h7biBYJL2w2r
pgw9TsLeX5ieevY+RkF1HukNLCeez+OHBvEcQGxWiSSH1sdmt/cNElZA8FxexNOtwlw+jaKccEoS
dOe5FcJUykC0FyRfUHtYElBSu4VRHsYoc4iIkRBCqTnkzpmknvkUcWKbxIx6e15NYdu+o44b5VMN
bRF7WwcStmvK8GKNoWUNA34it7W2dBVOjw18H1SPUX7Dd6FcdLyuY8EgL2An2WHQWFQGLph863jK
AZEy2yhx7DVv79GluHAlTp4eNL9ALhcU2egGAJ+jeTyqDUmPEaUjcoAAuROsyXDtgHHJviq+/Ol+
4mlD8mNGhc8JXmU/7aIRhllq5MCMVlvrEIIPC8dcSv2d5FcQYSH8mfWqkMOdAY7H00ld5hGGlsM9
umGH0M5NAygfOa77uSVVgkMY75aN9I74JkZELKSql4B16sHFF3wUPuDx6ciAqUKvpSQcOqdGu+8B
vQavUyHBv11UC07l0iiKjYHkH/DNld7uhwB92wUA/h46chbOxrlBHAhSzGuKnLGq/DVItGYOyOHu
rdTFs5nrZf2sQaV6ffloqG/AvGJ4LEFBCFJhtOwrR9CD0+NXYC3GJfTKNVrUG6inaE2MLn6y5oLz
BQN2Mi24WCBJg8sDQoy5qnN8Rqzapk5pGXyfuj1M8y/uPF+e0HyWlXcTAwCtjIMw080oNxm+uVvp
PfqhmZeGAYEfgxJR9vLPBlFO+tCUOAEgWt8TtOpT/kVOj9xbolM4v1S/Z6JsDRTMG1BbwgMwqjcw
u4VkGhfsvGr14GMcrZXyZhU8c0F/bvE96FyHq0KENi4qRZU6TNrVH4rOIxGjjDbP9xOGBVKwPgPI
iu8L62nWS6jkDRIYC9dGNanqIIqpM2roG9B5++sfmM90xW0wyCNCXxhmaW8UEzALxrRoSQJhTP/d
AuCQLIUIS8d4nuenxbII+lch7cf30KwMteLgOU+G/+ufnWLlLqL1uyCUYYx0BB7Y/2YVL063kPFe
msd8BD/Ng1Tu5E09jhgt0GpmAJoFucjFcvTCdqiAUzkJKuoAM+l9grb6LOT2Emn8iaE8Pr1q6xMT
mETNTb73DLrlnkRbwl6a4EKuv1/elbMnGK/nLPOK/lAV6qm3IMpyGlx7hBYrH7UaR755o7Xygofk
D+lh/7qSn8ZSbotP0H5ZVnMo0wRR590a/bNbZPHlCZ09Ap8GUe5Ko+mESXO2Y+DAZNZW97XI+G/C
P/QG/F425cK0Mg8a8TGKmUU1CLGFZoYYOurKPz/SAFCivIFEJIrlljIfVzObQGg6jL9bRzb0HxAv
hxBkurxqZ2wzkklAEyGgnZmClXeMd4ImdSP43gpQMUZwDSJpSNuF0kJVNfKXws0zm4Th4JEDE4ek
xEkJDnx+qMdLHG/+FWxVYW7l0GhZX57TSVL1I6j9NIp63gaHMSSD+B6yiXPksqsP+T0dQx2yyX3I
f0x32b25FHienRo4g2ZPChUNtRs5b4mpmVmH/QpYnCTy3e362GblQnr67DCf8g/Kc+35yJCjEgHH
g34bgPVi2i7vfl5ewDNG6CjHoTzYpm3kraNhDJowSCbfN8azaMF+XbAFz+D8Tn2ajXKdoCst+1bA
3EkQG5go54WTP9w10nytWBpblY8qXrdBQfrBgfYMC+h171mb3kwXHtqlGStvlFflSKvK2ULRFsqh
Zmy16F7XzY2/qLJ9EpB+nM5Pc1beKsPPKwMtKnwvMhADxmUStk/iwdvmzwmLrCJGHawqomqd/CHB
5WyGP2+rqkydGxrLwb4MC0lZ3LIk7Mf7ywfnNDZThlA91g4iJchb8D3IDoLXbgqN7zkP8xY9Z3GQ
rgtn4QAt7JuqEp8aRjUGgELsrcGJ8/HOJDngpeW61f4ry/V711ToJXFyWE+CkYjJVza55nm/NvKX
y+u3cLmD2QH55MYURZc24mOHIGnpdDeQKLnSl7RWzrz8R8dAsY6JJky7srBHeiE3Rt+Ek5uuzE6G
Wr5rjHRzeUpnH5hP6zbv4KcpGXVDNGdetx7U5kOeAAO8qacqDuxnqFdBRSEBbGgpplk6FopZ6af/
HRQ4dpiVfSaf/eHLJBaaLdSy718XCjWzmXlorscezw3yuGXZtXDP27Ja544eIhUdugA5ewGUcdtq
101fLq/m+REh+Ic4Gv+o571CnY4XbML7WQdxQultXY5RWYJl0vEfQIEd8XYJbHQCHP9rlr/HVF6D
NiWBdDPE0qWtRdJ6BXdw7Fs9yMvJuqpAvGBeGQHEOq6txSbWk31EtyeQiaDKReUJqSXlscsqz2XC
1JxdW3+1GBSR0JUL8r4Y2PrVHy6sMpIyySCgvi2L1N01+iHh+pUlMEGKULUlzy3UNlBeWF8eUaWN
hy0+npxy2a3Rla6RYEh7E5vX4sWcItTMBrCoiBBAktDbpqsiQkXmxbke3QcfbUM3JF6qZ5xU+D4+
AwAetNBAOAjsYceHmGvlxPoJn0FexDf5q4mbK/HQPKb33kO9Yt+6q+6xOmBwlNDixfL32Q3+NLjy
XoyDnBLXxODunUTKHPwhRmjRCGol/Y2Ii8OwYc9VGQ7vS/Qhp6d6Xv0ZezvLgJpAMB1PO7cKy4fQ
lbsbmrjvwyCLxzZutBVpV0kbOrF55y4csRO7q4yovPs6GyFaWGFEPgb3ZvlkTJCiT/u4SV4myK5c
Pl0nL8nxYGq5UQ/KjGdiPs/oAgPPpe/xeAj0BeO+NIqyfUybyqTJMaVKQFweXJwo3VXGj8tTObF5
ylQUIyCBTLYKdz6gWbExwSHclcHWaoYVxAxjlzchtPwWMHxnjyUQ5zgYIH1B7fT4cPh8alAXS5wd
85OwYEPk5LHGrrOlJq/z6/d7HMUEEMbMfpp8Z0dStD1Zu1rfmHwhYFiay/wNnx5gWbHJEFUAG1o9
saKLQeIa+miwKp0Fg3bq2H5s1O/ZzF/yaaQp0a1KoF62g/CDfh/8aB9LPSS35hX73v2QEJgM/SLs
lrzapTVU3nroTAx6gzr4rhSrrJEhhBgg8/F8+QwuDaJYC4sbKQWduLOztWDlE7Kmxbug5uryKP/B
KP1eQcVEaDpgOJADcXaiXPX2Xquj4Jv/E5GP+0XT446s3XrhBl8+HaauWP9KAMGNUMDZ8WpjBTcM
2ixoOAAd4eWZLQ2jGIpprO2MpdgkJ60j8FQCBfxaDrEZLDHwnribR2fwpNalow2LWiM2CuyXJA1h
j+bG8A04S3Qtyqron01LsROtrulV7mP1WvtH4trXNf+O6D+SjRVfHug0UAaKyYe/B9Za9A2ddGYX
dumVQgzObkD/Hu2j4mEAR1lIfgZ97IaPbLPUSTebnqMCxzzg3L+PfhAUutV2L3sEjLxBbXgXWBCE
AUkw7u7lOZ25UxhhrhPiBQblonLYA2DFoZ+FEfSMJ8jYMbEeK5Dyebmz9PQuDKX6OFrh9naGJqNd
4dKo5CtqNpFFfv2j+ag4Bx9yPYQDw7LTzSrMoYbrijoqvKUTvjQX5Tk0KXBNVo+5eJ6MbBQedPKt
6pcaZM4fOABdUNKdGw3VdJYbTAWI0XVnZzwWu5nZH0wRiObt2IH6ch02PITSL6hy/ps1/D2qYmer
adQrcCE7u2qGJj21zqu7RMN3zu/Gufs9hnLu5gaoyYMOxQ5ItVsHGsir8tHbZXHzyNZ+LOL+F/3m
bKyoWJvf9TYMvlbfq+0/mqaKcrUTwCsMPjq70egQnwYxQlNWPV8e5PwN/vc8VVG2yuBJXiaYp9Re
xgz64l//7Pc7uLo+YlBAnmd6f5VMGxIXSUtS3h0EnViMZsF3bdCX+gxP+k1m4zDjDsEFBxjiCRTF
B2DQYMLoD7lW6kPsD4n25vtN/5qPU/fVNktOoSfdNV8oK5AO7TKbIHBIij7Ou3R4IdIAtHxkpnwz
3NoZIkAwUhbW6Gb9YtUEwkkDktVjWIBgqwwLTbQauu15u+DDqr7/PAsgfU0P1wnAD5XMI+isuk2h
N3XIoID41Je8D2nDC2QyvSwqIQw+03gu3CXVb/4YE8QheC9mXR31abdYV1Q8sNoDbHn/bkgqIyBg
SVhKkE460G76muv982A5V5fPxZm5zkTUs74ChG5AzHnsBtLAaFHt1+UBhED3MiPlOisowM0dagqg
MMs2ZuG9//mQWFmcQrAzIqJT3IuRAVMpJ0ceEh+so1nSv2u4VNB3emqt6S7pWP+HDz/Wdt7Kfw+o
GGHqgIiXW548oH6SrSTTnoLClaE5oh1LiOQPwxGMhkmB43TWStJBeHS8ooZfuzTVB3kIksyM8rGh
D24iXyrmJT9F0y/xlqjO2jwcOI6A0MZ4QFEoRhgPjOmytJQHxwMzkDV2bZyCCC4qqjyJtYr7Cz7o
iduLNjpA6YBUBaoN5SEVbpY6jqgzzbcOzPtFrPTBAYdnXtvbXIfvlpjx4Pg3pizuKK9vbegJXT48
J/cEKDoUvsAiAowKuJ/nB/dT2BI0vqNRdNodrJG+DbZIr0Y9bSNZti9BbUEqtM68kNZLLEwnrQ6Y
9dG48zZ8GlcmrmTjYGHW1PgyjPY6c6wbqZnoSa3DqWpDAThuI5IrKg3AYAcLzTjlgo1Q3wjof4H2
ATgWiCeBQ1XFyTTM1zUyee7ByXU/riynDKUYl0pjZ0fBoUHK0ob7+rESn2ZqYHebuU3tADUgvikL
C+IzOXo4Lu/jCbnfTKyLqh+6QcG77UBL83hBPb+yuqrTyP0wQOXRLHyfRolM9D108Moq5EXpfiup
QHMDIxUU+hhrIfdXe2X9lIIl8x4ykcOGju1VKqp8PaU6v56oRv96Cv6Ilf0/cq0fMbJf5G6fx/s3
ebv4i6U9fa9mMvSjP6xK6LSN9917Mz68C6gU/r//i7/59//5//vDv+nVn8Ya9Oo/qq5s598GCcny
iE0dVvACK3vzXv7I/s8BQcYpDzv+5l887BrUP/4FFa+ZDmqWhfuw5X8RsSMUsP81VxIQBunQ/vtA
3f7NxK55/wJDFogO0bLkIa0HEap/U7FrpvevWRUdvUyIMvBv5Pr+dxHmr0mrEuv316L8/efPGiIf
DUC/I6MZ7YtwCLDYj/MMuIbiP7Z0MFoCwOGdJF2y5nBQblpJAZLtcT3zRvZ33dDKlWFAORZkW9N1
V1blytRzFsvG5yF16iFGtAPKGzvT15prk7CbWHHNXZ2HQ0a6J1K4WkzL6aUZumc+km+SDt0TlErs
je4g7NM0tCt82owz01JKd5gW7ADeazRSurOEl9pPKSFFVuEuDHesnvwrMCDqbzVSNiDJ0jYfH6oj
3kgFyQ62S0aEutVSZ5tCtIxPwBfYUGiBKUKcC7rs4wvsEjegVm3od1PWr199PpYHdM/Tatvn2qr0
m2FtDImeQVPHTF+NhGZ11PtJ+0WfjOqeyrIC2ssdbRm2VTBtixww6hCUo+VrBx3nHyDpKfbUyrtr
aQkPYp66Q68GSwK/kU30Cs0H9m3T8KoKWQWtkLDt6CBCLhg4iE0WQHqp1agHI7yUHFESZx/zhhVG
mx3Yjmf6NcV9aXjWjQZvhrvCCawHlrZ8gqhYoHVhZQv+yyAZKFd6xuQapg+wo0Em9vXgoJ3f5EFo
AJcEDNpY0K9Q27T6hSdCiQTnr8N9wnUEsyOkDqDPc7wrNCc0YNIw7yjYW76VLGMM3WE5hGj4aH9F
45EzrvLGSvc0rYdr1oO4LrJNFGAR/0K7XUNgDOMr82QBunL8qszf5UHuDacEnYpwctUgShARuHkj
5F1D6Fs7F796fxkfOyfAjm477Ak64zD/v6RAYak+v9J94qTodOfTnY7wI2oaCWcIkk6h7mSPOeft
NdyK6d3ITG2VTTrQpgXTmnVRt8VTwaqURC7ka1ysRU/DSR+TPgYPHpiYC0vbWO3Uw0MtOVpIAo/u
XLCBxpYxtiBpLv37AtpZZQSCxW+jU4ECY8hGwCaFQexHe/CLN69o3oiD2s0qIyCuR5/mrHtXNrGE
wnceAl5PzVh4EgPnLv+Jg5fHeIbZkgN15vzCbMD0ogUObj9qSMdr1EzSrGg26Hd4f9tXMx/tWTO7
dBp8rKVFWkXEOkEBzRa0diNv6rxHN+MFiDcg5RXE8qmMrIaynwsWbT6Yx1sH1nucDvT8IzxFX9jx
Zwkh2lzWwXhX1iBn1pLJvMtHt4gT0+quCqlPkaZJeTVVvXyZpgqic9TxtiPLi9eFL5kNl/Ilc5MI
KLiASAbMSnExDYiX0rLWdGgeVahiJsxJwQJgYZOosCGADU9vTdOKQtyj0sc3RHONGVYCC5gPTlWv
chd3KezGwY0vf9mxq4/CG4423D8wSgHoCby0YnFbi7VQSUv6ey8vv9Umlsl3sjwCizm8zcFciAzV
GzuzyyB3iXRSMPcCqZ62NjjQZZOufi8Gi3+1B5atC9qU28tzOnnJELDDRQDBAwIKeIEqyEzTTCfv
eGrcjzrIK3vBtJXgBci/Evi4Y4+qrl5Yb7WX5KEAp9UbLWS5FNLMO/p5x/ENszMCqJTvoK9XjaGm
AH6HKDs4ZkMwbDxR1mtp62LlmTiFmefv+sC784VLtx665dCW0Sd3np/vCvzesEoCAAl0q5+ixE6W
SJWUwGPedLj6H6LG2A5QRSnxHcraTmeyhN0HpSEhjmXD6BRz0XkEWG6iXI/cnFerOmudByKaIkqN
zlnlDKQ1PdzjhSM4u0vHK4WvwXnw4baB7FNtarXTchgK3WL3RmGwjZOCLA+Nf0bsxzukTNxHp7BR
f4NQzNIWqebhYxk+DazEX0gddZZJdXaPJogmtGqhrwbdgop6UfLnhIPgl5ToeRo9rq+6mjQRscq1
D2nkpfN6cglB14lzCqIrOKcgtFGsw5Ab9lAOWnbv1Q1akOAVx/VQttuks6r7kpZVnGZAsJdaUkZl
97Vy2q8C1buhcdtnKSbvQNG5eedOw7SWGVvKBpxep5lNdD7MKAJA1OYjev8UvXUackiJR8m9lXZZ
PCRecy+taesMbnpjUAkj3+jdjtI2uAFYDxV86EUvnJH5RB6dEXwCutGQlPDgxcPzxs8/fYJPSppZ
lQQNvp2gfO7oD3Y6VivE18mVaA0jrLok2/ncqw+Xbcm5rQEABdmXmR4LQcfxwOjOd9JiSjAwd8Ta
6nA8siInEdRysjWSJGzhLJjqS2HOMwV7Nt57UOIC83I84Mho0doNpfdOwACCSKi84m7ihCkv3CvS
8jGsRWOuio6l4dwLGDWTTzZSL6ew07h2PejyjVParceGlyunl2VkIwMa67SyY1kn45vICjd2hvbF
bWpjnbpWukB4dXbN4C4ihzTr8Dqqx0TQCtyQjtybXUdWWm5NMWH0lUIlNzQK244ub9G8IidnwwUx
NxJW83umrJg/6EmnTYze88x7QqdHv6kLP0P7Wfa9osFtFVhLUEClzxwGFCyaug7ecQRKARpalQjQ
ycnEMh004NRpkEZIzFd9ztNI9FAAUA2WBuK14NitHgJ/FzjVjkjS3lZtt2mQ4luZodCw8pdX4XTR
0auJmEAHEm3u2px//umGlKnXZ1oFG2KIwY/synsxzf5+ajMjnpJqSRJHSbX8tQI+sv7oA0W4AlmF
4+FAI5+33diS+1KbHBY14OABl5OTmnrYDFPz0y6NA5LE60mbAZnMRKMqQYZPRLrIpk1PNBRWTGfb
p6PzjPop+4bldpaIej6+4vhozDz0aHqc2QPBc6x4N3C8C07kRAH2Lqx9PxjTc9vL7CoLWMejEinw
IrRZxaywQ/GOIq4i+arycNdiw6XWo3T6bmcEjP3wUedAasyA5k8u3M6OTVFadyWwf7epq433JXPM
18s7+sF+rXw9kP8+NhN5DZRXlC31/KSCr1+m96wcpzDhPl8xVA+2ZTCZEekMK4Yrb0ZFR8w4zfNN
MkrrZhTj+OomRrAdpWmDQCXfNnxAsa6jWawbLZoWUEVxM88LTT+X16YmAcvU2kgIY4oI7GkwJEls
N24QVr1jRwh935EL1q6d5sGHPvAjSILr2LbzIeZMexzy1txlZTNEVj7UW8kLf81Ll0VjG5hXJlQO
N36HCGRhbU7uPJoIoNoDOiT09erO7Gh+Ou2QE9VTb5i0w1inXWgWoo5LZyILyJmPZ0XdAQQ0qDqh
oRweshL5BqkwKmMo0nvh8TG2ndq7MssKWm54i+IGbUZhnfN2JTRjegTvkwUyT9Lt0W/6lCXldIfW
weqaBQwoaLv+ZnrFc5dDxhnv7JM7Dl8TWWSrKS1WuuByw8022SQmkjt2jy2BUB1feETnRVFmA7M1
x8oQJPUstR7o693Y4ERpB0tAPXBqTHYIpuzv9OZ/TI+dcRdgh+ZUOpr+UfNSjWOi1cgy6W5xIAQX
K+k9OLXpgOjYKve2aNFTkHlrEIXVsV/od07jFAvvj8KSOxsnfAEmCKElQCXg4R6fDr0F2HEYneIA
EYgnUm9QK9eSMfS+Uxu6f623El5+Y0yrAE3DzTjcWjzYyKG7q7NfqUmigQYLmQoFY/n3F6H+B9Kw
WfxFJQ2cOARKUcApDlPaWlsL5d/QGIm5nqgNtAhEa2/QHas/9ZwXMDqi3JStO0V6AiU+3W/HlTXk
fSyrif7UUF26HgsNwkOpA2ZM4JLgcOX+H5+V+TFB8IJuFuCMVcsJaIHNjdwuDj2gk6tRQleaBIB1
Xb7GJ0ESNgqpXOS9MAzoFGa379M1ZjpYWKAPWxz8rBebvJNpxAxLxMnY+QtDnb6P0MCb3Wu0H1j4
T+VMZD1x9UoG9DCRIo3NETDpNAF3O/FMGuWWvrTjZ6b2ezxgp5UH0rQpbXqX5AfK/Cvi97ABVnsj
8mCb2caqtrK70q+vmVVHAKeERNvyvtxIawz9nl+nw/ryQp/EWCYS6fMrgnQ69M7U9uu0aFtQRjbs
UOeQZK4dZJVsCqnHqs+2ppvDRyR+G8LNdyKqDcnq8uhnjj94EGGmEfQjW4do+HifnQaav9wZ6IHY
9rRxvaZ5TEbu3XmWvM7AmAeaPtO6k7bWAY1hdEB3jnJXlFp6W/YCWDQNMs/XY94Y21QXQVgmYGzX
6jG9C1pKblsjebr8wafhBgiPwBUBIhH0xqFmcPy9Ve0mloUk2kFMaFnFDgKG3VMnLkHHFqWsnNbC
0/aVXy21FZ8xnkhdQNVkZutB7sCabfinG+GxUuJ8gCACCbxxLcF51vv29Nz35k/dT6cvrQEJa6vR
rYgGJIHqgVMsuNOnBxdfMJ+UWco+QEH0+AtMPqDVoZ+yQyDEQ1k35gH9jmD2KctyYZVPEssgg8HD
iqgOs527J5Q7OVIqed1VGGqottQDTYPm59Zdp1XixivErgZDxi7ru7gGkSMYCeO0AbgOCftdN4LJ
74/33NBBTIBIwkDs9YEa+rTypvTcqbNGcrAghYrG9FzsfDd37k1/eiWN2DZuWTzqBaMLPSTzjh6/
ynBi/gKiw8UDJP14vcFfwLlnCnowEsfZaC46HAKzD+LLszs1f9jNOb2ArBhwOx8RzafZAeaZTLlV
ZgfaDP1VQFMZIc9XrybXfhTGuKB9cOYMwbLbKKYj34kE0/zzT6PZ3M0lWmLoQePBEyubfD1OyF8i
kSCvLs/rNPhDmOyjhg0EIXhq1BpAY3I5CDBSHXpp/Kxa9C8bidm8gKH3Bxtb/SeQRUsaGecmh0FB
r2mAYgjcGceTqzgpTEnBcmJQS7t1LfGSggR3y1z9/fLczuwZMuooaIJeAgGM2l2UVUM/CbzNe07M
fl2z1t26BJ0QpqxvRsCVFi7AmWhpTk7jbMBFmVEBynU0apYg12Qa+ykrvTvHNJq1n5Fph+oSEh4O
QV8k7bdZ7k23qJL51xy1otegq+OGcO+qyRJz26TOhFpG46U/urYdNl09/LKyIX8AckNExZSTBWTM
mf2HqZoPGVyIALtyvBlmBgZaF91s+6bx7Ljua3qvVfZt68HZLBtNoOcB9JGX9+XsQgFqgCI10pVI
nypXdkxIXbYdN/dOXm6AFbluxVPe/bI08x0O1bbNQMk8JqFdFFAbDtqQpqBTrK7tZCPKIsyd/tmf
tAA2xo3sxNhS2S3YlNNVQdSIjMiM4PHQQ66sSpGADwlEWOnBrPRD1wUPQurWjpv+ra03xYMsebbg
Xp1asTlOxXWYgwvkVJWzU9cCurA8SQ9IpNGwCkofTOdGt7m88gpQaPajj4ZR0w4lPH5ZuV56cPna
bNo4D9h17wQ0QrXw1WXT6+S3myLVbht7+A65jqVyyeIHKCvrjCS1SB+kB5yOtSYB0HFIoIcICtdd
ba77IL/TWPBaJNcJmiqLYFoSqTg1CnBLcNrB2gDbBSqw4wMvE57bvVXB+nALnFWggCzG7peRQoy7
EF8uL/dHsvH4bcKKI8WDTB5qNicFNNZalBBTTw8Wpw+6ASeM1eAWH8vCRI+FVa3tkTa/ELmkN3My
+quhc/+mtd1yawuY4hwigOD6s4NbMab6L9rWLqSLmObSsPb5ey0S5Ni7ib8gvyAFeATTjeblYBS0
7aG40YIsy+MEHI0xWAbpiqQmCOMGNt5RPwvWpjPmO9Nn9TrpC/e7pXEWtfWYvIJTLLn1sUkLpubc
3uNGQaoBhTwQiKvuSmLxLshrQg4d4EfXbjG9AzjGrxNTW1u92V07Xo8E/ESQ2fLSaoXCsfFcW/VC
hvjUN0U1E2E1QmwozkBO9PgAtLqNhG9jZIf/4ey8dhtHtjX8RASYwy2VZdmU3blviI5kMef09Oej
902LMkzMAQYYbHiwSySrVq3wB4NtiIJ4/NeZSnHoqj6+UOWUW6Vpf6dJI/99fzO8sS4JBNgba3aU
5Oq7XVdFpzLI6i64Bji1uhGJ/nPe4s/gj+pVJok7DWhxH7OosVa0ld/otjLG02V2oElKwQz1duVc
atuyZKZwlVVGd6AI/zZ+Gm1TTU2KTRlAximS3j87hfRZHhrneVRH9QD4GUBCE4Y7oxbgcArdi2zr
+f138kYGS1+R+EorFIVZtKBuf5qQUECmR+R4kaP+KOiFbIovKmN4UOu4O8dD/MFs4ktrUm32anpu
rfhPjZrq4xgHazTdNyLw3HGh1YlhGJjs+fv9k3Pl8MYrE0tZfAnj4YeTT7ErW1O8sgvukx/mhlwt
JD/0vpXlLChPBE1frKS8NG+9LgmHSx051aHvKlOsXClvXGJYR1Kt0sIl0C1Br2o2acJUe99Labft
YqeL9kEZZG5pmd221PJukxTqmiThG70jDjhvbzZ5w95h+UWzUhVmBQkLcjzafK5e6camzhHOy3Xx
DeSt5aadGR6SdiT8Rpnqb2GwPmuTHR4dvSyRJ60sZ1M3hXRWZAsfpsKW/9at/nll581xfhGagcjR
m+EkIoMnLy7cqZfKbpJT2wt6Mz3mammCC56iTVOp7RcCyI9M0YrL0IzymV9ln+wSB+eoDX+t/I55
ndvfMRtQ6AxDyB0ZBcz31T/bzolh8DSlX1zbKSu+mAivnCggI1Kxqt+OzHa3JsXaUTX9T5I+9ruO
PH7bjcOmkIZsmxbjTh0i49JLKL02UyL2Q4FDWjYO0kOShGt6WvOvufm1dB/IFsGHIqFsow96+2sV
g655TjC5yuXQbuShovPfRJ+caXI2w+T85y3McijbE6dJxkisFy8nplQAf6oFlNBtBFxwSveDZJdb
u8qSvRlm9ZZLN1mJl3eBYF4UGDNBAOy/tcwQKrawhTxjcO3pxGzoTSeYgaTjyjX0OpZfvMr5VM6N
AmTvsWO5fZXUrQjgyYXjxXV0oE1CWztzkSdw2/bkCBQCAm2bBoe+/ZN0D7l0GmLZ67pPap4zZyke
pCHeBkjxDKI/5GW0N4pPeLm6uuj4t77yY+8ASqQunGmyXoKXCRZo0dCpMmzFyjSXvIbBwc5KO/TA
q+gw10EfwavFx0S00nasnBdrrI1zlyKBnCU+syt5kDNa/bJ1FADITyun5y7GYQvE5+JrUS8j6L34
XVTkcT+MY3Btmabvg8oXx4Ai6QSmH+lkMz7qBdNgSobgyZaj6ICJSr/V+7A9NOCVArex7RYlXV5a
M4o/AdPIZ2BX0+H9n3l3anTut1n/gUbt3LCZd9w/Z1wPiqpRQkV9GRnN79PsZ4BKqTZlwKj7dPv+
WvdX6ky6Zhk+Ftk8DaLFYvEUky1SxxWSbXpVrnuWGLDzjDrSxqCwzqFZqw9zvqvndvSAMIUMrVj+
qbUCQWrmjfv3f9B9tYduJRcdzk2KCjR1CQGwp9YhBVGda6vXzmFo6wmpADmgSQl26KVFBeOx6pxv
+Kurhx5m0s7KS1XawnrkG5ZDekB51Ufctaw/2iCCfhWlRDcY7lRV7rQ28N3Rsf+CDkZZ/f1ffvfZ
+OG0EJnBkMUrd2WqHmMnpsi+fp3CfjcNwtpIav7MgI7rggHQf18MiCS9LJKQecHbzwYcC3pTZejX
NI7Hi2lk2cbPmDY2GFgc0VlQV9a7i3I8HM0XHfswTil75Xa9JmMDpn3Lw2EI5xYqmltWJ69FuTdX
YRfiLc5OBB93u0qamkVpV6Z+Rc1s2HRFCQDH0cqVhsJrl+omlhIBkKLgGpXxV6SzdLsMuOQIlcTB
uqaK2l1kqWk/5XHQb9u6N15sLZNnXSgqjMiaJOhFcb9pwDZau14CGbNrlVZBdF03u2tOchK4Uzj6
f61mtL7aY+1/6NsKpbUgk83GnRPWTRLSvqGKk/vM7YbK3qkWpvdWnMafAFaD8RFDXVfuQEl/HIPB
oFWoYqstj3mMD61jpKcI6103kPjfGyCTxQ8n7I6FTBt34/gV3NopUMPCLU00sjdRl6hbBiQ+FyBY
xxirNStXpGZXxIOy9/UEkHkRiCFwOyuBX8S1Fayc4buTwE0F6w5AIGU53qeL3JiqZQrbwpGvusjE
rgZwi9BdrfOrkhjo26pJ8Ct1+eaDAmDHIQwW59yHQSD29oM2qRF3TYK9rNLJZ9v6pnTa96a1LyJM
wANXbhCdS/t7Ho4vfRK7CoDqMkqOGtovvrOhYbpTteao4ikkWXA6/ib6H4bCzIpV5sLCLcpk3zBV
Fr60TdRnjRkFugEPBYOkjKZdKn2yu7FBTl95RnBxnyvZTk6kbdOvzMfvioH5KWfpFDDhNA6XRIiW
5L2X+wIPyLGj0ler+jIEZfJbTN3H96PLmyvBSfjfYITR7u377AMt7OxQn7wussYvDLkf2NnZaWqa
ZPf+SvfVJg9FQ3k2lYKLcMdVAhGo+KZTTl5uDKAf9V91kjzbJkDAvKuPoss1Vx+bv6LCqdCo3SRK
rj2Xchz228KmgS+XK5HuHmsz/yIuRfJIdJAoiW4fPlZVIY8yvqRhbTWbuFX1U652oWs1uh+4wOWK
XaUO5iFNFPsSdSmzGvNcp9ADtEHKtpZCt6QzC/vJ0gp1m/dJtTJwv4uSsBMVWImk1vxG4vLtD8xl
ij8rtxRPmpzoZNglGWBcX1c+zPyYt2cKFB4HmS/DnAQO4u0qXe80sB1UHIWp+/aK2vcxV2dinHpy
UbcJfftbmztXLXfUo5mIYeNPMhg5mCAHU4TQQpuitR670P/dhzMiSoiQTxkrsdtJerqyjV4RKItf
y+QQqhFXInBke5HGxJFeKHootZ5lcgt2TiQOli6MfYrOYEnlUSdnx5DGR4EhhlvotXyggkcXPkNE
2g+06pqg1HRItcokSoGlU4YMLYuqwoVDqdpxExZIWkxKm246BuwuRoTBoWstyXK1IOORcp22mZwg
hqvn6cHRpr2TpfWvWK0xYAYK4p9Kww+2WTM2h8xJMuauPbyb0RJ72gjqiX3e78ImqrbDqIozw8c/
6SjaQ1dozQcx9vYe979ne1QcNmKhiO/9IDteU+T5noH+sPM744lb+1JrkXNoJRTS398OryzixQuG
/YGcwmvxSYZ2ux2KuBJyrDWDZ+Yq15tjNMFzgJ1oH/gTCPtS3uIe8rlWIv+J6bvlCV3H2lQ2xbWa
StvTCqrONrXEoQyH+jDhgvLQtCHciToYngrwJQ+jH1t/cBTRtjT8ZRdX3fro0H1d2dh3FTS+MHPy
zz8gf2h33D5IZw6xMYZhj2lNr+xCrFm2bN/uUGWK/Ifd9atsBFKQzdg1+3iolDWkwnxuli8SUD5a
rFjLzeKst+unJTOOGntQT40i67Mi1eCercE+Dz0ZKQnIeFAiUX5qjaD+XktUKS2KWbXi927Q2mve
sK+j9cWvgQEF5ApB8hl4uwh2Y6CpXVs0lgddLjrJZgnO1Z4M62IO48tkt3LHr2uQQYs6jVZ7VP9I
4Xz+UtpkfGHgUH/UOt90U5LDx6iSnecSJPvDqGXWk1Sn6exnFu+hYqWuXcgpDHEz2jdT1O3MIaC0
cUbIoUUdMlVP9co4qaIxvwMADz9kRVE4K3v4Li2Z0Zqg0MnO6aXdjX5zLaDlWdmtp6GSiKJQHXlg
bqIDCGBlU5V9tdIZuC+DHcTCuawdMMbgbpZWGD3Y+gKHBttTEIHcW0U2faeACB6FU+BkElfyNqqU
ds/u7w76MJWoaOvd7za08h+g8KodEVXdqBgmrbyIuwuEBoKCwB+3LT3Fu0pl7LRIz7Cz8grkCyH7
5eapUPs1SZP5GrrZWkxN5mKbWTFlir7ENGlKFsmqmBzPUZvHLlelz43anyENKj/fj01vL0SlSAMR
JMVykBqloZF0IcaiyLdnj2hC5hvLD+tDUavRSml+X53O5jp0X5i2vzbJ51f7T22OfYs22mpie1I3
pr+zLNKeqUHlb2aFR4wTTeElGcVXTUI8cSjzOUFMnQ+BPBouAi/1d0mSIpC5hXkc0zHlapGir2Yu
dceeIrxzNVqKiGIYzp/339DdXf7KxGW0rTpsfALg7a8e28TGq7OxPewmUPeTldo1BZZiIHC7/hLb
o/MoGdn4aSrjNeeeu5YLS8+Q7ZnCBIt3Ke3W5UZIoYdfrd1O0U7uX6zBkrc9Om9VY4ZuPPpr3ae3
HtbiqM9NHrD9y5BWGYHQ4liyPU5nvJ06ydx2RRY88VmxOIQGF15sZkuNa4bDWofpvrTkcemhQ70H
ZSPzK27f9FBFThjnte01YlQ+yBkCaVqIoMNU2flj3LXKXtS+sx/tCunvwLanrZEo+SbT6gCjmJK0
ISi7S29UjOrKUf4OeQiajDAnRFWmNqWMLENe3QT1sI0b+TIZ2HkZUdjhTcqtFfojLh9GiKLTBGPy
2DSh9cpICHZsgsbtwzHZd3U1ehJGmQHNHOyaIqnpsBvCUL5LJd0tMCmYXFCS4ljJQpzDaSo2xgRN
V7f9k5+VxSkKuuYxwk9sk5e9rrk0OMQmtYdxY7ay9vH9zavcf1DI5zNSiKofPsrSsxHfNkUkbYzb
n6QZ+AZ1kAaxZHoU6YT5k9Go8abh1T6Q038qm0TZRI0ptojPdCdyxQ+iUaNdqGQdhNEWnICf9vWj
5etiJyvqGljhPhbxW8EogH2ksaYsZZyUzmylWiRMvxDR+eHb2U6bIE8Hk3h5/63cX2YMIVDome1d
SHmXCjfDJApwP43mKdOVZBWQam9Zx0YtPo6mspIy3d8XLDADR7kzAastA6yVD3moJQbOjn3YPSl1
Y2zSbpC2//mJuJz5SLTSgeAsgT7moOpMESTNK0eV/KtrMQxMw5+hjr+A5YM8eH+5Nx4KLDujfUI5
CJyltG+ppC2+RcwpJ6lnzmm1PiM1v29XvtM9xJAmLc+FpBd+hKBDFvnmmFd9a1IfeHIQfDfaEAD9
6EP8q+UmcmWzeBDjEO2nIal2aGXoz2oYf3j/SV/zjNubmJneDBMhgwfXtLSwxad+6pVy0rxmiuOd
lib9ccqEfW0M/xk4xfgNRh5XglHlyWelMMuNSdd+cKBYt9GoPVZq+EUYY/8Ig6F9KMd+2EuNbB80
lNX3TuHX10DJAzec9O7kJz2Nu65+GBPdbYIKQnStFhu7Sx+iGGpOAmA731ngaNwKqvC2CkR4jjIl
X8u95kC7eGbET5hDcE9TLS+L5Cocy8pxWt0TaYvKvWUNlyQnxdLiRPUCyy6/VJJzpSNFxGNSAKxB
sbpv77/4u1KDbAD+HqkWRTTk1EU70wiR8alSTfNsyEmn1jAwrYZe+ZCndrtF7u1HYzTZHrSyZ5aj
tpKqvBGJcO2a527U8QBXFpl9rqiR6K1C85LQuKhdoyZunmH4rFdAkt9/zjeOEpW3Y4LRYv4FmPP2
0lMsMeIwn9te3o/iZ+Bk30ts61d28VsHic9IHjkrB7GJ54j4T+olmYUsSVgUeCg5Q7BJegmEI7ff
rGnICKmOLpbU5ehBZdbBSP0/ZQxv5/0HfeMmoikEnwJxKFJNY1G7xZGk2a2WOh6y/hdVH5/UMU2f
TbrWm7HM04sTcSWmmJy+v+wb7xcSw9zvIZ+elVhun3xqaqHTbXS8PI2VfeEEyi4ocBT9f6yClQWx
ns0KRvh2lVRJu7BqfceTIJ5eEyFfNGVInt9f5I2aCHoY53vmwc/zksUrNNrAqdvBtL0i0a5MCfEe
hcBz1sKiuBSmXr5ouT4+6lb3OQoG+dkIU2Pv11a9T/SsP8VW0Jxbo1m54O4PqkpLdbZ9wTUNb5b5
LP2ztUplZGYELguDufG71NXNQ1RCH/SdvIs2kdygymX2sMMjQtBZ8nV75S6631fcrg7La7Dnef+L
rV3ZcqDEClWFjkXjuc/6fFs3pXC1+LmsUcnOsi1NyzVo031qDkeAxGqet6BGsLyZklDI9lgqlmdN
+dck7oCbIRyR99ELo9sfmtR1KyHpnglPl37m26o84jwXWHz8uIuVoK6kySM3aw9jZYhD4UzoQ41+
9aiYwd6yK+VBj0S+hauQ7mysV7Y9OIYNg/s1D6t77MkMTCBTh6IyC6IuqyJZKnoKVMJzW2TGDtd6
erm2iNLvMZOVhzobC6/JbOW37AQ48AIuGad46wwDUCMI5NpnXUbLRvWndFfqcngtNI1Wksa9/p8P
pgpZnd9HokLgWxJ8I5FWcqmSUyq6MK+mkz0mbRuuHIHXBt7thamSSBLA50sL/PPi2wA6biOFaZkX
5Cl2qmGIXUokmmGfjs1DGKfZ1mimcZe1srp3tPZDPeGRVOi+83clQryxLbkucW5mY87poHZ7GH0J
ATy1kBSvH5X4FERTfip0gwKIFlKEcrxU6N/9cESHN2vjQ1Jb41Vo5amFPvitDgr70SlQjKHmqyhr
RoyJT4GapmenXauq76MGqQVy9jR2gMLfS7Yy8K2lSDG9SZWmP0GNUFHeKRjM6O6oWcdwiD4lSj19
z9GYWtkSr82T26/F2rOSL6oeDJyXyBqpnbSodwbTw0nBpSdyaUqtcGMH6SrpPE2/qvR32Q2/8sh2
AaidMrM92zQk3Gwiz4POgl/MED1aTe129kNkIiqAAU9tIOTorOlT3ici7F3EFoDQInZF3+T2e4Zh
DjYwCPWn0Nb/Zp0ontIkKLaO3oWn97fOfU00Vw8w4Od0B97lIg+Rg6iW0qJH111B3q/EcmDfJ1a+
qwFc7ObCfSUduB9esRYSUmBvyDIdmAO3j2bIDQORJtGeqh6xDltO9YOUCDi9IjF/qZljnM0yC91+
zveNeDZ18MMdLRH9Y2KGEg7hkbWvulJs8shcSxru1L3o9UAUpxfBBpkhQ4tLTSK656PWmF7gPwEK
KCqc2cfwV6h/lVJlKxA46mLzocuyC27jwwbhGzdWfzbG9GwG9UMtHU0bbaGPkvQhkIrBdeSnSn0U
9rPZgbgNEwpxbVs5zMaRWxpA4Q71sckPnWStbfY3Mj+ehCwar1uVlGGpcEpxP2Um/9BgCz+H1WwO
MFWYp0Vt8Rz4dryt0er42ppKvUEBqjjUhbTCsLmPSVQS+I8yMHitFRc7C7Ut1QkiU/XMXiiXIpGe
8XHftb3+qHQlaD/Rf3p/K7/WBssDzq4C+AzYD32BRUoQKI1ZhUNANWykZ92odh2DihAvlriud3H7
YoP21yUg6bLYT2O2aUOgkWZ+Ssv8cyCbm3J6GexiIxvn0L/kuu9GUuGNw66Jw43dqMdEwx0IG/Ws
eXn/l79xkfCu4E0RRlSwkkvbq1LOrSyMNdWjrB6eQlRMX4JuiLDQqZUNdxkXvNUFO0OX5ENd68bO
F6rY1hNA9Pd/if5GgKbBwzHggFL7Lq+0QRUZ9m2pjm7bBO5Af4jwKCxS9RqLfufEL0r0nLbR1pbC
Y4kMJYcIpMC4k4xyR8/o6oR7NZSuXfF5kM4gJ43qcyQdKgNtOPuXkJ8M9OuKKx4jH82gPJZOduwt
9bPITqYs8Z8EnhXVu0h+aiu6cxmDlSAECNHEv3zVOJTq9Ayn/kOS4ahhNMxBJsn6nLXO46wcQOmy
xuF/FeVd7Cjq4FdNFzoskI1vg5WZz8Vq0clehTaTLhH2J9814y/S0G9aUh9hXcfoIw2/mmEjThKa
wEPqEg5/J+3LgK9T0Hl004Y+3BcBrHmY1Hkmn1pb+44WnulaWfKMnoM34QbWfMqRFZKN4/sf9I3i
AXEJmBGUmIQ2bemeiG4M6m1VO3l6aEyXUFKRPKBavKaFn+7FpCaHqM77xzb3o4MsVT5g9DgdXfjU
7VYy5OTB6pL2FAadvUZWuC/RADCQSRJpEa4zl4r3fRdrYwEi2BsacY5w73OF2RtHxU5sd9IsieZu
2nwnER33JHHdryabxN6YItl1nPxj7qfD166qV4LIW4GToS/cWlAMDC5eD8g/dU0/qL4eJVDayIWU
c62r30hvQwRuc+e5S0NxME0seLRKBaNGp/lshdqanOH97U/rA+nAmYnMqzEXt38nOZGRa+A7Ai0+
KsgEgBGAsfUwheFaonHPe57bLDT1qGmQNr5jjBg+sn1d449ebY/dGbWty6SXydmAtvYYxCjRlT00
GVyew28BYNoGFFDKhu3C6YFbON1mUcKtWGiifXQ6VfnhSIF1VKvAfJbHyXrUhC+v3Cv3Y3VaCWxp
sEuEeRXRvNtD2SqxsMvSGbxWTs/QKgZPNAy+3VBW6QcKw02I0K45WPpzLY/hgywYnPsOnvJNFwdn
hAiFq9rh+FRX6eApaWQ/9YaFfpbVXHAKKndUUIcgqNEvyMr42jbSz8BEmGUl1L6VeenAEZETI8kD
MHL7GGk76YDYWu0pqtItIgn+FhiP101au3EKfWWx+7NG1kWdzBwLyJO1TGyA7tmhUZba0yC1yqaU
NGtb1tWf92PN/b6F9cO4mJhC1cOFdvtEcTRGBVDUxPP1MPNKu34ZhWM8TnHxn2v/eSFGpPS1UN6X
F306mO9+p6t14lmBlB2dsvtdJc456kW06ZX4kpH7u1Wc/mcZJ+DqBsNAyCtAZdl9t8/X5X7sRHKa
e8Jygs/aZHxTx/CjXsSAWRy7PcZh7u/ff6X3321eEh6ANruq3HHpfFjZVjo1uScFtnlB9ke9NMYa
OOo+U5sRgNSvVBvwRS319rnkXutSVD7IdYB+7KJmtOm55tHOMlPVHVR1cKWki1eO8X2iMcvgo5AD
XY1icAl4tOws8JH1LrxsNPoDV7D0Uhd6+1RF9g+n0i+MxxV60Np4yX1aHCvn4Z4bwLf8d/n55/0T
5oUVSVMU14U3yZXbpc9+8iiByuo7bAJ7HKhk4yMGDUcduHve/sztjmYa2kFV9qHEfrUwPpXk7nFz
mMpLh1sVbfXvdlFdHQSpN63yEjprco1v7QTqLdTcGNpDoJr//s8PduQsK+xR4FDfI9Xc+I66s518
zZPtra3AxIX6hyuQ4Lo4WbIMRdoI5QIZnDg4JSLk5cTZ59FOM3eM2upqTfpaHvDGmkgXwR4nnNs8
3OJTqOVo1pNppN483jdBv+pG/WJI6VZo4y4q/U2FiHLb/URc4ikqPqSO/ZJ30obL+4zi/lXXwkPW
r52J++gMLmFGG7E1AfItO7vDlI9tESuZF+X9l8a0cjoisnma9BRVjbJYLYvvXwIIPKIz6RAzGALb
7ect1KoUPHPrJZ2efYmTJNhXpT19FqMK5EoVcNMTPeqf4lr1T43uvGQc6E+ZKMmGLHQGKx+MmeuY
gfaSNpk4RYU1/UgdI/z4fkB6o1SZAfQEXvIjxJPMRbDIhQEQrCrQEid5OdaW6l+aXjPrjW7GXwen
ufpZva9yWnyuIpnZp3LCgTyn3li5A+4/EIUtNycZLZg0epG3LyyylaBPatCLcoU4qSb10r6tnfKQ
FwbTQiVfU2q77zezHknHHCqZUS8HUyAOyyiHkuWJDsd2NS2LndHY0WNa6fvGHpRL3qMr0Ioh2q68
8TmfuS1CwKAwEAWDN09Q9MWZVK1Jk+zOar1YyMZOZLV66EZDOvs1DI+06aXnMBigDBUNEmlQer8J
/gpGQhje5Bf1tk+dNbmcN3Yr9SFAKEBRbIKlmUmMtaGcMrTx0kY1j2Sy/tkwymzLlC7/BtjW2XXJ
8O3993AfALkrwMTMjWcDyazF7duMQV/mYuhohFOS2kpsbSYFzbP3V7nPYUAqvZJEkDtl/jj//Z8w
G5UYbVRJVXqIZdTgB9P6YCuF/DyFjliZt771QDN/CHYuAAG+8e1SRZOUo237hTcI8gYfTAs9oWpa
uWdfRxK322em/gKvILjy3pYKVvBBKWcy2X+KaqbQ5phkJxKoS5Ya5kbFImZX5MbPYtSHhw4duT9O
A6Vds6iwkyqGucEUYSclab0xjenHQGa071VfuFDoNbQEEuSgCzPdjVKn//qvX4J9RVkCYRjsJz3D
29dTmY01AqDwn3CTp08Tw9vLzaw+9BXt2/eXeqPoIwmZE0qZb0/IX3yKOkXNFzhM6UH1+NFQ5b2I
qvN3fRxgCC5sx02I3EdNlhje29OsxdjUKxtvXuLfz6ThYEfqZdK1c2gqLB+3GVqryoymeaLfKe17
WwQ74Yz2585OxLGPc3HsjLr2ulC75B0+hWuvYHmkNZSc5giDvjFnS1+isMQoLFHYvfXUIvn80Ntq
eRJlsB/8WepNjnZZxKkONX2iNo+/idb0T1IH/a+h3ngppA7Tn6QM92Oofh38rD/mQml373+mu5/I
q6Hwox3ONuZSng/UP2fTCQI4I6Murp1T/g773qDnYlcn2YhzT6sAzGoia7++v+bd/G12DqORSo5K
wsm/FosGGaLncMqja6rpwYc+cOAXGREKMgkjT3uAe42caniUNLXZDLWUXdAqTzexORWGGxrFWkGw
vPZefw4emP/LTqi2bt9BC5QASJ4trr3k/IzU5muqGQcsYPHMKvNuZU/Oz3azJ+dn/2exxRGkZha0
6y1x1VthP/hxgzV6hlbu+6/4/pEgLs6jXJJbkvK7m1XpAnUcOnFVGyf9aCc+NQhfeVPhkXNUqChX
tvoyxNPmUAAuksZw0lDmWYR4lX6O8DOeqg+Mn5OhxycjbopNOEpr1+SbK83zG0pUbq5lhM91ifqt
HcQVlw7bcDO0u9xk6LTJpXiMNu+/xrtA//pcZL2geucrRV48Vx/D5CTEwx5Qmk2hRXvNnqdXAgnB
fhimzeS3L0UM6oh2OEwca2cE41FOp32Rxo/jNMKvoCmO79CGxMZFVmUfaMEFNZmzCOKVpH+ZTc2/
dSac6zMgj/t88VuR0bP8yHTENSxGFQJIZr9MjZrtig4dilwW/TYfDX+nF8Na3fnWN2HQZSDlSDXL
HPD2AGWxXVXYy4mrSA3dVdpIexCJ77uBrGf/kXQ0PyST4fk5QaJwxd8uJU3maFQCGa5QWCl2soO5
kZy+X/nu94d0PqVA8thmZInLsaYfxlITdUF0LeA1MiyIScNgEu7f311vHVKuBsozthYCJvPf/4m9
JiKHUBR7cfUd/ykJ/M6r6MmeS6kfngQ6aqf/z3IzTxelCxxUFhcywB3cRQrOKDQPhEjNv6SY5c6R
7J9qog679xe7v1d4g/THmZMZoGWX/Q/kVtUiGmTC3NAZ7hCFf0q5RKqrjfpDktrXSK1/vb/i/SbU
kFrgRb52mEG93r7NblKLsNV7xuC6Ca44Gao90p+t22llvxJd7zodJGjY4+g0OwiwM8z6dq24MyBU
ZaoBZEPbq7W/H+iCbge7ho7cN2epb6StHdo/jfyDGqjHQTwm+jUfPoXpta6AHOpnBQyzGtIOTaa9
kAZ1U1nZJ2XmhSt9s7cTDSWpfOVn39WZ/Gz6e/QqZ5k+AD7ztv9nw/WFMAeH8tKLcaRxo1Trt+iU
k7uGkb2NS6P4EqEY6JpNYz4pctedOwWVl8hympWd/8a3osiBlkvpYZAKLL6VUTWVGcWIc2NipjzM
o/njIAk4rYC3Vx56fqbb+9aaHQSAKRCcKEMW4yZk/I3SSaXBy8IAxSZUA/eDXGVf3t9890f5dpXF
A+VBUZiVH4y0MW2w6ZqKgYOtHGKNoZYfrLl3v04Mlw81+51BTce9D1T67YdUJIR37KoevSBT9lLt
fyxs1d/ENaTCEE+Ac9l/k6Lg0iqXLLqa/TkqX0T0eYw8w7+ow6/A9ozoqs7Op+OmLbtNYV6ByXlJ
8aOOf9bVOe1/B02A9S8CPHtV/W1PP6cWKXs8BvBBt2239b/1yIuPztmx0XNpEP/+2hTXYLgI52fv
aJgUVDCuj/jobRzlg2Y8S9NHWd5R2Ur9c+OgFxYdjPKv05165TOy+R3tSMw3XCv8Kzmb3EjxHDma
s87Qzyz40kuxm0W/mKfHIRSW+ocl/mTZ3xSGvO3rpBnnsT4r6pfCebJbEFDqNkNKWAK/bSUnbE9W
sp272mY2rARoiooxfXnaB8v3bxtiCKmlQA+2jChbR/mMDL/xq3GG4KFUwwB5+FQ5QZfQLzmwPhfd
XWvN0OU1TV7sAsqKGS1I5o7C93zK/jnOaTzYkLn83msqnCOFfI6K42g0P7CQoFEUJn8YAibbKTF+
KVgiysqPaKTTl7ktQJwSzzrt3InpktRf7eH3pPxxlGNiw+eQnlr9hwSyIp+Kxzh/GJp9lFtf9Fx9
NtIf1sD0GGWMDW27lahwn8AAEaY2ZdjBlXtH9TXkMLR6M9E8VcC/1sKPEp3TjYCks9czI3tAs9/V
nNJYWfZunKu9junAg84ubIAcFim5UmZInBnD6LU6Hymy6vIwTIhfJobfHPQIRB7aw53yVWj+oUmz
5EPcasajyJPiGued/ti0rb8xgcb+5wubtgy+fOiNgmm+A0bmcWyECQ6wXo0gbY549V7vMntDz8wt
ZyDa+yHsPlBi8kIsoe2nOTMC9HY3YfQeyKPIWQ3J2/1YtBkE2GENDHE3HOVlc0sT+mcJTQSPF0fH
gp6rKoUKrT2VTj4RuTkBZcaU80OXpuzBLmSUZuA9JAWbKACdOSk/Iz/7ZeaF5mZV/QGt0UMVJ5tu
gHOvTatG6/ehfGbWcavTt6BwWlaDIuLPzYi8QVEYPRJfmvTRcCSx8fEy+sCIRfv7/nu/vwv5P+TV
I2UKEhlY9+17R3ijNGmNy54qwcxunLDed0E+7DRzLXd+43zB0ueiMhgkzvSW25WmVJ9CKQC2YCF3
tg0EsEZov63rh/9H2Xn2Ro5ka/qvNPo759KbxZ0BliaNXEollf1CqKvV9N7z1+9DzezeSqaQ3Eaj
MahRl4IMRpw4cc5r5rsg3FNU838OWvf5+vtd4FuXL07OAYoIsDUAsGXCfwlTSlaALQrT+TTADv+S
AVK8pfVVILgvTaecgvYpzKsB0xvu+Kog/CxaAe2qaCqdVgmAUnDP2/cwUo86DHhbTOseu6gh+XH9
MS8TVpPzlEhALWTB9a/yhAh3j3hqdLQ7FL+A2NVIT3nV6A+lOkfOEGmxp/TdVvfzg29PEQQEMrhr
bjNrbckcKbfaHyS+CDfmeZRMqt34QQAF6DdW2QVGkK8A0xwEJNQbrk9rIcdJmIBpmRaYFTnWXakX
seWt589pmcwgLq1WfZsaNLqsMn2iA2Dr+FJ+Ly1t3KvoKn6vx+RFCfp617eK8rczNHgpOnc5Ho9q
xZpCJmPgHjZjWZ9obQRoI2mCXY5lthHePlqGS6fv/WxZvvNqGaZVCXBGq+pT1MygitJwujUR8LMl
qIP3rSKou3isPFFuox2JiO5GxoAUeF6f0IpQPEBZ+a7oxO/QzmYnXRxYpmQctx7yMggvCli0AeBY
sEPXWHCjlZHm1uryFEID+6xqQ/kwm/G3bIysb1odJvexbrxKVtZ+EoxefWiMqAPg2fRPiFN/jaOa
HkUlpltHw4U6F+b1oCkgfeBkuLgorM4Gs+2AhutdcWq7bxE6ZDeyX9c3aqoN3/IcJE8eWHAz/Um7
m/EIemwxhfHErAy/deJwM2RbzpMfzRLLBW4e+D44ZavH6VrMb7qGjmoahOVL1BThrs+T2bseET4a
hbsrdR+oGHCH5fO41YHhbitg9ifDzMK7bo5Q/dWnLcuNZdmdJ3EgwxZuFo3aReZlFXfSFJSDWBUV
RHzuQ5ApK68ytdnVhRCQ/Rj/zQbJ8iUZi1o0iaMCkPX8pQbNLOexlIsT7mLtrdiJJICDsdFHvAxr
xBmavOQtixXLeqvJrRhw89ZLRDqCAGJ581SMUvrTQoHx+if6aGFSdlpaWOyXRfbs/HVkaQ6NVLCa
EwcZIh6d5B9kI97rcTPtCzQh/ixr+RC17fSjH6fIAebaOZ2sJChFKy+xkW/pk13gZZnfJcZCEmae
4TGs0puyBYMRY+B6asLh0KmabcYlMl2Y+vqQmbNEdIpsUJ5DdoxbWKIntoPlzmLXfcV3cWF+qlZB
s74YbCtEt8ZCffeOv2vaSdb2XjwgiMvZqPU/zCzubKQlp5e+tcRjU+BUKKZtPduhEgGfSzPlj+uT
vaQHZyuVbg7pyQLnpmfKxz2f67IbZ9Q+J/EkNsBX1HCOkAIsrJtOQicky8zo2IPGfCmkMjpGojBv
1OQuvzVxEbk0GuXqQnxbF+XMNKytOU6lUzpmyYtvWocynseDnyo7kJag3fvG3yP39SMv48TRil53
Dewc5Bm7vGke8o0m4MUi53EWxhJtdqwILlxsAklvaS5l0onmfXqTykF4N0H/e60yf+u+eRGJlqHo
N0K6Y30hf3M+834XtpNmFRLVhWJ+FDSjcUaZHvn173uRHjKKiUsrNRmYEjBJzkeBWpCGyNuLp4Uc
7KRymx2UQhrQG5vGE1urfq40rfcqBNc3jr0LjgBHHkVdbrDU1aAJrEvXgMWr3rTa5oR1MrZyWdJ8
E3AJccdskG+rVpoORqh9zUWAiHERgJ3E6u80daH5PBlYytJM7rEOCfznFLHxQ9njq1vU1Q8w64/c
0kVbSqz2ZrLG7CSEDec4ZZm/1HThmyCQKB9KZLN2yogr61AKuxKEhJvmmvCdtom8m7Bs3VjKF7km
r0sVFrIq/9IsWSXiaRFZPe7SdB6rGllU6leuMeP3GU8SRgGK1aFrZST7jc+7hPbz/cuoS4sGKCGu
QBdumsZsJlmvNidU/vagOozmi0YFUCh7INJeR25dqYkjF/usfkEXxx6GmxYyhpB/C2Kw4dlT0DTu
EmZLVaXW+eQPCEbI5aJ/dhBivKys13KQd0kbu2nx0IYCDgg75JvDju6HlB1KX8HKEqGdqHVMNfEC
mekP0T28h3MeJJojtIUb9sMuNuIdTLyDkQ4ePFwXNbwMeEJYI/mZh4dRzb0mTt0lUUwRRUz5az5G
teOhVQMAn8BVwBebnqLVu9zEeJr/DQYRu2Vzp6aR6wtH0Nv71JCcJPhD5GlGdd/J8r7xp31GjQQB
qboPYw5GqPHXP8Ll9ZcCB/0xg3vlUjdet6RzvRHpVdXiye9muxTm3k4wGUS7zboTlCk4TczWfgTN
5Mp6WsN9aWYEKJPqZtKNvwSlKo6plhuuT4vCwRg68AQYB25Tm8o917ctUeELzQvQ5Mh+UepizRD6
10YbVmL6kpDKlJi0tjjkZVTdodIqUTQchFt1DqSHUEwjOwTSLQ2m6ol163tNqki3eEx/B+Jwyg1a
5IuYTOXMSTzsfMXKH5Vs3jp5L2MkGANa/JR56TrQhzyPXvqstkozgZUqqRa4UzYGu0k2qqfr3++j
URbSAs0aEk9a1+ejWKWo9RADO6h+JlZiBUK4uohC2/VRPjjqyGZArCGNtJTE1klh3eWhLypN94gN
knFDJ+y7jBeCXWfy2yjC51PUDN/Hfk9dzknqBgEbI54tOwuS6Jb5ldyN51km7zx0AAejTc4lDZQu
0g3nr11ktVYHQlI+1lauOEqRDCczR7U7jwJtF1XhKx7FvTcA8HPygtQLA3vDiZL2+fpzXM7+AuNg
PhC5hn6+nhYtCsYY35f8cbaMV0uNcVQLxGLjGLwYRAUKj/sFMk70mC+aJLnVBJh9xMJpRnTzDj4i
1b9mLDai8UUytYyCrCGLH4ISF4DzGY0jlqkiTcJJUIvZa9O+9Dq96A9WCQ7CNMN410WDfhQm09iD
DxQ2MvR3LYSzL4pnGcDQRZ6c8gx1z/PxFXnOlVgbtAdtiBBjx57VlkbcaqoiDFyueCoMLeqEthVR
wTcn1NOi7M/J6hU7StJHpUGqrJGTyUEQ52vc9wCJAqHHXrE25MfRio2DSdv5Nmn6wZ4wfPeuL4SL
A5TbH5wuhL3wnFl0gM+fvhizrG1bLTklWSW5VJ9y+FQxBaOh3ddSdNSjTtzakxfHJ4IznNWLliyf
jC93PmatjjXTSIsnw0XJabEzeRxipEOMsVB/GpESHceC2rQ0z9o9fhj4XPp6eWzmyNxPyDs612fg
IvukNskmWDRLURujtnP+NBYa+34ZzSVcCxO3FS1SvlYICv8lTIK6sfsvNwSNMxkbXRp1YCXXuy4c
NdVPBOAKlZAnO8oOwJWQUdwY5SL7ZNZA6cJCWb4qbZXzF+rgN0zULuKTb3T5Lg7xQU2QL9shcx58
qbIh+poUfriraXttjHzZFkUQDONQXLfgOS63yPOhk3Hw1U5vy1M3tJo7hmJ3jwNDjP9gvCvUMdkF
8DrtOg2Lo4HHQY9YoxPnav/H9U96GRIWcSMOXAA0FOHXaDHfGFR6NU120jRwIkiKtPtWMxwpnoan
Mp4mZNBp8BTqgMSy38gbs3C5pbhUIZEPePJd5GOVkw4yLhGzOGQnqDWhnUOY2qud1rvswE9xn5he
LsVbnmqXNTnAD8QfU+RWQ41lXZFGDnVG5MuUHzi4VI8EtfTI9MrMbRM1+B4IYnYIxRmCf4HkqU3Z
J7SLsUOOPdCT+7xMZKdo55LmoyL+0MqOTZ+UiXKrpKL1d/fbwqxGEgN2NQ1XYOXnaySe894sx1F8
UAX5M13ynoqTinaP328cPxffAXwGlyDgLZRp4XQvu/GXarmQgZcoCwaahZORZd8NbCfzAumJuk6+
+Jm/1Uteft/ZQbCMR+dhKUC91x7Px5trNa9p9YsPUE9bOzTGyNGDNN14q4twtYyCZDR3HcrPVF/P
R8mT1EcsbhAfBCFDBxtvuKNMxLYps88bFa7L5ImxVKgs71w2AskqNJZjJGXZ3IgPoS4/KwuwFnOX
xFFBRL2p3djv+0a890v5OdIbWwZnX9lJHVj7IKNbmo/mn9e39btK9XqGVXAOpBQ0F0gdz99d6cw6
Gq1KfDCDcnJzPfQ9pEDiG6lQOjsVfWsfi2FymH0x/qvUcca04SSHPyx5VlBubzPLw1Cr2deB0dpY
j+c7n1bFXjfT6oDS5J+jnoYH4JPCXky0Nz9JSreq5YkwJSi32pBkD9FchK+V7k/farTbD2kha7dd
pOqnKm8lh3iO/araV3ccZNaLlHeb7jpL7D6fAZqYgHPIN2Cw4R9/PgOGUcRxJ5ewC6VOd/UB6vjQ
S09JLDtWMWiwkvm/m6FGt08xA6eqhWojYbjslVNWwKuJrAtk0FJuPX8EXzdiOcjhgsi5cKNowl2n
BI1X1cZ4m6HVd9OE6esw9/FtLqIhiMFkCe8gVvDaSLLoLk2ZUCWYpT3OtP1fepuqrt/UGDSn0O/j
MjjUJDn7mCPbq8h+vEEaxbvGzMqbKlJaRxSQ3nfmCUblPCn6fe5Hqm0WmXAnKVKF32JOrDfQbIry
x+ur74MQizAIdfJFzwfR9nU8qUahjLsqgWEzKcJORYne15UGoY1IqgiXUdvdZYJVu3UyH9Jhfm6r
1E0VrG/FvtGOWUwPliSw9Z/pf1ouRY1TZw7KRnS9DHo8JBwQrlXkGBwE51/HDMBR1WYjgBVXq5tm
CpFMTGEuxSYYlaiOR7vpFXHjxLuMfFRqaTpR8rI4+NbKezFWROXCxzhVQTA/oxlW34thvNXiW9b2
2dpfyEcKmMxFDwQBtNW5in5zxUsgoCCy/uVJHbxiHBKvHeIKQOmmB8Fl9KOoQPOINIr6PpCG5a1/
OT9MnUirpZN0ipMSfe+y0amJdGPzrRhUwav8GmcCJXqYGkk+xkqoOUmBbrwsjI0rx+n4DOxtK7W7
+LrLIyHmRW5BYKOhcv5IeYMGiDGhpIP83Df+zZw0K7OfWQFMJVDF6PPkbwmxX3zb9yFBtCPewz3n
XT/3l1nAIHrUp8KXTlOkBU6L7Kkbj8Xwd0vAqCDRs1xEXmkSURQ/fzFRRLY6oSF6Umsp2Jlzan7r
kG4/ZEKhPF/fxxfJIZkZw9CJYgJhiq12SFwOMbLDyOiJddI9RMltZ9UYAVqWkDqICymiQ4vdk1F7
v4EkvDH4JUIGk6938UiqQbRb1piIOcHPLNLb7DQgf7dHetE/JJpRU5CQJIib2FuJ3lCJL6IZll7f
pBIuBUXvZRTF7XLQfCcI9GkjpF+m7ctDATtmXhZK4Zqzbia9wMEeZqdIUZsjRW3RLYrC2idBrdkJ
TaNjL8qfQm10EjFGtSlKDr6cbpVVL7FgPAbVkUXehmsEF4nzRaAAqcTgZ0hPeSXdT2IU3KO1qXhk
2QCZpKpwUzgdrtWJiTvmmHunSb6RXF3uL7IKrg5cHqgmXNhkZHOQcLT0cMQ79VlVheDYxqhmCWHZ
umh5ealSbW3pD94anBYAaTg6IiY56pLw/bLBUuQ62yYr0tNU5jUyrKX1ow4F3OjahNLlYIrAO6gc
xFTMWKRN5TWjRZHg+qa43OXnD7HKKzJqREldd+lJSCJhV+lC7KVFHHz+26NA7qfHQ4MWEv4aHpa1
liQkWRye5CEEYydKgjvkkJiuj/LORj0/KCjD0DKEto0IIDXX8xmNJlGt2ikPT4E1uBzmdpZ8SZXI
hau0G7VvlvwYazet8kUdcseIVRsQrW2lnTsJWA13D4Y/occc4VMo2m30Ks/Jg5LfaOpbF6gYxj/L
4Wd/xFUiAXrZDY7ZADWp0gOZ+c7Mh88Qoe7MoP9S1j8KPNK8uvwDteO//70gAHIGAiLgIFizkiH9
dEEXycEJT5VbMxNkvCKazYznolgJSMEERIiU4EISWOfbaMyOZChVeEoQrj+U2mQ4Pgy9w2QVu1Aw
Ag+LjtoZzNhyDLB0hzyVJRuAQ7PxRT9YnQvrC3wz2Fkuc6vToUHUw+rQFzkNfazQ3MBsUFwqpNfX
zeXmh1vGulkiAHK16yhYdlYfREYenPK5fhnE2XquGqN9EQhUuKBEBlccFvCnvz0o6TRwEPJ6wFvr
hD5sAFGFJtJCs9ikxxmjiFuA5fiv+OMuTYTeJRPdcjq9fFGuxEwkV1XstCG3n++PRh1DusJtjqoK
+EBNj7Uvojm3rpmPkssyCm6jKkv311/03YbjfFcyKuAkgCbgcVCpOB/VyuijVVOdn1rrNBe+I4X4
G2opimOZXcAwmIddB0c7fxnB4IrDSypwm1M9fziW/qGkVqUnD213RLjFNsynPvqhVpajT9MhmQ6S
gjsN9C+4WVmxU4bQjpVnKbtXwgfDogwcaM2TPku7SQSz3qRoPDZ2xLFqRdnOb7N9g1RmL7Vui1ym
0SSvGcBnb0rBzJo1gMWwxS1oqIfD9SlZbkq/zgglCSp0uM0aC/IGgOT5jBgze1scouFTzuFwqER8
0SrMIA9CISr05tBQaI3e8LJO3QqR71nb2dBo3SK0QtK++DlQSjgf2rSycOZQSj8hlCnbLQK0z12q
PdZyGxzxb6GFFjDXvpn5nhKzvfVuUA9xC5I80yfksvpMxpVXj27Q/1EdgtC0qwiZBuatz3OG7dbo
f7k+WRf9PqQluPmbi+wgq+jC6nEcgyRUa1144up9QESlvCkMITqVYdp4QqnVB6Fr3FQTS1cYSGCm
UTQ9XxWkx9iMrMPY4nDcUVLXJxm78V5Sniezr922CJLHTI7ljeV+kegtiB0I+ZiTEEFpfqw2WSFY
VWf0tfLkSwEXBVltdhAJim8gzH8IfocKGSIGjij7xX0wm5pd6VbnJFHfuWZjJDsslXoH9/D4bx7B
wPbo7C3X2IXBQaX4/MMnxSwUVjHKT34RhF6sC43bBaG/UTlaB+z3UaDIYG8GB58u7fkoY5mG+TAv
VhpTVO6w32PbVVV7vL4k3lVYfl3FAPwAXgHtBuFHSr8+F/pMSqU2FbSnWLKqnV6rk1Oi9AofWnxF
GeBmSJTES8z0RV80Oqam8/I+Lr1pRPTXMtvaK7IxOVi5Jd0gtvK1xsXH7sLnMIxCpJLNz7Emjm6v
5MUNdXad6MANCGWVypEDKfRy1ajuLD/TDmFY5o40C8mO4qzmqGJmoNzZovqGT7WTV6r6YiZ66qiJ
UaEfZ6YbJ9fFdmYimAU6CgRX8tD3xfhLDhmVw2y12AQ+ket42g69d2dy+mPkUea/HZ3iPnSh+J3K
H+1b9OxvHGHLkll9hQVdD3BnKUdySzz/2Agtt3JYt/ITgM8DLE61Nlxd3UtcF65/7wuy2PtrgrpA
kAoiOkjv85GwXjQzdr/8VN6Ze32fPIy78ijtYFrbgSfZ4i5zlH35pfeMJ21v3Ihuvg/c0BZ2159j
fX6uH0M+f4xR77qoFyv5CZVgW0MKLtV+KOW+lnXgmxtrfL2TyJXBtSy5F5kJUiKrV1aVpZoSorY2
Srl2b5jBlya3rI3b98eDgJ2mrMfBvPa4IKGqaj/NAE9HuCkWURx5GMhFG6+yHPBn6wRdEiAQ9PoX
6TqOn/Np04YQKde5zE96F+DeDNcaOegiWJj5votYxg9aA9ljBWbOEZJ5a/FcvuOCJfx3NYey9pqx
R3F4gofK6JWY6LAnp2K5YW25uK5GAey1oAzw313a65TwlPN3zFIqPxnCEycquFlnz8CODykX6qfr
K3ANjvz3ONTA0QChFsaePx8HjRGf3aBmp1GMx2OYjwOd2sIpisTgOJdazEXbsnZqX6tdM0HTFTD8
/NJoor+Xejzp2qwvbFZC4UlK3d9O4RTacwL1u6o7fR+U47ELD0kf/THg9ee0Un1rlskztPB4X8jl
z0n3k40++ioZ+vcb0Reih7UgoNfyCROscb/NlexUWcHTpFLurflOGkRQGxWfyFYDNCpLSTT/3mZ+
H1elQ0QEJ6OiPXs+kxNASAMNcwoyjaR9TrM0uik7rnStmgV2Whlfm3LLDvqDRQIiBYQyBTVed41Y
SFQOkqGK0lNrqOHBn2bTSRWoUe9r5L9+jv8reCse/72zmn/9N3/+WZQTzduwXf3xX6fyLX9u67e3
9v61/O/lr/6///Rf53/kb/7nN7uv7evZH7wc7uj01L3V06e3BlOh9zF5huW//P/94W9v77/lZSrf
/vn7z6LL2+W3oTeW//6fHx3//Ofvi6nHf/366//zs4fXjL+2q9/yn+Fvz0XXhm91/ttr/udv/xtT
jfpnG/387Y4/Nutf9vbatP/83TD+QdeIVJf8kZkH1PT7b8Pb8hPF+sdSA1yi60Lkfm8S5kXdhv/8
nXvdP6hVsI35ewTed0OZZhmbn6nWP8AMwCWjk08r7vf/+8xnn+V/PtNveZc9FlHeNjwMC+x/wuKi
K8ahubDSIHERn9aIoBi3mLaYg9BRtLB5SRQjwdVF0l97UfV3qdID7cN03ftl4v7zEL8O+o6OOxuV
xg1lLo5shieKrPJAitR+yhUjdtKkc6vuQdLuUuOP2rqb409qnDt9/dTIn6o29rLFbtdKXSl+qfJn
NUrcfvjeaYNdGOIxq/+gw7PDpthO+gPiX6kxHjOaDnr3BJli1/uIHqqBE8V3svVSSTS/m8QmEbYt
WAZqMzpTl+/7ULJLkdSo3Mv497bUQ6+/7gp9xySvXnd19ig11m0oYMSO8WzeRw+V3dmZPbvCrnDq
U+kpT+mXOrUlR7atjVPvPK5djry6aQ2YQIs+OB6aRV1nA5c9+fW3QIq9Ko/+6kbtqDZ/bbzs8u2u
fdvlIP4lGyw0HVSPwpCAZrxd5e1al8asne60vX8ojrg77p6vD3mxhs+nd01FnIpioI3AiCE5Z3qa
HXU3bFwpPhyCpH3hW1BAWN+npK6fpVamEDoaP2eTBEV7DCq024ovWfz9+tusIF3/+Wa/jLVaLalW
G1W/FF2Dh5zGz5/mvvpcH8bbYg9L5yF4C27kk8qRdJs/hfugtZWXMbaHr9efYlWVf3+KxXQMuhCV
kSU3O/+Matp0dRynidOg6Cu5iC1xRht2P3mlboeBHUm2vIWX/GDpnI25Wq2ZVOsi9muMyc2px642
b/EXCEY6TUUy7zbe8HI0UgxqXhpFWjKztSs15SchE9DDdYxCUJ1ATsenwIKjnEyh7uaFohy4tLW7
fC6zexWLTRf4hfmKD1R3aCqlwrC76U5cw+WTEJnJ25To6t9bdYRHUhFafwRLtHxRqD3/BpImSMS/
CAlNLVya2SL9ByvybxVhAsznC2Cg6ZFshIzz/AA5x8XlEJAwnCL+AcJyPqgoZVYqyZmOBLzW2JkZ
1DvynuhwffaXKPBLlAC3zjtRUqVKsZyM60pAOlFMjcxmAhmNLQdodb2j/K3n2kstQggbi8m4pSsF
5j+pdSOi4qpv3RxXLVbOvSVJpk9N7gXiGOOW8zeVSmCQcgxdXqYt5mlSalEKJGVWkXbCxCsrsGwv
f4R6nTtRZdW3cUg5IYmkybGE1r/pO2qC12dlFWbeEaQIaZAH0mEFoLua+7mw2jzAdGTXKvoMbm2u
buOyqo5qbb4pEBkPoFjjjcN4peK11C8YT1yuRVCe+Gc1DYVSxK2Qhww6jdlzmXXiLuqs5LMhx8kh
VJQ6w59hml0VbwRyYizcRjsCejA5JiRB1UZ0eovhvGpLLc8EPpm1yJUQIJu0lhjtZTEshmqudiES
SQj3TMmtb/QKFcra34m++WcyUEQpuHRIAdYtrVXpG5ecy2kB0Eaf34TIiqExVcrz1aHNfgX/q0IW
kCUSOrRrJFZF2osF6Koi/JTrsTwA+VDTaU+KJ37zw7p6NdBA1jHrHmai5Fj5f1xfICv6LxPzzsaD
AIJIF/+sr7FqMDRCX8k9/t0KkoUUcedPMRDuQw7i8JOhtVFli2pfUkoPpvEnRgCa6aaGMiEYXNfx
o5llmWQPsiFgm1fN8+dIVoLI3XjKVWhdjknUG81Fw4raAVIE53OHUl1rDEauH4gB/h1ehNk3aUh8
GxFFdJ76SdolCg6BphFQwoBmd6QVja+K2VoOoq6do+KJ5cythjpUmYASbLuN+97F112ekNod9A2S
aJDTq6tyMimN0dExOOT+ZKS2muuSJ1WQNKS6lG1aT8NNIfkKUn3Q1LHkzbw4MCUnVKHwAYIYNg6j
ZWP/Eg7fJ4yPC9eQ0jiSVavFVlZK24KB1w8xZT2OvzDzEr8c2FvSlprhB0MtuFSCO1dAyqOrmo7Y
al2UtSjRw0l8E2s6L4NSU+enuLCV9y6TeP5W8G2pOcKhRGDlQl5TaqpqrLTEP0x1/HOyohjZDSmk
qYTFfZTm6gsl3Oq1U5rC1tukxhW8rh20ZE1nGPEVMRA13djVq1rlIppFwwPe44LAwKZHX0XYQSGI
wUHzD37bxn+OqaI+WZ12FINUcGK8N/YE+eI2DVtrlwu1/FmakJ4a4rndjUOEFr0vdLeN3uswNXqz
9eqhzW+Sucn2Ldi4TxXHsSf1c328vqEuvxlPDQqIyx73JnHdHEw5vkz0SP1D1xvzXRQh/jJ2lXhI
fXHa2rvL9199NGogyDoudo8gApb84Jf8XUsCSx8jzToUpdq9mHUcQP1a3OIWjL5md1aL76iZNW8h
Uqk7OZaSQzFRWNvVeaxtaT+vk+Hley3BEwOvRVSZuHf+NAOCtpbRy/6h7eoKcJefPKkj/bQyHJXE
TUGb4yivYfHltDB6/szZWjDT1FL1ZlPEJR13eNxDtFIzj/0goAgTV+GIoKGS4iTft71y1/V1/Jpp
sVYcjIwGDrQ5iStgDSl143S/ONWWl4F7AD6O+uLCOzp/mRZ9DASSeRkfXuAu65aO9uC3B4B9nadl
ab7LSiP2GnpzHgzg1A1ko9v/7aXEhRuYHkQgMArrDaA3MfDshg1gjUa/i8p03vt9qt9mcrKFBlzS
09VKWuR/KG4tgRYtmvPXjcVeR5dcFA5h6mtup/ShS6kBD5tpNN0RLRHUFvHvaAujdK6/5BIuL0ZG
Qo6BAU0CIj4fOQUJMcVJJRzyKW8Oghi9Fvj0OPiGEOWTMneFLBe9rIIrgFF1sRH3PtitS/aGSgXl
UTxKVms2qss0Mec4OJZFoN353SQ+5qw9W4AGsvGi64SRFXU21CqcjW2YiSZKvEe2rEkTFxOUTtTT
3URW5/aa37mFlCYbIeLD94NmsbDz3j2szmc3U3qOjw4N/DYwe69thK8GWx9TsKHcGOnD1wPciTMH
6lxcQ89H6kNZbs1C4vW4lbjwV2ygddF3Y+79GyXz1WdNnH9cXzqXL0foA3CEoRGoQ2Ut5YKOfDoF
TOkxSa1yZ6RWvWvELtgNYmZt3IEu98cyFHsQPwF402s6uKDQ1Fda1kkTx0Vmi3rBdT+akf0YNCX3
zBoLq8yED1gAI7/+lpcTi6zj4rG74Kg1xj6f2HFOY4twHhyV0MyPgglEKJX78aE2lswxKn1XHOds
K+m6PFrYEIhTLWk9cN2LYmNsppI0mcGxCOFgMKIM9mmu8Xuyq3nIjlC/KWyYZVD3R4TwpJt0soSK
2l8efC/GcKsCsKKrL8kARVe80MjzwdwB7TmfBUL0mM+JZR0qE5HGQW2gqdSkn3pYodlPBHGavNZc
mSbv0Wri6SYJuZvpgYCXqyFWABFS/ylLEINoQ6mAdN50N1U8TN8yI0Y2LxcbLxsV/Tby4/IRu/vu
aORJckzzaYRaHbdHhNuzR2n0lft2UtIbUYnAkAx9BbCBNm1ktsZGInH53QmHMH+WKxUtAG0VmgY1
KmqgFyASutCt5Ye5pmGjfcurh6jfYvJ+MNaSrJDUcg+gfbgK/yOk1jqr6UlGkRHeV531jVaHeIsm
OqIYZfrSzJt8wg9OWPBZAKaxiNLJldYVkwi1gzkAUILPJ5ohkhIc9DYccQ7HFBt1juaAti6K5ZaV
uGarGHd+MfkbU3x59+ERiPxc1KD/kEOdL6oiwgRllgFvJibu0ZJuvQpdFbj6NMuePiRb0saX8Qrp
CiaXHjgAabA858PlOQTQEj/Mo5lP3Y0kRNX9PMr9XTpN7YYw8eWpunQLdFp+5M6WsZbWQl+8m4Yw
D4+jqd8EhV+jsZcZrqrC1W+YTfJ3338GVKS7lTrEG1ekdUWS3bqUpQhbAHC4s2mriYX4pAj9LEQc
q5Aw8ikyj1WghF5hKbXDep8PzZQJfzR9KnkmJhunvBC+IsRrWBvn++XCBrtC4Oa+BpkaWb/zKTfT
WMtGPA+OOcoHelqNrpQJ8/cuHZT7OlTE3omnLd+zZWOeZzTLmOh56MAQKUcs3+aXrNyv4wEjGANK
rJJGni/F4T0p67Cxdi8XEzK/Ev1jcFl0B9dw+w4NIyGvUIAZcqQkUrmSD0qNpj+MwnajtvnBYlpm
cGGKYENOhDh/IatWBnUw0viYFg0Ctb72kop6cosAjHiQuEY5al+kd3EponmdY+F9/fy73KS8KLmh
zFWQeuf7teOX6Sylokt8s4yPUMJTb/SrYlf5WmWPhXKce6PZ2Dmrjvly0jAeKxTWlMqY67iktu2A
ygNS0LGohO6gG6PXq1PgTX4YHOLcFB78LmpuxKCOd5xWiSOZbXgIWyyHq67GAlHsEPrtougPsasn
yEyFcZhazXdJaX1Qilp8K8296nSQhPiP42BPi36892cBvyrqr69a3z4petN+vj6PHwRcXow4S5/y
XSZqtReCRAqbLm/iI23P2O5M/C5MXIvs0M8DFIfr2ypsxJthbEGWjfxwBB+9kSR+OLl4Q3CucVNE
2GyV7TfC0ElAvZLj6EuVN1Lddkt5VEy7aKQvwFDjk1DBSaYeV6gHEDPtnZxr5jdJ6qe92JvhQS6q
792QzV4TIt3U6PoAd1LTDqaggEVUcRc2yK9vconLZl9pNCAFQc1JVIZXhd+bGUq+R3Jwy83vozgD
Bpocn2hDur0K7VVWRnGI7TPSumq8a0sp9+ZqCrEcCRQXtWp8SMp8er3+RT8KAcBjiGpwHOHHLz//
ZWeoUiz0WG3Ex0rvNFssxoIy76C4Vq0VG5eXDzYh1feFkEuV1wCueD5UFDSdFLc1a0coJOSJxOC2
C8DIyso47tEY2QKqfRBDkb5g83Hoqmz7dVWyqBc1Hdaq1Ei6q6g1gicICW4sx8usXmUIzihETKgg
r0OLMGM2JARzfPQHvT9QEgkdgL2D06Tct1sxtx4EeShc9o2/kV9/+H4LCY4lo9PTX81nG8R9Gctm
fGwkE+q7JBRfcOasH68vkI++Gr2od43ZJZat0roJoVOKGwKhbLT+D3vn0Rw3kqbhvzIxdyjgzRUo
RyuqSNHoghBlgIRNePPr9wE1mmYVtazo3dNuTEeoDzJMAOk+8xptXUZqeDVNvbJTHCX9ZIfNKXnk
P48HTIBshfKJdXTCoGKS10PH9+xFsgaRU250IFwBjTGol+2pFuSfZo8gg4YnIdViwHe4JlMgn5Hn
MJrTaPkFCgHpCqruvBvTOai16cquxsdIicr1/+Cj0gVjl9OXeoMl9ej31GFhJWex1OGfJk61ibSs
86NwUq4coVqf/gfjwQFbhsOo6rj91laF6eV9jL2H1ACkz1lxGSZM3eBRyuzL4RTt/g+3PbC0BfW7
XLrEx4ef1Siy0hUVuQ91TiUYsJbYjQ1hYwu95ExRQYJ5+JJRY/Xi3aAq8Ylg4w+HGvH4wsRfSr5v
NN5QErK5fu30TPJufthZ4/WY1F9G1CJ273/YP4/E0llURgjKj3ZHTOfaS6s4OwPoFq4j4dW7WtAr
R9PjFGbtT3fviwHAouWBLO/x/QCicNQa6s5nsdrGz+DnqrNpqhyw8AkGRXYnz6KxcK+Gcg4DgqHm
0eqbUwouf2ikgFxCbJuokUos7OTDmZXwLYpQm5IzVYEfqNqoBhGnA9zPvZm6cQ9tzcm1HWsfHegi
LoPINmKWQSh3yPn32/c/P1omjHcYKMOwpK+LFB0cOsCNh89jKjCB9WpWdiKpNM1vnbj8mbem9tEp
nXjeAmuazF0rU/N7VmdhtbXNcLgcq8F6alo5Uly2tVu7GOurdqwhe2jdqD8kiLSeW0Nv3MP7TVV/
wp/sZnZHEflquoAX9T6iYpE+9W2xp6jR4Scxd+6GBmf+IxTFMK5hzVtP+K83LsdIsiJxRNldznu9
07LrooVFACpf2eemKW8UI04SvxjydvJTS50yBN0ITFdVaKexLyJ8XBHMLtpVjyNkcmnGEW4LgwJ3
ZlPTns38EAOBbZdUkpjHgvLmp0njMqjVZt9KtHLv81xw4+ZjNzy7csquXCQDH0xMWWL0d2KazvZg
hH7XObTmETLL9RV2v/alWmvyaqx0lOGMZMwf9YbTsK6jEdDmRMcGiaCoS/3JjJs1xhje12oqm/t8
RulwpVk5BiKiaZXblsdGqziNcm01i1x7ytUiuu3GUqD139qp41dqK24Vq5SIITiTO/pzB/4y0xLr
cnDlD8xs7yNHcaz1mBXaY9WKYtzpEz3Xawrsw3MFyH2dqhDkfYrDibaKEsfYLd/b+YgEbzP5A9KI
Fy51nSLIO2KwQIym06wN5KofIKSmz06s9+3a5qZ5MktniPBGsKcnT2tt55yGt4lsXS+cazlP8Vcr
FaF3ViuOdqbUtVHgyNF31zjTNugu5UOR+xhY1uG2sEqM3hfUP7LFJQAfxe7CK2+069swHeit1MAe
tPWohLPri65wuOoUtARXivDm29wUtEy7sHRhFUDNQb047ovPuSERtQLv2e7MuCz3A8DVsxm27Apd
RPUKj2C5xyOWInfYVTQcnL7vP8lirpKgbry09bO50+7UkNNkV2ddcjmrtXqDRnBu+mk4wtu3FSUd
/cke1HgrhRrtOrsypiDMp85daY19VU72+K2oEHgKWtMJez8aqrZalbqaIYNo5er3eA5TEEvzrLor
HUHeR32Q/XPUpIkH9A72nt/UqnwyLFH+8MysvTWsufs6q0IbWcyjsTJRcudJoiH5mLTRZAXNZFnP
VjvUahCOlSqx63OVgWUYA/0brfoWrQSXWmIICjEoOsv+2jTxlMOxjsuvaZIOyVoBjP6op8jMCoqP
hm+4QuZBJJafkyUZzgiAg8wzdSi1Z4tiaboNh9G9obkU6X6RlmYSpKQ0K6gW5r1Ace28qKYEHUOh
4SOgREWPa7tuFl+8gdoqMhECAwsppkisDR1jmJjro6TDW00GCyQ1rLXJrfzoTHkc+7En2UmmoEUV
dGpcR5uu6KZpncWiw5VjmjP6XomdYb1WNDeQZafCN0YnWnEM1N/KZswfFCMxz/LS0xNfjcF0LuYH
zZk3jMb9nBb9d1SvABkLEfVRoIk0bIIm1VyBF5aiACiLs+6pHlQvDdChbb5ECWKLvj7MbrVBtACF
+aRr74cps6cAclll+pGRYV7Cc8f5KgZsalJINqfqzOuSFt5AnF9nQxXmvlvVI6DOvLX2iTobJN0S
+ohfFfV4E6OKhBC0HJjQjqW76RatvLiere9qSPKDYlU03dQJHGVwBElbIJnYWyx1IcUNB3jUB7Nl
oMZozlP0daDcNgcsPXhNZd+ml32Sjs99WMTPzqQNuq/2YEx8tBQ8BJLS2dtPDaYnq6akgXSxCL7d
ZR1KOv40RFTIB7tRtTU7b4SPN3VpQLM++5SrVfvNkslFO4sHdbbMbiMRioDiF0LZPUudWqorqaCC
moM6HVYhKLfBz/pR1ivWQhnfyNiEPKJVTrEr9bmPzhsldpwVHSvlUzcbdrIWyVzvG9HFe8/tMWbh
Y95hv3mZW94DqWOSrOyOywahfU6OtC+6SyQsZhyCWcBPsuulQDqVtaVmEXq+doR+RZAXeTiv3bTT
xbpLhbhLMiN6SrUqvufH425ENYp5mtMpPJ8jxFN9obBZfEo65c/SDPXO11ol/5yDh/zcNVnV8FLZ
aPvahFbJylOUIvLDgljEjxtrwhVwNqy9O6GLmaFcfZlVKSSzblTwiCm6VqnX7uDVEZYYYchiilP0
KBG2wdDSozkyYL2ZriFwyhbSC/HVnDe9449V3MZUPXLUdiAaIFOguqN31jal9tT3EY6Y0dC7vq3J
XAvKSBkuWMzQNR1DOj3mMoOUK7tsR8fPjLKF4ekBEJ4Ku3zKq6r5KAkQu0A3vBFnw5iCc6BDIVf9
QWIzuNarXntUYsu9Qozb+5fL0/9rBD0qYK/itQWhfwCh3/34Wn//x1mTLdj55dfVt1VZfM1+/17z
GkD/8rP+haA3PtCmIS9CMxlgGDogvxH0jv4BKwwaGpTYKAqDFfjnP34j6C39A4Ex2YZDDAqWbtEr
+Y2gt4wPdPggAlGOI25FCvDvgOjfJI1L3QC7dpJT2mmg+Q9jThtUVojriXKmWF2+8fLEXttl+FRh
345gRIiutTV9Hsru86uPd/MrqD2A0b/ppy1KrjAHFl0azC0X/sLrWo3XIrRWemFy3qdNfSPVxsPT
cAjLB+L1/GtWxMoeFe9y3TugXXDGHqc+oB1GUIc76Touyh6NcqldJIRAUUAJU7sQcZFpmzpTy0es
06J45RgEXEbXmXAY5ZhcTbDPfsYEA3fTHFc/laTbmtk8dkGodcuBk3ZXttSib0Wdf65NTXYBB4Ti
4mukK4+TUoibzBPbougQHbcNWEq9PiBYZqkV6kCxEqofHRxFf32pv7WXrsS3umzKn+0h9eSQwvJ/
jrMCdejVonmz4y5ELZ6/tuJgYy3/5NfGUoDmsREWKpAGSGvZWr93FjWyD9TKFsoc/2f7kdL/a2eZ
H2Ce8C9fb7rfGwvaCqW1ZS+iZkAD1bL/zsY6yi4ZAtY+MoqgCCmpIVVwVAK1RArCMGr7GxIvfR2V
dsr1Nn3vMzF8r6rUOdMqpB7xPgYnrJrNKtEaqKYdSGy96rT1q0/3h/127CK6gBqX9iJxGQXZxafg
cL9po8jyOJzTmyGTs18rxjk8u+x+tGLd57qrd7lWFKsO3bqN9OZ2LWNNrITm7ZS5+GIkg+23jZuv
qtxt7kYjq7d9bVZn5Foq2WY4Xha99zgK5VRF8lg77OW5KWctMBwK9VhVHj43Yrtt5/RKcqPKhu6z
yvZr4d5ojbriyE0/lXUfnbmz2563eu/dFPjHb0I9zbYD1kkX8NHqb13eN/cyC6+t8TzXtB8nvuzy
BH9l7cs824vT6aIpuMAfj1tqtHpMBDp5QkjV6t7EPv0nPrQ4wtW2taYVaV2gEYE5mlrRGukaZVXN
0NRtLfYBOWSruGnwp87N4VMRlc01WovlNvUEgbIy4LOg5sVmFH22K11cuKq2iy69UZ1oxy6A5tE7
RUB/8ah8/TocjS9CpPCEdWQujiHVoqPzkSpY4aSGPWCBp9aG6U+dZW5cRA2wbIrxE7Tied9YSqhd
9K36XJH5YmmjyTYQ/UTA1uKZ5GQyWUVKg/N1C1/UD8uuDqpZKt/yRHHRmeOcDwa0KpTRQk3Zibsf
xdQQ8Mdkj3fSujV6zycHdy+rSrTbGa831a/aGhPcEKvqQJEZvnCTAZbBlUb2YDuVS7yl9NdGMusP
czKadwR2yPKWhkKu1si4+BLSW11pevuD+ao0P2upg0Fcd73rxau8IB8S8tFsx2EdRn3YnZMP1SfW
y2GlmxYP2F1gM+QVbH/630fHAgKJVRM1orydNYDNBcnNpnWleQqvt/yYV9P4ZpijYp5pkKO4ZVze
EtrLrZLM8Taba4/aRYnBJ3yNK6nFgCG9OCADy++LUC3uPKO7yyfl8f0d8oJ4P3gWNDqQ7aV+CScE
waYlFnjdl3GGMTEmW+7nHBBbh1zVdTlTV7Hd0sUgUssDDvF6O4xkRlY/aD+RyVEuqXZkF2k9z34B
yOrcrDw7sMh9cGEc+pWYnPZjRhbVBEplfB+RPdzq5rDLo4G9UtvNhZan2s42W/gxhlti01yjLggj
8CFW+/EqGif5sXapzzgxAjyWbNQbLxu0Pb8gDVRJdU+C454osR4BAZh9unw0QYEtAVSlEXEUbo2T
bQCgHMM9Oik+2NOrhO+AkwA+l+DHB/vcln0QtclGDOVtBZPl/ak4FtdgfOYBD1YqnkhYvNGXkLpo
7dZMzX04o3JohYrD1x3O7cwGx4REERXsUNwKZZFSF7brm+mIzBNIrxW/j2KRlmaXaToNJ5rMbzbF
8ligMqC507ynqX64QkRr6UCpR4OYb3qwW127tkRsnr3/8kcH9a935yJeCDwvsfjhIFOchqEgk9tT
JzG2tj74o13WZ13dnth8h22fZZItVEIgaAGlWYCGS8z9ar3ruDU2JoDs/ZzkUaCUZdxAD0/jVQN6
6h4vulMGs4dB/DIgB/ViifNC+QC4ejggMgd9l2lGu4/MZq3208ex0YI2t7/3kE5rsN9gM/LV+1/z
D0uZuj2tVkIlkHG0DA4HBd6Q0vLq5X70qC/M9W08QXyou20+Ns8OlUsU8tddZazUJP6p6/mJcvnb
d0aaeJG1ohsK3PHYxULYudlQchn3g4JcfF/Y06eUwiNFwnb42LT6M4+knwNc60/t4aPFilI0eAHI
Fyj0k7xBETh8cbPoGgpcRv0RXs18rUoR5IpWng+ObiU+jXmcJBsxr2VYlps5zcMHqtz9xprSald1
bveV66i8ScLqpHLOYadqMa3BeIK1RxSCZwM+NocPhuoAO5uI+KPdztOnzu2t87wa9CDPm/B2Hhrf
HrMQuafU2GTSu3Aa7HNRHv9O1ZjahVOIXUfQsolL2uUzkNhVrrKOKsvmepDyFITxqAfE40LjIBLl
aQ2EvOhvHT6uomfQZ1I0pknm4I0UvtJ3l5p15RnTSi/KTdTqm0FRUI6bT0zh0doBbUY2jnE7WAGS
TxwlDkcOo6JIoD9MH6eipRE72TudlqmfDcroy0yzNiV9qJ1XnZLSODqBXsZFrJzuOqkn+NyjN9Yy
WtxmHM8fjUGIVdOUCDChmhU4aOps3t+eyyu8unNRJ0P3DfwiNEXaSSyGw1cE7aa1DprTN1OmKtfO
oFwWswIdFrB7UOIOFU/m+PT+kMcELwJhZCishdDB9QJb4Gj95dQ5BKY58151vNk38tKlMtnMua8Y
tYaVzpyvKdjmZ0bVOWcYXX4LVYrDpVNo5+pca/44KP0mzBN3i+q6OKXU+IJe/OuTLAAmjwhdV7lm
wH6bb9ghY5wU3F/TPi/gVWjQ6KOuFjCkJg8mhWEhTjQJX6Vk/Yi2wHAZRqK5Fl0HuUdkwwW5PazK
0UzwppD22rWnLLCBK9R+XDTxk9k3CIrPReAmAm6EsOU16ljzVZ2ald+O5mPnoqOWGt14bjR9cuo0
PjyUfr0cuD6QlKhUsdCODiXRIIWjRv28p/xvB54huguDGvJazlim+VVsIraTa8154j53OaQxUMyI
Ynb5JxbRZ30KGyOI87n79v6SONxoPNWS/0I5X9RWDJbF0UYDYdSnXTgh39+mxnfL7YodRBInqPKm
WMeYzj+5gCE2WqieinTefA9GXq5FF6oYmO3js1B1RrO0ilLbi9DJNtTco2CcPO3ETX+4oZf3czi4
kJKEbk4of/x+YRvZg1a59Z4jrt/WhvVQNZWzQqzilD7O4X7+NdLyMXFmWCgFxyovYCwW0E5Z7y1Q
948WZgRrq/AudI1G7jBSsY89ylLvz95RtLgMCrFvAUITMhK7H7OM3UqOPbdBtwcKVG6wg9Rv7KpA
zrFU2tuEw2cdT9Nw3+mLi2DT46kVL06u8I+BKI3RjvZxArLWaU6dNIc33e8HW/Yw8HcsDpfZfxVh
zcNYGI1EMgsSCwGI0LUvtKu6izA05rNykuFFmOLUzZ0GQkSVxTlXS0LpIMWVnWJFTBa2yUwr2lpz
op9nTftcRu4Ps1DSoC2mU34KL17sByfPEiPxDZEdQt+IFXn4uHoBcVIxZL2v9cHazNUwotxoq9HW
qfqNW0tA83OXb00HQz1wrOO+712Uagd9jr/YMThIfmZzpuE0eRkaTXRNltU+WxX6i9bCqc8jWf7Q
C5Gfwz4wgrSKxAWitxM4zVYPUml5l7HuFmuzE/K6LtUvappW9xwMwJAQc3GucaLlupuH+joeQm/f
t9LdxAn6BZ1mNeeyMiu6YoUdiA6j1RNr7A9TyfHAfbWczSyxo0sjGhUjT5242jtqcuchmI2uT2We
D6WLMGEp249RFiu7fuhurHKeH8Lc9Z7wnXpMIbZuOHjbdUoF2NctSN2Tl07XuM/E55gUeHtXjn8T
0bXsCG4RSCck8ADWjyGGSYd+Pw7Wcp9NZrvzpkzSYtQlliCZtWpn65QB7Nttz3h0wPlARPeAkA5X
TtJmFnDOkD64rquP0LF8IONpUAuPUszU2meeBQ3i/Sl5e6iRinFW0yQEkIcx8uGYueNSsKmjao9j
qu3XutBXcYtCIFv6FP71MFN62ccgwtG9RzOARfCmuqf0vW02DOXmLjZ/KP1flzS4AxGnxXnWhafo
X2/H85DK9jiuqSfSBDy6JZ3cjmPikHLvNp5yN0jAYlEYT/6kyn6tKYk8gdV+c/8toF7AA2jRQgUl
uz38lE3TtrXoBZWPAU32GYK274q4x8mqsX1phwCjZV6e1Wrfncj0jwlCXH5UGkzke17SQjKWw6HR
2rNlYvOqwlOGp7ES47PU5HzfFta1XlnGltKtiiSEql8rlbA2KUTTM/xNh7XUMN9WCr1cubRjH1Md
KZfRbgwf9+4RI4atzY9djeMXRePiCd2m3hWmoQSV2dUPXdZHD50z+VmBqg37WWyMqi2AE/TTgLtD
212Uc3lChu/Nil3e1aHgv0Qbi6Xw4bvKOpzyoWcZRWia0qQPxSbnCCXIzabd+5vjzYY8GuoohIcR
Wcz4EUoOF3UMlKx5BJAiSB28hzauHvWpPeV891L8OLg9yJToelGQJXN4ayZj9lpSYvqc7Vmq6vlo
ugrWqJlX4mqM89jQCezwnLiA0K3fVPXcY+prlNeIOcRBXefxustd7kLFndUzBB/WSi6zraK09cZL
ZrGRuM/sy0YAdzfGwp8smHuz0v5YUou13SOp64/1LEt/LufkonLnVTW65Xmbn7b4WyoGhy9Kz4Ub
YNHyQHz8TRlDmRZ6TJfu8aRct5yGl/TjkeME1rMpcmVceaN5G/dGC/Qko7lujvfvT+6b42FxiDHp
EPEY3EbHNYVs6KnPp3W6B8cUU4lWbPNHPpjDhoC9/Tzhnbx9f8CjIgoHICO6eKfRlKFZRDp8uHLV
giYQQPlsb4jKPnf7cGOQ7VoLQLgYtHoXKaV5XfR1tJImshyiwvnMisdTpbG3kR7PsbSUF0M3FLy9
o4OqqwEO13qU7etkEtvO8+JtauKZAwoJ0+iu+aFj97nToxFpYDyOV4KCaiN7pilMrU99WLtf4+TU
dLzd1nTySGNpWFFlAe57+HG6Blt5hLaLvYYSyAN0yGw1D7ZYW6mifXp/Io76Yy8TQUWe5HDh/Lmc
1odjoQJBPYucYS/xFPRLN8ZRE7dedVHAxu23F3l03hlmsdFQjllVpaJv4AZ057DKAE9pMglwTDKo
JhRJutXQRVxwcuAQG51KHIT4M2cJ+IIuhZsRhl4Zn7i03+Q7dBmB7i73NR5yVOYOn9/UlFCaMTVH
082BS42F2FDrdFfvf6Zj3aFlvb7A2RcNDo6kYxosp4Hl6kNf7nsl+iF6ZzcI96FcMHUWGr87/HBb
v4xF+MmAzecj16xtATVPn1MKPUGmQjo78UBLeHh0ZrgLeGGhYQDQPj4zgBtGKpoS5Z72vBPkMJ/X
6aQn50LadzjrzFfF9LFJGuUCxZg7PR+6XX8qGTk6tijksExtyjlL/ZUk8CioiBSt0/ENHj5p1A7W
XTt3KzNVf+YWegi5g9FxBIp9YxR9t84pZ+V5f6J6fhRC8wAg0gx04qjrA+w69tsxkigF4KHWe9n2
diDnIVuXTXJfJOrXqJFK0CSxuUrsivKsofUnAo2jhfdr8IVvgxgiXLjjog9+71Zi27LZR6P4riuT
eUlBPL97f5qtN994iX2Xb8xLLgZuR8Vm26r7WQ52t6e86m4Nc4g2M51pn+lAZXFCK55Iyi4vND0q
N60AhWiKYVgrcRze2XJO92npzl/tpEyvCzcZt4aWho+TJ3H4a1SxNTUj3ujx2G0KY+o2bttaeEbr
80bkGAQtRZtdO5CQ5JgchOFA7bTDPmJcHLIdLX7s7SzfAmH01uoU19d2OjXkmYOynpLJu5jnER3p
sUKPNXKSu350DF9t9GwT66Bsw6o3/Tguv1TVppwu+kk0294xq8uT0vVHoQv7Fm4NtBCmisoIt83h
EZH3WtoYozHvK098MyZ3CHRPUc+z3MPTvFzskMnrXSDAQh+2YTTJL1HcPKUdNeM6S8WzLPP2qpe1
/OTGWCxHOMJtFBmXfp+49oUsgNRaeTlgRj95gddbBVBxHCX9rpz0K6MPdQCPUbabq1ndvL883qxB
NLSp5VIMgLRMa+dodRi54uSDG6t7cofWb5JR+QRMO7x5fxT9Dx/wxdMKuhcZ9hulI1uogzeGtbbv
snFVjmIdTc4aqDek+3rjau1t7No7BSdvwbGXDoXfF8WNlm+L6D7ChbrIhW9MV+6A1YdXrKN2l9Xt
XSoG3x1EMDmdz2bzpTHcW9z4Jw7KPzw8lVl8kwwcgthGx/5mAzhQFLdad985Zb5ySvTVa7cktDf1
EUii0QpmeUK/V+tLC1oArUK/jpLyyqwaE0Al1Z1+ghAmk2EOqn44n2P3G9BKubU6yzuvaGl/6lWa
DK6iZt9Tr4433EIgfSEYrKzIotWp68OuTLzsxN390k97dQewsJd4jRwSyoSLK8RR8KIl5pDFsabs
x9SYcPcuW9rD0U029+PNPPfyqlZi776xp3ZlDB2eJM5kXQ8VMPQSMGkkTLGpVHWqUHLQI8PnSEno
II32Chh2duIGPYppeFYUM7iol04NxcMXs4ZXlSsH9is43U7fl4qiUWwuQd/LWQSpoisnUpU/DkXN
EGYpHsvsjcP9HkEqyCLIp3s9T0LyryrbegAi1inLa//+1jiOH3+9Fu8FnpT/3nCHRqvVhrmVxh7w
RbfDOVVb5VPUUzZSL8h//bguxVmGNsl20rz71pv0HUDsCmeAaF7pGrtDTcq/F82/PBP8aJfKLDgx
zoXD9zdLjwbeXBt7EQ8/iaVloW97O/yUGYNzYlaPEodfQ3EJM6EUhmhrHQ4F0wWELTiE/ajlnxVP
hfxSCGwmFTXynTLqT7Al/7DiOYEAToIlcOjvHPfLI7Nkxc+Ft/c6o3y2Fc9DTNBNV4Uw+8x3QT48
jgjlNSswkbh6usp31+rd2YdsMqcIliUgt6Fwm8C5HhTVCc9mITAEoABK661MphM79O3BSe2DzhJV
0KVRfVz/HPoxp6Y4J7ezESNgNOvDN0OTxg6ckEHDTe/O6kJYJ6Ki49yKSeGWAzFGzZWonl7x4aT0
sp89rc+r26bDYCApaT/lhS03KC1MH+sWJEjRjcZXjmW5SiGbfpxhL6xN0G+/pus/EM5/ghV7dVC8
gXDSHftxAN9c/vpv+CYgTQ5AYCjLPFHDJ2P5JS2ucD99oGa25HwqlHgEhv6N31Q09wMulnQlFsn5
xSaGU+3fAE7vw6KMQHt+CYJpkjh/B8B5lBIuiAaejFOayIL0giLs4fqZrcyJMk+Rn1VF5qnfx2od
r0fDOM8gkkg/nJ3qugXqp/u5PkE26nob6luta1sEqGZM58WIwabAG+9ywCixh2qXD98n8mr0NRP5
OVarAacBVzZXoI/i53nO01/1x/+svH8CcHh35X3t6u5g6S1//9fSI3pjDYE7oNQEOJgJ/r3yXv6E
wI7KPvpK5FSsyd+QfPUDtxriJR7/AtQCTWTOk98rjz9EWhs9ToJrBOkXj6j/xdJj1aHsyUNYAJuB
JFMRO1x6XGqQpaoyvMFzzVzpcdL7TfOMfvO0ky7CJqmuoH208LrdKFylP3ArvlNUChOtg70zyB+/
UUbnXkNBIxbjmUAyJFBDh/pD/43j9/nl0/5nlbHKuMn/e1+F6x/DP778+LpwQg7XGv/q9zHn2BxK
FCeIDjiRwLf9tdisDy7zp9H5ICVjtv9abLr3gUiKsgAw9oUcseAEf681uCFEu0AoKHe7lHsQdP8b
JgrHMHUyJ1jt3gIa4DCmzXu01HQV4mZfJO0TBgTuxoqi6WGgVok8B5UDBSzeo9201HrtLOuvANA5
eyDm8dcBeKnwLS/tnl59wZtfYftrZghv/aqgw32w6MotTWe40A7+X0eFLDHHoTY0wnzS8t69ACdT
nZOcZMGY6qccRJdX+ytvWOquBOIqKcPS6GI8LqfXXWTKRhOGU2PyRYZbN4eW5fqIY/huV8EGXo91
CR/ylJDHH8dcMjAGtkEmHAXltCUn/N0Zs/Ebv9xCWQySNdTHzftf8Sj4+de7vRrnKCK1nJ6WaTQl
X1B/XRWb6DxaV2dfVV9ZnRKsfMGsvvmMr4ZasvNXKU1Fhw+TUIZyfIWXsgPgL766EsG3arUbfMO3
16dmbokbDqaOcjlwHkSAOSopSh438jJKoOhKJfozSv9qAzvf1dFNq00ocYWt21tHrWW0cuBtIzgl
FRlUdlkCE9QW/JMeocUR2CNSJ4E0yg6Ss17IMOitGnHcwpFGHniNiqhopA+5vgmbIauCJHaQ7IiV
NP1oOAUKYjM96me3HaKCUvg4WiT3Wl5AC4+Uyq+lZT+FeU/Xz1H7wm9HD97FiKb/FnAgXfqODVT5
OCWm81bBYU1fZ6OjfZNlg2V2YjTt96YUNulpNhv1enSTMF0IUsmdHFVMIDu0HrEk53y5A1SsYRU/
FKgD0ItKXdQJ7Vz6xmAJbyuARHhBLkOZUiLrcjqe3Aae73pNk660tkiaC6MCuw9gS0suG4/Wb9Aq
JtWcHn7oGMxFJC0/t8VMD6ihlAP5llcmuMnLizkP9SagPFij+Nq1+X5CwuiUTtyygF4vMCZ7OSFN
8iqORCD5hwvMi3EOsPJ6fo61ud3WWjFf9t2kbN/fMscHjw0sDNw7rYCFlobWx+Eok+G0qVRD9Vk6
cKmJ9uhZkq4HXl01/vtDvdmdL2Nxxi30PQh+L0a8r7ZMDua8FnhUP6ugRlUGkwZssl6DC1Q1mP6t
W7vKb8UYizu79cIfcClo86Nxln5BBVAz1+8/zx9enbxsAacQdHO5HN0BDToIHMkTr15E9gasyrAJ
tVbu6smZT6Suh+ffErVzCTKNaJQu+Ik3IiNumEQ6KIonTseM9nOjBF3ipsE0iQjtdFxvHBvIeaSW
3mUTqvnnv/Omy/DLwAR+FAyBwh4b4c1T3TWalhtPUQIpf/BA75UjhXkrteITR/Dhqn0ZCnMCIggQ
W5Adj7tX7kC1LCHQfKqgvd8M6QyDpq9O9fkJBF7tjV+jLEuW62tBpphH1yW9KR0mhLSfyipOAuHY
9RV2YCEcGTEBAjKVh/c/IAjv4xGZt5eCChEIGLtjB2WwQRi1lZbxFVGj9DnX6MBsFQu4kC/aui8u
qUBAOA8RiHB9uJJRipx1UugBtGPpQXiJjWqb2xUU6VJz8nrTD075rFeKYvjIkieIIloa6j4dcpjc
XejfPFNY19LVIJOq93M8HL5bWT1BSHNxcrsyQyU+GxqTyzvSODG3xFHJ9zmqwg6Se1QhdeiAP93G
E32o9dS37ZdQJKhruhY3wxoVeEC/szGM9zLMkmorvJiatV0r4XUNEzZdVLdTdzPDl/fucirzV3qV
maWP2HiDrUxhD0nqj4YySEoHnfY9Qd5EEk7kTn9WGH3ZQmIa249DmUg0WevBkttBnSx143WUwlbI
VRr3oyndz2Uc8ZeTTs8w2MvBciI3I7Nd780KGPrM0Mad5UQiCSbkScyrEnEJD0WVyNZ2cak781Xn
hqCWjYIo7wa9kCjdZVqu2ptQWP1HlmKfYaWEpPKuMuv4fMwF3TgDs9F4Kxojt9gDDXAmV4szNTCk
WoerUZWDtZVRg/Cop0fUr0sd1ZIbrxAdqhBJFdZbB8UDgBDGCDFrjkzKyjnzMq1gtA3ROsZ48Wez
VJt98m1uXbPS6rUXqxHO19B5uVZVMOoombjq4OuK3lK7tdIxQ4iDEyANzeh+tiN3n6Z5jihPobuR
b3WRkfgRe/1utqIBRsV/cXYey20z4Zq+oUEVctgCJJUtWZZlixsUnZAbqQE0cPXzQP+pOSalEsuz
8cqlZjc6fOENCM1EwuscOHTB6ndQB2Bc68kp0U+NPfvbuPS1g0NzkG/mfMEVREcupN14ik7tpuyG
dme1Y1d+NpBosCLhxh5kwzTIx83ilYICvRVUw0XuVunz0AbtN1hJyc9iDhLrurXy9mZSdhFvixL1
he04TNqvUa3yI62FWsVWz+rgK9319I/Cwj3fxq3FKgWqt9jOrw0UDF/T5wYtDiN01JB4oYek+YPm
2TD4B/DMO3B3mtwOYAQu0OFZnl1bAoIw5OoCaRsK1HGjm9lukFYWR7PtZQgvp67b74qxV+NVyU/9
PMW9ea2oFY9R49V0HDQ8bhrUSCbjoRG4KWwthyCodzvX3lk1KitPZUpuuieU8rNfBZGP/0mWCe7w
g9C+On1v8GbpczHdCtPM81s96JW8yZwJlBD2OHkZijnQbxKtQ0bGU6YqdlXgTeN2kTH9cpQXp6fE
LfV8G4CPvqsm3f8axH3w0mg54QtEhuJ73QXs0sJCjQepr1h7xGGhJniRenmfzYbRg9cUPja2k/Mb
KcLgj5VL41tfxTCyHadLTLRtsKZhWRs3v0wm8upNoQX541KUThl2QEw/G/xJXJoSobaDqGE3WvAG
CbZo/7dbx/SQ7wkmu7l3kq6/A9YqChawHYgOy7L95VXZ5Gxz3ynJwIdgDq1+dLfcZuNnqxtg0vtx
RWM67szPDkqPz2NbDfDPrVoBT03GRw15o30qJ4eppAF+jZ5bp19GPhZ6SfjxciJRA9o4TmEs8DC9
8c7HyDWGtDtpqHuMBUs10C9ClmS0+5/jhOVUiNSG7iLw5Hg/mmIW4BNbYJHhiG5xGQL27v943jht
WolCxgaRo/KudYH0Uj226fDgcPQQI7/R0wuCHx/RMBAP6ZCaCFXkHl8Cnn3/2arnFKMLq8iQw3ZK
VFSENia/ZqfMay5E4QVQYAcC50Qmess+Lq2H1uFeQ0NU078n0IcyhC9ol2lV4Q4keLpdIgykqvmT
l7TGcGlgMBmHyKeDJKvixLx0AOjMtwEEI0JU08inTVF4wXTNlWVaG+HRC96CkihVFLd502zR9Bgg
/qna/ebSonDCKYm1e7zUh2xbQeBv8EstF6TjMlG+FIVpf0WWK12iXqPhuWtLA+ugNhPBi4wzZK4C
CEeKbnowImNKM5reWeIHbWQrDQhYnVT1fQs4dIj6XiVThI4zlNWsTWQZIvaUjht4zFJtEiOmE0Vn
uRehtzSeEdlDDg+zUKk+bczFmK6hSzZiOzVm/nWGnVlvheVpv0qj5mVHM7SSkTtUJkZ8yTSwj+ht
y41tSqNj/dwME8LaHfooXYKqDmEQV040usNgbfFM0G+tRrYvSmjLHPrOXF1Nw4wua2x1nbkrU6/x
r6y6Grk0gzyVoa4MNrWgBCBDu8F/ZKdMz22w71qBJgrkUB7mmhvEkTvO7qOtFcnPSihSnrhJ5Y2Z
N9mjKFT2tDZJGrptcXdLUaNxMDAc1hhsqSCB5IRGKrS7vkUFJy1oQyIfFX8eRqe/t4By0zntDe8P
xYpFjzQ79vZmofXIQwCtOYyJLZfdVM3qS+4k41dfjY1GH7KbB9RU2wR3Xtv9JQgjQOUkKO1turYy
PhcpFJR+iZc/FYZDO1+DurIt3bZt0GxaCXNmIsnkktRXT3o1JcbFkLQkXU4fwJfqp7nptyimldNV
0mrz5WKO/n6uc3IxWy+mpzJrM33LLBw94hYhS8UqeHmwp8b+mVBzjiFcCnK9uZz6Hzl+bfdS1NAw
tTFDXHyqx/iHamGpRomDSlRkewLVFzG3kKzpo//SvFL+wiOpTEPyp+IPEex8k5S5vZX1Z2GXehnV
beyLXU8K8q2ftI73dfFy50KanoJwOmoFoIna9e6cCsDE1vGTtA1zbqbbwacoHWool8FWlz5ztgrH
/VELNL7CzB+8y6J34xYsso0gmchUsi9skX2dUiBym8qb+8ceuAoq87FOM5YXM93jIFK85PQf2ZGF
Wx0IlvKf1WjiV0JCqlC6kkP+gNhO22xb8MnFrl4oprP8Y/DNyHX5YFVKoSDr2bmN5pm12mX20+1i
Zs+B09b3tUgytJqQTQmnWi7dzqs7DxW82LL3bSmKMWqTOqArrU/D4yyw0tkoos4YLTmNXr0Rryz9
hHOShoahVIDxOk0irOTz7A5Bp6AKK9uYqm2rANhzqXFNZUYWuyHKAOUnkJJ9e233rTlvqfgrKi2q
yeWWXavkZarp5mU150PETozvFlQAabHnjfxiwqdACUA53IKZPaGamYpwMZx8P9bjwCNtVMpGT2lU
MPdKV32zOafoWplUhzmb3MBmPue3eMLoX4pFGv4mcXM4f41TZjJsVYJmsatk0l7ngC92cdcvUPpk
WcX3Zl1Uh0YHlxZyYtAcToPSR1hqiVkCiACt+lGiBkXdoZpMhcFDMGQC+wDDqsatOXi5RcSgNdz+
4xB8g9dTP/h2IO8KOCkysv0RB+Kg0EZznyS9v6nBPLu3whZeNJR6m+5iZU7TEwzvBt/qGlG5EDJV
eY9oMTcrFYj8cr1XSkLiJmeJQFiJixhbx6d8bNeKCiD1+mIwW64PHf28PiqbzpmoeNOK3una7P0Q
81w+yMGCSwZyv77C7BBhM0s39M/uonp1rXej/zWOHZlczXCSms2w0EK9MZEQrOZt0uRNnG8ab2j7
z8jfFhg6Nrad7DStpo5TVPUKl5ia+GdWDFqGjIxt3VeLXcgIIcW8vzQlctxlV5jyCpSF6YWJrVM6
EW0jaNjas7lsZ61L0026uGBvTTn3D5SmRn3nxXpx0/Wz8b2qq+Cn3nAd0OKt9WrbgV3qwkEnBomS
HqYdKgqVZew8iKlN2GfFeJekDs9C3GfAO0x3ybCG9jCPjRcx7ZRA5B+ebtfMEPBJh0NAO9q9lPqi
du3aceMl8cdffo6MGgEACRgVI6kNl7SNESANSpfEpumLNgSWx3doZnTijG5ID3GiN1cOOZy7a8c2
f/STYSnDYsm4LiX5y0M7jqs84DhbGZzH2fsdyNhugIqL/BuZX3xPGLNKMZpNd4mXLp2PAa9uZBpM
j3s4sfQfQZ3Ml3MDRBeilbl1FHrzIXQ495FN4f9AgPF2ydKNLh5txS4LQSb5X8liS0T/pm6cbniM
h4MpzKEMnTke7/1O64fQjVMcKUskJZ5NrjRkgcG1ZllkjxpagnE6JckGzs2K4zGy7nZsqizZWuM6
MeWWfXpdDYN578e4693MjjNmEfrX44tGuQ2E14pRZBmc9DrRXDYZF1D9C3U4Lv+myVDh1sYpw6Ob
Mjx4GZUEAK5SZ0SoIDB+mAhZED6TwzqhPQzOdZal8zc2AlIZBYpg9sVo1uJJGFSPNmmaVypKc4tV
TYoeh4+grQHAtbiiYInu3fRBUiJtJrvq85Lp5Rey0mqv25PuhbFbat+ELjiHMim6Z5Lz9BkGjtg7
IPt/THo5PY+xtFDuJju+xSioqR9G+NUJS+liN0h11Rzu4b4tT/Y4Vj9mDs6E66rrvIygm+QuiFO3
4/NLZOliP0j6H4nqxc859gI8cUwz1m90zbSmSKLSM0V1kBff+RHdN8RW3S+5atSjk8xcRJ5bjLeF
pdVE6d4cyLBJXYr2XjzXnyswbnyVKvW7jdkZmXuVell6UaGgRm4j5wI1wwkbyMBe5p/1iCp9wvHf
xBiJ3wzUmokNBCD3Iec2CYWfkczM0gICNfeL87VrBqqpWZ0EO2ng54Nmm5cG6NSbntg0aYVsaVLP
OpoVxZSQ46dW/72nREOVf0pq+87NUte4kIWZylvbT7xmi6Ajla9JBeobSp+D9hU1yEqgS9145aaf
8We7SU0XwmnLD/W2/tCNj57qGqL+yp36q7GyRvNbsqRo2KMBmrih50/CxStKIEQjRsve5XoNHDjV
4ANHc9ov+BsDSJ+unNiOqblRXA2potdfbZ9O0EPCol06iWi6q2A9XtHc+Oj2Ld3g3WgZevXbtOvE
tVM3g3Gpi3riIyTZWOzS1hUDNAEVN0RKfuNFJM08fpaZw3qrzdzJdsZiK3mdgELMt1NrWYKQRuni
OmntoNgvODh0UV7ZiI9pbtJlV5nfquEKtdWqvQmw6Ci+UIAQaFbODlVxFmS1zkBLZNqV2vrF4wUL
8KjNzfRBSsjHkQpazYiUXo1PjWlY38mPVBe2zlI+p1iZEuTpklg/bkhxgpzAJxorKoSbAu7hXanQ
3OVv9m114aWqNDZBMtM0KIn61siirr8Uqcy/jWyrPBpcL6f9UTgFR6HJ6v4SPj55dtxNBFZGO9jt
BW/j/FU4BgV4jOrGzzmNQxECMGi/GaWNNnhcsilu4BSt+aVVVM6NWcaNheSscL77diemaBqd+qkq
Z2wuqOejxfp/Xk1xERK0XgbXrX83QTaXYaZnFm3L/9fdfHjbm3tT0oRjs2pIre3xtYy7FiP/KlsD
ZG1nuczBS1a603Y1m9rWpXFmkDcVzddBqNMCDEHx6RWC/tcgRelSoKGi+qIGAEyjb2G97XTotJjo
/uZDrs4Uv9cK6f92F6igMh4RMqZnYPJM97SCqrxMSgCY8csS9EtYE5+T3GX6HZgysYtH8zn1s3mn
qeUcIf3tRE3A8qvmPe/TKi9+vJoIENiZKwtEVj0pLlbm/I1GjBF11RJvnGKQn//x6/HWwUMGXkLb
DJDaSZXfaQ1jALqSI+qKmrQqfC/Si749s5zrrz5azqNR4JAdz8qrnWlOLIuaRqXVN2bNe+emsots
WJNnpNHfbEfa5+wQwhGU1tgua6X6r52iITCr9V4i9rJGK6qiSXc/O2J4+njZ3k7Is0FR0jDAXoYG
0clnov4jY0zHxF5fwdEpSSLpYfpjoAwbfTzSe/P5e6ST46VUC8JVF2Kv+Ym8sijabayg+fPxIG92
3Yo5AMdCDwaIC3oPx4vWTqgHZOMk9uWUFLsOudj7JDHbl7ntrU+Tv2hXH493Cg3lVMGPR+uI7wSz
Sz81QeiLDpjz0vZ7fHK1l0RrRBWhMOZ8qTrQtdLNm0uhkqe4lOpB7xO10zoLrDy4HPfz4ko3dOKp
/a5sqZ9pRb3zYZEcQh0QmAVX/WuT7q/tY8ywpRsO3N7h1rzoDdpOA6JmV0tzTgbhnQ+L4AcnD9du
UrtTGmhH04LnUrV7RJ8rPNvNYkNRPz7TVXxvPmjpc8KBQFORXn/FX/MppdE0k13JfV4GJsWf6tdS
ahUi6GS3Z77pilI4PuSwrXgLIApjQsQBPB5KkbIhLN73+1Ib4y0KtuYltXVxT7JhXGptPF225ZLe
QaYbn8uuAz0ip+ZuMXrztzMmyZl74NVi+OTnkNavgAAuc2629ef+NXMFN27AQ2zap7bIjQi7bZKW
IM3di5LgwA5h5BfmNjZb7zJDYL3fuH3fBLucc/YAmcn+7sayNSOUgRGKm8ZADduAlD+mZxHMWGXl
dhcVroANPZdDctm0VnWneSL5VUI9uPedqVk2C0YRXzVL1H4I9t2so9la7M8j1/+9VsTG8q93xfpK
YvK8fgMw76d3X1wVdd4urv+SVZlxW+fK+GZRmdh9/KHfvI388dUgCZiMwW1hniws4tZDEE8eLbMm
zSKX2mQ0EDnuJGNvUt9JvzOoPNAoO6cO9M5mBh+PfMPqdA/Y7uSa8uoW0H9qDHsQw+2e6La9G3HS
3Nmt028+nuQ7QyHKAKBQhy0Etf/kXfQso/KLJZb70kFKHcdVN6o88S1vMa/6eKQ3rVPQBesWNSw4
eqahnxybRoMHYWDJsp9wrV40198S96ptYUy/3TzLL4shO3NS38wNsCy2cxCnOKQYVZyAGrJhspfa
t+Q+kSSNTml8IarWYXqk/ZeP5/beSBxBf50cKIpXxM5fZ3D0TU2UbTLu/YGCUpwV026YbSPyTS8+
88FOMGuEbMxqDUM9wlDu71P5Dw/ZpiFu/GFvx4gpwb2LH4zeUVFZmXA6ljHdNq225hryRZHWftfK
YbjUstTZ6Jlynz+e+Ckn8vXXrDpk6CwBSYZ/eXz7zGXV6FrWjPucxDIcA8+9VGMw7uiY0iZWhv8Y
53McBkbnPnpjo29J853nrqp06i3BRW72+svHP+m9b7HiZCx0E4ku9ZOXAE2piS6BNe6HQc9u7arQ
t+ngtNcUtM9tsNcr4OjuBWGPzq7NjgaMiDTG8ewB1E/jZA6oAXguSuk09kesAgQqFaCFvPkezCwJ
lz+Y6tkPBmoFVukEFzhyAQAoZTV90rxOLWFvzjQSPOyc0UH3evHHTl8LmNQQrqnlkdx2LNQP5BHF
s4Eq2HOZp/rTx8u2LsubqQBFJ2iFpkPMcjwVU43xUmaW2k+LEBe4SpSbzo/FmdfqVCZr3S8r5kcH
zrTyvk9vgZLOrDFXYt5jytZttdZzPy3N0uxaq6keU7h7UVtJL0zxbfjk5Vn3sAw2KzYruZ17P9l5
shpuALlhCNdU6vLjNVg36+kaoE5GNmLSxoGYfrwGhtkVMlvyea8MLB+IkKpt2iYvLcqpD+k4nfNR
e2/JUWeC3G3j50QudjxcQCtjhRHMe/oV9DtjlW+bRDVn7t13JgU8hgIXbxn8x9MV7ywZ65nZLHvN
1deSKxTLekZit9YX7Q7pt/+PWREdwYaClYv81Cti8q+70Bw0ACZBPe8nV9euNbOmV++bxfbjT/XO
2gFgR0jO5NSh6XzyOFdNklVa0s37dl74OOWo/ajq2jwTaLxizY93BELaAVhV8BiMdcqMV445+W2Q
G/sYZeDroXXUk+8WMSVdmzZSRdXuQnZDhZy1C+qgt+N9TdU0RDCkvM0c0VLtImKYKZbdYVNiRTg2
E+wHxs1Q0O5EIUqc2cJv14Ug2AvADqOAxwtx8sq6ldOIGF2jfVMk6Fu0FZYng/2PvlycYkbhX/TC
QRHDuz7euZ3mWwMCLsY+F0F8kY96tZk7GG2BnKwzE3q7fQHNccvaUJ/hxJwWCnLdwkrCbJy971Dh
n1HbjUavc+8Cu1XX9OOtzccb602Ywp5lKN3lwHAVnHLqZyMdgDPpwX51mbvwCgdOmQnJGznqBcUR
c8jmC/S0m+8fD/vOQwrNhmyC0hKPCQqqx0tqOiWl7E5qe+BY5iW3gtQ+Na2r4pua3f1JG4sEw56i
GT7jHdDDNHVS53tsVvgBLXDg9r1NNzwy4oD668c/7e2WWn/ZWqjBeZrU6uRjp5MbYEbjxHsE38ov
HO30a+VlxZlR3ll3lCEpZiCJQDH+Nez569qI4dzGmsy1fYHO7lbHw3bjJkZLUzDtcLl2s+zCmkRy
5oC/Mypbiy/J8w1M8RT3arQWepgt7RsyGO0qQYPmd1Hk5kteyvTCGISzLYKyOKPY83ZLA4p0kd8k
q0D8bCXn/J2x9XO7BGWwVIeO4PcqyBVY5rKjQt/XeAjq8/D8zx8wWEmAkHsA+/Mhj8drTU0f81aJ
A3uMEJF37S4D0nfmaX+7TQIemLXW4SEwCef2eBTaja3ZSbc5uM7yK8gR9df76txjdhrckd/DiTM5
nBRI0UM4GYSuldmAo3IOTezdcTG5N5jD4XPs1M7Fvy0aNnTcO+Cs4KgQ157qSgiLrLIhTj1U0m9v
IMzZkUqS+AxP85WH+/cDsw7D7iPR45qjQrlO+K9t7xkaoLSBvbBkUwUicwrM6aoxxzy7bT3NuZ3d
JL+jNxGM4VRaqMo3PtCZTeCMThdqdABA4iMVuwjD0kJSHGEBt0mDCxUYeXMhMr2XIWIQdHLxah0/
B4sfPHe6hgC/XnWlSbqui3OkiNP9/Ton9jWnBdL9W4D3WNQDuTVLNxlbbSrrLQpV7bVc7HuwCeec
P0/33clor/qDf60gkMwgFgGjDdIoN5ZcfSW8uDhzUbzZeOt3Wp8hYg6bq+Jk4xFrSKOyverQ5oWG
ApWFcUrQdjtkk35/vPHejkTkueLDV44TdfmTyAZb5mRZ5jY9JEgzhpPmktA1pOULZIMzb907Q6Fw
Cv3KWCXZ+VzHm68SLYjYUmUHoSvzpqwnOlj4clxzu7tnrvc3aSuBIBwGmCu85Kvy8MkCTjlZ9yjs
4iCkVsMQseWmBtMPuFjis+XYmUbqg65YaM8i/j1aQm2szppusWmsR2Q57OJMYPF23xz/oJPJa0nv
FgjHFgeQPbQDsYK/TDBC+/ftSb92vasoOqPTcSo90aEHM3aNVRyyLtE3XVDpD7411T8+3jRrdHB8
jWDEYa8P9Bo8kPsef0kEBgCpTbI+6CPKbE6pD7dURdQNkHi02SqLHNMK0u0yN8t2QN7rTHfl7Ykn
PKYIwEWJ4gJ0iePhPRuMLsDA+kDvzbutzdq7yivXiYYsrwFBpERPH8/3nY93NOBJtBSbKWJs0q8P
skA7FH/B9gLJ77Nq5+umPFlWaqoQDpkT95l7sqyOq0DVx3VzSIsm/V5rcQwuDtdDZ0aCtimBYaWG
vfrMpfVwkbiaG+Wug5kTUJIFQztqphpHfPvx3N9ZbIR3eZ3+Y0eeSrDnPWCvwYy7A5Kpzm2Jneaz
DxwQ4GJp3A0ycc5cfe+Mt7oS2LAS2VzGG30HrPSynLTxAApyuUf3Z3poW0+FiS/0u8bOgt3H8zvh
nvPW8uiCPV7FelbJGe/kqrCatvYsYKiH2OvQI8+ryjFDHEiBQ0ls339qxeQ/B4uu/ZKFGgEkLO0l
TjIlFLwprj51ip26aXkzr7B/zBGOc6dA37TwtHT0eAp866AfebuuEVONjp7v/UEzPtPPLNs7W5Tm
DwVBTj8sy9M2ga0crTRk3x+CcjBAwPj9TW3E8ZnFejsKuSkgu9XsiZaxc1K2GbKJFke6yINT9Wqb
aJl+Wbet+Oe5MAoKFqv6PwUi/+S4oQDuShss38Fd+jIy/KLYgHG2/vVQwxBGRIvgjn7ZqkBwfIv0
XPdZhp3joSLV2+nZEm8BzGZnjs+bq9LiJPPecWGuWd7KSf474lqZHJ2OYPSB9o3Wb9PUhsNiIceP
7Y3s7nJL6VdA9FYdMTrhsAyD8kyk/OZA8QtAgMKOWuMjNvjxL6iWmTzH0seDTDX7Zh6nGfgzQkFm
pQB0rMj2jw/UcZLDm0t/CPs9xFmog691rePxDDEMfeG2C03I5hsgz7oJ3WFRYV461qWDCjRq5HN9
jpx1YnHw37DcGZRhYRS+raYBhZFD4xjLXs5W/Vh5tbQgtoygcotVvDxaPC+79rxEA99rpaN+5ULC
JoLLRflvDZXXn+KgHA45G8OD1SHieAXMDGCZsKmB4byH4c4oFpxTKYQ1Khj+qbH6OhRzJY2HzYqO
5umBlAB1S9G5MEdg0FzUMF1AAqXxJfDSc4n5yUX5OhbZAbuZbBLlQ+ckhLFirSo7Ver7oMkSL3KW
ucBSNgZJS1g+ZtvJTLqnMQfntiHWCxxgxmNiRXNRthiNLrG9qUG3XYIehK9iJY1u3WhStPfCCWLt
IUiK5BrckvakGTT9Q8HuevJRxPr68fY8PpD/zYJ7BRY+Cn6EiCeXy5y5HYbuOtvTNXoP+oY07m2j
l1GrpvlxUZN+C2em/YFj7ng35544k4MdR8H/M74F2AYFUHJy/WRzZHOv4Wi4LPvRcPtNrwFvywiW
YH509Znb+t2heNwMCpd8ttPYflRCSk22+t7OYGsPvrZcBXEJ1qyHGfLxqq6H+n9Dl/9m9XrewfWs
ZLKTVcXTd7YE8vH7CljpJgNl9buPCzPqdb8TYUFRQ7ZacJ3qaf5P5Y3/GRke8eoBxAVrnlywdZN7
Yw2hZK/KtvuZ83Js+d/2WgVNr5ayz8915N9bVaoaaCQSpDHoyQcEAZo65aJx5OBX4nhe+Nc9yqSb
1DG6M6f7+Ope57bSdnnUfaQaaPucDJWNmNePWWvt7YorNSrsLN9ZQdt+h3QObQrFqfTbx9/xhC79
35AoZ1BYIcL30DA8vrvgmMp4zBZ97+fd6O1G327aLVyr9HEK+mkvVAOqOiuy4vNoW80td6649Zwk
j1r+4pmX5O2mMnmuMKyhi0MKd/pCg+UciffWui8QjoxaRE5gtsyQK02/yCBh5uVT1imAnaIxf368
EMeRzus6rOUy3s5VJeMN4GnR6iVxpWXtEx9NsXKJS0wQwSN/PMrbvQRSh4YehUiOKaI3x6uN+MaC
gmMS7E0NyVBdBei/d+MBufnizFZ6OxLAG/YstzfhPF3E45FM1U+Suy4/0OU1Nuj4VTun04aNr2Xy
8uNJncCQ1rUj5NUNVPsBrKys2uOxUrry7RDI4tAkgXgpFC01oJoYcyZAjTGRrO8MOG9bKLz2sza5
Nte+xKC9EoBKobVE3gDwONPac5HQO2tgg8jCkwwW99oYPP5di9Y2CHp75WHy8cIO+mxAlbBPLsyM
rujHa/B2+3B6GILzC96R++Z4KIDNKnWcpDoIPNYv9EXU2zq1jauPR3kbajkAvlbRe9wDEW4+Oawy
7hE3EH1zGFVp3XbUeOjr6hN8HCeDeKC8F2AO8sxV/87UPBI0kjTLsVE/OYnvGmmWCtZPQ9w8mpG0
bXE1i/zfY6hVFWyVMOD88+/J1LxU15Sa85YcoIwxKWgBFGgoQYsizs8EyK+N1uPHC4kqd3Ua0wmS
ufuOP5YLkGvoloGKte4lkKwC6f70Ey29seJC3bPTW5rtriOhbBkOAgolSJws9GfPcyO0UN1L0mC3
gOhR4mBMic6i3d4s8E2JfmHnCK80wsla+idTpV2x03PXuHYy3cojV5tQbDTgrljhoDx2JYVg/Y+A
YOGHCqOLr4qSQxO23D2wxNZ8KJSeBYUD4PH3Oq6Gl6px+I3AIYaoQ4PrCYjt+GsYCmq1VpELLNZN
2g5XgEO1H4teNXZYNY2903VE/CPKCSMcZTTWcEXWmWYGBqgKwZhPC0KS0rzpPfjqdA3i/Jc3tiaE
HGGph2kS1M7quKvVxu8NKJl4uaARrPLO0W4krCQ9qupCTyEK6chm5XCZtcgspPkzoTb3KJNU/akd
qNX0XmLI9cor24Oz+IgXdFL3fwhrKOGZ4wt55wpfGWEli4qauCdzsRnLHMarWKwKSp9aHDcyoUbA
uQMVIreVvyp8QPjzn0fVVeeqmO+EwWx6HC24KPmX1ufxbimVObItRHdwYdylYQPS4gYx1N/IljcP
TbCSmnFbusyMASyG2Wv8FLt56mxnwHCmSzetIYvdPDj1lc39f7X0qb/tBTWHRJfqmgQQciZCjVco
L9hnHoF3ji7lZB19TodCE5Hh8U9PYR0qM5u7g5i6hoSsA/Tt1ucMkN+5ZimqALdG4gpww6lqxVi2
kzsr7N3bAZrrHEzBZl5GmAHJ7Gw/vgDfG4oX1MKkiWoEbfPjCSW2NcFPt7jRg8W7rNzE3RilDK5Q
IJrPFCXeuWuR7sI3hcXT1/vveKjYgi44OmV1wJoJbiutDV6PpBM3o7a0adjJOHiUjZof/32Gr9nW
qpBIRnk6bJkjR+TF4jDgPrNBn7SmxxFb0ZL56Zlg5G20SUGXcJPtQScaFMfxDA1L5IFyA3GoLQsB
7QVqVZqmxeVkD1poTV2++3hq76TsaEoalDsBbwAMPjWr1ZqhnOyypIxMh2/btlTDi3zCrc8cKZqh
lfpNK4t02xEUXFP1zrY2XegzD/WbdJByAZaWbFOkMXHEOImLrGFWMXUsPmsOa0nS0bqzHBl/wmcy
u0cyM95V/ESsWOZi287WOTvRN7uKtJ0VID1jA9OMPglJbC9P0A+pDCrpRv+dTfwbd996B48nv2qA
c10GU3/OwuXtlHnr0PKi3Uh8TTXv+DsLxGxz3kETxfqlvm4hFrdhg0M5uUzdPxTlBJO+H6o7r+36
rb/055Cub24h5kzswMIz+orOOh5/cssUOoFlHuy4k5vZsdVtvjjnotBXpPffrzoxLjBBmlpsZvgE
pydnokgOMKxyDlRieyNMRMbrDD02uKmbpEQBvJ+1cmMDkftu9xDcEAhJkFHRSc/rKK0L+Qk7MPdF
BhriBXXVwVSqrLk2YRONzhh206Q/ojri3wy1NdyNIo63EppJH5kl9NOabunKJIr/eHNR/4zFQvXa
7at8Y7DbrKhv5zzdINRjXELJbtwQMB90mMQalxfNnMwUbnkM71u16fLTQq8GuGxpLm3kIgb21Y87
SBKxGZSXKFf5V8Y89vqF4Y5I2Qge5CTU+2AeQz2uDSfEL2JswQvBOt9KO3VurSwZpxCUZHNf15Vp
h50Q+idtcPj1KlfWdeLY1U9VZDYKZGzcqBIpLNelrloZQrQZ95h9DxeBZyPnFytEfs9dDetdc/zx
4Alxza6qnDy13smxVAn04lYp+7B0cTwjaDRWUVHUtksgZrhXRCKAF42pzh7ivgjGK2ij0ExbjSAv
kl1aZZs5MbPPlqZ5z41JDTaclGc/zlM2fjJYk+FaoDd75gIFYXz6s234KxT+HAzHdXotJw8skgHG
VDTQXi041dB9B5ipnSi6IPQKP9/kgvIIDNhV2sC02qCLhtjQn9Ilrw92rko/pKFWxxvXS2L7opRN
fyuTXv7AM077Egya010rYaIRYVhD54RZ0KkbqSm5RKLWM+9iHEZETMrYz3/CBndxk2mhg4RiZRWO
cjJ/uCV02rBDbCMOl9hT8U6VUwEAZhrhfaNogxxbbQrIYAFCRPjnLUueRUbZNz9R9dGw56y16smd
RjVfAIG2je0UxO4ceVrj5Gy6uAi+oNIlEOUufQS44lSWX9AWU06Udf+XvfNYrhvLtu2v3Kg+MuDN
i7gdAMeR59CJoiR2EBQpwm64Df/1byDzVZR4qCeGbvtmrzKL3ITbZq05xxyra45c8SlDBN77mqyW
b140zZe6m4ooSGoZn/q8g1TizZD9fbXNl1sn7XMljPNa2fejXU0bICzZKVb7KQoTj9RJGAmARUIt
7z1CmnrtU9rJIt+k3ex+L+JqOQkMifoWXJYi/YEa+1PZmur1ZHXzN+qT4AUG1WLGy+fB+WHmPcY3
JuDotsyFO6D9qnLvsiuq+LGSgJr8TF8gAIHgYI+dJyOAE6PNfNvs2jurErUXqLKt0OsVvfWcj0sT
cfMrq95gLlWAFKVpdt8UTaWeRAc/Icw8fcp2tSe8JRwbMjTDIhKj8jAryIrDRNXiJsyabppPRbPg
dV9QYjxNdVXPVx7RPNkt5uQoe7TryFJQjzU9KWuQEhR5Z6hR4cI0yOIq2/fLQLokgTmzXZzGREUV
gTJTsfcObWIlqNq4+pxh+pN+TXoMASZxrkq65lQl/EoU/Y6GPawNzgPE2eIyrn84dtd9cYeFH9EI
oRiRi+jyPjLgINl13hrbJYrkkQyWRMWfm+kcDWiiXnCY03Jfxn0E5nAe2GGIRveyqzmaTGDqtdTG
XdXlDcSqPuv3oyHrLhjzlsi4SHETEai9MueXwlWLH5QZ7ONsZiRBJ5FuAbgZNftEFa19Ng1pNgEN
AfsSvFqGy3CKoAtOmLNDoEAgtlCnpBNgH5XU8H7u3Wm3qj75Nwg6kg3Ia8It6dqV6kVvZrOyoUyj
H0lxJt1FKA30VrNH/3mAikQS2jQo5QEUcJ0fBzvx0ut2NBzU/xQ0Dlovqwucq2WTBpmyFM/EpDhX
buTa3GxjVGrsL0bc+lotnBPXaSxbZS6Zr6LBbq4gZiqvfVejyZ5TYi19fRIR3IUii06jCYbkYqq0
mPTPJfP2WsIeKeClL2SgdkalhzkZDPp2Gqe0vDJru0gDqUVSbLVqgIpAFxLKQFa5wjk0SdIbe2Rp
oMgiNcZ4u4x8Qyj8JciFij/cr9ypfnYgOKBN1On8bXUe9Fdym0rCSONiAPump/HdoHZijXdQtG+0
lSOLrL8pnzd5EkWHDriI44OUKZ4HrUGer5PQrBJf0DJtjaTfbXSPvyOsPWI1rZS/D9qZlqd+4jTJ
syFTsvTW82ODYru2b+McntkFdMzqkmYC3IDWzXEjAegYLVZLhZiJwlycdaLUi89OxJnbl6Cq7heW
2demz9vOhysYI76GiePBL5vTx0i6EM5wEHs1XvdlIrW41+IvJHgiK9AHV9rMT52mB0ZUcP4vi848
9Sr0Sr9tl9QMG0oV9QoGSywO5Iatbu1+pgfWAUFNfWhXnB4iKFwxB1V9uUfg46FCj5ruYTar+tWV
pfHIXA6zqjJi80uezc33mvzRgoiDNOPOEkBX7ea2dp54uEsd1J0zsehVSX6v1KkmQvYXPUnkbjq8
mEXuaGHCRbKL7zRtY6QtKFQzTYjrtJLUSXwKBcXgs7RoaVgOIyVWDcxCsGRFpW46fISz7/ReARdV
0GEOl9E1dlXMmSxoWjX6rFe2LOmdKNln3N/W59numooahUz1TQey6BtVt9gN9cnLr8li5UZYXqMd
W0PpjpDb9E9ZWdpPTgSC2wcw0h9du+ziQKuU9DsThykC6cEa8A2DCsLOiRbzShEjBIRonoE9sZOk
uNK5NUhDNM4eFQyoQhQ2osrZExutz6EZqRlrnqEmCjQtu3N9cvzMbV7UnNLLiknWn2uhfjPTwnug
JSwS3FdNb7EBy5x9ZyQWq0Ot6a9JJu0iaNU8fa7SqRNwBrLi0uyKpYeTVKmQT6Zq1EMAVtO3Vg7J
yD66arJtVUKiBxIBfwrARQ/bq8xT45atHUCx2rPjr4uSFv1FTjcc8kTVxLo/t15h+vWiDPWGmWZO
ArY4fFiyXCCSqUbSPzalIp6bVFniPWgwdUecHEhHzOrzhTGI1PbhDWLW1UXRPVhm3D3W0EtuvFFL
mn1v9mbM8uPo92bp1ndIo+qbUiQIbXl92REWHLu3ZaRXqo+tP7+2XeXZboyupAshmFHHSekJYivS
gaedTa62mTSP3MC40rzpQCV6AekAbPeSnQnJHDbRnC/g+gQELsqm8S7q9ZLIu6w2jc/M3mYGvYuw
ioC9mc3hszPKG4eatQFsYF7MnZxzGh5j0Y9MF3Zq/CjzrtCvi9iITmmnjjQGzAlIHglT9mdmdVaZ
SWYmUMEu1+5ml+Al9IuZ9ZnKh+pcpq5bkh0Ht4R8bp3Z+FPJVDsGoEnG+dvIvr/3jWl2+l0vYQVt
KebKnn4LPcHdtJgs+eMMZWMEXdnt2HDwNVUQTeYLch7V6NGkArUc8kSrq++lSjhooBLF1G97N7af
WlfJZt+eluTOMBsdetEorWLfcwL8QucV4PCEwl25IHIyeUgKz6Ha5jmerybzYIemO1WPXqoVIM7A
lY0bABc6DprK5ScSDkIB/aJM3E7anIxXRdTW1ivPr1e/5REqJhCbqapeNEwz8abzWr04JkwaQJs7
3bgTTTuKvWJlor0wiimJt2Odd/YD2dT9EXi5fZ9qZm9saf5rrwAh5ja0RdzlYcerKEMx4i/ayt7o
83AqKrOmidQ3Cw41o79EpETKZdax1RiYlR8BsdR9qFKRSkMcfF2F2L0yKap5SvNt0BZ9Qu2oDtNJ
14rFuZnNIZ921aK3U+ik7hgHLh+wGtKtmjImLn3uA6PLxx99NjtKgHasehRapNSHWbRsIlob6aZP
r8fAomAK8Wx09sxaMTd5vjXnIo+PEDnSU1ZSzQy1iJMcdABoTFtnoK4aRH2Fb4hipnqDUHdkp+46
8mHokrE5cIwB5cMVi5e6Vp2reh4UZatgzZ992XbOGAylluqBxUR0Y1nkeO3A2A3ORsadbfhz3sof
nJTVe8g93RNTtFJtKxVDhWeOIkZbZOuHXFPIBR6KwfiiRMoiueUcJrZt2qtHotY6Zow5ySNyZFtH
+vxGeTupWcOZQzRKvQN0Q1ha26jTdtI4sYUGQRrSn6JcjS7rXKuPAn0GlIIxLjr8/Yuub7SsECci
yyhyqo2tf5+ShtV7cAAUBdHQaJtYKqjYKxDdWzNeVNPv+iEtv7EDyzbuJKsAGxnQ4drCwAEtCehX
4MUNa5o+z6y5WbvEgRxQ7vmJnsswbgioRynhGU0wQFXjWGHncU60rCC1yVWBQ+wwuI3tjkg3decU
sH6OdcWkk6etph7zRdNvhNc3VmASpyX8fu1wctpRFTssZJ89TpY6fVU1EkRguk7od6tWem1YScWZ
gLIpVhRYg6M6MKWW/tjb/A+/Suko8VGZ43MudfPVcxfvbrZGLTsUig0cT0myjNOciL6qTb9ci0wx
U3/sVOtpAEpprhGaJLoz3RLp3GZC664I0bXaK72elmcraqr2op1HWN+kfUJoBpjLeZwF53U0WnvY
DETnqUEnVqKf7s7mp6KcMoOrQsK9GeU8gzq3ZgJLdVjA3tGFsLWEQ9+MYziOo7gqetyxeOBHFj4N
+dEUpGVWpXvbKZOvChv2704UL10A5lPFwQ7Yiq/eUGgSZrpIfkDHFcZ9N9E+wGckxxOq2XnYRx5d
jR2l0Om1gfXGxrScrO/Q0Lw6rMBOW2Ftxx4Y9JWxlfkFUtf7AghaElQ1zSlmLTIOuLecOLnYtH0i
i5rEMyXT05L2Qz69eBDI4XdlQPw3vdKb1xwYyTqmbWGZrDumc48D3sXLoOsxiCGqo11A4xH8T4XP
AmSuEmVXEEEd5QDuQEBdBE6pXbQaYVlhYQwU3A0l6T+n48psNG3hYEOOcrE1MnrOa0+GLgv+P3xX
sZW2gWUCzNkr2lAaG32kVYtzWQBthKiX3si6Xe9Ba2kP05TSO2FB7J+mZJyv6B+P12km5uhgwiVo
2HDVyhXEk3gOTKMavuH8GWi2TCQXqvkswK+hx0aYMhnG85CkMrrwlgXl5exIe98Ip/lByhTYQh3b
puL3i5mI0BtFdQ96sb1MDApTJN5DCfOLpmg/AeztccR23Uwpk7wsuS+sTFrXwD4cWJ9jJTiLoyfY
D/rExpdurnmJ8QwOamSA2g9EO0NxNHs1O82LZj5NreOQr5NrLJ2AqRIz0BNOkb4zWZIAQnvovi1L
BYegchzBUTJJ3csJaEh0qRsmdY+eHRU5x4kt79eoiM8LhPajZ9RjspEVsQKhlTnOdZSY9lWW1suL
kEpnBvyu5jUpcvtlbNg2+x736xGUoYR/mzr6EzbSXGfIZMr8qCqMr5Tx4k/5APeJ03mqD/7Axl+C
nvPqmwayLG6uSmFyqVGkO0w9IL03nUrs+r3gczLhGkOgpKDRR8wjNQsy+wFZHm0kzWAMiQSQO8Nu
u6/tlKWvH9TF1+LWm+IXugud2iTaf3QtdG357z95DOqcma6Mu/KFGcnv41ch3C3M18W9LyuOsSXz
cXmosu95eqfBqvtg9PPyLPqdN6Of1bC0svaINOzLFw5RJ/ad9XP1yTx1X+1bpsdaC9J+Vztht/v9
sOdF6fNRz5oPpeHWsakwamHgslmsZ1iYF4rSkogNXdfa2MQH9nL4oIH+rsx4dq3rX/XTnc5tSFlR
N3KtEN0ch/v7AESn4LZ3MGEj84Nmw/rg/v8Plgrh2+EAqqpqHnGR9qSHRSGCWX1VnBz4YvJBY+z3
F0aL+u1Io9KPkT4M5cukDNe0EBjJCGyXEOkKpla31b373z+/3781vLxvB6xLwO+S9JqXOqcHzt0s
05vfj3De63v7hrxTA1llHSvgTssX6mr+6l9TnsfpgzHe1W/X9wE1DlJZhCuoA99eBc14iyafVr6U
B7kzQ2enHP4sYQPmxdkQZzdqWqTVuZNevqAj37TiJdE+Eqj93cB595r9dBVnDR4shBocJa6Ccy+r
LKlp0i8emrDdLBfebXyzBMn/5Ov9acT17fjpO7Jwy0oY/+VL4vY7M901PTXHnVmVuyLel8oXXFsf
fEq/fN9+GvGscaa3s2ydnBFtbERRu43lRw3fX36sP41wNgtTO2Y/QOXyRVXUramYBxsKdBRd5PID
/cm7Puj5K3E24xLrPqROP5cvuCkOKEKD2WnZ0RRh354AdgeqJrdZ+aPVPgRG/XKaQKEFc2ZVEFtn
7zuF+qWmGVy+OJ8QclyIh/SiItXBz3fmJwoyeZidgN9/mo+z/1Fs0i8n/J+GPvsOaMrMdqq75cvg
PfXTZ85/8diGrvGixldKkexM4/F/MH/8NODZV4GwmcDp1ilfBF+c1z1g6g9U8OK/H+XXD/OnYc4+
BZIFoXmCL2MK0bZ3Nzdgt0OQRh8M88vX/6dRzl5/PBqJ0VMqexEOCRLsaNN0+/sL+ejVOHv99dlU
kNBzu2qYud2GwpC28imCiTStj/xVv5x2f7qasw9AMXNilTTGqtzA2VqPziPIZPHBLdPejUL2Jc1g
3nPNI1zMPnsyzVLFpr5M2otuT+MNoi9AtYMdY2jPlnBOVm1t08UnmpEGMUtlEbAvz79nJAOE/WSi
Wc+kmHzh2WbYVsoQaOjjUIbW7kd/6Pomvpu/VxHGSpxa3QxvZ1OnofEr1pXOzfaAz63Kt5/kt/iz
d0sN9ZBUVwS3fLRovLs5Zzsh/e2YIhNdqhlsGISbsaN/XKLr2X1FKkbL/KNIsXcC0bdL+bsMXyTb
cIUE+yDxlF6lF/mte7BvkLk5FCCOZITFAKZ/iA+m2d/vH6BJvL3CSBukhZqCLdH8afG+1HUAe+z3
38wv57SfNu5nX+VcyUzQcmVRQoTmK9qtggJO6W7ydvhmUlQv+ycvef79mPq7t8UDGmaZq34FMQWm
+7fXZeh9vbIlo+/oi9HIUIiY8sAhCi0JaH6kadg1Bk9yLTD5dZ8BSMGxQqrOYEjnVps8A+SxtZSX
3hwt33N8JKhwRoNwd3bHXX2BJsghzMf1aLL0ShL7YhWs+IO+uDjFDRjSkY4p8u+L+t+Yy3/hxfrp
+b6L8b1Ju2e8ueV/0V18Kl/k26xLfvTfWZe6SaQvCnWOyJyb0f7+O+tSQSj/F0QRrOMI/UymO170
fyer6sZfPFzmPxCbOoSZVVIvq75L/vtfim79BeJL48C5Og1QcfxJ1uU6Rf1nCrNgMziImTBkmBba
Xe2cRGl7XVMPfblcWVOlQC3saefHMfkgaR7GCiDdn27SzT+/+OckyzO/9zoe6i2cEtR1ITbgUnr7
EbSmmFLNS/QrpSQRS03MYqOnVUJ5EeLTqD+qWkFNNeqynRLdCPFViRtqaI0+//PiPk//J/5R/eIP
+Zui9ObC4XzijaKmhs3doTL79g8h+Rr+oqyqq9pI1pB7qt9lCpJYTMllI5+kKKOdkdIaqszE2bet
9RrL8VMJCSUEo25dob24Jam+3AljvHcqmcLXNrU73Yz2HeDobYwGJ2xaiMwDwsewiwckpN90u4aD
nY7VB3MmeqnzB4llHxs5AmlUOEh9zo6stUWTilAM/UTpLk4CNK09uTvPFkrzVG5N/aJX92ZxYeaH
uNu23b6QtykN4huvPmS97wDOUgL7R3VBqnPb7pCqS3ez6Js28ZmluF7K7748Vae5Ombp1i05nBKo
C2scgH9obeKD3YRoemLzTng+ZSbs0Ha51V+s3M+VLSKg5WrMgKDtky/aI+j52SFi60KbT5B7KM1X
RQAXrXywwSQZ1XOpXdjItZ3DWu8tQ3DHfeDUlBNDbwg9FFQCY/fOaLciCfsez2DojOFkbQtwlCmh
FAEAcmbU+q6/IQrB5qR7W392vhnfPFD61MDorqG8Io5mK+QXDsKEYCHnoXuvHIetvfseb+hQKo6v
falulS8eXQQUI/Z2EttIgTj2DHdsoIyVnBYj6J5RATREZSI5uCQE5rFR95aHsMafLT8XtIB9S/P1
U3ZyDlbofMJAgu45+iGdrQt5nf7xZfydp2Z9klxVtp+doGGqvyckdBftzB3wF/rop/TLApKdTJWG
3Hbfux4fttHJO/aX0dXs+NZ9ddlti+P01aN7cirLAIA75tH4+0JUVzBftFvrEN3RqqTwlifBVJ/Y
HU7TzrgZFARavkeHyM+vvW9Ui4/LN/G9PLnWTtRhNgXxNgr03fiaRX50WxzHwDt6h2SjhnLw46B+
nA/udnqIgzYg8YZgU4eWmo/WtoDkjgIAaUpQv2avHt7SVyRHmXoY3MC6IOVkW12OdOvBldzAM6lC
bui3ckdv7NB0Ie24fqsF+Ut+qL7O2c67c4/LzjsNG/A4P4ar4sq7RSWlzEFxtTzx2UI/N3wC8SyI
+jfaprwtb8088PoQlVKaE32HOjawVRod/0xr/7sM/osV6KcZ/v0y+FT3T/+1Zj7vCDr58fRmGVx/
9P/Fi1veXyZ9Qw1SF94GsHb/XgU1U/0LMfO6DNqohwFz/mcRVMmCtsgO5x+dnwKsy+r171VQ0/5a
9YYgfVekmQqk9E+WwXVP+Z/VwHUw5SDbplbFL+RMdg6zIvwAGwtc2qPEw0vYg9Epr6Vm6vufbs4v
Vp23+86/h7GQEJOqynbAZsV9u+iIaKkUNHruUenq4rOhcp4x2666gjlQfonx034hVUQ/QF9VvzSE
1f2RrWAdntKBh/USQpIOTYtNxc/VHxJaWmmVVnwqVUJjtdwVoZjGu99f4/tb6bHCY3ViO4HZ6RwK
kKgOMjwtTk4wH6MAbQ8BXDQaP9hIvF3u/rkUB/8aNjmgOGjSzy5lmePIm9PkpKKa8hV6rERqLmhq
XKGGf35B6NrV1UzgQKs9W1nzvuG1JsvlRKhQ/+zRwN8CSUJ5/+fDAErh0IsuFV7z2cPpQAfPpAkl
p2kQ3QZ7nUqEXN59IH09843+feNWQDWoXYi0COnPTiHpICt6Y2pygtjGGkCoIfoltWDPpf8Y5QTe
U8LgNfre3Y7wS8JhWirKn7b35+8ifucVbAe0drUVvH2AAxvcSMGUdUokONPEFRZBQ07xQS3p7fb2
n6tl182FMpNwyln/+0/1TnqSnLIMPTk1ufoyQijzPbu+tQhvJFFnsv/8TYGyw3vCVMUO7ZyoRgNX
a1PPZq1GtsNSbkgf/Ebzwdb1F68+jjsVIzWvPl/y2Z0DfTFQ4Wyzk7FMEUSvgn2mmH+MKoLDP3wl
TbA9UAQQeK9JyOf+UJG3WoEoRpw63Hwo6Xl5aChL7YMZ491DMnkRKD1j0rb4ys7z36POFQQv1MwY
C3pwOxb5ix3XSP564d5S3f3IA/9uhmI8F2MVDwgQg3k+3qwZcmxlkp4IBM7DJCNiVjFcsfnTm4er
Cg4DGFKYzDhZ3756DRKoxkUXd5p0SzsQZzrQUs+ND0Z5/z2v3CzeN9TaLJKWfTY7VaujonUigWnB
LP12MlX0AM30kpaVt026WL/G03VruI18rYe2uqbbVKIWrT5yAry/qRZOEUdfneDr7HU2faVWMVca
PveTmZgzaGXlJVLS6U8/MGps4BEhMgAs5ILP1s9C6lXfpHxgHprhTVS22AccDh5/+uTejnJ2KSSY
RbIw5uTU6TmBnboJ1GgkSOf3o7z7jFlS1o+LfQdHNypCb98Pb4ZqomqVOAlFN0moGwH+Jkq/oenl
ftAt+/VQdIM5F7JnOq88qZU7upWjitMsNPuTAVUl8vVm7B7y1Tn5wTq2Tj9vtlImqxgzoKmt9Qt8
eG+va2kleVROXZ0ACd5MmA8OzWTq5GvNgaYOQdFAInXL8SMo1/v3j2Et7iPmYGaR80IGySDT0MVo
M1wtxgUn0shHi5j/8UNjFBIOgDIyIfK6v704NymzGvVsdUIl59bBoBNndtmgvaYX1HVpfPj9O/KL
ewk0mU8Ynz6linMjPHGCi6S2XZ/wHWsuKclENJFm2qMQcRf3KnYW92VWevs01ZC4PniQ76dlNiPs
uVUD07rOMv32WuPWMStjcppT1WG3CwmgdmJy6drsW5IUxiOR2ORK/P56372o7HxMKAssaytCmNLW
m+Vaz0kgbGIhTzEiFR/+NT1QL0O+GmnWB3iXd+8LQ7EB4fyBdoP19OzqiDTIHLuuupOlq/qrOaba
Va1KKgB/fEXsb5iy1jQjcl/OVgHUp4hxymI4Lb02XIKdF1vRy/gQA437+vuh3j0vdh6cTtjS8Y2v
aUZvb17l5a2JPLw/tS4az4KHdDGS5hksrtLtTa1zP9jB/eJhUe3i9MWGVYMBt97hn/ZWMWgBK/Fk
f1J0LojwkC4s1ywuMumc/e8v7d13sF4acAYqW0iMOb68HYpXr53UvO9P7Ia0J2L38BvEgzhOpJxd
lQucQ7/yiJh2kICdfj80PDt++ZsJbR0cuCffn76u42dvilUrZgHjUL9uBuxOt5MzKeZGuqPl3oLN
QEi7nk5xGzaLthzJWtfNC9EiAMKEhMtcbLOmFkNAXJscNyTrqnaHAK1wK5z3EXX+K3S47EQNc1SV
A8ie1gitNkuwORoxilmrH6IHxS4V9sezYRb7vI5qPcQmVcmd0DA2+1FTN5LWV6pNoamOuIk8r8qs
xzZbxBzUkVi+FKWe5jdAJjiN6Wkt7csykimtsngisvCTlvZoAFVcLdYWvH2fPRGZOXZbY6CeScw1
KdzXeWbJV0u22rCGoirJkViX2jzopUcqV1/EdROSPC9IRG4IMN8bKCFpS5u9/BqLxXFCvEBufHRd
OOfUnQxBfVAaFIeSArnLEaF0fVTVqXjoOqc1NhlHg/Tenq30oFVMUU+TgUngihjkOr1OEHLPm7Rc
3EfJfv6LQohvsVu8vEu20h6reLfkY9R/KfImV44YJTPnMLnYh0HOzvDJb7NRsxrKUuBorxcCLcct
oUjOE7o3wmITUbpUnEosAWE09e6yb5waKUtTkHEYkmGJa3Qg5rc7DGaWCr9sx8zdRroyfVKGVaxa
q032tcVmlBAP65BULfH0rEU/g2w9BL7pU52odM8a1SqToOMIfVCIl8RxKiV2rhoDR+aLPJLfo1G3
77px4kTG9zukR7UzqxX8alL/6kCHBS6mkDRIO6boXZREswgXW6nNk1IO1rjNFwcXge9JPsxNwg7R
uRZIRmFoEf/hfIePhJ5fyZ0+zrBcWI27qZ0Fb1KleNV3VJuES6CXJIoWGWi/NSXxWLd5mxJbT1lP
1R8nzkHJj4W8cX2vpJZb7YpIJRUcE1tNWkNsJ/12mfA/bR0rK9RDpFMy2EoLB1jgejnB4j6npHxh
04O+/IJyvbQPeUeErgG12O0p23n4IcOS1hgS8hyxYCiXsZkDmZN1e2kXDkmXA3FK/eM8a43ceuNo
pNs0J/Zxg3quHi8kOnUp/dmwpvKSXCLKnI1irZLXAcvAZSvLIj9ZRL1rL2Mkl7ImuD5L6lMP1QOb
g3QHHEC07fRDBzgw3VlZVCtP9iBo7dZQAIew0tWq2A0y9VC2xoV9S/kmQSSLHUtTVxcpahGbngcx
FUVdtbulj7r6kOb8sD9nblpslrYj57DusPxdeGwG7NCGzkCpmmUq2owE297YcTmSYzlSVbqWbdvl
QC9r3f0aF0UuBp96T1s+LNpgRy+L1pXx15nIwhFZXkF2RFiqqkj6Q73kNjmfijsZ8qkuGqu7y/na
56NSs6zsckdQcOhqo+siP0sIrWzDJRmrl2HOm45U0ARmcLl1prRvVd7F0aK6j/FTFVewxI1lJxPD
Kr6sjc08sABXJ4P0m9Yl8vVymqSxK2bu16G1xcyMTZFtrD7V5DArRIt2fXUzisxb9mRPmsWtabeW
FyhNqikXfFoA+eyCHsq+ReZsBXabuMRbz9FYPk9LuUw3c1s6K3qmxf4WZGpajj+IcK+G1zyd9eHO
y6u4u8oyc+GkzE7G2NUtqugfQlfFTKJ7bS3L/VwuERJfFQjwcNGQUtI+F9WktjdqJco0VHkJso2E
huBdiLmnb0TgQnGnSANLbzEuxrzTsl6IvZZpOk5ztnXWFtNJXL0KzIy9FiRMz5mLj46dbB+Y42Qc
o9gxnzX6v95TxHcdb2yJPH1jl3g7/YrobromCK87Y5/R0JrDHFE4vrU6sfQimIj1QlDuTvbXoUBK
eGTCcyLfTbIkDxU9zq8qOXntho2ki0pODt6DSITLHA0Z9sXzwHH5bqcs06UnJNL0ibB1Ol7T6Fob
tg7C3Cfa4Kl+Zy1YZr0EwL/f6WqCh7NUzdeyI/nPH4XVaH5v5FWxGYssfWQVMNBFeRbA0Vrpk4sE
Kw/erMagJaPPbiG2cDTVmwmJsRdgPza50r5SzHt4gslzI8Z8QfHDRHRsNK9k5kTKn4fu2PXqVWeV
AGfcMi1lyH2p1HB2J7MOHBnXL3T0IgTNol9qH4oJNaxJQaB8U05iafewIVKtDCalybttBA593rXR
4iXHdkrwU/iIoQ0QBx2K701SOcIOhb5qudyJ01mgtoaBMmCwW1J8ugY7oS+KycOBnWUayva+yZjz
SNqwbhvExsShExRwV3tsy5jMUYxfJ6SRTrAVLWne9aUbtzdtU2R8Yil4pTAzRlpXzASyuvJwnPKB
t/iJQtNq7GafaqMW7UYH39qF0yaDcitQfRe+aNSahpNlE3ZCTRQN4Sg9P4unPt0UbN0e0ZKp4qIp
YJEgwTey7qVP1OaIsnpwGpxSsAp2zC9WFnR9ng9rrH3ad0G0RFa5o5/Y2UE1JLjc84FdSzAMlar7
zNm4+JnMy3qVW0fJXgFDl2zRao5YOIgsQvssm85WLyljjbPvKZQxtq3jZq/zoGfpgf97+ik2Zfcg
23pqkX1P6/KTQInLAxd3Mym8U4X6Nk8t3hrLbIVyVxpN420ccoCtT00cDfjwpYZYJJA2rvTLqSzq
F2vdmxxQ1DolePAkoygyxbU1hjqf6bhrKs2YT5o6xdW2XkrmrIhKa7/TxZDxWZQZdkE0NrkI2xGD
9MHrlOQhdURL76iqnE/gIVLXb4DpVvhNI+8lTTVSp2Wrjzy8LqIs3NZL/IRQqin3M9vAcltkq5fU
iLus/fPTBRt9SqUritqAHvl2X2yURo3LkLlmdHPelFT52mRrflI0x9vfb4N/udmHV7wG35GAYq2d
jZ82+8TcxYPROf3JqwXODYOkIEk0HBGA2keVpF8OxREbRQTSB7Arb4eCvjwNM8a+00IOIbs/Vf2q
RupykUqzvPr9VZ3JEbh13DiaPrRjXJQJnAbfjiV1exhjXAcnl4TGlBRvN7taFDu/wBAcn6AX6OV+
Wo0wfo7ZBJ9nLPQf8FbK64aUjtuWHdRH4UK/OJi6HOEAK8OJo0B59ifV6tSo1DJgmo64rJZoNC/M
IY0+qCz8ahQIQhgEaGkgGzh7nku6KN3SMcoyFJGvNP20zakkbn5/f39xJKU1Q5+LDh21hPNIE9zL
XT/r1njSR6olKVWMndpmGPG0ovnaS5n98ZGUbTo+HPDCNAQpKb99nOPsJbhQ1AUaiqUHGQ+KdUFp
Agxndfinl8ZLY1IIItwEuOg5926WTlkthameMrXl5Cmk1DVAAbSkQqUZnSgosglJ8O8HfX8OXmH6
1ILA4KE31M/ejdgRUaNrsXcy+8mbAXRYMt3B5oUVuxhuVG/k0JXDTUHSXHUqVsTkB3/AW/Xh+r1Q
qCcRmpWDhQMi+9sb3Ce62mh9qpxst3UvRqfWrmehcBCVGiioTP5fzs5rR25k6dZPRIDe3JZrIxU1
kkZu3xAzIw190tunP1/2AP/pIokiWvtG2CNAWZmMjAyzYi0S5FPSBLG5s+7aXEnA6ULA50qBz1ly
Y0MnFVBdKYLrjJWdIWqB9aLg2bl/vOtVYHiSTSmpgOsCrrvdnaoH02gXbnAN0na+TCbkPo6MMO6v
svJvMK6B3KLQJbWy7CWbVtZTIFG93rl2RQabJq2rI6FOxSRLpu/cv9WGFkstSkJqk/VMAU7O1Rk6
7Vqpwv1AmWgPkrpehXF3zIEGPz0p6vK3x+aGZV6ZYvCuZaLAUAHFH5PEXrvjsdbHRsGfSiQmSAdb
XxZ4e8bsTS2rQ79kYP84QYdELmhWysj4nJd8vf+NNraEShB1QbpEAAyWdu70jo6ChCcR7qFafxB0
7ZG37Wxz51ldrSNrS3gsaKYB32F8t0c3zzqUI43GA05AfalMQ/ufMKJ555lb39rbVRZmYFdxFXao
914N6BM6U4zMJMbeI2LkwZ9Jkg28Msmw06VcrUlD6vUJyr9/FTDM9px7kZJHfgsXx6EXyllrfilO
AdYssOYLHFd7k2lbBkILiso8AnSATORZv1oxHaEkkgmEz/Bt1kFiOeTPjHbp8eNgTXto3tWHoxxJ
25/7S2UXKKH8Ma8Wm/QhUdJQjfw4d5CkhCrSIcof95TJN04RwIz0EtAZSgq+22WaaIxdLe4jXyCW
4idFWZA8auID0lBoTOvtNB3MbthTXNg4SQnTIfhi4ITwYLEqhb60LqYu8h0RiKfaEvE5iZm+rArm
/O5ftFWEIM8RgCshAh9txVVPB0PTynaOoElqGKdW1PQ6wdgPhg9ho2OtF/EOUnLrwxH2IG6uQzcH
1Of2RJ0QvSOr0CN/zA3ne+ha2o/UM4vz/W1trkLbHN5Ehgs0d2H9ajV25QgBjA8/QtU8KlZpBx+8
aVajtzoQzk/W4JmEk1qUSyKz3jZ7ZtDb2K8so3rS0fY+G1NSP9zfzpZB8DCi8kemgQrq4tDKtokU
QPOxD4AofPTAhMCLkYirk0Gne3+pLYOQSou4D0INGkG33ydjxJ48bYh9S60/tZlHHigk9NTsftBr
/35/sc19YXcME74QEC5erqSInNq1ptgXTWZ+UMOh+mduxppBHX2vW7JlEcRt+Hv48giH5U955TBE
JrLCaDPSC80IqaLUfdB8VTwn6v+8v6fNhUifaMHiNuiX3C6UmXEsDFgx/CAQLeVHNIi/GjDutOe3
ryOBGzzGJISuBPu93lBG2m8KJUl8+IO7b85kj0h3zWX2RulS3BCYNeIxrhF/gAe8XWeuILeZOwwC
oqbuFEYaVLWOG31+625odUsidBgB5VdarNK00US5pEp9tx7H91nVq+9zO8120FdreyM8BY0E0yUa
QGDvb/dC+0b1aoonfhNmyY857quL1RWAkTJoRnYu0t5aMpd4ZXCJm7nQ48yp38f6/BE4IrIejTqc
qReHO+5hbXKouVB4BvmhgjDQFkt19CuCED4Fv82N4GumBNqFlpzz1uSOsTBZFSAt5kFcJT+5XRpm
HeeJ36dx45w1e/C6TzVAqP7opbNr7MSbm5viU4EKtYAyLKNaNdBCx+oMfN4wUKCmfg3rbLcnnSA9
501z0QUjhEPgHkmw0AtR5auvpMv8wupwCwE8d9QmQR1URM9W/1irbvG+c4fkPVPnig/Z4djACZO7
wc4TvGEoEGSCh0I8gTjUW3w9q0mqwpyqxHcamn5UEOcgPnZFUnzTQniOT/cvmvzXVhtGKFFmWTwn
y/lzMzRhkFDqxIefqLlQlKOoYsP7Y5pp8mwnXfsuFI3+WHtUmO6vvPFBXZgqSCF5j+X/bi8ExFax
l+VR4idTxhxBpcXnbtCnHSvdWoUBLmBQwF/sFWTDckfaIVWb+DFwuW+2msD6wX+M9yRq1+8kjMDU
OeQxkpQvDSeg8h5YI+eoGMP82W7N8nMCG+nRDogRSzpY3tv9CRTEBL10wsGomgsPmTvTMIeoUPll
A1ZzcpX+kjVIxbTUJ3ecsfwSSxsBNUdOSbrHyNAi3BCCie7EDGI/DZvuwp0IgR1ey15Xv0L11p+S
ud8rMGxdgpcPxhtgSyDirXEM9BOzGN4+3+o188Lwj3h2lFE51IbT7HjLrRtA9UTyHeN1GUK6XaqO
W5KxET+G5EP22Y6Qz6haJX8eWqGees1KrEMdlN5zkzr9+f4V2NylnK1lq1TnnUW6OdLYMxFxSvxR
s5v/GV6bADZvkNqkPcrM1c5V2DRR9LKZesS/4OFuNxpFeTW5rOG7HdTEQWmUp2iGxFb0mniHspP5
4/7uNs3m1XoLs8nR5U1V2jB+PkBCkjjZr7BT0kM+Jskzrff8vZZm+U5qvXWiDOoBPIMBWYrO3+7R
EFk0ePDT+JBAT++CJHKHQx914kcQMfa34ztfhriWF+P1agvToQtCfz7RE1+rm9I8jWhUH4AvBH8k
XTI+iEREoCLoS06t28Fq7RjiGxMHe5HFgreCuJK3Ct4b0l5kH5GpWeSHXhDN3hA7vMTDQHlMwL/6
s0oj2htoXtBA7IsQ7R9hA3ugCV8MH2tLD/7o4jJ8zEsjeRprdT5HtrDKHRe/ZQE6IgM8Yzgqc0nI
47rNYAeJCk+t1kXntEiG5iK0lH4lddMufRiE8zePfbmTU24aASTp4KBII9xlMZ1SaBB0HVCezmr8
uRDG1zkJ1HOV2cqO79h6XciUibIkMhtQ3q25Va5SB26L7zBGOdsbiORkT716uX+RtjwUqTjAk5fQ
ZAmzbQv40JtuSvyCQr2vQgH1GSr45r0Ozd2n2Wk9BFfM9lFDCGAHlbd5kmjy8e1cEnRvcYXNOlXL
RmiJn3qpdfYaqFdCvTeepf7cjq3If2p5lyhg64bNMDbCPIuj5AHrYsLw1J/H+lfuYaptU82/msrQ
f1CpmB6iyJ1+FG6R/wK10ezAyjbvkEH4w9QRGGDrZT71VeCXqWHF3wSpX5MTPCgK0jbP8IsjMKeP
Zf05LeP2m5MjYHaoBu3nmFs/JtGbl9LtjM8odYNfiaxh3vGgWx+eAQbLs3X6Qsiv3ZpXOk01nUxC
JLUwKPXUmjZfghIZUX2YegoLmfgfTe7mkwIR2c6BbC5Nh4i3F/VNOClvlx6MtPcKlfabUwSDc4wS
FBcOkM0BuapzdRAnBQj1eNDU1ClOkB163c7V2vIdCInpdI4McIbLoEMxgohkoEl8fU61DxXgsC+M
piRXbVTCU6NG1oMX9cbbyGv+c6XAvxl7oOAh7/Tttr0KGSHVKhM/Q4gyPFiFCbE50BLlQ09d78kQ
2h6fy9YVY6qcpTltoo/FqxxO0ZgCsEj82kAv6TjkTDGfshFOxYMTZ9Cl3fclW8dqojXIrAqVWSKP
2w32c6DmbubxZEW1yzpD9XeThiAPvSiOLjAfev9GZFpf76+6FXoAdpcsoVQxbX3xQjFo0UE+y0PQ
wYDfHuYwgz1PBwL0IGfruovRac2X+0tunSuZKXSiJEVQpC7OdWyTYkoYHvS70RAfnCgcp1NZhz2D
vYGZfvyNxZDbAupLA5u07fZU49Cd20m0JPdWnX21OrqRl2KMs7/hWkI84v5i6y457z2LIfRsM7SH
1uHtaqMnmspzOc2mII9RknQ4wgobngEIzUdbg5o/M7WPsdrAzZboESpCDsXqsHGKg4KS1m84bjom
vBDgPik2LCxKdh2Qns5ToEBd+iPI29ZPi4guGvGO6xvpWH1AViuwD3D7lu8tl5Llzi9YD93IA8FX
AQbmpcKH3x4ImlV1ZcH45NdpYx49rVHH93NvTWgAxPMHVByU+Ahw7o9Wa833SuxoMB1okoZ5gA/3
/sfZ8psgMqhak5LRUZQ34dU70odJVMFLn/qJGbkX+hCQKZhzWL3rSne6dF3k/WOOeXYti8Leswv5
3ZdPqBwohc1BNwCFLOyiqbspzFB18EVON/yA1zK/t1AJf1daK6mP9tRAvth3kXuYh7JF8EJUI4Tv
FUO4OxHLlpchm6KKwfAAhrqwiWTIszSdu9TXugmAclxTDT+i8QIiap6oT17aNAz+VZRMnXdiv62V
GUNGaJtnc10GbdmXUPBnPky8GmQIpVCjcwcV5icIXVX0psBPwp/QTnu93S1/wzCqbNBIuamlcqE5
esVkDgovh1Vk77WxGo6mKqpPvR47O3nH1h4Z/8PEpAIUej23NoZACXzjEED4TMcal2CEXJyilv0E
zkB51+TR10T06s65bm/v/6+5CM8aywXYXIrUV6mMvRum8BPQNvEuKMr86f4N2norqFrSYXPoODC3
ebu7ApBypQJ+84OiQr9+0NNpfqhQx0bcQheIDgydUu9EO5trSolmCjgASJYOJPAMJlqmMvUHATrs
YLYz0l3ccIZtUsM7F72z9+xv+QkCShlcuVjMskaLpkFXpYae+mNsqecAfcH4qIugetT11H43ODEU
uQ2v5Enx6r1Wwab9EFFRVpHRtiH//pWPiqBqDnsd+1HC+rlQA99ORkBkdvdRiYPmNOV7dY7NRBmq
gf9bceGghYeUozsmqS90JgBMQq9TU1bBGQBL/ew0LXzzjviRo3bwoLf9/BDD9r/jkrZSNWhlaFgA
5QKyvYilqdlqDVjh1NdzYT3EnloeXDvod2osm5/V9uC+lz1Uqo63R5shbTxXaAz7kXDSi0VtHzEr
24W7p4/e90BkLn07SY6riemB+/dm84a+WnrxVW0oJCE91mhm0MtSDh5yYV8qNwb6qzpyDOL+apvH
KQfW5aWh3bn4omHc9LXZZJk/KQgiHdy+J7Iqq2Hcq25sbQvcNnA1j54q8ou3JwrBPf2AWCZmbqkV
h8S2xvZCeJtTUKhVpnru72tzOaJxOR9mU5xeeJ9SL1FPCV0s1abjcIhFVn0Dxt/8q9hBl/2GTZLb
yUaa7NQYi7AxG5NIEbOCq+uy8tQwcXScizHascnNLbl4N6ye9slyvprZpqYIvTjzW3oa6tFEVEd/
METUfh4ax212AqAtV0ooyBA1mEk0YRdBiNLQ0/O6OvORd0s/tyZ6UTU67d9h9DDdY0MJ4TeqTCRs
su8O0JBcdRFsBEITkCLMmW85ikOMn5cPvdcCjc8YrjkW0WT+UQXN9PhmQ/EYiySZoQDv8nDc2mVr
oRNlCIItczYCOH0cI6N5CFwaBvVG38kvtiJcZiJfknGXR3+lDeqogV2j6EB5QjB51tvNc4y+4lM1
ienBDtELRWMqR9Gg4nitWq1Oitk43zOtETvWtPF9Pdo2WJLF9B95yO2+7SZQMjxo5ie9OZZPXR0A
cA9yldGFOp6NP1tRN/+7f9Qb7xVUNbI8D4oUs1rcyVowctXPAzEddda/tSJk6q6O1XPOkMsHIKbB
hREeyNXvr7rh4ShbyhFH7iYE04vL2USlh8KgygcW86Sc6shpAVkPSKif7y+0VXvCwzH+SpFHMrQs
YitAz45SiDr3x3oy07NWezTgbL3IvsxtQbrMUFLymPTVMemt5EzYkJ+iKmQgF8KOa5A11aMtRuWP
+79q6zvLrplUhyXGXEI859pDYmFKch+ohnZuqx5+OEUrqgdGAdUnwO/lj/sLbgUJcOjJ4p9JIr0C
f+vB0PYoVmQ+EVBwbEXrHedSn56wi0HOhanHlAZwxxAfQxoqJ/anqqRiZ9tbtoarJPSkH8MjsHjX
6C8BZvC41pRV5z/R1vnLVbLpUTF753NpxfYFc9sb0ZeWtMjbPFhLqZOjSs7E9eKJG9PMVAa6zr6L
UOanLlTt+V1J+b6Gsx6RGLhtvjHvhaBUKzp0tiFGMuav9w9/62sTDlLKBsdMU3/hQ8uB0Thr5Faj
fwNxfDkI0zpZpIe/nFr07TtvRnh556XYOmp05TXyNNC3K/qjujYiOzXtzG+UrP+iJ7PylKuJeXWm
vjy1mao8RsCPL/c3urko5XpKzTSeod65dV/jaE1G3Ya57+h9cWYEVXlQp5i5hkytHjV9bH8MKcyj
9xddELe+lBUpZXKLJAgTiPoy+MzaIGsVK/cRySi+UeyNmV9yhq/1XAwPqoGiuBtPaCdY80Exg/Bk
QwZ0pKVTPmlzG53dujAfipLx453fJT3L0vIsXXJ6EXJTwll4ngC1MHw284LCZaKtV1rvBIhoQDUG
TMBR0ZhcDQzmHPsYqmRTb2iCQhgH4jw4FhVEepoaJTvv6pYlkpaQSRNCwGGy+ElTMpWouFa5T5vZ
GQ5jD/Sd0+nkGHWs1rwy/SS0nYPYuoGy7SCzaf5c1is0VOAC29OZm5xK7WJBcPnkAZl5ApdbXUZL
KoW4in3sc0SPD0wfT3sGsmWWFs8pzXnCiVVKlsVDJARdZ9824Sc4DR19OphmDabaGK+CZW+KrCvG
heJdiQTQQOHbZnz8gFOpj7WSVs9JU0//RiMYWKQf3OJn0IZlfFD1Ift532ikrd7aDLdOZjiy2wgH
8eI1hlOmNpMAQBv8uUN3ZHhP+2KguT7v3NR12Mpkgexn4hkpci47EGkyQsEhe2ttRdVu4v9aPIJl
VzxrmcPA9Zt3xawzaHZpdiy2MLtq7jym52ygh5lpox0VFRVE/GFcDW8OKzg30BTwnMrgcYnbMEqR
mzCb0oVPGTIwgiI/Mcy1x14mn6nFR9JVaF2xaIbm6UzeujlFNxp2S3mBBngRA/9yS/cEjCTuoDs1
oq+5IqQyYgNY5VCpXtr/df841xeK1wxqZJnaEB4v8RuQzVpAw+LUB2kFuyeDtPNZ6L0afi+VuqQW
CXnCP8hHxTwtbds050EpINq8/yPWl0o+qS+DEJoELMof+arOUUV0JGJlSH0nnrIzIjjtQBM+LlJu
jDaBeKpcLkuV6T/ur7t2YTxogA8k5JM7sgydnDAOC0IV0rp61AOIUqM5PI+NmyP+m7P8KerNcm90
YWuzOA4MSvK4we54u1kBk2Cpj3zx2szmn5QD56PTW/2DmRnVexLz+HvlIRnw5p0C1aVBR6NF8ict
FlWU0C67jqKnbQ4edV7Cd2YQMzF5zKF6MZO5merufNUNvyDjUSJFuJiB/C/8TxJlUZ6iru7PKoQS
py7vUYLJKqMyDm6udH++fYc0NSSaEodnLkXXK6oBReDmJJf2YEB2IFT9gHyW8sVtWnQClbRVdhzE
xv7oQEpmcgv3Crjr9kMWQCns0gsyX9Nb1X6aW7VCrZD2S/mV+bL6zc+tQ0LFUBODgZRblx3+2Uw6
a9IN4RvZXJxUZrr8Pq+ZlqaU9WDSpfjy5vMEm6ySTwCVoz4tzfjVnYRlKxWumwk/SOzscW4NA2UA
ffolEEkbjy2iWXuucONigJsARCzRXTrx9e2KaGJoSTx3wgcGriuncgw+BAwKHnJkTh+tvvPeeRmc
1DtWuvFKUh7AAVORAKCz7MVQq4gAz87CxwHpXxTmt/9GK2t6un+am6vAnAR3JCNfKyIerQ7NLmGO
zC/GojhHRtMfXWXYCxM3/Blnx6AB5yfheAuLhPBTVGY1FkAzyIcvqODO3mGIrUS/zLob6ZdGnxAO
vb+19aLgXxlQZySYxATk/O1nM6IQjcbGE37UxtYnJ5rNz6gsi19zFFifs6Kz99QV1mfJPAUZHyBR
ObW0HKpIhKQwVY3C72xbOXel2V2CvlV2+ihb25IEuwwpQUJPMnC7LRGaZhLZLqvkDoPyejYcrByu
a6eBpLuZdeNy/xg3dyVhHEBAZMCx+HbJFDitC8+JbyuDcY1ahjSNYtp5BtZXjH/flK8PeRXQc/V2
U62i0GWr08ofMpE8i2DOzkHY97yzuQ7ctonH70HoBtqOiaw9pVyW0gkkwYxwLnutJcKs2Wh4pQ8F
VP/BChPtmdY4hNq27aXK6c0HCcyIuXQDNAzAkMVBxh05nB5GlV/b/T9dmXcPU/j2uVrIB7E8edM8
BqaX1lHBVDJ5/VD7SVcJ40Dpu/o+NVT+zvc3s2GFhNYeLJXgTtcEXlMgzDCjoOUjAhkf+tIJnzVX
/1fPSuGPSrkH9V4vhwemhq8DswVMtnQgU2FCG5TOgx8V4Y+xcp2jojYfbQva8Tab9kaW1rHvi79/
icGoCy+HOPO2EirsPKOPGLYNXi1AJB0t6zY983x770WfRx7MAVVenQfhDXtt+PVlwFkyUkxvj4eV
is7tZXAF0H6RVhM3HM5g4dbfWm3+GoKnOlbW8EGUanV549fkUQPqKHEuFBhIzG5X7CyDcYvKU64R
GranejTPih5DSSNc3rdZe2vE8LKaw7UD5cD5LjyYpjYMS5eaco0zXX0kQWuZlY7b+ZEH3y4PAf5h
Z8XVPafgTMD3kgjqNJsWJxqPnVpkFRkn1BGzfUIZQ0E/NNCdn7UajdbO3Vh5TFbj3ZZJE5sjlr49
TZqwBigKOT3To5+OuITy0eymPcDh1p6IDeDI5GJx6aURv4qDxqEODbxA7A/jPJxSd9JObo4WtZKJ
4a1BAhuSY2Hcd8mlvnQqWWQlAnpdVF2LsXwGyZOdJw3h3PtGKD/CTcbJKnAzynyOwGc1UIe3D3oL
Njm/o7zyZwFgFNrPOKGY2OZhIP4eRJyqGRoVoRa+64xgLA5OWuveHpPG1sESx9Ls4vigBVkcbKSo
QZiOYOopOQbFudOrojnBOmT118Sz95SLtowFeCbxLH6UsqL8Na8+o9f0VudYPdm8AGitq2qBblAh
2nbn9dnaFS+CBNARidGSuF1nqKd8AmcDoCZzEghbu9j9GSPoetSCWDF/azGwIxTgSO2W+OmgDTQm
OlgMEGhP1QBpozOzzfWnOUdea+cRX58gTgT1JeDaUnpnhbhUwzGPQgru/VSa5xhuKUjwZ++tXauX
s+PpBg4o34RFhDLEodfag0IPNK88Jrqsuo1hRDKSfxikjT/odp68+dbxtXju6JNRAdGWgVdewuBF
fSz36VbIOaDBEcqlzQtYDO9fvNXjytZotEILTtDAzLE84Fcm2CciiKya2mWdtX11UEstR0Gkt4vp
5PRljPRLJesc9xddPXIsyh3je5Goss3FLbNRNNbiKg/9sDAVP5ZSjwosgfDy1PnjXDY/dLjndqLM
jY3Sa0K7CeLkjTZZQoskiUH++mYyooRdl+aPwquGT7wcyUkJYJrZ2eT60mGRUoaChisI6CVbfekW
3jgONCjSkdrHySuc5h9FDac/a2WCrOz+ia53Ry+EDgyTHMS05Iy3n7EqVDOywc35+agoxVHXa7U8
DeWkVFDCORGyQVZe7ck2rD8jw9YgYiTMmzxrSW6UeGZm23mLcstsodA5j5AcZpPZftIJHw9tMobQ
OXaxtvNWrO+8Cc0G951GHxHSEvwED2MHSSJtB2+YwaR6CfDM0anfHBYxnclkL7mW7Kwu2bhsARxv
duhgps78C/Xs+N9MiO6riyA5YFRa6J/vf8GFudAjJqVDMliigKFGWd74GTRko+jFeMWnBkdN9u9c
iP5QgXT2iJkXByiXwiJ12lfAXh0mbG6NRQU8pZauPV0FhN6f67iwqajO8U7ctbUKjRjkV/jFlNsW
l7ydoS0U7TReVbOhXsL7c05MI9sx/CWhr9yMvNBUicGmMAy6eEOtYBjrIrKQniLITY+GllT6WXg1
ZLRxxV05eX3jjEencqZ/w1YviwNQF/t9SHJo+APMsj+0sHA+FWpbjedG5IZ+iI0sgKEwbtCgZA+q
gioW1AyHBpXG7mlQYbx8NotEaa9Nzw05FkNeZRe6z+bwoE9GEV3ULMjtD8poTPbJm9XyKUQvPjpX
wUDqd5hMJwzfJ7bTRNe0dBtx9sqpHo6hWquclEny9qgCu5mehFflX9I0chA0q0tjfJuNv5wdUH6i
fipcXKnFJ5p1rYQz0FWvVSeapyArvbOWZ8kFmm6pklzpbxsIkutRNAfeQ0uGXH9ZldHyVDGVfNCu
xlCZR80orbMENx662Uj27AIbfhVQ/reUTrjDqy1l9xY2Tmeit5FW1K5q2rbIuYN6mJtw7/WUB7Rc
BdA43UZMEDKrxQGaTpRBXzUaV1QvFDhi6zG4DE6jnUMtVY761P3bJppdXKaeEbr7/mLjenGQMsBy
AC+t2v6GMvR5PGbjtbJEfhKKCD+qeubsWMjCxXOMlDXBXFG4oxlCKfLWVXARVHuEpuHqmcOfdgyn
4+iqh0pEv0JIMA5TsJfZrLdl6tw8WoQSQEEL93ZBRXSDXQtFuya2KB+bRHyZzHJvJG5zkRfmKYok
Mqy7XcQrmq5NbOT1whYIfxdq0QV/MZ/uf6G1R6c2jq45TFBQaRlLvrw2K1tDoXd+BQQRFJe+nBvr
ALia+jh82rvThBufiiIaQ/GwnQHMXW7KcdoqmILevI6Rp/3oINJ9MhiLfwaxEF4rRvMvYzolO2/x
xh7Bw7Lsi5g1fcnbk1QsrZngjTWvJMXKT9Otgy/zEDPgheRG9bYoHFsE1M1tM6XQC52qRbvIGiYt
rhPXvEJpBJeiYqUns4yYLoOR9hTQlNu5YYuY6r/1ZANOcilQF5FW9Co0TnN7CAMKMtckSNEjDKz8
6IwNlMZF3x1gOh4/3reX9QeUEfGLRAR8/zQeb9eLi5jBQbgyrsTCTn8MJqNsnxxEresnzWuc6l3D
nA5g/SxPrZ1Yde3HLMieeQYIIoGwL2GXrUqIN8yadY2rqTgGoxr8DRAasBQ4qYexDqdPJtOMx1Hr
9yiPNg5ZokqB5lIBYErUuN10Qkc7nFxI7einDogEBi38xlNwAG3qHoQY7Td/VKomeGqLRoR8HRZG
BE9gVTIIS7XLCQWyjnn6kM5xdDTiLO2RG5z6f+9/1bWvYT04FkmEAdCSCtxucPJmZFHjVrly+uah
bRFzHN1qr/2whHhirCzDCJXcGH2PFaHeOJupk9rK1VKQMzXT+dT05V+Dpf5rtUZ4cOP2cxy5zclR
pw+DZj26yTjuGNGihvPfT2B0hUvKbvF7tzsFNw7gk8jG70y7i072GNjD57QgGYDJ2HNbBEPhFUAV
00uj4FenaZAYOyrcvjt+d32PAEHSiCHnIq2li377O2ZTr6I0TkPfqwLvMNVdqdGnRwTVLhnALRMm
F81oRJLy/odeb1+K5JF8UakkKVrSefaON9IozWO/sCf7keGAZjqbZV6qhybS7QmyZdX+y9AnyzqU
s9F+EVpl/rr/E9a2RiuDwqohG1E81gtv7Di16sQD8LQILrhrk2oJeqvVsGPR6ytLLUmW/lHmweCW
GKtkdII0Ay/sC0VXD0MyPNM7QnW1V57BEezVCjb2hEukkko8YJJLLC4szqqtkrDNfdRXxI/UEObZ
9ZLh8f7JvWQjt5EcmwI/Cc2bBh3lsu4eoYZgzrpS+HHizrZ+qDg9KZ5LYfSh67T4VyFMdT55Yihh
w1aQdRieQxgxhpMr4NazS7V3jnaOyM5nSKm8nyFdEu2gecCPj0mjVsVp0rzQeMLjOMnO7MbWEVFt
5vWlbSBbB7cGnyedU4jOy/1E6+wjzX/l6BQQzt8/ovVTD8BJiu8xcATeeFWsHKGdnLxA+A4SV0hB
uvZpCDL7WAKDvtxfarUhinqgtyRvMua1msjsgtkuhRMUfqt58XHoI+Xowlu+00xd+QlW4a5gU+RA
9P8W/qoIkk5o2VByYfP4grozoUQ92cohCGDQPACG7y+drb+Rl1YSREk+CyBcjGuzzYVBG8aQ2TCZ
VH5rt/OxUTqmbk1tPL/5CMmvyIeRVKVquSxZZihzpxMyLv4QaP2xbdqQtLOMT/dXWdkEe5Felk4g
7yk8zbeWhz6FFVfxwF5gpH+cJzu5ZoQ2Jyo/e03H9VIQJL3EmszpMva2OLZxhnq69+YSYfHGfmg6
00ER2WZsUYne/IAQADF6wngG1TuJgLvdFZWYFLHwpPI7bdS/8W1SWFBQqzsn1TTGh2roAmhvZv2t
8a1cFsknJABfkISLHaptIvSorCs/0Q0G6topOfdDMP8I0ii/eHmmvHFaCUtkQUALhNLkWqviedxW
shIhKl91s/LRBaX9EKVpe+5S541tv5elOEyJ/aRjTNXw9khHS+vMrNZYKtbKRzWBWLCJze6cUht6
l0A8+fG+Ya49CJwqBENU7sjwoJu+Xc90ysRTAqPygSfb5yK3xCXXlDeCTP/bFRVCrgCQf0oot6tY
VWfGWe9VPoSJ6il0tfyQDfZ8sfSp3IlbNzdEGZI2GcqnDLPdLuVoqT20s1v5s6UFf4G0Gv5o2mne
8fFrl8ixvVpl8ZloeYWBAvUSAvGghWPbacejkejoxhPThT8Va/ins/vky298LERSpK/iky0Tu8oR
lsZgd+3PoRs+D1IAxECS5+0niLkDYiGPhGNhqfxrmW2gRLVd+x1EpFzlBEGoKJ7e7BGJSCS0WVKP
MXa4eIsDtGGq2sXQmyBJjyZkl75bheOzo3XGH/ePbcMjIj5NA03OHfNELGwc4GLI4Npc+WHvhZ+z
elafJi16F05xvxMdba5ETQE4rMTeLku5MWU7S7ROBRmz2p3cxo0PWpQgRB/TX7i/qQ07lxz8+F3Q
MhK+fWvnhDGt0edJ7bdjqBzzUhcXPTQ+/cYiVCJlNYHu6zKCzVW7s5tI1L4mM/s2n4dDO2l7l2kV
J79YAqGvnBahCLnw53WP7EvZ9RgcN/WpKpGdqSZEmAjWqqcwF3uCxVtfSZdAGRnFInoqL/ereoUT
U9XyuoldxcGYEAdOnXIRStx+6Hqr6HZsYutDgRwEjSZJRCjY3a5mMGoa5NNcM/5tlA9xqKJXa6Fe
dv9Lbe/p/1ZZYsMCj9E0OFZrv4nj+kSZXxyrBHWtIgp/3V9paz90EAhiCMwMMAC3+2EGsZ0pTNZ+
rcT9UzLM5jFsxuD8G6uQIfKRML8V5DnURQERoVf7JdR2p1qb/tFyRI5+YxFJlkM3hIh9GanHdTUo
4ZA2fqBHiNEO7fAQTdbbg3SCZ14+Pg4IwRX2F+ZB1+vcovEBTLj/04ze8p5MtB31h9/YDQOwcsaN
t3yZ1CKm19pzkDcwxdbzfPDSUbUPtRDVHnXqpgUAq32ZKaMZIm3x1f1pPatloCvm2PJpOpEaOAck
Ft+cz+KzJWQBkD3kWLx5t6tknTXGvQm1HGp9xjkoG+TvHKAYbz40cjRJqgMVFXMM+mKVHmy0VdsQ
2GW9dkySWDkZZfd2D0cwAp5EqnnIPxerhH1iI1lkMTWAMtIfehyr/zAJZ3wM5zZ9GnFCf93flYyn
bpJ0ykrshz4f5S6q6ovH1RV94YwuYOzZKdXusYjaSvk8RFM3X4NhKqqrGIPAvsQOAs+PNKLb8M0h
OpVDKsEo3JOCAJ2+PdYh58hHsy/9tG4o0UZhqP0qM1RsjkyHKd8hGOr2POD6FSHrYUXJl4zNLAMK
00tQ+5tMrhkRTHcUQjHzCziG+QF1PsaWHT3P98rB6zUl75UEbVO5IVJa3AS1Y1A0ASbnh5M6RCdP
zSr7WzYbffhFMWvF+KtMk3CniCH/zdtve7um/E2vbl/YDP1Izbf1207V36cUx052lLffp5QY9L4Z
rS+6dCe4ejruUs138RVdd25MBY5Hn4kt5TTWoKizKix3HsitQ8RUER2hVkbNZ7GhuNfaXm2qzp+M
9GtuNt1hTpL33aw/dUmxF9xunZ5U16LHzfgxdJ63p1cU2pxS0u18pDKbZwjF/gbZPD24M1rW9w9v
tZL0Xlg0Mwi0tXhibldSDCp/ZTu2vluUyimBLZSBJKM5xPNU7yy1+k74LV5k0NJSKX41e5FPVRHb
SAP7gYD1K0287pS05d4F29gQUSAAcGBWEj29cMhNNfZarIse5pO40g9hG/8c0yBHI9tCsfrNh0d1
3AawwF2m0bmwCROR5Wpw9R4Qkl0wpV4yq4oin6eVxwrt3b2trfzlC6IedBzZiPQfC6sgbrLqJjcH
X3cHnoEOqKE4wu1v14+IY1q0jacGWUdadf3XipSv2wlE1kdLICrZOHmHKHatsKMTWgN8YtW3syw+
95Rajo0WdA/DbO3xLawyVyrEGCaDetxt+q6LYBtw0/z/ODuzXreNaFn/IgKch1eSkvZgi9rbU+IX
Ik4czvPMX38+7nuBE5GCCJ2XwIDhtLrZw1q1alWF1ZApsHyxSZaIs8hOzPiIFZx6ltPa+JUqfvRo
9ZOCGXczb9Ii/UzqfH0WzGCsqOTWxrkz6Y04UQEKtBOa7BK2Yb0w7Skvbc8DqCvyy+wdqmXUQK+H
G4euT4K2MGlu7kWnDSXdFuXd23H70RaLBorw9Mhx9tZpi6Cgb2Yp8XxOQ1rL3dps2Z1G25g53rUI
h+0c8uV4Xd37CMNSt6IYR0vB0qx7PalSihe/nUk5Y32oumEB5UmfzPooa6OIi10lO00XUU8GBH5q
KnnvLdjsG0QHP/SzKQZyy6zlbfQQDkfWGfMZkbc6OJpDzRCN0rTpK2WuWsMaGU9djHNxxzjevww2
p5OhIY3ATQF7Jo1SrmeuSiEOwX4hoVJuluUx7pVQOlplGMoHTmo/ujy7mulo4ZjOh1Jo1AfFdhbG
FEw6Vh/e9WJhtkoYK50oqpB69RzPmKFqiWVepJBYKhwa6Qtu0ntFls2nhnYm0RxlEvVSJ1zftG2X
WdE86xo9UkL9JAt+oj9rhZZSpuSNPCR5hI/sUBlQI9RWxohTJVNWDvdXfXOIlh+xmBgu3VoGofH1
qguwJLIpTTQABoR3uJLSlznX5J3awuYQ0QKAfDT5ChirDC3zepSsKWezNxFHG0KpeBkmI3FLcH+3
03ZtL28OtZRboc5zyVqrA0SlhKRFMv2zZrXqdGwxO8ucACfc2VE79GDtR9dvMQ2CMswr9tGHfj0z
Q6mMbOxb4zxaZWDrAVLLVRSVO0nfJnhaxO1I9mCWgqJspLFL2aLYlJjGuQen8wyzlv82ILI8lwNe
iFaWiz/vz2q7iGwKsmV4lywkH+56VmkvKHPbmdY5nMyENhTkEBwKuumbjuzaozcerxOg+1KtX3r5
114ktayluE43/ple+hyVdWGqXaGsy4PYqBru1ZiUQ5UUzEw+SEKop4jfq/PO+t6YL8UnKp6L7PtS
vLmeb1xqJvUUNk2B5vtTIXWdG2WFeeiNbtqB4j96x69ueIXoF8ya15myM5zo67F0JV26LYbEq32p
au0QB/fyFPPhFS8Rq64+6BEXrou7L54pNZFCexTrulZPZT9NwhM3YkouoAUNnRjDYlcdK2E8fUPj
Ja+PQhwNvi3nrZ681rNS9/A2Le3fuqm0wi60XpoG2sizvrf1qkSEOkwspfteT5HKKAii127cpV3r
TmlcINA0cZpUOwlq2irp8sr9r4mq+sOTmBRmYNdcKII9SHpzmgCofQdZIVU5JWo7elLW6sObb+m+
/xx30OU+SYNQ1Z+loKprt7FK9DTGPFKV51zWihjTa7XNINClavaD/rZpPtZq7Y/OFM9j9rUzaM49
1YEYBIdYbpvZFTXyIttM9fEv9F3y2BEVDsQhyjIEAsuYxt2DmQWjaQ/mrFRvSSP3GNXXuiY8oSrs
9w7nbAiOrKuoHuYEuZ63Lqd019jSNA3WUcTQtf4R4v9uxnZKNqYgIVJVrerVwlBhNChK/be4r83s
5yh3XXYRohocOCiDxP86Vvg59Q5e8aH/YipR3l38URand0spmglOSiQFz/NQS6VdIk9VniA4acS/
RJ76G8RZs3i6f563t/z/N2IkMAOdXPtZ9UbEBVMopRciCn9oML2ySzloDo+OQqc93XpgAWgKEJpd
7+xMa7Iy7dLBIxHv3spM7Q9xKO9VmbYhCtUlci6FFtlFE2I1iq+ozdQLywWvp7KLlVHxtRZR3z3k
nYCvjtrklgaoHPd/PDo7sHHWDkkt9oaybpxDAyKqMTqKPaGKh9GJp0G1Q7PS850sYXvXU1lArhWJ
eip1lHivV7EqElXseLW8IWk5ZH0hp/+mNAR/Z/fDI6pTSSt3Ptzyv7y+khiSGTE9oEvY6ddDKqGM
1WilJJ6QzIV8lJvKTw85LcH9J3QhZvPh3UiagyQkm+SDr7t6XaICkMYUEUfIkK8+pP0kHf3s0Z53
wjnq/LBklpCSP1irmCMfh2Cm29E/J4rankq4ke9FN/dPIpp3B/yg4fM9ukEYkA+2KIYslYBV/Cir
sRrjCuOfaZuTT1aMfwVuUA9axi3Top0Slgav1Yf01vW3yoCgcl2PYs8aVNVT5lB3DCEwdj7RdhNS
DAL8p9EDJgPJz/UokNUbjBCzxCM/VX4OVTV/DxVcWZTSzI6CWOY7qaO52YHAXVTE2RcUcxENvh4v
H6UZ5ba+9Ioh1V4lQvze9fFD+EG1KnxhpuJnLoX+dzNK4w7SdmvopQTBXlk462sEJ0mDbKx7tfJy
unH7pzJPEdRFkGTGsGhSjOI0IVrSvgwSjXSnmUrZThfA9m6mLookE45QUA9o97yeehrIM6iBPniq
nE8vaF37dgYws/NBb42CuP2SXi2DrCmtfgKIr2vp6H3QO6tMiH6PZTnv6YNsbxIwB64SQkaOAHLl
15PJoYzREdSPXlznr6EvGE7SBjHWOTTV3D9tHzbF15fWQu0mIyd1gR28RnPmSK2UWoknD8/JOYeJ
H4TvlT51rWOks5y7vTzM5qVsglo8EH9o1WVM9FayB1pVhr+CTAA/q4Y5D+xY6wTzoPnG8EkbAkH7
xwoxg3n4jkWZj64efTFQ4PeuLj3BSAOJqGfyCIAWJDIVn0ap7TzTIJq5vzTbw4v+H/ElZ4ldTSHi
+iMEith3M211HhFtX9sNfcNPeTj0/xSUX78K+lA3x/sj3vjsHD9kRem/XljbK7hJ8ZN6SLR49vqk
619oV8ycCXzRNWdD2lnHGxvZIotcevOR2YFBcz05v06EQG2TzBMnUXpqgzl0aHhNdpZwG2QQYHDF
onwPEkrqdT2KEYnKLNBM63VV3z3JsVp+p2NSOwjggraFmqWbdt20U065NTUo2ItkOnJFm9R1UYQP
Rqtl0JJG/DLKM0cGI907ODc+FjcOiBbCKbz160AmqPsuFuI896ISOMGikHGCi5Q7g6gkF3Way58d
QgCZTdPYcPLr4WUU1eGnGgfpS4pP4yvV8/oQFNDcdDXbU7fYrAFg5SKuvHBGaMb7kHf9b93DiiZ5
MjrJ67MckEAzG1sUDPn5/n7djrJA6FBDYfeAWa5PCFU5GswCHOPDCc7uHCXSwYR3v7NV10qVHL3F
SwxCP2DSwkRd7aKYnLdI5LY7p3I26balErj+RuKhaz4Fs1aJn/OOlPaJkvRES95smOUpFczZfKmC
PJAdv4vj9oBv9Dzaoz70wCfzlO0Ju222w6KqxDPKLgd0hP15vdV1iSJhV9fdWRbkyo4jBZ4doj62
ICfyztbbLvvSZgDEBvcfrHiNpcIiIAGjj/tMJaV2eiMsTkqcWO6jH3c5soywDLKI2VxPKEVsGJfl
qj+PagPHxJLDE+hp9mi0t3QYL7wcmMbAhR/P0382qqgmjQSXXjzPgi69FH2SuWI3CTtbaHOVf4xC
Nwg4Ie6Uay5zRU8bPPmaUchx7C7WfnXK/FRUGM/ofrBn2LrdCoBYbATqE0uRbg3TaUNM8pkqEli3
5Ue2ktAOojVVANKdKj/uf6WbYy218sWXCluT1dko/IYWTuQuz0Ieoy5eh6pTCLwblg7ge3+o7bZj
WoulDqpl0FjXref45aUdIgzSeWgD3ZHEwHejudqrEm+eDD4V3F8aiFEg4RJfvbpzkg6tPLN4eMoV
7tDlE/hMJ3xpFVp3aqUoj5Ie7TWB3ZwayK24JIrbZHjUzbABOpTO8zQ1RyUHEwyTbg+iuzkKIQU9
JPCbeeevT5TUtUETFqp0DhU9c7omr16VLtgztrg9ChQaxMmXpo1V5VFvx2ms4HPia9Vqjh/H1bMg
NHsdVjdHoc+bW4gGig27MtFCJDonk31XG+j3x9zLVSvsUUFubgb6t5bWFzLqNRkxm5Jc70k2zrhI
zY6cRZ4u+l9xSf8aF+XnPvcfs+rkpWHz/e94axg/FGMNfxy+UFy2P/MAq5POCkpXy7s9NvimarGM
BE+AmjeJ4caap0E+uVMnQTorA2acvWw+RUH+ZIQIgSjV/K2ai59+57/h9/CggsTHHFlNOmGBD6hq
Ll/2Pzduk9ZaG0fsD4QQ/JPc9RMcYyt/SkkZH41nmeRCr4JcQ3oBAH49VNKyLeaZTRJ2luxglG3a
haWARg7tXh5zaz9y4UIE5xkhIlndgyKAc0O5VsbW08KV0MqEF50u6tP9K/DWbauTWS80OLL5NTUp
GtVOm1BiPte+YR6w4fntQ49wzSDZK7KvDdX4TDCCALap60IpoWhxvXY0czSl3xXzOVeSEP3SEe7R
VMpOWhj5acDOwuvmcPzc9VJ/LKXWP4J3lk95GwzAoMaektJ2eSGJE0cix0E0RpPW9a/JcmXS1Fmd
z6MWTE6eWohtz7nycGBDIgoHa+HsUL9dmwBR+6kDZEblc86yukHb/9TGak+eYDsVrkX2I6I7FBA2
KpiUfBNAGWU6B0IpHKWgxwfNbNWdnbKJOJAugYtBuXtpOOdxvl4w3w87KbRC4xxV+qfJ1D73tHLa
IfJdlJ/3NstmShrVFmSp6ZCEEwQl43owa0ROtI8b7YykluoOmYrtTabsSW7eGoW2yoViSHWHb3Q9
CsTfPrbGXjtrtVbZutxbRzXp9vqjb44CaEvfKnQEGB7Xo5hmDRmHPoEzbe4RTcOCgsN94H+5f5Bv
jLJoUyyPJLIAFMyuRymhXagzTaLnQClmFyN46dC3wujeH2VzXVCSoxcGmd6Fr70JocfJaptRiE0U
spr2S5VSNYqUpP0bXZRu5+jcGgptJxo0+TwLRfN6QmaEoHPNDzlnXZ/bxSz3J0OlyBhZcf1oFZpZ
QWhaHFCJich+r4cCNk1RksqoNApJ6OK/ivaIiD55k817tLAbnwnDo6UrlPo62241VFQUbSY0FDUD
EcPXzpe6z5LZTo+++suE6B6iL4BEh0rt9YTqELwvUiImZKl/RthCPyudheyAOT6KHi7CDTCTsJAj
1kTg4HqgvEXHJQqywFNQGzqYpfx3gSjdoxkVAQXvH8/HIkq1Sf27KojALSQw5yF/x0gx/CYgavd+
f2dvPgwHBHxKInczqFCtq81UdrqoT+bc60WKOHWDiLEhC8POpqankBW5QidJaqg5kIYCTW6bycSc
sFDWO/M81PVUuKVsBpcKy73R6Sj7qTC25cLwWJAqdcMpGYLv0VSM5puB3aX8EqCfNfxIIzHJD1Ne
oROnEwmXDvVS+VzWSe//kIahnO1QaanlFpLQa7Yc97ryXGqCWdt4HtB1Y7d6M+L9jHxyfsLDNWnc
zJqm1C5MMRBcGbuf0Ul0gvuj36aNbktyPKiHQhwH5ZhZQ1sdLakZslOA0eP40vWmXp0sw8+OEcpo
xmRTKRrl9ykr5uEPeHvUivVqNF+CJFSrJ/RkrfB5sJLi35Tr5DexuCId5yE2g09WHqrRcdHK71p7
VGcxcocSas77OJKCvPmJGoanaZBq4CYhmupP8mBqODcAMON4K+XpaCuNb/0sso6zS6xtiagXYGZh
R0WefdFDuKzOWKpyYhfoHuefiErG+lip8fwupo3xZyINacGvTcvQHWdB/Wmq4CAHc8pn+YveK1r7
FOHtKzt0sQmyjdBFhU6z4Ze6fNAhY5T/NFmXvEF6kSQUTYgij3mr4fqb1ZiBebGEZNvLVJfDcBob
nKOOSUyH+5NPoouWBRpv/dsQSf2fAoA1tB+edS11rFDw1d8gqYHo6POYTv/iOWfIToyrSuvkY1Y2
TqrHvvE+Ey1ax6pXy97Js37uT5qUa/FTqxsjygJZMQ3CZ153WjPVWg0uBUsU/bKMwU8OIgBgeKzM
RPkj1HJVcehTTMuDNSSZ8SYmU0rjeu+H78EgWKlT6k0poCAlVpXbG/EgsjG6XnaHMQyxRaUNXX1N
kj6RXrLBnyJy3smKLy0N19OTWufJbPMxBBgFjVGZToZWweTAW4jDf+cpaE3HCursbz9o8nc9wEDN
1ggbG6cMhvi9m5RR/JrOnfJ5EscUE2d2mmQhraaLsTPlmlC4OMMW83PbilmLAwNYz5s2q2nstqEq
RJ6kpkJ8ikmTgxOEFz08zEJhyocpbDsIJstn+FGVUiMfwTpkzRHjeCiPYxGX4gm6Syc7UmKElU3t
3hpPlIfiyQ6jdP6JHqHeL+4lnCdbrXw1dSMkc372EsZLbgO9o7TRHxhl11QqSXNL3O21Q902ov5b
kqpMdEKllhOoJpZ8qRQx0i+SWDRFYtNc1vyRcG4lR9eSQIYIl0rtsWhU8e/7V+Hm5dVBlBZVfFqV
4YquAQtpEIchFYraC4Cwjq1VRk9aJMjf6xZJ3/tD3bh1FwYTvFA043HKXsV5OI9oodw0taeVrf4U
9kPmKL2kuPdH2YSuS0i01Ljo8+baXVfS8payFwbYtVeRB73AaK/pOCTLgXp+RPj8n/ujbecEaQkM
k5UjHifiu34TK8HyxXSIO88qhgk9Mr2wxUCsDvdH2WLIC7qDxibdhovgw5qVSBOZ0QV8Km8Ssnyw
JSHHNKgqA5pr/ViSOzsxFTM8NEnWZf9I1rRoVyaCD40oGYrmU54mxXhMK5plPydGqnU2Ltb+w5UL
aB9UpekmJWle2KvXa4Hggk8hpm+9xOpNzc2GQXzVRmt80HCd3i160KkP8IZTnwasvh5HbpRxKumw
Q56TJtIyCfvMhhoaf6OCox5GeFDHQO/yYGdjbUrEqI5C7Vcgai4mSus+lzQKR78dyIkqo/efDeNX
LA14twUNrcdJDlUibHVbrjvh4e4omJk0wcMqQCIaFaTVfAMRsaq51PVzXkrjSV3M6lB8+nJ/i21n
RzwMJPCRHGnwM68XtVZmJVu00s6K6QtHXVCV15gqqKuVpnpME/k1jZDMsZpBeTiqJBInKUfvk3iG
CPN6YKWreAiV1joPFesXwHV7bbCi24n6N7cCOnRAH+RKi/nexmOR7K+qBl2wznXnx29WYsRHSS2F
H20IAQp1hvnb/eXcXqscWGB0npOFObHu0ZRKDlnoW4PH7Svy1NexGxM/2mE37vnG3hiKBI/qEtE/
99C67BoErFs4ip2XaVPvokuXfEM1U3ktC6HbqU3eHAqEGdYiFUNa/a+/lRBWkzWEaufVUTAaDscN
SEcLgo4AS6wr/Xh/Edc2jrwU4OgU5xajGJIPdfk9/wH7pjJtRXkyBq/lRss8WjcF7LHmVEMR0sTa
zWk6/tlzrtWGbBdKL1bfTBXPXtiNZWwg/y1FwROO6FRMBimM9rCYTXjPz4O0zW3ElbzYzV7/PHMQ
2hZefu8ZghQ5yhAT7FFG+xTJFiUnraI9cxT2Kgw3XhwASbqAaDkHWJOXH/WfNQkVVD4mCq8e11QX
2jjeaBefNdlZ++2nXt41dtTSxrjNyKcU3c0km0dP7igJO4pQzB42rFbkdtOsBjuhwY3R/l/Xi7HQ
jTdw4ZRFswR2Nns0SE5PUdRBYvWj6BO9QL/u76ntN1s6JYFZl2wZUarVPWcVGNtmkz96vNzCG1qN
gfYMZi67eWYq2RE5mGpy0mSoQ+fhgSm2gyLzjH/o2V5/t9QIoJzAVPWAH0oXSF2wQ0kY3E60Ck+q
qvRpWILg+4Nurj0kwAmHUKnkAeG/y9//Z7MYM6LcRR9MXp5O1nvUz8FrLmgWcn1R/6nJEhTl7w94
40MCTpLVckXg87pWT5XUriGdyhmQxf8cGDGaJmiCf/P9NjrdH2p7EHg2wCn5kGD91rpOqee+pMxG
NnmNaIavcpygQphFe04Jt1aQd4l+YdRMt1BboSqBREozeaofTt8NLWrcQNLSk9jFvtuhkL1DBLux
gNhHoiEmcxLYqavnsJ31BhmJXPSk1NLxZC07olbM7OJ63DPOubGADIXMzaKnvjAKrzcHVjx9ETWV
6CnB4B+QNFefVCV+GBEF/eC0AVVSM+SuXE1IydI0zBG89rShVZ+TwZo+A4Ds6TzcmAsaf+CtXMQw
g9bV3SFvGsrTteQ1BmyJJG1HOkvHzL2/5T6c0K4AHSazoLsIwHLxUzy8XrLBiALBNHzR66kZKq5f
KpDnCtAKRASLUfwljCaU9hZS8ttUh5V1hPrfBAFQSylYT1Mtyokj+9b4fTLGaf5LHvLUOOSi0WkO
9qCD6dVyLqaOqEOZfkn8uv7b8CO9fSmqqDe/AZiVItpiEZVKRQvD+DiFvfCgPTyPLtWLxaYZNh3L
uWZOtKizpX1eSZ6aRcaZ3AZd/6SMFlaiJP24v6A3TtfS7MgRJi8EClttjrHOuERiUfLSQqRvW9Ig
zdr01ikXgOK6OdRpLOs7oeB2q/AmUlgGQlo86NZVUrNFvmwcc3xjhEQ+yWYEj2lWm52tsvzy650C
mk0bNcu4tOvKq5klstTnCSINnqUX/a9Ua/ojG1d5z2fAoGms9R8qvt7P0iSqO1TW7Q1CfgSRlEQb
HQrukes92vkKlKGQPYqIRvkprSfpe5dA2B0mkL/7n+/GUjIUdWCAVNqf1nRGHpxWaAqG8pV0+Kyw
VV4iuTOe74+yfbKJCBbeJAEnyeVat8po0azGBl7xQEtrN9cG7ZiNufl5lOvgSxLp6T8W3vHH+4Nu
p4YiN6pqcFjp/KSV4XoVUVpO6yKXFY8qjOXodRJ9N61QezigXphQfCUk4Smjrx3SpjJWpwLrKA9T
x+gTzrwcdXPQP+uVscf93W4LYBdIp1ySBNX8+XpC2WhYpUAR1LPE8Fc9W+2z2JXTcQibvXrejVsS
NToaQKhPIVfIhXk9VKiDyqqVonmw1xMBT2Ma/OJDEiP89Cyp+D26kTqUdB9hqiS96OE8N26lV4Un
WpVZH+RoLKcfUTRaKJX26lLhGlUxfgqMPrpUUxJM7lQL1T94PgfRmwFPJHiSkdjIDnouRiEtSiaG
z1KXRZYNZ6XyaX9Km2kv1FkW7PqEc8Dpw0Mjjj0A2HQ9S/TZc38wC8Wrm+jfoq0Ux1C759KnAUiO
mr+mPnyekhpPM2EnhL2xNRdSPqksIclCCLseWE+beQAqlj3FKvRPsyoIf6VaLe0cgA8e3mp+VNp5
BNBkYZw1XNejyFLPZq15tESZDqC5dk5NvXODuG3fJKNpPBEV39OkdYUzTkN5wXYgcgu93fOJ2+7c
xbaYN52gknKktNwP/wliSeK6CBkC0zOwnbBBKwWnHqsCyHtODo+e+qXzbzmMPICL2tb1UK1eBJlP
Lc1TBTM6KJhbUEqgnnB/lBsTglJMzgiAhWHHmns7zUlZCmaqERIBHGdaFJx6ecYRO2Tv3B9q+wwZ
SxWfwHXB5Tb1aMTdEqsrG82TAkNwp6Brv+lS0jtBbYICSmZIR+AoTbE7Kmm5086x3aeMTSWPi5vd
Cix7vZhDKpaRKDN2HEWWO+MgQbIjR+79Gd5cTPwMaLylbodW9fUoRp/iWNP0mhfNZXcKMO39FJKI
HTGj38sFtieeCRkLEXyxaoA5dj1UVQsjlqqi5k1QMtEO5Y14t6Ks+RGybd1EUbJ/0jru/vBB2gI7
CHRrT8H01mQXg152DbXRzXuhRmrYs3c0r6TT4csohP1ntBaDH3qm7SFmN84/Ty5ifWxQmNgbr5Ki
VpGq8GXdQ9CnN578uRcMO6l0i+5II44Np7DC4XvRRHVG8Dqm/Um0mqj6rNcSjlMVhKx8J+O7tf4E
zLxiZPALOHS9/moyGSiA1rqnBs0Ezp5m1Cqnr2VTHdRC1+zGl341VnCUivRhoV+48rRBQRuRgKFg
5l8PPWN5MiwONR6hs+n0kejDSA/qU1S33c4sb33jRXeFN5TlpwvgeqiGwgkgZWh4fT7KNpwmTFNa
HY2SxFff75+dLU2LaSFcw4YiAgHtWY3VDniyV8FgsJ/aXnDpjBt+x2mFSmMmZPPbIDXTZBtzl3rT
kESjS5etnxzbou3emzjTx5OSyOEeUrIMev3wLCk9gRcoAhDimkfV50HbVEVoeoNYq+eiz/rPI2yy
r/fnfmMUchwEHNFDXSyiVl9Uj4KSHpLO8oyhG+Gc5E3xs9f0aecCvvE1lz4GGqHIsvlYK9qRXoRG
NwuZyYuSJdCOpul90KThKIW6ujOjJeBYrRvX4LJkxMgIKa/eSSNWZ6PrRdNLzbb/1muh/wq9jpqn
kYq2qPrd94dXECEb6MC0j0DJUFc3by4UlQymZXq64ad22aY06pntniH6rQX8KOYBpS/v8moBu75R
AstMLC/J8u7gm13nSIWRIcgr7tlb3dgSHx1rkIIWabG15qqmBUZgVKnlNWM1uUNblg6Kd3syA7dG
WdwW4PGxamhhXZ/vsK7HsQP98bQW75MWcT03BuZ5evjjUO9A7nrhyFKHWN2VoxTmVC6T4MKrqJ3y
YuhsUfH3mltuzAUyFbuA/cb9sQ7NdPSEkdlAEqoclNTpIiN5Trgh9zCxTRTDOf0Q+aVsTHC2Nkg1
40EyMix1L2pmdrM7cWnN36SkycHF2lEwsZLC+8ylX7uUnKqRRXp79RZmdzqaavOGirk8vmOaCWMB
YKBOHYJz3LcXmQkhtjWuuT8jEdEVu8LD1nKxe7L4c9LlwlPqA1Z9Ns2hgAUhGjl1lUjTsm81QiaX
lrslwnBXb0Xb6gZkuFBXmNJfBY6d9efCQFLBloIgfZ/HSMMrSOjbMrapQ/k4L1UIzLyWtQ+RRgmE
CIUF/DwtO5G1+O8hwV/0PYq1tniq5ULWDirKRsPriKaVYYsSSPGfQy1GM5pV0qS/CmokGV5kpUX1
HGGk4NOGMqAslcuTRelububJxg2jL20BidKkdgP4guovqcWL5/eDG4/QiIZDSqQUEemEWKVFvVLD
xCY/82Q5a49tQ7NFFsCafnAUAwLzB4zP1bpV8eoJNNAkmUyvI8xwdSUL3DZDrP7+KJsbdRmF9iH6
8JYwaB3wNYIgyTRemZ5ZdPFFxxTJzvpAfU2VcTz4Q9r8cX+8zXFalP016rzANyzi+rGw1Moq+FvJ
i7uoOFYywrhhrWoPz2rpaiSUBd0AQNdXF5BGa4iIvIXs1YFRu4URl0f63oRXrRyFZ02u9rQatqtI
prpoQsDBlnjal9P93/wtFoVOrxvFw+VJveCyZ4V2CCP8e+ArQmCLHbbR99dxmcHVSwjoBjV60U5Y
6L5rCGxqrLZMlJ5Asc4yw9WMsvqtDlNYnvScS/5UacKoHbF2GPUdQOdDVHA1NM0/8GZhTy8A/upR
hOi3ON9Zlpc1Yzedy9FK/06MPPmjNoYkOBqJ3P3E1Ih6YZqMwYiOpIWGS2f53e+yzRrh2UoxqLIV
PRUslz1pQulT4Ht8C3WzkU+kpfXsRpFq0KpZjW35p2JkAXJ1XTxpTpnUXXQowJRqt4u0ov1i+br+
ry/3xg9aWJXejiZ0EG0RkuBffUOB+Hh/4T9e49X0oStSV6MrhKRvrbcsCdLU6UiPeOgGlHZFVc+L
rUFT7XiytF9KP33Pzd6dUO//uy765k+11su912L98ReYkMgRVAk6OfHj9XarQ7hWyDtYnhAn0Wlo
a6mmOi0HiTO1SbIDtm5eJpN4C3RwEaFf+q1Xn9sflDZv6sbyrACW4UBqZtMj+1MfM9XOheqU5/Jb
YPLU3F/nzUVhAofABQIPJbnXN3OsjUzUkii+DFHR/TEIRWqjZix/vz/KJvRaRqFnQoJ6xEW+hne1
asbWK8njS9MLycnIJPFTPs7JEYhrL7/a3BEk7gwEVABkAJy2viOsocmQWQN4SS3cJPTxzzEJDMen
Jb/t+nDnfthOjC7XBdziBZERXViNFoT5WARlGVzqoS8dEAQqzWmpnKWse9iSEPgDfjYAOZMCVZKv
d2M2jqjk4WFxiceCIk9VZ8c+RTTm/pfa7gdmgYgi4ARoJFnj9SgCYF0h5xVvVO2nDnFH+FzEgXW6
P8qNZVsyJh4P6tjA1SvgsQqNwkiGMGHZEiVwy8Iqf5oz7bx23OSh6N4fbXOJUzThDWRGBhrBVDSu
56T50aBnA++uqAWzrWUoq1mV8Hdd9q9C3BcnaJh7uos3JsgbBVUbWZrlbVwN2XFX6HPSJhdo7uWz
r7WUvqZWSDldrd//eX9+N76ZtVRPeIiXTsQP8vh/nsXQGANVDEpEo4om+GwhTv01VrPi8PgoFF9l
3t9FxWW9imAkodAKRnaZpRmaXCYIB9Q5ip1vdWsuS/kV3UqOFZj09bcKg1jKES7ILnJn+kf6U/S/
glCLfz46F7RhVGhSixA5UPBqFMEqkyDWfFasVOESI4hnB321Z4S5vdIZReOj0CyGnOX6xM6GOMtF
k+eXIlXmU0ZX18GakvmI4FT7rAryaFfoh7+2Vabv0WC2W15Z9Ai4kMhIloaO62X0B6mEdBxml0Iy
+uFdrjM9PtMbI4+XmlQy/zrJZfdLL30tfljo/cORQUFFhaohCNfy0/6zG5sybaR4aIpLGuqD6RSl
hREdJruPHzGq5xSFCFr4gggYXY+TRpNvzGZQXPwevRYo9pmjZYifWaluPHwpLpILvF+8XOi2rqNA
Jc4KaNttccnLuTuCjuiXIm6LnYhvi5Muyg60SCF1Q1wBz+Z6RlETK50gpMWlj5PhSU/U5Bgagn8i
F4sO8lDqbpbBSwUfN50R46lDbw7qOefO27met28oXfscderaSwVjvXsm9FnBKY3iUmK1cxqqXLez
IcwPilD7rpRQR3v4OKLdxScEjaZVe43vZ4GqjWUdl5eq7gsX8uFbjvfF/2FS5LS814siyKYOm8up
mppZV17oiAmcWbFiJ7d8Wkplvzxks9g83Z/UjSNIlyC8YvIHOI7rZIWcYq6n2igvnBTF4XVSDhHV
7aOVQnI0Z5AFeKrBX/cH3V6fyEcQ/pAjQb4AxLveQlzbPiKLiziRL1uOjxim5siElubOF7uxQ0C2
QLBp4sKhaU23kKANj9okVpeizcV/Iz0v3rNEz783GPwd5DJ6mJpKpxgtTjylEJrQzVuFJaZcD5oy
mOUFurryskhqH9NhNF1R38MiN6UBRuJaAY7k9iJgXcXhdV3B+wyYGSiMcmiCtOod0hC6kyo5Qcck
SjPxmz7RuG31YfvMri3+uP8Nb2wcwGSavKCicYGuYb2mk6t+nuPmwhVXKAeu61o+KNLQZS9WIZXV
M9IGwnteiFqxk89/tC9fJV0LdYYCKW/HEgGuFdTDMIrhBHXaJa3w0TB4n7QSEVXED8rgBf3PKnq2
SohRn0IEzut/S2OcjZM4ZHHzJTdm2s7s5H8o+67lypEsyV8Z63f0Qoux6XmIgLpaUb/AyCQJREAE
tPr6dXB6d5OXZXm32so6K4sC4kacOMePH3dhzuanYjai2sCh3ZmCdlSrZpnpkYvVn1/U9SLEaACW
Aj6jhV+x1E7fF3s3YPSgn5Xs2FtF4/Zzuo6l6Fjo8SN6x38XJ1ouBgIOQJylTPuhs6oqolOsmRfH
RDQKHF+zHh6s8t+tXnAVSDcjSC1UJpRKV4/UZKXa5kVbH+FeaFLDkJwAS+3ecEpBwZRobxw514t9
uRwYeyiwUVigR7e84d/O6lIHc9O2p+bISskKWh1HTOb0ioeJqp4O9pgFzTTYXl2bMVWnKrkRRa6j
FS6PeTbkSMiOcIxfi970faWkc1O2x6SPIsCtGHioI7n3/7xMfl4F+/hL6QFRESH5KnaYDeR/tTnu
jlCpsXcVhsXycMyr4VaC/NUW+X33qBh1h0EEPC+Wlqp5nSaYTSYVTtcNR+A2cNFRNT7aQePM8hp6
s3PhZ/bMn3VDqpRTUkNwYnYxvgT5WDADWmgl2XLXVIAWVIz4ZmXM7nivyXOAuTY+UrsfIDEz9VCb
wYilwznpUtOegzjKzbfUkvM7FgE0IHmdcDgt27HzNEELFmM+snSvmY3J/2ZOhIcFaoCyF4StxXfw
qpuipRj1G6tiPApHelF7PQkSwc0bO/zHuNJyFRtREBICuBS2+fcFqlWxauesnACZ9ori1aPR6qQC
6W1yZ6mA6pMzjoCrpLF1oNYbj3FxzDTs/oAbsd348LnmEGSpgfKREdo2kotGkzb8zcpo8V7ASsa2
RWMXIMpVsVdW9gA0bi6PvWMj184Vay/lHRr3X+v4f/0a/zP+ECgCQLYvmv/+L/z9lygnTD4k7dVf
/3vHgGY14rP9r+XH/u+3ff+h/z6UH8WlrT8+2t1ref2d334Qv//f13df29dvf/GKlrXTqfuop/NH
02Xt10Vwp8t3/v9+8T8+vn7L3VR+/Osfv0SH0IXfFmNq9h///tLq/V//AKfkty29/P5/f3H/muPn
dq91k7xm2X+smuy1eG9+/OjHa9Pit1jKP8GvA6UBe2/x60bwHD6+vmLK/1xYKwjgmK5DoolDvRAY
PMQP6f+EmTX6qoiBCIVfAwON6JYv6f9cPlGkcNDtwykMUYF//J9X8O3D+n8f3n8UUGYWrGibf/3j
6rBCtYnpfSAdyAZxLYS97yt5UPIsH2SWn+tRrqlSKWSW7Us/mBqBXbZ9I9ldYtpvoejrakC/FhV+
Y+HPX+0bk8fDmEllfoZvXernJ3WOD4PGMdrS7oSWMIJMnIW/fSj/fuLfn/AvromeMbhBeMWAkK4J
5zmPErXLx/TcT9ZhZI4Ix3YMyoZ5ci+sgKnphjm3SOF/8Vq/EDEgScgKf7zW3uydTihZdlZnYw77
1l61o/PYSjbGzMxbYpHw4L5+r9DwQWqNHHt5rxia+f4pQq6rsHkmm2c0XXsfs4kac+30XR6JMsaQ
xnxnYI8UxVMXXxSO5svebg9aERowu46oHLtqS2fl1ZnJwvlP3u343Rb3YwVl8KPcr9r+U9NXNvcg
md4mfsbv9OZgJpsMrDnDYz21Elrngd08z3AcLuKSjDVV77p61SSuvuUnkXiT9j6JO72/JAV01w6z
9QzDh7kMbDuIjLNmQTvgJOtn2+CkUWIktSrA5lMrSwFELDorZMGohlIMjxV0/bSzHa20wFprwMyS
nEBjwHmYX83EzY2WjtmaPeuP6Zta0lQ6zsavTMp3zCwpqOuVOA4ghOr5hy0/T/bFsF8rYA1T35Gi
PKnVG7ghbiNgW69+9NELeLewsSdx5zfaqhcFlAMzKEA9RfMpKlwoCsgD+qtdjydGuJ+eLJ4RRXuU
2KYe16Y5k2wuiaNs5BJznKQ5Fgz0ePBCqYhjGjs+1gIErOp0o0euNTx3EjX1AKIFTKzQAPnzRrju
XQDpAckRig0QxPzq+12djXBUr+N8cMzzwPKKmmakQ0d8ilxQtJcMJ9J9u2HathgqoIJSdSda/Rb3
/se+WMpOhAE009E9+ZH0TFaLFsVk6ufWfm2nNqHt0MAKuxwcoiIVvJHI/dXVgHIuwrlo2KKE/74t
DAmqlALw7TnrnPsoKRNimR04Dz3fjnXS3rjaj0ADPPdLFQ+4KoZor+0kosHqpU4bs7sRAuQEWYir
t9a9VUardsg3psPup7q4le98MRC+hVRcFXgkaiOk6GgUX53yUxTDjiC10rt6Mp5bK0xyDFI4bSQT
ZqeVp/BmJnVijpidHkJ017GWy+SO5f3JHAqbNJ2trfI2FR4qK5QO/PznRfcFyny7P7QG4LQFqXcc
hLCFWt7ab7k8Uw3wgtTYuRTlzuoCfNqWRls7NFTX0Sg6gbocTmmo+ONKHrwygvwCSUpP+kixCB00
T0mPltOlDblEuZ/v6o2yrlbG2kIGSjr0jyvq7MwOz0jxjXVN8HPK4FYYtqAYVtcyAqkxXyYcCZpM
pHdp26xFaJTE3Ddv8SVZq5v6JVvHfhJgRshTwSmQiGoRhbvR2Xj+89v4CsQ/3wY63GjhgYRzfQDG
JcrrqUqdi30/TFT7FVeUY7ITW6Am0IaMPq2NuM9aoh6zDV4E9Dwj2S0h6eEQmLrUD5DNlipaXcrd
sOEf4g3PYZWkv7WqvmSl/3SfCxjw26cGD4phmPvEufBVudUnAsQ0WdW+2IhQCguE0U8F7/Yp3c9+
dOqflEOxndadZ5EISvRqAPwq2iUrJ0RZoJ61lbYYc/lMhE7nicyVKjdLXGiSzOmW69Qe79vELTQy
VGRsidFQnGC9TVIvGYgVWptoNRyV03gGxb21SJnjG93RICxxqy7ITKLNB33czIbfRDtHHCcMrIvn
tj0XFdVqoj9l+4gIXw/hQHIqd+KAISVxqXc8kPw/f75f7dDr94aeLMiGGDlbKKzf31sKOlQOQwH7
wh7ktXJQVvOBb5t9vneIEUqP+kND8lNXYbWSNCXxSAwIvTQUWl0SHDtbOrzko5cV1Ba0GVf1cKxr
iOWCpQURH4qfy+qgsz2L+bMRJBXcC1x7oKxzJx7YUJMsSQevXN1TEtps+cZI3eIF5w7E8KRkXZXY
dH72Ul2kdbeyH/mL+ajs+j2k7o84eDTI4p5Q0uVwE0HwuHQyMfSL068Sw8V+qESo6a4kYL4CKzfX
6T14bMgtyRPCb/Cqv3zNf77FRWQU73IZx/7+FieOHCfHaXaJdtGOPXRrbZXcR7R0s22VUHn0JJkI
4ScNBW3UyUm+M1edn22KDQsq1zmJ1eipvu7Dnlh9nFqS7W5ZjaDIwz38fo/AoeGXBlgcDSEHY7ZX
cbfUBWQ8o2o6ZXbA8kAoa+4QWJiZ2I9xpiL+b9IyIo3j5fEqjtclW2XWyexPvFjJzhpcp6Z81p17
u103mNCPd8ZEZc2dopAzWv0qbT/uCcD89nM6JJGLKRPtVLSklomqEP09rYjzClrap2p6nbiPpye7
Piijh69rNc0mwhPoOFK78wyLDgPEk/xauEy9zMJtKnca1oLvMVFSZ27EgizxMUjeWgVym4TCo4w4
GkbW1r18j6447Gn2c7orqyDhS5BF9se4ReZi3+qMdpbjqsW9qUHv2MXG7EH0sP2qDSzZ42do3XRv
QKY085J2G676Ij31UmBObxNyRbMAvwvsELMglaV5Kea9a+jwZToeETejC4B8NTJBTqOcSIiRMKjH
Ei2SFBQPjMPCOcRwTfhEwnGL1NY2H89Wcuy7HdzK/d5+YNYdZjFJzvG2bqlfXScXIAWaoB1iq6Px
jRLqaqtHudpAPTORz/D0gRTVyFeROWleFakNnSvrxsnx42pfjnGQBUE1CK7WdXIh51w3BYNQWGzb
702N1E1LU05kCIjhuFRvsD6uAQ6g5yhVwQpb5n/gmH4tMtMy2WyABccXbuYV6ZQKnJyi+IW+8pLn
r2HbJFNmrYq+17YxNJOAsbr6HNcwbrLWtdBuafP+xQ0tXXkUqkitAGddt9WkgetMhgrEGaZnj/WQ
GD4SR5JY5jbWOrSv4yhoNRyqUg7xCwmyjtbJMEWOakQ+WRPGeP4c6K9zPWR4SGugkoKsC92bHzZ+
qj3GkBOZz1COD3TIBcJLoYXQFqTEZkVy51xEZGnB/A/W8g1q+b2WXYLKt6BjLLKISB+AgoMUc90g
HpnWWqDqyeeOlY0np41MeyVuoAGGlfd3n3CB0ZClYCIAL966Wt5SnOlJDOGxcwvhYCIirx0t6FbN
SYLK8kXTuOmmin7j/ERy/uMJof+DfiZ6DIj7wK2+h/6xVkutLkv1nKaYFKQ5XyX6u5NpNBWwtYaS
cdg5eyt+hRwY0XqH8BlBQd7b8s5wUlKKZ6O609tzVD4U8nEcN8V4mcqHqXmrWqyS8ZJk26F9Y+ZG
b7fIltNig7F6ewqLajfNIZBKRfdgNYYiDu62ek6fQK9r857ylVWFqSoQ/FDh2YcZuN4c1pyM5cli
2PXHotsZZpjLz3KFAK5L+2oO9WmXSp8CNQccs2mjMgLtGQtHr/5kxufOOVviobJQCYUWbsQ+SLGv
ar8y8WBMnhj3TewOZogzrrdOmbxyjE0NEnDx6Vgc+cDWdOCrgYfOXQnz+qwnPbwLJjJLniM92vxe
nfdqckaFbZluhGdieIvSWtU/4MZq9K+KgHjtiVV3GcpbzGBzJUiGEnYwK453JeGgrV1L2rK2c8sc
aLsduZqxg0Jq9ysRErzMXhUF79R4gawpBM5IaQaZQpMGWnRolKLYCeuFL7wq0XrTV6ifTeuu7+4S
fCtLTVprF9igj/ZD5/iK5qlaCIyCRSicl1jdlJ7GN8OtedQfpzbSsqVnjhl3oMMIc9+XV8WKIYau
sn5OWJyhYIfQd1naLSlgG0YmQ6opU8pbffof2TQwWKhggzGJQIrLXucKyRwvIxiydp7N96IHGD5D
nteTq5jYYpNWn420R8tGH3GYxietXcfQ9SoCJdrp1UOb+wgozfgs2X5m7fJxB+0rpkII0DjZKAWM
06S8wPBZ10kJPAFJY70eMi8GtGOuJ1DbdO5qHG92WlfC7x0XziXWtiC5do+sbj6iw2E6J6fvPDkh
g+Yasd9rvgqCtUQbew0VVlLK60Jej81HXPi64bWZJ94jM5Dx7uS1c+rT3X7WSD0cEv4kJoMYWU0q
htmlDsObp9ISxKofLG0d95TVh0zzrZEU7MbUO8Z6foQO8EpA6MPwO0SK0bn//tnaDfTCpkJTz0xb
Q/AZ2UK/zVYQj/EyOnz2EJDczT2pn3QLs7M0mjDABtamSfroJM/rUVQEon8aHa1dmWwz/W35SwzV
fpY/ROB4925WkLl0VQ2CCBS6hNJl2ot5za1dUuwOAlhbSuWuQNasr3Sczdr0Ac9MyFA/dTZegcAf
WzGucqX0QVR1sheHvU585wDzQU8cDkzskoBQMYbSW3lUmh3mGZV4E/duYT5E033f9dSOodI3vcb6
SSt7FEo7eERK5qHUiIY8QFZymg8ICPVhml7tbusIGQXTWWKYjei2vSsqGrVnWQJmJyjEkwpbRdfC
jQ2Cpk9tBolG8viuMYQXdW8KGzC3kRKjvoOU/PLKJtSDXRrKOAbqnYrimqOGZ7ADpVU6EtNypwdl
26m7SgvUgZjyXmfn+nWAnshxwHDB3BFb2mWmTuLqYET7iA8ug6Rj/a4htiU7tRtD1kI3cjC2RX1s
jAcljsI0RjleHqrWezWgtG10b2I0ttBsWEEpiNhjRcoRSmVubn3IZkIqsHKbOcGIXFDU0EmqfKv9
BTKylUeI6z6crpZSKMLY8gyJyxoxM52IpN/l5TqaViPMWDrgel13jDVMrppvZfZuaHcqgcekNAZG
GoB/XGchX1TZcRYgzfeFTe7xYQbFy4P6JpV+AlJV5Muyy8/SfSe7ynsMS2oUL5WPHo8jqJOiY7RL
kwDnQX9q9+OMEtjHeBq6xZRnAeaquR9ZgZAZEblXpespc8v7FmaXFAVcRmZvROOoJFq8kl0wO4MB
IlWQ/fbiZsc6L7F8M3TcxkN8SJ5TqHO8xBvHF/v0VTpWCckV0p9Hr1sNYQd0+NABSzVXFnCXc/IS
F2SUiBxWF8Zxd5OOs4yyVbnhjzqRIzqdat3VH29Zo301Vb+nNtDwWeg9C8MIFfQVTiSQy+cplE/P
vAZXo2elTEZwHFAgJgTGqpBlUhyPy4WKDQpcK846F7MEGwiF6gQi3nvMxN43krVt5PRGN/qqUQs1
Pgy/Q5Vu4V4sZPsl7vyGhTigtDIp6sYzT7KOxoYq3LTob6n9/Mgo8eiQ/ce0GfxSMU13dTJpLYsq
m0/ymUNLjZRG9yAn8hFucCjy59dWno8Dd27ETEwPX8dMYJUALRerGrx59BC+Pxta/ZLK+aScc7R7
Zypbbi6HAKLYjEjgV4UL/HvUwO0KC3XPpSDBOp0fMsRYoPDlyv5QmPuG8FO2C2TRwT9bOccc8/LS
s1VVdOz3zEDM2EzJR2ce5+FDyZ+sZiNnb313BJ1X8Iei/5xt39aAYlGlhkEQqSSCTkPKXajGIOdU
gMITq/KxBnjiFxOFTS8GjwUyKb5m9aqw3HFw1Y5mjGLHDBgumAg6D0m2tgEr+wbVQ3UDQCNEInJq
PBSTFHihC+gqUPyJVl7vN168t0/Ri/iM7tPP8kl4his26KPg+9A18ivP9Prn9DF/U56rjbJSX6aT
hD+N4wARbxlNcrRRYLrm4p8iDmfFT+dzL4VTsdKs7TicisDWwjJ/69NfUw5ljw34BFK/k/mhHVZS
UxDItxFWhr1x4dVWFk+5W1RbbPBZ9Vm1VtKNAxAnXmUsLDTfSYNxJDiw4esGSgT+vz/Ld9Uz9Fjz
5wkwt4BWA0EzT9IRAgl0hK1n9vbnAgGF7s/FY9lLo31BQH5WI1MLhQw76+ZzorhaFY5myPlW131l
9CPHQ1KJ/66brspWaMERuaRY2PqLA3t53evLu8J668QeWLw971ok1pCYVYKekTLxktk3YDOL8o3D
bJY25+xZeipzKvYNRXINhCAj5qWNvEFxee6ph+gyPcE0OZ18IYhx0p/6B+UzORcPOVbDKd6WIW5o
Xe0SP8UvcF6ywR0xNbGNDp1vebjHVfFQvhoPfQADgIJIBk0vCPefRk0sLDhIfJguU9yuJAw3GCYH
K8xKIr+C4GOF5qqEp4Vyh+Fpv1wnL4WgmU4yr1m1n0ACcXAqpHk2dilubaftDM+hkpcHaWC6jR9v
TYLDhMo+aLgpkV45ABpsKE41jOsS+RJtozt5AN4B1Ed+V1dxwIHxwEuYk2oHm/G9Fvah+d4gWnvC
V9/UR77BWJ5xAkNKv6sGgh03o7nl8dlNU2+Y1gYwVMWbi1BGz6p/L63T1K8m7ZKUc2CMWyfxeUPx
NYzsLYdCQayz/Fw8pjvzuRtgz0TiXX5fVQT/WKWHf0C/NKXQFD7kfJWWNCZNUgoBiwGXG0JnUbfe
2P1ODDLQuqdmWoO8YyG+v/WhFdg5bWeg9t6QBExz+1PaUuV+eDc++p3aootBavwmm+ToUabwRca2
CWuTZjGNYK2RBo0RqO0+zXay7Vu6i28WKS3gWvuRYEQFTgicjty1J1fu/MhYR45b8w0kug34sWor
RfFtsU6GUwqINQ7N7lNnyKcuGlrEfciqoNF30OnXmsOA0oR7beviP3YWsctACLcdEOrIjOUCxw3I
PxCI104O2nfoRN6o/X9CIDAaWTo9IInqSHGvCXi6UefgUebzOe8sCNwO2OERGzOS9uh3gBe7btOz
Um9NtTsWwrONXHUl/I9ikgYQr5beQGl/IFK4HRwbcGhYJgjR8Pp+dNRaPWLoNlHOypNTOJMnGxgn
LgXaGqN945xCq+9HqAFdGJmBszgbABq4QiPkLNIgvl3O59HNw2rd7cft8KB63He84YitwSropdM8
WXfjXZlSMBMVQMT36lG/mzixj0DJeX/E2D8HYi6hHkEl7EM+pymoygI7Ifav+X6SCTVec6g2G8Rs
aWaRDJr2tt9gbR9Vy8vbQ9bQofesfDmgOu6Nwq1RlsG//cg/l41+mJ67PtT4Xazvp96Doqx8nI7l
Rn2uw3iVb1tvXscBC5xzGkheu5mOupsGwFYf8X0HhPeH4nXYlnvVHxCXtL2ukYrvLSzJyG24Z8yQ
YF5PLGjT3dzC6nOX67gPVz+OnALx1aslHEYa2l+eZJ0UHDkK1S18NnQ4SvdLbNzJR9x+/AIV+/he
PqK/Jj9pnxJiZLYBTmzFJHqeZxd9GBREiDHmUTubrukKqhDDn7fIb32d4Lx1VX/+BEtMdoh0X7yB
twzddtxvej9g39mk+sCLXkJNOK/Np+TcCMLuxB1KIWldnrIKG7QvllPTeXeOg0R1BYrpBP+9eesR
tNBKSlFgkO5TeMWuOrAnwCZre9+tndA8848Y5/OwrrfZnfFrWqu79A2EfoRd6whQGH9K45rfaxra
yq7eoYQmrbIxtGWrzuY2609NtLGb/eC4kp+KddaH0wh9qlPXHpm+i3Wf1X5nupLmlorPbAQdhAc3
kwKnCRzNlbpwZgGE8EGKA4qhl9R8AWBtNgjcbt5Qg2O1kPTRKcjCLJCI6U3tsex2qhpOna9OZ1Xf
pQ2Fr3GD5y62UrfLWuhggEZn7Bz2AGJr1BDrBq77F3sWnQqQkJapMHCWrxordge912hs5/OM6cWD
BM/2TZ8rI4n6Ufeq1pj+doyAoDPm5jHQsihnXzenuTAnPgxSeoYEsklbZiNi1tVayOn7ZEu3TKa+
/Ma+1RAAd5BzQEYJ9M1FOup7SHJ4qUH0307PvIlKFy6Sb4YKV3oNBhsgMP6SFQTMCVVS0gqMvIBx
kYwFzYoCRyrUuWibY/YFp5XpTFIAjh5sepyu9Z24+fXn1On6Y8CbBxq0oOsQYAN59wrkrMZO5i3P
2bmcHYHWTodlapqti2KHzoParf58uS9O/+/vZbke+OPoSS40CIwgfn8vaenkc9lk7Gyzedhk1bQd
eWT7aZM0GLWdf1UmKqqJa8yb7BmNlsS2fEDDBRV6Vm/6GjUjnqcmEtejEJoIHWC90trCCOjGGfc1
cfntTjF2h3F3cN4w/Y7a5OrNNLlUYXpfmy/qS4frKSTrSXYnHfTAuESBvc49cUK/NLnEa/GhPSLU
oynKXrKUSjnwWlIz3+RHXfgYTwVck4EA0e1zAC7Ml5ifpi5SEiNyVUA/CsP5f+n0vd6Hzjnnm1jZ
FBE14DeFwd6M8ppAg17DGDX0cGbPsHsMda8gst/VSCJ8tD6dAfm1W+W7QgV4e5Ki84B0n3us8oAJ
IBGZNvhXTSLsTXjTqcrR5CKQKECUAJLRa4BIKEO6hFwO59Fji+gHjpVFGacJd2skgZh4Hm684i/S
y/UrBk8cbZ2vMXz9KgakpmIBfs3ky1zWWzAHU1ezRoNmCQ7KUhpVgl372sMmnJQpsqtcPuhK9Mlh
cLJCU+T456V5jdmZkAuGGPvi6oPhPYwJfl+ZKIUTE1u2uKhQykMXJzvo+tAHEfsF0X9krfdTL0I+
jM4NLtQ1Dvx1XQzZITjBbgBjst+vW2iwtDAbVlx6R/JbBaSucuQzYSZsyVWmAswymxsNlR+bHo+6
qNagYEKH44tb+juMIOlK2yhalV+44L1XW5tJMyMUecjmeZ76f36vf3GxZSNBlQD6ANCVuUITMHhv
sNIw8F559cSSAgm2Zn8IpbufMnYrM71OzvDrASKA2oB0cDlWrjJBrdJkgNvxcInmFJBb0SDXVtGy
+fMjfR0W3xcuNDeAo6M1tIwGXFO7OYjdjVKZ/QXKmACzxEzGu2RRGyHyjO2PpI/aKHpZaGdHAyrG
sgftNwOE1uK+YytRbHhylpxDOW5Kw+NRIByDGpmfGZ6ag/LudaMLt2etvisbN4O+YhOMkuvoYZO6
LfONaNMqUNJfFc4m1r1J9+o5dCLPMdCidpVPlJPoWkP3F5kj3LbYXX6nPFgjpG49jdFyj9wLX88e
0p7IglSJp1QUugZqT+HlLtAyzPaYqmkZZgD23IJs5VLEw/XHliiEFuvKh4s1lB34ps1DOQrSIeh3
RXDLp+wahcJHufDloP2G8GCDqfd9X+iylMP5Re4ucjrDpLY/oMdHZkcdad/WT50hDpiRvhWRlojz
/YOFxg76zFhGy2K9FuQtrAQywXCyvmDGl6MMHF34PyceqO3gdvWN7mIGBpBQP4aF1MZeJcpb7eWf
j72M5GugaGNkQLe+jqXfID45nuH9ZIzFJZP0h4zljNZ6ElFeFZXXclV1ufiE/Ud248l/7lKEYPAx
F48PkK+vjT6aDvqZrC/rywT5kHVrBxK4eEZi0FyJpeDP2+cH+xOYInKAxWwAltGLrsb3j1Zq5S4a
aoGLDfalgqs81IU4WgKfyXAUUgHlHDgI09lBCykrxY1E8C+uDubpMvQLFiBKV/sKRBU475MCFlcX
qZAd9CxmFzJoO60zKtdgbDdth4pzNAHjB3Tmnv786D9fM6Qr4AEP0Q4MRCD0fn9yVWdl3NtFfWny
ZgP1pGWmxUG86EwyOs3NOPVjNeNqgMUw57yw+q+BbAeibqD4Gc0F1Io2BJA1tKtRmmPSqeaDtqjJ
qUU5ocGc2jeW0w8uKCjgeEp8xABywUrR1O8PmuBpLKlEByyHarya1vJdAj500V26VtoUNUSKehUt
6bG1JOLgQKBgiNqezlamE4OCWWay386ybw26eWnQZ//zx/AjPcftYXhRw2mPxj4EV68Oe15mEsi4
sXyeKlhixeP0mfRV45uibIiaoruPZMACdR2tTCcdEZlbFNFV8tgyFc0uPdf91u6El5tI90rtjCnS
zqtzMN5KfuNWf6wY0FUxO4SRZWxMZOpXd9pDxNocC7O8OCX423ODjolTVgomV9Nf8Ai55fn74wBd
ONmQO8ECVTAlfW2A4zRdoxSxJS5QTddAKQdvJYu67MYeNH7EWUyAgUID3AaNADBxr4L7YMCfu1Ez
dqlAVmMkd9RnTRnPTTKvkoqJramDrRZPM5rAelVuTAP34UiZths78xDJsXMUkQN1lBn0ntEy1j3M
l/YlvBk3KeTLiDk/6XaO1m7NzQNM3sAbmjtY4am/bBB5pSR6c+JEWuE2gJYCFFazce9UBtBueClQ
6HiDbSAjUWl1aS2lkTg7eeFyrcUHMM96UFpyc+qAjkat3Z9my8swS3wGrWCCiNjRquA72bIb6enP
ygmvDDREzMfgeMLhdMUgbxisILom45e5zTmFEbNGe7kSrpUpgsozID/G22jddekRwfwOwz8DaWXn
Q27lHSa4PW3U+0fInNK5Bg5Qq07tQwBOv5EafWnAfjtBl9vELS6SmotrytXGr9Qi7hy7YBdjkFig
Db12UFoheVBBUyHwgeXURQJsgrIgaJCDetp2sK1IsKD1VtAaQMAxLp7zMsvXM7RicgtKEKneBZCV
bra6FG/aSFHDP4eDH2culiAmAZzl2MVQwLUYodYVtZQYQ78wupxAw6LYordGYhnUddsZBMlsuJr9
/WsiQEKvBsL4IJFepf2DaoCha/f1WeXtrzlrPvIke8yidJXbEQ5B9L0k+ZYVu3ItoLDYwUEQBAsI
OQ6U0K9PBOjm1qoJx4ZzwVyt2Jn6xXKgTTw+FAX8oDoSK09GvsMcUlutcxOcHXAzGcFbQY0aQwWr
8hiD3C7meaacypjJYHbjaqjUmgm8gmgm8QwqhvpmtaD/vpkQYxLapgbgh9kftT/0EG7K9JAXMBY8
q+O+B7unTMNoOraZa01ekaLWRCH00GQV7cv7XHkbKq9B+64zVnB8dJJP0H6zBMigGURA1HP93hSh
/ViY7lA8adpmwKDNohxHm6Nhe92EThgIP2iTmp7Z0a+p0PFTKs/QmCV55RbjKrV2unmw6vsI+J35
qGe6Z6cHDEqS+gw56l74ZQwRbCCx+6l0J5tIz4i6aHgxYxVZvrXQTPGrvLTAcAWOcxAhA6W8cZ7+
PAUcFKAY4IbzkYoc7SpeZvIE30cTyoqNpoE5MQLcjNg+Bq1WDH16Y2n+j0zc902My2EnODgNnOVf
v5/ezMhzmf1v9s6jOW4kTNN/ZWLu0MKbK1AAytAbidQFIUPBe49fPw8o9baqqGGFNvYyEROtZkgU
VQkgE5mfeU2tjne96o3ybanbwXLdtkyeWDta62oZhQLtyTC/WNUlTqaA8u6j7inq963yrKgvkvoy
jZS4qpuwesmEyyhAn8xV009Lj0oYvbZDINKDeZTMx3nukfH6FA6y0/WWjYiaF9MmExKnC+hoAKoY
wIyM6S7o78bospT90HzqLSBS1Xe5bZCpoH7BDLV97EhweLu6Yj1/soL9HDU2qt9kZRreldTVqaRM
bbcbIsFVRkR+nREAnTr2lE5GinIUllOkbgbgEfTSrBI+Q4Ju5UxNUsRnlf5fn4e2oLxI2vdYqOxC
urGeJpKpBt6XAJC/oFoQPtVl7g9c+kw9u+FvZShMY4D/pP4RVIwtxsgpt5wmKQ3u4Vn7DHVgpBbf
2MnHAbBS5sjmbVPdJel3leZxivBONe3MKLOt8MEKb+PmudTvRBAzEQ6wtqUfalSiFwhFAN3y5C7g
YlRrZ5V+Xz0DnwLGPG0yBfQEK7b3sZkzwaVTia53pmwvH0vOPCeIbMtyqLPQR+sf5R/S/RRt6IBL
KuCu9EKGqaA6BhccuX11K9zSFRy+Kocpd6jPx35ZOGrj4jFJJQq/qpZ6Deg1eVOC5OOQFDep+XWU
PwqWW4YuvaA82gy4MaVuqDhQ5vXeN5ItEtYWuXGwj4Exjp+tlpLkTjZ29ewljTeubLy5ARBykbx+
e5qvuwYQOvy4dvokRjP9uOe+fJ7o44LCHaON8XH8vqAVHru96UMupEHbyA9Wuke2q8Dyt3sKzR3W
osbwZWFlmpBXTMKNtVfdR27KPsY6oStq+WXvKubGnA7g4dkK+VUMF41wn4KMSnfkZBMOMhnAgYu8
d5PqSgcoUrRf07WfPNlpuyukW5WLF6rvg3Q7ZPfBdJ/QbGzRGp0OZrPTOdHL9LGILovgSpF8OfSj
fK+GfpBcpP0+yfZ1v6b3yrIFHVks11Jx0KVNoXq5djePnyDyKcNjn3n5ri+vZ9OfVK+KH5oUauCd
1N/0NP6DTzKvxzLtNMu1zAuA7Lm2lYutRYsUGNRepyF5jvD/KuB0spEYoODI8RAJJNx7E72W2F91
83C30ACMwZZmSWcbRTd7syTeJ0k27pZaH6/VrlbtNg8RvUO1PkB1xo9Eqih1L1MXTqdVqxXEXJ0S
/hqD0jmGnoNjyANaKHZvDQ9mUjx0wdq/lUs3M0TQDysQrACs1eXR5NdTSAVmqERvaDmmMktMHS36
ZHWKZFdGXoOWRcWEFESvOyfOdPCeS+mnA9Cs98/9t+knMRGMwzUPRFsdvZbjvVWotDaRIiG7lwNx
vNGjYVMrxUZWg8FeBonDeIDMYoZfp75tbVEMz2meS2sEdjQnXMDKD1y5j2v2vcbmv1UYtB6J+UXT
snuSN/UixExCVGav6tQfcQt0sOv6HnIPxeFmnkYHQ+HvkMbpOVUs9PefxTr7b64EYw2Z9s9q3n4S
0o5LFllZMuT3SyY+h9rC2T2TcZWEur4uX6Hpcc4m/m14ut68jog2EH6N9O8kAS9yBUsPWaX02eIb
bJbF6HSp8U2pLPMmV0OIE72805siBw/bBm6gNteYCj8oHIb72pxB9On5Y4jYDsTBuSEEKgana1Lb
kl+MiUML9vN05im9orqOHxMsA0xe8HegcyKehtTxEsTpHNcpMDjWxyAVkT9MouyMQT9spDHu3Cob
FlsOSZd00LqJlYc3HRCLkHZjX2SDp4aW5M+i2Ptyr9pa3ZZOisKuFwat7mlFafmmsXJg8gQwRtu1
fitV+nYuQV2hePNtLoz2YpZyf5zlc9KDa+RyenNQMpkSTYXGcSqn2M7VFJTqkt7LkCrs0WwfZvxn
3l9nr+JH7w1yMutBqKWynAYAaVqRRgdWdl4sNRU4Gr6oJow/A+NnXc8oxWZ67Oqt9VT318WUVV5i
IH6OUKwjIeM7mfCDxgHIF10nRwTKsFnQRiSI5WSY4C7lCEKB3Te3lRpCS6gEw7M2zK7ivX9Lf3iL
12K6TBULqwTQ4ydvcRVjrq1Fi3CndwCbUF9b3FocKA6Y4biLKpKW1T2iDy+0aS3vhmEDrdbUAWiN
5pkFeiqKxMu0di50wJJrC+ONGlpnqQFmpaVw19eZr3XK4OOTGrvCou5KTYakION+tIDKU1PEtqRZ
ubbijiABnoQbagRhWk6nJTHOARn/eGEYAoAd5HVXEKk43uqKaiySrGmEu9qaF6cLxztlqXfEB9mG
vQ3yb9E9D32wmQLmEPXGg0gdwTFmUFIDBiRYcUb3ZT49vT93f9iEyOLZ9Zg9rLPRcj++rKZHdGUO
q/A+C8ziaiGf1ZXeDzJzPCxFsNMDq9lUqRk6kzqJjspPOXpb6QdNk9xEOEzlhUKXVBXRTA/bLidW
0H8UVjR79VyIGASVPxfb/+qq/CctsN/m7o2uykOZvmRf+t/lVF7/xU85FYEC8gfkjHgB8RWTNaqd
/+ip8FfyBySpUQKlHEIfY116vwRVBPMD9VCFpH+V/EV5ZDUl+qWoIlgfqP5TEOBspvIr0h//C0WV
1zLav/seivhUYTlbKXcj6U9fc918fzvqZRDE86JX4r0s3Sr1NT7dgZcUt7N8KOXDGO4U8a4KL2Aq
2AFsW/2qyt028Za9atnNJyt1FtgH1r4v/LLah7Qhg8kOfwAoA1XyQExebtgWh+TGmK5gfvXZJlSv
88iZUOzUV+qjNfrh7E7KRY26EMQbfUEXLOGQt4UefY/HqHkWYyevnNqHx9AN5oOgV5sO0pKU7LXi
Jo4/C9KzXlxPIqKtlImuM/m6gNYjgi419Usp/RiqJJ+ohczqdgY3FN4Pkw0N0a6v23qvSef6iyfb
7q8nSv2EKac6+sYgbxTlrjSjXLxvY+1JG8J4g7SsccAd9bMx4Q3fWfQxBG/8hOCSdmko2EQnI138
31bhzc8Z/J18dwLAWy9jbRDRPwCkQFHnVGq2KFqzUlp1uU8j+aPUS+adForxgWKLFidPWKV90Sv1
MRcngXSy8WVxNY9WsvkeE5ENYebj+9dzXEDjcojdWF6refF6PepJTFuWphzOijneN3Ijen0VW167
qE+dMvt5ou9XVfUdGJlfajP/uy/9J70pRLM5JCi/UPyH+kjs/H/+2Qre7FPgyavqpenK4pcC1O87
1h8/658dTLQ+0P+n10p1idfhX0Uogd7YB5gGnO0K3XQyfSb1H0ko8cMqKUvMTmeWc2zVFvi1gUni
B1ILmV0HhZc1gTD/ZgNjQz0KD99cunmSQAJ4wpGuV5Ndnx8iNbEN6SUfqHCAhxGAA0vzFXUUecSn
xJmXxzqEaO9yeiaaa8LQCfZZaUe0uw2nU90y3RrfUt1W4fjod3V9owdXi+VDjVezrbF8gqaUGN9X
QlJBABB332r1VlIvgvBhCHZRuEEkHV6VpH2Jo3szvRL6K6Pa1/KhRezWvFCTm6E9pHw9CMFhiXG2
QVIIUFdwkCilyPFVI1AjJQ5ZuitjldaBJpV+NYptAFrH+qjF1yVSI01hAwRqUBRpLWA/4Iqzyxwc
0bDTJW8IDjCi9OIByYlUceR6IyRbudlF4xd5QMqhBB0VtE7S3+XzfaQ8LOJOSD9Jy+ch3RnRZdBu
826nz4dw9Bs+Z/T0agvLR7MudCnAyf2jhcBC6uDoW6bX0+zrMSy768i6kEY3yZAJ2E7RXhkv5+EG
hGobkB1Ay3tea7LwBuARKBwGgh0oWwNk9PIEhW8L+nH9VXqL+imabvv0oRpRP0kOOWgl7apR7+v2
Psguk2gL1j1BacN0Y5oDtZ0umy7xZ33fCFukDGSwqZInV34d/bQx+Kt95KHM+fU/QAqOrYD9ADwE
/GuI8YCVCB/++63hsYi7l+//cd996V7a/7iMeYX/47rvsjkuwj/Jxf3x43/tFob2gfca6hHmf4Cg
Ufn5J96hkvABJWQwmwCxtZ+R9q/NQjY/yBLHAmgKoh6DPO//bhYC+wjIDm5mFZ9HzRUFi7/aLo6T
Sfqk7GSreB3AH0IbkJ4n8U5PCWmI9fC5HugvDU2k3UltclW1y0Go65eR+KZclvtgZm2npuogAu92
Zt3YZNaj2xTK998e9R/O6eMCx6/roRmGaCygJPHUkHtsaCDO8xA+52lVe0KoQ2Zev6RQbDZCigRS
3ouf3h/zpMDEI0SVgGNjpW7x1NnTjx9Cq8gFXkux8jDrGM1IjZvnIwYwc1TbXRNlblNPqlPUgMvr
IvqoA/p9/wLWZPrfoBN/KmjzUPUJiEGUrmJwx+PnWJDzSCfzbtFm24ILHtXUl1TEkHRhJ8JKhnGr
XFFJWHZ/OzCoUlAHiriKBPDf8cBNG0YgwzB+lnUBGpABvgnPDoREguHeakevBUugSdW2LtXn90fm
8Du6aVYwE0wQtOreIoRIwnk8djKoWoGyaH6b2qkN8ty+vPy82+WO4WA4agcX2pXlalfd1tzoO30X
Q3JsDhAdrwQXEYON5Vgu3Fu+v/5ctW22xbazb5ptx28tV97JN52NqAM/+G1wvt3oGxgzz83BctWN
wV8nX8fnGZ2mxZ/QJtIuw13lSlfLVXhhPU63gGoSe76Rd4MtOJRfncE23Mb9dsOHfvvW8dvJ6Tc8
Jyfe3Gqb3oHe5QVQ0xBtcRUbyoHbbERf9EtX9Aev8fIfyQ400mZ0rK211TaJX25RPgF1vnwXr6Td
fDddT9fCAakx17iQL4Wt6MO0gd4GXJdPk9BvWj/fdLWd4Cm2tV1u1Ctlt35SbwfOj+2htGHUOsZm
/TFrU2/rQ7vNnPvcpvHkoMHjA4/dQbX0rYd2O9rnBOpeA+h/F/Gv+QT3i0HFWpY6jTti0NYB1kXZ
rbe5fkDG61A7pR/eDl9jOoGdHZmgMFyQvWg9bUMXuKYr2WDqvGWLKZDPj7rIaXkv/tV+JhtpnPvZ
Hrfhhq6TzTdcLJo3M1ed8ciL9f/LWXJG+zbiYLSR7ygeLWSakZWyhc24FTahVzjrv92eqYypJ/HV
um5RakQ2ljIEe/Bphlip+YjdhpLfTpkV0uMczf001An9o8IfY0DZ5Zys9HTzayd29cXPL5Bboj6P
dq9/Qv/4uQiH1seotaOWTrMkLubBkaYKPa0B4xJbl2pxF0ij08hTuX/9ItH1jmTqu0bPGwp2SUc0
h62B10gF3TheB0Ui7gMmak8M+OtLUeogMILQ2Pz7vdefA8ZuntnFtONt7HUFaKAALZlzjcPLOMmd
g6WYkhkC7C0aMHtBFS7UIrpLuujCzF+ErruXAm0DfPlKEaRLWVtICE1vLS6FFiXU2pGh44vfwwgR
Q3V8MJLiS1lat7URQ6C0Dn3eferJeYN2zOzia6yOzxRytiVtNwzdYHz0V1ap+7H00ZQW00WE5gaQ
rV9XE7SbJfJ1VDXhAV9MXYrbAoQ1NXDL6Bq/MWhhlRsACy0NaA76gKse/R4o4KraHRKCTCUjSKyz
OxyX70dUnXATPJedrrXHk5cHy2xqDwi2kCefSo/lidlbWNJFt2LKUdMlxmDDPEDL64fYQbmNO1/S
bmi4elNoDWcGP0lFmTEmjBNwZW5bHAYnp48JZX+eOilwgRxPTm2NsZMsY2WrQPldrUWKrVIj+nqY
6r5/BpyslzUq++nNSGgmAfE7WS/a2JjtRNfoOmnllzQneAdSlntLCCU0xH0y6eByLRbCn1bSSv77
g78BtFFBxhLyleFCBk58eHz+VGqP+mKvwbyVUng9aniX5GZ6kHqasWIgZB6aRoh4aeVlWZX4Fsb9
ZaohwiGRVlFABQlSfFHVpdiE3ZKhBld9wx6lfciNJjnDYT9+TtgMvV4pyE+YukBuTo0KClOMy4z4
4aGX4mfAi0BMRdTRYsU4FG383KcaDSAaD9mSnavevFoH/7swsQqg6YXVDG5zyurfcUoCksa8MWWE
OG+zot9k4xi41bDsvE1sVFRRG0DaiFKruzxdEMqLIyjMBrj/IusPYbG28eveujBKdnwkOw+DKj2Z
czHedqPc+E0Dh+r1j/jQ1q6mwj4sZkranTg/9mGeXeFBeG3i7X5rdFXwqHZXSz7OF0m4t4xouC+l
qHGiCh2+RJ3FTTRpidOOxbBfikLcgGTv7owwuBL1QdtQa/lZwPn/kAEdiWj/T5PNpjTx23v0pmxy
Rws1/vJ7reT1H/xTG9HND3RpDXR68CCnM8XZ+Ust2/oAfQlhKJKllQGwnh2/sh1T+gCVg9oIOqMi
ZeE1RfpHLXstFsMwoVmD/wgHy1/Vdl/1gf5dy2tdhl4LlK2VtEVCpq0n+2+13UApIxF5wgWqjKiG
9PnEWHfCPmn6p0ntqgwhlaRKO6+ss6W5EUXsEu4C00ySrZU01nzTcEArqR0pFDrzzaik+bBNcmpM
dgadHrZp0Ii3aWmVH6Mwhs3QYNVKyII3tcZRowf6rRppQeAJZS7wpkgFYvPkFRqup63XpqBlwYMk
+ti4dS33d9oyiDJtUkG8Af/cfrPEToCOKljJXq4maXGGVixFZy5jZIetEBMCEIG99iT1SgcmN7HC
fCOOvN12OlES0cYAdYU0jhFaGVG9U+yiJ2Kw9diIWi+JtfQOy2n07/BfrDJPlAdJ34lSsmSqp7cz
jwrTx7qQbGTxQyBIvy2jP+R9pLS/HYA/5wYQP+kAW9wK2Dyem1ooBplnZiR4wIZJY894VbZMSGUd
8lRq4s37w53A+tbxVhMtApHXX1Cyj8cLYg4YVeqojyVCslBrH0JwE4kequNXUc7lxl66uI4OZVHO
2bfFaqWHoRrbp3lsWQJzzMF15gkc7/JcEULHa9PNInpaE6KTK2pDYUnCsEBUt02IsjeqUMobFJAF
6tCJMi4gfsYIWZjMapE8wCUBam1uhOcuQz4ORVQk69dggPolBWqq06eav7peYAmeBQhRRODUaJTG
QSlfp0UK4zqNulH01EAIkDKC5JMeplBXXkQpqzfSJMg62KdKXr4oRLfWR5a8CSInm/AzLuzU7Kvl
u9QpgXGndsoY3Y/BMgfftAH/dM0R5W7UziUlawTx+xvPBKP7sm4rIvQFeKXHsywmZjTHnQbUK4a+
+nkBLZy7eqTAnXh/Pa0VguOBNAZZLSJpNKyGU8cDaYUSsDoC9FQjY8LHRxjMTLpUUa4Hwp9PMcg5
LUeA5v1RT18ajmdeGbQ9AKeu1JeTyC03R0DBehQgRbaSIiM8hz1FLwNEEqzmTN7z5g7B3WCWxOsC
FEakk358hyH9skxOM0Q+Az2bKjr0QKS33VwM5h5KgCYfun6cJuvMW3FcJWA1EprCBkY4gYLZ6kF1
PCyZlqnk2DSHwORwr5mkNr3Jg6SGl20F7UdpbnDkyPXqy18+WYYFaq+LOoB+hcL88bCLTKBRYm7K
sOKy1JSwx+myN82qt2OpVL+9P9pxBL7epIq7AUjytbPJeXdyk0aXyrgzGUmI/F/ab5umMvygVxRf
CDLrpjVkEd6EsqB0MZ2zIAJIxa0cLd21LomcHpwxElp8JI5vNQjSWo5rhfXTBlNVhE5qqW1x1zbF
kn7JICK0FiphXDcixYtBIp+GKcoB0iBkSNqmFWrKtAPaTke3uExxUaG5mQyk54OClohY9HQg60nQ
V1B4KncJLO1+KZfbsWyn0g+Y4Py2XIqm8/RRmqPIhulUz3dVJ6LALwe6oN8uwRAvP5S4rrRxK7Z6
uqINRqwQH+t4EIYXrLWWEOWCcTARlZzNJL1Ux1hWr+JClOrbwsr1yQnlsEROZMyU0DikIpAF8EDS
aKKKNWbljF5jSW1zQpSsmb1wieWld3qpiJFkEUrSwp2lhrmKSHNiWNljtGRKjCZluEjTpjIiCNaJ
skzLU2/KOJWFg1aQmqdVqKsIM/URNvBVlo0wAENRia4aKE0JQrplrm75jNBavEiYymBwUkZOvmYF
np4XRNZI/EL6xd/NaUVdMMuryEjMJN+xcg2Ek6pJm6xNtwwwz0BwCgIyNb0hB5qb1XI+KTcIBNSz
+qNQ9GJstnWVZ0K8KRU0P2S3EFRcU51eCWYV7P48IHgUxrlgvlhCboFqxUl1/pHqAHdCeyojo/oq
oBMiO3BSAZjHUDqjzrWkUWhfiGyMDkD6EiUvlpVlxV5QAmISu0C/V74QpqLSIXuHSwT/QhKn0U3V
LkFGWx3bvnTkxCwyuBaLNCJ9KJXjXu713NqO4ZiL6KNVHVLWxSAIV7o4h5w+uCJFLX4U8VzcELtU
P/KkMq27sBFGZBn6SpPSp1Y18JxIoEsPKA6l0yxeEhXGMiB10p3DMM1t6Sm9POMomeqxtjc76Gxo
BWHDPT3OVTNtQ8sIUq/CtJrrktIMfneVJyhbRkbRPMRijq5Z2aHFLxAdhb2+fDULIZiIMJkyNPYy
s1RTf5Rapegu2lqOJN2viljKqo01ptEy22YIRGUROqhsgJyXw6ibg+JPmGhlu7HiXJnQMuni3gz3
ZihoRu0aiaUmD3SY8/7jAjt47p26ScRoNym4XbF0TSmfvFRWsgqEqCgC3iKNHZX6E4mcKu7LIRx0
3FYBji8l8NZMKxEGUgvqXnY/droOKEHIR3gFM11EZRoqaqBVpSMVOAmpKN+Y+syTtcuqXtSvchNK
KMzpNbr/aiB14iYPm1Tey6lGQCqOaCt/nuQEfR+tLuv+qpLLqrhYZlOaL/W8p9ggxYow1HgmjrWx
Bfc9TBdzaUiRjwWSFF7iqRfGH40sDtP+ckjyymwRJorKbnZYHOq0q2KxC8yvWQM27zGIuxQK+NIk
2UTZ0Bg7NDvNKbCix3ZQ43gLT6oa+30OykTfDXgvKKFnTngM4Tg/Z0LQ2GLeGeVtaZoT3k5Zq7BT
UEKT1Ox5HkeZKpSQm8h9LfSDP+ZGL/YHrLLQhhQapQsuhSDq7tRpVNVvc6cZ2bkD8Xi7JoOiZ8Rm
S/4C1oU4cT1Lfk9iCi1KBRMaRY3Lh1MWYKXbvERS36jBh03G35l+rOOBNVirUit3m5b3SQiVQIiX
+mG2vDQYo20Rle22NCBBmwqb9LKg6f03Z+HreGtIvsJb186AetIWEAJ9GLrRtFCHQkKY1Th5UzQs
jtoF7YXZmxKqioG5EXTlnE3wSU7wOjSwt1Uans1TRqz7+NH2JXFFJi8kaH3URvuUrWJy5ol2tChG
9ScKCfMuQ78EYYcGx5gwycfcS+oEjrleFtKZqs+b2JVInLoUJp+YTK2M1OOrkUJFiM0xCX5EM5Ky
SS/JO82IlTPx1fFyIvSg+SdqUIsp9BiUAk9GCYQeNOaUNT9SDtzKxu5NbEF0ElcCADebwrNQQz6r
FMKlH4UcK8qKAjHlN2PNw07mWKebWJVGF/yoecsG9NaKIvUbWUwmjxx9HHZpnCKmA1thIT8N5m5n
Bok4P72/0t7e+tqBAuVF+4vw8pQnOml6HZhKtAY+UUBC5ldTCCMVKU5TaS5r8kM07JR6pQ+9P/Bx
uLfqY1PvxGFidYzlbT7VSYEnPctyDepVofOa2EE0zZ1vyr10V7A7Rn6JiKu9gN5fVXdgaG7fH/44
a1iXOZ4u5CmrhtDqzXkS2wpyqPeqFhveDJBmmylyvQ/lMboKCgKlM8vrD2NR2KFJstZxQMyczHQm
d4uSkKZ6xNjWBeyrzJ40Lb2p9GRy//a2ZO6K5cRaXvkT6/v028aY9eIwztqKJItCgxbhBPwiLAWK
kKLSVWe0mI7TktetggN29esCiU2t6yTzmpEZoVoehn6bNOYuaVILEXk0++SqR2/OLETdBjemnNkS
/jAq+IW1V4q7HKJCJzMXmi3Br6IKyF5k3W0py+NO1+d+I4Ntv88EE6iNMKB6+P6DPWmPc7NY3xmg
GOCnr1qRp0oHZmEQhsgWrCX8WEXwacNIYC/PSCrIUq57lohHauhIS9kvbpZVOf4ns2jgQyE2SXiO
b/1mSVEaUbn5lQ+trl3r43kO+yEIK52oqk8kYXSqPmuyj0OPZxDM/ficm+mbR/66UZHwYgeDP/0p
HiFpIqmT+7YGmNQMtJlSzLeAEIyOOqf5xjTy9nuvx2Z2Zos43pt45LBMSEDZlTiLyM1OTnl1qGls
1UHrj+kE60eRxzuxaEdUWvteQItEQi/z/Vk+Lj+9jkh3YQV9k2yzGZ6saDGVBKUn/PPDUXLxdg+v
CyEx/ELuqk8s6idZTYq7vAuni5Bw7vb9wU93RKaRohevEyU5NqdTCQ/6nmJW60HnzyVJZ5pJlIvi
sn3IVMQDxqKVvFGoUIpN0unMK3WCC13vG0w5JyyhFOUulHSPlxM9IIzphmnwhz5c/NhEztKacutb
swzTbo5xEVjGLnUsqYrdbOhXD3Vd91OU4ullIpIn98Ow6QMZ/bz3n8mbdc4yQr+AqVQoxenayTov
K53DoWtmX6inwbG0vvKFdvky5HAp3h/pzdNnpNVejv4SCKA3PHktrvO+bJfZz2IIZFMhi/slgvaZ
Jprw3AlRe4Hql24LRtid01X6002uskOU5hkcktHx0y/VsGjUBUdnqmrEeNrQgQXJwi8Wz/b7+3d5
IgfATCM9iYAFOB/owFCaTmZaFdppBS1JPk+gdfsM6Tyxa5Aap+23qzO9dUoZoqNs1uHVZM2S37WJ
7phiI95Xy6x7S1Z/UnN8CUMSNXTApfwyT9PopRBgGL5/rcczspp2ACPlliHZ8/JTiD5+LF2e1wxk
JsirAB3bZ8KkLp8FIRPYAMIgvTYqo73LB1EvNceaR/GvFgRbPVYtAKJWPBjFU7ah4+FTXJqHzNAW
8OrGsCuEqrjV6uELGKzBp4KQOW00WvtCiDvv/fs+3m1/DQzgDfYWMH+0FI4H1vJ2SvUpQsVElYrv
mZCO+SYyGhGovWIgKl6r+vAxpl30+P64x9vtOu6aUNGvsiyEPOhTHY8ryWkZGs0MEDs2ZZ+iu7wp
yknGWgmiLkCobPf/MB5zzItNckXV73g8DF8mij2U0rWA7r6xmOOlkNDFaZbkayRN4pnt9U+3txLh
QUbT+iJMOh5OUKomA2EmerpaWtcFUiKa00W9Ru+2rCi7rWaSf3+DcJsoarKrr1y84xHLTrFiaZWj
GVUcSkWrlv2ZsqELsCyx80ktz4jMrivy34zi5wQyb0ijwBtBm+JkH8lUYWinSuaBqqvaQgR/duQ7
m0Gfz+nZ/mkouAwygxEKma9dxt/iTCQsCZ/lYPGWoIjcdp4F2u/lZLppMAXCXx0CP++L3REdA7Yv
XTylYwHrCWfVjCUvGTFOaLXIvNDrBiY91bq796fs7X2thWBePeJaDkLjZE3mI46nY6KJnjxYhmtF
FjZdWlA/pm19Tsn07WuOShlmUCT6IinYaazRWVpeJUBSvRSSFo3/HuXnMMGlcCTbF7WoxDsQrZq/
v78VVMvMMUU/bXh/m7dej0ZxMDsRyejYsOwuUMuHSQXLsyMuys8dbKc7OIsRdgaY/7UpxIZ08srJ
Vp8O0RCj/24IfX0tlUY927g8m7C5p6ZVVhNFGXIQVVBzfkjCakLl8v0b/sNTZh+nosn9qjTjTyYU
AqcwLwMiPvIitLTncrzXKuiZNYUAVJcM3VWXJPurxGhdsPqa6bHZAM4g0z05uYwly2VtZNBax1lp
LQHsQk47RM0Nya2VWdvk/dz89dtPHYMXnwIVpyYqYce7DQ+3B+uF+hLO7E+DmI2eNBeqo+Vm+xP3
/t96eP3pma6BEst3leA8bRsLbTz1ilCi86QQjMvgXHbkTcSIWbr4gwB/VIGuvnl/Iv/wZqL+BmsO
zhxvxWlmG4MfSLSlVTid5mjT6WXu9PWSbtsMB+f3h1qf1PE+ypQBbQS/sTY0T9dMrFDIFfQZ1eQ8
l50oFpSr0YjHi2ASortMztMz4/3h1lihxH0rdQejJeV45nK9HHCHYzy5DJWNtHTTjRrlGCRO3fb9
O1tDh9M74/VfxRHBWyOtcDwSvaMxTft58SqYtE9Y/SDxLGZFcuZkfzsMlQeqdnTSAIgCLD8exkJu
bGoKiOKtGGGKwClvwjopZeXT+7fzdn+hrgKihiCJIhJnw/E4piVMQpuokidmkLHRZLA8fOvq72IE
OXAIBhDKmj54CRpdZ46kt0tkhepAnJVpOlNEOkkUTbWL83CZJI+8RHIHdRS8olZ+zFU0XUaZfq5W
+KfhKE3SoUQfC/H8kw2lIHGQQlpC3giCYsNbXmXuqDUS2uBhv6vj2Wg37z/a0xHX8voqYUxVhxId
EeHxow1QMS65w47+mIVSjiW99LKxn3RYT/ShzzlRnr4BjMa5TmUM1Au4qFMCRiHlA05PFgqmwiDu
aoJCX8CAMLPzDIWOvwzLXgcj1AVxDxGSFXp8axq5ahl1DFb1Mg5GlYXQTN7X+2UIETutSv3MS3dc
VFhLy9wcG/OKCKPMLJ+cgmYs0t8d1M6dpE7bYS4/3/ZWBgx47tFsZrz2MliaYCe3uoYte1P/5fay
ji8RpLF+MCR8s1bblNhpTAQUTcJsciioJt5MgxfSabOcWTVv5hEMhsorwXIEkAEu4/jRTtYQAIBQ
Knds9fl5SLIquqnqvk32elylN+8v0T8NBmOEE48SGK/iyduvAFlTpFglTqqK5BCYKRS+khZpZ7XV
398X9ca1FqGxOGFrnNyXEvRqrauVu0gRtB8w7wNctKCEvVCOdfH5r2+Mk3rVDwdNgzf6yeaS9noA
Eox3L6Sn7pEmmR/T2ko2XVSo9+8PdXqUU1XhOAA9w7og2z5FAyZG22d1YHRuHnTdXm/1HbmF6urE
N3Y/49FSVcs5dZ9XfZbfTyEGpXJJ4EuJjeVyurfEpkKHOivxDK6s4kbQWCZ2pDdIjY40eINUkg6G
3AceEDjsuqjVzW48qRhkoFuRg8FV6fZlZbSc2Rf+8CxQ318lXk0IrWwMJ5NspV0hGTTzUZ8tvGJa
rMyp1XJ2Q7ArWz1Hmb1BnuMc7P3NsHwclH7iY7DF/0XaefW2kaxh+hc10DncMipTsmVL9k3BQe6c
c//6fUpngRWbBBuaxZzxufAAxaqu8IU36FQyjodtItM3gIr0SB1CfOroZK/MyjLWgLama7WpqDpo
zcIDfXJ05JgSZ8iXIBWYuygIf1CGIM77rTkm8b/QwMCyJmC4zgu1/uxmlkPBAvb46tR05iGHEbV5
YI1hD9fAUlZJiqp21CXlNSDneCEulWHF0b5iKJJ7DincQC4hOesPyU04TeVU2na/rU3FRIK6Ktaq
KvrPHhk5Cs1CRJDIEU9EvMNkCsLScvqtqA2xH/S43A2hk+zIA0hJQajdVo0+7T55TuWgsufBGQWi
9M46+TA1w2paowTlvdVL3dh41oR3EbCdp6AIBa6Nvb1LWmz/Lg96ZpfIkrQsvHLnEXnM1lPEg6ZF
LYNC3d+oyO08cA+NW01Py8/Pj3YOdwKHQGLtZ4cAoZcG+h9F3V4fjb/A+9GIiwzMDIYibJ5zUx32
ggT19+cnKAGRIM9koe2kBxmoASZAUDhDq/tntDnej6BYKLOZ49N/GUnybx3eKuZ4vJRmmlHgtjBP
NEMVczVb4Wrxam+T0klfuMbmQTFXKijP/zfUbCkdESgCnnu/dd24gJkeI4zdFdC77RgGWjSK4FHp
/GitVHm/EOnMYHSEOnJsQOpgJKnan3A48T2EEtFO/bZpsJZQiYuvPd8PHhNnGIAXp3GXw+KsrS+5
baO+YSOr+6h2YjiodVXflrryXU9q/6oLR0wwRUErnJwW5fTLH+PMPUHPnfeOh9ym3y///sNhEmSR
nkm5cas1zT8tS8bnDknqhWtCvhazy4gaLmkQIA6MIZxZKDQh8Uz9hi9ed058U3AL79xKGHduFxhb
bRi1hZrDSZTJ0tMgsaX2A7WOOe8MbBXat0nHeKWp7+qG1rbRmuGOFoC2kRLA6JEO6F32IP+TYsj2
l9f0zCvG8KSxksPLh5+taYsUV4uXV78t7SG510qtU/e17Q73Tl5NLqpoSXtorMYyFyShzy4zGSYY
Ctk3m0M3Ji3ph05lxyUGfpqktu5t3Tj6xk6TatPF7lJX4MwWx9QFKyD5XKNwoc6OV1cDbZxsrdsW
ZZmIVVDb0RslT+sZWgSWU11SmTv0iu2/XdR3m6IKfdQWVLN8y0cNbwk1KNA97UTSbDt1CPMVQOkc
J9bB/XX5g5xe3mwGkkVqUHwP8DPHm7zOu5SidNdt9Y7EtJhiDPPIGHMEyaiziIVY/PQzyHiCJiIV
IYvrdPb0ctgMuwDntjViFVtzgrMfEDW4ZEQTMFtF+/R9SlBBs9KRgSsti9npQuh9QrvO7bZ08vRq
nVGSG96SZppw9eYL5Z8fTgoDyKGID0FkHS9mY9JVx/Go3dY4Bu0nOmwvqg/eWuh+FK0vf7jT28lF
cYz/gUZiq80l8AHRje6oJuM2CNr6Te/Q7E1ip3+5PMppEE7o8nGY2QrWZl/1djiN2w481KZ2muBV
q9QIq01i5H+lgQ7/vWbk6HvQVmhfQIgamwwMLnIotbFXTZxnyrAWS/rWJ9uWOAfetFxryuKURo9X
OiHNM3KihB2CJMEmBf10lQfoaY8knNvLS3CyZynvY1dLvkp5Ghm62ZXll/4k4riydnmIlSvYMnPr
p8C/1BHTjNUYY+b86QE1FbkvMjrPgJU8OyRBH7dNgODDzq2t7E7l4383XLg9rhdY90HrKMPCQ3fy
JpCH01njD6pxGit7vJgkcEmTjRhODkLND3ro219UIzb++SZslFUKPpTinEob5cZvPTW9qkNlKak6
iUbk6IiZcWdinsZTePwTCPU8I4k7fednQfkjo5n5oFIjeFXrJh/X8RD5m7pVbcgaermwxU+3EmuJ
cPk7446DNIu58GRpTWGP+o7WiuQ2WR4K1IbVXvvpaHoLm+nk/WOeGDvCiKb8QVtstm8Lw0kscyr0
XTco2SYEhPyFFf2Xjkh9WdDrrpJe+/xZoXPAfYsvCW8uoM3jtUW/ViFjYG0tq4/v41Gp+02Z1A7s
t0kflxwlzmwm4KA6Oqiyg3pSgB8MT4Gd2hg7kthwY+ojGgYlpuC5ZhRfjaKvdqqPh2knSX+Jqudv
lw/PybXIRgGTChWL3gZB2+zw+NEkprZIcGOw4/RGtI64nryoWfiMM5gXy0gIwWblM9IvAtg2uxTw
9zbTKuvMnTKo4qUcsv4aCwXxWqcJwpxNCycaAlidBNtksoZinY9695Pqs2Mu/JIz87Xgg0ouiibr
W7MfguiNVRf0yHZD7FvfS1Bn112ClN3lVT29AyXgiNsBCos0L5utqo3eSpORl+2SKvxn6pCMVqrH
lwU5nt4JF4T85fHOzIo3lHRR8rmJPGfHxIhtvyM3QWZa7f8EiIRtLMVd6t/IH30UevPhCAk8imi8
xPRxj89FrfBiTE1t7swRU/kct6UVCVh95elNvL88n5P1o9AAM1fK1UgI7bu+y4dUoskqEjv4iruw
B7ON4AUQITtzs0etzp9EFHeby+OdTI3xpGAAqHCeEZpFx1Mjsg0bZ2roOwyB+KZK4Qfg/+jOm1Vl
iIWPdXKnMZiDFg8Sb5L3Nm+5KU5q5nUU4TCuZ+PXyWvqb2kyAU82puCG5IyGPLJIC+HPmUFlCRnO
PfEdUqezHZK2SgWjgRkC8izuis5Tb+3csfZcr3gxeDizNRbU2MvLOnulsCSWkqpoCNH4pxA3l3d2
e+AtcVF592MclF/NyIZGECs4TJWeP2XI+Kp+dSWcVM/WVdjYS9Wd2VeVwxMgS9kQ0BR0CeQu+7CL
1Hp0/VYU4j6xlRw5GIqf/brL3fTRH9At+fRkMTJFSBQJYE4H4lnHo5U43WgZdNb7Ig8Rh2m5yxz6
jTtPicIry8UlEeqSs6mSuFpAdM1vVybK9UogAjlcHsx5GcRux9pvg0m/txs/uq2GUnroQFVqIgIm
BJ9AOhVFo983pWpcgVppVn0dIfR7+WvPDi2/gr0s/wGTQxNv3rzLAjUy26hDoo+m04EKePQkQqva
ipiQRMckQlsYcLanKUVSYAJxzjFiR3P3Ha84vS2ny8cmvPeQiHiDp/SjJ8G8jgfw/SkeUUiNRO5C
sHmypwj3sKMjUwX3IIUrjscMGxdIZy2iewSWw1u/HezfXmv/DD0v/VwKzuyoIcuJ8T6ztHNzstEQ
plr1Kn7OcR5hU6uJosQlph/tlRX67c9RtZqlHt652cEZ4I0mISP8kX//4cS0RVfDdBLxPcYA2fXk
t3hgJj2GioJpP1/eLmfH4sBIiojlkPUfj9UFbl0HkR3fDwJjGtfXtF+G0me/jSxEc//zY5kEGYYU
HeHbzc5mzuipb2pIFuaFt4VgY2yEq7bXoLyjBbzIySngs8lSnXRbAtQ+n5YZdCA7RJpw6RRy27fq
PW3CaG9FmZ9vI19rxoXJnR4DRuTGYUzAabTsjxfSMCLfIWWMURtMIoQrI/e7K9xarELMhDn9+dRD
wCycceFJOb125FQpj4HpIGAmJTgemGw6SahX8gW9LviVWbG5JZbKViV4q2ZXjKPz01Y8DU3hCIhp
VjrDd32MxcL0ZwH0+zmhLIu8oGRzY+R3/CvaxLK6cQpZ8FYdHlVW3grKv7FP/eq6cvMKrwqIIpsJ
FvJaV8sl6NfJ934vyZKlmFJM5KTrNjmDp7hJP2KakeTdbRODutqWaKSW1mo0VPxCq6SzYJVd3tHv
VIQP0RhFBnTCuBpoJcjAfR7yNShImFURVgcnDkvXRqFTib8aRjlC6gTF1+FGEwWBgaKiM2pftISa
w20uEApY20pqa+tRuNFfNY5yimtd3nvWSrK4+xsntZLxzhEhElGUe9vfC79bHuvj3w3Ng445FAQO
PuWI48/VO0XsGx1kzVADvZljOLRGNYQCdh5kGA/mNYB4p0azNfA05WuI5AkOCnrRYHellpA+zTzA
WgS3z4XfNQuhobxISB2oGvCX2ITPC3uT1XgiV7rugSp5S/6eJUmwThrFPvj0Sigrmk31zTeCoIZX
O4hy10AUqTdDXaGhrSEIPDzFliJ/Yah70UEbIkVbuDFPdjrwIi5m8GFUVSRq83jpwrw1cxVi84MK
xw1Eo6ErO7W1ogegzcLY5FFPcO6J1i32tiuqeo8nQb4kpnJy29Bi5gnElJBqNCs1+xEuhN4SFf/m
wU5BHbaBHv62olJFPMTLtOcxJzbPTOR7L3+e06lDkQEzBqqZegfd1eOpN1ZbVR1Y+Ie8qtvdUAoE
eMdosFfNEK+cUMd3PI02yli4TwW5+8KdfmZ0iIQUIqgzEdzMVcxyYfc4s3vtg++pyTcLnZJ2R52x
1/chpQv/lwS+PMILQECv7xI8qSOsIKuny0twctEQy9LMcmQyzTZV5Yf58DbnvhQY1bzmQVdssXMV
BETZxuNft9bEmh5P9ePT47nEOQCySC1pfMxu98ppp4RmT3SoRa7C0R8rM1x7WVw8ammSv0GdLJbS
vnn1lEMI6JnMWWaxhJHz+AN1hbz1hzY7+IS57mrMxehj8BtRkVGQFBIjspxGUHHsitREuALph3ZH
6FsVSBNYuvXd0n29w4+hNTD2KpEgUJcILRbLfHR/oRQCeovEFENF8uHZThzzPvD0sg8Pej2m6cNQ
IxmAs2UrvoPRHpcauKc7j6SNVeZhYf+BLT7+6AwfWQNKLAfPQWPbC1Eg4E/rxY9wrS0b9weET2Nl
BJ2NUEqoqgsR9jvjezZbmgFkbhw7SV6Qq/Fh01VIUEFC7INDboTRIe4Gw1jbaFaEj4MtSnEfDObY
fg+AvGUbp41x2wq6GBOAksv9R13Fo7iiGu9+50Kr/HU7Cc8Hn0U6tkvUlAwEiDt9tM4tInuF0Xqh
rywn15HqjvX8kblnRKE4cmhoDeSG+ZCxz+9jZ4yeUPRTcAYLw+ypcSfd25cgg6uNM4TTsKnLOMu2
IjcSLOIKo26DTVJo1otdCwWXdUQwnuBxNr9FmYTTs21EmkmNwWPnTJo1cY+Usf6cKI74Do/aM27s
aRijrZM4Innz27Yu8DUdCwOxZxWlACqxFc6ogemLDW5GHV6NjQlOOI5l4qOMdlnsxiG1hpuiqDrn
Bs2Z7GEw6HmsrcGZ6mslg4h73UXRWCHzXebabugmI131uYc6pKP4tfMl6dUiUHaXj/iZ3UW6CuVR
lqnkw3f8dXlMsirIovBgNU1/M1b58KyPKYhcN245fWZdvilxaY2bqNJC+MpB4nz6SaPBRZmMFI5f
oM4RimqstpxuophqMNovwJeC5yBImw3qo4lY11j/SedN8wGnZrGDnbHkd3S6ApxiwNbY5LCLaJEc
r0BSOZPtJLp4EFYQVhRevAlZNLe3JFcrnioEZarJNl/R0CzvkdG0k41Xu1O8sAwzaxzGllpAkqyD
CgJtxTlBApPzcco9PTyEGWI9WHwCaPjqVkZ918M1cVdgQ9I73mXnNZsa5SbL8uQ1HlwfWWcef/sl
iYoietZEmts/4O86+m2U1ArIoMsb5vQNAoHAP2Q4KlAgfXYdYf05kV90cA7wVLwZ9UigkpjyNCH/
33FT82zlfy4P+R7IHl9BcIQJd2HI8jCcjBmmXQa+tcsOXY2Cy1ZR++wZn9Os2tKLRVc8CaxMcjq1
Ooy+TYFnpGDnlf6+1yKUh3CI9GPrx+Xf9P7gH/0mGSayBiBOKDJRODzeNtaU2brSp9ojtumJ91CI
oG0eR5J4/c5X8TLbdDU6niswdV7wNFqDpWBNWABBa9ScFpFeRUHybDZ63q/VptOitV4qTbztqjGL
vxfe0Bf7Jh17j+43pqnbfEzHh0ob1eHL2E4IsBTC8NWFIGfmg8QexN6eRAKEqbRko5x0PCmjbJFR
y0yDnp0JRG70pz+4amfGVzR//L3RgJV8CWV3fu0FfejdeClmUddm0zYvhl3ieBxoIsQrOjHNlyoJ
yjunp1yxr5KmVe60LO7Sbx4aOOMXXIR1ZV1lTorFrh52CyWamSsME6FATSFXKo9bvJBzLEFg4zPl
oIgG/MWpdTSnjHzY2Gqe+1+6vnYwuJ5AX1+lodWv0X9vUWJPRvF18oEMwrSCCLyxB7tZQrue3DX8
FtjAlHwpokvM2fH6hkHUwQzohkOWIkFzpQSG/zCFZX4jwLit4yxJf5QCIaoV6zM8A9oMF3Kck9PL
D2Bsi16PRaFgfsl0Isr13vGGg9nq+F824D/+pnYVWute8/OvahP0m8sH5bREQFvpHdZBvYzofd4z
MAKPsNGK1YOahsZvte9uxsmPdqoZg5kiLfdWgxsLNNAckT/WJLr3lE6S3cKvOMlZ5K/AZF6WCmlz
zYkTw6CXRkNScsC2MtJXbVmazUbB3PJGAY3qrzsl04ZrtcPBI7fGLrsFGxyF0wrFYAMaFZez9jIo
qE3cW3bTmRulr0NECXFL7Fe9VaNGYI2atdBDOr34+NXUUaU5IuAvPtnxftFqQUe3Gyml1kWMDa7e
/eb9SKdt3urTg2imPw4/Mt6oXeVslVpBvy3qsycllzC4yyt4unPA80F9JOpGzeQEbWqGpt8WsVzA
wnR2QeT+NfNGf1a9zH+Ik7r4JNiOEyzbvfQqwJzK7ujsWZ5CRx10yGuYnRjVPz2op8eids29G+r+
16CdkG4ePM6H01bW6+WpntkrVHJoOaEVQFXtfUd/iHgp2VeUsTv7MNVd870TcR2uR9/XnK0INeXR
qJN/Ye613y+PemaBIanTBEapmlBonmFGjjZ4RW05B9dNU4wBwiDedY49/Ughit+3Zfjv8ngnWQzl
A6mmi+oS7D1uheO9VTtdVfe4rB+myeImLPXhuW2qFgxxpi/cAafX3vFQs/IkfeUKbbnIOthZKsK1
G1RlvlatvNkEZdDvBHT8feylyXYwhugQGdaS2MFpcAVWizIhdXsgRhJCeTxZP0/iNBKeehjMEjq+
mRZFfVWJaopXrVdWV24WIkJu4wH8J2v63CJmMLTpOmlK86Gjc/TbmLroqUS6oV0rihbusjgYl7on
p/sOQgluc1xR4AxhXx3/SKXTsN60Av1QKNIKVcXiXrWr/rlH0Ki915Upwc661vPPdhlc7GHABWmY
KlCPm/dQQA0NVUSEjqlbgMav6xQQ8E3nKafSekWhwb++vPFmot/ycUYQilKivNkoZM1DSA+Wo1kU
nXMYuVe1fUxYgd9dnNg4/6p+4twE+Bi0LIA9XGttb4+7xq89hReZFu26M8pMWSPKJ7o9WhnagSxq
6O+MqVVqUPem+lYg9YvkQ5M1V62mjmLtO3kZr0p3cOA2CoSgNjDmEmwBSKatfdto3fCqh3GHlXFo
ujFw2mzUV6lwJjA0umLFT1ZrmXtRuW3wmqlK/5WCYJX9HLVa/24ak8LNQB/HxRm9wOuz6UZxUwFL
fk2hsDyFbd2Ku540GWdyha6jFG1urLfLq3p6nBGMR6SV8iCNB3OeRlk1otd5pTmHhn5ZsBGpJZRt
hmYSXc8WAZGF52Amd/G/j0gsQxmEKjT98tmJatAPgxSvWgcNYZN8DbSM6C+mNbGq4BDsndKpp702
hm26Iv3v8q3RcV1fF1GuXAWhozc/+zwlBKHRnWYr2fvdtKWO/nPoDcG0q5xYo6yH9tySe++5X05w
K0NdRDt4WGa3UVpU2eD3cYMLgO/wQ1M92OhTbR4cKqbWs2+2ePQlyA3/S2Ms0WPaV+6jVjZA1+ws
MLRtOFboiQE87taK2uYdTPZEd9pfipcjTaQjNfmVFUd2cyH1Or1GaS1TpKbV6wGXnDfw/Ths7bIj
qOVITGsRYi6mZo5xU+fgMCpP8TbZUP70OjXe8YZ8utVKVsrmAhQFmZDYenY71RO6U3HfNoeRl/NJ
wxH8Zz46zrYPQ3MPt6b6XtVdt6QXLbfRUZpF3RENNWBD1OZlM3R2JzaJMnWOk2Pe1qM8rBqp2DiF
a1wVA25nSMghJMP1mF6lfo5lyeUzdfokSyIP5FZMm2TMPhs8N3MrdK2kOqRZol+p5ZCHa9UVxK2U
IV8zX41/XR7wzAuAhDyPFABVwDzzrYmDU26nY9QdcmCiHS64+aBdp23qb8Ii6NdBV8DiotX97fKw
ZxaZugfSW8iocYHMBTyauJwmN2j7g0uilLzyA9Jk5Tj4/G16vy7qvxV1F+s+m3Cm/uogmLdwd50d
X4oESYsqMiR5t30IuNpKQUBWy9uDq+h1DBBEauMaY2jtR68SCTvOxt1OGWsXkTDFUpc6P+eWXUJU
+MK0Mnl9j8c3eiMF/xZ3h0iPtXKFcizWMabbiScjQyEKeSKF6veghAuFjTP7SwaZVBG4jNCImd1E
NLq8rhg95j2V/bXeY5S2ChDd/60LRH6DXnhLIcaZyw/eBJAC2TPlGZ4zuTKoKiW7t8c42wmHm2ww
sn/c8YmxiR07rqUPTgw/nhbiXks88aevnE7ZVGhEibWudLZ5a/R6rOyVDPPE7ejbGL96lQOczbQp
3O8b042+VSnKg9vLe/Q9Kji+CfjlQE7ZpmQgJ6DTXo/0PB8z7Fy0sH/Sx5LfXNSJTy8fdfS7wY+j
x8CnPL2eTDcNtopNgLuZkPusbmtM05HLDbQc4bxBVeJN2QwqUGSPnvA6dMvCuyoQlqtXvVMVxm2m
5Xr8WrTSfDpPBuefCjLsRcIS/ZuQOrS3N/I+j1f9hOjzwst6uilQ00C2h9cJ6hSQ/+PNOCSOVhiO
0hzYqtFVxaP0zSf7xHNSDzecim4hHJtJlMmXnHYGOGa0yqQHy1wtqNGSWPHUqjtobhkn06rFZ4lW
sF3W8A3cNm2vuQbNeA3nYzJ/Bm3Y33KWAuzTQB5HGz2zkL9G5ct40XOtDZ80e7J/X/74p2tiSRk1
WWmj+gdj7nhNlFSPogF33YPuBRoywr4ZrEzhhTeSFb2LIxUt4Msjnl4JjCiZF2S6YDnmlbBqKLyp
V/rp0JgVBmBmot9A7XwWbsEFlaut+ifjJtpfHvTcNMn+iLhlvZOI/HiaudulbtU06iHX83GDaqn0
1qiCVzdRr/rBqZ4vDyev1eMTRV3mw3Cz66enQSlsFAEO3YizAGDv5qcRWK9pNOrfLo90GrmAJAJj
TOWAMgYoxOOJ4ew4aElVqIciHeud0/UIDFN7spLfde0QD8d6PdDVMswasaMpRmkyHOLBW0Ltn5kw
ebVU/6WwIEk1xz+jDVPPGQNhHRyE/acVvXodHKCvbmt/WCICn/mWMhLnageax5Urf8uHN80M3DLP
+pz0pEsw10it0cRLTWraV3DByXlSbXd5kc+NyAMK4VI2ckgCjkcMRGVm4F+0g4bdyRfoiXjxDeaQ
rP209TdTXy9FK2eWU5amiJCoIRCUzsKjyq+1GrgWDuAd0vRbM7U691FNTG9cgWkTS4Q0efHNtis0
B0IjUmQ6r/POcFwFutdVnnbIoYn9ThXDi/ZwiSt9oQp+Go1INCHdDQIRmeHMTiHeOROgoVg/YMbW
rrXapBGUWP0uVcMCB2NFvQYcHcGDa6gjf/oTckJIqOCZAuiay4F2vmEMJaXZQ5yU8Q0CT+LaQD5g
2yKhuMmwjVmCjcq5zNcUOSW4IgQxbNbZJwxLiosuLdWDX6JoNATRsM+9ur3LEj+400SED6YS609N
UGAaKUpvjRHeuE0Q8IwWpn7mwgXmDS5aglvwqpNXyIfzQpJdZkbUawee5OTrhBr+30xpkiuTaxeZ
fy01p42m6K6y8Pyd28TAASW3jmjopM7Y9sUYqmWpHej6Gnuvd7twpcgbyMZJ5vflz3t2LEQ1GIp9
Rcv1eI4UoMw45+8PVl52P8tIqb5qSKKtqDwAp/8PY0kcBbmugRzLLIzIlcgP9IF5FUY6/EXUtsvQ
19c781feIrG1cGbOfT1kJyDSS3VJkN7HM9Mi05tQ0VEPUWN7V+ZoBFsEXeudV6vTD5r906qspvDb
56cIQgQ80PsWnheu8sJErraatENo2IQdfqzepHqZpGsaL3RQ/8NgYIdJUmibwFk8nmFTu8UoaHQc
8hgbr1sV3bmt4Sr1yg+VxFpYzjNXOZUZKdFL1skNNFvOvHfbvo8jrnLbirxNLESqkmh7+s+y7JVN
24VdsLBfzn1BSdUnxkZQgvrC8fymIA3MXEmMg6O4Jf57mHiscgeNUC2iq6tVhrNjSy+p0J85EcDI
qFzxQNJamDfERqdq+3YyuX/CQv/Bs51ov6il1Fc8cqb5dPkTnllVhHh5jFFdQvBszmh2yQ48lFap
r4YV7hdZ91bUvbVpEirk7M/YGBf2zJk1lcq/MoBEBlife0A6blYMITWtA4QLtf3T1Z3XX1GDtNo9
e1pQ/tbzWod24fvTw+W5nhua2MMxQVlCYJun9GFiRa1tRsZBcZTiEfRWGu8dY0zdPaC1+CcZUp+t
8Tv8L3GPDS9RsjE5lSe0cdtH6yXgDj9Mih1vqtpJ260WTuJ+8t3yoLZJXm0uT/XcHiKoI3VRyQxA
chzvXF+KTRq1oR8oGyuPoeEIZ1PmXRSj/zil8cLCnunJ2dBnqOZKvjKl89nFOmiFSrFQTR+nimzQ
DXD/2ThpQ9kgU6YbArQQE884W/VN2uBS4/jhQ1Ao/g31FO3L5ZmfguWk5DDwI/7lD8gIx1N30TKO
ay1KHiGg8q3zrjHwKM6G8AvaAMMtr0pzXUdjcd+Odi/WjjV0G7sYqr/gJqlZR1Lx13XtaKFveRpB
UWOmsCH1rgHzzVtLWgUYzrGa6lHABYlXoSgIKwBr3YEAoh6s98rXGGzVKhzLMV24x97vxuOQhs1H
NispP5y6ueoPKLY4CGuzYdMXbxpu72s9sKw7rNWdfaDF6ReYZd220UNzZbd+ddNbUbdw0ZwePhd5
N+D/RMf8OU8eKY1Xg565wyMBTdSu8WcTVwPlkadGsyNv5eqpsapLVV+KoU4vOPYjxVngTLS4YB8c
b4cMAYQu8or+cRRG9za5XnMNJ6hWvgHf5wnGccLxP/1SgTCVqBFCN+kkMhvSHNPKT5vAPaS+hmFr
rOuruoly6MCp+yWdSvHr8pY/PewyjYSsihwfb8D76fwQJgZTiD12qzoH8uT8res6i/qoLV56VQxf
Lw91eroQvwDgQ/ykMtCJSo+Z+jy2WVw9WG06XbfmkF230EXjrden4sZMRH/oglbdBk1sVOuy9/Vv
ltEE+Sq1tPA1MMb8TxhrebOww0/yIBgXYE8NurZgXACuHX9lvRJlA+SlekhbvXwbPHWA60QvI7+6
PP+T3QRBViqzSVk24uM52rjxwszURDs+wOpw+z1u25wYsyFFt2o/e/Mn2979/404i0FEZDfmWAzj
QwtTo14rrplcCVTh70LwMPsw1PeXx5tvJs6n7AABMABUzi6Wf/9hM5V2rUBqCtP7IjPja55l4z43
xEEL4k9TA9+HQm5fympQ25t3T5IyHdEnTNP70BH0uMwUUyxXJPkrINpgZbmN/UvL8wziPs48C2dm
fh3JsWmdoBNAgVtKgh9Ps62tQe9bN7kfBnpSIVYI0ABTF7nJVisQgHONt6xJ3R+XF1e+PR/uYcA2
KMeAMeBOp6UNZPB4VKfWGhXnEPHSIgGU/jazonsF7SauyrFUvftobKL0S+Cnlv2oRXrvrTHZW9LZ
ms38/TfIsj7hHoHYabWbXlYnkC55CSG5B5sy81QykRKA+N+eamYB5AqXHqA7flVsL09//g79b2w8
LTk/dLlpYR3PH6J/pOM34L9GA1oxboswVKEKNDECoXhXjhU7/0qCt4fazKq9mjVBtJ3sSln4GWdX
4MOvkIf8wxbv6rqvu9oRL6OR1z12PMUAujU0purJDsPhrZ/MCPn7qDLLheBXzm/+/WlksdVl8+yE
FZWItDWT2FBeIHyl+qoYTeOpLsgmePaTJdrALOJ4X2xgdaRm9AthRcll+DBNfAzUEnZz8AqQuFK/
qHqmK6tB80axIQLxbzGQdOM3YtZ+nxVZvXSRzK7K/w1PzAHBGBIY9+Xx8M5kFcS1pf8qqibaeXj4
HXAJL3/EHhh9oqzMXoh5zx0uaBm8AjQLpUTT8YCGMno+7gn+axX2br+ZKO5vQbRFxqbhSqMfayoO
8vSRO0brJodwtaaarJQLsfC5T+zwMJLYk6zyFB3/iqksWi2fCv/VyUpx1Rue2BhjbW1KG9D25eN0
figJWJI6rxhHHA+lWAnjT5b/qg19/L3SFeA6ugf7R2s6ZylvOzcYbx+xNeQ6Co6zC9PQxqG2m0B5
MUptuKfQaCa7AtMydRNqoaUvFOHOjka0JhvrZGzzVeQt76faLcULAqgaKJfYCEYMaWp/2kLF7Z3P
PbLvexWUOvn2O4Fsrvmv183g52OsvFhlWtHv0uNNXBTu4xj0WBuIMd9//svJ5IRNykPEXjn+chTX
/KRTC+XFJE5bFZ6TIJPW+dmzZwaJtrBNzpwLl4wbpRFqsEAkZtedWemjqhSu8gJyJFgzz+lGA2x2
3U7FVT123nNmSPm2WOljlNOG7pNa6nJxCRW5iGT+w//NTgT+ahoAqtp/bbQxuqrbsbltA6AY8JB4
5i8v7DwT/b+DUQunvQCMz5idCYuaDDlmq/DC5lX24PiK8xfFXtzM+e/LbdpHVbjGUouKZjtNar4u
XQmyy8DmdJuyLjAfuvyLzlyD4CXAp0gapeQjH39qxE/TIUk0tlah9XuYFdSQ0iB34PU07Y3GGizB
Q859b7415U1pLnSy3mkcKlUdWOkrTk7/fCed0g1FVs9Y19x9V86khAcBZWcrhOFeVcbS8GeOLpg5
LlccGCgJvGcQH54dX09NLQlF8qrjoY5YTT89TsFk/sq4+P9eXtuzQ1FdhZmPthYo/eO1tR2/RVyx
il7bEBnKtYrpbLbyG+rXCE0l5UJad+Y9JeSnB42/AwHc/EEz9SEaGigKr8nUGtWXvLBS9dGO7KL/
Rh3X8daT13XpH6Fp9b6yKME8XZ7tuZ3EO86DKkutdKaPZ1sAfBY+CuWvhW+OgCKsKfhHrmk+O0Zt
dTsMl4MlgPPZBZZANtkLoYg9i1cxlOQDx0r0amb2OKztAXdVIja6dwcRDdrnxHvfz64skqG1B8WS
JPN4gqIZKmMIy/i1hLibUppHM805pKmb6r/Dvjc//8YgQkTqjBARHCt1tnuSNgU/pDrRa24aHbUp
bsls09T5dFU6ebCEMjm3lB9Hm93CmPmJXPPD6NVokOV4GktE2G+BTFt/3SZY0j44NxigKVOVlExK
fbOpWQDgzU5Jw9esiEXzBV9GrF6mNrOMJx1Ct7Vw6547GRJGDBWYO+cEE0ahL1fGagxfdcXo0pVV
jNlKz0AvrVKDIhz+dq6XG0BIu/qvmtR98x9OBq1BtozE4CEidLxxCrr2uV842E/XlfOrdkZnr0V9
vM2V2njCkFxZembOrq8UtQaPIGUNZzu1Me021AFNv/ZapU4bL0Y7YKUHQdevU7VcbIGeHY7aPhok
MI95Qo/n1xVB1xTD/+HsvHbdRtJ2fUUEmMMpJVEreTm7ZZ8QdtvNTBaLmVf/P1wD7G1xESLsmUEf
tAcuFSt94Q1jfrFjA6ZrI7U5OzSqUxxad5A7hcrlY61yFDoPS+YPw5ai0io2mcK2Kds8zS9eN7j1
o4owuPE4QO3484cR58OlswkdicVb5QdAHKNe1kZxCYvRzgO09S2M6pMBK3gsRef5oXJyc0/xZOMO
5aizamgSIbKwDrwGI3bqvmuzSzeGpeunI5gdX+nGoTm2VWbYgTbLstqZ6cbyYRxNh1NfpGtwWbte
vgiJO0uv1eyiWDJGNUajAGpKcu5QINcH01TfOY+bs+StetE+IvpYfdpJlxjcN1V2sepp+OqV490U
6YY4iForWkrcQ7uX7C1vz3rTAJqCqsmKAtRZvU0aYPR0QqDmgiNK+cGcuW0p8c52d7Bqbtk3dMxB
tatq5xR//ipjrqEDouZNpKaz+rgzjDQ3DEV+obSNULglEJJxsqYw3uTznNWHeNSNpPMjEaruQSpF
7365/SxvrS74hCV9QHKS6v716ub1gP1RZBcXBKern27vKW/s3rAREx/q8fznYyENRMKwRCAgJK/H
8pQwbZNQlpc6qq2nRCvLz6RGYeinavv99lBb18AiaUGrjm4H4eT1UIrZEop0c3kpw0gbj8XUOtEJ
TpfY2atbnw/EFUgqgmODK+d6nEra+mC2TnmJYtf6Qe/a9e0GcfkqLYc9KMnmWAtKnJrIi0jP9ViI
X9m4sHjFBUnU/A71nepdSSvW8dlhe+y6zbG4PcFo03B5lS9HXTGgkW/mlzqzMu0+y4bmvIgf2mcN
cvmn24u1dfyw7kA4ZnFfoUZ9PTG0AGKvskRxyfoU8whFtXwX1sjbbEB0xO/G8Zc0jfH+9qCbMwSW
AuaSeB9drOtBYSPgPpyz8WXWmE95m3c/J0v209FqwSMfbw+2daUthnzQY2CxolF5PRj+hWOuqez8
NC9z5yxLo8DcTZMgONRZj/qTV8KZD24PujVDknT6VoiQLrSQ60G9vIyVxJzZL6qsEn/0gLdWBvaG
InL24A2bYy18bkQlqAmsPQko/9k4HIbFxbMG2tA23LBTZeF2r2hG/BdJKZxxkJxMDaTr+nAnJl6v
dm6XF4NCeBEgPJQXQIGlPGmFjN0HcuI/7MMtwf3VkKvd4gKwFiIaykvRoE7ylORG/02Pc4m3c612
HwYUr0+3V29ry4DyQRIfWDcliFVPKK3bHhvRtrrYaowUfeyNz6GSaKnfV6V9P2lp+fEvBiRR4hJb
RJPM1YDW3MxC84rqEjtxcR5YTt+2E/XQFdgN8DztqR1vTvC38Vbbc7CiIsfNt7oMNc8eM2QRKT2a
v4i9y++5Jtyd2ubWm0DZnmojpjUgHFd39dSwXaJGVhdHLWRxlPaINW9TufVfBExECPQnoPpC+1sm
/lsJQYyd10UUcC6x7OqvuWYod01UVO/bydvh+W3NaEHfEkBYiyrdaqS5XVguZV9dDLrE+gkB6/h7
nce7IeDWUi36gYvUHgL5r7rQUZmmCffHBZ+Y6D2uceHHdG66O1h2H8paGjtB0d5wq4UaQPECGU2r
i3StrAj6ovT8qtQUDAA0PRJH22n+IuWECQXEYNn9rN0qNCFu9uZON8uLJC01j07qoN0cFrL+aEk9
29N521w3hKEBo4LUpNN+vUNipayzKB6qSxdazrtU6RIE7Wph7TxxG4ktoTnBJQ1CbpJ1nofZQxY2
k1VeOjHZ4aOrx2p3zoVdnwWZy1Nr9U14kGFcqRCBhLETGm2t4u+jr9481WmWcMUlNJoN9X1UZVET
FIVWeX6GXIF69ES8J0279V2XD7qATZfm4OoKK6WNAFGqlZcRt7jhrCvaUAdlr+4hB7fHIfODu4da
6boRWLcFBX1ShQvisIr4F+fiQbzzKP/8oTTLy7OzKLPooIcXRZLVHZk6I/72ScdJqJNCOceFfDBH
ZJby0nmOqyos/+LRYfMvoSxpEC3W640pxRwqZIHVxRzDHnuDIayOU5TPd7JuO/sQW94e1GtzjwJ+
gEcAZpB23fWIZW1kokaF+qIog3xwq7k5lOC0/ptpC545rc170aX5/ajz8t1+77aiTnSQ/9/IqyMv
23IwhjwTl7lJ3ZMyDtNdrjSFnzVljG2FrP7xRKgc/2JQIKAL7J3a9vqeQVRHRHHeVBc00NAhUmTo
+mKAoJwSyhxVrvHu4A7m3pO0uWGdxWuX949HYZXgimwQdMojLhyX3slZ6TLHPS2Yt52nb/Ob/jbO
ajW9WaUikdoELUN9gtma/KvP3E+oTtGUPyX4z77JorbdsfPZCj5xjeR9sgk/gfBd76EEtTIQfEv+
MBfKeE7RmlOD2sBk5gm1VGvauVY3h8P57qVyT8qyOpRkDU03Si+7oIGiKz/6Bk7xG7WzBKLmS7c4
/Xp7z2wtHopeKv0XGBnApK6n15ojb2/clpCGJIU6TcsJCGvp2fP59kBbNzb9gYWRRdEVhcDrgWyt
tqoxJelzsir50VZ6NN9VUAjLQECSgpZnGd3dXwy5ZH4Ue+l6m6u5Yb1gqJPXFpeqEUX81rPAtv/X
V1rbPERt7w6HHBW1PffnNQzs5VplhmAxIMmar5Se6KHXjorP9j+pnCPrezOD2g2Ipgrtl2b21Xws
zDzXz12P3OnbfMg1BzVQ2RoWGnjmEHe+U8HdOsu6iZOniWDv8+2vsrXDyEsBXyPsTgq3uoab1o66
GvHfiymi+WMJp7H3pzSfcOPwvI+3x9o6svSFgBKxCtRLVruZ7LctE0PJLx1cTHlU41gMH/XWTENf
pRJ/8LL0m+vOhb0z7tauBotGWMkEXwMskFRoiUI4tL3scu8LJOZWSQ6aOso91N/Wtl5CIKSEF6rp
usRVjhJ3JTEVlwblq/CoJ+H0n5bkKrK+YfnNarRp5xxtTW3RfKGmgUDSq4K3k1egh6eETa0U7fg+
bmeZn2Xlln9oBfyyj5fDg2ca7ZJXmBFeMGvOSrLSNssNvKM0mXR3rjphYNbE0+DuvJibHxLZSI4q
KBUwlNf3QyH6pOptEG5lO47nBKmuR3e2I9dPcFBzDmk8juHffEqsq5bmO6Use3USZAawTNWV8qKl
LjfQXIV0Q0wg579un4LNqTkAzgno2JPmsqS/5WxZgctb3pL82kqb0P7p4jqHGWUmw0Fvx9g+puDp
mp3vuUQY67Lz8jEXkf2FFbI6ekVmVNmEnNpldLL2aKlp2fmhPTdHZ3Yn2Ln0/56A24V3RZqJd9RV
xY/bs946+6QhFGNJVslUVwtqOSO3Ox2Di5pkZeKHraoJuLdtBJNJALdSG7tGODNx7C+3B9763CCM
mTiAXK65VeyVTinPJMn/xa0U9USwji613beefaQZ3HxuQLDNO0HC5lwJuDCqX5Rx1jG7KoTRO61S
XNrSGdIg82CrPiiK6OR3JZ1jJA9lG1b0/PIu2wtyt8fmJliwbNwIq+9c58IaFizoZTaoCERWWjiP
HtAJ0DluXn4d3bgx/N4ASbfTDdt6SGgq0POHCP6aM6LaU2NjdUTFPUVy8lTFWTM+ujYX3wd4M2m8
V6LeArCA6IJTBfCJY7vmVIkGuWU3S6m7y0H7Yo3xvTnoVN3VboyeYkdm32Taxw+p6sgvelZGTzxM
xUetm6z3t3fY60/O+0n1jI9O558H5vpAa8mICxCgwYsSNnWQG4rz6LZFGsMKQt/SF2BKQOx7Y/Pu
9rivdzbjvog689zAVlgFND3oi6R33PhiOL0467kZpicOrtUe8qSbl6UW2U48uoFLXcaEw0JjcOGM
rO4RdR4RmkLIkUy7zRy/d+b8TqcoOnz2FENKn9aSjR994jV5MIXZT9KExot8PR3FHmvw9ZXGTyEB
UBcUI32lVSjuOHDdrc5JLmlNZjNDXPklhmROHorabZRTONpje1YGOyZDUAr3YLWZ6ZxvL8HGJuRH
IH0AW4Mq8WtJdUoDpVXQ0HdSIlhEtKv239LoLF9kjX1yEmwFJhkDWmMTT5fEHviXeYTUOFlKs6vx
8zoaWHQ3FxUWdCsBDS9n9LenRehzi6DoGF/m0bURqDCFVgTU8pAZvD3vzYEW+DuNfcri67NXTSq4
JS2KL3UMzRah4SwZgtzJ5R6uZmeg9bMhdWlbdVozkOHVdwlFCnSUUZQQOwu5dZZA7aBkt0DduVCu
v5wrVTXL3DG5NBkabz6VLlU9m2hzDUFtQ7xHpVCt3eD2V1x26PWjzK6BEwqBBo4dyprXg9a0apUy
0pNLhB5I/AiFePzhaXn0PFblmJ9BVcSjbwxzfy6n2s521nBz7zIRAoKF1GivRWj1xOo0o66TS9t3
1RfHiIenPm4jKxgj8hg/b2IUs6MqtedTSrXW9LWxH+wS5oGr/SqF2tbH29/j9RPC9yAiMpbOI/9b
Ltrftm9rqmkYeiK9pINVfsnVWdJrafv5ZBeco9tjbW0sRNhRMaXIxJW2OipxI7RGm9Ps0kIJGt+g
zqIjFS7l6O0Vf7ZHWswqqNBvAC0TNCDbuGFWkWlPRwFytv0PYwix11XZ+nzEytTvgBbwz9WFmOZ6
UztKBrhHz5/VMa6+Kn377zRPTrSzdbamtMgWE8NyEKiEXC9UHiJEV3QWsAlHH/ITKq0dOuP0BZod
5NnWHY/IH6YsPDjAQlbPTWGDgy/RZL8kcexMH7xqyJPv6EklqS8cTNafMzfuQziBat2de6WN3raD
He6J6mw98L//itUDrxo91gxFnV7atlHvejdHILAgcD62gzQfrNzSH0FWdP3h9hbdGna5HBbDIXCF
a8BGShPX6kScXrDMLLNjFEXmPXI56idwVrLx5w45iSfIq/OerPvWRlrMFpfqDAyMdc8g6Ya4smo9
vSTg4x8BUxK/6A7GUYvevL0HKd8cjTr6SwkCOO4qYvXiCZr6MKYXdMPyUz2N3kcvERMlvDHZKQRs
bSdudzBbCz6f/tL1vq36sjYtkaXwpmKEHTEKEK0PCRSz4KiJLP3QOAYgXJFleeJH0FAPqhab7ofb
67o1YURCloSElATc/vWvkFrXzT2EuIsbIoJ0wG5aE++rIhkc3+grw9nJRraeNiSb6V2/UMnXr4wO
Rawdcp5QQaHnV2+pX4YOF4QU0cTPYLrTneG2Z/f/h1vujt8u8ag2J20uiphvbGTyhJec470X8wy8
guQ22XvFtg7JS0lpQY0vMc/1cEXTujr22dHFxtwmfyp0NWyQfsSaIDnL1FO+OWE9WKdYkbbYeb43
Z0qJAkAH78er0hnP4DRCiwKub9nDB0yQFkcVReRHt0Tz8fae2VxEWMnw/xZ2wqvC7DSAvZWMFdfa
cMDszHqsRaf6wPTjY+yMzh83sBe6hQp2G24u6iarG14xkwm1NyW6zKZZjse4sCPvqMxdtHPBb31D
gnfK6RQmeE9WF7wztODtlS69NG2dvE2lLJaii5IV9aHV9U7fmdbWZ6T0ArIQBC6ArdXR84q+CLua
cH2k/4RJ02xa35WpMk6uO6Rf5tHYfTs2J/gCaHR5konMr/enkVEMtQGJXMoi6oO8jz1xULKqRR4U
cZ7j7V2yORiN5aWrxoO5JrJhIxBVCC/Gl1g3ZHFC97CafB2JkRbhOsSjbo+2+TGBUGHctvgardGa
dmO1oUyc+DLQoniDpYJ4o4HYPILCSa1DoibEin8+IuVHkE2LBj1Z7/XH1GDnTGlHfoMkb4nmTvuf
JcPsfVl3w0kb+njnc25N8Lfh1i+TtG2lq5B2vlSYVh3LeSSNQ6LiRH6c/DdTTfj1N9NbuHDYyy8a
GNfT60Z49hgVsXzIKf4ECPfGmmzs78rOnvxQWP1fXNW0B6kaEywuZpTX49V2mNQajYVLb5fadBBK
PX1qsjb0zkT6xv3tyW0lOxwBayHFI+yxrhzoKEMNAxWLS67V6kmn5ncngNk/2rHqKb5rNBXC2qrn
z1j0fL899NY6UvyESAzlnbh1tW0wp8tV3L+yy9QaX3McpFPfjprs0dRGPE0jNf/n9nhbbxK1Tj4s
Nwy11tV4WVZgJK+M0DMcu/5FabUtj0WVlaferow7wlnvzgulPp9uD7t1+il58Z9FavcVZxqxFJht
TgeQshv1+3GgEHWQNiSmMhVKsXM2NgcjzaCYu3Dg1/JtrVMlTaTGOSi1vrnAgOaEWE7fnaRjdmPw
FzMDi0omAGgGCPH1Rs3VpGxTK8eyJoIqgfBp8d5VchpGjRX/TUDxgr8DMgO6f81wLMaomHsExC6j
0tXznYOLz3dbxOU7NIYsv51wMfD1PtL3GM+bmxTBHcAXi+7WuiM6jo6TkhKTkKa1/GpWrvtMIDuf
5wTN1LuCwrqzs1/WxTwCFxorpkFLh/dw6Ylef1ZSUM+ZS4yktUxG7zSqVweTFugR0m4CyJFyeVXM
I70eswo6tbIeZOnuQfNW++jlN/Dskxxr/+uZXf8GtRwiRbEFztlFbJ1qte+fGmvOceUJ9ygNy1P7
W7nlZSiqpIv/7lKofXHE/C0yFZ2ih1JGWqCHXvZmGKdoKbns1aVXh/9/o1BKJhwlyeDzXk9IGb2S
mmeuBXUVm0GchOkhS2UcKGpiPoJ+Nx9D7Lr+7IC8DOpCkoWtQYmBIsr1oHbnwKtzWcmRlT50IH8f
AFUmaBMUe5Ysq336v6E499QYqf0h/nc9lIuYGBp/BpsmTNVjzXuF+UraoDFdJ09KpO+RYre+J+w5
oL7AdgAKLX/+26oZKDBQh1a1QC6qinqLIWteauFpQOLzYKBx7SO0m/7N98RhwKZFBwB+/RIX+mRj
wehpweDyWNRtJv1YV7yTGs3xzlAb33ORFKUER0IKmGx1CHHdG/UedcrAyolEfZFnk+LrpI5fZ6c1
j5Hl7PGWNr7oImNGNsh/Eb1ajVjY6TzAqNGDIYrGYyTT+bzkAefCiuWTPsXfJkiHd390gy+7hm3J
WHBfyHvXcDnIRFBcWOVAGfHLsXszDQZaF76dFs359lCrQONlqIXPs7wUhIjrtohQR1PPvFANUMOU
QWaICmX7qDoaIpeHRBRzgAGbgNQ77Bk0bdxlyz0KNR74E32wVSXDlO5UYlmgBlkSAvqd1NZvzMo8
RZ67Z02/tWt4oBYvT6TeaTNenwqvQ/PFyCw1SEWkBm49zoe064u3WN3Uvq60w1+sH9oY9KwXL0fG
vB4vs3HM7SYumGjZOPZUtH5ohsVdbE4/by/f1keknfJitAIafV2jSfFOdNQMVJUbT6X+c5hQaHqv
KbGq+RMoocvt0V5/RxRWeH54gMhi6E9fz2uepW5kHhc1vkRqoJhedkr0JDo3U5I/qPnc7ry5r2e3
VGGWHprG3QIS6Xq8drTFrOilGXSxat2ZuJYEsT7X3/DbjT/cntrG8/5S8XHpLLwIJ6/OeWfbJQFq
Zwb26CxdQXtw8nyRnHRkfe7HJo2CxbexfEYFl5j1EAPPyX0hjSrKfXzCd71bXl885G1ki+ARaVuC
iLqevOjnhf+a2YGLR7xV+7yIWfRjtCGOHLHNioqTmzhJRCUZ5av7219jY6EpZYLGXypvdDCXP//t
GbE0R2gATa0gyoo24glx9Ycy1t1gaqr64EAJP9wecFnJ62jj5YaltYPGCvpXq5XGGHQgBCm9oINf
GHRTn1xCty/vwzZWT2mtNG+KhY82hH2104lfY864AQkDIHTgF8gVCMvweq6x0xpF2Y1qoMeIBvlW
xOJjRYa9V9GJ73NvjI94Unh+YpX2kzqO6vu6F9W5msfhk+nU46nAxXJnN77+/kAh0DkA0s61BSni
+jf1c4wDrI01aY0B96OlN90pm2T5CLR4fhaW+/72198aDhFrF3Yu/0BY53o4ZPV45jpTDxTX7T7W
ep7ph9Tt8RvQHBpKNTrT+c678/poe0sfDdQX/WgTRNL1kCymK7QpMhAIicvGL+DHk6vEdoWioxfN
x9sTXJsUsshUHrmQ2Vn4L9GOvB5uBoSPJB8vatMk8mi6YlzogPqHsZ3Lo930oHzmzDkkRV784Pa8
eGHjHMhuxhM2IXsyLUvQd73Z0SUG/sC1TQj6SoWmyFxt7DSpBwI9v3PeemCK0gg1u51D9XpZGYdd
DViRkgXNtOtJq43e93k86UFSTvGnQnWSRzvXisei6hXfyt0ftz/yxrQgfwFoQZ2IwoG2OkhNZpdR
bI5GkI1841hxrWcXCsNObXdj4yxSgYsgE/20VxB/4baRmEtVD6o8NT8BAYOd5GXD8NhR2NpjPL++
g+k5LPx/cDMGVOvVtTTV2URFKNQDE1uL77HiWd9BjUXzfdIvFli8E6NyBo2WiZ2l25glqC+uw8WV
cFFcvV66VnPaJVpbUqK5e8TtWCKV3XT1oZkU9fPtddvYJowFxJ9wbIl0l4/w22XvatWIsXRvBtYU
Fw8xl+UxNYTpo/UWn2K07f+MRbScRVCK3DQsI4d//ao3rj26HWodgZ3N4R0SEvmDQ7ByjyWGedSn
wTz9xfzI24kAeU1RH7yeHyGttGU7mYFRpPbJ0yctqLLQOWRLIjaFdrv3oiyLc3W+ea853AQuUF2w
/Fi93EY2xYZbu2aAELcjA1G2zkclGevar0PZnFS3wSkMxpaJX65Y7LKdvPHwdTKGk1pq8mCI3Svn
1X7iJy0NH8BTgKDsdUYxQ+eQliKsgD5F+sivnk7lCK89d6Zs5659tZ0YatGxhMfNESUPvf7cMdDt
xKN/GcxaLp4j0Y3neB7jU5s24tRji7SznV5dO4y3OPogwA6miP7v9XhWEoZKVRhm0OrSVXwo+qXw
50lr9yyqXn1DboGlwwxTHkgXBbbrgTKzIDLsM/3M0UyDdjTTxTNJP3GT/3N7x76aEubv3DssFJVf
i6v7eqQRrXM7KtgEhjZEH9k01gOMhninm/R6FP5qqEvLBQP3ZB1gJrOjlxheWmetUozilGRU1CI/
HPMRC+zbE3r96bgWycLRGFqo/+vaOTYDZjtWrXuGXZP9a6CIcReWkzhqGf7SO2O92n9otdIPQIcD
djU949Xpw9NHWpVRu+ckM9H4VGV7DG3FeAqN9jFXlXCnSfb6K5LDvuCCqCVR2l3tih6OSWZL4Z6B
q4wnw5jnx7A2lbvbH/BFzez3OwWYD7ECNXmCclxO1t2V3namrqja6ohTjmb7hibzUt43Q9XZRy8V
UNX9vrOc4Q0nhE+qa1MZnm2jio2HRDHs3G89mmu8IY0DAk2CqT6gGGkZfjQ2kwy0MtK+1Z1V/IpF
JD8OYnbfAl813llhhikHmMXpsyjT7jGET/5xGLtW9aOudLUDBW898Yc0sv5Fx0p0B4wi1Tejq47f
40F3iyNOg9Njm1LLOzroU8Z+IXUPrTii8cjPTNHqfumgouzbjoSOOOgYR3o6ctnPuHe3/VMoHGM8
4Spq//SMBiE1PTbjT6HMh++FPiOo1DsUR56ixgxrn8unbu9Cq42eq6Yf2qArHKUPgMUleFpoWlEF
jhkVtY+DQeqc7EGPtHeuxHdt6KqiPHfUgE7w5TXN761xHn4aUWE4R9TW7Oo0mEYydIdJQn41D5hu
Z/kxBxFdiIeuhCt2QFRXtr6ZYaQZnzVk4Q3Db91IhuVR97KueFtiohWfIhlZ4S/DHLv0ROAhzaX9
ZxT3rRhnF8vWotaaQ2IqsuYTmtiE+YSjSR0UxuAVnq+6i64pfg9xOt5XC+T/VyFqq6b8Zng911E3
Tf/0oWNks4+WpPTOjdJ35nFnR3IHXW1I6huctKXjh+4qynjXd1Rb4gaBgFB0SqK0OqcCj2c4pFru
x5E5Bx2a2X4ERfK+VMrqJBFT2Rl/fcwJ6AkAORaLxwdR/XLl/Ba19AjRTB5s+1Noj9VD6zTfQwy/
A9tV6sDRq/bTznTX45H8c3PxqAHkBCq+httZehjnc+ykDxEOdmEweHohg3kEXnWq6MyZR2wdkuHe
pFdn3TtN7banpqv0x3FWO+/sjNBjz3jZJHPQh7Uanupa4mJaAACZ/KhJ3Oxb1UDw97H+GNU3Vadm
4UfbNQf8PktC2+cJ86SHoTUMHMtpadccZbN4XxCG9/+0kaNVJ70e9BYONhbRvmVko7PYH7XqwSoG
LXxb9FXVHGnFlHipORGREG2MUn7FM0k6QZIpSE7nWR9/EvrQZm+zsDOfNEXUlb88uj9QNuzNk6zT
tHz2ZKwZ56FVY+0Oq7jsP81MM6v01ZoUC3M6I/XeIXYpPjRpH31lpQr7oPXz/CbVmqR/41jKfBqG
uk0+Dk2RqY/81jH5kQENM79EqRLNT+2MKMA5NFBMQ+WrcEr3UGaant1Bi7DvR61phnfJWJbuecIJ
NIcLNRpvvAoP1J/G7JVn8tmwO2Z0YTzzZOlJq8Dj1CfKFraV2Q31GsAT0zFLZKFf6jaqR3E3gJoT
d26dz8nZSdNI+4QFnee0aEfZs/Wgk5sqx156dfTOmFJ1/Ggbs/azJazTHimaadFZ4GQWcTz1vDiF
Xo3dnSltt7/c3on/gyb+fvRe5FKBfSLWQ1bLMbje+nDbgO47bvUQpQUd6UO9wNKCql0OfKxUVdT6
8IE9GbhOYX/Kx3D8z4u4Ft6JMuRpB0/RAbGXOj59iFpG3d3slMkPzIliAKw85KeiN8P+AHFLmKeE
AxEZvgQqpBzadJxw601ivXzLHh/SQ1moOqj9adZa1kutqne9Eg3i/VzPShFYbhFWJ1UdLPrymA5J
9RANqpo89dLBc7adVLReDipaVWNQjeaQvVGKNElOJZrZSGk2YxW7/5gTdnRfMbZxrYsu8+qHC9bW
OXSm1jX3bhLlkd+lKvopB+4DwJwoEffuL4wAPMFFZKMg9dxCjtIepi7rTkU56+gGx7kHAJ/eopEc
nNzIm2/09pzDlIuw8PtYeO0D5BO0b7jPrCn0pxDs7zGZISH6WpxGYZBSB3w2l079c1KWZfjVtove
9ktTner7pHOqKQDDOk1vwjwSw4lvQ2EpTIz0IWykAhoJPe5mej+AHu58XR1nJ4ChgEORRSXmvUSt
5W7y4jE7ADjq1PupVNzwUSHEf69YRQwz2ZXoi/FU6nJSIMk4bfo5g69+AQiMlPxhgNARYZKr1LE8
olFUqEfVSJTpGOYis45O5VrKgc5GjK1io/PW+SXOwm4FumAqZnGseoHFrB1XifpWLePQ+deZDWW+
S5G3Lk4tGhqDCufVS/P3BC7Wl7Eum+wTlef5qJSwwh6s1I3+lYiUfhBd1Gv3fH51OtYO4MWW8xPd
oUvHIqdQVmrlGFqzfsaGMXX8gca/dRBjZFzCxkgsPw675MjTadTnpCnn6XuZ9JiTNUrqTN+F18BW
9DV9zJ/HLAaLmNfh+CnqXMihutqCRUkaGrMtKp53oBir+DgNImIfh0lsYSjshiil5YCo88+lMoXf
TEW0xtuk1WYWPB3UOLAbUdxZgzLpn5wZQbKnBuVB6kair5JPodFAkzoPuZM4955k93eLx7Ih6yP1
n6w4zeZQTp9mbbR+mfyhkvtYJtGYMxKNU+97adY2ZxxubfMuqrU4tE+TKRvzkKZiTr87M32pfwZg
pRijhnYBTyh2ldR8iOfYdYJSy4wnqTgIjk8CzNib2Ksd4xG5gEI75m0qIBcVcYau5+yO3kmvOj3/
SQOt9x75uyyC1dDoxElFqPYMcCbKxTFK4tE49ZGSzIdqcXr3jaxpxDeoLEZ+ahpb/1cFkGH82wuR
NKDd5jZ6r3SG/GJCVMZx2x6N6TwNulkd0JJIHrtuzKY3Ev32kQIUrwuCKJpyT01DIfjre2Jov6s9
r0v9SS27QK1FNCILOoCLVDnR1Zt0KLrPEOV15T9iMKRujTqsxIOhJIPmj6mq/QRdkSo7RZhXTz48
FRr+9L8X0xcoS9f3bGp2eq/UjfqgZGjtnrU5nGY0MujNjX4KPVU7tJ1UlI979zt/7dX1zrDURghp
EHxAB2GV0EYTIIN4FNZDRrhYvnclGig4q0yD/NdADNJ+tmQ/h36WADo4KZ0sxrNAgEL65qhY8ztv
bDkybjbM/1nTNFso6ZR9C4HR8uLmPEO7+oHsYp8NfjugU4qHjeY+oW1Y68ei77o+2ykuv7TTr+dD
5YFsjLrPkjmrqwzJJCPLRhrsD67WRBjsGRD17/VOQ7KilE1G2Fw1yfe8rNzPZgne/1QXjnDeuVib
kQmMdD+eIH4k6pLaaGjnV3Sgww8kWWk8+xEKhD6Re2GcFIVL/h8gWemDWQnN+ojThPmPa7Va62uJ
l3f36J4U7g414gUIcT09HUoIdXr4VeisrZlV0BVtLYyM/mHwplEEeamqbzqbTFq0snybTmrmnVqz
SxPfi0acERS1+SqnsjKOUxljW+ROX016O79UvcphIRVT/9ns+p9uOOj2Tha51A3WPxUopw5SlVeb
wub1hjbpuEokeoYHXM0nMfijaNLKj1JBM9of2VDNwU1S9dlRB8RMkN+38j9sLNGjRFxj6WwDo6Ei
sBy536J2s4vpg4a2+tBS8/xME6s94R+FR0+X8uSAJiJ2vX2cXvBj15OGNESeQ614Ac2vaw9MtUWl
vLQfAHqkKvALUVVHtye5eHSEkbrPOmGUeuijxH1QdEohky8n3ZkPWudkoe4bncSEPeubeZEgyfP+
U5rabhpEpVVKfxyQbD0QwebPi3ireJY5PaqdOazL0IvXwZL3/6/kTRXg+qt1eeRkljG6D1HjDveC
gOgtdXjvCa9o51cnB+XA/6HcK6S8HpUiLDXhhR/DjlmfWw9KbKh3lH9F7qQW+HCJpVo1ODiPRvmU
x59wMG/dJ1dL9L1G88tOvFo0ul6AEIGyEOZCW1ztkxIzC2pDonhsMtV7cge3qQKsf3hoEtqi7xS8
+YSf1obZ+FojsAqMs7qxAjOawtLPZKj2dyxe8jylaS9Lf6qllZ/HQs8vY6Tn3dEA5Id0BLSi/xrm
aAQIGgvv2+2tt7wP15NA1IUiFIoWpPHaGkIVNU3c6WqpPDh2F0xeEn0frHb6xVvyf5Sd2XKcSBaG
n4gI9uUWqEWqsqSSvMi+IbplN2uyQwJPPx++siiHKmYiembCPdMFSS4n//Mv1hNnYbybtWR4rDrL
+jVbS3QD3jOuVjuCXxNWjrN6eGC+tGn/6GNaw8Jd8tO4GI0WJsRYYKfY2KA1lB4inNI8x7nLSMzm
xQEubTj5re5JH5F3BVGdC+e7EVtVvNMdCtwoGBcRiX9dMaSfZidyq32+cOUMKgS93USYeikV4kpB
cWbfHFy9f5JeYp1n0r8mfzLNSNmRTYCfnl8mtfnTtBTyyuCV2dM+7jW73xFrncQnOlaefhpmHZeE
uctr5Xvdc1XO7kxD2m4AZOWppPhofYF4OYk69fDxR7siAgAbwvxcOcUQ+df/eL/YSrl4AGNqdpJ2
PC2+4c39vdYt8gEEvTqAA2Qnj964r2rxz3pytXujGG65pG5nDockHZLfYlk4TnRJ3z+DV9VpHNnD
eCpbOkF3RUQt4rPGteyenh7YpmFkthqaWiuNvWJVanoy00q9ZTb6l8egI45Y2mQjIHJsM4OmZZGa
WyT9KXfm1thJ25mCoVY1Msj1NWohcdOeaPJc+TROovDnsahuTOLfsMqfa4iRgBaMJS194pX0uBmJ
1kuA5NKkOcmIVMND0nv94nej27p3Sz9oKYl309icuWK1/5oN8padsM3qIe8n4kp9ZWyc+6aIYxnU
Y690+6FNxzZsNQSivU9o0twf3VEdsn02Ft25WtRy+ifiG3v3o6zcU2lGEWZQTlHfI8xuJZejtqnt
vTUsyiFS8uGWz9cWKOd16cKvL8rhCstzc7WX6KAWsiWqk+Lab5PqKmOYJTlxJX1t3qhur3ri62+t
ehwCM00El9uclyzr3SLlfncapfI2aXln+lEhUms3ovk41APYqJ8SfFHtWzw2vsgoScIlFcN3ELnx
DlLczbW3LbhXfTrdFaY+rBNKlE2lOANoynbO2pOCXUwa9P0Y+4TpNH2gWkCYgd6li3fjbP0dyfV+
htEtYBBgEa+bx7bcZjux1QkXtVO6UgdO6Jdr4zhWejceZd7ro29WjRjTU6cqsfIy26KoHxsTe/Z8
xpz2dUkAqF49gI7HNPGUeFd6RXviZqc7QKPI136apS6nvWMvRXTIQO97H28WJw3LPM/s76MlCs4s
o0yl9dCCpskLCi4OXe61/atiVqmS7Rsh9CoYR7ZqgBtzch8QRDTx7sbWtz0xGH+IVngfwldaeZyb
2VfLSDHLeKxOKGb6hzmx1BjeSVcXR40Opev3EZFpYWt1zeKXQ1+/LY07uXsUgXIO3I5Jeo+ciOge
CB9pUGd28rWoSYY5ToumZGE968bdaEXDLXvBrTh7NTZAA801A1vFtTW3uTL1JQQAbBvbk+Mwgx+7
ipP9U5qADmvaXBWnJtesBxTSVnRQCBhPHhWiqrpgMOx82k9lnjrfbgzl+oubWUWndfVtYhkjC1u3
1j8KXb1VZzeHDcHWadSnyR7hUA6T8aRp1ePQuMmTlF70RI2v37UWon1frSejXqms07e4hTR5Y5r/
ZWmRNUw4HHzSlb23+bRTIiIph8I4dQDJ4D2LLX1HK5eD2dDvX1Ta0Dd+8eoghW658mbplbK7XGfh
VcNYaES49ydDjnEbyNopp4CYilQN+ZiiLv3WlHr3rGX8j3ZuBcwaKmBGcG5wTbJufJHrAVjzQeG5
8lG4V2+T+aRjRrFa2+3J6hw7vSsWmmChGpuj/a8Ty7QOu0qY/2fiOWUChCNYw+uKQsyzjR4ZdWdi
x7RpEdhzNQbaPCyflbnpLcqKtL0lili/4R9zbv01WjEOLXTu2RQua0H/x5wrsJxla3BWYYC2lLul
WNQlmHVvuDdEkf338Qzf9D35MW3VPHNY0YiBS79Zcvlsj4iDF3O34KIFdkhvhLakYrx+/DPX78TU
gQTDRYSMCojV79+p9hBRR9Drd6moFvlp1Do7+SYHmtrH2URHfgN82d7m1x4PNw/0QOtVHmvpdYv8
YwxnlZjRyMrsS8k60rKgWrwu54o4RC6XPXY+eZBKPMZ3QqMQa4NSn4cx9Iao+FdZKS87Oj2obLAQ
MokiFCbmzU3YlvFCExXTODu0s6ypM98dlUrXDh8P1nYf5Olp6CP7oTFmkj6zDUyeRzBsAtntS+fZ
4om2lJcBJpqe8AFLPi2VLX4oA0YqS5S5NoqyqngWdS1fa1PPbrkRrF/mj9m4PguPQD2PxAJUZMs+
G2bVKqvSTJ7L2Ok0PzZjfEoL0n1kmzgvCRIeUEevuMEG2SxzfnXVdPAvVtxqyrjZ58qsp1CQ43hx
ZRn9jEgE+xwp7rL8i7VvV4XFaMr5hjDwL6O+elfpJJvi5cQhtClbSgG7Bohevcx8G++unuBin2qz
Kl3hl1Ghu6D/IrcP0eo23e08cknq7won/RLOnozbHei8ijHDx5NhU7yvIwF/DJ0i+iiK920ier2Y
UTGN3XRR82XXOwWGBEyOO6lnJiEatVneR5PJTgQKXhrHBCJUe6vCXO8Hf0wB9iMU2JzLuJjBw+Au
9X4x5U6f9vkcaWhOySjydXzq7ENbo9t8NWSkPi0Y5ZW7tB3bEZvxuUu+RBBCxH2JJEHN740krzQf
crklwhgLH/yfPx6i303q9w/IRgG8SweZezoP+v4Bsf+JnFztbWgHDf4m96guvC6mK5vUsy8TVShn
s53H6Q6s3UtKXxsWRwuyFsDmorrSG/ctZAAaT5CpTI640ijKF7004u4USTKMscWT8r8WVoiZ+o0C
/A+BTwr8lrNYRn47DJkG5ldGejQFmtn2L2ISSU8rf65TNyzqWnH7UI8V7aiJ2ZL7SZs98Rh5BDDt
FS/Ocn+o3XG+uE1rg4gofdLv2pFaaJcVsaXcV1FqtQEWCvKzNfapsStGMp31IBE4vZH96+rmpc71
mCZ0oWTSfiq7abZCHHQAwLB9qIejPqXqQSHbTnnmqYpXgCd6+5IPWgRWIVPKZDWfxf3QTA+w9U3x
FGGE393CwLarjMkEMZ97EcUeInAA1/ffqlYqyHFmr11kI8dz6ZHv4yfzXAYINjURlCaWLmFerN5K
MXt4qE+yobWerG011Ztv8AE2pTJPgzaOzguVHV7F2Ay8f5q+kmY8VGbz3C/Ro+ym5OgBPwey6EA7
yij/zzXLCB/2qLqx2/z1hwEnAcZY4uwn739YkWaNP1vdPk+EOh7plwnfKWHW8cfiCQNV5bXjxiD8
1s7F8ePlsq3o1pdmc+WmBCttdczbLJekLpgL05w819JJvLBriEAHRIYmG6CwyQO7jwrjczpqTrCo
dfosMd37VnjZrZyJ6zGAYcjD6KuFBZGA6yHwxyGt0C1ts0oZngeHmW5Gmu5rhZjPYpzJ9zWb9J9M
tZOAXBbl68dDsDnUGAGgkN8kNgB0SM6bHa3ANKwVolIurhZN2b6wxmQ+p1mbmSHcwRkxaD9qflVX
3s3N9Pdbvd+seFeylVFjGhCg3c0xo6YQ81qs4p7l2q0BsTaaYr29zKpWgM2stMfKLTjrF1zcaz/x
zHJ5mSaL61Y/ewbWF6kyZfIslZHOApchGV10trvpvwku05z9mhEryk8z/BTamZmQyaGPda8KJk9G
xXmq8d703STXZ98mNiyhpdhqdKrzsj1VMq5EWHSswl0/0qsRbqbPpJapE4pHuvxQ0lKNiADdicb2
U7QkZr4Hsq3GPbiKkmV+1ORD95nCrHqyjXn5Qa5HGl2sqmnswwTjAz34oCweigg16w6dk+LFvfQ4
JvqJPajO29KjYghiSEnRvcUlns2hbyX/XyPJ7KfIjcW5zOi+HmaE311Q6Yo+MFQMWH/f9k3nhDWI
6RA6o+FC/e90G3oAvavmBSZ71j2VETaFJzmRPhnokIxpqVbWGGllkJQipSVMIGe+d9rJfUYk4lS+
k0TttxxmA5fQLlum75YtrB/rfd6FdzZ0T/BuSvswpKPI6HW2pLEkcpQtPFZVHl1RKvKrNOf2mKdT
tiaIG61ylpISz3drOSc7O6P3yzFVjnA5Ak/DnPNnSzKJFo55pcOCiefGbH64Mnbsp1W0tDzBeFa0
O1iBVpcEs7dGL1ERGQFVnLE0x0aW6qeMHThr9otcWjNsxcDxtjgzS3qqaqP/3tqarM7IQAtADtiA
v9CcuU+lFPKrXs0TbnCwGMqQ/JDaC3UB84FcR70IlyL2jpCSuCQFqqAVGXhJAnEB2Zh7nzR4/x4s
6VY/Kq+iKSzdJfvGtbLwwllZuTx2YZRNoC8xbIcDtD2VfEWjy7xDvdT1HNCnhViHlW/noVyx8Ctq
Z0ke2s4yW6+4m42pUO9cIjn+JZImzkOyGytck8x6dL90XDyN8xCLwUFeliiNX2GC7IhjU2R6FrAh
jCfNEY750s+aAWFgBrhLQ1N49vzIRCjEP51OmfMQTYSu3ymWt1i+pWBtfHAGpRfwDmUuTqAMvfUZ
FUo8npdGtTp/nBL9bVnmnMUla089SV0QrEHDNm0SP0qweNpNlVljnyVN7bMCpWaJ93aadHewnspe
369FDRWVcNQvE1m8NBc1u44Q0kRWtceYV5/Eg6iErJWdlQDhBni4dZfRrLLiSV8w9/SHXCjRDQL8
9SaJuoXGOUU4IB6Q3vvtGaIvVBA77Z9hvughLDh3l9WJesZgJflSDUN+X9O4+H8PZBbdeq9HwrpC
qObmbAKhhsKBgOs5L+i2CFGkn93Mrd484onZkVnP2gk4O3ose6+9RUa8PpAsCy0rNw6ajKA9G5Ra
uGpnLIlhXZjMi6b5gzsNhvBtFijKz9Q2D0k0i/EB6iCCrrBL8zQ5fnwy/eVwXm3sIESaKA8g3GwG
wO7EktlTmj6Xk0pp1BZx/tjRnMIohFgYXNnMo2XM6dHuF+cyechXcFRWbtxAN9cvzkcWJdYTK3Od
s9nbFGlT1k6Fp1XiubCElsdB3qdzfGB9Te4uhsuq3llaazs3Lhp/+1VckqmIAAnoLW9evRAAuGax
1M+OqiaXSnOSX31ULkcI9sWj2tFsuXG3+ksxaoPswPZGC8vl1tiUf2ONbqwxyuq5c+KyPCrllE87
OF+mT4xD5YTakGBJMTfyaxkr2YHmcgczlmruU4uY5+njT389+2yV7gzYD5MPUGZdj3+UQ3UC57HW
tPpZtlXxo+vr5izmyAokPfVTThdnCkTMriAx6bix6v6y1KlJ0P4DKyD7uqqHHE7pYmqqZyKcsodx
MNRwktbwzwS47M+Fxd0WR+nnj9/3+nOjHwJ+wuGAqW5uG9NY4uAcO9fZ8zhAxqzTjFNQkZXI/Smt
9/SLoBl+/Iu/32NTexlE+2loYtlerha4tFuqha4yL3m6wHEtlcoAzbDxUzzGnKwaEmir2C9GTT+u
b8wSX64oSrz+G7uBUp9rt1nP4z6umvvBLIzsAYyCQzmK9OWFJ4dBz+YilsRXqtnwfs6OGODp5vOU
VoEWidno/CFtqeXCj1/saupgMQA7gk2aGNg12fP91EFngmOpO2YvwskKEmc7qzkq8B4PWj2qR8dL
q853gIjgDpJlfmNUNwgFk3XF9Ni1qCho8m1DbfAzl4aY6uLFtBK579Z4wZlKCZFt0QRlO+bHUsmN
RwNa4r2SZtrLx+++bYCtv79CZfw7/XEEN+s8+2Pd4OWmQVlu1WdWizQCJSu8ihJ6tH5N3phewK1M
v1nISzpkjV1+HuqkKHz8YZ0vsAwE7UNhff34ka6WE3sXrmcrGrGqqMxNiV/Qc2+UAjlxlqfFs4F2
4ai6xhLB7TatY5aP0Xlc2ltODFfrSSdtkWHw6G9Bk9le6xbY5BFIuPncRErknuaRDKqoETDKq8bL
jxK26tvH77lBdRl5rKzX4aX/CAto2+ZMcApzMR6fn4dJEZ+7RqmeHSL0Dng/Gzcm2fWQgvXDv8fk
goOZ/sn7jxyT/zmm0otf6qRuv1VS/y4JKTyVXO+FP0QDBmVKfcvW8XpZrRo4KEwqenLsczbfsaXJ
B9WtiZ7TzohP3NlcvDGbijIvsh7sxnFOTUnZ57OyxxsA6PXQ8sso9unuAogxu9+/76JP1ZQXQ/JS
gc0c0VtBiNXGNn6MWoRqN85BGjr8495tjKsxJxoMImJYRczd9z9XMZm5Q6XOM+VH015gT8iGamvJ
hURqKczul+qg2v+8IK9NkB9oAtiREhxTsWqYoDuvhyzZ032vId7Qa+Wn2zR5uu/SVDxJAiOjvQEZ
pPUXJUth+YIyJfdEZHdG4WPp17t+N+AXTLs+iZqwd6wxxZcJbcYd/mnV8EQ1rg1vWup6xUNuuY3K
LSvHyuyxX9vffq+gdD0OsiNlgVTu5mstUvGlyQoy7900tVeofIyXXTyozZvGhpCHlZ21cTBnnTH6
Nrv0Q9cOqFsorFUYRUnZ/nI7cxb+PHR1/8nqO+V7BtF5eIAF2X1N2kp5dcuheysWzch2yK+WJ9sS
kRnEY2L1WNQO1rM5ieUN1jCXT9GWmp+PQMsBSp+q8FNdjwa/mOPkkzTITPGlWszZPR761fMQaUN/
V5bdYoUVnYmg9lJobTHNp9IferGoAaZaUuxUe1riozPPaqC4SFO/NtjpeYch7ur/ZObmrIoCreqh
cFWZvJTc3JVfLdb11RMs7iykrKymveVllXqKgFnOcWYUig+w2//HX/DXKTLlm2eP0tiZ/UByB6DN
+EWRc6N/q9q6vG87zoV7lFqGu0tlNGThnGjDd4Mzvdoh48IUAACvI7kJSNbwa2jXFM78uR3qQ2vB
FdbzqrIf5iJe6J6q9LmeXG5L097Fx7E9m2AX6Rery0QTRtz2pqDTYqM4ThO1mp8k5egElllZx7Yq
hQbJHu2CP1RDZh6sVIjhE966kxXYS6+NXx2ryaN7LKNGfdwtepQSlM59y6t/CB1Cjm81cfl1QMWW
k8o2Yq48u4nxMlUrp8LQixZ+CaUors88p+EnuscFFX+tZQrTqnJfAe89+61pocmGWIz0X5rY9LKg
1zMnO5G1VhL21muzeRYuIsA7yPjpP0NsKPa+ilOFq/xoDGMVjrXM3mKOqW8x3L0foihF6ytqXe5h
YnnWQ5bG7qe+Re2xI+Micl6Bv6s6BLqbHX/Ra2RqDvM/8VOUVSkSssH6yebfd5fBktPDoMAQDaEa
0zQY2NwGXxCS3fppZWivBdo39SnvFzuafSe17Wc3AvSHcCZAnNrRU49cBtlFwARyUlmxKk+aedfl
KU6mZmtM097rk9j5Uo2T6eEz7JiJ9HnUWc1CW9BCCiziGY09rupF5Ucd7KhjnTLZWDe5mHaO0/FE
EEQM6xORs/1rW8rhbWW+/Sw0Jncg+bTTuRu97keJEVZ6LqMxq+6muawxf5ht2zfTbHLuCPm2xJ06
RcpINVamr9ZQduJn1Lq9CSQw6HagD5n+1iBpjY55PXilXwgq71DWM7QOLaEveAcVu7AAN6QwL1Dy
azvIcaTt38h9HPP7sW/Ij8oGq9COZTPjXEU/S8kPTT4Jy9f7GjkF8xERhMtpccTkaqK9WJEJ5Ytk
zPExStM6UKHJjyH8KWNib3DiJFRHNzLvlGTI4nvHiUqTEdSz2XczoUcgeEWqhdiQmg/OMjlzFmaE
A6R7ylUboNAs6lfkwqn08cpGWOojCjAWjLVMY94pmZ7sSwoI60tvRMPwaYyA0wKhuWULsdIeKt+M
dfurjBqUYJHZtp8GRnWwwmaG/n8y6kRb9voISIFjrZaJ/WRZ9S7rdNoIuYkQOYDontnPng09okAV
kZh2MDUE5IValSudX6L32/EP0JuDjRD2Vz6n8teS1eUXQ9PIPB09PtBD1M/OhI5CXToccyoFMN6x
un/qEZbrA/oXZ6SWags9mI3aSO7nXlXw0En6YnJCVGCVflBQkbmXpJ7a//DCzBSf2Cjll4Jaf0TJ
4FnNrjEi55YBzpamTEnkOg70aArAVcZuGe8PUqeuewgzY/Pixkky3XWydO+SBo+BMMeZhNgIq+7s
/+LcSx8BuxQFHSKrUSvVlvbTAAdwh7I/t0gzYSbtrMYUvzSnbcGBZUSKr+Xhxn7I0laeHRKwvP+7
ykK9sZaPFDtQHbY0vdh2YAlpSfsiMBqrOa8Gb0eytusrtjoqO9NOxjAt4ra4UYBcXyEoWKGUA8qv
UUnbppDXYnJb9339YiAt5Gj32koc+sGFSb9MfcKO2/dSD9Jxlq8yHxrpyyWPpxtPcV1AUzrrK5EO
oR8dgs23awBiC1lp1cuCKOTfht+F/ZRINGpJpQRoq9S7j+vn66IWVTW3fZAL+t3U0O8ni2lIk9Gc
jWfYAPG5S6ysDlXTLZ8ma+6eR5iJKJyr4VaQyfV78rPQZ2ygNrS/29yPpe2E3sXSeJaJR+m2JMme
I8Ul7mMRD7Zdvfz/b8ldCEgYI6rrSzcc17k09M54hgzZ/SDMxPLVLB6CCfLQHAxW2R2bRi3+XzSF
Hr6NyzRA2mp2tvWlq2poS0QhFS/WwHXEj70G55BKjI+IdHsU9HOt+D3dNcSDnXvLsud6PsNiww0J
jhZQwxX9JBVqCXI2us+DrJFSQWWFp617adAaVtKFQ26mx24BXAxq5EjfpIz0W9jWXx4BKiS2EFwK
V0uNLYRHN2Eah7x86adc8WeZ47MotdJw/LjxalrkS+nHqnReS0/xRlwErPGGpcL1NGMrpK2H2YFK
YtX29gSSq45543QvXHOMA01F2ePWpJn3ZpyVz53ell8+nmhXP0hUHbAtH93kAGNPfb+cGrXLFDjd
+os2mOmnRiJTlKlp3dPZae6RiIw3UJdrrBbgED6EBaizQqZbwNKpyENEhBm9WFVJVH1S2j0HlQdx
xB8UJa72skrtL3Jxnc+mPcB31w1ZPSoQCm+5p1yDIOuj8N5sIqxrdArv392xEDs22Ri9mOUgscgx
ywfXbWosCUq0OFpRpnudMOVQxmr0vdAj0ve01viRzIP2XLsLnhIff4u/PBDxiZwlHIYrlWdrlD4b
tIFc9rfPGjYJZ5VWyHdyKBNMEiwEUxhldWnYwGQCHtOX+T6ONS4kucdqsPRa/bcf61teZVcrAm8k
azWo/f2t6MC+H6I88rym1ZKCDoxKNnDnKO4/fVfIH2ayWGc2i9fZ6owjmn31Lk8rq74xJNvpSZA8
hFla7+tUQUS3+UTerEdWMRTtRWnSOrlH19IWT05dut0RsRfGtRgWIgv8+Dtsjxh+lFWBbg/9I32V
rUluGZepyArXfcpx2fjZ99yaDx1/qh90lTNgZ0+iHfaGFE17Y9vfgifsf3hbwRlbA1WAeDcbkDq0
UNYUgHxoLN6/US/sT3W1aOYu0z3p7awlU74X+DyYQWd3c3L38XtfQfsrURNuA644/JeV3PH+a8PY
a1tk1vGlKpvpn0lX0OOWi6gDoyvy70ix+oNnxsrFqzC7nTD7+FIP4+K7FOC3sKurfYJnWY0vcdqE
N71C3e+fRWkis4PrUFw0kc73q2PejltUdoxwljoZWtza/uB5cYQnSScOkbvkX8d2iYzjjTFZf+dP
lIefB6T1sFniWEJMt/kkWaoZgwQsvsyjWt618ywezHZyuAdCUXprMbT7xzGn7sUoXeUXAGWM6Ni6
sUlfTwsbXAsmMXsm4NyWz+blSP2zYrQuw0iLM7DLIasQR5jql1btzTlMzKEcAhOtku07ujPou48H
4XpBcBii8MRLAU0ApN7332LA3jSbGnW64MEhLrk2if3iDF6gR2V1KAyp3DFEt+rqdWDfDzwMSrwp
SUy00MFt8flIsYyxFvFw6fpl8Hw7Kr3al4Wl3IHsZIeP3/Bqn+FnGFuKHxWTE5xV3r9hCmugbYSm
XVy1GGIfVwmwCtFF/6WEne5jw3Rv3Bq2G+v6XiaUDhhjBu2HbTBeJ6ZOZuhzL+ayeMdpXMpPdjKl
8wO0i/GOeZx/pZNt7cBw8ZF3lyJxb3zUv70yuzqFDmx1FDebBWZWs1a1aqNeFryvoj2Y1zg/xAO2
51GZatpdQQuvuNEev5rIvDUEfkYPp0SdK99mmOGXiC6f1YsVDyn2LP3SHYFWBjNQ3dExzqBI4hVE
MBKBWUXJz48/8l/GfD1L2NIBWyisN29s9w1rpmyNC2da1fto7tpv9Wrnm/c4DR05vbJDmYBSIRlw
ggil240N9mpKE1u3Nu6w4WQVw7V+//o0G2p1VnT9stD/6UMzrRXzLtewbmu9KE5vTLGtvGet5riT
sXHpvPaqqXv/c11S4j+FSvNSZlj/hU0zWugM+sqUZ6gIfXUYuhzLD0Huk4Ek0oaWWVn5pPwLmcQw
QKzH0TgOJTyzOPVSvGm9sSgIhTUTyEtBY9adOPXdrNYOVqFWsqdXRp5LlVnckmpncP1a75Idsm4s
bfzFhtFaBFxVYeOOXQIkntb1iAHH5KZWOFlr0d+TuP2YjlPW32gNaAbv+m43YSyoqTHZXQsarjeb
sRjTvqKbZF+KeQJyGqtLhguVia4Hc65qiCjnk7RwTkNaV7tu6uXBrO3yn8FN5lccZMYD3FH11kNd
nS3oZFbmxjobjdXa7P1DJaY+WgnWNRetBOw+pErcemfSB8SgBYVbKgcGvAZlxH7C29W9LpRDzC6W
PmdaXd6yfLja5HkYrPDgA3Mh8PQtuxLuW9IuU7VcdL1MCkxSkihM52keA0errR1aZ+lneWTcuBD8
7WeRO68JAdQ87rbmQCTlYPpSaReCQlTrTrFbG656lYBaN009KucOWtS+a/r+Bpv0L4uR84xdYD3R
uHGuf/+PFujUIuSE16deIKPl/9mtu4RJq+gj5CFPvZVYuRVzrmsR9iI/yP2Wyn57moEbld6yjOol
QjPyPYYjNAQD97ISoK9IQpgCS3aCvi/DZKgdfdfEkoaFVmbtnQbH+Oy2zjw+YZJjv456buh+oyw2
SWlxq4at3WfzTtZ0I14GCNpJgEVN6oQYGhGFiqR59Ku8Lr3QlGmBeKQdV+67Nvepj12nJ27Jn64k
7BwoQDTWShPhgkXd9H5o9SyPG2nU/amUeFJ+iqMOZHwZM2z2EWak0VOdm8Ca9MeFCKJisd9qFFry
jBFw8uApC15WpQRT2w9WVqj36uQVygGhEczqCvq2PNVGMf7I9DYrdumsKPtozo3yxi1gWw1DtgaM
xHrAxZSEWtjZTJA8K6pFh4SOSLTIu8+912iPWWE3dGfoLGV+HmWECAMej49t2Q3lxQBvG3wN2Dn5
ini8vCEI3hxfnNRU5oiPfhNh6bCuK+mPCUvh7SUNHc5zzti2OfLfJV8CNdc6I7Qd+n+qz2Kqvurk
aclQzigB/UxZhHHjEL/+vFze17sYkg/uKuwZ7x+ks1pvmSw7O2eROTVDUFayk2v2le4F9JZyPAtn
p6VlkHZ0pv2yG20nXEqtP88wx/uTdNveSuA14vijcY5UFF2+MnhaqwWVIVT3l5nGE9ZcMHfOTt3O
BZ4zcVUGdgTL+UZRsNl/VAggLjodSN1cMzguN6Oa4DYn+zjSz0BaQ/dNrbT0jl6s1EIg6TobAvQQ
kbVfWhQbXz6uR357KP9xKP3+7TXTBuoa64UHeD+Q6uhhJDl05gkPOnOCzg+JNMITLEUDj3+hkOJz
RnxpwrPgDYZyrsuLMQ2KSLZd5ze53k+BqmURpq+9Hb+i7Ua12o2xa+1TuL8c4WRZn8SgwszVMeyD
fQovXAXTKoRygifWfNfdoXqGqYlLQi68vj0rUaquXSZ9FpFvtjm9vLQXnZ8M09QEmlcaj/3k4v1c
DNkcnzEfau/dBM+3HX6QcR8YI0RRWlLMwlfRDXO5F4U7fcLbkrtCn49NvI81rZ6+IO1Iv/Zk3tph
j2/fm0I2unOuOjNBZtJV7pubCqxLhGjHnyKiZ+FT6XRccJiY4lAR2jcdbEepT0VlYdnZC51beo5k
+oiZGnoIJ8pgJ/sY8aXuuQalR8HcgSjv7cKavRNQk9IcZONod3ntVSkvaI7z7sYX5gO+/8CAXJyl
9I5++/9sLtRCAnbqw5Kc8bypZUgjZDiaKu2dAzbiy7HPJ+3bx794vThhpPGDgMer9vJqPtP3XLPV
suTckEg3/PRGqf/Adt0dD4WnxzUZQ4vGAdFEpe74QOhOgHcSNo6ocDOLtqNdYgmWYC280F3X1Pg+
z1NtPixxZU2hmVW6jSOXl36dFULUH6zYrZzjAJXIuLHb/VZIvR87NIhQVyjb2LquggCEOls4ASvJ
WW/rPruTfVbWGtYTeFr7Xldnd4kuo/Tea4aKKGY3qxJdBG3rTHtJsAGi9TGPzpz9vb6r3L7KOvwl
dfWblTbeowXKjd+3qRfQHKQOX/QBD+r5c1PjNrNrPbPYewa7/D2OrvlLvqRaeWDJqOjXLbtd8nDq
8olYSCXDrjHQ0khHEtCZxe9j1XF78Dkvw23242+7uT2xXSC7AKjlBkGjia3z/XYxaNPcxL3nnRwo
579q17Ggl6a43mlm9KQqfC3/f5Sdx27kyLZFv4gAvZmS6eQrU1K5CSHVrQ56G7Rf/xb1Jp1MQYlu
XNQddKOYJINhztl77Z72CKWZqPCuvY7VBvrj4hjN8L7QeuHNrC7uOZOYATO7dwPHMxZimQx4CVo7
Kd6dqEzEKwepzAFG5mlvFIqs+LWFIGC/W+4QkyABgKkPbEXX3iC/SNn4heZMTwYC/V671ZJ0Sl4p
ACJS8TM367sxiKxK+c5HOoNpssJcPIZ1pMYbGJRuO2xmnF47fBCp911okffkhrPRMqqZ5BpKBaCN
2Ml55SO82TI9tGNTv4/aiGjiyhnr45mfj9KlJcTnhsuP/sX6scxWwtdYqdbd2FV5CdkAKKL3qFl1
t0XIUrc7g/P83sqTIt1HlpL/NBXmSjrGrlXPFeQphPx/64bA21uV3lnsF1KhyOc1NVaAhNJXsSNl
yaZTLDgmmxR5+pCOdePWUtmWdD3ZgRQ4zzDo5RmLreUmZr1H+S/yDT48z/5t5Rznn7V6dMsHN41F
u3HapOUNWu4Ep3NMYvOmMfCIPtPiLIxvKczn/l5itUXcEY1zFQxaPFlbE/0FR4C80jVkKO5c7JtC
DYdneJk8Vn6Xc2xysBGPnpMmpwLNJKKE0Z6aCj5CVYc/yoQWFgsWdYVpC8XRTH7aoQHnouXLUV7R
jlLYk8WYwHOucUyEJpocSGHeBLCwUKrmnzhOXZiGFQel719/Wh9n4fV7dGhLYNglNAJZ8/m3FWeq
BTel0+6yaumm2mnjvrFJFdmfudWL7I/mJkXkSy2ct2Chp3g7RYu5tXf4ADado0Wi8ZtwavUHttep
9tR86LGTRhqvAgz/AqHLAeb9LmOrd55FlLLUWupQG6zqc9T/rNrMif7UUd9sC/xJobf16tb0Ak8m
rP6umMdnjwJVjEMCAQFh3xAav34En8wu/CZzSRSkEw+84PwJ4B4irzz3pjsbJWSLkcjrvhmKaXQP
fHO6emc2PRYCr+/i9iGR6hwPV37A5U7McHBQ0kanDGRdeCdo+Yw0unvtrrMpsz+kUhUPjdlJ4AFZ
qFJISHKoWOCU52b39a0vO/nzl88GDOcEW0Gan6jaz289ykqK8V2Z3EOqHFJs/UpxHPWMxDrVqpwr
M+naZ89MSlkbVMFCLGC8rYtg0lIbQ2Kqv9NE3jccgFxhiEOYpSCQmb+L8mdXk4MQDMZQpQEMKcVi
IlQUbZerUnfbTdZN7XBXT8m4dwn4Mn11Fkl/LKoi028YrkOewfctpLjymC5fEKNiIczTCiffYQ0I
ULXUTaK4V+7wQrraHpihigNzrtz8VOJtYDGw+u9ax3x55cKfvB9cLTwqyH38ubYc0BsqR0Um8b0b
Jd2IoJKKwavaCfDcKIZGq7/WCL78Fui9wyJiF4XXkmn9fECgLerqKImTe5l4pbljyzaYm54tdPiN
3bQbP7lqqFVIN9vovSNAqD1+PSCXb201IBeAGSiDhQdE8e78+pywnATigndXd0VyO4bLUZ9pVT12
tE0e9Cyc+yt7i48CxPklCaxY+AnQkPi216xAusNZlavC4bSrObClRhoORwx6TXunqGVT/8yEjNsg
HRu0qBFUOoQ1hRW53zQx5b9soYkQUnUPU/sZLypwV12dcvtai/ST7a0FPx2lEG1r2BjrGq6qDE7l
2Y24r72QvaM/KX06/+kH2T0qE/wTv8lj3C/p0rRPs6h6WlKfFgKzDLWnqKhkIXY4iBR5b0vMAb6t
55Hy6BWZjdBgwkR3UEbDeldCTWniTcc7KHbCyXtxpbpw+S0Rz86sojN4EdCsGe5FV1dzS1f7vhw1
7TYRCfqgXo0j5RBHGRJqXzFYFbd4NIvqmp/cXM6Vq3dtsc5x6l1UBvjVzodXblhJmo6JczdkQ/WN
3Mz+p+Wi9Ct8xP4Ijp1qEEwhs1Rd4n9kGNocXehL86dWJhvL4UTVo1CZnie41g0reFfkb7OJFvA1
oa86fydOoUPiqMRe+auuJ+Ng2WkvQrir0XKclwK61tZzKdsE45wXSIsdp2637eAp432tYQH509RK
FTdP0RC1bbONlD4phD9VaUmnaSCI2rkfDbq/Lz2xBzfA4ipz1+YA9Hwm7kU0TWpY6wMmLd74VDtO
M5gT7UBQ3/49GKoYs51ZZQt/6utP96JKw7ezVPkXKwOy8PUk6SROhbCvptZhz+oQpK5OCkejK/kP
IWBxBkikIELttAoR021cOsVbUmqm0l1pNXwyvtANLQ00Wjz0OlathhTe9FITEPcuM2a+UbyW04Eb
zSqK6tYc9nNru5u0saBAf33/n1wYAxxjGpEH0rC1UApQJscRQe4FyoIuZRtPekPTRyU/QWlQFOZ5
co8l5trZ6IMntBrTbMDppzEzmATbLVPqv6pjTpSzk+3D+W7RdDsEWie93ewmkKeZX2Zu/1cdqyT0
e7jx3m1ouvNDI4tCbsN2MBXU7CZM5SFO3Lskmdxtz07PWcp6WribPbjsuPq9HOq3CprzR5imYMDa
Np/aBzavmnsIKUdMd5E3JfZdP1m9fMsmUgceFQfy1WmuzfStH2uqJko9AIOxQoDaw5buAoT9TWum
YdFv4FJdo95+LFTnT2UB87KpZR3DyayvhsHSMnCMQvWQUpcJ9md6+M3GkGkxnWoQNd/5YtkmgOTw
XjgblL9gnffuuMH+O7cIo2lPFPuiSJT/IaAFWPv1UPnk1zEFGRQ2bdofmCjWhcQetUEUuniAs27G
pQfOYohuTC3mnOHNqevshVa2D0PU2eGrXo05m2zyQuIaHhE2wxcP96+xAW8Vm2/9VDWx+Z8HM/Vf
tjuYtHCJ8R2dDyrpUN0dca7e99aQ3KpugtGiaaixiBtTMlD25DSTS2sisC6aK/vEyz3AcqS0EeLp
C/BirQUZJjmnPRh7oiha9x+iaBBwOk18QHLQoU6yq9i8ss26rHiTuElJl024u+QmrA00upNUehLq
+b014rC/67IwtkmgH9x9ExdHPCXzPynkNB928PRiNwOC5nrwyqMKN7C6MoGtVcEfj5xaHhtlXJaX
VWakqm6lZ628T+ZemeIA/bPabyi3uSPcGGvUzG8WVLOnDjSuEoCpt7JjN9c90Tr0GPFj+APW24jk
BhX54nNdDr1pQz0IpfLaZooZHpmFlOimBRZWHRYEdPRtRpJmX9s22xdvkkkYpTgYYRz+yy72fBRl
ZBnkRh2396Jw0+R3YhhRcUIW7IKapzN7ayJLLiGWM19CVAVSiJ0hi4fvjRjSXWwrpHawdGmgRhRK
4gUcZwpAAXOq8yvEnV88o7UvTirNOjgU2Rz+DtPeEX6Nfz7blFXuvsYOpxu/1iame/qeobPXigzf
AriOOjazDVB9c7i1yjTGCxiF4wIqSFxNkRtJ/lN+CLswd+Ei6Jb4bROq1G9MJVWtLS3dEghOGHG8
nfWWuB7LKrr8UViZ4dFp9szf4ZBoyq0cdbs9KdloL3szG5MDbiAXOaumxwdpNTHdzxRxxk3HuKx9
bTCl9CuVvvNWm2mr3NjwTMNDNGrwAq1MZ2sH1tQhlF3SVnuzU9rtH0nDlah8wttxKmR26qKUawc3
U37YoOFBBERGAyr561nsYsGD87Qc49g5I6ew1m0Zizg4izgZca/Yhda9R1aP4y3E33lLYpICHy1i
17EIMK7Nnhc7DS7M1E7jwKG8zCRxPqxkVNEPcRFBT/MiuG4Nb7yXPBQJnNaqld8EMsTtbVxrlXNo
AHSXwcSE8m4Nhf1rzuqUvCZ1TL3plxqrKjGgNAf02faHuCy6m9Qm1uBWmBr5tL6Eef0esZBcy0Nc
Kx75yBEc02D7kLLTLVxJFPQxnY1cL5J7T6EMsteSydkYk4VLw2jCe/o20NldEm0oZmVDts8ppUSB
mWiG76SpQzAGQPUrZYjLWZDfxB4OczXTDlCz1aQPDEOVTZbn94x8ORH8YpoJmuOyce5bgekoIKCF
1ZoQEWPXirp5L5zQ+4U5jDhOxSiH7vvXA+xy+mAft/Sp6f8teJVVdUJIh70MwtF7thKz6tfdlG9k
DeEF9Dm92669BrH48KCe7Ro+QIALPhs5FP2L1bqcsW3I0q4kfCB1qwhacE1uEckfaooekJzFgBJm
jIezNLMm6oOpG3gMGxfOGoqKXCh1/03Di1HcseUWQFEJCfAAN5sULgbfLcWcR1c+huWdnP1il0Yz
XUksk5gy2XyffwsAR+nZdYN174zQ3bq0dJ7dTE6Nr+O1fMa+jvEtR1/8VPSRc6UfenmcchcCw9Kt
YIsFdmT1uMg4h+KNlfieQeMW6Y3SatV3aaolqTqDK4gqkY4R0eovKvwn+taK28QK/XFqiLVxcNbh
5ORMirOR3pvqR+SBvEfSncqHKhvS5rhgf6Y9psYMvAaJWHrQgEc+DnU/UnCGHW5Egat43ZyC20nj
6VlVFdP9k2pN+tdMi5i0Jz3u00DLjSkKdHrqLzF+rdGf4Ms529B0sCASNyS9u0IdS52Ir771cBEh
Oo8R9Jh6bSUb5hpF20yqWohfelc290MSoVLwM7SJRhcIIh+Oo6Hh9/16+F/Uy5gdmBk0oBoOvQf4
cufvli4gpdlaLW7Hpi8tREWSr0CbHXWPKro74VUlXsta8pU4et1NVpfvcPiVB7UitYpJW+4ns9Fu
TS1yT0kxQF63CRTzyZO7dghZLwWUqPhnOYCwX2NDu5qRIzDRCQ7y5hbrvHVwsyz+X0mx+zBhWtpW
ulo+Zel/xHIxBS7yFYsOI7RVrr+6JiWEcghbZbjNarAF8Vj1QajqRYDFfzhobEz82HD6K0N+mXL+
/bnRcUBIhyiT/RnVYmdVn6qSCgO2W3eHwpzzF8sBJehHNA+k36pU9K+MgPUE+HE15iIS4akKI48/
HwCO9BQ6emp3qAhopA5WxKrfga2qNpM2RgxQD3DVf9z5L9dcKiToGxh15IacX1Po/VDXpMccEOBb
PwAzNfOmckVaPJqo04i9UprsJZfstq5c+LNHy2rIUQ3FySILO78w+AWPzHutO5SybTbOYJXzDs93
3PooKpxr1YqLR0sxltbqktSw9IrXHIjGRohUcO69yc0x2oypnWw9tgE7MsDfm4qt/tff8kfZ4Wzg
cD0cF1wQMdQSinp+d13uDZhGZ/vQQM7OyF2qJ9EhXV4U998wk5lD4HSzPT/Z8VTdNqlS2fcZ4SXV
tzpvOHPXsyZ+k5qix/C5FAW0mjQQjyTYAJWNbifWL1fL1LeaGW3c6hO0p409lMlLkWBU27Lged4h
dgv9CEUM2mVawAy4LxrPHg5enOXRqzfNMLR2hQyxa28ZcGb4Jxa5pb1FtIWZPGBty3kIarWT2Z+G
EhR+91pYeJDzxKojwJUlpbyiiEMZ1F3e/dFhysV3KgC3bEcEjCN+pBx5u5sWTdamJjNN3BBF19eB
YU4W8zmzrH4/sBfeFi7araCpDVSS+uD0ZY34wdA4BBURBvJiEgVaZafvmxcn8dLy79cv65OxQXnQ
o3zkscdU12myimZyHAIHcDOVQptf9CjR0JHl6t9hbObuMZtS/cqHfjH2aWsv3AhqOOxnrDUE34t7
9npWFt+kjZY9oiDVmh1aRfW3Esu43H59e+stAwEr/9/GMIB1s21YfeF5WUpqCBNqH2I6DeoKlA5B
5I8bNyTcFClmtS1a6Fa+p+TXbC2f3ChiowXpCXuEc/Zqu2LFgxvmeKD5yMcQFYau3gqtMh7MWe//
fH2b61ovt7l4M11k1+xPwEaef3EZ4XKc1xr7wDoy+LVeJkSSkGyWXHl3n1zHRdVM6w4tJxrb1S1p
XgvduYzdgwCYYP7o1X6wbvPGVLtrM+TFKgvNBNoGNj1CC5hKVjNkHOsEXBDbc0BCHj7Rix1OqnAh
aeRFNRNem9E784Y+u9KTWY2XDwUnQ5NqEJxjDvOry2oc27umH41jlXhiC6/GDmyjJsgUxm11wDif
FT6HGecfpYjMw9cvcb0j/7g4VdFFOooziUDW87doQgNM2zbUj5oHTwsvuJeGddC6c9/cTOBfjee2
T4b96FQGEVyKVTx4+HIzQoYt9U5EsztthSUHizo6EYoPSdsPT2lauPrm6x+6mjM+fqdHG4kDKRJB
6lbnv1MThPkQ+q4dm8lRv+tFmCRB2o5dwGSdFZvGbeLnr694+VqocNMKWhbphVO1uiKlOBXlQ6Mf
iSqbxVNXTO1rpCvZtBmdXpNYxlTtFwThSNwYTmt+//rqqzM494tZlP4gfy5F9nXFbJK9UdEO0I/d
AkBvR83644RWHygFzDmFKM8NjlVv12Y07VvFnq+Mi8vHTU2X+jLH6AVi9RGd/a+iN3dpIhmfjaOo
iKPpy4poTCvXXz1YwFpQuaacr8yaq5nr44b5A3QRZ3foN6uBCBay8widN48hMT1jkDpm/6qUCfUH
M671b18/3dWX/v8XowuL74qHzLnufDQR4afqbVVYRzlRJn4cHan8AyECwLFtqOMD+XIRezD5320a
oLFdjf85mODc9T3ySBMlZ6wdaVmk74qCKiKgnuPcmlAq/+OZ4eMeUfYugCbNWyBU5/eoA6AYJDK4
I20jdrfJqChHuw/VJ7iayPUiDF6bsu3GK/3HS38dY3Yx7i9Kf5ut9Wr506PYbvQyNI+VmD2yEkzQ
/U3XOVVgxca4KYq8/V8LWgbfuUIq7WyJLZYv/dfXb/jzn0FK1wL9Yj7XVq9YKcEfjYpjHntD0cCf
GenOBvQMYkwUyp0mI/vWTqbqzxTF7iOqpRCvaXzNg7Au+SwvAS0Gq6PGZ2rTWj5/CWSky7JmJeUl
tF19o00wfvaAMwQyHBED0exRaH2b09EusLqk4Fm8YZiXCSXKDliT6+nKYvPJhw0fjvWaJjEs0bUT
32zMIkub1DzWeYoyrImjHdxtfZs4Xnovw6q5Mm9fftZQ4NgFwS/nqrRjzh9AlGDiIX03/DbX2A0I
2smrH2qGyL2gRtFcmUMuJ012InxfJvR59iXrldQL00ip9Co9amNVdE+ySWZjP7ZDvzFsJSIE0417
Z1NEdf3LJjrop6f2sK2uHEUu5xZ6Q5xGmLwp81340CVVRqW0pvJYdm3+zu/pgmQYjCZIy9yd92Eo
9Ls0JNzn6wF/8WKZpxntCz2TkhHG8/MHrbEo9WIA7ICQYix2tGV97NSgQWXV7ir63ldu8/J68CMQ
0C76cvSt6wJrCcd/QiMaHst0jMIbaXTFi1mhNgOMJFq5Tc1x/m+NK9TsXJIHutRAmEHXG+sC8j80
Jtc7tpasupvSs+J9nTmkBldWMQ57dbbN9MpjXReSPy66GKc5yzKyLvw1kU3fJCtzcco0XRDwQ5xZ
8xMmkzu/jO1oJpumZYt6q9de9kABATfx5BE3u2C68/GmlnVTb/vBjpQrH9bFWIdeRAwEhyhEs0hN
VtsTL5qsCkuZd8wd2b2mDYFZ4J1cCEMc6c2nvk45rdLgzI5Fnxccvp34isvskxGAix3lloqHmA7F
6hf0Wl6XxjSJU08C160uYv1XWMLWdGUj0iDVMnGta7r8jf865C/vgkYiA5xIFrbpa53yGJIHAOrD
O4JTn5W70sjym6xyXb7mkcDv1J0rcxPFZDMHlAnoNX39iV3MZSbmFKAOnHWwtNG5Pf/EMq1HVw9b
6xQh+kl2Q+pk+7ZKRbS36CFd+b4u75UE3OU+Fx2PRbP9/GK9IeMiHOr0lCiKvKnQYL/MVm38xqf3
04MStwOsiWAd7BBcnq/v83LtXN4p7FD2YUiIzPW1jRICrwMn9JSAwfkO9dfcE/ml3shBaX7ZkVVC
r0O5IEMFic5QxP+McKqufOyffHgLDphqGbbwBaG52hAWNmk+cNido9GSL9rQG5byOR6FYj3REIAO
ADOd3UuMi36JjB2V8GAqRTr6Wj0kBRlNkX7fDPo8Xxn2H2fo81EI0wN9AX6Ij+r8ahgUstSL3k09
dnEs7Vtit616A3/P6f2sUScCzskfDsmPFmp359ptXAcE6LTbCHWZOLhEtUD3SoYwCWB1JPDmyjH/
QbSZa9xi6VFMquMTUNyElsCuc7zxHwrR/TcJVH4+kRBYDQG9qbraRrgX3q+8+aW+ur43MDEewaqU
JknjOB91SZLOmiN7vjDbVRrC9gwnsMHzUklyJC75WED/10zADTBm7rJJx8DhNOm9o/bXAiku1lHT
XsqHKAdtE2DDuubdsew4Nl7pI1oui05xZojvwtYaZ9uqg+j93HXRbQm7SZ6/fgifXJhFjQoVVjjO
IuuCgw0avwyZgo6e1WjEtODi+EkrIO33UMJJW0vn/iUSkTJf+ewupxd2ZCq9Jtq+pNivi1RMBCTo
ZqM4SWlpOUh8rQ5QTNcayaxjcqXQfrkzXUI3QLdS5uCQp65PeG6FSqkHJ37qskz8RZ7TpnvZJ4Z8
GpTBs7YTdKAlB8ZG0ZgjRy2fYakp1cbQ0trYtGqtXPmuPpt1OK4sy9mHmmF9cFCEkGbd29EpHgrn
tWI1f+xKFV+WZkA5hXpe+3QPx5s8N0P8Mko/Ir2L5P7rt/8BFlt9Ah9QjMVYS4FsrQlGn0vCkxTe
cVC6oroxY2V2fVIZdHKB8C3O2zwue2B6cdrAT+wd66ewWniHlZkl3WEslSJ8DY1Jhr5iZiQTo7aO
kFPXzpNOctY3TFJR7meUseognMbieSJSwQpIZrfkI1CuKfY7MxcPs4iyv07HxoNid2HcNx5o151I
jSR+dtW4iwLkGy6kRgt6Fh2EFKo09OPQvtW0JttaHUrIXVQp8RSENZKLvVVKZd9lLtB0KwS6j11X
Db0N3Jsy/pNoUU3pvCNoJ00mIwnannFPvkjbkkVpaW3kL6JKpDvekKg++9viGzrxfrqXuOaGTVcq
UX2rarNqvBlWZk63rTT1aTsSzEV2RuSWiATjen4i+NP4XXmFhnUnTeLXr1/ex6lu/fLAX7NyQHDD
cLDaBfddmVl6bYdHaRbT/6ZiqOd95Cq2jTati82gJLgB88iEX9DPWzfv3nWWMkFUupdnu7SVTe83
fS0fTfiswu/dsvsDhrKOgzQs2+rKhuKj57L6uYsOQOPMz3mBn3w+3cbFiKVDeMoxmou832DaxGxU
inBSubYVRXe93mf1k5Ct6u4V1FUNyTwDJ5k2D3vTrwCjcqhqBqOvfWXsVHPL0O5oLbWJ8OfB0N7n
UGUcGJlavWlDkj47uZqYWyCf6rjRJOCxLV7k/MmqyHTfKqhduHCb42mDGarXjPI+Nfk/yCw3Wc3z
8quon+qtRMFw7ftfdjTrh4EBmDMiastl7T9/GCoFGQKOvPBIK9tQ31joSBvx8TdGghbVVJk/C5pj
xAUPU6E+4gP2br1YVcpb/FDqYAVhT1ZqSdXn2hn2cqOLbIOQLIR6TM2cBM5/mC0ds7QnozildNCb
J6OJ5l8JrpX4EcmxdcDW015Zhy+vSDWWshsbexqwmBPOrxiNhqzK1MtPuKp0lRwf+q5T7vSNL9qJ
FlN5TVz72QUBATHd0Z2kFr38+3/V+xBNUewP2+qU24N7YAUkk2XqaDNXaJ60vdqGVXv4+lu9XGYp
paOnZR3/rPKcCSX3Zq2rTqDEW8s3iUZvM2PWgi4vksDocniLDc2tK5e9PDexv1naTlT9QJivtxU5
hg/Xip3iNHh16DzGEJjLIPHG+n8kE+FJpgU/e9CTl87vTEKyjSxM75ruymL/yQPni+f0RgsGPJ63
GlO908d6ww7mBAmMdJoWzRvzYfTLNjFdl3VZXdlOf3I9PK+0akB70ntbn13kKAYFmFNzKskJ2udl
+NsrUHhhTmr3hBVGp69f7ieLObdGK5ZhA2zwIjWzgDs0TJNRn0IiCbRdMkVYalyA5CGbZGPaNew3
oi17HE2/66knsyj1ZRaf8EnJ9MpR+bN7x9/D9Pihd1rnnaqQUAiL6JuTCMNhL/S5ujdSzZjxc5ZP
ROciCv767j+62+dT2eL0Yw/JVwxcaw3loGNlQjLoEGPGJgmZYaRa7xTIRu8wVw619KTpGpdgBsGl
VcKEUBviJ31SIQUWPvvdQQZ6UrugstVCMcC6aw7GdKCVPiDwlCN2bZik64pCLQK1m5FHdEwjEY6v
zvhl9GXa76JGxVc4uGCnUWGWrfXNG51reeeffMOLcoKGOzJiPqdlS/uvacMzE8UYbZmd6qbLXtQo
s3e4mXEFJMZwW1VzesO6d/P1w/3kYEg7ZLGYsFW0MbutFs0cb3XRhLNzMiF7nnidqBn00fhdD42+
t5U2+UFHWe4ir+NJC2FXt7WmKXoQomTKCS/Upv/8bdEl0knoYc1a8JnLU/rXU5g8GTstFMiTiLWU
BOaJcOKc9K0Riamr31cpLLsrO4fLIb2Uk7Ha0MBAWr022gByGNKkT51ThntFgbEOwpWHML3GCdwO
zJ3NeGVrdXk64YoG8YhLwW9B5J7f5EBqCsI3rpiG8/wriqUZZPMc235TF/3261eMr4K/7ewDgt0M
wmhZ/5i2uM/zq4VWWrPJizxmaWfu3iJTwvrAi4+2+J0yTDu2O4G7tYdaKWOdwL4hBUstok6Yr3zZ
mfcTopzSqj5fVD3dQR5VCFII2yQ7WKWdqX/53lob7E3Su5syRUz3JvWQ6E8rnFGmJcT6Ngfc7uJ2
VEkiRDAq2W9BVB9v1BH6wouQhjAfFxJz6lcWFjYehJZ0xhsFKiwRt6NeTezze8p32QaBlTLdEtCh
P+gib60uANqkAuA3rU7nRDl5+qvCGY2FoIrGF864/UwOokkEp5Ub4Y5gHOKgsXd2qa8kofPD6Y3+
cdnQp4cGbcrOGsZIbuqEyu9m4HvMgP+gjPSFoo7RFAzEFqqvmD+l6qdsOcOgGpr56Cq152wzy+vf
I5N8y41rlepTLgf1WRstbbJ9qzD78CZJyiq8tyPhopmNNeuYu2FbAATMtB9WkbYTinAt/JaUI2bG
HL98sykNqf9lP2oZ3ws+w/KuFBZxrVjq6veZ0JC3pqN8tu9Urb3je1YAysCQmP00Laf4pSlpuBpE
q/8kGLI+xqaop4A+UnjKUwpS8FXTNMh7ynSbss7aO6iqZRLE9eicbBj+30Mx9C+pk4Z/+tTTMp/q
e5Hf9LoQPyvUeX8pTWrhFox1LZ7x1c9GkKecA/wMmIMRENojs8fC6MPhMVGH8h0EDqeoSUso/9aG
FxEAkBE/AthDJ4hrol5YbWKvVSWs+aJ9nzGMuHeRFiU1kXUuOUREiHnRjkOiMB/cOZTeER0CmQCK
mtt3rj4Nr5Q7y2SHL7u4Y5vmekFjk9nBqhCBZZniqT7acyHlFpuSkH6S2BW59uzNnZND6pjjq1Bu
fluOU751lT6kj9xUtJmn3u22Myr6W0TOue6bg9oNz5OLZW4zz6TWb5swrf9WIUhMtnvqMAdl6HTZ
a0f3UCcxoYSCb/at5rwQ1R2+DybH22fMuWN/56qpUgdO1YXRPsoJrqUgM/XNJqzLaQ4qLJ+mxF1g
SYY53ba3RtIOQUuuqfk2ISdy+bwEicBxLLVx09FuJ11vjDTOYl4FCDteBIpBotYAx2291372BbEH
v7SqNvUnAbi6ezZ4/D+p4JT9uxk5BGr6BBHo5U0ksuFe7bWm/C0GZLpHWrEzrKqhITmRoPHW+dO1
Ihn+aaPYtB9bMJjzLgd1MPmV7crbUo290V/cGwavCGCplbbeU2WGjXWXikYdMbD0OO6mhuztYJgG
Tk2bkNiQR4iHVn7Lf5htJUkbox0AWKQ8mbFXWrjP7BUObsiJ83tupRHJgWolb7K5HthrSjnNfob6
UfUtkc/OZprN2jmB0hMl7zdt3Y2Sq20fyKYenpp5nrUbjj/K3u4Ty9tjQUWTJoVNiEvcTXG/KzxJ
RKJeZxMMYuAW4saeUaG99GblNY/cb1i+JkkycprMGvB4Wq3b37BHCG1r5jL/KxVSZK4slRcbBlZt
ZByLqIG2O03w83ndoFxSEUc9IazRrWMIfzTFKhIChOtxNtyaMx6tfZiF6TVBw8XyRaMKvS/YMLbb
CH6Xf/+vNRoRmnB7DngnOyuU/6WleJGULOKNThJYe2X7d7E4WzDOOSbS/VvOb+vYRNUkhgmfigur
oi93ZTXn7xFHm9oPJ8s66bKZrmxwL3fbNCQsWu7cGe55RBTndzdTWYIfppMqA+h5Cx9UfYzHsvgf
FhHtUWva8Va1W2OvzVY/BeCowtofe/Pn16v2+mRFkxvJCrVLZnVK4xdyarqcOdah/FmfjFL3jYou
mNaV8btSZsmuUROOUjPxdSN5KQMQxybv/nNLCjMDkULUrjGZeRe2urxE/EmYWPaMMbcOd2qij3+V
rKNLkTYsvLdEkepXzpOXhVQLvCAbUu6YAy3nnfNnTxQdoC1miVNrxKWfWSS+JE4tHuq2Zm9AiGD1
OBAt7m6mNmvfqxJjMOXuCVWZSbH3v+4L+b4W4jpnHTajuO3OfwzcNCqGejGe3AFi5pRoMgBwICE5
WNI5elK5Zjf/5LuiB8j5Dq0QqoK1zhfFtDNnnTGdrCrDCl1H1iE30uH7JMvwmkd/PXksA4wGP+WQ
BSaJSf/85uzEVULhivK5sxpdbDxDeiAkazI5PSeR91HXNN9oQOZ/vx7XLn/tv/eiXNYEFUw7HzMU
XZHV9j4aKuBwjV49u/jFwqewKBhPfIjtj9mIxL4SfSk2ecF568EgS+jH11dfP+Dl6kseBR828jd6
vuubtsK+gsD4TBEIUHxelM4RCll/Y7c9STVfX2w9cxHbR4kL6Sg7cijxxmqT78xpYtj4n571Qaoj
WU5e5KNbJGiUPpr+booqiq5c8qKdRiufYzmZgThhYeWva6CoLIcSCXT9kisG3Gd/4XMZxCAVTsK2
rM7FAXXkoH0v1ZG9Ovv52dsgmDHeS6HT+mxcoU0B2CwHgE6E38wXY+ImO7S2+r1lhDYLrCGUNohy
aHGcsHtvBwYLGj/orkw8syCpk9+HEKH9DBSd/fz1I70ctNwe3BuOTovyeO1o6JIwHjjNyBcpxvy0
qBXvG04IL6kcp0AZW/tujNPon68veiHr5IL0kBbbOvUe6BTLmP7Xcpd3wq1mtyhfiB+Hk5Q3gK6C
zonFnbA6x7qJCPPekFGZ49GeGsu5dbWK7KdWaYw92O2+wgfcTdWeA+148Cb2OQd9UuR4+vp3Lsv9
+af1f5Sdx3LcyBZEvwgR8GaL9t10EklR1AYhQ8EWgAIK9uvfgd5m2K1gh2ZiVqOZargy92aeXACp
TFXsb6EknpfrUwdJTC5b83FqyhpcMtUStbOwiV2ZFi8/IsYJuK2cwik2nvNwDVXFVJwt87GXbTZt
y9n75aA5S1dGr9Pm+PeLYjrkejjE8vmef7Eir+0WyNqjVmpEV+VxmRw8QrOmKyvP3y7qv+OcnZER
sWfFoJOwwWlA+phVUCKEgFKmaE3fBynZx5f1t+EAXOsWokK8OeftObKbvHr0Z+sxpf/Npq1OT46T
Fj/1JC+vVUcv3wtK32jLl5mXIc8FCGlWKi9JTc4aUT68DloduWFPXfP5Xy+Juv5iw1m+T9wIZwuK
lDqkV7rIT/EoDUJhOzWzcNJtW6VZY/74eLCLZWQhsizYH1q7OpuUs7nVhVBq+MQwPllV3jXrRJTB
D45+YMn9zp5u0ImlT06a1b9n7FjDlQ/gYhZaBkeCiJ2Yvi8r9vv5ALmANedUJJ44NxEcGGCptnD4
+UGYRXER7VSdlwcjcufDv180jAH2wMjhFs/r+3FxxOBJxGb6lKgmoplD8M+m9Lr4aSZH+akC50t1
otPdNLQd6f7zcoaEgUIKmjGod6huz0b3iLrTrFrip8ool1pDjnttLLXvdivrQ5e016pyF5/IMh6b
a15a5L0Aj95fLerOKBEIC5/gK/vaMRkMUW/HLirQz0DGCNYf39yLrwS22CK+WhBWxGuc875MFyIn
my+CQJtYCWonwv4VzPW1JK4LxDTt+EVvt2wtcUla55tK204KVloxPfkpBZJvJINbYHelHxN21/Td
rVtQS9ubnRtEG4vWFVXWwZVS7konmI6FlzpFWLhDO++j1FFQWZ0aEgrBu+2QcO6dmvkoXVk0T76f
1PtK1xuDjDGtE6u8n4laBXLDuT5UJWd6tcOiD0yAjDqX3Psm+56kLZiGj+/sxYMEqsqK4bGnX2QS
592Shr2cp4APPM2u5qHHGL2vBvGTO+l212gcl0Ph7KegSnYRHn9Y3u/fmWE2Y6x4SfMEXls9JUke
mKshbT8T8Od0248v63Kv9YdSjy2J+BNOR3+AEv/ZFqC4TTk8ms1Tt5jRdtHYFntvsANrBepENb8D
XWXtonCZnV1idfUjmv+Zyvk8Uu4wolYAeyjnOSnXeutpnyZdSHPlyXZENtDHNtmDdjz/zGKfXgRp
kuZvh/3anu7BVG81BR8IbnTSynuJw0ZcUbRczK9L5gU0nMUywUb5HKnCJ97kqSu6J8Nre9B+JKYA
ta+7h9FsqpfJ9OqNTTT2LqPufOV1udg2L08PHzFfIjXyiz26EQgZR2QyPtUJ1TyogjWtc/Jm7W7V
pLpsdyKJ52spDBdT+vI10j7EOsQHilTq/YvTSZ9FEs/ykyGNbtxp9DRRpdQZkQts14a7koSZbdHm
/7yUMC4NRMgK7Aaw45y9sE3jxGlqNf2TaREsHvJU9WNizQcfh85rzwmZbGTXvFZTufhMlt0h/i8a
trrHDu5ss9MnY5Mp6EZPZUdVk1wvhBxh0GuF2EaDV9Sbj7+Ui1M9XUsP+QikPBYPpvWzq0RthK6t
nJLnCbX6KZU0o41kyG6o9d2mTbVz7dS4X3Cnd5TqnH3HJd/JZmj/7c1i6YJ0xepFpwvBMzWz9w8Z
VkriODVNcE+wrdh6E8fUbWDCQShacmZXLsTb6t/2lX/GtOkrEdTENgUxwPsxIRMKwMeRRhCWnynM
MGhbUWY1yd0kum8f3+ezx8pYCACILHGRkv85e74fy5OOLIi6DaAw6+3PYRTRpoOITkaON+kP/zoW
YZbcyMWMwIjnh1sRF5ofe0Ny9CMH9m8/OkDFAS03a1X7KLo+Hu1sTuDKsIGy9cFrzXeCVPH9lS0k
RRdUenSoi8DeF8HUPujZJNdEDvlr0xTtldSJv4zHooUsmcrDn7Pf+/FKjck4sxP3AIeuD3386/te
r4DWKNkEu4zs72v7gr+PSHefcxViFefsCg0Ta/fczc6hlM6X1JfGAwt3e8R5OqwaZ+h3H9/Q5VX/
z1lxuaHUNlEkAxhYvB1nw+Uq7oCbkeSRowpZwy2yQ83Rq43V5UYY6dq0T4Wa0VAFxS4KLLH9ePjz
GeHP+Ezu3F58M1TYzjaTwgXcpqnCPxDHm7wmvixOcTnqr5QUxKvfa4rOYmDmK8sp/Rth69MuQmB6
FLOtX/kpZyvd/38JXVjqUe4C1Dw7YDoWzeWRWvahBNe8drp5+glVw9s2sBHvKfnlqLQgDO9zMK9v
H9+Fy+8VIy7kdBaeACnUOVhtpj3Rsp1zDxrG8CPaP4LGE5E+epW85i9enuf582ZV5anry2P3z6Yh
gZuH4xFD1aVdb4curdYseaTfEuixcyf0/h9f2tl6+ueu4pPjvqId5LCwXPp/9kYw2BonnwxeZ2Oy
LUqZWXvySS5dGa3erJuJ7vCKu9pcGfbyMun+Es5H/WHRl537dpDkAD6JRvvgpUnylaaVCN25G7ej
1eor2JnGlUPD5WWCZWBni5GCvS2V5veXGcy0vLR4sA59YRNxPaTmOrAT9TmKysgJJafBB60zaTN9
fHcvXxyG5UhPb4ArRTv/fti4jPRl1rWZDvt0Z8TSOfgt+0HCD91PHw/1tytE7eNTWGL1cs8/Dw64
UdsrYR8m2ei/WzqXL1FGYYi8e3ceQ0p08y0hpNX4r3eWogjHbMiUbMaWzKP3lwhwUUYEAgQHFz3V
rTRhB61KLXBulJiMGw0p7Krx3fTKan3x/iyjcjRbJG2Y3s6v1kM91Iqu97FD2d5D7ClISSY2qe+2
DUkqFLntXxnx4lHCgtB5WRmX+YeJ//11jqQTR/5oOofMm0yiU0qR7NNJj8KkqPVrmxH2O/zv3s8D
oBL/8zjPdn70dExiYFoomq41fBYOxpBD3bjAYDAgDUE4NkEehEjCG+cOeW+t/wBe1eK8sjx10Mt+
jIC/pw5wgt4cAH2gtnCblTlTO4WhzwE6bMtMTJvKBUGxsdAzPcTZomm29El/YvEe25UJi1jDAR0P
9Fxjp+oedEtEYjP3kZAvZusO080gtMZ/6CsItxsvCWpnb0+ybNaTHUXmV4T9ab+yfd7L42xWXrG1
+k6v1n1Tz/0X5H+m9cjiZpC+IgiFCHVURCIs8yJ6rhCFkRBaEv+zqQwj/lJWhhavTZF2d7VVlpzM
uNg7Mg5EcpLDID9r2TjSBU7dwtukvS0fCzZf3z1TeI/Kjmby8axA2w9NbP02SUT5oTt9q61w85UV
onUtzcK6AEIZKvLcD/xMGzVV3eVyA1E27Y5x1yYPwyxM9853BWSGBhv8vZfq8WdsLPlryWYRXAq3
L/QIDDhmkaOSlUXOY7WCVOiLZ8MoEWAP+WB/hRzaULY0jFlu4ilS1s7vSjrsYtR+NtIuzM2gScdY
zxaYgZD/rjvBBfdhd4omCNG6FfUp9aYgKsIkt/pbrw8QTmQgA91bP6InvqJQqpEM5Same5tkA7d1
Bvr/2Mkmjnaiz5PbhkDmJtT9eviZxw7xs8heOigpsfYz8wwiXNB/Fa9xkUFeQkXQSP2TVtQwlp1C
FMUDx0Jb+5Fbcj62IvaDH0OQi2w7JqYU677XEJgOsh6Do1a3+g3VQZQK7TRJxGhqHAHjOFg97kuP
jJlQmHVhbw23YnVtdKPaOQnCs3ts+KgBe9mjREf3FOe7AXzxuEr9ONV/1kaf1be6B9l/I+nsuL/b
II2TlUM0VndfCWXNm9gSzm8oqMDumDOaG68FSkufRbWGcx85I1o5352rfOuBBltDaIm6L3rRjJOx
spVl3yiPFnIXUluXA3kt06i9CRnMn2wyl+bv9BSqqdyIqBM/IEVk6tWcIu17PSi+HomPBulyHU1V
QQKPmuHYkLpLFTmumq5SZDMlevwoE8sr17k29cXJm8qKSPnc1aecGTvN9ZVCsdKGVJtz7ZGvETln
YVb9ccDcArk9aRvvZ65MzaO633vNlrAoNQUhi3fykmcapfEcod7SzlLOT52Qb7kv1ABsjOAvNHsY
2B6V28/WfoSC+oBA0/CObqvVclWlU/HWyFTadExqqW1IZJU9v60t1Aucw0EdyU8Wey9XCYSwyan8
U1xVg9yXs4EDnsVwqMMa6vV0Kjppt7+oiKXtr16z6/ohyWuaMSsiEPp67yuncla26JpDSbQDFbSp
H6YQjjNAfC0YdGhpSnPqGyoDdnGfD2OBp9qypl+AbINxXaRM2ZApp1RDxg8xesOdNdsH2sK2vwad
Z7w0zVA+pI7m+tu48ccqnMzKSYmMyzM+jHbuHkuXQFaomFXQhEnddvFtu+QyAQRS8BQN5O8mTXVK
HYhhdO+WhiySZbev0uCQgRp4LuFQQ3v0Yv5AYA1t2HlujBat4lXZgvIujo1NAB8GB9c8CW1JQxCl
KhAH0X7KN0XUjdl6UlL/EohZa9YDSUuwx9Kxo4zopeLgWw0pkooYNaos8wyTmcBI095JEgPsGylj
91spRv8eRAwd0tbuOrQ3hd1nG6/nPvxohmyM6WB0cb8a+2oEAQuvEpa7O0ZW2FDPire103QxkZNN
Cg0RYRO5eBz/3zTa4L+HIg5+jMgTn9zGks5qOd9WqJyC8VffZcw+FvDLU6bi5PPsVrDk+2Bg4iiS
JPiiab1VHMxEz+QOrtN8yHhN6bZFVfQyxoVEB+136bcx9/RbT2JCWWtz3d0mZu7Hq2Seun7jd9p4
CIK2+lpoCJDDYTJrD221pvDHBdbvRjNbb1W5rZSbSNQUobrRS38ROlJSS628KliiNgsmIej0WgKO
wJ63MyKtYEcsMnwT1fSascJOwkOaW5XfJwlRmkBpzOmTSchKglbM6Yr7IMnHL+ggi09ZGqXzVgtc
Wd3bmdTsT5at0TYM2TBH7WGEsP5bTUsMVmPlMv9UjLNzmtRAAq2mTeW3OlLjq55IJ99irw7MLZza
5iZZ2nkk8yr7rp1y1wiHzsUN1y8lqJ00ZvfGKxH2hh5Sl6eCKvAbdD5DHsbZGwBpyZanYsPC5+Bt
+MWqg/kgVhaBU8VWVjGn5EjVJQKuCJj33uq5uWEOIfoWsJZts+DY4rZ3Bvd5iGodi6l0giPN8dhZ
u62diUMTyaE9WJz81IaYxU7fNFWgkdSUdcgTi6yVN1baFxj/3TRp12lFjOLKaelThm6qnOHWIXHl
fuDUK9eZXrY6RVWxiOYsN70pgjgYt35VutaNjR/xV9ZEKBkTwN5kCwxCZSG4ivazL2wPFayfFtmG
g3/31vmiflUW/K8NtVu150Sr0/ABze+GUeLkn0Qa1R0ic73oQ0PLO/wNAQ9rh+Wh+4wSjqwptn/G
/VTVHnsscopfg9z05vuysH1UqBlBfKHBmaUMx5YtDCtOWYGAJcVHC+3cUB7TUGD89Oy0HIDwD+pW
aX7zXYv1Ib+x9KF9MwT1pHCuSAZ41EWBV6lvSv/FclrZroxB9G+ZZoz5oSMZsdybRh3FJ/6EFaxq
rU28sDWT7t6nb56d/KQdfnl9jFcycaWjvhiVyutN3DY6xddCWMYe/+oS3jRPcC9T21DmLp199dlJ
uizlAjkTrlsr8n1yD6Mmon5i1ndTV6MbT5rcyELFHth6gyih0p0/m1G+lrXbb4KqRerDrrF/61lP
1LbyR1DjQzyi8nTywQW4GXvx18BuUQDS4DCzNe9zH6yc2LX90MQCmBzGSkzZTtP9yQubTpfpqTOm
0qaEakXlvsiHZINs3Yl2hddaX9JEztVGESJE0lo3sS8Lgnl6BAE9yl06so3cELLqUnRinwZSThsd
by+CIP+spdpgbWPUkP6qnj3/IYsNdBMl0vjbOrCq+NgaEgm1NRl2vu/y2H9LghKvHHD93t2Kscyq
lUiSSLK++mazzuuOpx5USamOeKdwrzm4O5IXiUyowS/Z4RoqETiu3YkNHgp9tB37AmQEO/baNcRt
BBs62sk6IjcwraI0O+SgMfgQBzwgIVVHMM7llCIaMwlrqz67tmMMx4SXHhFzKaMnb060JjS12OiA
UQfVLyKQcgwkDltBx2O1OQ4mWOhuKPgA8jyClVfg+CBek2Ir9lq9KzZtEOOvaFEOz4idZ7Z0hYS4
HtoERhMq6nW89Gs3HXt9eakzQW0/jjel7Sc6XvTKMx7wMOUtnjSBPVUPFGisyUnyUz7Oo78e5za/
dyuzak5CmGrdgtQSRNtUiu+3redRPTmqC9o1jS9+gTc74rkUxHA+6bURDStMZ4oPwMSeuB0arSJU
2WoT48DJvjPycKxqNd6bOHvyg+lMIgjbCvoBE3hSb2PVN0McorNHALKAH9lleyZAeRAzUftS+c3Y
UOXw+3ht9EVWbYns8IJNKzvtU0553frmJ/yfwxqjUrTCvOlq6xp8nvagattga8DMVa/9pmZY2Zmi
ugWG27JNEYX2WVbz8OQ3QYFIQHYqByMLlFFrFPO3z+YUwJOmyuqG7pKZH2y7Rw1vBBVPrjKGqbuD
8egFK2QA9XBrt4LtDEXGTHtgZ83Wy4ll6T0SOaO9Yqe2om/zIJs7BUFe7bQWdNoVa+LfKgp0l6hB
UUDm9HtWvHBy6jCdiu0D2uHj3CPGMhHLrqJOs7e6mH4vZtndx0WMPwWR82MvjP6AAjk4VLwX70/Z
AygUSfKedaBH4WU3Fn5May3YwAOnzsYhXZJ3Sds1kkaaxyhhGgrroTf3uaM15pZwK7i8LnuSZ1Qh
cbKJmcK9kFpu+os+A0/BNeLkRm8Qza1Bd7hPdtDZ5Q1ofOMnxbVya07JlNx6Ts7DU/Q+tXXXd0Cq
Wo3D5ufay1LzZI6DGIEsQEnfTHbRczPaPFsVelXe+0PPpBhqBMaN3/Iaq0NYzb79m3ZLZB8MkfjP
4MGj6aaSo/PiKnAdYckS8hs3GofAwI20dKvsWSs4ffmITfhGJdnqaePDD84HRcxKVeCiUrCT/B1h
jbU6ph7hdweQTrraUhqaT5M7mOXWIBrQ2CSTmz9Pgd8lz7UWwbrmSAgk0e7wVLM6qOhKv+GicAEc
B18QugeaG5RJzt4a6mntADYvOWpBaX8eWmu+yUVq0hyfi5ESdez9RCXZ7JKxe/r45bms0OCaQYFE
NQqlDqKT9+9OzMmeoLMqOwbKPfqeiN6A+S+ytyG9ZmG+KD+BscX3tKjMECPY58oq4oxGHQ+IexhT
Gn+T4tsDKjut6kZgGoiKK/f0L1V4xqNySVsMlS960PeXRrO+pg8QOQe3DtK9mc7ZgzYPRGwXjTt9
MRsimTxelJOZdgSN9pHHHrDra/uo4+N/+/g2XzxgFDVkWvCQ4eSj9jrrCLAtNANVoqYjHrLfN3Vn
4mAgNQ0VKcJEwaz/re3MH1kSRd6VWuPfhoaJwfOFCuGgN39/G4w6rmgY6u7Bipd9HceXLVuFZhvQ
I2GrGpXdV4/bdPJyrd9+fNV/ewS0AKAlk8SDWPRPYM5/CuWWjfJDeJN7oB0CMa+UlhcyNUQLhUDr
VtRFCDceKK8YoaGAbIdwGkHiKlbNO5jHxXhldv7LKwgQkr8XXiPtxLO33bK8uo/hxxymuW939VAG
cq2Nmn7sxqJOqaRl4zWD2l9u/8KgBICF1pqi9llbtg2A9ufV4BxggptrYAzxbnAABeMnSY6mMY27
tiFNyppt8fnju/+XpQhlHIJOvm3LZr5+/+BbYySfYKRLESjlb4sozr5Tde3JWw+0Q0dM6ZKXMYt/
f93ovdN8Xz49Prrlfvz3kZsiipf6GZkm0BS+F0VgJdvexLA2mN5QrSmnxCsbSxck4mkOrmlk/na7
l64TfxnAe8+Hn7RxVh7w0UOQY/wr4a+d/HEaHuSgvHLVJk30M06rdl+yixdXFuLLtiOoKKQdyGJQ
7aEGen/pJZa/ggIHfdWOSkOYSSalFQd1olaDdiizMEPzvRpNTkxu2ru3MKWLf+6d8CVjMKBljWE8
OJ/zqq63gpbojQOYQhO9rowPCIZucq+cr2hoLr/tBfhE3gH0VkC05jk1sfUGaJEz80pHTbffWiUM
Y1ZIn8KZSOxC3vSiwLLTkM3mbQOZZ/JTQJ092aIc92+G3uivteUu8gPJhQzItMRduyhrmPTfPwAX
/K1BDKV/SGrp7MyGTXxos+vfuUUwn0Y0TRmBy+P84BVSFadOJ6ngZJdYLE4CtMUaljUVi9xIm40m
WiT0//hB0uDnpWT6Zz5EM3/Wpgz8liXY77JjUffUY90M6zVngbURe+bbbFebHlRZc2XQiw+CQWkZ
4vdBoYF69Wz6n1u7pf+Q50dHGFoSNm5s3jVeLk9JHBfzoS1So6OGMmXJPtZxC/7rdMDwtH5gjhmk
mhKO8f6ROLo0WXNtgqsGfK+qRDwetjTdKC8Vhtxn+CqRjGBcwG3n9o8f3/DLa8f7/WczDikE9e7Z
xpgnP5gzXehDFDek0Jg1rCQTFtoqbuPhiBGyOjSuGuRK6p3+++OxLyMjPLrDTAcLPg7p0/lsYHEs
mmoxpQedkMJn4r2bcqcbauTkldGqRtAY1DdjKdGXtIlQ0ZfBJOFkXXe9sCgkEOW8tlXVl/FqJqmx
+G74Y22eiJGK9V0uGmvvdvn49eMffbE+LqvFopuiZ7fYgs4+oLocNGp/ds2WCRcvRYqvE9krW9Np
fvVjYF8LgbzcfDKcw/3h9MI/58opox9pzUq3PhQxoHubwupv4n/yrSqNNrvSPL9YDZdLo5O0kCYW
7ufZpekV4XNjhZg3tpFM5h2qLaySlksQpDGm6Wbwe/0pTaf+ypbjcp7kjqIkoumKUJQZ/2xVWGgL
zIy9cWgC0Y9HqqrmRlllf5uy9XqVCcfWBug+JumgEFGYVVr71lQ9BWd0DfEV6c/FHcfxh0IMnglV
fyCJZ3ehnjQKLUpaBwNMzQsO2OHetmIrOIjA7st/c3DqYOiQNvMyYW9ErXp+5YRzDE5ZIcOhuIXW
kVzuxtinvHj+QTORKxDX0WAwn7CdFlfQwhcvss8sC7IZCyf+JH7B+2lnQemmJYfcw+yOhRmafDu3
VklvqjL7e7f2bj/+bi5vK8MhVzDIJuYId77PjQkGHqmp9YcG4/e6VlP2gIkx241DcW1/dfEec2W0
0pGtopJAxHW2n3RsfO7pXPYHM9WznbDNaJMBHFuJmFIn0TzmnTBi9c9PctE40stf7idG1eVH/WdT
hwzEU0iS+0PQlYO/Tkq36Fd9odPpoXFpF/t4lvItk2IsDh/f2YspHL06syd4w0VDyt7m/cg11RoP
gOJ8QD4WvdhzbH6iXGs6Gyvq9fY4pR5RbWRzAe2ABwXf4ePhL+/2Hw0Xx2NQuSAGz5avTohG43Ri
HwhBDDDZ614SFnZRHdWQm5u8FW/SgDD38aCXbxM6x4UKw+7ZYRt3NmOkY65lE2vpoUrr/FgYTm+t
yL3zmpVGfSnafzzaxadC2jkWHfjbi+XswpY5BAkNAcNrTrWsBwG1oaaDFccJ/UO3HN6o7HKH/3lI
zL+LOg/tLLrZs9cpLcl58otBnZDnGXQ6h4LeW5GxQUDZPsbHOpbqylUu9+xdjSygWgRlB3fCYis/
3xoSTVJGvEjdSSfq3NglChTuoVY0DN8+vraLQFGKRYilmPDwkzDg+S6vofXvZhnOf6g8VX1ItdYt
Vyml2/RX3I7uo++04xSsZgpzQDww1rzqvL/iln5K9kCXdkh/VqU3uCGJ4941Rfblw/aWuZ/TGWdS
cu6t958T/AdYbXGnn2pBcTI0MUGHJjqCTz6xaHvRTleKMBefLyp7FE4LN99AmHPOriIiEUjuGNC8
LcbRO7bebN+R5PZ7NIxkF0eu0X3KpKXvs37Idh8/iIuvKPCWsseiAP0j9F/+/X/mLCTYjhKEnp2I
t+zdLhSWhUTZGSNX3JBpllzZZ1++YMulIqilwIWo6/y0PSuLnLqorE6WXzX2F82r9GIrCgwsV97k
y1vKydoiK4leG+b1c2QANin6sq5Wnwp2NOm0Af/WL6zpLn8RzuSPBw3RVQPrWRP9Tzeyq9eP7+v5
+ERJLNACbHCIyVAuL6/Yf+5rn8Z6w1KYnODrilcrN20yHR2w8OZC7YiaKvuO93ne2VpfxOuPxz6f
jv+MvVQXWP8We+HZCSofpUYACWNXrK5h2gCSpAVCR9Gr569qEOWXMWnGl48HPf9mlkF5gzlUIiXm
GHG24vKxZ/5UNOkpjfjswxRN02d7kCRBqZFwz4z+enxlgjynNLDOLqAAwlqxMbDwniNXkTuapKzM
2YkY1WQD6ic6AHhWD5aXqrU7usUeJn696ghtNlaNQqzm4am6crf/8qSXWgJCeEIxebPPJosMXYts
6Vad8K5bLwF9unsNAPHJ720Eak6UjcfA04a1A4Xlytf0Z2H973y93AAOIghB2exgWzlb91sUPAaw
suyU0E0k34AOMCbzmGZWWJLu89wU6LnovTUE8c71PB9wLGrRKo81Gudq6AnMasxpS05ltkWxb61B
Mbn7GrH2iVZC9r1vk6sY7j+l1LMfjfOfj4JXk93K+Vm7Kzlwuk05H5shyO7cETzuWhuQrYaQ9CAi
paoE3EzgYbZC1lKMD1kWx7/bzlpCDrIclG3DgvJUmrJ9Q9Y1PFtjGhd7LTNdLTRdFoubAMVi+oqj
pRi3UVCl0Y2wYlLue5rNN+htRPwlkXbyNqZ6Hmy80h2+AMPu+200mc1+op2L4ruOtd9JHY0G5Akr
SiY6NVkt72lQdDe4EZu5DKneldm6bbuufZro0efbUcoa5CfsBt3cYS6wDZ6E7ojvopLGhllVS77J
WU7tXWUGneStRAqzIpjWeuhG6CbPlXLiNtQmo4vVRlito+9tq6zeEkDH90Yyd9/K0XBLkszM/jmm
/QT1aE7H32owag01Z5PLQ+5anBQDprw+tG2VnjQZOfamK7xhW0UOlaaZFKataSV+dAyChrzUsTAI
e0BY0xdPFaKX7L4xlD7sLdAQd3h0FlmC1wGjGJxZgd+t6PSswGN52iZtZC5umyKPDjbMwTEMMld2
nyZXjsbKqOhosxtEDgdgrG3jtfSIdweETT1gnepieB5UJMp77D9xtarKmcBH3e/d04SBNVo5XUdR
OEhndcjrtlLhVMFKUqS79iFcJP8b5lfiZU1Tjvk6o+PZrWNial8BcNp6mA0KmJbjJeOPDvh5F6ZI
x978ATrFXZ9bpNyrwjQ/B93UxHclsZ3Tbc08gRu7l8Jb5fOITkVMyjq5GUzUEHhe025SegTf8Ga2
n4ZkzpcwY29qd3OcesmKHn4C5Kizgq03AN3bGZHNK4LsfgLQ5Lf5lvY/5DOQtKa5IpnZ17fSmhux
H4TU4w07G5LijFKqX/0Uy5+6XjvZpqcnXzzYXlTnN7Mf2cZO6x1p3AaRtKjLdK7/Ze6cuT4EPVIX
x3OG7lM6F5ZxQxWx+OmNSaeHACfonOyyvm551zgQPvoxIZRvnRzj+lSrQKEJ7CzxDXmHH/9G9ZDk
n5xBeONvh05fvilxC0bwyGo32luxrMmQ7vISgQLVqd3AyYNT6mhND52ViXRjWzJWhykYY/hU8YxK
VPAN1Gvwt227jqKRKLe2YpY8jHZPmR3VgW585sPVrMdoLJBveH0CFL+wBvsn7dihWMf9onjK09I2
w7krlHpGCGW++AnT3kM7ZGrTVoVuPKVJh9YsMuAUryePmeVrNkUDR2lCmNyAZIXZ/mW43CQSi229
WXn5LD4t7L1nUcRJvu4S3XmmFDfmz+CC9eK5tL2xDQsqn+2hilNwm32sFY0GZboaDNwyaOH6dT7M
Qfmd6br9Tp9w/lYamf5LJ1AgJQIc6c031ebgdvWm9XdwgANjnVuR7HeRMUQd0gRiYdejg/oaw0LP
H7QDFTdHo6UWEwJV0j8D617Kg6NybgZdYFwjrwtUPhkwUXmSDaHDK7uPyfedW8tYZZ6Orxd/Z3c/
tpLSttSbWbxqdFIQgpJmyPfh9FKt+B6a+oYeatRtdEkq1kofXWpvpkqSI5l6rCYWC8N3HL51HKLA
d1UIXSw4GZ09Npu5GjxnG5W1UyE7HvJxU2Vz9LVNp6FZUdhsK9pWQfW1x7QqV8Bpm69TUPPRRpxn
X6w0Dl6zDpTUrWfGwVpPYPgdtSaKdkFla/qqj9tO7KkYAT0KC4q4x3o203yHwpTdjagJhBlXGekC
SD4hqn82knKyjxXJp8nBBLx7kM7cVZ9qWti1GcKtS4w1Usr0NrDzbjp2LOxHjWq7sQaCWbqbRQ//
JSjQY67ZqgESi1pj0JiRK+s1EdBxdnWAGnrHiS3z1j7iFH2VjEtEiGu08HTCCU0HEOmgL6vHQLC8
vdhpYZYPddd67ZFgNWRCWW3WAtfu1Gj7Kqnjt6h1DIzBzNu9vVHCsMc10FLkxxNSSAIz6cP7X4PY
DF5IqE3nlT4J4ZGfDi5jjQzXJU8+RkB/QM7uD/s0sUmGQqat0E9lHbWf+0mpqLprM7cfTpS+ZjTU
AmUGcqwqLVv1OuhJnR4GQAY3hR/k+Y3om/EoQJDqn/tgtI+clyD6ER2mdevJVbXBbrqXB8sA8L7m
fG+KQ933KlsNxJQGa4dzy+NI5tmzDd7R3jfV5CUvEVvS4WERk70ygVQ/lJVotzP21+KYTPiovzpU
OYZNAjFQh9WvCWPtA6jLn1BvGfLY+cDxJOlx6UbPnNj4ztFBAwr6P87Oq8dxHGvDv0iAcri1LNuV
OlWV3d03QqehcqLyr/8e1XfTlgs2egczwO70YmmK5OHhOW/Q6/JxYcTcwXHHdTPP7BLlPFtWugUG
COaphP8Yz9V+7Kq54iSPZto+zsjdOR/mthiaP50dOX+irCzLHVUwsz2o6Mf9RlAWPDDSHDYog9BM
aAVrNIDL7YKjANTEy2I/W3nT/KRSOlRb283MP17JT/G9Ce29HRhxzdyOtrC0X1Vka8WjNyOTDO4e
UHZ2QtuvSu7wktSi/8Iu1E3UJMPiNGZQ3g4iRobAd7O8PyCEabp3hhJbx0yjNtkF+aRSE6ACHD04
1jRaQVM0inGYFKc2obubevaA1/3wI3ZiDOMTS1GVh6hGWODB7JxM+Jhlmc5j2LvqHtEKHmFlgXDv
qzqq3n6irYPwlool0Q6tj7L4KYgTwi/KGrsvx0GVwR/BlNj7jPtU2y3LaaMYFHrxRraI4pcmMDm4
FlS9PhChRLxVhSiDqMch4W6xOUqRZI4kygWVpqgVrHI3PypGAiqzUjoz3OWFwYVf18icgarRh60e
F3q0d2ZkCnfkiD2ARGQOk02vIXn4VExgpX1lEE0XaCIT3dZuW+s0esMk/IofWaIlWjtJMJRe9rOe
6oXI7fUAF9s4c3auGfWkMW4ZkqF5NahdQ/FedTE58qeTlLGSklOr3X9O6QAVK9sEamKvxtQP+0h3
k6fGnDW93dj5nDylRZVZd5PjxtsszGMrUObRQN/SKOxpow2OtPyiqowwIAWeQL85qW2CPFWc+Dvu
3Bm5bjSMH1NKqHghAIvstnHh9u4H6jEy+pg7BTKNE1qJ+xzHdlI6OlreXmmlUwCdLMUEdK7GbBJ2
TuWlCAxtQHI6n+DypNVTE1Mx+UIFKTkinzYXh9FrEDAlw9Dr7YC83Fel7MG4I9qY5brf0zKvDmi+
YvHVxJmlBHDRQO/XFjC1vrDG3h8QPRjhxgIrKzZZHSnDLz0uxbBxqtIwAzY3IDVXzycKk9SyfQJO
bn9PUzNtAkwUhpRIRWlvO+oOghd1jBG9aBUp/How5FNs2NL+4FTwz7yNCly4eiixzUaTXwEX7Efk
ZbiZK4kG2jozkZ9WB9crnkCaVw2F11CpE78kOc4fBwTnE/ZspgCyAGq9ZNwU+T9jTdFZJI9mrTgL
5hfxlMTO8wkQdSNfxqaw0q1WImgTxI6Nh4cx4oJmz4ky/RpmVPi20FKGu1pNG9B2yHh4TyLMZkjr
BjeB/qnyBvl5VkWXPkKv8BqoBdJrRAGTCFGOxznXou+2YkXNXdh5E3GLyoj+RXHbFOFWY8k9YaFK
EUgEYSJ0uNxMcTZeiawkvaA5MnbcqB0qswk9kW0rs0JsCzFkyM0jY/UUYcb2EyB+RXu99Zxor6RZ
f4gNb6zQy07TdNMCw1Efh3lQDB+sf9xsNYpT+S6Pydd8XMjCF4bGPrWtp7m8j+vGHvZsotqCvpSM
qh9Kz0g/Tpmclb0ltZyKYRXVvo6Qmveh72LSJTOKCu2YzwtmNJuKKL2PwgYZgDHtpAwA2FYHW2Sx
GiCMxQNPAxWMq0QK+HJrlaVKp5lWkBLGG6v26pJIVnuF3yuJg7xY0abDT1chIdlkrWuNgfC8TN1C
LrOqjQVpbbojH9Hbw7yQqefasxukAhUnBAFLLxGnpUXxbnky4ggaQzywUi11nwpPmHPAV4abHOHo
12/aarZfclsn+1x4KOJBTrmsYRvZcJu6doT2k+VjTLAqRTBk7hy9oPIa7jyyfFFsu8Frjk6o98l9
bZbxixZPzhRkE7zYdtMmUN43etUlZTDGBQKofdM12UH2Nf9+qQu7DxSalJxkpwHWD7i2s1AmH1PQ
73lsW9/CeQLnGeqz4gZgQ8mccROpRsSS27lFOZt7Q/OjlBhRbmLMRNLHMbYd+aTYevnk6mOuH4TE
JI6TDJ8T+3IkcYfNEI0q65ZPqd/3TfjVdoH/bGz4Z1s0ciy+JOiS2q+GsXDuBUJxToAUcv996syW
ORj6KAMykJCvD+DaPuLiXYGPtYc+vedKdwOUzudii5SY96chgqQhKAi7bX61aZl8q5G7HY95VkLJ
U0P4hcUQG7/ggdTTkyNBs+4HrRDf0cnop3sV66IJA5sybT/LsGnvc7PRym005MZwSFtd32kVChyg
haM6vs9LR+CeMqVzkez72YusrcBekIvMiDuwEFQDFfcFN5S+uR94f/2oZ6H9V8Uo6mwyF8PHvdGx
tiMXWR54o6XO26IzMDbYVEZc19GmmiU0IPJzYJC6hOe3EcC9P2v6mKo7AKHZfF9QYW53zlxW45ZH
jTX4YEHK1ymvAY2CrbC9KcjrlEiqWrN5crBgH4OpD7Uq0ACea9vaiHW/oyGfnxCnn71djpWu/ayD
XZavtdLW9jaeMfbZitmKzN3kxK6zMWNrdn1UzbX5eyjtcfzAJTy0WyJ3bt31FKd5+VoqCLMa9e+R
gJk4OnicOUvvzZafD1eEKCZ8kVAr3mNLbEu0k8F2b2ZwJpG5wQQzL5DnFNpAkmjPbcBDRy03JILm
8NSljfwMT0Qme9sudGu/8AzuBxvA1UbLcmg7VjJr9X7WkMEE9YF9yVPK4fnRxASKreGFibtL6j6Z
IBHUcRoHoRHl4wfPrlvnyEWrOa9IxpPubwAUNT+00JLJpxqisPboSmquPm7U9fwE8UkD/z1NCz/V
qb2fRFbusaIcowrjbbLJjVpPQLUbCSsmyDqljndjItSTBLKp+k0XAaAO8YIH7ToN4o8tklblHWcr
rdiYWhwqxY0q42VN17BMlDrpE7j8B3epQv5VT260OWWPqc2DhnRU/zGxNUGwdDMw/fApq33jUI/4
krNz/9FWhCIrKAfkfC1g0eCX1nx620ikm6Rl9mCUarFDnJ5ApChwQDdOnLR7iWB4f49WkG3cKu8u
7efzQiEdXBQPgATQ5PO0VXWzRac5EzojgwohheOlnSnUvSqdnrgQKowsJ/8pxhQCh46Cw8ZudNvv
KLL81nqR32heXyAUaP4ZNAGBzYGMpI276pRIZ7QG01LSh9wFfsF1P8/3lAyzkipIVb3W4I/bhylt
aFrB/PieOBElAeAr0Og0WBjXq+0XRWeCB3+TmZNzWcgPnG8HZZyyyNNb8Rj3VnbUszm5kxoiC0Sx
DPJPWiEv2ToQK9CND64PfVHoN8BIgdKkM4nynrtWb605oJ0JCuXewX/1q9414U4xDZgfptE/QL68
ZVd/MVU2PiJ74FHwxYCqtepm4KMl5sKY0vshqks/Ggbro4U8/tPMb2QLLLWooT1xGKNbK760LM72
HyMvWiyLdx8c37Uey2jzMG5ML7uXI4j2IJ3cJvlsWN00wsB8gzF0Aje/CUyM70ZjganaRIazcwoU
Uya1gR9kT93kBU3aF94pUUZ13qdEJ3Nn2VkSYR6GMeFd5qJlh9y5jvve9aVaN0hoHLNIDjkCbRng
JW9//lfUKMY8B3aSJq9SyDkwYbPmGzOShHmYWdz3FTTfR6oyFYiaKh3xJ8ARiyBvS+/GrlnFr7df
Qv98YY+Ad+HXnG/Y5XWMO8KYvBqIE6bbCA2//RDP0V6r5uar109GgFbpLZzrW4j4awkZFjgGcmjY
l3FanDUwQrbN3Mejk72mRVx9RKIihYqv5sZdM5RzsgkXcv4mivq62pjcmfvGBfXi4hJHJbeC7olg
FV4yN1ZldYKWH0XBHHVx4imyL+v+XBJ62qAKYkaVF1G7gTXcbR1pdPDwJHIwm6juHPJCCD5iWxVT
U1M4TnSIvFmpvLhjnfyuifO/cgg/xcaIwFD6ehZ1ezlkww2E0LpPz291FulxPiAVNN1+w+/9tYNI
QSw519H0zCGpC5JCpLUwMYOGucEwTA4bOp1o2AED1TBa4z2o+JgdZv+ZvZJ/ZW3k9DBVZXnsEk3/
V5uY5bfhHApIlNDsaubSbD77bUDzjM4bn0l55QMwbe+LLq1Y3dRFld9ZfNFb8LjLlWNEY7mDiUY2
f52PWJie7AulG5+zOISllXZR+OjxvkFmgCpavKlGI/tHVai3FWB65oISA4y2dgXu0j7Xe2ccn2Nq
oF8c252+prC4TtqUJlsOvfnf9e25irdv4wEoZL1pntvc++dzXNyuWtZxfDZnCx5+IUtAuNn0qleO
UqMRrpDyhZ78xGOwuoGWfm9okA5LdxBFMeSrz4e2R7QvSBGnZ+Td5aFzFWuRpbJ+lZUqd2lnmXdq
L9zXvDDb1+uTXiZ1HicWzU8TO2J6Mgu+ZzVyroF0l4zMtZ5+Rl6gbrAdoraqCN24ARN7Zyxa89DN
EJQ3gViu7m5R1d6Um9P8nHaa/KqNbvuwCGF1aEQg3HujRfzOjmUw0LW0HdBFWuvd0cnrU0DH0zOO
XVgEtKTBGoafXQfAWO1Q6khr1NSuf8x3x4RW4IGWcvhndUqGtle8kbfnM8HjF4paQ+W70vSUXZk2
JupIrazaG+nxe9/UQv0LWLuBGJK9+qYalSMDiWGmiermc6WXHwuZGsdsmn5en9vlPcap+GugZQv/
FXNgYC6Y4Hl6JjwvDP4E0+EG1Z6my53XENujA7RK69f1QS8+KEgRMn9Qk/A1FoTd+aBWnc1uFjvj
i9XEPLy9aKCYEqaeVe/iEpQOmkGQNm+s4hvT7O8zgYoWwLol9GsLHGoNbJB1NWuZ41SvIIINZO9m
5M6D0cvIHuIqyT+VNYrwd0JP9EMd0frYuXOtqXeFrnfeXkSGrO9n7eTYVXMS0ex8MutC7uCez4/1
oPt1a/mZ00PvDW0n6vx8tCd1P9VGqvCStxD6pm7sITaDYVL0LMxwPLShqBvfjmRhb0SVoMcC+sb4
ZIiIlgcmn82xj1HDwLB9Gr4mXmSEvyliiPlHkYzV77Kf3MdR7yG9Y4MZSZjSupve+GjrVwJPMx4q
MImAchFBAY+dL5VZ9U44AdZ+bXgqQN4RCWQuvZ3GcK81kLqAFVg0UBLqFj9p5lH2zqzBQWnHokzV
TAU2kf+2dwhrlF7sRTbdBD9+YQJaVZF03LB91YrBMwFXlPjPhoWCeQovmHSby2a4cRgvsq5lTKBA
y4sJLBDQlPOPICi810NZ9q9DoXXDJuah3fkJEhkF5aJ5MANHS/vfHubMrl+7Un0S3jCMSGb0Joa/
2lw2YJXwTM1vfIt1lFh+lwWunUNEqAd4eP67xgp2hREO1avT9vmTmLvwALBIzMuFRknhnz88HFWP
WxRDOch9q8uMGoGNySfVGNOKjJ9h2Lm/TGEMYkuLZEBKwHGH/MbuWwcn5geMb4EC8SZE0EA/n580
WgAKTt29Kjmt4MYr6iNwPHUnZTb8aoiI5UOGrsxwA7y/xLyzQAHAbnkQM7r9Zgp0PmyOgCH9NlN5
MVA6lXu9tZ2PRufKb5qTIJ6WE/QJV4VTPiRzUt5a1LeH9/nwbGxQk1TwgF07a0xhEyJ2QPXceUFd
ifaHNbrZ+G1OxGRtrcZ22ldp4ALm5oPFlivDV1czFOswTREaSLrZpj9yYcTefjCJsnvaufLZnRJU
W1JdajKYzR6v2HYazGJLs0VPsMNoCptHfuc2BzOsR2Xg7QB1bdxjRB0DusbaFYEcLdWGbjtW1DeQ
PVC9V3dasOhzWDTQeoSWBIrZR+k+LdkJgPy7ugsGEeoY3Wex0j6NY+QNH+kqeH94xrnVnyGZJvN5
wpij+mwhfMC4fTNBEN6o6L43T3aoeu7vf9zE7F9wWjYYWMB9JBDnSxurnVO7s/BeUKJAl8JBfuYF
T7z8odLjyg6wwihv6bxebGLseYEes514tvKqWF3lAAZKxCsoho5FXIN2SCLzYzsVGT1PYYtF2YfO
yBdNaGW4uz7Zd0fmrFLfoMylrznAiILM1Kv74pVbb+CkUJVUW7376BSaivrzhKFBFt5GMS6B4O/9
a8H5AKeOVAlwbzT1V4HCSSUXMbff0hJBkriRmnVCBMPx7mu8J5wdZbmhx6F0xpYxUdQHjEiU0u+Q
QYnuMY2y43vPLamdqn3c/sjpTt9KrtbfhYLXGx2b4GIY/NrVnRZGiVoaGNW9dqndmBsANdUPRCGb
Mggnc/wxWlP4XKMDoGyvr8c6XL+NC+l+YTbwel/TU6KmB7wyFuKoWGEFHqdEr6Hp3c9xH5XB9aEu
KiX/PxagdC4tCOhrv+Zp0MAZaIry2oyVfGhlW/3oQ5z1lFjX/EqrYyPI3dyzfInTfHLH28C+ay1H
ejfy9XUsXX7Hwn82dChB3Nmr3Z+adPAxTw5fp350jcOMd+LXTOYFvdQB1RtzAQP5hehm/TGPuSr/
8dLirtKZ/5tvEMRVfbXUs+amlQMB9DiGqprAp0D0py/D4ZTQuoagSyfuxpe/nPAyIoGb65hKzbqc
KHRij4Lw1RHxp+7eTK1qO+TD8CHP4L5vGoPbWRX2VMKKtOX++qovszk7ecwWBKamw3qEkbwuMMdA
aJC9aNNjLTJ1r8pBfSyzLgQQ0CYWOK2hD9rEsD7iiNgE1MaLG4t9ucHfeEImKTaPQUD459E1jabQ
Bf+ZHkU/DQ+KVjp7C+B6kHamcuuafO87s7eXxxFZIGoP52NJh3ZJqMXZcZyrYtdHVv5NOuawUWCX
7SHezd8oveJY32bprTfoZfxYpO1tqJKLcgdcnfOhu3pQaEN76dGdbdD+jZc8q1FXBzXomPtZevUp
VOjHXF/b9ZuJnUz5FnSNg73OQps8H3Qcc9o2kuI4ClqwaUEwIQQca2gt+HGcpOMGiJV2i97wzkyX
hz1NcvQcyDJXVU5FQ2Oqicv8CObPvm+7uX1hZ81kszgp8OQx7K/trIh/30aI6Xh8WKo1+N+uDm3S
euHcGXNxBGlxT6NPGP5AdSXQhxC1q+uf9Z0jQ3kGyWpKa4twwXrLzhxWVHPzYxmG/fc8HL1AM9Gy
wT25ukPDW3+oqEt9wy1Le4LAfWtV3x8e0NEbW5s68vmq8vEFcjk2q9qN+fgwdo1bbKCSUMXNu9L5
Uk/w5SMtpFsY8WDd1vhv2Ddi5HuLTFkDUWsVuh3Q+/Pf0MYj1eowLY4hXMIj/wu5TR2kU9tRRdnU
SyaxGZVS/mNtbNnPiBaR5NrYv7PFzket8thrhioujvNki4PtjaodIHUt92UlbeGPZVv7auHB2Kl5
YF1f9PfOEk+nNwMuIDrrbc2LNUk5rMXRmcBr+QNwW5AmcvwTIj2VBeWMLu+NPX3xkKYOSd/H4ehS
hFgYJefzjXog5k5sJKdK0aeO0nIDUzQe2ihoLQRxQC1mAAmFpnwYezKFPQm0de80sMpAGalJduON
c5kgLL8HdjTPRkRRYCOf/x7dijDjbaP4NIXCAOpYDn24jzkqxBazApEZ8Q4aAy+tYidQxzaptg2u
up0fUw1zbyzIxTEgiqKpviQq+tJPWX2cSY1Dt9cNQZ6YtL8mEA2P0YDr675LRrRSWqnikVIAg7L8
ztaT5K5wwIZc3xTv/gaqwSqPHow91gtkTDil07SPT4205u0Az+OgVHH2I037H4M6O6+xkaOAWoTR
7Is6jW7E94tTyCego8W1zZmgA7q6z8qhGkoLpcNToQon4LzUCb3hsNn2bet902jZPyKhFt9ISS9K
G5C66CUtOQMSsbQlVwGoxIJ0lkmjHNHgS7clzvSqH1c84zLdi19zc3SQOa6nBRDTPppADg7tlOIe
KtTh48DGvFFLfm8RaI8vpXp+ETfO+a4ceZDApHHEyRiRCtlEBaSKcSpnFaWRRN0Y+eQ8ijBtDuXk
llvO7XxjF1ykFXyPpTextIl4H64f35q10HDtGUlgOxYvoHi846LO9Zg5ZvZqK6aNmk9cZ7/GOR2O
1zfgRVRiaMxpbY4lTyC6nOdzB72LFbTFDtBGWR5QQ5KsRE0xqY6ne6uv3P318d7ZcTxH6VlRE3Vp
fC+/56/SrzHHWg/CIz6RYQ3PnZq1PMV01bdjS93OVmh+igS74fqg70ySvW0CQeR1SG1j+f5/DZq6
KYrWg56cPER/P8L8JqzUmo20ucSyWrnFznpvjlggIQnAt+WaWf78r+EmngY2rLKUZrVw0RZVZl+n
6gAvNEJn0xYggg09824EV4v/17M8HKYkd/nSaccU7eJWV6oBVvropqfCwN9NLSKk1bpZhTuTUm+5
/kHfm6HnLIkoCAaNDPF8hmYnCamwBo69g8X6SLH6udImpMDnxAFzZ6U8atXo8/VB3zkluo6uBr0B
1Ahogp8POke2Yqh9rhyVTvGqjfCS9GQMhbMVmdVvydaN3i/Afj44ie3cOKHv3KTkolRhbcAiFKfX
DT0EHlQ9sezwKEoM+zY6lJsG3lOjR8g8ayEIVBv3xAzpdZRyw6L1K0xEKcPCv96kbTbsr3+Li8Wm
RE5Pnvcti7Bk6OffIiJxnCpw/0fEwNU7e7JAfcayV91t1gI8uLHcF+dnGY19xQNk2ddrD4lG10Uq
OzU6ukrsBWGfq/s6TO+7ArUYxLgn7/n67G6Nt7qZQ70e2xHa5LETafxndkIZbZy6H3L0fO2fcSZa
/X+YIZppvCTBx5CZrPYWJkUVuj1mdIzr6odQOrhJrZO+SOBqTLCIv/77BJfengUejPL+utNGUzhJ
KDcmR7WV8RfQoPl97ohmp4R0zX0SQje5uz7i5Ybh+ahRGFtMRfGcXcX52BYDZbgqOdpqh92E12tg
ElVKH32Vq7e+5kV4gC3Ow5HPCZdXU9c1QBdZR42aa3J0E2KdAtQ/vC96p622Y5NP89Z1QuNOiwBb
767P8nLjMPDSfKcmQahYi6Nok55a0rbiYzSCKvOnysuUrWLGqRaAyZev0Mzg910f8yIsLZOlnYjR
OgcEuO75UYTCgIJo2KXHtm3L1zCGHAN02PM+OMrovoRzNv0OjSbHsCCL0lv2U5cZNVUuOrYUWuEf
kTus1rVs49hUUiM9ktyE3/PGRUo7jwyxV/LQ+okeYIy4Rj3q0Lkj3u5ykmMAiaD+53jEz7AR7V4S
e/ASq0QyxJUyh5mVHGlMzX3QJFYqAjUdJpp0ivNy/Ytf5GvLnMlXlwwSnbH19oJsPUmvUlLYLira
w14xyp/NRN3W5b7cxR4lgw2Qvep7UQgw77A20uP1X/DOPuPt/JawL3qm6wJjHkezm87UnFAi6PTP
1VxF+1TQGvJxRhA7dc4y7V+T1KWcyRVEY5xzddF202hqjIphpce57hq5rYVH/dp2q/JZgaB2gFLr
/YJs03b7pDNEy20QRjdwTO8ca5rZ1BKBCqEiu05TM1wlFAtrhCMwTVfZVJqTPfWN0v9SKSt7Ac2I
wT3BMS1vnOqldn+W2TB1l5jM3QuQkC7K+QmD7kkC14TZMTeTRAZJ0evTAfxkfmNV35kfLVdeJpQj
0F9Y7yu7A2Gf56I4erE0vlqtCxMQjrov4Q698DnExxEG8o2b5/IxBLKOfczzDzsdSk+ry67WRgx8
wiQ/YtE7ih9paFbZHunQjgKUYohnUsnG3Kpc691PtTPRX9DQd2tg5vbdHQrr7Rwo9ZDcehS9c2Eg
mANrgn4ob6N1toU8uCZQBcuPmlFHUVDBLtrQFnH7B+S/m/FGhv7OaAgCo2XN54cksW66liZQh65i
RWG0dfVngOeoWlLzdNLfFoy++EbMfm84Hv9kMqDBYUOuYjY9saZUGxB1UNx62OQGbyyfepf8T8Gj
7Nv1YPHO9uX7sXfB8SD6sHam0mSHewweFBAxLGPeRyFOQvdhUqSv18d5d1LGYqKGKgRZ2mojId1Q
JoSG8jhVafVN86A5IUtPl7zU+hsR+J07DzEF6jc4PSN8tt4cKIyi4YP8xNF25w4DKa3uH6CIaYds
xtypkLb2gsJ1sstmo7shK/dO6OWeQT6Xhyv9nXU/qwCkbkTGVBzVOsfMwLQb9n8aOnsJofW5a5Nb
9tnvRAWi3bJLyH5pzq9S7XECHGpkTnl0VKF/8YSdbSWvMHTIsvQpCqtaBPSjgHJeX8335omGH1gT
nvdEpGW1/3pEam3dxpNRV0cUFWofh4Q4qIy03BqTBKSPuvT+H8djPcGi67QXwGnzX87HyybYS/WU
aUeT1vAD5gAScItJ5x2eL8RUCVP0Vr/wYsMyynLWKUFRtEHM6nxIxXQps+NAcRQoqe6ibJIf06jF
iSAfJWDq6/O7zJRoCNK0ARWJNj0SgatbJDPaEpi3ph8TbZLPTlEPn9wBHtsuz4EgIRlYWfWh1zTY
spmSYYhVO3egBW7JYl1sp6UvSSigAkb+QOp2PmmDtiNyCZpxxNxMPUA/HU/YHkE6cPsC80Frj1lZ
csvO8QKBTK5ElQfaBe3QRSxsNfkiG8pJpKZ+xEcqOyVRj2AgGrGfuknqMKvGsf6pjgZudGo7n4qq
SbajcLAqwx4Rn+0arYKpicY/15fkYovzoyjK0KLFmJBKyepHlWkqVbWzjKNSZPHPXsZZiKvF4Onw
j0ORH5q4AfxxfczLPceYaN6hJwW6DGWj88/f8lhPytE2jlXhOj8SrPk+1KgtwB+L9OD6UBdxf5ne
whsArr8IKy0/5a8TDFFxXi5Q89iPg9n6yK0U2bYZlFvqY+/tqKV2S0gkOTTX1VThdqpZT8LCGC2r
Hmnrm99Fj1uIFJr8bWH7kW06w7h1Bby3eEiNgoUC0ICT8OpD2so0lim/6Nh2ampvOquHexhLdFno
rztfx85D2uf6B31v7RYlObIzYv8FDLdpa9oYojGO0BDMR0U4Zr3PhhF9jLJ3b+lQXq4eHRMmRpZA
cGK089Ur8dRV8jQxjk1s6MoHB6UMI2gbqdq/rs/q4i7l1QQ4gxWkVYOo5+oUwEwFMDNbmBUbKgLF
Zru8x700VL9ExLJd4aJwvh0MWB5I2DrZjU16uXkYnbiIaP+SCa39g6kaVkXU2daxijX04ZUKua+h
rg9oCDVbAQVT2Xj2VO+uz/ly85yPqp9/3Cyt4yzTFUZVp/45QvHlroQPBS9Dt/5L4EnfuNze+8Zk
sYRb0nQPjb7z8RpUDgbcC+0jmu1ZkLl6FFBKjDe1LeQTwiS1n4QINmMB0/0PM2WuFAdQbOWyW7bZ
X0Eg6QV+Ot1sH9GvwoEzM9XYj4pZNkHpIe4WTQI3nH//uEtni1od6e1Fib0fHWwWm8w+1llqHmCh
hYHZYWW5BVJog49N7frn9RHf20Q0GVUyQrp7nJvzSSoTEMUUi65jW9nuqW9GPd+NMfY7fiJ0yNNa
XtLUbSVKw7d4QO8PzbCgJjX2//Lnf33fkRnVFipXR9D4EWZJYYN3YUP3sGk0eYdDE18ejP4tt9kl
up09SSE4UG5Zik1oHGO/fT5sOk1ukWCseELSQz1YSP2MwNzKPy4ttXaTZTCBgQo7W8RKBIps9r/u
Z0CE1KEXOp8LuXM9665vVYjHSnXqYqEjyCTbkxZrXcC/C/0KVe9XrZmMBydvohsjX3zvhf/ggMml
tcEHX0MXjHK0JEJ89SkRSYFCg2YG9dCXe2OIYzRYKnEf51lz49J+52uDbAIbhBQjUNt1u6GuKhfS
nWxOUQNnpylF/YgkYLNH/skNcHPSAkztqwBb0PqLObTKjTN8mTrSPV+6g4uNsrks+/lqV4WwvAKl
s5ONAkeH4oPi/bFB5c4fVWOazb1DsoRtqm0pktQlLoqDgt+5fZfiNnojXl/cgfwUVhwe0wIhsNYq
p9WYmixAKk8wpjA+FbOB2eQU/0i0wbpRcdIvrsBlLJoLwMqo6wFbPJ+2aBKkyqTZnKBZVp4vSGuf
p8HptADTO/nYTJ0iApLZEK2lJCowb1p052pMfig/RTHUSHNUEonTYEbpntgHtQTnJIFzbaI4n4zI
UsIdsoo2YtJV0s6+15VzvEGftUNPC+a+40dlOj9nEsroP0YspkbJhdsWjNHij30+tTlDgKLFHOCk
I5u6ncvFgM32mm2Medtd21UfyOuqG1TYi0uPMV2Ym8jOcIiIHedjAokEiOmI9oTbqMNcFzv1kV7S
PCOHp7rVv9eGlwEXpP7CWQBTvgpSYIu8JrT69oRWi3mqJM1Hgr+yE46q3FMwBOzSd3USaMlc5H7k
Gh3qItgl//OnZsa0QZdmgEen+XzaPRIe5ahW3QlcU/SRX/qty2Kx780xD9Su0Q9hq98Cc13c9wiW
W4A6iM9IW1trnM8oErhjo9mdshqlbr/kTIMhsRCY6SbVvB+c3N0bOs5+G2pOX6/P943mdn43LNUe
3lr8jX2ZtV5nvZJQzvvsRHU6eh1SNT+4Y9M5fl2IArpwLacdNsJoYrV5NDyOmtd8j1rEq5QG7a+7
TmodvLleKX8PKL1/TPCr2nXIuByQMBYbo/oUlTtV0b1DAq9vH3dAvW9kEJfxlhnwYAE8Togn6J0v
WTqpfYOjSnay0in51sLNemyRctM3JjIZgZJp2VbraCzACY429Wzod9c/4TsnBeYLPRVKEgDJ16wP
rw1lKdQyP1WuEX2qUVX7EClYqGJWiIaRqJwbNaW1mztoQ+Szgc2yYMgM6+sl67I0w6xeK0400ZtH
qTvpATuMHqXLee5xizPLj54nopdad/JuE/aTqvgFsk2fU2irHzKEl56nuRk7dOJM6MazUx8p1c9b
sPfeNrPsdgtgUflMDzPtNqXMutQfrTk8NIaePxswxHxnmtEjzQ3utzivzcc0jXhJXf+s+pLmrnbm
0v7j+QsbmR7Z6iiOiodsa6XnJw8cMn41WMxiIWA3ZbFpLTl8ByvlobufIqhDn84QASbaaXW3cPiN
HbYtbuvnfRX/lHOlfPXmyGx2ENNMazNW1DwWoMwUbzKO2T1wHXSjHD2ynyo9KxT/+kzWjidvC8Yy
UUdZ8DJ0Ns93aE2PpymxBCftiZsmMPUEkcYKsRNfp2h8mByvnLaQx60P9DKS5X7RnDvka8MXgSX4
ZzmYww9DpXm2xaE6Q/Q0n+2driqZj4rLf9d/7Oo0LQLLJuhkTLngtAF5WT0BgIADLq3N8B7QRL2j
ca9tqRaUKKAaULRk7Wx7FLf2KJMgBtu3cXB9+NVhehueWgc0ZKxIYD6vPlUSZhLQv4dip5EW+7LA
CifVcioerhuRq0f/KFJAlZSmNucW+SAKe+SI50tTzaHTFMqc3U/IDNlguAbd/oL5sqsuwsmO/JWj
lAzrMEtuUp9Xyenb0At3i2uWPiQPrvXQUxqWrchQ9c/VD8ha5LFvAMF4VRAeS/zC7P8TajTd+MBr
bMjbsDx7eNyBVNRAhp8Pm4euTeN1ooevqpOxMYa03LtTkXyJyqFAAwom495uHDab1eruhzTv4clV
tBx+2Q1q29eX+91fw8EAGgK62FbX9WpLx1hqwYjft1KJsEIZ8zDou8x4MZX/4+w8e9tG9rb/iQiQ
w/6WKrYsO06xIyVviC057L3z09+/8cHzIKIEETnAYrHILnY0wyn/chWEwD28B4XU2HLn7/RnY+70
oWziDe7Sc/xKqbtduVsXT/HH4tAgp0JE4ZVQZLH9rHLoejVTs6c2G35FVtPv5rxGhavwdapGtJg8
W6DNqYYCuaz7SyGvs9+uOzk0hHTJnaQCJ6PYy++S4u+n1ojWPSkhpV0r1IrJ43b42+B1eb8/1IcU
/XIsmgQoZFBbBtq9mCayVHnXd0mB70CYHXQ9hXafp030BYZcUbw1Y138CFRbCfcQVkG3bspWC85K
SwH4aFCQEFsggIXpAVCufg1Wb793ephoexWVi+nb/R97a10Ifim8Ex/xxsoL67ecOa3mto+Spnwa
Jm16a6rgezzV3YvuW/7KPX1zJEJeQgiH3G0Z8qJ4XDlKHpRPgaKK/WwFNoK4JHG7rAyGZH9/Wjd2
GlcOs+LgQwBaopRcCJqjr2vlEyb0AIoRtxvGA04fwadBqTVUtHs9+4YcgYFMyZw5w8pGvzFXDBko
7FPQdqzrwr4azxTSkvKprbL4tQsz63MzN8MPTR30xz+dKQNpxLe8YAAhlgBDpah7o5ny/olIHv3j
FmdRJVfMA+FE+qIoVvhCGf+9E8FaqXmREYLZBCbKoXJhwNAcXpLYqrxXbR/RUKSFneg569jPnkzZ
V5by6h6nvguTj7oZ16lUk7jcoK0TWZFQ6+5ptlNtN7aKQP+9nh9UZVI2bV03j2NQne6v6dUrLVm/
dMAc6HAYuS07JBZJtV1aZvlUC4DhG6dNq12BMuubOuL0iKxZYX8uytpERdoPkA1L6rT99/5PuDFt
4GcwucgSpSXa4h1pkNkMBRyfA60XG4nsocTSXszzMXYGDFwKSlFe2uX9ym66/qgWhSQbNopGHHxF
TFDzJDYHtMCeCtztQ0/rleSL3iIyf3921w8Te4eAjTozBWdJLLr8qkpUAo3C2PspdDGteR+gJiDz
BXil+F7PrjZ6UxRHqHS7kaYcEkfk7X5AvSzwHCfNi/ax7HDz/Xr/R11/dWkxJdHowJFd1AYuf1MN
drEXg9I/pR0VPGqVFdbiRjIeuGVy3fPdMfnlx/6ww8mmPOgt5iP3f8D14vMDJLRF0kNde5mjKx2a
vJ2ZDk+aGuj/6pOid56SGvMfnyhKwQDxZOlIgr1lkPj7lW8N9dSUdv/UI375I9XT7xRznB1Ay/IZ
9tzwKMVdVyMRuWEvHkU6rgDLiUHAtlCBWHzxqGyRg7XE+DSxaz9j71eWGz6G2nlaJTUpwVkOb5Hd
6sgStqNFgKj51T7HjGzaIsZBaXNku0afzEgJARCSr5BppKO50c0hJrRLmsbeZho0yw2aqGgzwuT2
8SfA0dsg7GrwB7XtGqJcEgOWGrNWO7aamvtYcI5On3nh7KevsGHD8lviANmjHzAB1rb7tnsLXCvn
f4UKWfkNUeEaPVVKnMabYRVK98qBch7zaEq0nxrOD+6vudcakjpFhzfURf1gPUuimeZR3aotr9eo
xZNNhpBhUeNs2WRK0Z7Q4ii/+2Xnlk+VWeh/wVRpIGlmeTUJj/tBy7doBVjmpqywKqSv26UP5Vi2
+YmYU/mVo2LtPkqvTeQyWZbCgwmJvGKfjf8Ji9F9NnIs1Dz2XuugsW7P7kMPgsjZBKbWP7tjJGoP
h5L63Yin5C3pqeLjYe67WBL0DZBqH5nK8aHA2vdNgcXFemGvYHgzgvkYxeA1FZ5mMfoCxJkRj7+S
OAorStCUPtC2xBTgYOAz9VfamAMa/7WtKy9Ie/ffYhRjqx/0efvPPrbq/pYMshReb8/B/FrCBqg8
XdT28FlACVE8KjzRNx9pumQTWH6a7IyqrJyDVrX4W1ZxhgteEw0hZi1mlNX/YZGQHq7oauWbLnYo
7GG+4Pz007QrVqKbZRbKc8itIdHoxBuwBs1FnWRGotcitqyfHH1Qv4cOlvZe5KOS6sUZCDKBhP20
UeLMaF9AkIzC36CwIzdY2amvqekGWJf4bTdiUEoVdp+1zP4QhzMqPJ5FCoOgtKuX89pFLOPexbGU
vxbCMC0xcJSL5zVxooAKRtQ82QiKbS3sZ3svE3GBiH7XgWC1x6/I9BU4ZdXZpwbbTDhJQntqk9r5
Cf5vXoPAXUVOLKPr8NTzAEGAcRfvXo8YTtYKq0aZHif42DeQoZyUAd2qQJtWHrtlLV9+M4hnPHTS
gg7cwSIpgEEcE13nzRPHmw/F+zMOKD6CnqTD3n/ONGTna4ck2U6L7Gs4VuHeTwFDreydG3NGEgIw
Bhc/OcoyVXVJFLveb7AVbCbrAQeI/iWrm2iX6oW2MtRVAYDmBSPZ9E2Iw6FOXN79AiQ0IcdgPGW1
qL6kSY7nQR9M3AxpEVbapi/D8nz/VbuKZKCikFewyIDbqQcsn5syt9uhEtWToYXmlyLOigNwcOVF
FNn8S1ECpPMB5a7ta5ljXexry5AefxIlKzHuS1Ra3Ocid9vJOOLIQ2kXEXjrJ5SiHi1cC4YfnvBN
sDcjs6k3BLfT30OMvsx2mlslkt4m6sqbe7XuFsJkNph7YH8kBUti/Jy2DVGVbR4bujSHmYRl36aG
stVEp2zE2K+h7uWxXUyfYj+Fb2pM1PaW1b25twAp1KFxrHvT3PEeDP/Eqai1/YyrY0GHoYm/BCGq
Uy95liDg9IefHGwjq84hkdEk/KPLXWZMTThquOocfZND3CGkhthAPRxr00R8HYnd7LPhFoq6vz/s
jUV2pAYkujkk+QiAXA5rVqPu9J0jjjhjuJtMc6L6e0qg+E8aBrn6PbbQM7w/4lXIKOUtAObBa5At
ySWccwox1FVcXzva0SS+O6WZ77VZEw+ojOj/YGPpYuCD7Q/CzoZ4MCjtlSsw7BvfGe4VTWeYm9zf
S+5PMDTgpoSuHWuoB+ds7PRvSg3PAXc+5THJRvWQWkH1UqqSzXx/7le3FgAyvi/ao9BkqLEtzrXo
2ow/dLVjMrVT42GROr+J2kUIPEDRdaX/eH1VMxpwJhQPGA+g6SJ8pCE5FHDTtSOHVUrzKog6wEUX
XkiMu8251x4hguW/KnTxv2GvKYbDKMb4j5f78lcs5mz0IOmR8NCOVe0HJ7OwuDJLe9bxqPHH+Qey
xMamzIKghpGWB8XKe3VrxZF7APWOdB3o4cUaTBnS+/nIio+dTwcJeX8sZwTIQdoYdrTyea93FtKY
QAWB98skeInCDjIrU63KEsdQHRL92KkODiZFFhywO7QiDCaM9h9fSeboJfWLLl/53tdHmRqdKYDo
8LFpycqD91uOosfhVOBDah2V2ccVKkAqfdpOXTS92qUdbWlcmCtyADdHlLgVmAWSXLG4PBxz6NyC
WulRz7Nyl2KA3niqmmtfSre2dr0ixJ9/TfJ7Sky8yFKGXL6bv03R6BBVQF/WPlYa/E99HvRsl4Fe
VjFMaquVwW58TQjlcBkI8SjaLNXOLUU1cbu3xTGB1fg66on1DRX6+Un0c+Ulaj4gR2gm0bYofXsl
9bvatbK5BK6XuAaPwqsCztAjdF9nM1plRWA0ezUZVSLjZC4LeJooGK7s26vvSKWbHcuFgLguSI1F
8VXFg4rQRq2YaVJKG6XogDBQcoyAih9S1I/+dGXBNXIN0uSFMU4zfzGeVcfo3WFDdjTNWNmXFSez
dKN2E9LL3GlFop0SJYzetbTXv/zhBczIRBI6TAnp2WwsNpDbK2Zviqk+tnErvqjWrL8mwBQ3MTYX
pXd/rKsgjrFAF5ncvCCNwGhfbtYw42Z3I6M+dga+SWbQJk81rzmOOj2gBY1c0BNxtVbFvfEtwdmz
fygYgzPSF6MGERScPBjFsclaM9g0Q6S81ZXpfuuxV9gh7NStbJ7rZwY0DXov9Eq4CuDAL67YOYwc
SwGwc1R8I/2KJ4Rf/2Opsa2xZa2cMp9nRUb83Tel2k8G7uiAQJAfutSlomJV8fD66OikQMiTkKXQ
el/+GjynOFqhMx1rUdh7NZNOqMH0D2Hb2n17XZCD0ExDhloy964Eo19+4KLNurC2tfkYUEPIDmK2
SM571a8exJBT2UX53Bm2o440RIVkTf2mzoQzmMgUxjQBPYrL+P3+lru6svhFqIPAUpXal3AaL39R
aaTgsLHsOpZjG6AxZGlNuvEjUqQjDmFICKLT7USbIMyj9iEn83be7v+A6z3PRcmtRdsS1MwVZnvK
nCmgWTYeDRw6AMsDidnQxUitx7mKhLGPcJkefkIN01eLCYusnEcPghwNdjK1j+6dfjl3LqzWJF8I
XjskaedjavMJ7GPSNQD1PQW3RuRhsqEIkr/GLk+6XRDMRYyEX5q437QY+XN3W5pmi6EFU7O1lRt9
uVn4JFKfQspTgstAF3PxOo9yCFRkh9egnVyjeR5zhcQRnFfb2I9OoaCyqOpZaFCaHwNL280+Bd7U
myu7Kg5KG7bg5rgz5rXju9gyrBZbhgCJG4Og4QqJ6c+5i+aXi0knhbzJGyhhN48hcI56W1soEPaT
Ob2YGp6u+7KfRPaHSaccn+LmRxZPOH4lvdbQTdVYF/FcOXr5kPEZLB4DcMb/9LkdPIiyH9O9O6VJ
knmpNuTlAekudULA2R83CN/46cp9Js/Ib2ngxw8iO0EegOdQcKwv91GeJoofKrH+nGJG99hCdJm8
EJ+xtedBfvDLcaAm0SnBEIBb5OrRTVt3spoULI6dKjgb4og3Jh7SD7a9SXM8rHd9lhfWJo/mNvNA
t4DDqsYGnOT9E7u4L5kuP0P2Lqg43DBD72hkV3qhOM+Jid2Vlyn8aK+uEEOAGAyzcmW46+3GcPQu
gF/SYoQmerm6bmrCRB0t57kzxLh3kkkrDobiYxpbhMmmSqNxayuatVUbxJdWvuytsaHd0t+kmIMa
m3w6f4seo67KyrFPnWeFTB85IkpX9KH8QRyAPAfKY0ze53phNOXfYHWi4XR/pRd3o1xpcAUortNG
IKhbto3hgsX9REL6rDRIzhlwTLbcWOZ+VnAtqKdJeWzCaC0cuDFnSDRIoNPn5GlYKiVoXPhmorbu
M+l4XG1TPcaNk0bStLWMKD4GzYAZEvjvL3o9aGLlcN+aMdkuTjUgKalMXsUiPdpaFJueOablzu7d
9HGKff3FUrVTk4f9jgq6s7+/yh8MpItzBa1S0PkkiJBynUtuKq5AwTjP0/SiJoEeb6fYaJy/gRJq
b4VpIMwdmL0rRfj63nrL1WQKzmNd0qGkDxN9zpzU/IZfa5p+BblmjJvUDCbT9qbRzoNTa3V+XXqz
OmvdxlXL6QHDlHmNubg8kbIzzY0gxW8+6H3ygvptm9a9oxROq+nPGOsVu8mNtXiju7X70qnRpKyc
x+UnohBDq4X0BgIUi7VsKqoim0VOSewY4P6405oYe3atGJ6suJ+xU461r11vrpVBrq4+JkbEBNTD
wE0HWMvlDMdwTktDAdvW2bEWeKLUGvuN3q3WqRs7Rhjnrc1Al9GU8keaXekQImu3aSQLawVTvDwe
TFrSmGVflR3DAb38JYU74oxInf9lwoYQ125XmedtWWhDb+0VZRoeysoemscpx+PsJ2rDLoZ29/fr
R2P89/0qiWcIYBO1kSlIAsjlT0DgJMcWulKfXbRFgy0fuQyQXAXs7MVdZStbP5iTYzypanCgbqu9
1wN0P7q9egNnbShwh9M3yPAP8afa5wqo6H8V9rxBfs31fXT6o7F7zP1K5K8Yu1njhgGt5q0MwtDa
pZqOBy/1o1D/kvnDbD6MYz+ezVLrxoPtd6q6iZu66x8CMyv6XWCEerhphRq8NoT44R7kdMsfpC7a
GI4+gzRHa60XakWDLnO2mAjmrUf+oBi40KKWyM9pxreSjLMtPRqKSbJVwONj3NkDOG52xjCk2hdA
1OOhDtxgfNX0RiB7CmXZ2A54Odo/4mGe39QQpJqnhRkMnfvf4+pAwMnjnv5IoajG2otHArdQO0Sq
NXxGHFvV9qboq9eg0pVPDTaKWzPLquKRYHKtKrpI2zh93FVyCxrQyGDyy43626HX52DIGrN0nx29
mjeFkjSHJpew+nwarS8Jhol/2EFhRAI+KhfyApbyJ4utn7soi6Bs5T53uelsffSlv3StOWyJODEn
vr+oV9Evg6HhjU0Ok0NAcnnNJCPtsaYuwxdwbrP2mJgR6DVA26ruzbQ2J2pyauFsq3hqpTumjcu2
3U5qso3MMDzKU5yunPzrBecXgXSijSzXYEkBanyH9jfksZfcqc2/J6zt30nRabU30uFLa+219sLV
tS6XgGsPrjZNQ6ifl1+YaG+MIBIGL4Wpt0fBsHtamtGTNYzmyrt7NRQSbZDJ4CNKsV2ylcuhurD3
ybMs8VyDYfzUiWj8pFR1hIMqlJf7X3Z5laNeRimOvgFpMM24ZbTcT3XQAWiyjqkbVcqubSp317e+
aXmTxfH2lLJ1D0jvoqJshOMPN5/sz/d/gVy3i/uTkEoqClNx5ehYS37EONRdWdVp96KGtlVsU4T2
0+egmrLpr/sDfag5LkdCsc1Fd0/WBM3FF6wCmH8JNvWkQ6DbN82s28/jgMPHtsx8/fNUIF7jVZNW
hiRxyH9sgkFkyp53lxq4Bz3bUt60DsT3C2ZKGrlF2g34OBoFBuFObNKjx0zWcr+35Ot4agFo+e4H
rt7bK4Ho1dZnxVBwRdGNoh/I5sU8tLruKM3C3KQ60j51ja29onOkPfkIoP6nq5U1jM6N8XjcJHmF
m4Ym6mI7an2j1RqOKS9dPxeb1PCzv3ipxOQlevY5Kwtr5Qq/2v5UoqE9SEgSvHEC38vt3yix2ROO
ti/OjAhmE1k+b42VzH+RinZv9zfF1XMhx+K5ANHH2aZzejkWOBg3Rm6sfVGrWrxo8ajsXSf2j1pQ
iX3TmeN/RDhOKx/walDa0dAQgPpwbTPmIoka7MAZcGBGZdKeJesLvUBLDMmD1pXg64D42Js+KZKf
96d6ddDkqERtqKNQWqI5fTlVfyoEft+t+lJqM4hCxYymH6AMw8P9Ya6+HsgpYiJ2izQx4oK+HKak
R2bgjaG92LWDg63IjexI/Gp9EYOt7e6PdbUzGUtuSE4zs6KGdzkW1LtRjTAmfhkjI3/iDIg9fjDz
kxmh1IQnUF5+vz/grcnJmiFWIaDISMwuByzViDpY3OOLjQSX6rF7UZafAVodkF8Z1vbJBz744sYi
pecl4IlngUBELk46JFtIgJOZfJr9wHC2cU15eDu6cUe7V4PvO1eV7qIWbdbfi9JKzgCAUDUOEKww
vcLFKATVYBeDkmBsv+oglcpNZkGpUqGfDx51Nlv5iRGB3UCFwQLqn2bM2IpTbaf9TwI3P8v3aVfi
z9ynXfZ9SAbnaz3qxIhqNoH3x4o7Kk+AYhVcJe6v84fW1OXMhSkx/JI3wmovA3sftQ3wDIH2YiWW
2rjkELUz41FFujbtAj10oqOJFdErtbYAb8wgMD7HeokFfWwQ+9MhbbLuCSJ2KQ5JNDqUmmLTHr0s
Sxpo6GiDuZhhCJF8Lwb04vJdTRd9eM5StCqazYTUcA2bOhJF97VoWL4fRMJatPWbdlRWbrvFZfBB
5SF8IaLg0HDjicst1aMdhkJpXZ6sVFPOU5H1n5BNxf0dINIu9JvksTT9bGV9l0X//47KHUBFE9YX
Dc/LUUeRoAQYmsWJlk16GAmQH3ucq49SJ+BZ1fP5e0IhFB8y1XwagzTbRBOG2vc/8o2Zy0cFugqo
IzKnxd3bjplaqFAgTzWIOg9ZSvQRByf9oXfl+EnXp3bLc+Sv9DxlIP7bxpITJ1nmL8p21LeXgAnN
SElqK7059YVV7wZ62FCgiukQhuI9nLr5YGKQ6eXZ1K9c+vJquByYAaFDwoWCLMO8L1fcxRO705pi
OLG4w6Ft9ODA7aXsxlL9KyudZuUavp6nrM7JLoqgkeIu+yhg37mV8rE/uQPwVtuC6VJNzrgt7FDf
Bnoaf2kwPP4yuN1amW6ZLLDExCYMzvGlQkBZ8nKmEAG0dIza6VT6bv/U4SBOTdBwadKl2rvqq8m+
TJMM5k1FmBkrzrRtIEk9jopYy1sW1/V/fwlBElIQVGOo+l/+knCcq6wY2vHkj5P41RJwPJp6HZ+a
qjJXPu8yuvwYS6oSkHQiM0oocTlW0keKlZrNdHL70SUnj+YZrmOPKuImmW0n9NISlCNNszxyvcgs
57+7XsNUou1pcBzCwg3fibLcbNP5cfWql+gubqNy1JWnJBuyn6aJpqIXCy03PD5pG2yGzjff75/I
W+uFag8delnYBhR/OQfHmSoKAuZ4Yk3p7E0lmBNsWafyAVWseiUeuT4QthTBJ/GQjR8Ku5eDhX1V
zC00zZNtRz5iL7Wf7OZsxsOyt1uscirhDGsEDnnILg8haQ4PCiHKBwphcQjNoE/BhHbaKcNNcCN0
pd+SKgaTp06qcwzrUHvIKzQz20TMAXWRZFzJdm5MGqAFFWy5wojVLV70FNk6C3VbcRpILnaxsIrn
LJtUbyhV6z9RVPRf73/R6zuW9iZ5AqovfNArBpLw62oO0Q45Ka3j7yw7yTYNg+4srXb3SlAGWydE
7v3+oDcn+YEOAPhn0TC4/LKkCgglA4E4lZBTH/xcSw9Zl7WfzLktdznbaeXsXW9bABCyZcnOxUzg
6iFpXSWdIeyeAvpMZ1hHbePpQad9mcbe1P4sY+acs2Fli1RuW4lvXExunvU6Txr9ZOe1FsLKcCmF
DUgN1B73PnXyoiWNDIwhrnZYG9ifs0ix/9gjxqUaQXSEpCI4AU7R5Y+gV1miGqRbJ3AfWuQZqLg/
TMAxN2ZQqJPXNRkSDuaqhMPVo8KwDpwqyvNSEGSZQmQKEqcmHJFTPsMzsMiL6YBikriNY8U82Yhf
He1GTA8OvouPf7inXDkqpXVQjoTDy5yJE60ooT6bJ9So45+Y28VP7uTbX4xS5Lshwo7ofxgP9A76
fFTYqRdcrrAzjc7EI26ejNjIubZt2j/gPeLok9MX4UONnerKDK+OKjMkKCEgp34IsnERDiGnA/2D
s3oaFWV4z8sCPipeAXtFq2n8hHn/XgNDW6OS3xgVlQPJg8SVhOqLPMu/FS6TbB5SYMDKaYrsdzcM
/E2had02kwm+NBv6laltswZVvjqwXMHkbXStcZ3gPpb//rdBKdOn2BYK5QQfIvurbC3eQb0q3/ve
tt/vf8frLSuHokYqS3ZchIu7yElUg6xpUE6+FanHcgjLB30MjXOt4yA1GAbJTduTxCH1t4brvzk0
rWGQblK1Z0nSL/qy08YoDM462oPT1zRqjK+umeElm0LCqRCUUcy95mZQXvIB5s/KRXV1C8sq+Adu
lMtKvjaXizxVseTV1uHZiMviP04+dU/jaFdfIL2qJsGXs+ZrcnNA8KqQCGUJfKkwaYyuMrilCM9j
GGSh1wvUP2Dr/EDMMvcUNTVXDsyNXSSlLBmJAjJsjkW0kra1ns2B7p6mMgoa4iaCiY3S4f7mZQZX
0Mp63hoOexL0Iz9AhctCZW9h2zjptk/rU092ZkX/0lOFrz6KekirP31CMUuk1kZ9j9N5jWJISweP
Tn+muYn+sPbYjb2xb1tERDcm2ifm1mrK6nD/pNyYH0OSGBGKSRysuNwvZWKVBLBRcC7NDs68HvbK
tzotxhEEUvXv/bFubBVUKKEr4FlHLWpJ/whpeOs2cgjnOnHLLU3E5BWkWfLQTm28B2P9638YjnWk
bGqQcC57JQrkfnPi2j5X3RyjDBm3xpOI63YfaOaswIODA/O/jCjtZIFmUCdaHD6EE7tai9PwnIoi
aTd1kEX9UxPnttjWcx4neL0keOvcH/TWF6ROK9MdVpfX8vIL9qGhzAktx5MSp4r6UuGumW/w+5ra
Pcxfc+1JvvF0cLl9oI5QOLjCJgD5bMLMzcIz5rl0EemPKPm+djvlYY7HqnxBceklwZFkhVdyPUvB
qeBZ5ux/mJldzlLL6ojsOYvOTi3wGgDjam6KeuSl1qa1Y3hzLO5ucLyU/a5K36LQEjyHqugc5KE4
AFLW98DRuxfEK4qVE397KPgMKoMhTLC4zerWMSa9rJkWatrFdixUscNWwfriqn7z53cZa8hV/f8G
k0/Xbw+wOpSOUqlOeC7jYai8wu6n1guEFSuPTpyvFfSvNwqj0T2U3ggEN0s+e61onavoTK10e2Pa
dIGD4E+GkzeW5U7xaUY85JhzXbz96XH4gFFyy0jAzhWvTquCULZsozMV2+hRSzv3DKIRJlCoFGsO
6Te+HgUPMi2Y81R3lo9DaUHgG0IRnTum9e6WOtAT35YyDEVq/Gm6w5tALZjLk5tF1vIvP14lpjGr
hzk8T5luPGMkpbyk7SA2w9SsZXK3pgX6xybNkDY7S1VsFGxSlIOU8DyHY8ZZaxoDc+xuaIIND4Md
rlxg18+CVNyCf4HgLNJ0y40Ssy87YSXxuUZ/4bM1FO9DaClwPTrtLRq67uv9DXIdoF0Ot4jxJ6sI
TbQMwnM+zCCIQBRmPD7D4P50Gqt6dQM4RG/NUMLlSvhBu/ujr0x2mdEoEa56bhPEZ6uPeuoBovd8
oqfPylDPuBsY2cq2uTUe1yYvPCef4q3897+d+dz3IUHy/p3d2hmOiRsr3wLH7nEbnMy/akr/a9W3
mwNC24GQJxsmSwJg0Yoi5/mIzv3k+t/UUeQvhRWUm9aZ0wNg6+7PmEpoekEGh5dG3wkFElDklxN0
jU6veiB5Z4OCsu418NDVl24Kq2GXdyKfH92uUu3jEI1zvKE/tyaZfGu+aO1IgWbA5ABDL8fvFbsN
fPr0Z6c0BpqXJfHTZFenLFeLf1mNtc7BrcOJwpTEJGsMuyQ8pqkS6WHjR+e0rPuv6dBR69BBBR6s
YM7XhGZvDoY/FGtMFRvK9+Xk6JP2kK/U8FwoftO91m1fHURRTuWnEVDiSpH+uoQMpBkGFDQ7Hg1K
You9iseBNgBtjc8ZfSmfnjN6fJtxjEzASO7ceuifpD8dwDwbEQ4Nf5oNkdcJLXkeScRWAuMbz5ek
ZUE/A2d9rSiV53na92nJwdEKy3zVA3ekyRb67n7w2dkohnRh9EhpDRjU/Svi2hyFdZAsaaBtQiqe
yq/y25n12yzS065NznEu/Hhb+e30blh+vbGaxDU8g3ufv2sT5eUmKspTPlQ5sUNrup+muetfWlGu
AfXlh74oofKTQM9ycIkgZIPh8ifpZWbDmPLjc56Z2bTpY8pgnsHBfrg/9xunCVNQmxYPuTelgsU4
wYhCggnS8CyMciRBVxGOn+cmRQ9lgkXdVY395f6IN54DbkUSD7pCBvJti5hdJDzv6MVn5zTI/OM0
0SrFkHVG+MEX879R5SpfG19rIHI59op54Y3JShAhlzNnWTbpLxc1scI8GWe0OPU+P1eN2k4bzYoq
rP2UHAkta/VuvvEVkQ6kDC31r+jxLbr0vdrTIAXQexZx1g27ooJI6iHCYbUrW/jGzJAgoySACCoJ
3zJJH1MtAJ1YZucyMdTAS0Ajbo06kjBHs8JN1GrW+P63Lg8I2JSYwJCABVwS/7pYN2tEvrJzHfli
X9v0g6dmFr+oLgZPrZFHjxTf2g2dZMPcyL4c8Ms53seaMr3f31E3bg6HGj/xE1k1gIHF8e0rEcwT
3/Yc1sJVKJXG8SZClw/kQGOfI9XGM1FP1N39UZdLDhwWyiE3J7muCpt1cXLQGu9sqqXTqeq18jAU
Rv0URx13Zzn0v+zEDf5UcV0OiJIEPTbuKAKhxYBz3fMWMVP6arpzHOOgPRTDXI8e/ZbuWRvd6A8j
ezkgmbzsn8g8cKngATAtyPD7EScdse38MUSE4RcyQkqzbZJ5rbMnP9LvF54cjL4e0R8FaLCucrl/
u4NTKoM1BnfqyZ+TNN5SSM2ar4prB+FWr/J0XrmFbn096cok0zw6xsuQ288LQipHm09h2jjaHqPE
LH1GIEP/bneusw0SfWy39zeM/D7LGfLWUvRBQounffH9qj7U3DHH+QRC3+yFFm2NWjXz49CTIm6K
mRQeHb7sB2Wb+aGLXPSt7/+A5TmRS4yIAeVnGTgRX1wucWWWZdmXsXaC/WFmnuiE/jUzacYpgWv8
3Std/Lk33PTb/VGXd+B/RyUvhU4imymL0xnMndnP7aSd1KrScq/MybU8nFOMleW98UUNNANkFko8
c8VImjIYDFEZqafZHozmwWybut92yKdHD1Es1LdeDNafOkwwN9m8kBqYlC3QxbhcUaXNcIt2C3HK
BEYLe2wQacN7mPxE8VPnU+HzKMsVyo/7K3oFK2FY1hPEAW7arKm+qCvoM+Llejfop7iZi8+hamRb
FYGnHFnZauAfQxDiBqy9fjLCXT0O8PxEba1EjzcOLM3xj3K/pOosd1OsN1qXVJ1BXdhO603jWP5B
DWloeWZqrXGvl0GDnDHwa4dGIDhaXHwuFxr/orHCqFY/Jf40u0+qplTbEvpu6yY12n2mS+2m0e3i
uXLttSLjjQ3MBcGJAd4BOnspHBSVmVvSqDZO/aR32RYEfmzs3DZYUzK7sYF5u6EZfqjF40JwOcc8
FRXZi24AFjJrF4eDOHzAk9Y3zsM0xz/oj1Xu4/2ddHNZJbWN1jU3/RJPXycKvfDIZ2rDEEwPTVCC
wmyh1Rier+vKczu7qbbtR8M/p8O8BmG5cSGiaSUxyVTiaC8s7iMISDldh5H3BVHQv0pgW/XDmGci
2aPrPzyNypBPh6Z3h69mG5AMxCbCO3/+iqMYSsZB1ZErcZlwQZ0pe5Ch2gk2RZwcJwWajYcaXOm+
ZtD9tedcOGgl3l/2mxOnVoc2A7pq8Lguv3QUwJdBmlScyjoUySfFH7Nto2Jju9PTfrA3QRTNMgDO
C3Nr8h9Lnkione//iFvbjcbH//8R4vJHKAI5s1krxalStfYVRFX2I6M8srNys8EXIdNXJn3j9eGW
IH6Rog2EjIt3oLLRwQuw3ToJBSQGr3Laozs3ibe4pUm4m9Jg+jcbXctfeRdujctzQnRMzR6U/yLo
b6e0dbQ+0U9hUTd/hYgj+y9hpirKPgKHme39KXZ+Csnh+vP15ZEnl9dB/hEhLtZ3aICql4Z+osTc
7KDKunsfdGPqCWuOdrM5rtkP3ZqozS6WGf2HIcHlgEim06GrG+PkFFrznLhD/1LYRQxrpUocDJLz
PARsT9lqzfft5sCoOAAwlGqqy9AtwYE4t+tCPylDoe0jnCe9YUjqF1cdYAWXkV/gIzqJMP0fviwg
BYSgqF0gPrI4Rpkx9poR1PrJKvTm0zh149c+6+n3iKpCCYSm7IhwLNq8a3SOW08fMBiZQXJ7ASi9
XGmtCotoiFTAKTqQzi3udk77oI5GMwBTrsvhf5mnVI4A60eGoy5OjtmmwQDaxzhZXZieklKZP8Pc
dHwvF3PJWa1DfVeEtKEe7u/gm9PkYqZETGf7SiRiFklYgNPkdXBCWK/aNNN/iiI3R64hpYyzuT/c
rW2EKgJhFC85+E15a/6eAeTGNJp1ZpzUyPikKA7e1sCF9yxxs0/1eX4tdGX6cX/MW1Mki6XwhGQd
YfliTC1Qar/riaRcdazfdaWa1T34tHRPIa5ZY/HfHgx40v9xdh5LcuPKGn4iRtCbLVlVbaiWl7pn
NgidkQb03j/9/ai76WIziqHZTMSZPjEogEAikfkbjxfjyhK4niCagLjuDg7bplacX7hG6VmwjANI
UXNWu+lye2rrT988N9b3DdAwSg/g/zanQwpMwjW7tZ8hropQr/oyP5VT+VQ3zYtSJdmdRlR0H5H+
1f1ciOpg+J2vSSQCWc8NRxl8q3QMfggDI6e0n9t5muw7ZRC2RAfRHJ+bYlqae5Q+IK6ZeTwf2bPv
TJw9i9sxQDwEl7ZNIpGMjg1/nZEtc1ylf42TSPS487tK/EuSYSe+lDoVrnEq8aSYythU//zErnq0
VDEBQPIa2WyrBK370sxV57mE/3k35BouhcpEbyPyrAW5WELFhTbqkSjDzpVOp2oVniSzoLezGVZz
afSh7uk816OhxufaMtLB12rvXyWRve5X9mgcfOW9tV7RW2vgx5dgy6GbjUXlM8fOc6+Msu+DbEqi
/1V9kkcndeiFcjGKuVXuPHMpcVpuHP1rw785EonYmzeV7BUouAITtxfBpOuzOiOX9Jw0eeMv3Wj7
Sj1FjW8l4jN+yNERHXlvc78ecJM7YZPTKdks7Ge1V8rk3IEZ+RxPnjrcC9AmJxdJ08LXEqnU59uH
eieE8ICnUQjKEHSttykoNno7TVlR84WLqKqwym7RreuBOgSm7PoD8ueaoWwiCOBZWsrgPVeCyCZe
GfqEXrUprGeZNqbwsZeOTb9wh+mgLrE3KR5YAMcQxAQ+solUiB8j+wKT+xmnz3pBeAHtw0/RVOEC
FE/G3Dz/+Rqu2A0UtVYB/+1uMdUMzs1iWM/ljBLtYxy5ThuIyqbxmdSFe6A3t/PEWkstkCG41gBQ
bRbRMWWiEuqtZ7uAK8T1CapJHzv1S5HnzjfL69UP+dwUn9EVnA6i0O7QoO2hbVHweSMaYxcZ9YHR
Np8n7lyQ7IbaPpipWSQPOoCj5lFHYgtKeTTHPxX+9x8qNPy2SgTmjkgr/8Bfej1Er+5zPCaGNu06
59mIkKWOhiH5Wx1qM5hrpznAe789j4CpMN9g+3DdkBJeD6VjwjGasaY/C1U2Y6CUbfUTNRp7vmSZ
YfVnV43hSqt1QTf29mZ6G3p0aj+sMEQ8Ltvt53WVqe9GHhLPRWHLE6JwMj8hLmbqX1Z7iPvF6qLh
39tDvj0uDIkeEadyVSzZli41I6/laA1gdOu8fycVM86DmjdsoCpxdNRdfhsDQGDjvo7kK6iSNwmS
6i3Q4rPYftaHMv5Hc2atvcjMq48ElvbWEZkL1E9WvBqJ7vUXnPROsyUy7s+WuzTFJU2deDkls6NY
d7ZROqfUFtORCMrOrgHuQjEUCOeqCb2en1cb1O0du7XSxnum42rUl7YuaUoldWKvSJ1WhJU7uL/g
/dZHpcq3tyavYMotPIdX+5ityhWLONPTBTMqytLyArTM5SWmuxlf3FYaP/LWXU7zqC1xoKhRb55Q
X02PahA7C/76N2xbU7XeIogtZfxSWGr6QbZdnJzTCgvVk9ujYW6S7Is/DoXr4x9s+1p4x3ti843d
0e36AfWxF66cJQqxARqMoI691PBtfMnR4kuqxk/mvPsukq4/CPtvo+E6OlIbJnIOFCDWBXn1teOZ
l3NJheNFF5b2daYQIALSCftr05lgbqYi+UiKWiLDnxsHgXjnxHJayZAo/vOUsjfhyahbO8tMW3me
qMaEpgLfOk8d5UsHHujudnDY+6yrKRYZAnz/N6IxGcTLpZhS+YI6S+OjeyI/eomYT/2SfdEnz/p6
e7idI2SvDYVVlgMO7dZWGhyMis9UqjxnRYRTK4o/03zOWfz4bOKBPkm/mcGiSWeyD3q5O4FpZa0z
LGKKvI03KVjbS1QabRG9UGef7Us6jNK565zY+g8LSvEXiUpewZRX1t/xatsMRpWUdWTFLxqOt3dc
MhOqlFC1MncZ2rvYUiix317TvU/IlUIvjO7qKnhzPWKTD7GXTEb80kFaHC8xAIHizpsbK7qHReA0
DznqwJ9uj7n3HekNkcDTz+XZsjkceSpQpDdBCusdcg3jok5BrmB4YZWd98nurebcmvmRv/DesaD2
S3WM1aUvvxlUWaCX6LUrXyJYsJOfEA0f9NjIP7UNlMXbE9wdC0t3HvsA7KizXy9qQn1OAVUEaj4b
649qqlaBQEvGO5X9qBYHe2Zvb5J28fXgfICa39SHCge9RAdJoZdU7/IfqpaW8q7L4ro4/fmkQImQ
o7N6sA82F1gbLU1rpLn3nMXOcMEBzBGB0XXSeLDmpXW+/vlobA1aBZjZkjZv9qVhIZugKapHOWhU
EetsVzdes1OL+NwmRvTz9mh7a8hjlgY7UwMQsv791bmbROVEGZnGs0V7/z26TECAAEU16fn2OHvX
Ahfxb8AVYXMru7HSt9y0z8QzXQ8rv/ekEz/RKHGfFg0YKxJobjGAhEJq8IfkhdccDL+XClAd4dlK
1RaZ982iqurgQoypled08dzcVwys6yDYl2HZDhDTJ6++sMTxHXYnaXvOi7b4dnv+eyd/Fdtjn666
I29qBjJKK5EQwaO+Ek8CXttTypvlXWEtGc0Hm65QkxsHp3Gng4kZBDBJRCWgeiAtdP11zULDeVXE
3rMm5yZ9KstG+C1GnsYdRi4m/oGFyKXrI6+m6yH9svy9sDCJfimQgfh1ewG09TReP3MpkYEq5v3A
c5Ay4PVvkZRdh8orxXOeYZ/iNyz3PaT5SiDIoHWP6uDJO6mlHRars3WngAnOA56l2lnQNZuDzKnT
U20VR7ybvWsAsyZOGy5vYLM2QUS2urXQAxRQqsrcPE1tVo8PVarGULxn2d8rGMI+3F6K3SE54lhH
sxNoCV6vBPq8vdRL03meugVhNcWouyd+3uieDXMySM2i3Pp+e8jfHJTN6gPb+Q29A77KW+p6zAqR
jCIfexvX88rVniPVw7iYnaFoF4rMTevDsdANv0yUvAmiaJAogRrqX+kyiU/CU1HoTcuoePBqMRUv
htJj6HL7F+4ECH7WSmzjDU8OsLmlYqf0hGFJQR+nSmrfm/PeC2be0c/doCvJ6Fe6lZ8tI3Otj1bV
Gkev+J2PsopvUYJBZICEcLMPpmVO3RY/85d5aq0nyu/9yW7cIjATng6abc1HcMjNgJBOVxQ/jXYa
osBUtvr8aVGbHv3GDLW/RQ310n3WzDYK0B95N+ZV+uX28m7iz/+PBkERHhepzpsKIp5Z7Aqry5G7
HLvCl9NY6v485JU4V5oEV1BJ8xGpFaM/+K5vB4Ziy/OP9ut6vLzNsa8jkcUp9uBPiYjmR5mU3/q+
pu2q50K7j9Mp/oDIzXR/e7Zv15ZKGlAY2psQJuFkXu/2fCCsWBh0P0lUAHK/zLC4v2SxOY2nwhLG
xXLG9shne2+iRDfKQGuPmwTvesyhlkJP1Lh44t2gXYys9e5VI859iQHUR0S0MgoH49Gg67316ljz
WQEjEt9pqqyshi17QkbDXKhKVTzVs9Geh3jRTLSk++UpaQSyK7dXdY0RrwdbVRQ8SHVc4wh6I2l1
PcO2jvE7lpZ3lloxQhfMQPH6Wa5O9sFA28/HQCC4GImSHuDcrYoMeGkBlbb1UIxx0rOYTfPz6LWD
b9F9+wBu4oiEtTveqqWAWSMQw+1RxDhXU8bK8c5JWTmXtmBnFiXq/6MxToFieH/G+UKvhemxkqvq
GeWQreOA1nZIOuL5fs7cqv47Vrr6DGs4vouoihywCHY+GZUA5kUhG0DPlpahtYRK0ZgeWhSAHEqp
o2NKsnzwSNzEbibExY5gNi0RhHURhbneGFY9IqSLsQnunphpSvDTZzNSXR99j/xiK0l6Kb1xuTOn
4kjN7e38GJnrm5SOjJn9eT1yNCC9IuwBmb+18W+Dsz+hXXWklng0ymbj64h/9nXfeWfimIZUEzz2
yMb36fbxersL17ms+88CYccD8XouiPkZVWE0HvwOVQb9MpqBLKP54lpdf4Yl6B1kh3uzAstMRZVn
BnfvJkgaqls3ZlJ653Zxkku8RFhAjNmR+NXerFZ27G+RbcRrN6OgkFM1HUnmuVlc+z7FJiHyG71w
zktpzGfbrlvxp/Pi8bn2bChaUKNG8Pl6HVUHOYep09ILBgflU2fP9VOkwDe4/bW2kdeCP6ECgfwd
qtjym68lU83ujFQml3rR60C1uUOnpkjOqM4cvT+3xAl6Gr8VBLnN1vIpikvXM1LsSlGwWk4vrayT
bxl97zs6GngP5uR6f5sIJ34k/sdno3Vxj+xKS3zoaEn/knnbD76iKfoRa2972a2/iL4OKnWs8SqO
dP2LqiVzU0/g+oyEbv6QG23xOFVRcaJJW/mevWiPsym8g2C2t+SvB1232qu3aopDVlPpc3qBAt1c
OjR2TgJJT1gb5hFebXcoGhyU5MkkSF6uh7IQpVwwXE8vJhgUiQ8k8r9B3c3F/QCltDr/+V6CIURm
Bm4KLZ3NaL1Ie6xis5S6dIzNQqNzVALyqda+YJJdpwfr+OZI8vEs0qPVCgY3121BaCipind5kV7q
Uonfq4WpBeqCjw/t5PKSJ854ENj2FvM3g3tFh3HFroHo1XeTtIcHU+cWmM1aP8XOOJ2N2ClOtSQr
u72Sb26iVc+XNJO5gUOj5XA9lB6Zuiy8QZxN/Brcbwibmvm9BcCmecCY3THonLcC/VdSR8U5DzUi
0wfRZ2eyIB0pfkO54aW7LXSoWofFStIrZ12M1k/R2LhyTrlRfcRKj6r/7enufEkYsUyTdIIX9Zbk
o8pl5F5SySTScrJPRhGX06lzKnryST+OSHMhplP96W0Pm5CeGFVvDgdp/RobXn1OPCm60nHb7DJj
xhqg2d6dqlHvLwt9p4/s2f7UySYKlhQ9ptvT3X5dBMP//5QgNQpB0tyk2J2wjaVfjD7M7ZR8Qk/0
8u/YA5SG6c9A8d1cWi+w9bwJkzRSlj/8soy+KiSBELNXA5Ut2mT1iXKEiPpQzV23AfHi1f+AhTfO
Q68d6WGv+/R1qv17LEw+aT1quHlvHxM8P9s0x3UCTwSUR87NkJt4w4u5xgEr1ruTV6dJ8tm1JeJ7
SSGdd6QM1E9uL/c2yPMj1lo1+J7fhPNtnmpECkYnXoLtiuqU98LT5Scvmd3P4G68T8ukdBdsfP5U
e5xHMQgTnjXr5nKB2Vzvro5fszhVO4VRDVbsV1umXqZewC4YHehObel+FISR6KCzvT1I21HXv7/a
024aGXoqxBiOTbKk3zW86q3TOPet9WzCbhoDntXj19vLu40U65gr2p4HFbGCh+r1mKpSWgPtQdQC
lHZxz4URD8MpiUFJ+27cjkfwj50pIllAtsclw9HZPqqGyipHDC3nEJ6PfTeA9f6WmtzbA5BRPD7n
JD5Kkd7uHyx5weZSU0EW800HXYFgULsRBlDaQqQAi9zhUle3nfagSlWx7weug/dIDXgHDdAtZw5h
QRqQQEZpRNgoNGzRAhJIuSXieQw7qSnfXLCHmH/nsaOtciUfdbd27rUhT/SPohV2ckEMXPsmFAvt
0AR8j/Vy+zu/jVorOGP1ecHSiMVY//5qb6ES0ZXFEE1hnfTyr8ZJ5WNaqr/6sVS+cKicD8jwJJ+5
ro40k94GEQbmMiKFATeG1tn1wEvS522t1GNIzW660PKRJ0n163tldQDuoyj5NA5u9mSKpf2AzQ2Y
rv8wcTRxIO0Ryt6wJcUwaI3l8Bmoaw1flsb2UKupB4zJ5dDYS4A5WPa9Nurslz235ffbg+9sPkwL
wQSSoSNKvSUbo5YpezEx+Sxa0CVtzfSp8SYdeNw8dKcR3tIXFBGag6f97qg84tB3BbnsbTP1icp3
C5xiDCOQwufZdObQSd30pKspPXfX6Io7Ymb67fZct3X+dcODyrG5jWniUF7apD2pptJnj6cxdIW6
/DV7k3qy6iTGOsCOvI+5mDBwKif8klPrg7JmfhoiyHe3f8Tu1EFAcWXxjn1DMwEDRtR0+zFUIjH8
wNDh7yhSI7zPm1z5LKK4/twpkXe5PeiaOl7fk0x8da7iHQIUcwt+Uue4W7TOnbjwG9CvoN4qZOsj
8fP2MHtzI610aGhSG0ad4PokAWwpmmLASU5rp4bo5cwpEr8K3U1MExwZGG2qfZgnZflDMcjfH5Zy
orvGM4i32yNsztkk0jhnFztVdRF5Jz6OdfO1aPPiYOfuRSnGwXUbrSVg2utKv4pSPBHVXm+HKaxQ
sPna1vP8DbEn916RmT5eHGfuP0h9ldlEmF8/CNg7NyF3PZgkKFKEyu1XFEsvdGq2c6i7ODFygMZQ
H5KyeTQW0NP3t7/lTlSkOktAMCiYIoS0uepBybmLxIUw1JpB5w1SGafI7PQHntj93RDnP5HENf61
p+SraSTVP7cH39lIv4vgNH6AVNBuuF5lm0f8MmjOEuIyN4sLOWVfqH6M66gMYFZ40btiiHv15Izx
cgTf3fnCAKxAteK2AphkGxF7I2kTF2J+qJm9rvg1BfnlnbnMceh2LrWFJlGoUXeKWvtJPBRH5k6/
G9ebs0pYRFCIV/Vv6Mz13HsTd7OsUfjKnjswUuFZCuLN1tA+FXq8IO6lzJjYBzUAkSKQiyPVh2LR
kupEAcLWgzxJovpsppni/K3iOoRDbJyVp14fHXU4uLp24oq7yj0DYUIw600GsdSuh1iFPoVqM84v
rinMwFHr5E97QMTt1YyMNJBzRx642Q6DlXUWvkFzSGkhwW12UfOzafRej9x/nhR3k9WrB6+3ne2P
ACjPfsoauGNuwQyQzask0ecl9CgLqb6CzOn7JXHU91gblB+6TpOgDQoYNw9pZI8/4gbC3On2Idg5
7kDTwG3QdKUCse0jmDkuj52VqPyEob20atrHX4U+w7+LLMj3B9WOvdGInGuHl9jCa+p62yWz17mN
mqthZpfzU2X0S+rPEGS0h0KCDT4Io3sHnJRnJVyuo23RG5lSxpmICzV0DTneJa45fY4HM/2uGr16
j3T/4PdIFB28Xva+qYOZD4GbNwWviuspcmNOpZZHaggvOg3axjMfW/QIfWiH+XlCsoFrCukNBeL2
B2HU8uAS3pvzb0UtSvBr8XozfDQ6EZwbDVP12XD+yfvFeUdnKHpEbUsrAzLsqDzZs5fbB/to/e9u
AwqpBoeHYsTbQq+r6BGQ+UEL7coY0bkuiyXr3zfc1O0lF67SmYGO2bj49/b23Yujq7rsqkANLe33
6+PVTTkZQHF0hYMZKalx0nAD++LOahNomMidAN8ncMHpLhrZlB1wwffyPFpvHFoajBTstzwQS6Xb
kYztEg6Ur+KgX49OS12g0ZyvmZf2CVAOUCB/dX0+rqZhpRNg161rfm4IrTm4tfeeWWsjkJYPKlzA
TY3rbWcWJgdoqJYwKpoUOn5hBrUYI39W4ebNY9P5ozo0d+OIiFEPZ+QkSlOFPx5FBxth/5fgkMr1
RkgxtvCesphl4qJCz1N6qH/MvV39mNJJCdpWxvfxPBlo9ts4Ibh9QxV9wf7h0esoo2ij5ETe3h47
pwEOAA/tVdFj7eZcrwq24ZjwjDrfKJ+7e4vK3Jlos4wnxRiq93qqlncrR/RII2FnVyISQ5SDZLAK
aW9S1Cyyy4Lu+hzOntKqgdZgABWkVHbkubTdAtx60WofWhcmNrYiGlXDg3nvxFlqkKAZfrOx3kh9
GAr17X7mtR/NqnmpBL70SLMVL27uaAdBdneulMWonazF3q3YvgmLYqD1xx3mKDKc22QKXU4kyuUE
vCe9LbXeb+ckzT9VvWHUd7c/8O4pXHX319Yt+I2tLoSCqEmrqFhtD2iGB4hAWu81LU1L35VVDJ++
rGFc29UHKzd5Yk/U1n3UgcTR83pvwX/DnH+TBuCjXW+0TC1rzWrXTW9qo18Uc3yS1awjvxwrB1Pe
SYco5VBMoT3ukhXp10MZfbT0CCuqIY8t/VNtZ+0Zp2Tt0+2F3bnGrkbZnBxZN8AyOkbpcI957qZM
vCAx6160xu3OQuvdL04hsgfHrpuTUefz8+3htwcXlgBblP8gXj00Kbb8KDLB2JrcZQ7TRnhPrpPV
L2k9Jc/qnMcJN4nuFWjRG+ZBfrKdNSRKpEV+q0qBBnvT/Mnp+TRYSjoA9XOk/CRIHc834nq+S/Ou
6k/QwSoKrVX9pe5gvJ2wCPfMAwradiutv2FNP7EC4DX9JmZ52th6c6o54ewmg3tae6bmSWsSUB7g
IZ0jfdG3Kw14BDQkMksrK3j71sw8fUpqge6YJOP/ludJHeSQxUJ78cZPs1LrZyd2j5S0ttnCOse1
tsxa85ntbVyWbp9UZlG4uLBjaumhSW35MAqdL6WZNu8X2Dnt+U83FIB5OD2Q5/m8vOWvT01dtXy6
qHLDWczQhvquh26nNqHVK218apS2/KJ5Y7Fc/sOwhCU8YuC+kBFeD5v2Ft7CWC6GMtGtB83oJyMg
B/U+9VGvn3JMDwO8BqajcLSNEazvCrZa28I0iLj8roctjcxWgdSzh+D4pT7OpZ53ym2zPBKK2dms
DER7AKAgklnbd6zZ9KKTMnPD3KEAU6QoAtXC0h9yD9Gu20u5O9QquqOv2geURa7n1Ja1GXtj4obW
0kdP4OV1P+nqKhh1WR5slr2huM94GNM9XIH6m6FWkbCkjryw6q36SVOz8QIMynoeB+dIkHLnJDCX
tf+74iNo8FwPxaPQW5Q498JekcOHZsETjT6OCEcho49tdajDsrczwLIjqk11GXGQNRy8Tpi1skgS
p9HCJE67l7Zb0n+EjuH27W+1E1RsYJQ0fSlAQcfc3B6YiwMzIasLXQcb4mDO2xakidNZD5WL4/ad
YYniDlsw9wiesRPAoeZQTeK197tMdz09R7SD1PvUCCvYdSiOsQ0fkcMa71tL0UQAAFG/y211ftfP
eaQEwsqjo4C6TYjWs0e3jvsDbi9LsKkjlAV7x5O2Ho59jabxYjrlCbX77NLk09AHrp1VZAkJqiiL
ntFf+vOVd1RuTQqkmJ3/Nv579X1HwkFtmtIInajVUMirmnvc7spzrETNlzlWXL815RFed29TrZF1
nTRK3NvzAvZGoZwVaaFhdHBBadv9L+7K+q/bU3uT67Gy4KYpLUPEgEv4pklXlG5ki1gPCzyKHwua
NGe7a8c7U+lwPOpHB2ibUr2vV4+IrJuX8tTGnvv99q/Y2doYH0FrWxXtDHC61ztMtwpXX3JPCyfL
HEx5zuEvmEGT1rkW5JMxpd15oH8l9QArWM5IcHv4nd210kVXx00YuNb2dRUbQz/YrWqG/SjlU5y7
2ldZds4lKvusC+Zlyn8ZTqGcXLc/qkrvhCpqCmtxn6i4fojrmXOflO2c1mYIobst7+O+7K2gTXXv
xWgnq4rOdTequjwIJTuxeDXUw1CQVBdU4SbsC1mjqaN3ZjihgnAW1tJ+RvnI9V1hHKnJ7wQP3jG8
ZRDRIHxtERzOkslqrCo9VIykKC9dg3zeaWhkZVoAbIe8CCIeFNaH0VSK+Esth+KhGCtsJm5/4p3T
hDgtH5el5kNv1zl384bsyNND3vuZ53exmZ1dpzKXg6208z1XxV3o1BxbDK42SYI7j7rbmrERdggv
/ltSkEJIwqrbs2xdTDyjoT0oUuwcHVIRCp5op5IPbWPTAs05K/XCCIdRxapmTGkDtsuneKjcO9DF
47sl8fKDctzeJDkvCC1QJHqLdzL1oUeJPTLCrLW9e3ccTPBGYGI1qzfPPIyPQOC749HgZQfxAKf+
cX1IEjMjex0aI4wTMz45wpyCWG2QKURQFCql1z/c3iw78YDihrXme2sl2Vt/z6t4n3ITJP1SYbMt
Br0sfWrG3vRXFM1uf3bcRJvkvWg9mr2iyiJluoyZmh+BPHcC82pRQJ0FXiaouS3OqksRbo66zA7d
2nSrKtByLaq+jXnvkGI0ca2+Q592GPRz5yVF8hXgyNxX2MWVc+9nYkqP0t+3i8KzCaE3CutUfpFP
vF6UyaucdC5rOyyosGdnWbb9Y4r3M8ZIZvopddLuk4vM9XfXKP7D9c/Yq17j2q4gE9gmWP0CF5zN
FY7ZMkzBaqKX+rIvUwdme1kN76CEx0NA+U2TfgvW/dftDfE2Xq6uIrx1VkgsaJZNlF70rtRiRZgh
2v+l6S8wjVDjWVAAqlXjSI7sbcRcB/PQAV2tR9/wdrtE5yZEpTF0ing+u7AjL2kdOffG2H4hARHf
PSsxPhRGVNwhGg5b+vZcd4dnjSl3IoVMqe36OyM9XFmyb82Q8eZ3INLopOWW+DxG2nyqZlG9j3rg
sKfRyarJN9Es0w/Srd3VRk5hXQUi9Rbd4jVm7DiLw3Vs5fnXWc0+t/pYPsTTdHTQ90ZCq5zMB+gK
2ftmTzdLmdR25JqhUkf3mbTFPxIRp4s5TNEfVvTAh6yICZTeqF3yZTchjOu2LjBVsYCqeG31Ebpv
4YwXUAP59DGPejlGp2a99cFzqjJcJhycb3/W3al6CHTyHlq1vLaf1UiTzKptK0yX0QibrJ0+q1Hd
+1HtHMlHvb1r14YfiG56Jshp6+vfX4fPOTX6cvCsUJGtXQclCX18lrZRPN+e0vp1XrdH1jUlreCq
RZGBT7g9lYrZVSYSmCHv5eiiudMn1DaGyE+FCtFPLEeFrL0lpHaGrgjhj2LL+vdX85IVd2HdM54w
h3ny23b1E+/Gori3h6I62DDr93gzuVUtb2ULrurS14MpdeXUPHOcsHQz+zu22WMTeovd5z/xBTab
H/qIxqffiK40H/58WQkwOoayNNLfyP0grjEi5SHssFFpmfuupbhBVVpWoORZkvpamf7vPwxIP5Lz
R6eF8Ho91caodbeUrh3icld1925mZA2E8Ex+GJrcG8/QpY5qZXurC7CG7UPaDZxp8ymHenCNYVZs
Mv6q/oh+0XAfObX9war67H6JpdoGmRsXf/6MBSqGygXuEGQVSAxdz5S4mRZdzg5yGhNnFVCRPFib
NHuXxFVy0qxuns+jUJYvU6/+oaEM1zYVEbCRCF2QunGZXo+tl2gCo4frhoVQ+gCrBuUc51F8GWtV
BCDpi4NttHNaoE+gxAMXGv2ObcTrdbVsNZXxKOpaDwD03HcD2oF/j4arHVR3dwIBuweoC50hbq1t
5dOZeMSa9Uxlzq6MMxR39QzgxsQzQBtgFzlHxKLd8ag8kp4hskxL6nopkyETtiMoQBbdUD9Mo+K9
X+y8+t+izu37PB2OYOF7S0ktGakbjFzZs+vveRV4EGVwBHYHNgDLoji1U8dtjP/BN9jjyhG8/02r
kfSOO4q7n6bzSuHd7NGkyKs286QXiqG2LliaKF9zN1nObVHPl8RqmsBUjJQo68zYMWfUpHwHJZxn
irLGwdvmbcrJT1k7fmwfLs0tsNSOybHpg3hcV0ocQD6KnovZ0obzEnfZg63NxncsQWV5wYy6+HE7
KG3p/GuaC6kLFD5exWBMt4RyvXGlPiqtF2aLrkKxLYrWHx2v/dGq8ZD5k5kPD6aX92dFlErvW2g9
0QbzOjM7zebgPhdNVHxwFPfoHBOmNvtv9UwGoc/Da3VHXEuC1/tB1lWVlo0ynEsNBbZTaaWpEVAe
67ogwmsBGaRcqNlpmGfnU2Px0Pe7Zp7oHval0t4NWFYVJ0vx+m+o7FvGuY/AAQSe0fOuMrLSak62
1piPIjWEhcBwnBjBhHT3c6Qgn32CdzIv39c+z71WZYoSjJZIjDlISFynLkgSz+7NAOWyTOuDCVVU
2ftIHWjJEgwtIuHvk0Ut0me6Xc3wQ6p6HV8KmxzhHv5Kgu5YldiW+K70etOh35AbzjQGbqbMMvYn
t2nGX0O5LvK9PQ+jYvuY7ozjV3O1jX3ChMbtL9HCpfYXpYVy/lDFZRE/GJWpeC/WGDnuvVBnmoh+
yxWgDb5XD6K9K+EGNrA5F+nlj1WTDb3vJNKWD7ZamTJoB1doHy23BvGaVv1QBVEsJ3tBFpIM5KUG
HGLABkmxuYnVOet9zVyS6mFudLhb3uw2MYroY52/m91qMD9EEgmJEBa+Gd/pZpu5gZfqubP4UJ3z
+7ry1OyhgHE6fQOaMeUBhtyNOOvebJsvbdrM6X3sUuo9GzjKz34nea5dlKYV7rnLDS0PaP/I+tTY
Um8/jT26rD8FBSXjSRktbXqCBpzhvuRZc968VyaodT7SIXb2sbftaPlpKU2KfBjOydFT18e5cplS
Re0+ORLvjLvUdthvUPlXNpWWQyIIQbcNcnoA/rp4QZNlk/vSlbKcftHWnjTbJ2qn3WNmd3n7zyJo
LVensRvn2DqP8K3NoKxTj5OlGUudZb4bFRKVzVUPudeDiR4b6h1xCWfrm953gp4O12NXPnnZXImT
jHj2dX5mlFJJfE+JTPfdYhe019Ah7MZ7HdIQ/7clw2wpDugI2VH8JJbOaZ5iBQpaFlT2bKBMj6SO
ttxP9LMyjUlw7t9LY224B0aX2jIKqjG36+e5nLTsMZkQs7wUOD2Z6Xnp0US9t6YSuYMzuXSjxQFl
VrcbfYRZx2iEI7yArDvlDYc094sWhcjHwnMgEy80ScqHtE9b76NWxUZiB1qvZfH7QUjZ/pQ4mMSI
uiVJi+CrnfdtG4xLC+jH9Go7fbEVoRCYvHFkiQP6EojdB1oZ0a879daiFWcrWablXCggUv2pxwTl
h5JD+gOfqJVPzTAnpS+0tPP8lW6Uf09bVAjPXVW11ZPHO5cCd95U6XdqMq7ygMtSV12WmuaeHhg6
7iLvHVqcy0kMram/6y27th5m1+EpdcpKACR3+izy+m+R0yR4LHLbXb6M2YCeaqDMba/5ybik8idS
4z2wHlVDq4N8NqnVRQ10RbXbO+j3Bagn1H+V0l+WRRXEKreX1X2i1k7/ADUsyZ4mFQ/zj601t+0I
2lUKL5waaS1+XiaO+TMt9VZiSJWMQ+LHhqescNTBUcVPYebK/MOoyqr5rkl0Qh+btIvSzzKWtbpS
caTyt0PVyaTunlP9rr3F9D6KRu3VxwhG5RImit3q+kNUzo6o/LakeXDSZecANs0tG7xEnVW5/Xdk
1Ir8J+6HxgIhROvyHKET39+lVaXWF70fMDri4zbVPxVSE82TPVmrtL1tpipnoRJRNP6vl0W6XKCG
uUnm/x9HZ9Ykta4E4V/kCO/Lq5funpWBgWHgxQEc8G5LtmRL/vX3m/tCnIjD0tO2VFWZWZmejvb9
1hwYUlBmMBz6A77vEhS04ixkv+BuxG8K0q4ebqtv4+QygNY1n8Qm9f7stdLZ71yxTeaNFySJC0wA
8GGM13AT1z32jLy1/u62N6vEx+s+r2b/bZck6c+HVTVQT9gie/2dUstRP3S2w9CsmIUDIeQ3a+f9
2hEwbHd9Kmd9Mcqtza9ZUFCKFDGSGvN4+bAqqoJm7Q1WICLdtrczW8JIFbUM2dxwmzZ0f7IWKqL7
ubWWQNzRTM3+7gcr9g9HSlHwLpSdSV8zEWdiy0Ge2bhuWbhQSSFOYniKvj4OcaMGSvkVY4xle0cp
59qlinW9yZ/G8vpQLMw2Jww56JfEJ9/rIns3pEjQnpO4Bdtk/b6ub/C+Zs6KVjXxcje5unPu+LeT
+PU87NF9axtO9R2efYm5CfIQkJhH0WK7fAyz7nFXca2YTLd0/BXFTnw8aHiQqS9DNdjoDQZgGN8J
7jxiv6QQ2Po2RUgVFormsHnXQUZWH7kF046vGsmP+gLGHC4lHfsCNrmKSMREaO+CaSWTCAVfLLj2
XM094Qs9uV3TkubesXTJSy/oop9kP51TNeypE6gcxXLTlRMr104xO2m86VzhV+XmGmOR5dZavVIs
JPLdgmdLAME+dWF8azwQmlwPyFIfMgIT22pw7NL+iOIls/dBbNbwqEwwJcc9wvc0+6G33em+NHvm
6ypma3sNbuua1FluNsVGUT7KGLuq0uWczs9JeLTftIti+FGfYe1cdxISu7ZCMdwlIj913J2/hu0Q
479tlS6fcAHpzl5ss8rzbenbcOgLwcR8YrAz1fSOJlQ800Bvmfl0qizA0HXTsEu/A+f88JKlTpr6
tca24HJOjlTIyzbTXmf2Ev3nprPt8gB3xoJryc5H3RWZ9/GNjCgo/+NWmk2lyH0q8TVgKdP657rm
83mO8qWXDo/KHuM8FshrSHJ3RBb9G9uhe03Wtd2p3AG2MVrvG/1ZY/TDYGz9R3YbLLxDuIesbJs4
osDSP/oR9WnaPQsxpwMGV+k6X/U80IC7eGCw59z48sJiZzRd8ODywUOlaDM+q/bm52Oto4R/Dbnz
1S4k4+ViV/t/HS6dUY6tb/dzDermbQ2si6yxSXYSGCY9vgZBU0efzHgefYUIROOqMyh3ya4su4TD
RdtE6kczTGtzw/YJ5absKKP30zgfr4ZAFvMiZepkP+p58LqcneH4SwiA7HxxCDU5/shpil+9xcPB
k7avfrFnxOM0wR55D6476f8GFuAGIiVF+LqpJXhZvfMM82z2M/lgj2Uo7cci0J27kLuSi8Sovpw8
FdMJyzCitfMbAGPbWG+5cts20U34mwlztiK2VwEL0FEU+Jr+rkso1yIhnMCWRBDpplxC0b7WOy9k
Qaju9NotUvw3pKmqr36mF/vznJJg/M+e+H0VNsFZNstb4bmmjCPUP1V7wFz+pMHU2WdnkMvxpvwt
Uih3GzPdTmxz5sIlGG16pE8SINnbQDOzUswl/Xotk8+Ut869PyAnwzJLbajzdcVj9kK4rndOedD0
yb8a7RbDWcZ4eG3Qroir7OmWi8Mu9YAmYA/1i79CIT5qTxzHe0ggAhbu2BXOFU65TXYbFkgDmqiz
aa69jpsgKuXkx7w+UWCSSoVtch8aG9Mte1yDj/uuMZIjMcOJO9q7LF5y7FjdL+Mwmr+9O087fm9R
+HUIHGJ2KGEhOV3pvttPZ229jCkqpE0g2+O0WVeemBuIIhol7meD3ff2HnoZ2/deehu+tWmTiNvC
fnn2g/I5RVVPlXKukGnmrPPTdVenPBYWwuCq02m+DkG61c/tOgQNNuBrMleHcLfg2h+huxS4tUbr
Bdea7nja7KphlMS8Lb9ATfRYOclAiWsCrrMfsj8XHxdJz+tYUjhMdmuCI1i+B+EeX2UtVqQ/U2D1
lE+DGdoqO+LueGGySI6SnjHtkWpK77zzBYujTIt7PQz1g7ukfcOxDvrknhsEqWserekaF/0g9aVB
yk+WzZFNgm/UV3DfvpnqMhxHwnxYtWvl9WRRS+Vh2gzT92V1g/0yuYE4y0QbbUvyues9txlh9Xfm
ZLqv/HEVY9mLgXXEYIga+/U81sR912JcbEEw0Di7HCFarObGXGWN+nqCoiKkQKGdHUh7N09NOnf6
uBm7h6g2+Bi/OHtAqT2KdmYCBZiP4SPGPXXvEzV6IUExckvJE1zaJqGBZe38UZ67hx8XV1FXzKER
fzs1BJKFQd/ap3jCUvCZ2XkOf7c80Ym8tbTlfds9xQzXhPxTWzYjM/WMjl8xzPfjsteaIchgv/We
IpLn7K1O8G7DoDN3nqxHyBq/PYI7r9FqvRd+0MRFm9phzjt3y15jLF6/DUFsf0b0sm5u5D6qfNZW
pOymeHasOMXBWgyxbdJf40zqRuFoOBc2UsczHzcxBHfBOYafJ+YtgJLNy+SdnR25XMmnC+Ic4xCb
lmJdNpV3hmy8sk4zEpocY01aLGLZP+nBQybktQZlw9jXvnoYltByH7AihoGxE/el9YK1zZfYcaOb
6YYmKNpFhO8gHll3WbpUBUVDlK0sJNY6oupPgYYrSNskzE024Kw5pxPmi74zUebOiT3ZbZvdOA99
lf4jnKT5MbeYSuZJ2Mb/3DVrfsdngjPh0WNFFWQrMVZJWNunyPlQJrhjtCf0HMRRVyILG1KIRBO9
HxDC/1pDak7RBlraIs726eeQjCGjU8c1UCIaX5h+RD/Xd2fvalmkCwpiPxi7CMUniEqpwo5uP8ma
kOQsvBZ+RyR3yXyAZDY5UTnr13hlOMk738R9ZYYxcVDIJeNQHGyPsnN76EGUjqM2h7s00Z/nY1qz
ogbFeHR2A0azT9rbKhnaZr47aTKdPNisJkcjtLUuFn+dunw69ewVHcNJWxzLmiUYB5r202xIhshj
qYlb2plBPsVD+yE5ryODYyo/NNYwdacevaRn+9aQpfDOIjBz31HLE3RAGiwIG2xCvmq/X5biSMLh
D+PZwpaws9r1Zj7O3uMu194rPNl1xIvv2PfiE7h5L2lwDtgjuNn+4oThoMuOvFvNQUrTxwM3mifW
JkZRZFyQB5fvJv75Wx+7Vb3qUWCt5CxXNXFH4wC+91uRDKNLsTR12+Rjw1hMqEgGc3pm86zyLV79
f043B1PhbdioFLxlBPPtw6K+hHwyr0Lr1bSVcq05y7azWOoNgBZJPnR6+ipm3xx5agTVod1o6Msm
7rw/U+AachQXz+vLHuCRz9L0MaUZIdWLDkzPvRA77a/FV/PAWu/gOjkDLWr3SI9HSUepmgteqvIJ
qRUoaHr0EQOdYeOhwrwq3sugxey9SBMVfz8WhmyVNvhGc2GoN3jyOcqD6Ax8buczMHjluegrjx5p
YG02rMqyTfGA+y2lwUnPlpnAC3pd8x1/dHC+acK2XFT8X+J8rKhOvu0Kf0jkX3FYzo3rvQ3tln5M
ttFvUhu9n2ZIjzJbLbY6bj33z3oHbOE2qdOvEq/S7rIGMQW3RfEjc4nuBgxkOYN3VWfeyCpFJBjL
wQ5uHLM54KKU3pRvx0ZUeh/IMCkJbbINf/cxVZgzCbb8A5zqcoRL7VF6Z7OMfDuUiXwznkfqBolI
7PTONqYHTZIl+hDUx0dOqNfOHmrj7TJPRO83GAgu01R6c+o+x92mMG8eXV/mSKYzv2jiPvsvDJaO
XTYuvvfOx9M6j+sEz8Vk3ZfP9D9qAMCZyOi08cKSp083cHxGvFgjELB8LMnJlSArwTiXk7IOTY8Q
8iiSbjThp7hG0cs34vkXtvtBuLzJjeoy6ubuNx2Dz+aN1M5/x7INUYWfbvw6U5SnYtGtYL4mA/Wf
26tFVcBP9ieBmnopJ83UlquWzbTiTGgRXhEuN9OnNlFme17cQN4ne9y9dv2a6nxpvf5JU6Tny5ki
870fleRDzjrxFtgFjMKrZp7qfwSEqr7ojRgjmvsA5jGkj78NgIlJMYwde3gshMd1zrt1LsUEINFe
kLONyyUEd7IX8EOGliUe3VzI7aSuL3vdFmHoDKpoInZ4K5qLtX8YwZm7yoVRyb66+1mDa8bHyKA4
9e/2cLq0kvhdMvMLNRELot3+c9w5oXvnc2KOgsXYWf/BABVl9DKuISm/Eoj/rtbsINzq7uzHu4xe
QJQ1XdGrCM4e2AWXJkQWsy9BhZmSVSHtljCjCz98srDpXm5mPB7QWhOqdiVYMbalJVyd36KIK7mj
FzEuCYDOaXI3wCGjgDCFa/Jm27c3YXCIK9IuUi4PJuT/jvrYBQldh52eHOecVbmHISfY11Pv3twe
EWC3ini4Lq7qe2gQNEcFK49uVjCR710Owd5u10nqmfErW4/oPYl6DK2TDTyoGBVxQjlwqFJ/RGci
CAWH2bPomzSZyjmN8NDMz3TuUl4Ad/E+4OD/N036/Hoy0wyf09M/3pCvdaIQgiC166xUuz21Pej6
dW40RvwgvH4uSQ/qYKB2YvOK/XQ8lrGWOv4X+oICN+P+MuXEFTACz9pfOPdIe5zqYCoyxelv/p3I
lJTXGdnFW4Pmcir2hnVu6UfLeakjvb6tQzao3PKm9SXBJGTFou1M44pKD2QYLFubVGEyJZ8mJwGv
idpDuZchxmK44LoXVZJ1zlBALdgvvnTSd7dx0v4+bU7tvRB6N9Hf+DRvFdvJG+lHZH8HTx+orSz9
zp7nXYIg60vHzsZWHluLZHSYOJQX7ySdq+BI66PIWmbfO5ZQ6hfpqkZWWkTeF2pu1pT15M7v26Ej
mZ8fti0PnaujsJpDyeiTHUHwZQQt7XLhzc7vIZnlTP4tlwAL1FoAR3QN/7MRrR8UBAvJu7Bnw75o
wkn/49k7f7XOZpEP9AP/8LtkuJmX/hxzdw0NXIRsug/fKDiES9aPDbFLA9bMVT8fS4oL8zb+WYJT
bJXA8YT6e9r9eVFR8Dv8GHzy7WR8uDIMTA1E8bjczymzdmnT1q/LQ+z6R4ev/q8YPvBf7XXLryYj
fCOva2f1SPULfVNRXOiq+m0CDNsmDFkeh2gi7kDs21IO4AH8zEx1uYgG+2nc8c0uVG+jzzzbxHKY
w/ktlMky4HjSfjjbtnv0Rg7E6hWpODWRqwiodMFnm5ZLM8w7uOGWUr5qTDrmfAnP1lSaG/rp41R+
wwCrXouUbbOpqqEyzksM0PMqTfLhkhAd39bUdKbshumUN+sb/YqOZW7LcFXni9yocFU6L/p86ACF
bcWYxePqMHDIiml3oIJ8AkgJSZN72BcxTghroWoZHIUAIpmrlbhClWcaJVkemRHnbnb4T77ndo67
4iRT43nSH3Kvid7X8FD7TAIVbF1SJqtMy56kUwHh1aQXsAS/uYTuZv541PS4auzU3GGunQ3lbCBH
IOY2PHGOugX96MOlvWiyS1aArwMkbZFd+6qXGEydd3cm+cIYeqUjPoZiwuRR5Eov88spOylLiWXz
N6h2tytguc+/9c5gVDbjuEaFGLr01SxSJld5yvonyc3j/eGsipSdOGzvuqjdYtp77/jWR4fyCzyp
RwO1pGZbslfUH1fVtf3dcMoku6T1kJxFBHPkMNmp9h6s5VA5aQjZvQzRiOf+ehJWtLtb+4BiZliL
MfZrUQ4UmnumYYnjQLIGqpw2MclitQhOCrmK9gN1yxaXHQJwTSDUfYHKHRrNTq08m29k2niyiuCd
6MfoxPpyaBz1Sj+97Pke7B0QZTv4LHyzcv4vqFNWhAd/OZ/4wc/2KYqc9rjv7M6o709R8yvFh8nJ
1x0Qugh5pZ7SBW1qoTN/+SGIoRS4Qpkas3Y56vdztU6d2ymVdaHBJuylYXnuzTXseLqwcj/qNna+
hY1b/4oTb0vpewawakKdWdQFfh1yNoQX934NmuUofK+NHgJ60r0IQjt/O9em/me4gW3OED18Ctkj
DXJw/0XnBqNVr2iIhv7RG2eYqyFjBCyQUZ995WTBDL8XLOYj7HBOx2LSzodAb/CBnwaR4XG0x7yI
5bGzRViF6iSNZ7UiivNYC9x5lo9kAGJUEr2VaZBCJjIacz5Mvx4wI040TzkrT3IvjzViFnDX1gb3
kZaOV+x6AyES4T6/JMHxsXFrlExzbMSm/3qTzWiS6sm8J7s4mouNMmcvwYv2+s5p1tl/dhCPjpcm
BuylXHfJI8bYhw+EM5FKovEwpPH1SXfsBXNivhhp94sXjh6rXbFLpRS7x9lIpJX0ndZ03wPB63dJ
2lbJnNz59m8q0/OE8VIdf22TtGHpQJfy5yf/SG8dE0160VELgma8LiDOrx3bKwl4S3JdxSz2Z8U2
aZL78wEICO+xMyevdLIVm0MyLehme+IIQ+7oC7qv+rjVntKSPsT3vvaGZOAr2DWN7Da1x1AmeNeY
Tx0LwZyccQK2/XjRv7DptM7VPh6rR5Fo2nHkwMvWAQnMzuPImzg+xLVTm19NbSjVZRE6lIXVqSB+
LLWZe4vDMfrOncrLmQIE8PaN5F7nQawjhwJPU8Ja+mofxLAqEMrDUTZ3QKy6XMHygdM3velxEVRp
Vhxu3MnC71v6x4xheSS0IMN0bwGZ/u5zWuvSrH788UB01ue8evwqCRK4n/otez0Xh+OM5A30cZ/P
jwWu0PS/LBQOXc2MbKFqG+t7t95b7UlXF9W/ginDlDYglu8s3cRp7xPcd76rtkXF7KUrcwLqkmys
+vhQgrYeyQU6NxcD7mHfO6eAWYjeWM7t9wL7guEstfbJVJCNwdxGBukTBo007q53rI/wF6SWQBp6
032aRPXw5Ex2a76yZSadG2ITSr53hjvEv/Dsj6zTEk5swnLhIZJdr77zRmx+vpJeOz73dA5g87V/
9MWcxjuEXzAFfdW1IuG6T7o9vTRHDcnlRMGXbK1bvzJmdvjdQ9y5WEM3Cw26yzbq04fAzj4fADDT
G8ewnYa8zg7fPo2z10+vBzX/rW78yb5iH8hXjiVWOlUBXg+/wzXYpgsfy7Qs5eG3/mlTbPT9GIyn
5FONrFtfD7/dqnSnu78t80RJFARzRHm4hvFPswQKG+mJQ3dbcFwPbu4hZvc1RL5AYpedwq3a0njl
UsY3xnINqvOz202TvaEFgjciOmhto+sMcOXlpNFN56MVIA95SMuqPi+T4dcB5PtkKMf2KbrzYdST
9zFBkMLGUrabF2EUD9TI1FfgpX20vPZb60zFuQeyf9h7JpqLCJwkezn3eHcuKl52UWGfPi0PbUo+
cR74UKi36JzdHao56FSxzOGxPLbdyNbrx5d0PMzZGcVfD6zqzbPHG9bQy0DmRa9ntB1eVCF9XGVf
hR2DMc3kOU1PgxH2z2wn6tZO2bmtqV+/EVTHyhf2TXBhMO9pkku9rntZD836W+/QfhXc2PDzRCDU
Vn7UjVm5x5ZAy0a14/MexXa6axyiRYGD9oJc588M1Ct32vCJevNWx2ldZPG6/h4Pvd5xo0XvHeFY
TJTi6H6e7Nw5z94RMuxubABwYtJfA0a5b8kRfR9w6cB6bBTfmj3tiLdgpA8mzcVVhsMyX7u1Gd88
ZcL44opRARW05mcSmiyjVo21/m8MvOE5dlfAvIEOROehlKdzr7MuXQp0OWCh/bpiXKP2KPt7agVV
wTZ5d2tklD2jtgC4qusm+SODsAkvVP8s/LIkVviXlm7NlFPfDFgvukOcR3sX+7cm8s8rpHnwAN4F
rhcu0xdCAqML+EZKyGzX7n9CH3fzDWkE903Yq2pNRb9fjnkhYzjoMv/81E/4BrURFiEVjP9cuVGL
JRvrY1GZMpVA5CR99KufW2CAVH9cL01j69/Q2OJX2ttPCM2zuRwSgiJIdc1miqfPel2+OTMKM0f6
SbU2CnB062qry/NQ+3UL+3AtYuVO6uqP1Ki81Unnlrw62ZJzuxJAGRlGC2XOnYD4NGRYIHBCf97r
Y7vbOjZ8GZqy4ScNwvSM0tVlBIvX6LbyTgZMYzpAmymaISX1sWv/4dYVA3Uzzf0IPgI2GM9S+2dp
UHoWRy26v0nLQ4kI5FWf2TdNcuRzQwv5pufnPjLJeNn3ZQ3epU3nv4cwA2Czq0CmE9Xa7zjnNowH
5wcAFHmu80gO05q9WxRAwXNPguk76Ux6BmmcjHOrRz32CHPW7OBaQb2Sn5FzJOUkHU5/qnz4whU1
8TWoz6S+SDfp1ifpjCTZir2N/rbp4v6HJLbZcrbxXfeLpStifSfojv7Vji6rk1NKWqFz1pyc2vRD
Nc9ma6/RkcC8rjRhj0iqhns0Vh5+Jw1qjpBn5cBjmK1S0bCIL7yCDIBiMoN3cZW7HUUX93KtDppf
WbKUtKi/SrR6R4vjU2wc7n/v5rHHBKQpAdnKALZkf7SrkR7/nMyQj1Ogm2vXp0ELOHyolh59jrZL
60XNUSAQmrO5GJGADGWdeGQqjBk5Lst6xnyquGb6GxNkZxed2ZBZm5lDfCxVb1t5ElzkFF7vie/x
iIgmP7pQ4y8izz7Nd93UiBuyAHQ0wOgio7kJKQap0yZbvqL1Rwx2xEN336xeZnIjRPTXUfu8PVtn
p7kLT1wikaK4WT5gS/qHZBm1FFu4GlU6Z4N85kgRrZZ2VqOT17YX+n48T+tfPiYDwC+Xtyg+QNxz
qm5YV8pSvfLMJB3gjDhlBe2A8iNTfYbkKNQdjaMDkFLMOkbx0qMuYpC2EipDjFu73sdLe8a3hJ0/
Vapobezd2AyEz3X8MNFlN2G6Q/pEM5H3cx89taYfP4vWrN8ZaGoGbsedvzS1F91Ra5RbZqeWTKLn
/AHV69G5W6ezmXI2rQk0rjsSaS007u/e2Ow5FIE46GPW7p+ipQRwhoFdikZD6AN0n7t/S2xA74W8
7VPv2v0vUaRETxvEc0E+yWx66Jde3UmARhxY4Lo+OlNvzd1p9P8ytE8IDwN/+rok09CXq/Sg3oat
Gb0cFZebFF6qzI+xncwd9f58SEDo4TbDthlLbqfPzenyX1AnByvVjpeWYzpabJiPli8+qV3kbLG3
HFEO/WGzSqUh4bf9eLyFuMRHxVLXi6m6w473BmZuucdxdAxx5HZ0xFKj7F/85hj2h10zL3UzMsqc
rXy8aX0IsCC3obe+WX+JLxtbPqgJfJw1LzMd9YfRVdczmjhyS4BMhnrM1ZnRjPumE9+itJ/+ch8i
ABmasX1xU7etPkr9SQZnkNZ/CSaTlzStIVp7LxpRi8h6fatxwYCMpTFOcduvo7Ecppm7gEqOSSEZ
WpSyEQqHgmYsNcKE66GJbWA7FjFGc1x2NPuP2WmoL6DV41bgdnx2FRIPaGNn2dX4Zei9+Uc4gVAU
R+hNwd3gjmp8TJZmgtXytRC27Fq/hURDX1nB/ajxuvFzIjlVUTTloE3zDH/Pa1xFa9uJcoxlCL8Q
9AwN5sQF+yoZI+ZnRQTycVcDFkGSSn2V0vZfNujyoVJt04+vYz2wz9TzcekdJn5EwokgQJqGdayb
6mo18CBwu7wni2ZRRXQOIfiig0rhcWsYlUrqX+NdT2znmLajw0GyMM0+eF/sjO5tQHTP7G9xrCmU
j11Orvpx1uWYKPWfGYam5kOn41gB8yPX1Qw/v+Nkaf0Sijhqi2x0ArcY3Tr5FUUGMwZSG7fSNIR8
hsuQtZdkipPHMTzWP3yrzl9XWCEqyRDq3oI5SaDOkFDCTtUNTWjS+6tGYdgv228k1kzsCMj9pyU5
z68bx2kputrZHyy9uKm8uXd/42t+PFr8ttrr4bjpl4NlkzD3x1Gvt1ifdLPRpAa/4KD0I0u7uBUW
wbRjjKVQkYJkyXqhUViwaWJAqJO3M7LANsrfg+wWilrUL0TFNt2dRdARF0m4HxOuVUmgC2foIv/S
OcKlAGhP61Ke+OrCmo+Ze7VxDMe3euP2fGIXJIvBq7eFNxR1fpTXbnJAF6xZtl/D2pj6dvgriifV
L0wQIqUhGfq0D+4Yglhl05z2qOCuPBwW2YH/LufYB8/4hiIQ8XzReaW7nYCrgLE6yZvIuIJefDbt
d3J1U+fnyQDVXBdAsbHgDV12L4d9mY87CmS0l2hUwfMM0qOkPNoFRXaIN1Vy0QmYZ3EcUXzcDvx+
piIe/JOSjUqu4Z0WlJMlntxfGaLWv32k/JGPUG/RlShoP/n4k9Tm3nIcX+FSe12sTp3yJ2XDTY3Q
huD4Jj4QKLMC1eehA7dikm16J7R1FE/Y5jbtJThm830Y1NoVR9fHwSVkNoOmmWfOi9ar4QrIksG7
2xzq9XXocNx9DMG+nAvzV6JyHzorudJjgWL2gHjujR0Wxynlsa8PgdKEOsw190CaDny9jiP/28c4
1te0U3VIB9INJxeOE66PseHhFZPs9s9qQs0JLhStQZ6tHzJ7B1p3vkT12TefzjFQWRnrINSXmBqR
/PMTkbyxElubi4HDTO77LN1+B5xr8I/JB5ETMeFYuQtgi0/e1KBWIQt6Kmie1idPuP1D723hZXD2
4ykTrYe5ACXheSHJ4BsSyS2uzpGVBkSB6RY8IfCFJnPWIPgskvBsilXiXXpfyyP8Gq0y+zSF0g4l
XP90VN4eza8sAQbTQ4P8Ywdbbl34sbR2bjqTwCqxWXy3SqAcmWnC/s3qRp3fpn6Jh9vJT/zMSuiA
kVuMIObqDL54ZB8IqYvc2ZD40In0krLNpi5FPW7iEpXn0eThoUJ63TNiME6CjXVzJ8SaA2ViOMEk
ZbUCRcMKtcAUtfmHQ2Rmrwk7R7bss3P9gyoWLXALtq2gNsLzcrCLXXldW99jh6tEtQem+2a3mHft
g838Ym3D3A6p+iEfb1rlFmrvuh/GAfbNY+owQtf65zhtySNEtfmMFMX+x05Uwp4BMDcIDSJX3Eva
YVoe9y5E9zIfe1jpLurftPCAYQ4qYekiurW5gNn5gk5G/zE7ykkGgz55CeJ2r/O5xaLsA9MXD7ox
6f3WLtnXBcr4mWSY8e+WaaaprQ3VfS+H6KXz9/3Tsnr63RVBRtOR7ccnyYcD6BfR+L2XNPWnirTJ
lVjDv9PJSUW2hdfb0ETTwyRPl76LNbyS5F3zJCcXKpFaMkXJbHBfn+Lzj6cB3sX+Ic5X0fSuUqYf
24/0NSOUl9/EbiHT0FQfwHHV6VheBjOL6+kl819hxuBO1VF8t+n/cXQmy43jShT9IkRwHraaJdvy
bJe9YbiqujiDAAkO4Ne/o7fuaJctkUBm3nNvOvJ9cAf3Lg8GgYwa0BKFUhW7tEPqCwfvAYBy3NNH
z8+gp38LOeV8HvwysiKZSDQulQXJTJAsbbaemiL9wX9HxEd105+UPjqxMo9wcNH77YU+1h6Snlj4
tec1KE/Sz80xkcl9rhiAe4ENNkT5IjCHuvkC5E2vaL+HNG2eZZN4yJvctdsuDQ7VZIe7nKwH6Yzf
EAr/teMMiiDtXQeiuOG/LoyxouV+UEP3lvUEZ25LBYkzv5dK0F6R9jluTaKmbgcpF70ntx1Y+zAe
/K2k13wIiyiGEVem/xtFq8fSZreJH1YWW57nIRpyRr+9hoRPOuCRcrriW+fpZmYA7Z3IcTis3dSN
+6KqLWE2yo23UVKHv4y3iucVA+hHn2AKKbq8f+yEzP/O8OKUVqQ4/ERt4HyONBTfohfBmxSt+4ia
3T05Q9NedC7mYecUtX/IuSvu3W5q9ymD6DtUfark0Xrtvw7MEtCmW4pNEqhoP0IOob976dWa8EYa
TWbPnLX5dmvYqE2TutWFpd/2mMBII5iRtv4RSZv8GG79i4dc+i9tIY7iq4tOomH5R2bW1DlsfM2X
5YHUSvmeu4YqPtH6jlEZtvU2X9WrlxnnJ8R5sqcMQLydNPO6dPW+RB+Aiq61tx+HPnhPeFdO9TyV
yBkTg8yyfs25t59u6zh5GfvY+12mN9PFEubwfiFbyXOnQT305ADqnpbuAXEt/kjztb2nRO54o6HS
n9w6aD65nGOku8y7OILQTyAIm3XspCud4zInzZ0jIbMBh4REXnHb5bcfiOJ5ifDlNGUlrrGsl5e1
6r1l4w/aO0zKK7/FlPlf5dzrBcNFb88Ua2LCOhJkr2QHtF8LcT5Aw25Q/tcXmc/Pz7OS0YievG8G
AuYFQ5KCVrERz9zSNfycCoH8CQKcJQLU2Hl6dttAMItMMTBxjBBaY5Mc28A0877lHf4YJdtyP3fa
fwCmVHcGPPLOA+DYmFiujwu5YcUWPM8Vu3CWgJBJwVHX0EfuGRV2T6mqLYo+E8T3LB/K5xrRG7TU
EQvj5rzLv0ebyRG/FQiRWUX3txiHfDeAxiWbyIQpTUNYspXCrQqrIQaD8CGljLwqYbAlRfi//qCr
QCD6QbK+dzLF05/i8MI4Ft2cWJdcCO835VXLhi1oUXNeVZDdhJXVK/SJosQNnn2W3HoXujEmRWsq
xPhf1+rZ2TBjcz78goX1YOM42r+yCRj+VOt8bv9MYxCPR4P/sP6uG9s6NHxJ1u/pW9Zwm4yifoOE
DBvglFq67R7OZK52emjUSjMl2b69aVbVY8tZVlmHHX/cXHsX7B61PdNrGEC+21ZOPD8MG0hQ0tiy
FE5bJdrkpde2Me8iKuDttij45XooY53FTybJEu8hb4Gj92GYJ2c8Metf4rHLdlvYdixOBb1A9yRb
ioYDXNCyOIeid9tkvXYi0rE6DPQZVX4cYmZ15SbRk5ow46XKlq9aw+VO3HtmTb4k0kO0D8uyM2+j
395wj8ZX1uJaCOGWh6PfQ3WUuOhWNol2Fu1hDyibgDGYNdO4hgUohXPfdFCMbJ5DkqG77ZzKGxSM
N+KS3i6gdku+8+eocK8SpSk5ee1gMj5PxBz9h0POY5g6r9qdzNnLWNnx2Q7rJI6gaKUZN8kEy+tT
wGcja7OcZEjswCoyembnECflnL+NIuZiTkZiJ69gMf3ITGPwnZrloFgI3iO3GeV5wmkXI4pQd18C
kIGUlnaZ522Qexn55w1g5r6E+qvviyA22Y6/uxwcVDQvWX7xjRRg+NG8/IwYbp0323NSfg+x0y70
B7Zi9LfJh7x1vgjI9kieWalc6+doNG5/ZSlw4Z2xUnfekQSNHlI+6BFneBJqhTFqadryGik0PaDI
wfH3AdJNfGy6TJp/USTrAaUGAvkVV0MmPzt/dNGhZ89jQuIvmnp1KpVbXpcWFyyDc3bMeNsSI1J2
XJdoQWWjSePq8B1hKHxb6NNdnhB3dOdAbmQrfo/ELw/C80v/V2HKWDygeFq+3n4Qg71mSFzJG84W
DAaOLDrybtcurZ4a0OEYDlL62Qk3ZZxtSJe367m1GPQeh7QcMtT+2Ke/WAX/aLHh00ryk0hGu9ht
yawskAemuV35TFpPWD2yzYMDeU0ckAoZqZAZEBvM+v5RFAQJiU0udJ2nW4NuEYZH/sA0PrlOXEMq
40wemzNW9hH1OO6R0jfR3OU5wU500OEvp0lG9yeoogyTyGzwrLDwWqsMyRMz1C06KOvT8djlFEF7
xW/oubvGDIE5+pYdm/6Zsz2hyh7LnlmR9JTvfytH8IjEQy08sb0R8xS/Au+WnsjOyqhf8dmEyz2L
tSndOelEt8v4OuMR+u82DNn6Qip4DEbymftROZ2vn0KIoeoxcxN0cc2Qov8H89nmlyDhx+BWKkC3
Nz4zlPyiTDRPRxjGOfshkXvu//W6C4ez9BjY7qF8i4xnNrf6OMbj3N6TtCDSY5wwuDjlcbeyQkRm
WbZzY4DQbToHfvCN6zSo9sToz/NTBc8kDgMTQTytEhv2xsYJIzLcyCjYhaQpZxqY63Uvck9FPKQe
qTs7py5mb+dWDc/+IWHinX9SMxot0b/F4juXMNXlOB+4XjwEhL6MS3FnRQvjakpH9AjbNSnrXB+R
hG+n6Fnmht5Ojv1dEEypQnQdTBXsdBwIa5iWGOu+igX5AZWJpvw1WvGJAN+6/vQgaivjY9igCb3P
S8vGNowN/PebPAxXsPT4vu5mMKHphiXbasuSQK2/cBtX8znvXD/klMPV2pFMF1aYG1Jlqr3lQxnt
KQvJsX3tdIe84PldUN11mXLghP3cQQHYJ0yF9aOJq6r6Vm6V86rS63usou9irLLZgQKo9cxhrNxO
qbPEZtT2x4aPxKqPyDCv/3LwrniWIS2v/VOXhEMTvXuZj795U7CcIdq55ZiUdFS5bpKLVLn8N3GS
pFvRTFV6CHMzYWCGzXfWY7b49XxPRDlW2JWOanqK8ZLibCWX5jmeJ5eGyK/bZTs3xPrwZgy+N/zu
SF53cSuGiAzRoezYIfI4pl1fszd+ZuB/H4e1CL7itWMXKEuORnmQKmShw0ZxFBcOdnUseGcdBWl2
38aRy0yiYaVecBF4r5u9z3nJQQvXmN5ZBIDuDLowImBrT3YP2lN1fYm5ZxFzZsSObgNGMKc8TOvs
HiLJZPbU+AubFvHH+H3+6Ys6707MKFPhnSbXKt997yfO2z9F7HfFp6xJ8vLhUXHQmg264zpAM7G7
Sm6moY6ggyoDI7SwoaHYhxPzBY82ch7MZfBTBlX7mW1O6l4aF8MNGUl1PGwHMlLLZ5kgVMtNkywd
0DGSYLOxoi/Tn57QwCFnOC+KsiA8kMzsQ9BXweztCeyP/OkxCUe5nnFYK/kbfwSCB3+FL56VYup5
7ybA1MVOiZx+rZ2XMXvBuG1YODAztcg2eIUBnDuP3dh3PF9+jWS05mGOWTQTy7Gngv0brpE2l8Bk
hFGIKRpRTGKdqtfVKdL+VyHACgLOtTpVFwQhIxhJIpB1Pe6PIKPPqfmcil2RzMidFDw62i55UtdH
mnWFDaIJ2+ZPQ5BY8RQRetH+g5rUxT9/vu303AyGeHIId2A2S51WOhrjlg7xcOIh9HfCy9uQcWw5
5R94HJrqPIKpdo8RPELx3Lj4rg5rFcTyPNvKUAitJEA1Z7/sQlrmGFchFs9kDR0kZFC7n0ka7iSi
9gyFzzQPqp0OjTKiwjtuUjsdi9Bx825XTWgFJ2yciPLZbWvbnTPWkdzrtnf/s7Jp6mcw/XCYYFR5
9y4tPNel8hiUUqpjB/7VjWmS/YFSH2exaUaI6p2GCouTXZSpWP12ljpb7cnmeTx+hJI8C7kpPIKd
NjmpJWS8oOkwyE+mvA6J8g0T+q3FW6J4p9t8mg4K6VV/tT3DdtyRjrt8glxMErMF94/75oPYcDOJ
oOz6nQzAz67Kswmql3Wd/OgQDgYNE6hZMEty6+zA5c/BOjE8R61KtEBinAzq56Hxqhs4hkTqI6g7
i3d2vaWvjhn10njqYsr9igqwqsXXyqgDsrUsnfQzGDsCHLaMJzOzbMY4qJq/lPg54C7xs3QtIXps
dm99E2tSOhi2viABjf62gt2m4EJDlU85AJb9yGHAyKwQXNe7LhFR8If7RTvHGY8ZUatZyUB7KggE
KDe+DjN9KNPS01dsl6LcJ8aq4G8WO/E0bAOnDeZDRXpXRUkCv7zwC+ZR/8PwiqXBAclX1dYVAROh
Dc47vLg2bDw477wU5AmMCYqGcCZDsNwgJ8US6kwO4a1mztW7iKcF6D4cy6o9mN7ExT+TcZxBjOZL
M79hv07skTOeXHMaoCUncJz60L15yDA2AgvSl3iu8uVvu8psdnaqmaglxn7iBYnkZOM3cu/n6h7Y
Bld3Nd34gD4ey/ZUdqMDg8KuDdIazFD79i0w6RTcpIpI3WErpqUScWWrhRoSH9c32SJ9f9QhPrST
SZemMzzJSiyvREyg4B2UHRjM2HDCZXSUVD3Fjq2qnmsPYoYwPtZJTsPLVz2HxzYcI2hKQCbPx1c2
LBmAfGdzjHZz5jXhPZ/7aq/jUvjqEJhpSn/jSeXE2jmJMexGyUvPvim2335BgwVfKnAXbjEFXFTe
V2PIMHAPZkoyQ+iNbnHnelJgAOM5r3r4EcMMasfioma9N0XvDZ9Un4P+9Gbs2OwM5qqa7xvKh/xE
IRb3OztiHm/OPO9ySHaWqgpX7RRzgQr6qMkkb06N1yI5alGPOfRoVq0spmokmeGJSpfhoOvBmlfP
b808A5fOhQwQHxT0Jjt7YI2G04BLrDLEFq1j9+jGvNmSMf+w8girviqWVxh8UTyttM/2u4ZQET8h
SXPL7zpnYeO542AtV0hTx01/+Fg7e7R9BA+FeXKp8p3TKrOA2+mEltqZArv+Ib8MqxPF2hR4vKlx
CiOOGFaUwt+ExjAA4DnUk9AbMjACkaI+Qmlze3PhRvp+JcJ46PeMG+NOwjcMU+TvAnIj2uoUTL6q
3tmt0EGWQzuEy990zXv7h5GAY/4g3EXey4iDNf5XjPXs/ecsepjqDaJo0HgPDST1POwzR07yqJ1y
4P0e5nSKEy6pfDbhzl06EiW2se4V7pbGMWVzbJj3E8vg4Wk/obaXwXGZcpk8dzm5KHdEnGrzUkuV
hNdei0y+9Eis1S/dgXYdinlN1dVBjYs2vggqdvDQ35c/IcP/7ByCT3OPcIu6u4kl2uXWKQJWM7pI
QMH7yvw/enEsNSvpJ768/QQ07vtlsonf3xBKy8KunisEwbPzp6C9y3JnbT7DsAnTFzxt+Pdpk2tP
7lzFiXxKsypyT5oJV7CPO06gO8NzoY+EP/mQPsohRDgp2E+xswue84sttTPfQgZWepCQWIaFQ8nq
wH+Cy1mDU+QS+VTyofjjaI59ksLNIHvPK06e0MblZeIBi6IdJoK4PSNLaW8lhzpgsjPmayn2LeJN
aLhzocn0ju0dBfhXFyai/01eTNuM2xnzJOn8VosluFOzKxexW9Gx/t+pLdiR4X0rfJi4gdewshto
TV/8N/uUI4rdklG2HMEo5/Iaaqw3rLle/eKQN0MenkzA6KoghoLe4jIsKyYvfOrdeMNTI4zYD3xr
jqUpdlsFEjDn2jvjxJbBQa6iNRQf7UoIQIeDLXmgBpPu04RrzvZ77PiES3icrOODqXQkD4VexlBB
kqRO9EOpXpArhguYlmxoI0mfCSODXg11Jb5oIMKFJxp4adkGAWj7sAO9zEnvLjFyTNV9uhSlpDeX
tfG/BLOq4FnXHFjnYkHiuJOwwJgEubMmkkpq190NMkoKZolVLqvLiFJakVm0cpgRzKKZcRMXo4vD
yv+YPk9FZPvjQOTV8NYDkNzOt86Po4/W0r3/R3BCot7HSDaYuTJvibHfSSTUDww1DkkmESztx9Sl
fn/QtM/dF8iAzeDwSCsp/8zKmdQz4KOgkMOiyGsMfeFNz8KSZIyO5hbrDtyyaZ+TdrwhLK52Kf/7
ZMQxOUXNLOJN2ulMR/dF1wDX9zlYx2E11TQeLTEv5T4g9CIko6GHv7iv8xgXcBosS/vaBYFKH1W9
oj7OZuRvnROqN3fHUrdx/jUXfLyK2ifk7D22FWOmS8NsvN6HfPZpuq2XPA2OeZz0X8MtDACPZ2pB
SSbfnX+S0ZDmeGHWh+BEL0eqC/U0SwTvY4UT8DtLgpLZPD2eoub30B2qj5V0gpmKDXi2prCPIDrh
1jKMhLASSnw1ZJuaN6QpI9/RjNFHN904FPMDJMK83v5hRqjdnOI88aRhol26qbT9o1v0eR3vbdq5
DKEz47MqBJwVT8skHR9Pu/aMvXJvdohSwuDvALfs6mEqENuLgJ6gqsOhhR/2wQgq5lrlNUsDLbYY
Qk3/s9hhVSe47a7c5mVEAEJCuQNpVOYzgaDsnhnDMNkwFGgQWnSaLP1DUPhN+r6oLoXqDVTiBBuO
r0LTf3hk9WwYjS0hXphE8ysnuEx3JR645H2VOO2xWpYZx9q+dCs2KfVhZ7CTdzoWGMzC3JXrrnOy
JgmuuetReZzrQLO7OdKdZ9UTDM5YhC80Vj67q9nKGgdvVer483npGwKomdgyhM5bm8bMmarSPxCS
53jPTStL8xxaJuDvhuwE95eTIIIeMoJKmju8xOS5Ts7UJdkmKsIsIlohVsl1Hk3dXupy6LCI5mXA
VpdjYYOZZYq9T/J+BaJrC0jb7raxFG3cq1pa+1A2lfnu0lHxYRSue5mTVJSPOOIUrWDfUcrsJKYQ
eRSTQiDeACdi8tsRugQIgHJXkFPQQmEUmDzqPqZtxVaQ9eseBZgZagLDTx8myijo92Q6Tekjk922
PHHaoEgx7xNe8tUpqt5fttceU0M+Pbh/jIhMxHABu8H7KCzl8gYbO2gXcYwMl5GEYodfmdarOk+Y
T4NdxT2lq22ZS+aZMUuYvJcmg1Qy21hW+fpliMIgGI4dUR28AtB3xqPlB3Kc9qmGMQUMLCrX2xMW
BDXXOlMyPK2oUsz/gVZSEDQxknsZ2xzYnGSKpjx5pTFt8XCLven3Tb9aSKaBNkw+1gwFnPI83uqy
kkICU6DcjZPpYJRgN6MxyS8Mqej9rmpOsStA3Idm/EcnjFtyi+pzI69kVDXLaz+7RIId2Mjuyju6
fuv8tw461T6r/PrCEwcvWOqRhUFjxye6rmgQO/y6mX1uVOG0LwS8JNF8jlc/UM0F14mprhh0qkNH
813/xxR9ShgQ1UB4BhsqYSKeO765czTSvioz/1kwiHFf5uv8wlwiiY9O15V/ixwedbMu4ejHTF2d
QbSblePLP4gxXT8DXoq/2URkExuEiBfb0FL6d3Ww9PM/ynv3KQ9kiaA5Fqm7C0fsShigtPe4DMyo
Do3IivosEk8e2sYWPk7NZXie3BvWAbg8xd8uI9WOpJGZSBnIIcDKGcNy9dqTOCivBbdw/XvC1+m4
dOVpMTF08gZ/fuecjRN/40RdZD/6yVJhbGiV3ObQMZq7YaneuF4HhT8Rx+LaT1u3dwcan2C6dQRB
F7K9GT8QNG2hgZe8BY853DXY/GHgiicaI86H+JmLx/ndNAUEOKYf/zKHcdEdoZ1pzCeiwTye0Y6O
djvWHg74Ag9YxrCnRFr3W7t6OzQ7+d/kSTLwYzCpN8AdH9CBGFTv19AmrNloOrizUzgqXV+qRPou
6edp6+3lMFTjfQnJqJ9DVqL5nwC4JvjM22D0HrOEYcadYMdpf1cCHZAS00St138ywgzCM/lYzUUN
emHcHsk0hb0h5vWYZgVBuvyxoj5XTZYZoNS8i/zfkHqyd7Z9RTDcGSYnrg6Fv+LdilwnFdehbCaG
3a2l49kg+SbrR1GH7fwASEQoxPz/tHhytounAFSUxInGpOslbUVkvgS3ZWIoFxlqMlWRBf8G+2/c
EeSNvK0JBAWpDklh0jlPIO/Kc+0wa12pHUxZSoawaRsve764JW2xSEBNIO91TZvW2zBYa/Av4tiY
kILpZnL69BmYBtBnCeN7tx5EcEcZFTl3OSzeeCewQwVwonVXj59BGGpxcVIofcbv4eJBwaXD1J88
Zvjhj0g1cXAsUAjns6lrXKcq7epHoNNFUnH5cb13w56Cgbpm5lRJ5jUi44UQmRrmPUo5p0qXn0xX
A6BctUug9kkjl+jQVClZOx4hiJgIKwyuagcnYn5ompd5l9CFYyitZvu6iKpigurNPmFLOajk1dPz
2t1MGtETq8inad+0eT7vByTI6mnO5tTfOdzoxdU29mZGmKvvEr/ONQdNxJHngj/voya0L7qCsb73
BYFcdwtHJJpW3XuXBi8TJTJFB6PyNcYy9cyQDjcniU2Of9QezmnAcybmT71fZ+eGIw9r0ggl/8jd
Uw6bhIMsOd3wl2BD3IRyeRISjGPBGEUYnOJyNo/As7X/ZyZfIsc5GrDuR0C22h5T16QHoGOi0gpN
UHHQAJf025QeO2Qmpqh6WVAyVL2d92zvZUFB7tDuczLOAaG026p3zESShRAp9XXn/uM8bYCTNCa6
Vl7yEpg1OGIkK8adyzRs3Q+LzQPGml77O1msp4btkujui0xPjMRlPLbJbdehESkPKRMM3GIYXRVg
oyqmC0sYG770zCM65biGMo5Icu8K0Z3WxWnsMyEeuKnorQf7bgsQY5JpZBXYx66r/X/a97v/8IQ6
4TENk/zqZ5SY+6ocqaocSY9Cq0xLCB4+sGEZV1hpfoVgrNMhp9g6x3lJgrTJREMAxVr6/G6kKtxm
1m1k6kMGw/ICFl9h3sJFfE+EYId7HGbbPfB3+C9YveSP63p1ear4ctpD0/chMwUSGu0mpkgRF374
cqhEvJavKlz+b+miHLtkDgthd0QeQATRtPLiMleKECvm4o/fRNNbzAn3R3hBYu9LbeL+ajpHv/MX
DcFX3tbD+DssGAEx1Da1PLnl1HfnoukRRnWn8myPiEw+Sp4O+BJcixkeVaSr94q0CRD0omzHZw+k
3Z4Eo2miTNymzu95tORv1iE30WHty+xlZBTo71RAdb1vAaMmngKsl4wLwiLZEYcKWp2zYQSapR8c
R/7Y2oT5loebqqikNdR7j3UM9e9aNoRKMdjKhgaDtAy9yts5Aplwk6RwlTjOdDNFJ6KJcwI4koqy
EDeB4kWyezaNdWqLEqPb3TIxI/8WZaCWs6eJDHlynDyzt5QoFqyCcqsmJrRBuxSYqwZo3VTOgAK3
SfHdVfuxLgUEGrFw4TV3BvMf8zoR/h1JNv3VD25ZvSIDQ4LEqM1X9EGCY5N19s5oZdzyuXasODHl
TP4yemouqSCxC1dGUKh9EMfxM4y4qQ7RMBPOgv/TJXuZeOCWAAGWSW+bnhg7glowU8PR4td49HG5
MgbMdEn4QL0KXHyhUd52QurX73hH+2PG0NtSYtXEaxBSqJxrRm5Ode7SEMA48/M1vOiU1x8Z3k0e
c2eS3dYs6CsXJoZTQ0WliOmbOhfMUXHR7LB5GkUYgZ2vHnTmtO2IAHPBppL4daYdU4eeB+afIEz1
lkTQWXpU2FTnkNZZmx2LIXHOrWp0cM/IEn/lUN9iX2itireakQ+Zf3QL3pYQ1uRoERgZ74eNiwNc
sMLwQctYPzosSG62rAOTf2ceHDTZiSXiEVM8FkegrwuWlrQItxu3lG7ERAQYZFfLuGaP8ZQO8YlK
AGF0mmsH5Az5iN1W89q/cBoA865lMSw7soxWWEuEZz89WqPXq4xD9WSyOWiO0U0QjxBt4mO0qIHE
1hRvQHnXsbIr8A+SL6o+IYPkNMn0Wu5eiyGM+0uiGLu4H64SodF7zIUFKABOk/Z7HiO3uq8H7LtH
qrbWsIA1yv5aFLa7bHQTdTRzRdqdj/HgVwEXjlBKz/wRketB60f5xI6MiHtCnBZChc3P1GClOVJp
rnKXVyFHIWN5LOF5HXm8YtTOwV1OjqGzXxl02R+iUND0f1vdSazUTtYWDYGDKnNYi4otN8lhJHRy
5/B/xu0bypvipok1RwZ8CCd4+eyOtkXOdIvSzWGJuiJbrIVjzvP2oxnS9dQN7pj/apw1I1bRIyBp
OpS9lT1OC0jd3ThHBFIMnuv6G8+f0isJuyNqkoYSOYDhohkJIYgVSlzeNyjsnm1KOE5rzNJcXyt4
/WLGXyXxtQspQd1S73wCw9I9uj+pvf3sEZ/DE3JxsGP2p4ndldfElvGyi1s7sVCmmMbSfWEVyVT/
XbTWKAhZogjxIWzG9T+BqFiBsPdojbqz18dETRnZpV8a5SXdM5JjCl42yhtPqjXYxJMsHy8Y0cLk
T2KJffjFGW+Le0In+t2Swo2jpozLueSjZDDSJuRFg2eUf706YvE0t2ho0R/0/EgPv8i3hsy5f8OI
/w9fsmqIH/DClWNykEPd7nQ5wxTjELL5fQAKyjinmon88FognbNHqDy5J2Vrm+Ncp0t4sF3f2NfS
Y2EoQmqaqIsm17SAEvIyfUz6NsRpqxjrbqoVpJZZMPmvNSNJFI2TmosFHishXCIHpa8O8Dp0m/G8
NM8Rkrjalcar1WEpvJFAlKbm7syTdB4fFlWpi+JZx2sWr+LYqtsyvVFq5znTlUj2lR+O96teXTjw
lTf7roEsxTHd6fFc+Vjxd7k31hgAbAkWmmUuEuiG3V8K0NDEw/2CCZ0OahX9vcw1Hjo5UbC99YKb
8ehNNDKb2IZV+N0aHFebmoH/X67Y/CkZcOAfsY5Vz2IWATkIN7GIuXO/9BBNaPBiQ44H2tTsLuF3
HN0cKzwrdO64DElb0ThNd9bVxVNPQAH//zTlnwPL5OYdvgq3+WbOPvobwMD1SqqRybdMj2J4UyZ3
5HI1IQh5GnsBUK/BYnRwMWSrbWIn8R0NwiwYGV1auLEi0g3bvfm92AnD1i2uASApYocbG+SmK1n2
9MouWwLfly42hIC4PqgVKcbzd8RktXxsKicfsSwLwg05MtvePHV972F6x3dUHQsnoo4dxYQdgcVe
Eh1hZdVIvwzYCJaUIGnsdm157DtfjQ+aSnc86XrOf08VhzCTVWd5y+00+/vRrsQ5lah3esdAiJqG
NG1Hbxs2wpwIDp+Y1hfV+JbmZRgdWn+ex8NczfpPkVJo35pi8yIrERJQPQLnkbgT+STrgNHOeInX
4LMB8m/2dW39erMUFQ9x0HDxb+jk519prmK5a6T0qx2hDxNal/KSo1y7EkOgKu/b3DbvhsgJIEkp
629Aw7y5U2ThfrgeOTp3xBf5z+j8zQcROytqnpcPlySZRhzmgDjAb6udMVNmy+o3V/C05D8U1Tw+
B8S+zRcgu05f0yiU53FQMKUERqTvGK8JVZ8abNWAV5Wy16DNsdiXNRJcMU2Vv0dUGPdwhRZ/mB4b
RjosgVK32K4MuJcgo/S/aJpaOx8C+vnpUKkQ5SHzyOM+KBYWZFtCKNJLnQGy7PAp1vOpnvzoTECi
ORJhaDAfzEUKuT1TnFzxVrbOvuyswNWt2GWBGQ4o3QO3PZZ+weYcA2pH57famrOnjp3oQDDZ+u5m
lSceig6x6haB3uNJJCmAFzgjLns25Rf6q8Mja9WUxtcmqjLxgjSFepQsYW8uTqT94bzovOkPJSC4
2FQiTb8XnRFF0VDxEb67eNixomHJnRPuSLrfVCKIvOk6CRHdxRKHvzCbVwm3xwAw4dSkNu+GMXaz
DoTcVgyIfBujG66xlO1OZSRrEzqem/HL9VLajU02FOZ9YicYs1/X9LvRiLh8aW6w8MbIVOjHumeH
1NE0LCs8YwkV9mgqJyYmbNKAO6uu6WeHgdnFdoWzo3Fk31V/P06JlH8GEg8eZ0PXfZ/1RMaCoMLp
M4gJiAnfmKGK5D0TfoLFyLmbNNSEw+E/WxyQu25dq+c6iJs/GX/j61DR7ODx54NkaDlNb8SDmp6B
Y7Oi/8aW0H0yz5EHVPg/js5sSVIcC6JfhBkIhOA19ojc98x+wTIrq9g3gRDw9XNi3sbKprs6Ilh0
/bofxw/ud41CCk+7stnlao26U7jg2eKxVsbeRatYXeZh8d9llNf31BcD1vGwtL1nroDIFSgBqRQR
c35ZOD7BfyFgPtxhmmRnns4YOAmlG6/deZnTqO/V0pZxoX0wyo75wEzOlIk2vOvg1xEidqAigkXh
cVOMRDO2IoDtulHgcN7Y3fIDF0uT8FzIpnk8cLqsol0pJx+wcesUn4MM7RsYczTEDuTbO16JpLyl
2s4ZvsJUUZbnTpk+oFlU7j0AZnnX+Kwb2FTmxZ/FTZvbTFe6+DsI39V0tCBLc9CPoJ1S8sDSivMw
8MppWkY2XDZY+09LNI4oS83vdsK6X7yNlCaUb+O49ncR29/6O5KB7B/xQ9l/I9S+Ylt5q/cfp6mu
ucCo1jVeCFv+dNIpH+vBLTHohQKy3FK6McZ1b1zsnZAuWSImGpSTMXa1foozybJR8WvfLlOR/zF+
4jo/LlFZAotKL+rAZZEwyzB+VTtPKHJBrAiD0zwgBZyh3UzBE3s45T7XKycRHr51K+ebys1E9KTI
zfs7HP1zefHaevydvNjtjsbGVXtDYWTFKieXrCcbi+9s00f9PCHeLYO7syJEXdqM0ln7l6oL6vgR
/62Y+Ssb929b5nFwETIS7id5VvPcjlViL0NeT4pIhOcN8F7x5j4ym1TJa0c+IdlO+NbnvQYP+zxj
B2xZOZjhHBdo7i8tgF66Nnwjj2UzwAPnfA9xiXhCgTPiC5taKO8iyLv5Zorwe9IqRunCqYxxXpK8
K+LyMLgRprCY9cw2gBO9BzpOJafJA8d/1JaWwdtkESPWq74085YtGLJibeP5KVtSSr04uo/TdvFz
+VXO2mvTbZt6td3UXVLjz5Zw7/Co9BlJHw4FIBF14v8NWiSDOxfn1QfEvcI9JiwmFBQhMT5Ly0tq
F2atWCkX6YrxVwJHY9UXo8zApuXL3tf8zphrhtxDWlmHVu7ygjXzbdYj7AlZm+BTjb3xfyJOn+eB
ggRkQFpqyj9+sPjDloNOS8yAOwI7RDLGF6QGj7F+rbvbfKRyckcsLoGz2jJVbTOXfdYGap7+agIv
Y1/failJEqv+Jy4bIBF6DXTORmrE/A/Od/11Ep8JAix08LvWpDXuUmsWllxRmbADaBlp+sEIRjVG
4XZDowfHNUi8uAYmXTlMrc0EnQ4Mp+JaqoJqeKBrBcGGxW2qtrK0CyTTgZ5HjflcQ0oq6RlhzGqv
0EHMUCfsEAmimMEx4eXw91g9deGwpbu26VFwPPHGiT2ExO83kMXKEjKLn0mzEbyW/nkLpnLouLr9
Q2FASmkFIwWP4gSdbuNOyfhI6tPw9uYFmQGOjOyrxWbyB+Q7tIY4n+zC6ODCByP3jNNZLnI+eRyO
5w06DGnPHm7T04B9Fa9gBUNl0+MY8ncwIc1XVq4wRUuUK6pWgjos7vJVgc5QJBWw9cqp/VwHFu5X
e5ECLmXr52pdzJErBiAPzAPnqcczk3BgK/qLH8cusUrpCGjBpQn++bGLrOH4fnXIl9L5wV6Py0vq
uHgwc8dDLgHl1aH+VvodpwWAWFXQRYYWKoZt2V01Y4+wwzUuAj90F/uzeO9E5r4M9dQ2exbS+K9L
Uwt+iWmafxFK6jdJEFCC5GJVsxG1b2jgQTkhOwF5rwYDF0piqvX61ZZ99bOGIoMmypKGsrw6INWW
jGOCcleGIQo62urG86P6ObMKF1JlMdzy0abwzwJT9cSPFi7bDIpHTw4uz52Dm4Ud/eDL1Wxbl1n3
2NedSAl45ggOWN3GbOsvMSBeGmPXausxnr2aJuwfeXVWAAolT3TyjA3F9iGu6/fatXjm56xdP0wd
YgLkzqyzrZrC6CH3Jg4KTNqGYKRwlmpjPIFJFNJmC28nIWR3SEi+RFs6nWuPCaFAAcf7371Pg1i/
YQgUisAm7umUhSFweTll/67zMcj61Z1flColODfMVhzj+L45s6Von0tDzUfQGoec20JO2aVR46EX
aoa1C6832lztlkdqZ5qYjK0m3F6ghuTbgvv5DN8u6i9LxTp4k8G1IC+bRfhbLbmXLytKiwkeBOzT
VAr2SlWTRH8qwrQwTEKCvwfVhdG7t9QI5xVn2Gc0Tv4nTtZrgU0+cGM6o+nUfm0VrI8B6t66F1FS
PeWpl3135koeJHHnHBpeO9lWdwNXFzSc5D70avLEnB5YFvJF8DZekpjDtErjud3O+XUUqZuGU1Il
wjbdt5M/IPoVeY+Zgu6wN9ylbNsJwlyj2Eusz5OHNWQ3YjT466xO+pcmIC3Y5EfinIT1+jHxHDTb
eKjU5zw7OmPplOdvhIPtZ1VLEREDC8xDBCzJ3ba+hb03uby1Njmj7Es8eAkCbmhgB7HCZuj3Cyzr
CBHYEMlVlfJSqKH9iBdUrUvCl/cHGyEcEWByjPhrmamLwsaaH6oWOgImgNHsG5Ooh1AujtkPss5u
RT3zSPbnpMhgdcjuYRqa6M+Sc7scCGTEzoYOJVHvgUeyYJxYU6BDs/2ljiBkDl27maWTkbP1d1Jq
IKsso7xfL1Mejr5glsMpN0PyVNY+WIwJg3+2m2EXt9u2HS1UKp27QbWxvhBcLK4NLiTOnO8Y+Snm
DD6X93yX7K0HKiHPrL74BKSAUnNoaHNixhrm7qYt0Lt3Uewv/AlS/4ufsEzrN6x4PM6MgPoJuxOk
Jp+CAFR7t37mJIAUOphbHwXuKHWIBmD9RIHQTPRjpbHGbmhU4u5t1h7oBFvmNLpJZR79uEJj+vZb
3f+zE84DKkJaO1L8OQL2/LN6kFGCTe11Orq/0gFwo3FZtZjekKh9nPw4OhpxtLC9zWdFBkATRqZh
YYZMhHOJfpkkP+Gt7tASMDFMI02wLkfdTyUXNPrDwhQpT+BSWWmyUYM/zCabV06fRfOJfTOhq3bS
y6mgGIGzoSozyrtiMtky8/vvXIc62keZVwFZ7sPsp+PB9E1kgsqudmzjjAk7Q7abm5HEqkaf/I3j
LlyTbZ31amwvq/b96IwQ3JG3jbHV8vVrqU1wO/Eiqv9Sz7Mw1Y6DaK6VUPo6yoBxqxkputjE/ykP
w9gOUTaVhMxYyRxF12S3fo3teHs9zEHsr2biaAshABKdlR6K7ZqjOZgq88j8+4n9ZicdYD3wuma+
XQCcx6DjBd3yfLltbbENwWyd+mdJyqIPSfYouj5yju4EmVM0mrNZtX4r3YJ/jjqKpXvIZwSRjaqc
6DtOoFpxKiNjsGnwXJePNi0HGlnKpPxRSK7xyagxenN0ZBf8hiFxGr9uzb9+CciI1dAj+WEc0Ly0
RDPV7+H0RfoYD337im1Ry43h2Au2olE1XTmpntXbSMPhq4XdjZnAj4fl5M0+XOuUUp3lGBOs7vay
bdx6N6rRv2fnY0YeBeiu0Ya8VtnfWE/n40/KmtX96+BXF7wlhgreDsHvo/Xn8DG1KK4fXW5ZOxe+
29lzW0Y1gXDQaW21RczKq2/DvnMcdk1G3pgzxZISx914pP6cW4Ybbi5c0up3MiMIQD6KU93mzerH
gFkGyTo5KXp5M0RYMClVypNiMwayo1oKqtMgHqLkegzsKABYAXJmIU44vywLLCDWLlvWbhlwLqwh
9bzv3CrRULtF6dsHHi1Z/Vey6NanAOGW4g+Dqr+BIpQ2L+Tb2+XZK8LlecHCilQ1TxE3eBtCL+Ra
zS1U+LUQLyvqe8ZrPJ6yN9jO8fyRDcXU3rreKMRdRhU4j7uiCIApkBdIbgxePuqNauJwexUSTyJ9
XP5/AVXoB5SEAuJRV5R611HlzVFVsmHZoLUnw0Nk9LKc+qrVN7zeedWQt7PTL5IY9UYS/xGmgyXB
YGYaod/SpWjUnS1lLHeu4b/4ozJFG3ySKvXUk4LtyreNJRnZFVIW5iGascwDD/GWo3UHm27Prihx
D9aY9MhpPFfbygoW7Vx+pt3UOHmHbzzhCKFwjvA8JotFvAPaA0QyreapfyMtBQgjjXRi7lkJtHLf
GjT2L7Nyj1T8ZnB8D3gaqvwJ3hgbkiA01TumyT7cjP1iH7LBQjhq1mnFIgrPVZ38SnbzDUvdXry3
Q7dOO0dqaiA37L3JdNvE9Yp/LAtm/6zJXIyPAwV43Xvrh1wmaCnIHhJHNhf9r2Wvi59I1dgxVm9Q
0EQNXntqMi12HYaShnoFYPQB0RnWR90NEyljV43TJ3iinUJHbz6wLpKvWDGSr0iEmfsM23AC/8WU
ewFKo9W9wYEy3Fasa49oH02DCx/zwploCRCf1UOV/AHGKdnmYHwWzjmfnLB45cCIUR4wf6XdaVsX
BFleI6Wb4JUQmA9OEB2OCB9GSGc7ALAgMEgk2YV1DkPgNccLER457rsnrBFV9Mryj04uD19lvuvC
RTzaOs+WkwR+cGtt6r0mcUkA0SEtsC9Nk19k46K9sbNIwavkNYeleOTS387+VN3O/TVREhp2Z0+1
wy79MpK/IdVLXISswbRA58FWODrnFU9kRorRhU344A8pzZH+OtjlnjUSVk0avnP/v9Jja/vFPVXI
PUZPLB9MKpJXuKnwcP5HczzGS4WkQJdbpfRUU1q/oFhwyFWkIjYq4N18EYhc/V3Tsr0nGZaMd33s
xDgCXSB8ikRaTDxVs74ngQBWOovZB4+Ype58P+5fMTk138ywKvmO+ZjfRg0omqUQJZuUfG3+kXPT
EXpZJdghzfOcZee5TbMnXNhruhvBHwxbA+YVegnrgzvUXs1ijl8pr7a9KK6PI0maa9s7tdjJIujr
52TpBu8QrDVz6jjjXQWfYteF/i9XPcioltGhjBuEAhllbCKaaQbnkdR9vAtYKnHV5bltdxPvY+dd
IumGn+PovKUkbghTtM4xULwqgoZveEMxhIjuaHhZJ6Qbv+W1rgkYCY6scecU920wr4SMxzJnPal7
NmrRoubbUVBTzTENlDklHHFtupX4QtTetZWr35Zed1ec2+q5jwVqsXOnQaQHj5Dzy+BouNv1MVq4
495bwfFqM3rw5oDOxVN5LEYZf2VZpP5GWIg5EKzx9FvWYU3Zw2A6kAQA3V/0GNaUb9K902DHaeZ3
5lo8HUs+ebdBg1WKhi+bcRjpiWqdEhRMktfUlWRnr5PAhXBIECNdc9oXjjkRjG+FcWF5uTIOlocY
0ymo056l7r5e8jTfhjgLi2Pl9jlVn3X/p4ort2XOdjqMk05s/VPKYa3dS0z+t33MWn+Hsu5aRMVO
WBCrpL3xOZfVw7T0kg0SpBT3HSIOVDpo1YyAk6rFejuvBbBez487c6rDoesPi4vojjmnF9WW1lfP
OZVktxnQ/QJGlwhxeG6pZnRRBBUpp13CGuxJco6EKAr7eBgwr5qc63BxmuUj+H/bTNHPOVFbQe3b
HRb7+cxJKMjuhGi7TybTejgKL5RAEQYDoD0V2bAjptWRyoGgdvDDxh4cRUnIhi7dZT7UQ6zzc53j
eYeE4sUontw0qHyhVfMxYb9U33ucENYbKcNJ7sdEiWvPRz4V7UnILHhMzBR0XzKnRprykGUwR7a5
6j2hRAwaW8W+k1R2BJQNsDx1BblwRsu4JASMA8WJKgj7kON2nKVh9xQsXnUOwip3wNz6w3rwEMe6
x3Bah78xvldWGMsSefXN0KbLzogrCxt1ad1NDmL9DWot6w2nJeDwOIHnp/iGwMVjJaIuP3gcOK5N
Jm0RfPaY5gmfz7nz7fku+TY2PUG9x41n/Hw7AZ+oTqwf1udVpH08HwVxpIADNhF9wc9hfTbz/uo4
N1ia8IfUdcJRMw0d9rAw9Yh96rI48DhxHnEwdt62HYlax7T7lWG9j8JATdsmY6WAu1r7TKamMf8t
Q1TeyBmj1jZGe4+PofHDHnoSbJ+Qo6TihLtd6lDzBicOoM4M096Mtz/kRWAbcMWsRFawAyv7zDCL
8b424Vw6HxkexBttKjVvQ3g5y4EmQYpQewffACdKTsKAjdbxYyUUVB+w4oFIHg2IIvzD7RMPOPeF
ipBkfdK94oDHbrNtOCvNZM6q7spglrJ2ACFU4yfFdZg6PHxEOGKb5C3BCfcfy0RR8BvOCBiYo4R/
auuofvD6oP1umys9ZO1hJvdxvPi3hTPw8h9XMcNVKlr3pu68xfzUbh53Ty4BxgMH5o6ZfpFh8+p1
tUwvikV3dXERyo5B7mssFXMj3KeO9SGeDy8U34F3vVLySFh6/1rZwkHxI2KeC/BDuw+pJkk4mRgP
8dvz0m63dimUb4oiKQ9ih+BnL8s8JcGuxg6hdjO/Qrm/slQDHvFUeR6YoJaGN/2oi2e9uJN7DAwF
nBs4GIgs7NUAaUzCJaiDZm6c5MgyOWRxOKSJksdk6sx1GTL463OQ6fmXpovwb8+R6BYqZIZBQdBe
fRy0mtY3zOScNqQ3J7/adOl4pz0neeSBAyEL4/IIVswH3brxR0755/93hHy6duEFiQdeJ+LPqFK6
n92eQMkeUjlPzrrLGufbGUj2CqHL6KHMcvlO2KN1v1iuNtGzbXhOYqXkVehSpLx2cutJdx2//Hly
HbZGV+vDLsv6KMENQnR5Y5kAcMjXWafPOWBe9YpHJwCNxVLU+RrWILgBdbVoAIKFR1wqLg0UciN9
+OkufwBOVRLWgWLVXKynUrsLOPLcYvUb0jt+ouqLSGdJ6cbQqYm6h3a4MwNITxi33TTdjF5Gqdwm
8+uUG5qfvPlO0YXCz6AbBsHg0JRUdCG54lVnJuJnMfy+nPBAagU8e2p6uKN6dG4J/4GNGQmy/Afr
II54BrjJdNY6mptTpfDrHgLFA/eSccKTJ9eXyV3FJLk+Bt2K6WNQ65xSGJKJ9MwUjBt747KoTC79
tYv7EU/Buh7dXHbug/GBkNfA0rACeDVcK131hlNqw6cl/1jGQj41fqkv15Dsum+vCwJgGf5jCMjq
r1jQ0nYTLincwvSK70gAehdiwSFLuDZK0+G1nOww/RmdemhGjF9aLc9tlFXOXtv5eqELETI6cJJ6
TUVJM/TGciF9s5FzxNfV4eDvoSEm/qNncxOf445h7a6uVXhZqbaQt7grUQUjbvHxAxHTVMe48p15
mw3xCA1m0cMOdEo17gdEC96m0TUGu63CIJy/lyQZ4BNz+c7juo3Vat8cQN7+gwTrxfqZfmnk/l23
OITgrzPbHa523d+jJYbDoWWowIWRVQzuGBrL+XtcGoOwqDv7p7BdsjzKae4Jb49TTHEOz1uibdLK
6QklxfPw3139VbxysnsYmKpGgUNQY5lPqdZWyMU2TxR2DtUxm1gobi0dIhe3HkP6LuzIU7TMi67d
ge9TD9dILuMS/YzBJpy92nls6CRbNtIfqFoZe/iLB9cSB4cARiH8zkonfaEDRHgXHL6Kj2HSqT5o
MAKvcw9gfwtBXdGfMk8Z67d5Uqk61LnnXGhSwrMiCqg8e1ahnKa6MfL6bUG1JymcAmsTBR1F4dUL
FOHU1bsVjE548FHdfty4WBLWEfFwjxx0NWdCo92lpLFXvo0ZXh/BD04gNjPgwRAs6uaAAMOKHcr4
lXwm6JHcqhHWuN93s6aJxu/sDlG3fUwL8tjbPhmYFHC4a3oRrg3BiwdwbhuNzuSy1RvlH9XVpn0b
SX6LB1a+rtj2Yeph/QRYeIfvsLzR0BbX7VoQLKMlrS7shaK94q8HGig9pKDPbnyl8xTugd/Pb03R
O9ibx9i5KWhVCm9z11/jS57LtgKYFcx/Y9GZ/INH2fRUx7lqL+xqycpuFAuypyL25iup2LUoidGE
h9Sn1JIi87ljuLCsTBGiPI45nhlJ0NJjPe6TNms/CSGu1QO/ZtNcyNBR1Lbk4NDO7BAJFXCZ+8tv
wZGHd4YJh3pLrk/QVCCQsHe8aNjPO11iqeluqCTiQJ1UkvaREl97R/4+2niGbFUEONfFZJu3lwqY
NAgf1LCT6qmggCWImLUzeKFoQGdh+rziDFQntoTh/FaNihDKALnhpANdplus7NcOSopw2ucxxb8T
xrZ2XqKZaCWPN5Z9j8gHwZPTogs8pnxD1KVnCRJPQID1qJwCk2rHxuu7rakc3nRWG7wFKpiPzlLn
d+ztRXAseIJcrDvbDGsIMM77OJCG5hQewIVP9lVGzQPBWfcY0moDsrJt9HBYMgz9L6wr01eKVJvu
1JSRc7T1SBuJ20f6UkbojU8z687im5i8gXMXhWv+qwuHQlS4oFz4LEj9/mPCsnFRTu/SmTmTWp96
J61v7UoqdzPr0odzrAjWbyNSz91lMdCx2YLFsjoo48yQdhbqG/gTC1nH43PuHDoeUCUmtmn0qsj0
YQKBN18g+QBkz6B9/gN+aPAysdd75vfP+HyRytW+9EER4CcYK/NRVUlLnlqxMxR0FKNAsm9p9rwO
dXAceeuQzKHYydvopQJEStTC3NYNu6pHV5OCQrsgP0wjat7ubV/AHWQBsnL8BeNLq6UdknWfWAs6
VyLJqNsAmuljNtFht+2yrPwY66jwDxG18znt6qt8WBpvTPbklHpJWvEK4V5Z5TxhomHBgabrY4co
vPg/QkgAbwCJjP19iyiuNvhquv9g0mUoT8mVdFhwlGMxNpGgccKqoLCvYMTbyAVMwlNsXbyEwi26
p5ZTmXtiUBAfcjAe6+Eisif6R5v1cXZxZ+FBw4tNmnp1b3AdUTw26y6KnzNVR3q/ikIjC4/iH4qo
ZbzjyvvlSG0vGEVxILs8i0GjTNr9dzU/00BJraJ/6cPOPEXwjOTWcSz2H9xp5EYXir+udOyejiJT
Vr/ekONg33Kyiw4gW4Lk1URDdvFAXFZ/yS/58OeIvwqcfPnQAyS0KPMUdvuzOx0N/In5PWCYdX8T
z+/zU4TfCVGQADPIfK95nRKJf2YN8pT8b9rTBbpjXTaNNwAxIsjyxIn2KzR+ogpNsLwMgEA4acXZ
En/RBagg7AjAgJBNmuyekoWFW3rxMR9ljhI52Mo5p4kxx0t6k0R58W9QIR6zEPzZiCgTFR4hhWvX
JuF1DkVq0unLrNfp1i4si7ctpbTJ1h3rhcpEgmYPgnfN8CqbKGk3Qz82+bGZnAAkRDyn96zU+OBC
G8r1Gq8VN/EIE3Cjk5XMgMXBynMKs8sPJ2yT8hcH6O4bbehAPKkK2sfJDE5/bANS+kdqCq4nQ4dF
+7mv+/I0axz+26VSK6G+1NM3gGXnH9w9dUWBBCet+yU3QbLLhjaCXWzwv++AIUriqCGwA0z2VDic
XB0tKXUEQUI3n1eXyT/kIh4ZsEJMvGNidr7xRTM9Zq0LyjEJAlO/l0uysmaSRNdfmOtBpzqKkXGL
QwLvmCiUOFGhZ5ZDuLZhd7FVJttbjnoz/0fhyH8w9kaIVYNQxySOIgoOwxr/bUqcvj/TJ0hqboE1
liCl84W9R2Puv4Jdj9gQh+Sq4NKkAt5GgVFwJYWhT6gb3fiZRp1S4Y3PMXn5atZZO+eZKs67IayJ
IqE0Bu8hJpZwmw8BVVswDFZKGKzTDlgAw6zDFEgXJiAAN9bhkfsnC442LmH3FZh2XgdNPdkJBHoG
j04XRlyrDQKIsO6AoMeijqFdTCWjoReb0iHsMJtrbMiN9oHulwdQQiLAHRsP17mLOPVeFH4yHWAc
0BODAx8udzu5kd5QLguTlBeuuaXO8gq0wp3LbLLMDpAmv1h3rBGM3sV20R+TpdOJMwyGtD0KFumD
SAnzBkt3pHeSMeDL6JZlcoeZmMc6pDUXIz+1VZuEcSamYnkYn0Fa0U3BTOoQW3NFd9GDDfWtyzB8
pS2Oyh49t+nvuU2z9WYpp+C/wimZ2mnpGNbbsljc74Fiom6brJ16G2zZMJWT5aeZlCdptiU/XS8s
+BkH9jAcwzeG45QehcJ3ehpG3Ph+Lt0xuhsqywsabIb3ltk+vkepLnPeeVmFTt5Ye9uIlnIouCnT
Qa+g0e5Km+cPs2ejdNu3mq49pzBNduHFUz7UjK1UQXoqju5mZFai2v7o/yugbxw9tZT49WFIHlBB
nPACEXPmYSGS7JGXmWs3LLJDb2/XHA9m1gKbEzhhuJz63vkkzi/+RFVPvSZJ5f5IHVD1txNO+9OM
lKdhQkoQ4plki6KBOpt6j5L+SghDgXCwYsLXYxgWCyrFdvBGfOiJN7DWTfyR5tYW9fZ2osxNbLmp
oUCN3Yqdb6O4eJddui7SbLsAas/Os055aBHy/G3d5X7wxBa9NPuZKqfrCn7SyX5dQX3jVnXq7o5D
A61/m4lGwxcumIbmQ9RLpig/Gd/DsuUo5hbUShH5jnGNehM3xb6JMKXvoB+QFB9I+f4NxBS9lRxr
aWees+4HuiRuETHbxdx1thX9h8/Gb690ZSSSocPiBIb7+EGlB4CmEC/jg9tluNbpasaxA1rro6YL
Kt4SvYAckfO0l2yqpvEi62h2d6XwWZCU9Dg/LgFi92koxnk82yGPnkEaoBsEqBYx/+mGxuGc75y+
JXA6GwoqmPKbOKFDkURoFp2iXiqsPILU5ZmqcMzIQMgEVX9USL77zBDODx7jBC6X1fpuljZNn/xJ
4alGt/vE6IPhR0pilXuUp4wle1oFzfAh2yRez0xrZoIv2sag1aNkdU+abxr9mzZA90pNktUzTRzL
w2IUY0pG4OxMxi2tDx2Nme09q67oBhKv5KILCe2AXGjhTq/01lQ3NWg275jo//PZ5ygCT9oCwx/p
yNrHaxLoYx6A9fgPl754sDOHwp1HJYbZCg25i9PXAmxjiwEko6xktp2q9KaDOFAeyQlOBCGl4wle
XoFX0UPgr0+T8BXqb2mHpxp+G4rxKMlwvUuXXoDvGkRFeBPDmQUmFqvUeN1jlAV4qnf8bc3i8Lou
PaQLNE+fZSgvRAsDKaqoPl7hDHBh5xPavoe55gWkgm0PdrbREwfLoN2P69zcdEPlTjvpBWTX25UD
ySdjUZYe2RpMSOGlGC6xDzVvx2HDj/fVGA5vzWIYD7rMtVCHllyeWoXmvBdahL+EhA0PR8PrY9M1
jfgoJhHdgJ4sPqOWkosNFS2Gvjwd9t+tdpmo+5a6BapwccxsJAsyJhxvlI+YORPa8lQ7RPtRD01L
6LEtzz4mG3Na2nYOjsgzNAdxhGRxO5c4rY80NrRfKx2ezqfrLnStO1DxKuaZZDrRXjo/xoR8MVg4
fdl+Ow423W0M9oAzbNhiJaSEz0H6yHTt/wfLdi3PI4UCdwOAlXkjkmX8B9WiCHdr4BOXXUMS3Sd6
KGy4Rz1r68tk12t0AQATtlVa4GLWewTZ8brJ4Y/yUvmTdT1R78gZq5V4HfXP2dSQlSClWmXnrPGc
J9LtmlBahOXiln6GxL3hfJ5ghV5Eb+WxpUQrPVPSW+1qk2DX2EI+SupTHAMkubH+AoYGHgFGtgBB
e8tEU2c3bG6XpyTnIj0R51x4N4cZjZ9a8grF0gdH58DJHnvcqmwvX4jFUdtZpybz98SPiBFgVLUW
NEZAExNkNSaXfEA/h4jumyzfq7EKac+AU7TM1xGCfAmYEr1+xpOx8uy41ZD/KcuSiKJTa0H5Cjh+
vHwbzo8rJ3v+OTh7BzaspfZ2BYEOf09NFP17YRsw0NaMcysgCOKBNEfxL94RrMKyDyBi3HPaj/8a
bKQj9uOeRVAbMC5sJGM/Oo6u0o/Ub5A0H0LWMMkLfXHkLIE0xgQ3uUkwwtws1dD5fzmFrMVh4gX1
t6UL56sbKdE+x1EPzcqyoFkxNgi2JlyBTXwhXqEvtBKkyaXrB+9ljMOa25JthXeoyFPZC90R8z9a
md0/DSpQdb1hqmhP+CZkCTpG3brTLoRuvITOcA+uzTpvYiIKlSw5KgN6Y+kzKKc5li3UsdK81gBm
3LskRcv+7UrqAo4LlkS+UzBWwScXIOGL7QDpKTll/PjiR4ej652XHDcf+lY3O9VJKd8tCa+K4B9D
dI+Bf+YnuiRzSJPszvGCEX9kgAr368iCA3jEvUdZQjJo9wwBi0Cxg5U3OXkLF+UlIe1KpENgHuWJ
JKDRJ9INOkWTK3brbZgg5ZqdmKHFgk6Bc8ImznckrzHj8xJyk8wJ7zrAzPBGYw49+zQGvr4HuxGG
z57Xs3cm7jLlB3fiv/gedzTmLDtIfQ4dJ/TPq5IVmlwQEtWaIHX5zDKO7A9pr6p7rtOEhrMJlR7o
cQmARo11uM+hYwV8pSyT54ubYcJDI5aReqvJOACKq7TyWRC35tPNO/Hd452JXwfSiYDxWRBeYjsY
2nbDQj3znHdoOFssUitsguZ26gKKOPu1xqsPwSY+DSyp6LX3Rv/GgA2ejxwxGbY7J4pQF8m11DsZ
zYE8YDFQ1YdfsPo4Z5Yj+WucgTDZmDHNwjuqJjBBw5UOc9wFRR1mL0iykuG9RCgIj2MPxRtpt76C
KWIJnxV0umJ3s1tTh5l1o3paTV8wWAX1/QqnKj+gpCU/TQuklMwidrRDPdKRua09y0KKEYkev1l1
86ezTvNnpmzonDrZqeAOTY0sH1bKcqeBlPw2pguwM4aFD8918DxnU5PttngLQ4SmFa9CuVkml8x8
Ycxs9zXFNzG9VkHXnEaHHsu91BGdri4QFufchpM2F95M3nSKfKavZ5I00zVbWP+Po/NqktVWo+gv
okqAEPDaOU7OL9TMmTE5iCTg19/V981l+9gz3SB9Ye+1aXX7GCZ7GrKsXy04DQglk4K4nUBE3hfF
AydKV1GJ7Z2ZgcUqQtCAtLYgzmhfhpKYeQyeoE6d3jMPaK+D4tVnbHeLEB6cM7/A7HIyIhfZ5FEI
YdN1YfSGRTMXnyFG9RnCQJOO1pPqKmQu6QBkBZcveo03gL0KlCDOHRT3BnmA2rZD1qXniExnRLiW
TPLz3BhZfS6K3L5vfqg2+m48R/v2d9WxOz3gRo/DXe127l0f0L9g+U5iaz3mQC1O3DcL9ElKQP6f
tqqspwxWFeOZpdFL/2xqUeeovweIA6cBPpnaDR4jsBObiWH+Tpx8/LiRTEHNmGVk7hhFYgOmIZGM
bOwyTo64qH0LAnDjowLt41GcrVaoYD2RPthcVDGSrBgygmOAnMq4MoSfcXaCsYA8l6ztvA3ublsX
VEtZWkKWHAB6rRD2+ufMiWIyxCHaIHsnPZyeGDEUgNdb91KPi5/tp6DM5Jb0G14e1QF5gZzIg/DM
nDmALTSHnO3gSyyznmI0a2hdQ8ktVvdx9A8Lyxg+Ni037yWfFsXno/iz4X2mhrl7IQuvzR4V+pyb
OmewI6oGcnJwL7PMPFZwr0DxQebDW5/NqYJohSl550+hQ7sAub5B1pdG0b5WCbD+lT3xOWGhSKGo
LptycluHgHBfVu80utOjUG5lA6JN8SEwIFMnwSLJoom3JMJ4P3eeSd9eyOoyBeCOLdbFMtg4HKs4
atKm3g9Ka/9VhildJcvIZYcNG5eDhvnTI/tmU8P2ybDFT33Hf+V4RQ2Oc1jxPrX+QBwipK2vbvSd
3wScHLoijko4pCHjImQWQrwnDF6JpEQxSDS5aLyvKc1JraYUIRmeLpOgyaghiAe2CdflAyogkrxc
u3Lv9aw8EtWgjVMv1p3PObbSEQQfbOctvAcnD1OxnZE13UJPlCf2C4DWFxbN7FEqNNX5XjHSQAYW
/z8SGWgfrpChdcRJTk6YQZ9XhAi0JZUMC8KehNK+neQXKhRoJWzM8BjOAXN5SKvaK85h2Xo7lyEF
sS66UNOG0tHhZCWLDmW5yiaWbsOA0Ivzp4HLjjuC4TPXc7SGqhH/pb3QBC7WI2jpcHF/h5QUvriI
0h96ILAWaBB/oceS7WDjET+6JaOyFQHkmfXDOYyUP+p4CLcUiUR/FpbtIykroA9e6lrCo5PuoKtD
OqGKRQQHqPwuod3+KplVZRu/9bMX0cj7aZjC4r7NJufi+0M+refWc8mImX0wjuFsCfeg1SRBfbAO
ZCYO9iHliECr+Uyf3qsdu9WFNINloMwpijmjEi076isof4upsF+W9I9QihAAQrCv8ke/ccb0OjhL
/s9eamlvyxJrw8BvZtH2rOnfl598RkO4Lxe3mdaoU4nejgd6wpPN6K9bV76dNSsrVzWSh6oU7+2Y
m3dta1/vysDY4bbNbMs913EYffBMjHoPx9SL38cCIPfatzoG5L4/q2s501NsAvR+xERPTUzMk46c
mRs2cl7CwBBO14T9Mr612oDgNKEnLjUJJ+UGUAnJoAy+3GlT2zJ5q2aB88rNwWRgNWK/GG6mEL3d
WkxdV17xltRUtFWFame2Z3EWs0dYdYPzFDhGEA8CtVtWUvu9CJx/4mnEgpWeCUhrqi/G5j1c6DbB
KjXzJE5R8UTnG3+A32O4hhWLmdbgR7Fce7Gw8CLGJWrfctMRM4DIrlZw5NZtUlv9Zan8oVnP9D3p
8+jplkNs8r1wEyIxw0g4MuYDa4YnZUJm3OqokBzqg8Ab11kDP+NNY4IphQErKCge8NHu4n1Vd7hf
m6JsQpjpsJka1hg6zpidZQ3+Hd0YhpNVqgaEvsYKbOTh2PBoKorOtWuxTwg0McsV13HCQlZb2O3b
B6dJtb2j82rqt7kSC8ldrtv04S5Pow4fuUrwKHcKj/NT2ciBDxayHNAJRMYDbkuW2eF8ahdkjLuJ
uJzyqoNKqUuW9pyPZzuWNckqKLWDEZwd55yEe9B4w561/DD8sIeavI+IDWn21iYlWmYiUGAlrO2O
UNtN1jZLdREM61GTlUxwwYQFUQ8uSvu440dG6MXervjjz0mB3wnEGqsKhLrN4FmnbGBOvV9EmaQP
ukCruaLh1/xLpTEJELuYvAA072N76e2pmD6zuHYIYLNmSUyDKKp12MjuTBaNXJ4FnDn31IwFcCjL
nkf/ONAIT6uUEpT4UPIomDFUaqbclRoM096wPvhH/2PwBuS+jciMIhIlFZd0BQUoBhtEJwU99NSy
Uh3W0eA6C/0xSO2NDeETEoISptr0NRriTehYQ/EkMjL/2pVWhOde25mLC7lXD7DpyvpBDU+Z43bV
lUJq7t48Q/fLbDOP441nTbgGXYS4sEtU3f/rPXdJ7nDNO5fKHtoXZN6iPLjagQ6mMIMIBgY1cTaz
SyVYVA6zoNquBJugVPeXbBrgIBcmmtCa6PFGBKsBRX1WGepYbEB58JPzfpktYFFVEMlCybnqE0Bi
SFFFCAGdL0b6e1eHqLpTULzqMIdLx7qNxMxijWKLMFRQzbiRQspAAmR9oH2s2o1prlPt0KZXGpg0
UbsT2sGc0JXwmPdyCD5sxrbvNcpfNC+IcK5JkaXLnTWOovwCMdKmDxWGS0g7YGIW5OBtEfrPA32a
3sBaMN91Z1Gy1x6VyQE9fPSBNrg5QitDdY8uTvDS005dxlKjYuxvhRqxjkycXlg4aP8MUBdfgUB8
aa+NnuzpMKArcLa6tHv1kPDwYggrIHzcWQOZDpuJa+8naJHT7x3lDQkOSIaLq9YOVLaxq6YITzzR
pFNA+LvlM5jmk81I0W48RS8ASaSbTxPft1gbj8HyRaMrQLUBe7Y/t00TL8PBGxa7/F28YLZO/B/8
8jm19fRA8uskLpYjvHcqQ1kWpDdPGbhN6AxoS9ZN1gX2+1TKac73fBd5zCIa+6DHZJGI068mcYdo
V7h+9paySiVmLeflw7Z3A6g/s7AME9bfYdW/Rlkct1jsnRYTJSi8wt55VGjFlfVzFH3x8i4uMFwW
+mgXdBKLDR3mzbffl4a4ZPxNrV+CAXCy7LvPAXbezko6oMxznBvrJPd8Z+MEBYO9oYg6NJRDmkr9
bPjL4ph7nMKcoUye5Uu99NMpCTMQDJq7hXSbrMai3CiY8UCCvdujlmfqmzZMdu8lxtITT5hBRT8G
OLOcRtEIkqguofzGQIh/8GF58uAHGRn1CWT75r1gc9KQOMW3jpl/thGaaRCDOweV+LtHXPwdUgai
AmFddWZH0pjTI7KImolRiF/2jKgC+QYiUhHZVoyW+4pGX9Z7g/DIPuY3AhDlFBlGT8rDzzOYfiwO
BfDzZJt5doPvE3Hc2SRNHBKlhMti69o4/yhdrOgomgmPUbdk+Q8veftlsLlDk1XC/WB/RC7dDBUx
3CfKIbSZLVrzUfmRTYTt2MVviy6HBzBTTK5r3A7I2wiWxuFRy7H6oSoLzV9uudwvjUcs5iYe2nQ6
YS4pn6pwCP5LwI8YMtkdEyCGDSBjZUlf5Wuk4dPy5k/SOXYzXsm15bK1XPdMZBtWOFxFexaqEVLg
aoCSklaefK6Dds5xW0Gkau3iVjE1dumyuLhFqqM5zybGhcSMHoN+RFZTNmNZ7tJ+Uu3GUJkRBQmR
nURhhMbk/U4Na+MkjGskMm3K7BI8JWJGajO7JaFkcHYDMeXWNvc87+rk1oDmY3Gze64XNvFj6Diw
5FvfY3FfT0r769TidNqRojIF+2jyb2xw4NpZ/x7lN9pQ0QZxi25HYMTsYtN953YKdi0AIIThlzSE
Ef9Bx9zUccuXCmEO7zmFnFwZjCpQY7FHO92TGULkACu09otzHbES/7ekoMLXrZFWvi5nZjkQEcjC
KaG6xc+24+Ks4pmf39jsUUHDAKQbZw7RwSdN7RoJr2+svy7T6VmWdZif6iVukoOl4upa5QRnY/rT
4+ispnRxye6WTHU2I4ayzwmHXHxKFUS+NyqH7DyItspuFtqwvhqSI8S/2XNInsKnG4HcsZz2g8cG
LneMSUGvmR974I1UFr+5NuaavS4dlJZHwN7l9DniDUC+OnlhsR+YnD1BCAx+R2R86PDH0pafJuqH
6UrMD1Ge6GMBNsPirwkB6zHhr4LEadg02tU/XBbBlahcBAwuLo9n3zjkD6OZkOI+sBh66aO9iIX9
JgCW4a6yvZ7cGNGW9oO3TKm797iNQqTglszbZjeMeWE0InRSEwbgYQgIqeArLxDzOaTy80GS2b4c
VxChc4tmhRU+60Itgl9cUYHkhyD/+YAeZ/SJO0aauyrTjvEDfkYDDkd0M3bp1O4A2VezgiIl6ZZw
3JW4Xag8p0vYkMy9k0YEJ8gS0c/og9TcDIXtNh/UkWNGpj1nxbcDJOMNjMlALEhc/fntaPaVnNw3
LBn+X8KNTNSFTUeAR5xkLoLO70K0BWbjaFh4GFOm+j/663E+TCID19cQAPKGJptDH0Mdt7GOBJsQ
XztMaRKjvOgMJnj5QpWyfGPLdL/AGvPLOAFrHSZ4WOp2PhKiW5QOpruUMJflsAyUDGv8JFiXQkrB
DyKi7YVPPgynA0kcw80pSHN+z9w4Uw+opyqBzIWKS1+91FHLBVqhNW9wC/r4yYlQgf1n37hbbUWX
xLvtAwZs0VWVP7pRpjs2AJpgG/huVpwjeFYWQGZiUZ48wZ/KVhGqTIbBaO05PkFG2FcArjm2wrH1
n5amJ2UDmX5KgvWAr423gUTklCv01W2E9YsR3nYPPnwy8TglfcTtjZqA0BR8afWmdcsyu7up2195
S8iT6bJiXoPByRxWsXN+cGydg6zOI+K5/uFlQfzZR448DMSisCDN5HRRYdbJY0YoJ0w2an5o9liO
SFdJQ9b29ZtVZCWNWErXTJYthvitO5aE7chhdHq4a4lpvqbWaf2Nq+1+2bO4zedTwFyL3TvE5eoX
HXHIB5HxftefpQIkuMdX4JrdLRxofvNya+zXWX5jfwK3IE2EtZaOwic34z2ncpUKzxj2fiBLARiD
Nm9Iq11laFVWorbIzo1jyqmTCstOA+JFcx7tbtc5MJiCJC1H9jd1q2s7LxXrsoQt6NxVa5egdWe9
ENA5PhdU8skOjpZ4qmPQmytx+5YZbJZ9usfek4eMOGpO1CLuDUoiU4qLEEF5IHaSrApapEUfAPcg
FMgo7T+z2cfMEHLSHkZUrvy+yM8eANKo6Af2WIp3JlaakidqyQNkvTRf2V+QXBElngX7cvQgdQUc
ua/GmRHdDdJmXzopt4XU2FvzVjiudh+SeVy4bXDyIwZCP/3SJ86ME3FJ9XUUXM+h05hwl0ibyRQL
2WpB6VtI8m7RfLRP9BMtJl58RH9BqV19JmPAkFUwpcOF97700eWK5gVhBsHf6DnoX1orNxFAwnlI
tkPtefcZe8IFfiaG0bTVy0/N+x7TXQ1wjRnLezauTRZ9gFBg2kZQE3C+ElXgH/DcsAMHJANzT9P+
IblyQyfbu5w61bGjCxu3LaTlatixPEmdLd+rjdk9MQG7pWJwl61mvhN2m7Zm06L2qDp6zkeRgqS0
n5w8o8vTrWdZ+75253bvOR2fgpOyS+BRjNGHZNYsXgfpmYJmy0KJ0AhmThuRppH/N8F3iUiBIrUD
oZkGnFfBwUZjZaaOV4zJavGEcHGe77IGexXPMhjbehgbLlOSEq4sQwcGogOn2x5AgvfNksNBCEtf
3e91BXL+iGQShVWaQ1RYezg1Xm5GsIT72dLYJKqxu2YWBS7ZjjO7HWtyembDcU/V2BcOYj9CDmKc
QugZ+pOxuDA2mGA4Oslbq+KTIv8WWH0XxPdM1WEAGXw6ZusHcplex6wnM4WyIQFPF5NK+RHkoriG
MRwDEplxzmDYRgreu3LNsJTjPLJ08CMRlEDE02h4Nx3zckYMVTI8LnFHwgmTh+BE8gbpi00exWc7
t4LwTYthOBRkgOQrFYxII0gCm1GTMZa/aQNMu0hR7WF2OubC9jXxn4AfQfBlSh/clbYgqKrGm/a3
kHLZbxBQGrkWN5vCQZXJBNPIC+nCLaSrBl2VKw9NMkNxHTzSBiiAqiDYUb8M5r4hFWlb0KD72xgQ
h3vpgrDV25YgE7kaB3AEuzxzqLhG8tSy4wQW7U/HEwo77IiANskF/K9dyI87JMoH6w2xhUSVA8un
dDnq0QAkTDMKdt5kSbA6mKw23vdsbljp+por+q5BT+K7fBtdMx7yvOu+umzqPRRN5D3fUr7BOXBv
t0OXNhe8szoYD4o0vu6UC6ew0fFwnX7YusF9UBqYQ0iydMlXY5yJzabGs7hG6A7AsaWN+dZ+k48o
DmY9jwgzwbt8RqKo9+DESvEmEYPnT/A7ovZuAoS1cO5TW5gJ5qK6BaWmETY7h9Uzs8UF0gJ6NTzD
K82gLXtWpY/6wCdXO2Bxn1ARZ9Tu+JTyuFN3eCbIAWIDcGO0LIQLzeva6dgy5PnY3XwrZU6mXZoz
ULRDTz3OKbkDBz8JOLNWqmB2TpJdT9QNKl2OfzbjxcxqNtrKIqhoo3gqZZTtnISQS/gsA7jhp7wU
dngDsFjd9BQi0Udmob2m7Fc5EZZzvKPBKKTeLHMdfnlWkScbbVtL99qQ3JZvChTJd1jOpufUijKz
wu/KoGeiiw/WHeTia8VA8qlsKZTZTXbm5AYuKk0P4/5TbMUp3YwhpH1HaGZ29BFNz/sGUq38tOjW
MzJaUP9k69HKYvB+S1rApezGbvlcpEGIu+blLgDpCsc0qGfhkP306VDe8q9Co/Sdy3iL+5ABKBr2
wMuLiHUpktK5X5VRg55F+Ck8NpkwIr4bfOQl5wCKHBvBMkIfueGu8+SOjG4rIM2CePL6jgMwkog6
Y4/9I0Z6wFrrlmNJki/ux5BlAFNBA93Qv9WDs3JYOEJuR8eWFv8CFxUapyXnMjp8srYAqOVENyJJ
pA5IrIulJ2e+DlXsNb8MAyemN5EtFOb12kntfQX+CJVegaEdgzzk5yXot8jv8/i7toPQ2copmeKz
A2plINnSnpJo+Zi4rn4T1HATZVQnikfCXfAjbBoUIhPFblfYd1ka3rxTNL9vbYlP74m9oys/Gre3
gHg4crTTSy2W1ttOEziXLXLhfPiT9BAyYqmawMZoRy5f7469rVeiZawjOLZUOm5yHxCPbqNoSrMW
s10xj+0dbs4x33IOFtU9gCiJlhDEXXxJPaQbD61Ng/0TTR3cp63dySlieYysM8Erz5JG/fMoJ5yb
9DcqPlxuNjweA1OsUyhgLn/MWPOQwJddI1L2bjW7ImNY7TUbB9N2uKXIh33DfxHc8Hc4DYuKXyT2
BpaKrFhSf1+zWh5/OhnYLc7cpLF2pm6VvQ90T828gAVMIBH5ZGxsOhRhIeFXQWQEpumSEmvtWGSo
sOdO/PqCCjyMCVdLF8nCBVXLGB87u/UE3C6tzPxTExvs70epWJFC5MWZ/Jln1M0IL50k3oyybmbE
lSYsL1OunZrc9IQOeoxggPzYxoNjYxhF9QgfuASie5gf3A549mxWWWEioO5WzYj9tEtBWfpjA9QF
MHPQOPslW9rpDgatL5m4QchB8COm8HVi5FFsuzKc/f2Ax6bbNWizs2lden1J4j2kG/FMdhDJmgyn
nPYo3KYjVziVecGZh6XHBWBSRyODZ1CTlk9y+ERvhplicVJAgoiB0OSH1DfQcOEx7KAK6io/lEAe
ZI0Bg8OQ9LTRt3lriQ7KxGpmN9585n3fqxelEcqSt9QqYomMT+rlus5M4nZYyelo2R8zCQubjZ9h
LeFvsq34qYY5r9a47TqzmuJIyM88SNosOfPe+C626Bxdfo2XAGT+irgQTmlGwoIMv1i0EdQyBSJu
FWRaQcFsJXkNrMMmAE/wivAW0DE3/DItF/fHxOzDvbCvyMWfqlDWI8WdLPDFiKVlQJhEzjQUajFp
5kogmwfb6MuD28SDi8RwZqVwKhWT1oORQXpzOwqXU52oEDKvMM+gweuZ+a89pBxfBXXc+Iu+gbEf
EUZOMJCGoqGkSAgtHVeeMdZTTwgGXZU0PPTS1kop/N/s1a8+6HH5ELgQdAaYugCdcILWyfA0UH7p
8MQ0uwMUt8b1mYLfqbD7FumdDzHIZHfACWsT7Goga1pv8f06JYjFSvgiWIPNxyc9k31gUK8H2TLu
8irzi8+IOmA8Bzx5/d5ULdkUZRymhjV61YWHcbJ7s2+ETQKf1UlwRYwtMLoae55JV7pRRo+M+/sR
GXCCjrPtSgc8mAkCEtVjaF/bclDTsaC3Qg3Kh1RuSvRqLJJRKzAwy4r0CaWsZs7vjTnJRpq2YT3j
g2g2VUXNv7FM2FMaMb+gW0sq0ulQTjurzp375MDAxpsPPps/sWGlJV4cHqDwIAhV/uGUZ8hYZkpe
arcnxNZpl3ddCGfYijKvDLbwDveWxCzCTMmLUBHgNmAu2kzJeCQiKvrrapc45caLgu4PeYjnfdPa
2A1fCQq4tULG4h0IV9bmEfUcsTfD5EJXqLOu9HfM9WAg57qz1jXRaqz73NEaWeZxInWbBk+fwWiy
BPInD0x9RhuSAdTLF7oom6qdgqjwJkwesYOZLQBJimFc5+m569o6PANdGGvczAU6tpgQe2fLaopS
zY9jIkv8LOXB8q06Q71ZT97CoQi5ESlvkHxYfZ0uhxJkY8ezbVfRmVMAmVQ/Bv2/hK3jiyjExMoX
xxlKebumHq4k8g9mU9QJDMVp2FZBHtTeasIuB1RiVrwDFshT4pVCFX7ZQAK8h9mlENlS3SgEKDQo
yYl0GX+8Ryqepccu9Hpx9qdi9rYkQySv3SiDAPUvPeAVfrl+ywLEld+qipnKVR44rU3ksRfYNblt
fcWBV/z1OMorvg27ex2sZcZSReZfuTYovX6AxWDxJ4eXFUIT3fI3RyX0E5bk0jkuJLf9K2LV1KCc
IIyj52uWlMTA2Dis+TJz7qBv/vUjGjBopGG4PJKbldzXEJ/mfVSWnl6z4b2F19TCr7c+ac6EzLR+
dUBlnMiN3dShZgaKyPGxd9g17fqWWKr7pWey/8y2ihQOPp+k5rglHmnFwsDb0yJBy0u6/A2Egvuf
V6fZAUk1mHuMW+mL1EOsT5lyQV+QswMXXQWWuJvjEecv0aLl0yjkWO9KNdsBCUuhJEoP1K1eSZV2
z7qacobTHEa7DHFztQ/SOr4PJKvtw+gy7SJ2pwixpY5ERW6tTivgUTKJxMr1GUDfJ1VpFKjxQWJu
6PqAgUycWWtlp1gQyACQ/pEZy3T0LRun92B8SZtQxZh7yIDWd3B5iduxlI/j1EY8REgt1hhiKEJl
7as2IhUjRymQM32WLVE9bcoemmBR66EOJqCEcG0yd4UoLUaVidPpdlpjattpxWv8HcUY2TZ+ZHlP
6I6A1g+ViR91KbJfaWXiUjEmZxD3f0iXFXrI9vNluR2IeO8RJZZzD4O9zxilgeOtLh6YCvRhfSdu
OukpCslAAmeW36CF/RnWgI/crFu4bVRemn+2TQ3sk2QAZcOv0+NIFMFtzoT7DyngKMnmspay3wjV
6PmMtj1uLojTsERMWfJJ1TcrQrya+GXA6+GdjJeQeIWzIX+vrL75yQiP/82gbNqnW5Lzi9UiuVyz
ZaxOml8p3SRYyRnX2ORtvNR2F77FnKNP3pQ3BfovDl+BBr8VLyVI3eZIGs+4Y+/HpxxEPkGEbuOZ
tY/4vKO4ARw7AX+Ofhhbucg5oJQVe+FlrnMQOkj/LUIsvwHLJRIXhyXbhxBsceVZhQgOlHoza8qQ
356EahFjVeXVCWlyhfE3JeIPor1ir7v0gAQl23GeFOYmtQe5U+bMzEhgWk5mGH34Wwjtr0it+vjI
N+gCbbbRPm8q4eUsOpqQjm6y8ghId1909rnHw5iuBnfCV8XNW93NbWpG7AnGhkrk2NXGXaDrXJal
1W9DkA8f+BzB6YRWkOdbP6aOXA+9fesQ07j50gyDYJ6kDNk+K2vsfttFYLwPe0MYEmKRTAXnwqnU
+IPzjvEs8GH1E5uZl3JwpJ5WLPfEH7Gn8x+b1mq46CVCjrlSVRT/s5Hw5HDqls49BClJ36sa4A6n
KWp4Z4eMPKiugw68atfR1rlr19de+yzLiEU4sXbhDnngQMYHUa63l7btX0wMhWXLGvWGEkREQUAS
dTsJavBf6HazKnFxHCF0W5teYpiIk8T5VKyDvUtHGtj0UuGeBmrjJiWxvYiWMDtbI1gfN7LsYzCE
BXEueUtZrPrIq87IysgIBThR/8ushWl0SmH/HNQy/8BJFv9EcPDMtpq5u1FzhHSm/ejjbE9lex81
VInrOBmhptd9G3+C1sZ+BLZJsZqrI80wKGaJh+jRA+yDrnHYeL5LFhZBVUW5ziUufwLu/VsoobTk
E+IfFo4qJYh5Ip47eCht5f4CDBgBncvW/S4S9CQH7BZ0xG6N2Iewr9nfKuKMqnsX20jO/Z2K/M4W
GPXuTNp6Nwoq/ANMVAHu8k3hBcsR6voEorCcQCaKMmzcTTrZ+F0ak3eSal4PoDHRF/YHPdYTYDNo
GvbeDlEI8lOVhBf1oEg2CbZiscLdEQyPpqXlWQUtVtVT3XnZoRroEs6zTjSA8JYJwGqhAfK2iTVk
/o6zez7SUkjEwES5KuvOSGwY/kFEND1bDKbu+M5YNBH3ZcMe4T9sNfi0t4PfABvdjYip0/jK8o8Q
6T2LBrfrt5mPp5T+wxm9jM85j5+tSXgpMKYwGtpLNXjuK4e472+9JMm69ewX8WeHY6L7XWb81XLL
LLe318rg3SawW7rlt04KdR567APYS5ASlIRAoTHe5LMc9BUh3tztBjPXCAqRxFjTxqMSi3jaHQsX
pI4Y3T2x48UR4cHK1at8LpwQRoPvtO8Kzmu9x4Xb1HczzlAL22QE73kNgqtKHkj+Sh0m3wtDG1Q3
M+JhFqdQHfCXk4gDdUwV69ySizkbDsb0sHBAo/MiNjDGg4zI6Ih+pKeZlP54CxpQIYcGlrdivXhi
ek2WsJW4fbuy3SErssutjSLxyYsxmW38kvwgxilW8ZqREOBco0ZRvDKQQG7KZL+Vr0zlhr+QF5ha
OfBGIgEnxbWM90cJtoEE1655am7Hv1/rcq8ab/QPjc1oma0WCJsDyx0n/iXeCzEkuEKpdnWTIPT2
MfgmBxJ0ZpfFuWxFdfaSoR9+ueCd9AoUgs8rw7B3g+jU8tm51etPKCHi6BnK1G2jOC8SOEEx81jv
bo7xZGcWUF/ccXHgHKQXI7qkih3e/TmZ030cY/pf6W7CVEZHjmSdXl4wWElsmhdFyQiZRhVBuc4C
at51hULJfvJo6tktlESpZ/dJgEGVGwCEVL5AdqYogvoIvCEIvAAwUTM/UPU45AIEUKGuwB29vw5A
x3xhjBF0L6MtCH1jJq4REPmWfyxzIEmPJqX0/WhwTKiDGzMcQkJVGaznyTKu5tizhvck8YL6VBsE
tWsmq40g3kq34b1bT53YMqgU3A3EU9b/OTYrwR3yNQ/GaVIljEBdOJ7P6NvH4jgmhpEZ85gQ6VOM
tFM+ughQPwf8YO61JbW439kRBQYMBQe7z5zzde1GkttvtIh2MnqNuS8hQbttEZ38Y0KC75uUAHlB
DDjZwOKJMkCWakVN8tKUwfxNXTGPjzokwJmIImN7exRwDpYhq5FBuUJrXjXXOK667Exag5/dNTXL
n00IwJCVNV6PiuEO0G4XwyY2QAD8jgtdlQF4AIcJPVajQ6ICcKt1lxrlS98+TqUXZS9DPqbo+/la
OLTmjGU810wYWQ+psv22faHTMESPxnZcsoGylp4gCi2jXr03GFQmIBYDnnX+SeCG730Qzt1vFtJG
HzBCDd5hDDw7fefKs60HJuYmepJxprsDZQzJgmbyXTzjrs2VUnqdrB4mtNnJ9rbzsQ/Cw/O2VSnK
LXpq1tnsmgQZJJHEbh6VHsUpZU5HzCykC6tFdCR3zKYNFbZDmFFwamIMN1vlpV35DyABXIsp8dMP
LU18nCQ2FgZKDrlYiEbGV0cx6UA0p810tMcMT5iMjfoXkbferVsG06QP5RaXqB+Ozh2jcKJI8oxn
dXO7wdRt6qreQwe0EANvOFEsAGuwNMiEgG9Wnd0ellEMN1qVxlAlQuSerGzmvAEqEIAibatgOUU+
ViZmXhPMSD0GQgMINOTxdMyF4nXeI1Bpi2D6sqq0eJyTMEkwTiUeik2k2JCbYeK9Tw33I5bINn4V
CcwXpvPGulqYHHAqdbxQawR5VPOI1uR4i+BN39Bb9/+lpkGNZCHBZ6PcpB5/BEIGA3UrBVlOAfiL
8RoLsoeaOGKHjNdv40UDVkjk30iTK7ME77nKs3qjkdt/oOtnuZeqyZAzi8/wE02NQ2AQWSpH5RFf
tx0ZjL/1y23H0znlfNfykF5hGjLYLPI6GN7Bihbfy+J0N6Saiax14g/uI6gg82ScqP8ks7L6z+lk
/hORN3tyHDMAcWwQ5q8mLnNsbkiLvhmOorxqZ9022xYOg7UNyyL7CIcKBJ6N/vkzxaf2bKGNT5A3
Iz/ZGCyLd2VCYNYqbGv0V0Dc2n9dTrXCnt3JH7HSum+hcJ3/8jT9f1rTMPjrJShb1NmD0gLypZ0T
DYj6mO1dXNkbZTucixPS03zDFrk8BygzIR8Rc6xXKBhhKhtwpRWHnsa/OEtNehH2SBYZWcS5RioK
i6MyUJiEHJlx3i7ZjI1CJ4jXVkEn6Ajo9qwCR5+s/2tl06k1aZrtH3VWnW4dU/kpBUwFtTOrHP/c
IzoUOKkkm/CgbvhdNeE2KW2FHxYn5f6PtDPZkVtH2/StFGr9C01KokQ1+u9FjDk47RzsjLA3QnrS
PM+6+n7kQqOdcQKRsLsWtTh5cBiUKPLj+71D2iIsYr/qCIuCuKoFHBX4irHf79kMsh9DX9lfjYH9
djEEz4ybrnSqby4tPg8OX5aT/OoByG8DA+erbTfb1fvWkvqJMydwrkjiI75hgjeLGUbOc1p17Kvc
3ozIra9rIFDs/fogfaqrhlBKk/OaRN+Cpu1W0nL5aTed8XGAEXw1V6X5AU/lxV0HW6aGnlkSQjjh
aF8PXmxm+8gPEKFNYapv63T2PuW4YHTrDh8H2I1FgWwkMilSYIEg7/XoCN4bkGaq6yHT5mPft+FD
5UvOwsAmQAvTgWB8L5s+x5gDKrm1CjEnu0XUN38VPdX5OrTIul45I7dwOqwSRa3dj+PzICZ8MrmM
0vekZ13DzrZyMOHQy64VZKd+3dWqfaCtVn2Mg6m4i3PisVZwZgDOVOM2Dymuj8A0gTv+lEkMd4RO
mLO3kjYtdq0gn3xnGCTQr+GdE2Cpq3H+gnyqetJ1H0AiEYs2uO1lnu2om0g057sv+rUwKKe2uYrm
YT1EGnsryHRiBcaX3MeJCL8ie3LBiIZCRRs0jPGjx8XWpWr0s5fOMtxvXtz28YaVQEZWyZXs0cPt
h58h0fFsaSJUt94iU1jPQWaAtM1l8qn2JngqmTGod0Epc3PnUTlVK7eJ2UCDGiCJ2CD21ZWHOdmx
HkcX8bHD+6dq8FkaHGgQhNgb8Gbvykjek4XIPoUhl3wJ6BOxqIrO3jdTmx5VZ6ZHjFvyz21rQayU
YrLf0XCIP/q5gxd0mwPXX/dZnO3TEbe/zUhf+zM0HG5IvltB5R9mSFDUDjFlr2sWOG+asM3DK1we
aI43yFv7azvn+qx9CN/YO030uWo+RuyZypJygGAbSFbSFbgZc3ckTzKZ3W9kudcDNmaqPmbcNp8s
xyB0GQGIRg5UWQ8TaqFxa6DE+pKGYf9h0Ij0KK9NRdHWZ/a8ELFAwbCUSz8ZAqbXCumogBMZBN6w
Ae1p4q2ABASRswEHXjWdt9iv020BzSlc+az5fmmoO3mC9fjAZXcV1EHXrgGH+pK+OEyALcQJ/J7J
NU4OiuAvsZqTgVjzpG40tnJ9SDJE1fhcwQJsw+xdxlb5XrtzcAsxphw3+N/Hwee4Ca2fEVQnZwWH
qwFeT1tEGFlYvERYNdyKaFjM/weJOzG3jkATrDLlB3x/5fQBsLbG/QPG1l04jmZ2LeMRJxNMOzKs
iswKZ8+Yi0txldfxQrzEgwLfp6oWwdbAerm/xaqSZqJdw/AErJDqfV9lxo8OMvZeLT8dv9ZgQDpH
ouk3Z8ok7PduIbBbvVoor0mNJ6EXl9VTMmbuV69uBk5R9kB0qniBbCdh2rgqAYW+szsbm00uaFj1
aEzT0j2ph/jGcU5Ww6o2zWwk+gADOeihyAjx0anSPYnFBQqhKvDDK1UWOI3ogep9G+I/ptjU1fDT
IsEo2EquQi1d7MZYRAllc42UUx4xWKeHOzqcROsIvJp+roENOmakvZsDeAjlrzjRaI1g9kX3oYu0
9whVjaMb2VpwR0+YNpYQPXc7IYf8kBKOG+OuX/jPEPWRdfrBYO3LlsYlLwc9uSSXcMnMHPWir865
u5ll9rlOszy8pYCwP/D+K1jhZRx+RYJcfMp0Bvxc+naQ3QQ4bADMGwKEIKKV1OzqXhdPPgk5lM9J
oO5sVE7Y74zO8DkIWk5pehx2vQmlGbjb3iHHfiXMrITXA2K9Geh06VUfo5CEqN/UHywuvmjzlVF9
5UsnD8Nx/OLniOqHPFkoFhBV7S5+0R4KaqvjJrnLRYgPFMq89sEjbgioMS7yawjsZQ/+5BI7thSd
gB3uaB5STObph9ArXrTMxNBgV6nz6zQIF/i/SeALdoiEySug/8ppVIWwbS1rZJUSMJO/HzHc/hbg
U0TYzVxF1Tpsk+C5gU468uHm7XtdZKNBE4OPdWUmHeqV1KpbEg48/wcLHDgHp+EccD0WT+yM2VMw
53W+UW0zfZFILx5oOLRqDbxeYfWNH9Z7f26XFUNm3cF1p+GapFpbrOfGE4sflY95hgz6JMCYZJyP
EqrzHWpAhBWiw0iDxyeA3VzVl/D0CZsecBUN8XjkYXDbn0aJd5egsUrRkhiq2KSeYd1JCjCyWqJM
35L+jVSJ12kWG6u2aB1Oo0Ux1hIwKdbGUJv0sKlOkALJ2Ru2dWI49RaSNk+fbch9Tu0IzDaE3APu
UZXWFeufqZWZrA6Oqbm+ZWMPjtFCeH6YskUqRXGrNzn2+vEC9CCLrShp0Q2lNteyDtHAVY3qhsCW
qO8/EWqYP3Hx7r+OYZwgK2qIyTGAGsp1DmaZrUIixcU6mDO5N1vCDqlXF/FubeXJM5T1+rnBeS/m
cFyUDJEx0bH2MPPGjyEm0MvqI/cnm4p2N2hPYr0d0nZ4CXHFOswl/deVY4HibomLi5yrSiMs2wfU
rB8a3XH1gh0ew/0a0ujZslEvYMVJMP1N2Bj5I7zCEK4OAnl0Wn4+fg5Laq11mINUbvBqlNfsXFzo
G0go6caALjBcISUI3iPmoqtlgXzgyhhx7JBMlql4jdbQ8dDgRwFnAK1uTNKDYviapXR8diijmq0k
OoAuYQXZBrizro0NXfw+fARfDii3ysLYjCghxft2jOW48fIUntmkadNetySMfkTP21xhGChoD87Q
HWnX0mKlhW3G3TbuZh/rBZaEtcGJx/rcGS2+kTUJlO11qBGz75bloni8fEVbutl4bnABxa0S3mBN
JpfhOtXOQPbMBYo48AkvQVLHx6KivEq1jTeEtgk3gKRE7iud1UZggegVw17LoerWFJ8cHciUq0eX
rLJgV0ln/NJE4+L4UpsIhmm52jAYoHsQ29V2xQtYq41tgYkMZWVAN/4UY2iDS4wkQ29V5ZAvN3aS
4MUjRAQ5pMZRG5u6qJAvbYnJ9Jot3Pww4zcETUYNZEf1cLYIYm3tiWa+t9jKNmEyzNdyjKNml2dO
etDTFKpVicsWBAzqhfSqbUqPFGmUfP6erC6uIaCHWJXWXG1+xl2MBtJsYXNdZ4bb4FZIKQP2aA+2
fxUAlSBtH8m/xm8ovZun3jY4XoI+/+i4xJ9skE343vuY/flLFw4hvaKi0nJT5f7A9ZU8368AA3iN
dGNTAirRy7Me8IYp6w16y/g+SmprgNbAHzcIlme+C6QkZG5ripyNpYzwONsZrO8gsoL7tM+tdku6
k73vXUGm0qiS7o56b4z2JlfKaGVzEAm+/g43ncZI5DcMnuIX2eH1sq5LI68/4tOuHzLR0VkcZrMW
e9XBDIW3XHO5o4cQ4d+NAxUYj1nFL8hO8x+Iy2WxToWPZoPoSTlvDdsJDRRdqDvY1iMDTIV7Ck57
FHchqZf9hgOzppLB2evYJxqjvrprnRfbmXWNNsaSEDGDcEmndrr+yu+UDRGSCLt8p6l4f1gAkMEm
hkdOgYms5R65EAeuKmjbIcJqf2ggmhpIwnQxU0IV5+97geoeWwqVPcMYonVXNq29BVCBEQKix0Uu
xWnhI3hb+a4ClENjldb58DHD0NBdQcih2wI3h1RlaMwmsGTsxotdP9GjQaaiq0aozGUVZxOm98Ct
3fcZZlW8bWooFhsJX+OYsLt/z9mOniYsaKN1rpx5q7ly4o9fBOrZ6uL8VjQkmWzswqKLbqniS+Za
0GjwkCrvMTYLP8yWthEadOn0E5R2/CGQs3ymnCxvNHhrvCmx+MO1ym6zbYrb6HPIC36kSQVTKOmA
9qOwwLi+8nIbTnm2IG1e2TUjTZyM2CnEPMl7vjA8jah1+6HE8p1o5+47xRcYKh9lGacPkGZCB46q
LnoTKILteSPDqWMTEabqvScPLVq+a8PecVemnIYEuU0tXL9fZZo+dLee5Ti176LELOgvQ7RqvpAD
wGNyE3rMANxNJKzrAJ/+jtZNMVUwj4CV6bPnswnitZZGRgc4Yn0uMRqtFe1b4gJHet2T4EupZOAl
NqceXNjrxabDIvW9wj6kTTxrvDehzaClUOxg1b1vuibNG7wFHPLXYiftgmfTkSLT6453jgK0ihXG
/3hkYWP5FBMKjUn+ULrdLdF1nr2zuylWe4dAw/wbmlbTxS/CLJsBD8aycLYYO2CSeGN5OLNS/wey
w3Q+TKWDihfQc2zvQt25TX6lPTKXnFv0+jQgtlGoIx7IaJU47mybBHWEvcWKcMRGJSS3biXA98Vy
e+CGj6ZvpFTzjPk+xac/20P5pnWHhSebZGa3HPicUI17E5MfaKxHmRekTkB2InAVodXiBTZg1B6T
Pj5jmEMy8DoMkaxjuWCy/aD+CQ+xh8PYKq7hpVJZRLlEQ+soi/s5td7GJrL0vYJaT959DVUkbdif
VuivjS81gNtPx7brZ7DculnHWA1QUGUEtazbyFcHmtok+HSFKeHgKULPN1GBgGYjAp1a67536p8L
ZZgMgMGOF9uTWqHDh8pO1nliYTmKAbnNdWycfmoHoTVB2NlIRwhaP5UPkoZkiw5LXEEpNBUQRFnf
lZ2hphVu395XNx2mHU7voPNEarQwj7oWFM21LVhxQ9dGn0co+l8CgvKi7ZhbObgTlzUSx+iLqSt+
B713zaVhvkIwRZWPQTBFWTlWWLgHs+ps/t/Qd3ZWYvzNvc6FBDS3KA5Hh2p1jQOoX29xPCIgvlCk
ikR97h1B1qGvIIXNnBuHFj6UyiaBAOm1mfEoHBt8Rllx9TMEhJ3W2axUd6vj2nyi5oO5FXgUxqtZ
kBy6HWw4LyulMFayhbDia7JP0JOUOQ2VNeJH2EeRqclwt2zDrW7aZYlsYmQzxl4M4xzhICUh7/p+
7AZrAsxiLD/krD853GhppsKjMMnO602EYHA/yRKpEtLUhwl+2EgbixrOBPQpSwTgbA/kn3EJhuCN
G0FOcEgX1tq5auq8vYn9JnA2UW8O/VorHzAC+xX+bXx11CrOC/8rTKLm4MEKpUhFZPFDycr6jkFY
zzJxJlZ2abaYxY/41q6iFvPSDdI2++AJ0N9dDkr9AGEMfIm5JVcdHPsHLJbGryq3yjvTIdB2F9HD
8bdE1djetiGEjRPTWqyNrJq+9cY2ER6vVcULJp/BqdM1qRqgani5emKF0xaeBbr3J5qlcfw9T3Oy
WfMmN95j6pTi/eaK+iZPcvyVXUdX+ywiwPHaQ3J/K9o6ObohGzIZoRgJbvA7gIMIuxn+kmwd2135
c5Qd4HhIdH6YcX0No2T6NuBgzP0atkmzUlMQRSuAYe4+XIcxneVxcPI3YKKfnNAcPptzW9z7ihcF
vpgDROQGvvVEiFnY5U6DeIkzldOm76LHRC4Ia5RZU4/Juma92WTOIb8bQW247SEioHhFEOAGQ/wi
CkxbZRL1aBYMjBzQPc3RwZuk62xCuITerqRBXa4oCOgUYKqsEOlJDmsMzocQowgCtlD+Ip8juc0d
vnH5m4hJrsb2lveIbCiWfrTcukDjVh1bEWaWpan04qngflaevciS5ww3Gu5eOXQ48ig+cMUaubEb
kequQCbrat05Ut1j4zO+oF+sX2JuLN/o5QYdF755PKZoix/pf7ZHbLvrpxGPclyGQom9jrQcZowJ
JA/iv1C+wb6k0t9W+JOWV5VwQ4w1aq8ng6sraQTdRPD6iady0BGY23//63/87//1bfyfwY/ivkgn
2uz/yrvsvojytvnvf9v//hddheWfXn//73+7lhLCVrYHq9IF8ISDyt+/vTxGecC/LP8rFFHY1A2N
5tLK2rseK/zSD/v7y4O4rwdRXBCEZ3tamrbyLMfRrweZdaQ0ZhHJsSnEdM9uRGKnUQUPta/ttTXN
8PfxhQn3l0dd/qu/Te0/ozoWyS0WLShpnYzK1b3XHbalR89124dUxc6TZeWGsSUbLELRNUHa06kj
9tSOKKkvD+6cG9y1cGY2Xd6KffJcIZUAQMAmPcZNPb1b9GX6gbLKf4dzq59fl3U9IGW6PObZx6xN
rjM4zbuWu/ym396lzMj5dVqRHsnQQio9g/99p6Uafe5nhGlTKIddPkjiby4Pe+Y5S8GQJE8LzyOe
/fWwPUSzUlVRcnSq8THzAZZ7ncDSoeKjgz9yJz0kcqEhQadNvfXlwU/W7/KSGVzT1NQI9aQlXw8+
mRNtxrxJjqlZUYgWKFxuoGCn3dXlcc48WylsB22IazJRx3s9jlNz3WQYJmmQcWMYIfs6BxLAytC3
zwMOj/ucyIXPl0dV/FdPlrCE8kmx5ri2jRLj9aiabvPo5258ZJEvtqOIMieiA8oY2mHRluHd5eHO
Pkw+F5asjTbDXX7ObwsIkQMBPUaZHGEO0f2UsTqEVoj31eVhznwbUnjCgWmuHcdVpwtGzs2Io0V6
9IsRvSd5OjWB6vTOXI4b+FNVaPq7y0Oee31SsDxh68O4Vcvff5sZifeWIlo1OUaDbUaPg06o5gxG
mrbBUNrFF10FosfBk8vxzeWhzz1UUpb4QNhiXZgTr4cOGpzoMcZmtuUETh9ju1thdRv0f7FCfx/n
ZIXqPpm1jBQKEQh3CLyr4AnKW7Ul/wypQRjhr1sE0de/mBxgl+lgsWxygryenCz1DFpspUfXK9r+
Q5JUZv/gQGXa/M04lufAWNU8x5OHiALPzUaEv8eR6xfG342Yg8eihv/4xkI5+7YcSXdDWxilnU6I
3jykoi7PjhCQl9B7NQZbDE2JX7w8obML0jMFjVAhXW2evK00VT5wW5gfHVRUnyggQrm1hOXhwxc3
Ljc8ZTUSFl1MtXp55HNfH2Ka/zuyJV6/MvYw9Bhw4o6Yh4sP0k3xVmTrkYhOMAb+2rTgXJdHPDdX
U5iY98BeN/kMXo+IoVVMhmSTH+MOUq9PyXHX1mP2IDA2xrixoJkJZJS8Meq5vdNkSdL8dxzUwCej
RpU9l0OT50ciVTwaLGIuv+JBWB5dchu+XZ7huWf6+1gny5PWbjEicuNtRlb77BntYqpVkUw8IiB+
6NGbP/7/DXiyfDyo9MLq4/yY6bRmcoYT5Vu0ReWTbEz7c5WjaP2LdcPuhQkxgAUXy5PnGZIhaZZE
3R2LIbX3tM5Ue6djgu3Wc6oV7mlu7FS3l6d57ms0tbQ5dk2p7NOvBGo48te6S480g5tqXfuEy25H
mtdvPM6zK/T/jXP6Tag8rmSs0xRf0vCFTuyEzCG0HiKdKP2RCNghuibC132rYDu7RH8b9mT3bPH6
CHu3SY89XlUS9CTz4SVVNP32ZNLb0Rt727nhOP609lxp8ipPFk3YYqkxR1EGeU/4uwSd1DWVYYDB
dBZ9vPzizj1QS/K1K0c7ggCQ1588x2EZIHOl/DXt8duiPbjJLagHq1QHe26rV9yzuzde4rmPkO1F
CcX/TLgRr8d0MgB8FXIADnSD3DXmR+U1Kif3lqyuAAAxr+p3l2cpl73ytD6zLLSKcFhMz9Tm6yEn
7Apbx7A5lnQbvrjwDuq+vzb6AlIGTKoFHkK4Ch400jU0dNnu1LAEa17+GWffqwNpC89Mz9Vq+ftv
xc3stbXKLB0fjQBbjBX2Gd0t7jpIsblxgLleHu3sq9UUw0rS0uPdvh5NxQaBhFMYH32oydeIgkvI
9YiMH50MBLBMK30YPWG/scOe2wksHEWX+s22EFi/HtXGMm1BY5dKOBSICaa+2TQgiePm8uzOPUsK
GSpgjSJKyZOFm6LyhmfSJ0ebMKDbbvTLbjcmcyVhJlT+G9vb+cEUX6M2zaUcfj2pvhiIu/Cm+Iib
qf2CDbRxI4rAwapVdNvL8zr3cdiWI7jn0wHw7JOhWmuCY2VYvDUpNBnyNH7WY1hN9+R9QKdHIFi9
8cbOrRPgLFvhcqCFJU4+xyorROYizz12bY1Zc1iMw9epcYBZOgsxMQF+9VjvwWPwZL4813OPlc8B
Zb3N1VuIkwpHN37FgSgp9kHsyfmMSrmdc2UNG43bwxuDybOjKZMIbkKeWaEn8+RE9PMJ5tcRemu9
LgHJP5rSxePDray9gZhqwybQofh2puHJxkQZF8jQ0fcNIsFb+oYKxyMi1mhtgfU+J0blXF9+HHL5
Bae7FHXmAsIA8FBCv15mJK8WKYGn6RH9PERt3yE7zajnHwkCdfhrMoG0q6yH3iOvEvdP2RJRwr3P
3IWkYVz+Lec+Y67PnsvH5YCPnbyadhiExME8PqYFMY4YCgqMSYpBNOFfnHW/D3T6VmJzbJKy4Cqb
iebLXOLSsjF7KeV1V8A8f+PrWnaf0yfssnRdSAumQlb/+gmLRsHR1BUoBH2hYg1R1oB7VDsubR/8
3gDniPWEpB29x4ioWV9+pucGxz5oOfKW6625fIi/bf+OBUJCzpQ+uHhHwZyO0affk+5gG09Y607x
vqLjGd/huZq0H0MXUtv+8g848wVQ3rP+wZ5Qx8iT2XflENYNv+ugTByqcJ1NO+fKblX+DIUqtP58
umz/NPc56YBFTu/TaY+/AxCahxanq58wvcR6TVY4jOwUjP9o4+YNDjd5MNTvjBq23l+cf6ZLjUGh
QYcWgPz14zZHBIRJZXsHCcteL4g1WysAfuU9TJLMGt+GxfyoSPnL3zibzm01uNGYtuPC4qHJdfIh
L+ywKqbzcXB6hz5b35mSLSaYvfsyg2S8AzMO8kfUQ3AOtTcYB6pnJBOC4Lyt4XuYdlttP4zvAhx7
SBopp866m0a0DMfLC+L8D9XL7st3zm53siQtWoVoTE3/4OG4VOxB6MimFqqf7vHzENibTDTFZK/p
oOl2nLtrXyzUjzCKRjrnZa/8fVBxXBFi7SXuntWg9zIV8Rv127mFCxrkcfqafL3q5HnWCBMHvxT6
MBioNkm6795FRFB8w0Clm/+8bDIphXkjv/bgU2wtwREzECRpH6weC2TaYDM9w7Ia5K3R50GFs2gz
hPa67KQXfbj8OpZpnOxOy9ep+DItm4vwyTQJaxhNKhDvAJ8dV4WuJW9iSCU3fjuHA/OhqVXxE7V/
+qUpZfo44jseX13+CWeKAcAhxbNGXIOhwcl2TCS9QiDuewfYbfRo8YxBW1wW9qfOn5HFmH2sv+Db
najry+OeKXuoirG0UpbFR3NarJKc3SHxk/4BbcwA14QzN18s5PC+DuYk2mMWHOVvzHXZ7k4fN07D
UnIUaDoPJ6XWbCe4vZS+f0iwVY5uyp4eW5wUpkfiH3JYVI1dTX8JDTUObGH/+fKMz61p4vRoAnig
1FKdjI43Wi7RiBmHODPMaYPCLoVQa+rKiq96u62nN44+ufwHT6aLjQ9P2bEcNkR98q0PPauHsHUf
qLiRDUwC7V7PflLI5yAexWNfFdNT3E6LXX9UwaobzfhKGzn2hxlhwjyavBBbQ/viDTD7XNlDxQPE
LKRl/fNQJqmE0KnSMg4Kz43noJ77u4RnQ2sV+8Z40zd9hkVf62BImKeITGl7e/dpiH8T1kbL47r8
Ys4sRQ5i4S6XFwk6c3Ju+C4wFUmUxiH1aRlwKVSx/WNOI7hyoFL1hsJ9NN9Y/meWIrdwaeExQwsK
eejrsypzHUECY+Adusq1bgpi44m2JeRabzynSqCpEXXV7AE/Ah/iZ5T6z5fnfKbcY7rgqCDfQtr2
slh/K01kSnIdhAz3YAxJRhqpV6I5nnr4UpfHOfds6VoorKroi1vmyfYiYe5VSCO8Qxpl8KbySYp3
btiTy9FgjYr1f9H3D5eHPLOjWewpoDeMC/Z9MrVR9l4RkmhwgEvV3MaDNYT7NjIT6HAEDq4hT9Fi
LoKBXefywGfn+qt3grKf3WV55789U9VBYfGGwTs0mEzfZKVfQYsycSx2het+6mWA9cBfjAj0znZm
Senok1XU076e8LTwD3gfezdGZAafkdGioAG0xYuY0FO5uzzimU2Mk4or+NL34tA4eZ91V0Da9Vvv
kLCZ7gJMp28TM/qY1GP36fJI51YolSQ7F5+kqX5VMr89TfrzVUsFpw9TbUcblEjkihjDNJt/8daQ
qcLxFXQq/7FLYuMJzp4Z+mBXTbsXrV2Fa7QFzqNl4NO6ywtDfrk8s3PPkA8CUsSvpuzpkeuMsotQ
D7BOFmc8xD70ENcGNCsUbD2BUn+OZVhKejxG8MUFiXq9LMcwjGLCtQF/ILVBpixmmEThgMGJ0EhS
Ls/t3FvjRHfgY1BlUlC8HizGrhkf7Mg7aBbjVtGkWchHmFH+xVv7fRzz9ThWX41W2s/eATen4TH1
iLzbFRYCFCx6Fv8EbbbZ98tTO/Palm6L9hTPUVKzvR5STrondsTSB8M0X2w/8Q6zNR/qpHIeLg90
DrxkJO1yC+XkxiH/9UhZPmLjgU33wdNESWZtLe5IfwpcfH3rfI85CnGvykNoWxiRPqgBXr3ZlOmP
yz/jzHZmgwZQrSiKUPcUrGm5ypH1NLJuWuzordiRnwbSHNeMl72X5J++Me0zz5dLMkApSI1AzXey
mRXEokad7xkHHPUpwGcdPCR+KLGzMb3uz5fpUncqxQWcXD5xMpaXVH6Wm7Z/MOYcJ3XivyYSc6MF
Mf3jh6iIo5MAbRSc4BCvXyUmfoSPxdI42LqBfYujPJzOOlNGc0WsXt58kjH06zeuFWeKC7aM5XO3
YAvQ2ns9KGIfP6jbOaAhREDVU5gHeivNkawSNeBYvyG2xAzvyjCIyKceq7cWzrn6jvFdWB80haEC
n6xfEjeduhr94IjgRfY7k4XkoQ3olygCuH4PUgXmNbBEBBczJwwoGdP8MyJobKWRhRPx8OfvgJ9C
49ijUBT2yYfrwA4xc9cIjshOUAxK/GNpqua4TyRw52M1y4+XBzTPfDrwX2AqUw1wTNrL3387u6C/
lbhJubwAbeAEDC6ijhmXoOpqGmToYjpIpGRwD4XTIku8LGP72Kd9PxObRsLSTuC9GV8FZKngSKBn
Gb3H4RQT2oFuWL3zHBvzJpnZAc7+M6f/cBg5Qe9i3Rjyg24WuRUni0igbqYDtFS/tN1tCaUjeIch
WFt/vTzbc6sNKEuAHOB0wUn9erIB9lfNYHfGgVhy301gZFbe+CGTU/5x7HP3IZNudj2mjvuuJyhp
e3nwc5sG1xt8DvH1Y8GdLLWqgW0eeXFwxAa+efYjzHuIdMubVQLK+cZYy3/r5D4Fk8mltHNBuLi8
vJ4oJhCo+NXkHzCR4IqI04JfY0WBcxEGzMMdaYXI3BXy4AZz8EEMK+zg7fiNxXymuqXDy67F7mUC
x5/gtJbZdPXULpc6TMpIcCXqKnjy81A8spGnw6ZDlH43tWrMfv75k+ZMXxowPADgxNezD9wMdY7b
+gcfl7et0yCgJdYVLZoI1by/PNa5E1C5HlwkgHt4x6fASFUp6MWoZqjhwxmrhjLz3wkD8iSGO/F4
LwuSoHZatyYeYwpJFCGF8JZRSdZj+QYUde4arTQICS0nmrP/IEXlBKVKkrq4tzs6etcRz3Zvlp6z
15MkmdA38ieXgAYiNRycXTJlPTspkaRNbcx8enhrraIxKLw3zpVzy4CX4YAa0N+kkHz9NjoPwKDr
tX8ozQyDbAfCs7gqiG0XK2IVSrkS+CDiqeO6f7H+tO0pAHlqWPuUvBG4XiVLApcPUaqR77nN2H0Q
4ZLRFgDfr2cDttWW5GlinC+viXN7qoYBp0iUVXBHTk7SMBxUgD+gd7ASnB01tkQr0aXRhzyW19ir
D2+89rPD4ThKHbbY95xeP8RcoHJuQ5a7V2efnBEAdFXGhrkeXRxMbjj5ov795Rme21/YQKmcaeJC
3Dr5tHFZGEov7ninPdHNq8h3SEnFGSJ5X9KKQ1FX2RlisKRLP9V2k+/ssNVPl3/Cue2U2eKbS62C
c/dS3v92cBUIspp6dLxDROTDVU+R1GJl6n7v4rAv3ijhz50by3FBgQA+oE5hlygBSXdGpqvwRblC
xocuh0Nw/J4JaCyS3GvjwZlbPKl1CcvzL7YYB9BHOWAEcJCdkxvEZBR4nHecHEMNuhMSifvoBI4d
b20SB+2tkwx8O+3kHydL74IQEvxOFXA7r//4iQNIwvkAlXQ4xE4+5EZCUKhxJT+0izRsNEu32quh
femNqoreeOJn3i63TgHkBP4I/HPydrNkxhqL2IDjnNXRdYIXDo6TRG3ulLKH6o0d6swHtHQZqDzo
uoG2Ln//bSl1vRiJtYmiY4/0/mGhoK0mP0vvepRxBHsVb/XRz3w9vxqpsC1Q1/yD8YEeLkaPWUXH
zkoshM5xNOJIXbd1+s4Jpl9uepPzVWSzfYMKIAxvR9ERaPvnb3MBYxbMAo/4f7AhyQ1PyOCAN2As
rXXIb8XHAcLn0W6E9cYO9aufdVKPOL8PdrJ02h5pUDea0RFXPe9bBCdZ7LNYdvt6wjafUhv3hxWl
BAYiijv4U1v0OMevRsRdKC3Q5YA+W8p50UYxm2skulP9xho4t+Do3yzHFKQNz7FerwErsaH1h/zC
SdgjNkt1qO19ZrX4hgOC46J0+emfXXJw3QU7KG1I62Q48vEURDuP4Wqk0bvUJH5qN2JJjWskRJ/w
ne10Xy8Pef4leA7m3C4NFEr+11P0wzAIYKEEx9z0YFatUIs5j4TiTPgKYE9dXPUCG5/rFpuhd3nm
OUTjeG7ihqsO89ZrQe0CrFUlkJHIrSq/684e5Bs853NvASxmOTgB7QAKX//EnPkTvQpXPcR4IcaS
yybNgdSBK6PGnOeNd3B2sKX/C7NzYSKdPA8sn92scYzoKMnnDD40s9G2u5m403Y/Y+n28/LjX3as
009gaSBYSyUMxeykKKh6NbkEDcTHrMrDdKMa+IqPuMXNbx4X5rmRWMRQSZSEN3MyEqx0ha1KhtNn
ZeDBmQB1v2DagH7MJPi4WsN4wvXBhDQL2ByP174Vl1v4rAWBjKq6wlC+312e+7nVriBdc3KCFnHd
fv1a07bsQmsQ8VF/iaO6v1G5Ub2Xfhj5BETYzVv7+bmanLMSEtt/xlMn8HZjN4GFT0V0tO1Y9tfk
bXXZrrNGVN/CCW8rUBb/nnyLYO04LflA3IBQomdhVYR/scs6cE+B+WG68f5fz3w5S6igMCgz86ya
VsTYxps5763vigbq+s+fMoem7QCdCmrBk/U8t4M3IxSNke4o7P+b0c3Iieyg9a1EXxFYQGkm3qhN
zlRGAKicIhag0bK1vJ7fSAiXKYssOmbcbfM7zx+Tdi+xPLzDJzVIdlE1BNO+KzG9JC5lzPGevzzp
c2cpHzDoI11hj/Du1z+gxAGYkoDayGjaBa3I+hJ7JBo869YykIqKkJ+9HQEdPxHEEq1cI7f/goKL
Ho3Zg4MCglrLRvNb/WAYTucLvu6jVRj981BOhDSnHudU1mfHy9M9t2cBwVBvKkpRedqLrqnuYRI2
4THEDyy+cbDh25IhYe2yvOjE1eXBzqFjkGO4x6BAA0349Z39NrFhLDvkV0CCpDSQpFBn8qUGd7D2
Mis4NXJLzDdhm2KsgNFK5H3tqF7wgY69ln/SMIk36ohz+wjr20IUDCePLJHXDzqyutwt/CnA7s9w
b4KZKqmrbDfalhPmHxv6MNn95UewrN/TXRu4hq+JypehT5aXGhs7ji3OzMxvcSs2fbO3b3DUdIpt
aahgXRm6xxsBh9HgjZ3j/Mg0B/8z8i/g7rdnL/xEEBSqqYC17qwtnV3VPyJk9qCwj4Z7l3kZRC2P
gijf/sWctasou+FIwWx5/ZRtUl8MDpfgOCFkeoBx6N/oBvfNl54/rXp4P/rGnUX148+H/cXxXAoU
03VPXq6EuQgQ2Yawc2W763EDW0Vs41chLhjPfTmMLcYKcTL/xWw1LUK+J1R55undDq9b1Y0BkGuB
8/+TT4LNU/N/OHuz3bhxLlz7igRoHk6lGmyX4ySOE1f5RLDTX2uWKIkar34/Cv5/75RccMHd6EYO
ggaLFLm4uNY74LB3V6voou2yAv8jP8oV/PI+nu6lYg3Bglt+CdnAnJaj/tcHRs3I4vZNlOcOma7p
4CI8fovIA9I2kSod3Bohw+du0jgHILZYGDvORqnZDIHWdDMCAarQf0qg1dF/yMHo5NAKZ9/rvDjP
f5eBitGCD4uOcoxh0uEdMbwgQSj/cTMZnj5ehEsHmvKg4YDmWYLMaiwbCRd2sRkdoxyxuKDqnbHf
1A3sIafXuk2O4NJ/+dwm+5qqASRse0nT/lp1il7wltQ8OS4eOI/jjP2sm4jxX73IekR8qSpsVOVq
r/HiPE0qsoArl/C92tvoKiRoVsfxMZ2T+Ug/p1O/DV5tzI8hsKZmYyIpe63jvuyfdegiu6UeROGC
q3G1tggOISBs9ckRiZH21KTtojY5uyJwjMLtrlzDl6IVL2eGMsk8uSzOl7XSizJpoA5CoY1btD2w
T/nOqwGfh2o0mnyXOxnyH01SIWX1+S20QIGpBFEqoPR5PrIxp5IHG5dvjNzPa5/F7j36VD1i6nr8
Uk80Ea6kWZfWlWIvN+KCU+Vzng8YKrmOmIIRHzFHAHet4z2j3mWtJeQW2Zg0uQJBupBh0dBEP59H
It2DdYcKBTGxCPTwdOaZ3t632FQJgkE0IXdWzO300HUZBiFOvmgdJdihit3HC3xhvg6Qw4VgSFuK
lvj5fA3EmqsZ66wjCmT6RuiCt4O03H8mUI4/Ph7qwjHhbcQWWlDdsGFWNw+WRWgfmUV6HM0Sh9h5
NjVxp1ALwlrQHYF/Dl451Vc20IWtS2XB9hYSJeXp9dm0O4xEytZMeC712sbzmthDIlFz/kXvzTo0
UZ7vQw2c65VttASa1fHkKWS5PAD4h9rt+bI6yO70CtarzwBrFycyNenF96Kr4VJ9vKgX58fxZ4a8
hyCKng802aFuR80I1tnE4D3IcwffiYxycrhx0bnOv7eVYbcB/XrQ/R8Pfel7ci4XahMlB81dBVsz
1jF4mXIgFtFQ3SMCZu76VEiE/U19IzVluhKFLq0p8JGFdcNjk0NzPlV4WnWOTRZAgx6J31vNygDJ
OiIfruBULpVSEEgAYEGLyeBZu3rWof1VKh5aeM/gEYfbFHl05POU4XZyJiVAgCd70gvkkPZRUyFg
PCj/UOpBbCaypY1enmWj6jU7ssbD1eiv7KtL8QKeowEOggT7XfOhLmb05bvWfQYt5Kl3NQah0Y3u
yKF7SnFmUPxaMbtHgBRGvTfpTkW3n//mZA1U4yBa8efqmzt9byG7B1oWkxe8X+J22kxA9nbTaFsB
Jiv/gRjsAP8BFUnk0On3nH9z3iSxgb1Y+NzCLn9ThaFXGHHZWDFsEjEriW9LqseHccYT+/vHU720
3cAscK0vNw+wwfOhQ+Si6VAUynPogMgKDKXueuTunfb3fxiHOw7i2oICWcNxQyyLCpRA6SfNyXiT
icbJA5MC3TUEyKVIT58X0QbqVI62LhBWCPqisQEcEf1BGSCHVRxA7WJS21XJz4+ndHkoCpGkmbwv
1z2rspAKwssMZShZdtMX6lsWNsNP0XKX/oeRwDUAgyKdpQxz/pF09Kpw2k3C5yKJ5SYrK/xpRa/e
s4fDK1f1pUlRcaMSsXyqd0IGdWb1c0G7+VlL0AafirbA2j3BstaPhDdcuSsvhXWyENCqvEyhxy4/
5q9EFn3q1kCHWHm24wiHqUQd8Hx3RD9jhID3+a1H23G+84y5uvLplgO1vri8JZ57Kumzua64GDn1
WAtA8JGnSfPK+RA/ckd9E53u3WtpHCLQbi/a+Imo72UmmyvpyIV5uyr5CKIfVALe9duVED6sjHqe
J4VX/lDaYpyCqffEQbf6/MWuveRH4yH/eCWsXrjKeKxxsSxdbK7SVSEgQ55witwsPuaOW56Wexro
ZYsWs61k5iNZQ3oluFwckC27hHBexOt9K9Eq74WVktdilfMLDezw29hGP7SiyzQukjy6MsH3wQwc
FEXKBenOiGuYd70I61YIYz1PCKo9orrIfUUSZrx+fBzffT6oI3w58CDUZ2mnLtP+a9saqVqUCo61
xxaxsh9eqbnS70dHxL4zGRLBOcNNUMm0Pq2VsRp3lRqg0pGOGl4SR/jdXAqhY31HxrDa43s/YLGU
qAi9T+Fn78JlUOo3muYRDkDQn082H9mYMbYmx56vueHpZ26yBqldHK30R0Quq8/GOsbjeUmTGL7s
EsPPx9PgQFIpRZ7ChsPew5MQhupj/yqUrwmAo/yzR3EZbqkLUhpzuXlXKSxmGZXuDFmNcLqLHE08
VBucfsqbrLGafSVMO8DA17lyLt5vII4/r3fiM5hPkELnc5zGShSmNVbHpXxyO+reIQsTlIftgWp3
UadUHuOhuQJTfBfZDQblFW3z7CPaWqtdO4RVE6PcWh01TJycTUyF6jGfUnXa1PLqK+jiYIB2+ZQw
PWi2n88wE9aE2kcujjX5zq+uqsR3R9DhR/ZbHT+bMS8T+2usVbbWJ24z6FMpjvmEjcsW7XJkeAEb
olX68bl/F86WgRYAA4na0mddvSL1WaS0pQaUU4Rwvw8Zaqy4T2dB6EQ6IqBudyVFv7RNYKG71PR4
DACCPl/EkdugAbJYHiWU61vJ5rhF+n0afPxFrYNTtcr3OpHbjyf5Lvdmkn8PutommpVgpGmk1bFo
qvmenaFg+JqM2Ha72L386uo8eouxyfR77JquBNZLuwbJIbCNgAwN21ktMLYw7oheQwWooGzBc+Vu
vxl7FLQ3tLbH548n+u6yWCZKuo0W36KUsdYUC93cAcEuqyOy/PX3DKtm1NCrsrxWBL+4oDDwYeI7
sLDWh11XDEeZ2648zhPtSa/AWiry5v81avg2Vo46odFqxbTVRJlfCd3vspw/M/z/R6afdr5/6rnX
I+z1yiPq8u4v4VI8s2cAr3oXYaXR9d7TbIgRCzssucIFLK08fbzElw6M5rDAIEU1NAFWcc7skF8X
uCEeAUUcdF2YDzrW01geYGLYj3r58vFwF84LOBukHImpNBDXZSbhEbQ5+ygdVaakGjEWGGW6FCUJ
HtkTMqHu/YApw+7jUS9MEl4dLwDGhj67LhtmqJmUXueWR+D6ziFRq3APua68g/SI5WGGJEj92TQH
+BIXMehqUBcOd8jqu4qhaZfM8VgKmW3HuNHrmwbtW/npq/h8nFX8qdBoGRF2LY+IUIfY8sAz3/dd
rzt4SlP8+HgZL2xWHtt8Nz4GyOJ1rtgVCQlBUhXH1hC1Bqfb6261rml/L0jqY52lUJOxDeAx5jeL
08tjioWkt//4R1z8lhY0KLIPbud1Ibbpai2h+Mu3RFid0lI27yMZujckJPN+luDmPx7vQsADh+Zq
IPIY812y02kKbOfeKI8iwwpEkUQ5v6XtejPPXlle2TYXJwemGEVDFQLbOpPTrRpb1TCqCERJh/lU
NT/SU1dvmzbWHnC/jK4cx4uT44W14NE4IWtRIM2J8JqdmVyV9c392JlK64tuiMuNkoyeceUYXjr8
aE9SHqTxQ1N5mf1fSbktdKfJ26Q6cjpwxk1xYJlDR/2uuV33jUt93oZG6/z7+e+H6h9oGLQ8KN6s
ssfIVssMl3ZOiKm5XzyhQfNCOf+ldIpriiGXvh6cCrjz9JhUAs35/LQKYephwuFHSvTN7wsjTZS7
Cjev6Qs58hi+qJ1Cb/HKnrm4qrBWwXdRjOS/81GR/qdcDXvnmApVfQJJ5hp7qY7Zm1br7lMdZl8q
NUYi+uNlvXBlaqjxEsf/1FbW5V5HmkAmjbY4qmGb/PRwI/Vlpwt34w6JhiNpaXmxH0+uXt3EGFjH
V/K8i5OGDYZMwCLstMaq0uupQk1BtCvP0UEPwzD2e68OXV+Rjbbt4hmx67xH3frjWV/6whbEmT+0
SGLPKqwjXCBj3HUJBkNTgGhy54A7Utyk9SKwDl7mP0xzIVYA5yLc8Y49/7Yw2owSb0LE+jQ9P2Fb
UW8a+MnfZlX2t5YEURpkeiSuwK4vfVv28KL+QJ+Crsz5qLgshQZIVaTC9BBd6wldINKg6FlTMVUc
h07ZdoYpf2cyzn58vL6XPitptEu1zuYPdbWX8YbBJ7JFpKzupfMFyXJ83TAhKHwhxLTRm0JsPEtc
00a7cK8RXRY0AKPStNXO59v0KgIeScR8SfZuLMMeHgdcejflBKNyk7QCI5YMl2RcvbzQeoyb3nn7
eN7Lvjkrdi3qsoACgGqyoen4nf+COes1Naz5BaU+u+ld0hfxV/on7rj7eJwL8Z5xlncKXQvtHdJG
T2OzqR2khmoMSjBDy6euu23mJqtwbMOX4OY/DAeDkXLyIm+wBuRRg9Epx9vpEdkLdlIFf0u/t0Mz
nOGaVTmCfp+PSuzb/zfgKtjPw2zzXka9uyPSYvjjKKPfKV77LBoegVi5Yfc2JuVbVg/zFQjPhdDA
0ABpaKMudKDVUXWaSs8yB10lI8IuyLc7zOV3uHZ0v2pv8P7JUJi/smkuHBZGXEDVKOkBmV+NiEr5
KE2MTI9N3cRfVSN2AGmNuJ/i09T8i1u9h5GXjb/Nxx/10mn5e9jVGnc9/n6aqWRHL2peK1E5h9KU
GV4yVV+/irA5ACT6iq9Yd4dXalVvPx794jJTjgZWgZAZidL5SWnLCXCU5AvPvYiOYA8PdRFNr1I1
p70pneHz+TXPBWA7PNH4d72DkezOlHTI8qPdybe2qfCGMiLtqPSadU1q+kLUBdZHQR+xMaS51o8U
revC0lNjNOBz9S6sRXFnNOHY+a0SdftEJhJj4DhcHIo/j4dews9fQ68+KVaAWYL+cn7UmhRajVN7
ztZTTOtZkgZeWdFLu5Z7EmQ4MA4i3uoKBY9O7z8z02NVdD2mKLMu+zu9znss/RTH22SKjoFZX+P5
dPPx1rkU/Ch00caDDwGOdLV1yi7yZK6A+gbdOh1GCzqaCzHgt9m13ZU84eJQ5IC8Av9AvlZDhaiC
d1qspEcgyM2tW8/tbV/B/MxRE3/8D7OijcqUoGVxg50fCKWarGzCm/OIKW66dzEH9MesMx8Sh4vk
PwyFl/KikUgRf01ecGY2rrZ4IzRzjVlin03mzo5NnKHi3KnGK3Hm0nlA9OX/jrbaKHLKRuQfkUbU
MajDsU0A7fqihYMZJDkeATWuR6GPhLCzF1ZbXkmB3mO7ORKAAxESQd2A/bJa1hnwpRr1jF50JISY
oQ85Kp66PqCnAE3MAWM96veU4awfBS7eWHSA8r/Lcfu+xuG4tJcQJiPkwcziDbPKDfS6mzBlTItj
MbTDro8z50BjvtnaFq7Q/ue/MHh2JGJgL3NSVoEAQ2nYVpqSc6Vg+ZAUXaoFImkBVdeS1vPHg11a
Y3A45qJFid4nDYzzrZtbrVCmskqP9E3lBM5Xy4btpM7dts8bjHgNW+uGoMX/dbrTcFp78DBXExtQ
X/X3j3/KhaDE+5DYiwEGrglrgGDkpfHY5ojLJVXu3JfJYHiBowy+Ff4Oi2z55oV+bX9fuMlofmMf
iHbMgmVbrTWdMBv/WQBeNZjTNwtonrZz8Mp1TkPa1AgDJG6Zff72pMsHQgal6iXDX6UMUq9QXZ3H
5Oh2ZXoXzmOFz7Q3jDfQTNWHqFeVT0txg/BZnqYWwy0qOatIiKSDiolniODvpDg+pGH3FiPO/BvU
VTew02i4NuCFVBrMDB+SFAHpjHVzyhhkpTo9A6Zaaged1Mdqm2mDpl5ZyktbBmVqHsA8urnQVpu3
1SJ7jDSXpeyV7Luetnh/F5U5RIeBFme0r4VLbTFEY2L87MicGFpTC36NMhGohvNjkySgJXQNik85
eDyse+rmMfJNhsgB8mYReiTgaJvA8krnn08ek2XfcK3xREPcEUGH85ERH1KRGva6Y6TRHg8c7LE6
OtN2DKU7sUcj0MpZ7qZeuxYq3sVABl6qRoBSgChSXTkfOC1dN6nGYkAQXzZfqqq/izp0iLGCL4bP
lsSWpHJR5KXJodFsXG1YXJ6wmvZi55iZ7fSMX+T4mGAqFXj95Hw22i5D0RIm4gBw4JScz6puBmvs
tdQ5drQ+h22lgAfYGrE1HooSG7iPv927cLNMiyoYWTO4G3BT54OJ1CCjSs385MJS30ZtNP9rDvb0
HLdq9XPZZ9fy2XcHZJmcTlGNaj9Ux7WE+yyMvG1kVp6G2Cq2ZtM2Mc5ZXnHIPTG/IEI23iK16f2H
afKOB5aGixKUqNXnC0NplyME9VPtNfamLFVF9eGegHz07OIGF1yp/acRLexS+EoIna5aOIKTmNIM
z0+FmAd/hOP7pXC66EuMyeFOVO5wZbx3eRHrSt7sLoobi4TuaoaTYYtBGd3iNMIH2k5domylao0/
6bZ0O6xb49ovsjHl4eCFn7Qw4sLgFQ/DFjwycf3dk7Mo0xjr5Cn9IbQGG8w5kNfMi9ZkIFIcci5K
FFyLEAtJes73KXIiSme3hvaqjfW0qxohT5T6oAbMKgRlIz6JsVV2GSyBn9Qd2vu0a78Dh5JPHx+X
P5JAf5Vk+B3A/f7oES4AR+Lt+e8oKwlSRJ3rF0vPbUX4hpKP/QGP5Q6t9c5DaMqv4BQkW7QwVHgS
WRoZre9gUz98nXNzNm+izq2631KiybEppOf+cnDOe3MygF3wW7AFR34/qQAygG31+odmsNv/gdW1
njEwVltfM4v+wRB2l/y+MrUlrpxPDWszkDGQ6ZZQt4470paDSEIteRkH4M4PIB3kC8a22EST9oKt
nxw12maoRFs3iVGbxra2RzU3tmVS5vNhUoWmfXMSJc79OXaGeDOVaTTB9ExmsVemKgsfNCDV1W0a
UfTAsBKNnVtR6IX2Pcv4S8fuDesKcmIV3bjrAU5w4Bei+aJYuRQt/motzAD6Qsepp1egxtWj3nlJ
53sa1gpS96KdXfZXKGKQV9eLiHApwAmgfhRISR7X8TQZSiWHifdi5Ymw9ko78RDzAcbX9t1cjE60
rXukrgMHWIz2pekgjnloHE1bK6y0Ehttxyx2TRq5L2ocK9om9KYi9YF/9W5QJ7aIcaqPm/KxwP4y
84dqjr5aHdyPe8uVBvbx0hvKfezWWvncmmEYHRpUjeb66zxKUcsv2MIWe9Ogx/I4p4hK3mRVhzkk
tgSKwOHXbMZ+TzemuVPTsmix/B215NusRcOX0m50FwJjl77ZbYzpYWU285NZosGzaZWeM5k7eb1L
p2nsb3DlzMJ9lfZ6G4x5VGEfl9dpuuuEN3Z3ozs3VOAGYwrth6ov8t8ZZbHed/SwqbeOgZPg62RO
CMq3We6kQV5kVuSPaHGa6c7OhzD5AQ8kP3kTS3YoaZQ7QW0VefpF1Oh1dxQLTFrzvrRqSzkYdei8
OKRH8daovfxr3cydRGIBG/K9hYRatG29KTdvR5xfxUbq4Ca3c98MYovjbC59mY/eI/KquvDVwWq9
PUi9LPQnC6p6MEatgZGwMCa5g9PTJbeNQp0GZYNZeWy5zMKbCuWBwgd+NcZPXj0Id1tqduxu2g50
632pqiJHctsuvH6LsoeaBGBxR+fQm5Xm0DxAXS6o6zCFHjSN7i+DMql9cCbdq594PZndg1VZpQkG
YM7u9A4dgR8i5szeN2UzPqhW03V+bsWJh1bt3ES3da+PHhdgU1tb06i0Yq90npN+UTM9sx9EIm3Q
vUjrzzdt4qaeL90YFHsxlxD0zVE5JB0NuaBX06F8iVBG64KRa/7NtVtnCmq7Et8In8uqpWY0Yu6t
x9PBQFsif3CqYf4nmmWMVrasHIG5MDIqiD/kahM6ui/6ZHAD7ix72keYxxQP86AqWu4bGcFVbJQC
CYEvJolJ+ITVjdbd1nXkaV9MtVHK2xBf6rEKjK4uiye87JVoN6J9GL9qvV2XX1vVyWW1aWUe6tsh
1AVaVE6RqOmvUIm7WPcHrXUqPSiGpLB+qEAP7UNRAbG6deoqqmga8XoIOHqdfFJdRS+jnT4bhsCn
PlGc3h8K2wzvhsEecStpkihrYHf3uZtKHzsRZB6bUM/ijW5PIZV1jJWOYooj9WccNerjTHMw8hvi
QnqbEJq1HZL/+v9CPMMOpoZSwAa2OL6jet+oxtMcK9PwqhnCAI7Sq136cxC99WAqRlzfWx13k0+E
QjjZdSP8Vetw8MYgsnTZbHrPBpwz6FWhPuJbnP6vA+pqPagq76KJyp7tj0pazAFurdZ+RuZZ89XG
sd/suTSea+QwNLZ3jHO2Pc04D4fCGHJIoE7b+hUqR1Gg1xHmpLXTVi2KWy7SEmYhRgBHc6Ihmzt3
v12MsYugzZTiWwtw0fVju3LHm5Jmy+T3bRRizeuUVXFXY0nV7tRYxrezkRvappE4mfveJCeJEp6S
duqWpKoqNijUul97ZVZqvzXtUtuYoVXFe8NMdROrYwsX4l0DYzS77WEutWARMHG0TgiTFL/D3uRc
513exhtEaXvzK3w82d3lDXq09yjSp32xS9XZtO+SJoyfrTyd2k0+G1aMWL+OZ7hTR9YTNPR02Cjz
5GASi+5jX0V+7fKODnR0s79GZhbKY+6BXApoE+kpDoHqMrtK9MqG3r4udmQBiHSJjhD1ver1/kYd
Sp1HWwOXJCjGuJgP7ZCH3Vf41wgm5DB0jw3No3+53szoZ1RO027UULf6LR070gOrnYF6ofSft3tL
zOU31cs8K6jsJrW2xmh2YjfRcuoDYdfmuFNoboLgznDC9KcM5ONNTpck3pSh6TzjzppMh0EubGM3
t8zutpPeYoNaJZU/zFKW900G5msr7GS0b0ttYD/D0tZtnz5i1TyaSZmIPVim3t6GagkmvRWOot33
PXpD2qZFskp7mwpkqh5UaKZQ6a0xzfX7aCmkggaIWE9Y4GMXhLxmxHOXDqJK9vDU8Wje5CKei+Dj
bGjVzqDxt/ghAWeh5kU1ai12T/M87Lwpm1/TyGr7myqS+VONynT3NTRCzrjLNYKrNVMcd5WUhvCL
snM/KZOz/AoqfOQtVEuQalmz/fA60DCntrXX0MjxMiboHzXpZSUUk2tilO9SJYbi7U4FHLYmL2rz
PFWCvJDGkRT6K1GxPLaTjA5OnDQvUsxTvxeak10zOFm9WJicTY0USDBCjLzj12WDDKmsjMQ2fvNy
M7Z8xRHDg9YX2r1UkEmLBI4CTiVwUBilJq583lXlYOnrUl2kWPHnTWitAXalNdAZapT0TUox1kE2
2cmpoCS1scc8v/ZmWJbuLLF2AQr/6ckBFIJtvSrptU3kWvSn0tcolspjCidKfuHuqKqNBp/B3VgR
hdx9afWW97UooH9va1XW/baJZpKyzEhhFsApq29DQPlPJmjgnjKv9Pp/wyF2K3MDVb9Lfg1KrKo7
eCaFept4TftPXdp2Ttx0i+owA3Lsb8j1SuMK1vXdxoGsj8QITzMOI4/dVd2pT0e7RVLKep3Jlpvl
Nteib5keN4dB6Rs2bd1VzZVa17vPx5gLfX1hTi7Cc6tXWNOV7qRT8H1dbq3Ohx8xJHedQunEr7yo
u6aCa62fRiwOpZGl7g8Llq2zmmM0IDc6x4n6OqY4oe2E0Mru26i0OJVbPGSGrdVoM6wevp61KfXc
fQGd0esBzRnYUhPSH2PupzA68x9xjQifvYdJOjcPuig77Qaza9t7nHH3FviVL+7KpS8MIxb/SyYR
WqTnPeyE0a8Q+kh+Cm6yaBuiw1E8eG5eFIEOdDHb6p2undCYHDTfNusa7KSgi8YjR6TtXVXEc/xk
NsJqvkWlXnV4qRtjV21AeatRoODmrbgBcp1heluYgEr9Kgl1DI8hbSpbR8+stA+k3WvODjVgHMiD
0WwdtHMIFhTIt0Vv9Yu5eCVLmmhhKvr20Zy5wp69MCrKNydurPaTtSti1UIU5HmnQouhdrUKWagQ
p8nQDNOJfkG0TeYSx6I4cR+c2XjD4lG50udaXwk27DceyHC5KKTqtLTOI6Rs4lEbYqmelIq3ws6e
smg3KZn+Tc2tPNqr7txvdDc3Uj+LEe3wW7vKzCsbf33Y+A0o8xKiKYHQblurmg6RqkS5V+qnyI6M
wHGz7Kkcqtingm+SckBlu1KMfFd4+TMiBxv0BPoBVAbOZ50JrbPqtNVPjklWkUjI+3ncJLuhCkNf
Gex5jzqHFpSJ/KUkSnrQOjMK3Dq/Jqh/YeasPIcewQoKTfqqnlZYccEBz41TKJPkVoV5tTX7ZvoO
8Eo9dLIbbj5OAP74xv8dtZn4QmLlglrUVbktzifeTE43WINtnqbUa/9xZG4/eLx77AN0Gkf1ky51
vY2U2Zzvsf9SeOI2SrPt9F7Mm3AAn7YDaxFeKWisqqc0S/hRaMrCY6Bea66JBREWPB1UN/MEDCgO
dLSWtm5Vd6o/9+XwUlRoEezmxgjV5yursSzvejXoYEK34dZ8L2faZhP4NiLjKY7d8BcYk6bYIK4p
bupYGt42ruJp3mRhGp8yr2qe6Z6mW4i3qvbJ22ZZAIh/RGGAxhA5lpvhr4qO6SVVag2jdera3v2W
NroThF5sS5LA2iHpdKus23889wtrjuMPlX8qOguldhX86Uaqyoxq7Ukkyb/pYFYH1axwnyqgXW0o
18lfOBHpn8MNLR8agRAYxSZKwouIxvk8e42ShFp09qkfB/XGVGN8OYZ5Hh8pcJu+a2XRNTLOhfCG
iNWyqIg9AGtZraxHjp33orROZdPOzbacmvmA34sz+8hyhw/gs2QWGKnVDwF8oCpQG2O60l5fZ4TL
pJkqBWwaA4u46/mkO6OWat4yaRU1gL0E/HFHjl4FI4+sjZpBPSwSo9xMo3XN8ehd3W4ZGtwoCC3w
q3gfLeHnr33VGRTYsC90T8kYZsOXtGRHPMa5aYEGySy926IfljUPUL2NYLI719j2vOCHIEWn/KFC
8i6+LdJBuentsJv/xXxe7xJfpeuQ7NrW0cbfoznILsUpJ9YeZ+gVbiAgc91DDWrFpy8JKpC0qtDT
p3sEQP18LnVTIVBV5Syj4ApPrU6mfjyaOWgJL8seNBBFV9Lp93uHEQG30Udy6UGshfTtyAw1SY36
1A+QjmZTkcdRkdNOxkVx52FfddMa6rQXXG37nIv0SlBYtuZ5cOLrERgdkrTlvKzuKBwJpcnb2D55
fdztdbeSmyj2RtRox3n3cTC4cB8SfDmSaNAClKThcb64MdXUKRyFfbKHBkW3Dv2mW+lpXexXtW3K
Te92OVWsTvuCoXzp3UiO21anrwXsLhFV9OngxM/hmgLCrrpLN/385yCKZPb5pNmnetL777Ed1ttY
TPnOiYXmzzBL905uflKulODEoCw4NCwk3hGfOx90dBXYl0LaJ1JEZ29X6vCWOg6gkBb+zucar//f
WGh4UMBHOG/9eKJEbLRNmtknrdLTXwNqin6J6v9tW1XllW/7Pvws80JYY7nxwY+vYm7tActS+PKn
3O6xt+IG9vtIb4Ipq24TK1KCaEbJUbei5Mr+vTwwKlwA5+G1recYG9SEzN6yT8rQepsx6csbvClw
gSo9xLS7atsPzWtoacWVeLtWEmFxEdVhUB7g5JRInp5/SKvvEsuM6/zFHFEqeQJf7Gm+4UYard9O
zf3KotuzmwpjMHd1YdbOhr2VaZjjiKE4mLEm2fCDoIrc9ka6NXBcuWaWeeHA0VMkw18wtBCa152/
pJJVVhWj8RIL+RKGebaz+jQOjDzXN1mEBSFYTDMw21n4dTTmQTtG3j6ldLf5+OS/DzJYVYHCxKgD
wQN7nYDKRG27OO7dE2JdMcCjfvzW1r3yOg2Wcq369D7lAAGJWgQva5Pu/hpSB8BcFDYvsFNGB+IQ
akZzG8ZWCuheVX7NmszQ12yunerl1J5HUfpE4N2p/dCbJwk43wzpHDn5bPfJS6MbNC9owp86fCpa
HlVmh/5iN/7z8YpeGhD9ucUmYSk7rf2dKEsMcWSq6UvfWtMzAN526zW6uofQMB07qb59PNyf5Hg9
QfILqCmLmxst6/MJwr11ROc40UuduML+URWZLgLqaa16yGM18RVBaRSBrX/aMQ4PjYG1oj85UtsL
ct5tb7cZSMoh6fKdNeBEfxRQXa8syYUPj5CZRxwnB4F8ucqAJm+cjCRs3VPYmGJTWSRe6ShzqmHZ
8NssOtdv4pQL5uOVubC1EWyFX8bbAsrXmh6ttHk9Y6/NqGi8AFfK9PvZG62jqqTtNbnS97GOvfVH
VpJsk+Rk+S1/JVpKbqV5jG7ai+okaVC3Vb8vmjb3S9L3gx2r3eOkdSKIMkgln50lo0GkAHiGm+I7
2oHApKAdujh/QVLMMXxQSmUwtDiC+FlhXpPevbDZGA00HdBMKMroIa/mid9WNw1t9oJtpqoHpaxH
nAtNhHi/KSnGjltTVta0iXLUvrZ5NrjOK1Tt8augBxv6lh6q/6oIITqHSfT1tEWH0k2fMtmyTz+5
LLylwFY7mCBRaH5Xv0uwxcStRMZvycSlE1TYjW7IkqdwizD1NfzEu6+/ZCrIevKE5QULmON8Veas
aLB58uK3Qg+z+97O8r1bFPTJWR6/rxTjZ2Mn90bbN1eu2HexZikTUUAgP0WeCkbG+cBxOVIpo7D3
mnI/vFKimw99L8bvIq/HV6gh1+w/Lo8HiIs8nOrUu2JR6RiVOWb6a9gW5Y2eY9fVj2W+LRHMq/0I
VeYr1alLA/KCQTue5gxX5WqCTpgPSRKO5itADPd17kf7W5nTHVPxPdwYvXnVyvldTZTwhG0TZ/jP
q81Zf0pNjZvO0pXfbtF09qYaasmLR49pgYdeUh6MJs77t1ybHEu5jSE8V48goqX8URpTHe0SY+7r
5qbQxqm98q3Jx/maZ5F+4QDDleASdbT3eU2rRmkjUWP+DSogRjxY99qYTAosb+IEw1i6VnjvUrvZ
R4qbz1/Nhm4QbcGWx52SWrH3ICK92CBCUzqbUbOK4UGKDmmY0jHV9qYpnaG8HZUIoaEcojUCjICi
rJu5TczkpsG6s98Nal8oRxl2wB8pVBr51u1k/NsgV4ix6ZFk50OvJeVjliMDHwcwQMsp3drCaOra
L+kc/6R/q0xHL5bOybB4GH/RzMQ8kZun+e/Z7KNum3plHgcAFvK3WEon8UXpYLsncAzde1GNyv7Q
j1P8rdYbShVSGPyvgaXyGEF9jy7o/yHtvHbjRrp2fUUEmMMpO7dkS7KV7BPCkqVizvnq90MNNuBm
C03o/zABA8xgqllxhTd0h0yYRvDDCsPmB1qVXr+XUi/5qYNnGlxpwjGth9CiDShFfX41qLV6PzpV
rfwekhHLrSyKkvCmpQVwZaIJGbgjHcV4sgQxk4dK72X5YPcVWDd3rMBNrytTC68dKK/2URe21riW
kEqMU+IywkE5yJ36QKfEL96qhMrRqiqUko7MqGY/QvjIOk36IIqv8RPSZJbP8R4Mq8HfpVKywXQN
M9KRD+p8aR1kUAN2SDVL116S9M4q6KysvDeLwZe7TaMXeZRuTA9NXh8vIOHb2x5I+/MohbL+Gvlt
2G2DhCrv1ikk7V0PvDFLIDLZDgVzswMS1S08wGfX4lTOmgDfxLfwVudlPcURcpDk8vDKFVHv/Lhr
toFei+2UVbsl+DvEd7HcloMuWkgBzka2IIkBoqWPSsmFZ+D0XsxMpAGSodX/mp2clAhMwCtag6BT
7ugvZQ8l6BzsJ6h+Zs6uxjaexsHl5+esdEDggSgLSlPgBiei3OkPGJI+MJIkFe81Gn3iTrNr+1nq
lJFALClv4JyH4dVYeOUm9JvkgddpWIjrz0IucLbUDmhFknnRbZ4FJLTblJTEJXohvFd2AZ42Yp2n
Q6q56Jd8lzCUs2mmO/kSaHJ+YVNNpJJJwE3IPQXds9wrtou6z0vZfBmQcN8W41AcctXOdzHqoygk
FjhgXJ5pfXYp0sZGdQKZBrqf4G/nXo5NLNAbtnrnBcU2awRD1MauNL3RCyC4eTQ5od5B2vIKoedh
UlI8XVFZkvKRV9Z5oVIUuHpftfdGJpI3QDfGF4XRkH9CoGCKJ4le1MkL6nQsddC9IVA770XGFWof
VmN9rIJCRhcXeZaiXZRS/gjA/31ZPgYElgT5j8NCGHM6IJLYcRw4mUPT2vDvrNZpbzwbEnIrd/Vh
wPhNuF5OzSApc/2gFfkftc6l/eWFPEuJP34EnC7iKHYu2IDTH1G2Sk5jO3ZekqJRy7VnjrYbEOE9
+HU7HLvB1je+GUavXS+8N9Ufu5vYSOXENRLZ3l7+LfP747+fQqma/hA14zlJOk4buR/r1nnJHbsx
D07bpqXbNpiSuk6His1aU4qR9mMW3inNIO4uj36+pVl+dFT+/+iziUCISzca5D5fii4N1mZlD2Kl
+ctuvednlXFswioo6NQg5mSrQVP7zqkrJjxWo5+6AyfHHGtjx9PYXZmBMy60eT4bD+wK/GcsgYDk
zu6krLXNwXEG+6XvDA011x6782HoVjjk6L/rogwW3p/PjizkDSJjDi3w+Gme/0nK2gnJ2yfCeYlF
adyqfSl+pb7dH0Y9jJfIZJ99G510Sg0T2Yjo8XSsqCQiLHE+fsGo3up3WWPGV5kW2KMrxZKDbW9s
aA9f3iZgBRSyG8o2iBnNplNX0s6Wwsx7kTylEauK7pXYyhFP+cIV+8lpmGwLWDQ6lTRqZ0lfjvfH
gEOB91LJebbKUs8BFZFLGxPD3r1aDvGqyLzyPgzLanf5Ez9ZwSnLgL4P1YC69GwF1RoBTr0onRcF
G3dnN8pjiGuVro8buQd+txA1zN9MTj1ylCTwiCii+DVntZuBWkuxIqSXWJf0airIDrFbqab/6uVS
TBRRJ67QHO/58kd+snW45BGAoDLGLj2rO+OmQoXZYHq9UiA0kbV7UsX+IGFksDGiZsne5bPx4KpA
jCGFY8wpdvnnWNAMLGNFHqSXCR9xlGDlrNsMFtVGsoPwWmcWltrtny3jpINFHDRRZNTZMtJ2Ch0P
CZMXgeamWMOq9VaSaobpKvVDb2G3fnJ7MhaZEkf/o/91+nmx0flV7rfeS6rnjUojWQdepvSjvHC7
fLZbiDvI9+nes11mJ95py0KLRst7sRLRHEa1GzZRHAVH+tbetVWM8aEcRm/hkfxs0MmAnKI2PDww
G6cf12de5kRVI14lMoWVHpfdBh9pDD18pdg3eaN/y9UgXDiF54Oil0YxU6WBiprGnG/Qea0ceLIp
XpvAhx6bGEVLhwhS2tbuRXGdqqWTu7DA9fXlg3G+kow7RUDUtaABzY15qFiXvfAtzkRUa6VbsBCE
JJSM3i+Pc749uUDRaGI6wdvQpz2dVFzRzKTKGv+17yznWhuSwQ07y/yhq5Kz+fpQE4sCvAe5AT/4
dKhEBFGI8WDAUF1yPUhqeI+3JNhmpCy+fK18GDDCfuHNnWA1p0OJovIraB18laOl3xKpkg79oHAU
Wv/a9qtse/nLPtkkaHPwOHCHTmI2s1tF93IraQL4O5VcGevA6utnR9LiQ+KEAZg5TUWBNlsSZp+n
WUwiHRR0wmldUOabfyP4ljLV0yx4leWu22lq6K01XFLdYIi071SYa3iGvfoIyKPfOJFsLlw1n20c
QoupFDaxt+Za/F5QDFahScEr1bn2wDMZrnQrjX9YYxscLk/v+aVNVkAlG2l0zgK79XQ1jcxujdEs
kteqj7ViIydBFt3aSOarD1So6juRQ7peEp76bFBqYRw0kklCm9maJnkUAWHPslelg+Qr42N8R11I
ux761N8jstEv3G6fjEedgMQZA09SuXmgkTrmWAJ/yl610jJcoMwB2qJdVa+7odPfQ8rECy/++QJO
ryANKTT2KGrO65kAg8JUNH38Kg/quLUzYT20gYYxkNKOX/SOYfkg2SFZTDcClC7V4tMVJIzI/K7L
o1fJo1NwP0Ql6b/neIl0yKAL3F/eL2dfNuVxsN8nYSvav/OpRGVS5J0W1K+TzNPvGu0jVyFA5fGV
tPb/MBaZGQiJqdRBMez0y0CP5aY8Bs2rJmcGKAFkrTa8iRA8KilYakGc3TMk4dRmp9yILyNPPB2s
1eEsF57avzp9VV1rXmCuirwzbvo2PLROuAnUNFo4e2fvEGg5wMDg01SOgTNHZGa57aWxCNVXOZIJ
X/DEK+SNSq1wIe87X7OJ1IfZOJ16qnTadDz+CcycqK1a8jT1taZHAbsWj5Gj33ttvYplZykKnObp
JOVnvSasHfxT9JfpAZ8OplQGnJfGif/GRqMBfkyNB3ih4WrsYwsAaJCuILI5GxGp6d/LW/Os2oBM
KBILk8o1+rMyCKXTobXe1JKmbMt3SqbmnwChsysyq+FHEcI2ikvR/c0RD7wPdaU/4jZpP6rJ0C3M
9dwqbMI7WxpapRTSiWv46/RHBKnUe9lo1G+aBrZ7M5qhV7pG0IiCutjQIG8SyGgfIfavP0h64gOK
GzRln3RGGVEzTtQ/dQT6/RDLSiZvF2ZovuMmigbPGUK1ZMkIWMx+nBYgIFLHhvqGWJH2o9U97Y8E
0uqZineJg5kCna2nerQpyESvijBtrZVjSMrEacymYEJvH8sx6p9gYTRLigxnENLpxwEgnRzW2KnA
h09nTintuG6VUX2Ty9r5FtB5elbwgSxctbK1mw6OYOc6NbJKbke5PnHpTvj+ui3zbl/rPhRaXy98
Y2E950/H9KNIhIkEyGomtvbpj7Ja4sQ2MpW3cYj7N6NQsncjpqqqs2o/ECtb8jz7ZP9wQKlRT1aY
ZN/6PBKHWJT4Sm+9hVkp40bRpTWqiFZSu4VfiZusylP52vIH2dXjsLHXGU/1Dy/VWxd+YPI3HYhn
tr5aJ+H68uY5nwlKv1OyTgIEpnuel9hxhq5Eo3h/o8b4I0WmR7s/bbtrz0K7MQnLt8vDze9jKr30
1uHms9VISOa1Ss9pKqgQqngTPALuKOMRU0mFdFXmVX3otLQ96p3tby4POr+8PgbFu4sKP7hdKr+n
qw1dzodjxqDZCGS11nx9R8vLgRCYKbcNuqe7Ho2ZQyVg9F4e+ZPZ5Y6mrk2hewIrz5a9G/3CMBpJ
vKFT1P3Kaztb+2GgXelNH617299fHu5sdmEQoTnKLc1rhwbJ7EOJlOQgCMPwjYNTJa6GsNZrrzVD
hURH0rnUtVDoNfR2Kc+cP0VIgTCrU0EEUMF5QVjBtabBNSJ6K2OODpSbbC2c0jPw+uXd++qOZTBa
mzDLCcUm7erT1cxLS23ttInegFYEg1vAaZU2sUb1A/y9tEG4o8y/GLnzfdTxoZ5p4IKIJWZ3GCTJ
kEZ5m7wZQqT70rPtK9jA3mEMgLBeXsJPppKhAODy0CBiM+fcjZC680jOkzc/VoNN4ijStvdVNYWW
SIFg4bvOtuf0XTiOTBkm5hhzHRKqkKEiYTv2BnrRXwVRr+0bmlG7YWil2wTPuf/LeAjV2ASZAHPn
jjlyDaopVILsLQgNgSJEnhX1QVZ740qUaSa5ea5rC9DJs7M/fSKnYbpuwIfOly7y6clLkZW8mWHY
33lhkW/KLDTdsokA3MiVWl8XujHZJOfdUtD0yVryvKCDxN6ZEr/p3/8ToQ0GCYOA6vnmN30Gnakt
sn1VdGFApzsxby9vnE/WksFIS7jHieXnVI001YIk1qrsbUwjbZPhXr8BUtjvWlQZVx3Uu4W75tPx
eDlpnU5YsvnEJqra+HnSZ29NGZp7ChIRboFlcsvDle4rnvmFdsD5ZKKupFDXBR89mQ/NJrPoE0t0
iRK9jVYn/yhEU6wpMA+3FPKXsOPnISdBFNwmEucP3TN5do8qOfhOgqX4TdhFjgnPqMZoLtjmk1Op
4R2O8XDGQrkAOdVqNyacw23VjsVCC/F8gvkRNAh4PdAhobJ1unuoSg5yOGQcTmsMd0aUhchNpNpf
q8+jfeVkX0XrMBIeXcBhKRpQaprXs9E1bvNaGtO3atD/VE1R74XGw5WP1jogVdpe3q7nywk0jE4s
ZcnJunwuWwVFqIk0T2retEj3vgfyiHBN6AQHXWvfvj4SSELCDpr7tLdnsV7gYJNZS2X75nVqfj2q
jr/pWhFsMZsvd5eHmr2/wLqQtAQdC4RBQQZsbsczjBVSHVKivos00+ELV+qGqpp4zEVlHhLbEGvP
l6sl0sqno06QMu45jQB72kj/XDMdQM2u9mvlHcKDrm9qu1Afa71udiB0tFctV+OnBpEV5WuX+fSx
FENo8ZDM8/zP8086syCilVp9H9RBwYUr9bQfAk3uOz+pPMUNo7JdePmnZ/afJPS/ERHpo/U83QHz
cqjZ4x+jilR793u6SKLJxkc1tKSFKs/s3P03yvRVxBhQeufwvKSmMJmmivZeg+M5ILgCTLKToH5m
UYrL5KDiG/o13BpDflTneaJIMYm3Z3eb3Te9IyW69l5kuGxvpr8nu2IIoHAEDSCpkYDj8k6dHb//
RuT2hrtAlZDc9nTP5EWKSqAa6+9AEINN5YTmIfBRK5VaXdpcHup8Pkm26APQJuMP2nKnQzWdE0zO
XL5wZTGUAwixMVgbVeYhIi4nUCe05uXLI6KsRkKs6UA3+Ot0REXYWWeAnBGuHlbOsbGdu5Cs11mH
pQ7Rt8LAbWFnnh9BJMeYR555Hnw4DKcjDh4GpJGOdIfbKOiqfWsgoiAEIg3vVdzbG/zOxB8NNFz6
5/KXTg/R6YlgvEl1kBwWavYcSOxEhm86cYmwKqhP+ZvoG/+ASpjtakUunkQSKbdo3eB4YlX6lTnI
1pLr9Pk+QrcSrhMvJUITTMHph9eq05q1nIXCjQwd8AmWjjfMMhRuPVtiiJwd/0kHFZjLNBZlr7nZ
Z55mnSRVVivot6CfAmIbFZ82T0T+1dVkIEg27B9oVJzHabX/uVCtruiHspV7dqyXjNHGQXdfXcc1
Il53KVei6YKoq8WxUVHgWLh9PkC4J0vK4MRxU+WQPgX33OngXmH6XT5qbCUP+tKwHakiqld+nIvb
INEQIottq5bBhgM2XA9SITtHxUOaDBbSmK2KUJipW6TZULtq1CVkgb1CrBK6CCME+m2WoKu2Qmqh
1l2QsibmuKh8BH+MsMmkO7PM/fRohFIrQ7THLM/VTHkgLlZ6xJJy14MbGvQrXRP2C0pF6bOf+Kgx
mqNVas3GG0tby9YUgUb4QiVqHc+Xd/vZKeOxmbyRiKYpGyOzfDo1VJQLLe41Rbimk1SHtPKSb5pe
JCvfz9PfJIL9c2Xb5RIzYJZC0DVCJYM7jBNOek0acTpsayA0o1eJKlwfClF16IpsKFddixLfVZy3
VnyEK9VdoeiWJ5uCJshSHnF2g0KBmRSHp84c3NQ58saE5gW9p9N8lKhUZ3ABvtbUscHyy6vMSZsX
UxfGwq199tGMibQlmh1ETlPZ9/SjQYojpNOip+TqRvY3w8rtJkWfnMZt5xzVvtd3Buj+rdmP5sIJ
+ORriboxq+bpnegYs7uU9CgynAgtRXcog71ViyLaC1UdxY860Cr9OiMKThZi7bOdRY+cYtQkAArR
CtLJ6dcqQm/ChkJhCAJX190aJcJ6pZSGkrhJJ/KVlEvOtxIAi7dw1XzU106OOxkNGMiJ2QeSBMrv
6ciIJWVOomlQTGq5rdNjTzpZlau80ZT4qYbrD8JYb5R6b+MIGNQrywa+c92bQdp8s9KOJ3xLRo3G
RYnu403TjJLvKqUKDD2RkiZf206t73yCVXh8eYV+NEE2gm8uVF5h/fWj2GzWOuGxfLA0klXElujZ
eVdOzWlWXSm1lAC/LKkaN3qSyMF3M6LIskafuszXMSDHL0p6E91x5+ECT9aDziWF/NP5iIifZfIe
9alzmrWhPjix7ybDz69dJPNBZpMeNV2tjYqvPmk/kcuQ3H5wgxtnYU/N9/F8kFkSWfu4fxuSUJ9I
3VxNWQnpWAYHe0n/d751Z8Nos9vJtKBk59LHt4i99UP+ORyWvmQeZcyHmGVQmTAMkgjWBKEB/1qp
XWlYm6/ivn5Qf1xemPmtMx9pdusUUMgtuWQk5SY6osJlbIxv/hE7lsvDLM3Z7CFRwfpn8O7UJ+9b
ug7X8k+c6m//tyFmt1jQ6bUneYH6xEW90tee62+k7eUhPlxM/r075rM1C74CLIi0vOAzij/F92K3
DWAduM1DC07/byC5wbNzEGvpgFScsVQRnWsFzM/pPPtLAqmI6o7vC8Wu1PeVtxqSW7mq3VIyjorq
ogfz3bA3QjsomuRKRgEg5yDJV2O15TevOzQ7zHvE2SoIxpenZR6SzmdldoPIgPfDuGcP+dZL0t1V
6a+mXLg/Pj0QPBdT/ZneyZy0qfpEfmhwsH8i9z45Kr+d32Itttn+8pd8uk3/GWZ2GrIhDBw/Ypjs
Pdpnr8OzdBh2/9sQs5MgmXmtJbQrn5qN2EzbdHC/Gk1/rMc/XzE7CbUGnXyMpyGO+bU4qofiEC2d
hOkGOjsJ/4wxOwmlr+dWqTOGcpM6bnsNJgvXtfIlL91GW0V/5Zf/bdpm8UIlHFmqE3Z/9j5eSY/a
Md0tLf6cl/7fCfvnm2b72IoUP5cQlX7yfufX6i77bd52vNvHttzWj/6DPrr1s79gzrK042YPYx1l
fekHjDkMK+nJLNZSvnLuzYf/bfZmL2OaixiFR2av2/T7/zaddrg8xKePL0VT4mXEuzimp2EEDjsj
IL1IfbLKYyb9tPWfRje6WvfrfxtmtrflTHhxODJM7m8cYxdGxzxfBfrCIf1oR/+7vUnxoRuR+ph4
C4AFmj3AtQXvvIzl8ZdT2X7qKkHf3HnAG1to4hDTt1maoUyIElawlzDrSNcRWo3vQVTqhB1YISxU
HeaTCyAD3NUEYgXqQut4di8NXV9qYe0pv+woxv5N7tObkgiZcK3QXNLQfiGSmmbx9PMnMRw63IgB
UVSds5NQWuPnRI7/WxiJo7teGMS4OnvWUlg4fzmI/kl6yAPArQKcmcvVN72HLLeuer/aSrULfwXW
rZGPJMajraxoVlVfdOwCUANMjhgXpPzEdf94ZP8pNMTAVQNRxvlvrUiMFeculVe2hJuVZYxYAId1
viQaOD/g5M08WVOdGNELDXeZ03NRU6cCe6UFfypVCq5GPwpuTDwNvyFobN+M2ZhdxwD2F4qNZ+s3
+YMpNpOKMA2tldlhTLRY7iWEl1HwVEGhUHXYYQygri6fxbPVQxV/6rQD5KYGB9rr9NOk3EZwPVHS
P6VUOPkKCe7spzNZKu+AmCQLL875J8GEmTw2wR+Sps5FSe2ceiDGN8mf3Eyb6xLbxru0MJYmblqN
k40PAH6CkSkICkFpmEONJQ+pIj0yzYfAz9ptLpnGt9YKlH0oksfObs29hG1F7kqS0q7Gpu0WMvF5
HwxgCI1Em7wUDg6Hb+6AbchxVEi+sB8Kn2cBqmtvl3+sXgY4nmZ+g7KtXQYBWOsRFu89ipSp6rim
EJH0FsX8ZwuT/gGwnM0HdX80+ICY8g9ziDfPoYcwuy4eawntY6RAospKd0ZTt+IuQbrDuirrVFfW
dKDLaiUQQnZcWWf3/SxRW8jf8PBtBm9VoZ4X1a4JIdssXCeuzOqYqJWRr0l36zZZDYLi1n7Qq1D/
orURU0pfBK4jiCj2D3N6ukuL2MHWoIv0h6E1pe+ghBEVbunOPpV2orRbRHAyQFCXT8bZobdp6lGa
4gjSJAL4dDpmyQb2bTOxH3KFSaPo6blIYVhHNOa1gwdO+JueWcXCC3y+dznzwIr4WjJ58Ping3pq
18ZjXnkPfuXT+CpDvYpx0qw0OOJNbVu7uNOU4RAkrZzCDFBTb612cJgXboV5RvnhOAy3FzAIJxKc
5OnPaKc0TIdi/WCOohq/o6giyjUO5KZ28EGdFeuxpJ63oUKTkwiGiWcsBDtn19KkKjJ1WKimQcKY
l5bkMNeNQFazxzEago6mQNj3W6PwBt9NG1MsXUxnwzHX4O3YXCCAALzOLnhblBZuG1b0GI9xTM2n
SmHASyG0cjdi3u8v76yz2Z0ILbyYgJV5m4GHns5uF0EiM/xGesBuariLG61Z5bGW7vJIdK49Ulsa
4rBfU7CzF/b0+d30USDEO2f6AyjfbFNTpTLQh4nLR80vpe9l4jjXehs637OhMVZ8tH6lRYl6p3i6
/11X/HdVqZOFuOzsXPGiTXzBiTDIP8wZg46RRLokCqJxHptw0uWLNrnaRX+7zkiPeiF+BeiWbb42
5Wh706YHA0UchHn3HLNj6N0UUTTGY5ln6W1FF/SuSzq9vUM6fHzvVKs214kxFuF3zx+9pX7PfMEp
P9PfZmPBr+G5nTtxooxeRK3d9Y9mZtnXXkwZ8qXKVSdeBVpY0jUAzZPsBr3udtmAKO5XV/2j/M1z
SBOAv5+hXLxWUPo0g+GxIzlSVn6o2sc0spvoqLWY0LgZ2PXvaaXmP8OiMo9pOwQvWub1xsLtNg+B
p98BNB9yxYRkpFR9uvElQ+mcoSnkx6KqvcElSMjLXafWcYkQnhAgi5okX0DAnI8J8BiZAIb9r+F2
OmbTJ7g8INX/6GCNsq711rkZCwfpkUhag/JZEnye725wYTj9oGtC0iEjOje7SSKjHtWqysvHcEQw
xG/r7hviHuNWchyhugUbHY3fpPp7eXvPAysNFgIvFPKq7C7e+tmxFpGh5SDmjUetwVZ6krkMnwx9
0JbexM/G4fCgGshg9JNm70LSdHZQovvDPdlKwXH0pNhaJWpZ6gtbdn4h80EgMrmLQYZMtJjp3/8T
41f14CDT1iiPIuorN1K8bNMh3O36srdkYXh+OBmKqB5CAFBX4KanQzkN1ElMlpRHBM6za20sraum
0z1as2xR2Ajhuvaz8SVukTi6vGrnWxPG3eRDBwCGNZujiJXKsdAsVeVHzNOsbRqXlnwsiDhstyB8
vdcabJS+PCLUf1rBbFECwjlkootSOapaWTxaflRtPdOqt46SOhsbeRPXglC5ANE4Ow0ATmFuocEI
6gWbr9ncipTu/ZA242OYqfGuHCgrpcB7VzJn5CAS2dzkWfN8+RvP9iiY4Qm/oE/P+aS1ebqeShtB
QC/T8THKHOkmijV9q1VDtvCgfDqKDRoLIjoEuTmh2BO4GjRYBj46Sl+vhyLWsRzy+4ULk5/Or/03
eEdwasLU4caLRyKslVkWaLTp2CCVETx4Uikh6FcOGJaaWlZEL71ZBJXs+hHsCMMFiFY4oauFgZ8+
j2VrJJMiPAjqv+AsqmFvdrGNzUod+7jchiluM6sY0JXzQivEGiLXQYzBe9ac0GuLleSbXem4AK4b
iSe6N81xpY2dl9xUWtZAJ077qjZ3NL4bCl0hDBRl1Q2lb0RrD2PXoUd418qTK5F7+Aa4dOap/O6q
ik3ir8J61Eyq7TaWQQecXcDyu3CzYxvwR5m09OO1WM9bY99gAoxJx5CphWK6PgjpyKIyifKk23aQ
NK6dEIea73A4tLJbIyjUF9HGKCo7ukKXzM+eg1DNsp/ow/lBeMDgTYcN3Zmyh6vSkPaD8N1cUbHx
cX2kbArJVdU8xpxG0bKWPEeqTfqBnVEUByobSvg0hiqe9q7voVihumOX+2ZDpkS9Yp/IxjDe1BVS
SDuyOjt6B+flYD6hC5QebzxjaCh7YlkYbkuMsYJXOFVpuglwiyExxb8QjIkM6Lw9drwg3pbk2wzf
s76O5G2Bqk+3MoqxNR81xJMKVzMiNdn2QTbKt7bQ/fpaFbER4GKj5U0k3FjzJ5m4sMZO1LX0qIm/
14oXA3jpG7yd91CoLWkvhFa3P3RwMAnaxdz3G6d3YuM2KvFo+SXLFFr6lRImyHCsYC3pWskmSTNx
UFQpe0M1O5+Ua9U+2Hix1hlbQ+DwsnOcVJLXg1r11U98Bat0NxDq+rucuvxw8M08btd5r3nhuk19
Ua0tWxL6qvO6uLtqhFbqO2xanG5VFhq2S7rX5uURq0nT/hnZUmM/D97glOMqbIG7bHopzsQqKBvf
2CHekviwE0y73RKPwVkw7AqT3Xi0y9Yd+H8H61YBnxKtnADHEgRmgDlbg6uanR2VbHYstDYIWhSY
8+F0WA+3ki9J45GOlKhvurZRg1+tWunGrvNAkzyMbazhFi/ivnMTdPjGPyLEY2+DF0qTpAR11WTg
RvGtku+h4wCftkzNN+2NbuXocKJOqmtb08Ry/htAS30itpotwi2uqIxKTuG0DNDFXbtBRsrVYq8q
7/kJdnfoyVrjfVi0jrxpdK1PfmRAUPO3gjQ/wmAHaZPbwVYKQ14FqGIBhVM7JL5Uth+mO8WoD9kq
jyxjSFdyrJQVOvVExcmapdMCnOBGzFO+57pv4aEcB17r/S74SRjzSFirecY6rnREOLoi9fo/etv3
HtQcTSDanKRcBN/CyEvEAXpnYJurLK/DenKRklPl3k58dDJ1EAOEQUEqwtFwYaE2vKxKKiRl37ZA
2v+mgCeCeh+pIfOxVgsyor9wJexgk8JAcl4uvxdnrzCSG/8ZfJKNUS2dxTR8TIjFWyzdK3GVggGT
gRSu4rLsv5lxwIUjp3mw8CzOoxuoysBqubbJAaGPzssZoHyAB5VS8iv0raJee0J1ym0jBVr/ipyK
Yb1f/sJ5hKNPcSGQLIJucBqACU9fxDTEGMEpo5LhOsdZNV5e+m/QFlL7Kipb7hw1Cq02ZeHHutr5
qtErvy7/grMPBvE0mZ87AG1hrs/RKUD685yLJ37KsW17cnzN/9vLdnWn6gV2fl8e60PZZ9JrBN47
f5m1CiPDobbCpwbV1n2WG726pi5dt66fFHaxEMOdzS2uHuTSlL11tLGQrTqdW1UfJJzbmuhJ6TLc
0gC9OT/wp61vuyBJdhgSqr8IcyN1nVtx9nT5S886HCDBKSSg3QC0H0WAeT4V6IaEeXJSP6En793n
Zkj5YluJPs/xT5ZSvdnEAmv7FR6a6mtWDqKH3gT/oLFW6qj3yl1reVK/ULf+aCz8G7KgnEhqwHRA
kGG7zaekSgIYkqKUH9Gca7Vg56MghW58ahOZ3HJn9X28rQE/6xR0wtGilhj6pf0sUisBile1cZUh
By7jfLNyitQWewqCqSnWWLBxx2h5t6iAebY9yYmp6iPNNam7AlY7XURHygahean63CMIaO4Sq4jU
fZc7REJESP5SxnFWhZmU5okciYqB8k8cl9PxgoKdGAyG/JyEo659p/yu9mvP1qp8G/RFAn6qE1wP
O1WV6lBxLa4gcStyo9O2pWHhPnl5H53tYSC/BMuAJxGOnn7S6c/pC1kVtW4Fz1XlWRsljnogc6jr
GqFSrdXRb7feaBSrXorShR7V+cRPWiD8iRwQwFFjFt2y+FKQ8yo8k5YRb2qjj3xy7jk6kq7wt5Mv
1gLQbyaMnvgT5sQvmifnSd1VY0Lo+2yNVnSATxYczMqRfgR+HR7MRo2/CGdhPIS/FK77D+eRudlU
Kill7cV99azUmYfVkdkmj3WQeOW6LjK1dKvRgHWnJZ6+0IM4n1dSoElrfzp/gONnVYiONu501ffP
RoDxzLEIHSn95gfpGK6tFLnuhXn9ZENPTxoC+LDcUR2fi1ikNMiSru3KZwnik3wfhBVxe1XYKY4n
g9DDIxUCZPUy7DeSNSjgul/7qEQGKzsLoqUixfxBJ/WbxJr5KYgng3yeJuef2kESJbYftZ3/PMFT
14NheodK+15a2kpQ09pfPjvnM012AQ2QyjFxCyOeDtZ7Kgrf1eA820gmPEBBUG7D3ERnW0b98sfl
sT46Ryc36ySwTuwK+wAFRHC9p4N5Zlo7ZlNKz0mdCvIq9HGtKlghP+vQCc3yOBnuMmL75BpJK1nC
/RXxgce8oJ13nWuSEDXNn8nkAhuYsvMe5LDoJ9tpDGPtfVm3lfItGnI/PiZA1xBSxyTMePB7u/t5
+UPOJg3IPwEB1VCkQehSTyv4zwrVAkdZK5WVJxo5ln9kbxS/bJJCH42CyJTWXx0NKQt0R5Gq/uhl
zGZNS0oZndzEfNKlyHjC0BZYmSkZmyLP7YWDMJ2rkwWaVDPQNYNlMylmznvhAxpuWNKaxoRBVaZs
TKyDYqz2CTLpa1opuhuyrAee3XAjRj37alw5CSpPQux4QYADnnc+GwPUUBQU9pNHPhLQMXLSaBsL
vFSuhJAdaSH2OTto0OsmmWRYTNO4c2pBg/YpJR8ZHWejqVd6O2qrsBHiyBRUQLrTcAFnMx+PXQPA
mV41TXiKuXMAWRRgae10svrSquatbbfiWEZmc99lyRMZ0ZIj99lotCamij1caaRywBqfbtK86uqI
nkL/CnGA3vtYyvjgWpkT7FQrD/LNgDrxUkVwXu0BrmJOUfpEiOFGnfP74rYuuyYa5VfH8dJbaBbp
VRNaxcKB+OTLqE5P8ifTi0/Kc/pl2K0GqW5n8qvUeO2j0Rr9BiuDeJ0NiDa6qlS8fe0A4sskA9Sm
AE/NH/jGbLwGv3BCUi96xcpcdgvHjzdtO/w/7q6lOZEkSf8VrC8zY7bQvB9rM20mEHqUhEoNquqe
usgCyMoMSDKTfIBgbc32sj9iz3vqw972uLf6J/tL9vOEVGUEWYCImG62GLOxRlJ5Rnp4ePjz81l7
MZmvDxgUu6+GLAs2Dccd4WOYc+KrIRAF3vp2OHJe6v510Vsvr+GU9DwYkD0gKi3e6GvE1e+o56E+
B+p6kx4HI3YyX9XXK6BtLmmyRjO8Mqum3am79UNzpohUWrXUYOQjPk1nAKoTcKLim71MqKahAUye
oBG5mNM+W99yoDPcWxiT/HH/fu0wERuF8QOANsMlCo9RMk+BQltfVda1aLQKW/avTeC0NM0G9zD3
MbRufLN+4Foj81J8MzpeiG4iHo2LVBb6WnGN+gR0yIzMhtf4tTYp1hBDeykuMdg6arw4XeBsoOSV
So/MN+pLJCEBS4C0GI4criM5G1pdesXVuunMRi0Xt1wbVtxzew0vuPOywFToA7Kyy1XoE+SykWmG
9oJwihvo1+cLDI6traBP6q0b050uPjfQefBL00b2PDLdQ/prp9gY7S/IsxK6BCpSULskeTUIcVk2
mpzyQwDcNF+GdZS4rW/zjQl/LnWatv/sBJ3GejX1yt01xmgsb70XjkETzpy71u3quQZEwvaCQxjb
XtQMZ5fhgk+cEEPBls4kvJvgXii3S0VezEeYNlR5npXaEYCEGh17ApjjPCaP+hESKICh8Q5hYcmc
pFoQYBvhBkAKG510ktdQDEqz2aoO4O/Vc2nVdxHBvLFbq3kXYE7Tv9dKq+WBnZOPHjqIELKIJ/dA
j8FvE3euGHn55/Lcr3wCmNGkg7qQlzbm3E+vp8h+HXKe5RuAAJtwdVOdGTQKmtnEZ7kcZ6AKV3gI
qMdF3fCKrQlgxcyVGeXtywhzdtwrcz1HGLk8qeE27Cw4iiBf2nxOzaKdVkijIjpoV5tUJpcBarqq
mMdS9aM21C/mFRxgzE4Aog7YEpTGwNGnZlyUW4mrxc1pLexnzx5F1Va4NMpzDJpFg+piusScbsRy
892KFRSnxsLMY+b8Swhk+p9NTCh2OmbT4WhRmiADNncP2CWSQkEwhtB50JOEw40RQbKdEMEzWufz
xbDfcGGIlCuL1hXaPRBnKzbN7hRQSdeB5866+5Wm7APFT0UTa6uB7mCMOJODCDPTnzzX7VrYBygY
anMmS+vGdlrzd24ZwQ+/tlzcwYBYXFWhtTt1tOm9xxjUQ4Xp0smgNaBYCYYnSgdxQmREuqi59t3n
amve95ZTb9IBxlmp2ZlFq+Z1ww+aD6HJrUN9fhnMRlSPUBBQlgWvSxJY1PEuvRe3NO9Po1Xl0Vm+
eNd5TKP51TJb4WWzCZWzfq6Wr/czO/OhqIpE5g0FDTtoonmOAqFwtvT7M4ziubWQq7gulua8B0i1
5w6aGRftvDtZHthhSQ3EzAVkWA1ChQgXSqNEYZ/Xmh6iL2HQR0s7es0mPpRcBSXM6KV8K0775ll1
hBORPcLEYNmOsSd5H1mOst+33HzduY0QQChitodbfb5br4PAvHLQWIbcTrk5KfX90qS6urSey/6k
XW3myyF62Urm/G2XJXA9oPxgDVAtISqk5LLGNRrdXpAVcfvLaFJB31vTvglbRSRTnl+mBw6wpAQ3
jyJjAE9EfEwG8QCsTlheFh2MfbG52cu3Sotu5FqHjG3JWYufgvZvKFvc/zAApGskLHH4GnPP6b+4
K6sXucFoPcu/DFDrZgGIqeZ3K4DzwASvyfwGJZSf9kuwLEzETcSNqwQDgQZVuRR2kjcbk4VZ5f38
ujX5Gbd0vtNy14t3QMdzDxyWDG5SNSEZAvCcUAUkyi0SUC92vjZz+/kFUAjN4CV8jwkAU7b/hTK4
SVUhiE2g4hWT0iSj0Z5NnzEwKO/1pyV062Eqmt+ZPD/XLystq9FdRNX5zWJVRZp6TnPNMYD9EFic
rPoIDQXd57iQUPlLbo34lvZ8uqw0oiWUftG33hefPWSpixVetC+Bwe99cmrm86G7mg58ynCFAFF5
KHxuwMARshZpqVQYA1Ud3tSal6M+ZpcCjC0oFcuXZWeNMT2o+3HMSxu50wfnOYxGrXk4e4cqlnAU
tazZqARAv6GN99hO5Ppx9PLPwFl73Dw8+Omv+D5yPXTymlYoff2px0e+G7ifw7/SP3v9M/Ef/fTe
M5xB6BtG2GOe/JfCPwT97fMvWciEL10HsLernyPDX/WNILLD/b/drBQvQoQeXe6ET+4OiaP+KH6Z
bxLKGfG6nlae8bcfRphIH9L6TO46P2x/dTv+2w8IWaQk/HVJ8dvso2AzvHQ0Bulqo4C6K4TvoQ7j
DwTAdh1z++tSqwBsQFQVQYNtPvHzUsz8Fg/2v17C6o1QvC5c4OW+F9hwh1hAquDHnYe9gQP5SqkA
+4oQab++Y4oF+UapgFIupP6okhmPOqOXh6pSfPtqAV4rAaUR9i99oHlTL4/jXiijKx4R72r8azhg
Z8YCMujVBKBYQOEcQF5jKOksJpSqBeQhAHWCqFb8OT8m4KpQYkK5XEAJQRWWf8yA2PRPyUGjVUAU
EdF6REnjD2yBc5MD1aNQKRYIJawMh3Wzy7j+UyyoVAton0LOYssgsrXOiwUUBFUSglqpQANiUNWx
5YB0GRQL8EdxVIDEE3/OTxlQh4saC6DvUOENXENAN9IHBlNKCHAfAgoU5hls3/hzfixQFQJYBPCN
4lCI+OpQgnHhCwa0nOerx1F5pd2vkLlDQLY0qJU+OOOp3UeBewEuDzQhkjjxZ8Psc7IIqPZLiQfV
VgFJZfT0JO8oqsE6VAQ1WRZTFwWed04soBoiJRaUKwV4XxTIxzWX3n8yhyjvS/+Ln3FOrw1NpfTW
+XKtgGALFRyglCj+CG8PxVeg8VpoaDtTWxBqWZEH1XoB5Z2Q70S8RQXQLEDxA6IImNebz+awnZEU
0NAlJSmoQ8JhC8Pgz7wA8616Ae0XVCKAeDl9NmJ3RiyII41KPKg04REAbbhEGcrU+a/UCsjUgD7K
cuLP2ZmAKCxQ3P8aDCBEo5EHoUA8PqL6rxWQ3MfNAASEM2UBLHhVFkD9xw1+W29PYkEeJwRNMyhb
3Z6QMzwCymZwsYD3AxBldlioWkD+idqqE2fo7A4CQZMo6YB8Cd5O/JFcgHytUtioPrhJ8ef8NCBB
XSu9PYxAlAJiml/2/iNkRng0qOP76irjeWd0CSCkqciCFu45OACoVNzsMkHspu6CRoGUI5iQ/Prs
XAHqUFATAlz1lI+Ie2RTr14uYKAP6oUS2aBS2fPafdTNqr47Tj8ZgYBz33zEazBfwR2AImzUJ2+l
4+wCAXEHtdL+lyq4BAAVREUqm49wAmADIlKA44GI0PECcISOeE2fdCxuj+PsCjeCVIrm4B8k+YBd
AunkCd7qB+EvKduyof01+/KTkHyJVVzql5TFSn0V/jbY+ePtu8er2j4r/SPhTYWFJb9JfnjDDZ/5
I2sV/2K1fakHNkNG58IJ8auQj1g6U4QsTvI1M6f09fwKPHvV6cJPU1uRrOjtv0/tBCxq9I8JpL6L
regwh42FbSD37Ku87GT2Xo/rvg2+RsbTsRmN09uQojQY1ReoEu4ZL3zkJnTi/CKFUlTJDhiypLlH
iKxv5LDsXI/PIwP3SUKanoQG9OTrt+Rzkyvcx5kPmPNkjHODkIVGkJCLqVO9rup7dEDAZ3buYmb4
0ulCmRK5it98AhZz1NZ2mM+HQ4MJrMENA3+8iaKkA/SzdMnvc4CpQE39AKfX/w9Tj21m+RDIhJmx
lOP6+iZrj925ledHgsxRw5Iq1Wu2ZhBnn3sJrXi95JGokr71JSmjYl5looHPDDuhE6+VLDFlsj6b
J1RiolQnrEr0neuPJRbQUEJVsgBWYTxM6MSrpboBVbL3xpA5osrE+CR1uu9nEg9oKq/qYn9GbYyf
kIlZQLNbVakOWDTmuQufDblwp6INVQNxFCKJVMsaDtn2QqI157oz7u/cSzQvRpUvvxhBmGszZ5qQ
Io5jEGTy9fT79O/GzBA0ZZnqkFXX++DmIHR/CnKyDYOqTHXq1y7I5gbRcMwDKM6RcBSBoqVDLT9F
zjB3G9D6BZVP7iKaRzXw6GIY5XpRIEjklroGHv1Lvzvo9j92L/81R8Jj+GCYLP9AcwIcABrUaEYs
TYijTuP9W5++v7tUvgav7fexP+CqAyPpGAcCy3LwFjuumejHuSPYYAf+5ix8vc+yJRq3HonbtH3l
Iw2ZbPexRL6ytP1vpBtI+hVIGmoUu5HvekZCI75mMFhw5/C9bZkPrh9amSZ+7KOqsSCCRmK2xAe4
DoqMGLhR9prRpUV5ahVxeE8nQVwxmp2BVoF+LATAAHZMHdBqz3iEuWC68lOALIPmURSWlxFoRMKt
tvOU6GtR7LEOFmSGSYJYR3892jCoWRUdbWg43mtOHPugNsNUsFGGK9pA7xwhaCKbjr42lJHsvaiP
fVzPCFzPDdlM3Coo8RpmC1FJGzp6EMsmmB5RHE5gYo+Zlm8ME0p08lATAEBFiANAuNHtACQXHQ96
dYdzD0ZoYYa0fOFSmxD6ddAZSEgJqJkn9I0D7/fH3VIAuPkuA46fTQs6IghFT2LfThx7F60Nf8j4
RCSswbC98GHYSkdlj+AcuVzY4KbNxkZgJbRiS1wDI3or5sxEl4pwS78p6ccu2IrkTdPgj6Cl2TF4
sjpiAc1RVF1rh82G7ljcM5rvqUp34PPcPZwnwdSmEgJVwoiI01DPDRniQlWD4N6gNSN3R/83uOin
iQOULPl6ur9364wxVVq6H1H5roWyuHUop1en+o55omrAxAR1qncr38TAZulkoPxfnfTGurxzfUOQ
jBg2V1XeNlZgBm0NgnGHOOTU2mWJhnN9z9wgYSydEoA1JF9PF+QeGzF354gQpLQql3s4e65kwgPk
RANhZo/5QkxbxLPulVfMbLaSzzT1DakSfjA8JsZ6CWVDleoj89nIsDPDK00t9Kc7pgrGVGhYOJLV
3PMQXhDkeb8lfORFPQCQKPOgNpJlxoYFoRaqsvvJYpzM6oRSTFiHbfHEMK51h9PlsoYtfGJ8Kep9
oNckL3C60niK/CmZhbKaQ8O4OvEP66GRwQ6q1lfdwo/cCB02SwjFO6hD1b1HtMJd5G7DyI+83I+5
buj6bhhtT2b6cYSbp+FFtg+8ixwWWNzHI5P/5FkPbQDDIFnF6bs+8BCVt1dZ+gaOug7bp8fHY9vI
dVkQJsulPdrkTL+9+9AiR+WMt1wbWHyKAIADrr3+5yZEnX4owniIA+zEm6KvkZQjn9qjW4Vhg3xu
/++//UcwpW/X/gr1DljBDRu6M5bsmqAPEe6qA30iWdTpG/fEZ66fv6f4dUKM2Ao0PmAu6BAMA07B
NBH34MdLzjBBJsRb/Rw5YybUSQD/FN3DGh566U7HLhj4xKZwI/lMMBNbhLasI39xxyKMuBDyRdTP
AxxXDYbMI8vbPD+yOMsHQZTemu0zNOz9AJ52BmUNOuieeaElmTUb1hy8BP64wFIpjnsfk/5IHfT/
D+kNG0lv0W/UIDwX8HJ9XzhZB/f2cO3RBQX3xbXSYFfVy71t2CaPxMtdgxvTdgMwNq7GujH8tQFo
NilaUdZgXGLxTKqK2U36pETyyLunHdkmCqWEHSR0IVVeXxoUZBPUoo58960PNogWdl2DwHWDUM6Z
0JwYVSZ01gbp7oRQfKVq4O0V3ylZJKwZ1dVeMd81smy3vYmOI+XsymfOyEgWSZygknrVJV/zIZKA
UoGMDgf0Ghg2TmCskiXSggngS3nBho96DZGsDj6gjFXkLvVZqS6247vAthHEF3Xq6nRvInjgvsCE
GHxHdb23iHVIygEtBerrvQ2ZLa6WZqqqrvad4UsChl5ZDWThtvTYSqw1AkqlOuV7BkhPURp0JA3u
eWhFsmkCjHz1BQ9sd8Gm8pI18PieQ6+HhgN3Sap+1ZGXuI9eDORnIl80y3WEN3quPQZPEtaSVkO8
Ifl6uv+ISC6Tqt1piIXqEYFjHIqL1RGl+Eb+O273VV0xkhJLJuoKHVczkN5kxaajMu4RBTqRKXlo
Orof+ohYSM4G2jzVBYJOtJxsRiWABsKx1vS5I4QiMI1WA2lPKpGPG+pUBW2wYHDo/HGyPjrKGCKT
fD39KA+Wxli8PIA7qIMsD1GBIItxjDKhyosPU+pCEIxLFCCpr3lbcXyHhMHYFd1GHUntjzCuRpC7
DjATk8XG27i38OZIexsaGReUYfqiQOvwagYoJBEvVfQvJy9wuuAhwGrk3M8wXoQyaeBp6mgl2GSL
kcs0kJYXV19qAa1fff13ANlcCNxutTC+YbcgMXpzgPjLv9O5yXLNgK6E1nEASyDVi5JvTKxrHXqT
Py60RvW032NgzUQPm2CmaLg1Lig1LhA9uLGH42qYIRkg2yeQJdxmVQXcxp0sHFodmck2UmXOmCer
I82oI3nYsZhwaeq4KPqGFw1tlKhCfaG2Mtehwob0wqsanI5LY+aOkF/DYw4/T4MEokjM8F2xTepw
38JhIey4yDWJdSo1DXbLa0dpXMbvvPIovQ17y4OPvFg7zDNyHw1/LNgbewuqj6R8OeHw+kJB4usa
bNuuufLCNBt0FKx05xFDDpujh/c6gvEl6JS6Bp3S9TngqAWyOqyMbmhx1xPVtY5k4xOO/TXKKkXK
NMlMVbleI/8rKFeaN6JMFFXGAm8P2w2HT/auIKDdWn2tnS//HRq58Z9uFy4Xq3Yww02d/J3hrARW
ZDTTvN1ku+dD2Soo6XAakKN3Q0u4XGBkqnMB65W4QIj9qmLWQwmDyYKRWG5d0nGNIMbphmK5AgbP
6ViyzZaCDsaARS1kJaIaTnEPF+lIjrtpOBI9hlKUkEdB8t5xoJBmD6kLBFGWY0MlHddcz12T/gUc
RrLMzao1iPEDh4kvUNVxZcRUxfsiRtpS5fFGDefbPAhYJKx6t4Ht7Yqt/+W3yJFHJ+jINvXhmYgA
LxhVmyz/9LDCwFiNLMO2DUGYMWddA+lNr+BO3yhGb2sgTtEbMTQbT2pXlY4BYcew3L2B7oRklXHU
SUcTwQBxX6mgu6wDC2MQjcWoENrTksWfLhpPruilYbyhOtHBl/90c0/u7MtvcUXIo//lv5wRF3tr
MXlH/UFonOdSKTriPxroMmctK2iA+KoT/mDuHHAd+UPECaaot8ldsUAwi4C8qr5mwIBxyaYv6+hQ
6CIOg+55nqwwPoE6LthPOz5IWUfO7BOfDdlwKWoMHfAmm06b3fNN2Luqqq6NuucnGHNCYwV6rNUp
XwxXYldeA8X46Gqimd+IJkNRH/an/rg47AZhSzUSm14/6eB98BTCs7pAEdjAWRx2KVH1xtei1GlQ
cR0XfQm5vgQ8puVc27kBsxcMVZGJlNHRbmi4WK4RcDFwvQq+6i6SxNstOvRBjqmVP71gFDAnX0+/
Xx/AYJ+ZkbDiGAdc9WQ/Inoh1nNjmvuhBacF9qsMZv1UNybjK+qccA62hwaH4Cs7DiBkphf7Dztz
F340FLfsEGcPn2MgoXAIQmwStZk/hD2XEI2vvuTL6cKGhEnEbfF06GjqotXiOIunQ4PzQAFD4OdB
jAXSOppuO2yF8ousdKGOGqKOJB06oiOX7gzGkIiyqsNsSehmpwNoPPvXo3cygKiMS6qjMgfKfgxY
z0j0G3T47zdA1BPMToyrVGfDO8ixtH8Y/6VOt8d8MpPloI6OhBFVSATkC4fJMkkTYUB68vV0XfSI
6uHQJQND9Eh0YLJtEGDveBgGsTZ9MBZc1CA62gc3T7mPRmJ8CtOV1bnzhDIrPmbjePlP7hB4RQnR
+C7QUatK/acb/nQgl26QpQzLOvonNoz6yFHcDmBeqtKgBDBghaEVdtqXdYTU2xSZDazcR+6bPFPJ
A2wu4efpIvxhsPcJB42twyZBGzWjUj6nrMNO7sCWBWJBwoJYpHSEawdMtIrKNN1e9fpAM3qY66Ld
CdEAMdxepqELyuRjuGiYMKH15TfbmK0SksQVjClNvp4uJ/EL9BieIBYN0mgnDRmOzfHa3AK5P2+a
SP6SrJpeogKsqoOuStps7r56n1k/1W35k6v9XeJUUYeeHOrVUYiLOr3Prj3d6uv0TtdRCAjo7la9
jrK6ZhMQggflK2uHfycQzRgtUNXd2+Ma/lEDEXyTdJJYO6Cjsb8NIBipu0RH2WfbZ2sx/qcjxt8B
PIkQlNKRge+4tivXj+iAnuiO4EuI4SgdkwiuYOKMLCr+kSpJdERur5g9/WbJayvRCqffWtcRQOCE
CAT66dXJDpDcRmBKEA1MhFcnTEA+CJ8I13epqcFAeDT8KFkeXacYwZR8PZ27H/xIXmxZxwn5iJTo
GtMuhI0DYOWhFf9x10AWvOt3eClshngA+JrNXGFzdFiYbbTMyuFCHYYrqVs304HSgU7Xccnr/POd
gQSGY/4ly//U4Q3GbQ2EOQ4TmRRx1nN0NPh1XDexyYRgg44uvys+4ckRJh2kA/nsCk1MNCEgGWAT
N5bwkb8Lybh3FsyRlbvbuxBdeqsdyMe9s2zeRj/OldJmU5jhFVucEDfHwqbouBgQgBQ6nnZxqaM3
t7HcGGhY20po/A690SWCAHbyM+ElgMOSCMXpN9EdoHmGcK0TSvEVp6P4omP5wDZD7D7DUSnpwM94
MJa5DrMzupV0tHA9cKlKTkdp9UfmIEUpmhM6YiQPqEYUqeo4s8TgTwbSqSKaCLqpEmE5XeweeThC
bCvzcgEquoYHMA/JNHqFjJprPcBTtlw7qOE44pIKAAiVDUipI5W9CRfdGDbCr/+UuwgQlA1Qq7iJ
NNOJRVoMoGqdyLEEOwVg9eqb8uROYZsKkooJ5zroAi4jIUMarFzRsdoIHcTSYjVI5i/YXr6JvF9F
IdAHhYXryBXuGJllHTBuHcIbpaxNcmjT66YZ5Y0G0PExqh6VEdWajp7+bXfxIB6whzl+juvn3keA
T4S9mGnGNQiyrohBMk1EwWhg6jk7PhkTJ1Qdn7QbR7p5f8FR+q+TmK/u6G7WSIjv7y2zhnr8vm+5
SSZR1O11gm2ygH0jLK8NFzkyQQPpQD3uR4Fcd6sjhf705X9QyLoy0ooHI1uSr9+yRrLk/PeJcWdN
X0m2Jd6r7SHdE8XewU1Mv82ZnPGMaSzf31tmDX85s7dMi0aGQt/eBiMbTuZP/wcAAP//</cx:binary>
              </cx:geoCache>
            </cx:geography>
          </cx:layoutPr>
        </cx:series>
      </cx:plotAreaRegion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17</xdr:row>
      <xdr:rowOff>180975</xdr:rowOff>
    </xdr:from>
    <xdr:to>
      <xdr:col>9</xdr:col>
      <xdr:colOff>390525</xdr:colOff>
      <xdr:row>22</xdr:row>
      <xdr:rowOff>142875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5C0AC8B-E62C-4D14-87A7-C98550AA53E1}"/>
            </a:ext>
          </a:extLst>
        </xdr:cNvPr>
        <xdr:cNvSpPr/>
      </xdr:nvSpPr>
      <xdr:spPr>
        <a:xfrm>
          <a:off x="4800600" y="3695700"/>
          <a:ext cx="3295650" cy="9144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000" b="1"/>
            <a:t>Experience Level</a:t>
          </a:r>
          <a:endParaRPr lang="ru-RU" sz="1100" b="1"/>
        </a:p>
      </xdr:txBody>
    </xdr:sp>
    <xdr:clientData/>
  </xdr:twoCellAnchor>
  <xdr:twoCellAnchor>
    <xdr:from>
      <xdr:col>11</xdr:col>
      <xdr:colOff>9525</xdr:colOff>
      <xdr:row>17</xdr:row>
      <xdr:rowOff>133350</xdr:rowOff>
    </xdr:from>
    <xdr:to>
      <xdr:col>14</xdr:col>
      <xdr:colOff>400050</xdr:colOff>
      <xdr:row>22</xdr:row>
      <xdr:rowOff>95250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AA79824-B3C7-45EC-BE4D-E8257AAD004A}"/>
            </a:ext>
          </a:extLst>
        </xdr:cNvPr>
        <xdr:cNvSpPr/>
      </xdr:nvSpPr>
      <xdr:spPr>
        <a:xfrm>
          <a:off x="9096375" y="3838575"/>
          <a:ext cx="2790825" cy="9144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000" b="1"/>
            <a:t>Job</a:t>
          </a:r>
          <a:r>
            <a:rPr lang="en-US" sz="2000" b="1" baseline="0"/>
            <a:t> Count</a:t>
          </a:r>
          <a:endParaRPr lang="en-US" sz="2000" b="1"/>
        </a:p>
        <a:p>
          <a:pPr algn="l"/>
          <a:endParaRPr lang="ru-RU" sz="1100"/>
        </a:p>
      </xdr:txBody>
    </xdr:sp>
    <xdr:clientData/>
  </xdr:twoCellAnchor>
  <xdr:twoCellAnchor>
    <xdr:from>
      <xdr:col>0</xdr:col>
      <xdr:colOff>581025</xdr:colOff>
      <xdr:row>18</xdr:row>
      <xdr:rowOff>9525</xdr:rowOff>
    </xdr:from>
    <xdr:to>
      <xdr:col>2</xdr:col>
      <xdr:colOff>2466975</xdr:colOff>
      <xdr:row>22</xdr:row>
      <xdr:rowOff>161925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008F46D-CC5A-0D27-039D-FB9CBC1222E9}"/>
            </a:ext>
          </a:extLst>
        </xdr:cNvPr>
        <xdr:cNvSpPr/>
      </xdr:nvSpPr>
      <xdr:spPr>
        <a:xfrm>
          <a:off x="581025" y="3438525"/>
          <a:ext cx="3400425" cy="9144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000" b="1"/>
            <a:t>Median Salary</a:t>
          </a:r>
        </a:p>
        <a:p>
          <a:pPr algn="l"/>
          <a:endParaRPr lang="ru-RU" sz="1100"/>
        </a:p>
      </xdr:txBody>
    </xdr:sp>
    <xdr:clientData/>
  </xdr:twoCellAnchor>
  <xdr:twoCellAnchor>
    <xdr:from>
      <xdr:col>3</xdr:col>
      <xdr:colOff>314325</xdr:colOff>
      <xdr:row>4</xdr:row>
      <xdr:rowOff>95250</xdr:rowOff>
    </xdr:from>
    <xdr:to>
      <xdr:col>10</xdr:col>
      <xdr:colOff>28574</xdr:colOff>
      <xdr:row>17</xdr:row>
      <xdr:rowOff>66675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7D27630-D5E5-4CD8-8B2D-51CC826316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62450" y="1323975"/>
              <a:ext cx="3981449" cy="2447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257175</xdr:colOff>
      <xdr:row>4</xdr:row>
      <xdr:rowOff>123826</xdr:rowOff>
    </xdr:from>
    <xdr:to>
      <xdr:col>3</xdr:col>
      <xdr:colOff>123825</xdr:colOff>
      <xdr:row>17</xdr:row>
      <xdr:rowOff>66676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67AAC7-505E-4F25-B239-36A21E6AC4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247650</xdr:colOff>
      <xdr:row>4</xdr:row>
      <xdr:rowOff>95250</xdr:rowOff>
    </xdr:from>
    <xdr:to>
      <xdr:col>15</xdr:col>
      <xdr:colOff>19050</xdr:colOff>
      <xdr:row>16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4A2A6CA-B42C-4070-89A2-88EA9ABE6D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0</xdr:col>
      <xdr:colOff>495301</xdr:colOff>
      <xdr:row>19</xdr:row>
      <xdr:rowOff>161925</xdr:rowOff>
    </xdr:from>
    <xdr:ext cx="3400424" cy="476250"/>
    <xdr:sp macro="" textlink="salary">
      <xdr:nvSpPr>
        <xdr:cNvPr id="6" name="TextBox 5">
          <a:extLst>
            <a:ext uri="{FF2B5EF4-FFF2-40B4-BE49-F238E27FC236}">
              <a16:creationId xmlns:a16="http://schemas.microsoft.com/office/drawing/2014/main" id="{901C2081-8DFE-2DD4-7948-3FAE29FDAE64}"/>
            </a:ext>
          </a:extLst>
        </xdr:cNvPr>
        <xdr:cNvSpPr txBox="1"/>
      </xdr:nvSpPr>
      <xdr:spPr>
        <a:xfrm>
          <a:off x="495301" y="3781425"/>
          <a:ext cx="3400424" cy="476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E6E76164-2137-4EAE-AA81-810C35EE9A90}" type="TxLink">
            <a:rPr lang="en-US" sz="2400" b="0" i="0" u="none" strike="noStrike">
              <a:solidFill>
                <a:srgbClr val="000000"/>
              </a:solidFill>
              <a:latin typeface="Aptos Narrow"/>
            </a:rPr>
            <a:pPr algn="ctr"/>
            <a:t> $144,200 </a:t>
          </a:fld>
          <a:endParaRPr lang="ru-RU" sz="2400"/>
        </a:p>
      </xdr:txBody>
    </xdr:sp>
    <xdr:clientData/>
  </xdr:oneCellAnchor>
  <xdr:oneCellAnchor>
    <xdr:from>
      <xdr:col>4</xdr:col>
      <xdr:colOff>85725</xdr:colOff>
      <xdr:row>19</xdr:row>
      <xdr:rowOff>123824</xdr:rowOff>
    </xdr:from>
    <xdr:ext cx="3429000" cy="495301"/>
    <xdr:sp macro="" textlink="experience">
      <xdr:nvSpPr>
        <xdr:cNvPr id="7" name="TextBox 6">
          <a:extLst>
            <a:ext uri="{FF2B5EF4-FFF2-40B4-BE49-F238E27FC236}">
              <a16:creationId xmlns:a16="http://schemas.microsoft.com/office/drawing/2014/main" id="{54DF0C2E-93D2-4431-8B4F-0975E709E27E}"/>
            </a:ext>
          </a:extLst>
        </xdr:cNvPr>
        <xdr:cNvSpPr txBox="1"/>
      </xdr:nvSpPr>
      <xdr:spPr>
        <a:xfrm flipH="1">
          <a:off x="4743450" y="4019549"/>
          <a:ext cx="3429000" cy="495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555E171B-C661-49E8-AD5A-AFD8B880B28B}" type="TxLink">
            <a:rPr lang="en-US" sz="24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Senior-level</a:t>
          </a:fld>
          <a:endParaRPr lang="ru-RU" sz="2400" b="0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oneCellAnchor>
    <xdr:from>
      <xdr:col>10</xdr:col>
      <xdr:colOff>495300</xdr:colOff>
      <xdr:row>19</xdr:row>
      <xdr:rowOff>95250</xdr:rowOff>
    </xdr:from>
    <xdr:ext cx="3362325" cy="468013"/>
    <xdr:sp macro="" textlink="count">
      <xdr:nvSpPr>
        <xdr:cNvPr id="8" name="TextBox 7">
          <a:extLst>
            <a:ext uri="{FF2B5EF4-FFF2-40B4-BE49-F238E27FC236}">
              <a16:creationId xmlns:a16="http://schemas.microsoft.com/office/drawing/2014/main" id="{21D306BB-86DE-4DA0-F90E-880F1F70FA13}"/>
            </a:ext>
          </a:extLst>
        </xdr:cNvPr>
        <xdr:cNvSpPr txBox="1"/>
      </xdr:nvSpPr>
      <xdr:spPr>
        <a:xfrm>
          <a:off x="8810625" y="4181475"/>
          <a:ext cx="3362325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FAAEB13F-3079-4724-BCDD-2833AF158FF1}" type="TxLink">
            <a:rPr lang="en-US" sz="24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251</a:t>
          </a:fld>
          <a:endParaRPr lang="ru-RU" sz="2400" b="0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1599E0-644B-44A2-9297-4FAA514650C2}" name="jobs" displayName="jobs" ref="A1:M1282" totalsRowShown="0">
  <autoFilter ref="A1:M1282" xr:uid="{441599E0-644B-44A2-9297-4FAA514650C2}">
    <filterColumn colId="3">
      <filters>
        <filter val="Data Scientist"/>
      </filters>
    </filterColumn>
  </autoFilter>
  <tableColumns count="13">
    <tableColumn id="1" xr3:uid="{D13A7932-E6E0-4ECC-ADB8-7C137E8BD125}" name="work_year"/>
    <tableColumn id="2" xr3:uid="{8D579F52-9030-4C32-A9B5-98D2AB55F1AE}" name="experience_level"/>
    <tableColumn id="3" xr3:uid="{29948666-382A-4135-9E86-85BB8162D21E}" name="employment_type"/>
    <tableColumn id="4" xr3:uid="{A3C22485-AA03-4EAA-B1E6-94EBA03A3F8D}" name="job_title"/>
    <tableColumn id="5" xr3:uid="{D39614C4-1AFF-4F16-856B-D8F14A2AD9AF}" name="salary"/>
    <tableColumn id="6" xr3:uid="{BDC39148-C1F0-450A-B9BE-B6FC014ACE6E}" name="salary_currency"/>
    <tableColumn id="7" xr3:uid="{77567915-ABFD-46AC-82AA-0F840FA9C5E8}" name="salary_in_usd"/>
    <tableColumn id="8" xr3:uid="{63190BDF-D339-443B-8636-1C8808C73770}" name="employee_residence"/>
    <tableColumn id="9" xr3:uid="{25EC8E30-8E77-49AD-99A1-F2AE78CDFE6C}" name="remote_ratio"/>
    <tableColumn id="10" xr3:uid="{BFA5E11D-A432-4100-99CA-F3C3C116C2FA}" name="company_location"/>
    <tableColumn id="11" xr3:uid="{0184E2A0-A0DB-49EB-B40E-BD0FEB3F715B}" name="company_size"/>
    <tableColumn id="12" xr3:uid="{014AB0C5-7B75-4F4C-A568-A51DDA773407}" name="job_schedule_type" dataDxfId="1">
      <calculatedColumnFormula array="1">_xlfn.IFS(
  C2="PT", "Part-time",
  C2="FT", "Full-time",
  C2="CT", "Contract",
  C2="FL", "Freelance"
)</calculatedColumnFormula>
    </tableColumn>
    <tableColumn id="13" xr3:uid="{A7E68DFD-213D-41B7-BD55-5B81120513BB}" name="Experience_level_full" dataDxfId="0">
      <calculatedColumnFormula array="1">_xlfn.IFS(
  B2="EN", "Entry-level",
  B2="MI", "Middle-level",
  B2="SE", "Senior-level",
  B2="EX", "Executive-level"
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ED4B2-EE2E-49BE-BBF4-D03C0FACA20E}">
  <dimension ref="B1:M19"/>
  <sheetViews>
    <sheetView showGridLines="0" showRowColHeaders="0" tabSelected="1" zoomScaleNormal="100" workbookViewId="0">
      <selection activeCell="G4" sqref="G4"/>
    </sheetView>
  </sheetViews>
  <sheetFormatPr defaultRowHeight="15" x14ac:dyDescent="0.25"/>
  <cols>
    <col min="2" max="2" width="13.5703125" bestFit="1" customWidth="1"/>
    <col min="3" max="3" width="38" bestFit="1" customWidth="1"/>
    <col min="11" max="11" width="11.5703125" customWidth="1"/>
    <col min="12" max="12" width="16.7109375" bestFit="1" customWidth="1"/>
    <col min="14" max="14" width="10.140625" customWidth="1"/>
  </cols>
  <sheetData>
    <row r="1" spans="3:13" ht="36" customHeight="1" thickBot="1" x14ac:dyDescent="0.55000000000000004">
      <c r="C1" s="7" t="s">
        <v>153</v>
      </c>
      <c r="D1" s="7"/>
      <c r="E1" s="7"/>
      <c r="F1" s="7"/>
      <c r="G1" s="7"/>
      <c r="H1" s="7"/>
      <c r="I1" s="7"/>
      <c r="J1" s="7"/>
      <c r="K1" s="7"/>
      <c r="L1" s="7"/>
      <c r="M1" s="5"/>
    </row>
    <row r="2" spans="3:13" ht="15.75" thickTop="1" x14ac:dyDescent="0.25"/>
    <row r="3" spans="3:13" ht="26.25" x14ac:dyDescent="0.4">
      <c r="C3" s="3" t="s">
        <v>139</v>
      </c>
      <c r="G3" s="3" t="s">
        <v>141</v>
      </c>
      <c r="L3" s="3" t="s">
        <v>143</v>
      </c>
    </row>
    <row r="4" spans="3:13" ht="18.75" x14ac:dyDescent="0.3">
      <c r="C4" s="4" t="s">
        <v>17</v>
      </c>
      <c r="G4" s="6" t="s">
        <v>15</v>
      </c>
      <c r="L4" s="4" t="s">
        <v>147</v>
      </c>
    </row>
    <row r="17" spans="2:6" x14ac:dyDescent="0.25">
      <c r="C17" s="2"/>
    </row>
    <row r="19" spans="2:6" x14ac:dyDescent="0.25">
      <c r="B19" s="1"/>
      <c r="F19" s="1"/>
    </row>
  </sheetData>
  <sheetProtection sheet="1" objects="1" scenarios="1" selectLockedCells="1"/>
  <mergeCells count="1">
    <mergeCell ref="C1:L1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2C61FE4-02B0-44F7-9EBA-42B34ECF09C9}">
          <x14:formula1>
            <xm:f>data_Validation!$D$2:$D$38</xm:f>
          </x14:formula1>
          <xm:sqref>C4</xm:sqref>
        </x14:dataValidation>
        <x14:dataValidation type="list" allowBlank="1" showInputMessage="1" showErrorMessage="1" xr:uid="{8A9CC3AB-ACCE-4030-8697-CDFAEE2FF494}">
          <x14:formula1>
            <xm:f>data_Validation!$H$2:$H$58</xm:f>
          </x14:formula1>
          <xm:sqref>G4</xm:sqref>
        </x14:dataValidation>
        <x14:dataValidation type="list" allowBlank="1" showInputMessage="1" showErrorMessage="1" xr:uid="{6EB088D7-C5FC-4D60-9CD4-887C68914258}">
          <x14:formula1>
            <xm:f>data_Validation!$J$2:$J$5</xm:f>
          </x14:formula1>
          <xm:sqref>L4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CC090-BA1D-4E27-B011-547FD55886D8}">
  <dimension ref="A1:M1282"/>
  <sheetViews>
    <sheetView workbookViewId="0">
      <selection activeCell="A68" sqref="A68:XFD68"/>
    </sheetView>
  </sheetViews>
  <sheetFormatPr defaultRowHeight="15" x14ac:dyDescent="0.25"/>
  <cols>
    <col min="1" max="1" width="12.140625" customWidth="1"/>
    <col min="2" max="2" width="18.5703125" customWidth="1"/>
    <col min="3" max="3" width="19.42578125" customWidth="1"/>
    <col min="4" max="4" width="38" bestFit="1" customWidth="1"/>
    <col min="5" max="5" width="9" bestFit="1" customWidth="1"/>
    <col min="6" max="6" width="17.140625" customWidth="1"/>
    <col min="7" max="7" width="15.140625" customWidth="1"/>
    <col min="8" max="8" width="22" customWidth="1"/>
    <col min="9" max="9" width="14.7109375" customWidth="1"/>
    <col min="10" max="10" width="19.42578125" customWidth="1"/>
    <col min="11" max="11" width="15.7109375" customWidth="1"/>
    <col min="12" max="12" width="20.42578125" bestFit="1" customWidth="1"/>
    <col min="13" max="13" width="22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144</v>
      </c>
      <c r="M1" t="s">
        <v>151</v>
      </c>
    </row>
    <row r="2" spans="1:13" hidden="1" x14ac:dyDescent="0.25">
      <c r="A2">
        <v>2022</v>
      </c>
      <c r="B2" t="s">
        <v>11</v>
      </c>
      <c r="C2" t="s">
        <v>12</v>
      </c>
      <c r="D2" t="s">
        <v>13</v>
      </c>
      <c r="E2">
        <v>130000</v>
      </c>
      <c r="F2" t="s">
        <v>14</v>
      </c>
      <c r="G2">
        <v>130000</v>
      </c>
      <c r="H2" t="s">
        <v>15</v>
      </c>
      <c r="I2">
        <v>0</v>
      </c>
      <c r="J2" t="s">
        <v>15</v>
      </c>
      <c r="K2" t="s">
        <v>16</v>
      </c>
      <c r="L2" t="str" cm="1">
        <f t="array" ref="L2">_xlfn.IFS(
  C2="PT", "Part-time",
  C2="FT", "Full-time",
  C2="CT", "Contract",
  C2="FL", "Freelance"
)</f>
        <v>Full-time</v>
      </c>
      <c r="M2" t="str" cm="1">
        <f t="array" ref="M2">_xlfn.IFS(
  B2="EN", "Entry-level",
  B2="MI", "Middle-level",
  B2="SE", "Senior-level",
  B2="EX", "Executive-level"
)</f>
        <v>Middle-level</v>
      </c>
    </row>
    <row r="3" spans="1:13" hidden="1" x14ac:dyDescent="0.25">
      <c r="A3">
        <v>2022</v>
      </c>
      <c r="B3" t="s">
        <v>11</v>
      </c>
      <c r="C3" t="s">
        <v>12</v>
      </c>
      <c r="D3" t="s">
        <v>13</v>
      </c>
      <c r="E3">
        <v>90000</v>
      </c>
      <c r="F3" t="s">
        <v>14</v>
      </c>
      <c r="G3">
        <v>90000</v>
      </c>
      <c r="H3" t="s">
        <v>15</v>
      </c>
      <c r="I3">
        <v>0</v>
      </c>
      <c r="J3" t="s">
        <v>15</v>
      </c>
      <c r="K3" t="s">
        <v>16</v>
      </c>
      <c r="L3" t="str" cm="1">
        <f t="array" ref="L3">_xlfn.IFS(
  C3="PT", "Part-time",
  C3="FT", "Full-time",
  C3="CT", "Contract",
  C3="FL", "Freelance"
)</f>
        <v>Full-time</v>
      </c>
      <c r="M3" t="str" cm="1">
        <f t="array" ref="M3">_xlfn.IFS(
  B3="EN", "Entry-level",
  B3="MI", "Middle-level",
  B3="SE", "Senior-level",
  B3="EX", "Executive-level"
)</f>
        <v>Middle-level</v>
      </c>
    </row>
    <row r="4" spans="1:13" x14ac:dyDescent="0.25">
      <c r="A4">
        <v>2022</v>
      </c>
      <c r="B4" t="s">
        <v>11</v>
      </c>
      <c r="C4" t="s">
        <v>12</v>
      </c>
      <c r="D4" t="s">
        <v>17</v>
      </c>
      <c r="E4">
        <v>120000</v>
      </c>
      <c r="F4" t="s">
        <v>14</v>
      </c>
      <c r="G4">
        <v>120000</v>
      </c>
      <c r="H4" t="s">
        <v>15</v>
      </c>
      <c r="I4">
        <v>100</v>
      </c>
      <c r="J4" t="s">
        <v>15</v>
      </c>
      <c r="K4" t="s">
        <v>16</v>
      </c>
      <c r="L4" t="str" cm="1">
        <f t="array" ref="L4">_xlfn.IFS(
  C4="PT", "Part-time",
  C4="FT", "Full-time",
  C4="CT", "Contract",
  C4="FL", "Freelance"
)</f>
        <v>Full-time</v>
      </c>
      <c r="M4" t="str" cm="1">
        <f t="array" ref="M4">_xlfn.IFS(
  B4="EN", "Entry-level",
  B4="MI", "Middle-level",
  B4="SE", "Senior-level",
  B4="EX", "Executive-level"
)</f>
        <v>Middle-level</v>
      </c>
    </row>
    <row r="5" spans="1:13" x14ac:dyDescent="0.25">
      <c r="A5">
        <v>2022</v>
      </c>
      <c r="B5" t="s">
        <v>11</v>
      </c>
      <c r="C5" t="s">
        <v>12</v>
      </c>
      <c r="D5" t="s">
        <v>17</v>
      </c>
      <c r="E5">
        <v>100000</v>
      </c>
      <c r="F5" t="s">
        <v>14</v>
      </c>
      <c r="G5">
        <v>100000</v>
      </c>
      <c r="H5" t="s">
        <v>15</v>
      </c>
      <c r="I5">
        <v>100</v>
      </c>
      <c r="J5" t="s">
        <v>15</v>
      </c>
      <c r="K5" t="s">
        <v>16</v>
      </c>
      <c r="L5" t="str" cm="1">
        <f t="array" ref="L5">_xlfn.IFS(
  C5="PT", "Part-time",
  C5="FT", "Full-time",
  C5="CT", "Contract",
  C5="FL", "Freelance"
)</f>
        <v>Full-time</v>
      </c>
      <c r="M5" t="str" cm="1">
        <f t="array" ref="M5">_xlfn.IFS(
  B5="EN", "Entry-level",
  B5="MI", "Middle-level",
  B5="SE", "Senior-level",
  B5="EX", "Executive-level"
)</f>
        <v>Middle-level</v>
      </c>
    </row>
    <row r="6" spans="1:13" x14ac:dyDescent="0.25">
      <c r="A6">
        <v>2022</v>
      </c>
      <c r="B6" t="s">
        <v>11</v>
      </c>
      <c r="C6" t="s">
        <v>12</v>
      </c>
      <c r="D6" t="s">
        <v>17</v>
      </c>
      <c r="E6">
        <v>85000</v>
      </c>
      <c r="F6" t="s">
        <v>14</v>
      </c>
      <c r="G6">
        <v>85000</v>
      </c>
      <c r="H6" t="s">
        <v>15</v>
      </c>
      <c r="I6">
        <v>100</v>
      </c>
      <c r="J6" t="s">
        <v>15</v>
      </c>
      <c r="K6" t="s">
        <v>16</v>
      </c>
      <c r="L6" t="str" cm="1">
        <f t="array" ref="L6">_xlfn.IFS(
  C6="PT", "Part-time",
  C6="FT", "Full-time",
  C6="CT", "Contract",
  C6="FL", "Freelance"
)</f>
        <v>Full-time</v>
      </c>
      <c r="M6" t="str" cm="1">
        <f t="array" ref="M6">_xlfn.IFS(
  B6="EN", "Entry-level",
  B6="MI", "Middle-level",
  B6="SE", "Senior-level",
  B6="EX", "Executive-level"
)</f>
        <v>Middle-level</v>
      </c>
    </row>
    <row r="7" spans="1:13" x14ac:dyDescent="0.25">
      <c r="A7">
        <v>2022</v>
      </c>
      <c r="B7" t="s">
        <v>11</v>
      </c>
      <c r="C7" t="s">
        <v>12</v>
      </c>
      <c r="D7" t="s">
        <v>17</v>
      </c>
      <c r="E7">
        <v>78000</v>
      </c>
      <c r="F7" t="s">
        <v>14</v>
      </c>
      <c r="G7">
        <v>78000</v>
      </c>
      <c r="H7" t="s">
        <v>15</v>
      </c>
      <c r="I7">
        <v>100</v>
      </c>
      <c r="J7" t="s">
        <v>15</v>
      </c>
      <c r="K7" t="s">
        <v>16</v>
      </c>
      <c r="L7" t="str" cm="1">
        <f t="array" ref="L7">_xlfn.IFS(
  C7="PT", "Part-time",
  C7="FT", "Full-time",
  C7="CT", "Contract",
  C7="FL", "Freelance"
)</f>
        <v>Full-time</v>
      </c>
      <c r="M7" t="str" cm="1">
        <f t="array" ref="M7">_xlfn.IFS(
  B7="EN", "Entry-level",
  B7="MI", "Middle-level",
  B7="SE", "Senior-level",
  B7="EX", "Executive-level"
)</f>
        <v>Middle-level</v>
      </c>
    </row>
    <row r="8" spans="1:13" hidden="1" x14ac:dyDescent="0.25">
      <c r="A8">
        <v>2022</v>
      </c>
      <c r="B8" t="s">
        <v>18</v>
      </c>
      <c r="C8" t="s">
        <v>12</v>
      </c>
      <c r="D8" t="s">
        <v>19</v>
      </c>
      <c r="E8">
        <v>161000</v>
      </c>
      <c r="F8" t="s">
        <v>14</v>
      </c>
      <c r="G8">
        <v>161000</v>
      </c>
      <c r="H8" t="s">
        <v>15</v>
      </c>
      <c r="I8">
        <v>100</v>
      </c>
      <c r="J8" t="s">
        <v>15</v>
      </c>
      <c r="K8" t="s">
        <v>16</v>
      </c>
      <c r="L8" t="str" cm="1">
        <f t="array" ref="L8">_xlfn.IFS(
  C8="PT", "Part-time",
  C8="FT", "Full-time",
  C8="CT", "Contract",
  C8="FL", "Freelance"
)</f>
        <v>Full-time</v>
      </c>
      <c r="M8" t="str" cm="1">
        <f t="array" ref="M8">_xlfn.IFS(
  B8="EN", "Entry-level",
  B8="MI", "Middle-level",
  B8="SE", "Senior-level",
  B8="EX", "Executive-level"
)</f>
        <v>Senior-level</v>
      </c>
    </row>
    <row r="9" spans="1:13" hidden="1" x14ac:dyDescent="0.25">
      <c r="A9">
        <v>2022</v>
      </c>
      <c r="B9" t="s">
        <v>18</v>
      </c>
      <c r="C9" t="s">
        <v>12</v>
      </c>
      <c r="D9" t="s">
        <v>19</v>
      </c>
      <c r="E9">
        <v>110000</v>
      </c>
      <c r="F9" t="s">
        <v>14</v>
      </c>
      <c r="G9">
        <v>110000</v>
      </c>
      <c r="H9" t="s">
        <v>15</v>
      </c>
      <c r="I9">
        <v>100</v>
      </c>
      <c r="J9" t="s">
        <v>15</v>
      </c>
      <c r="K9" t="s">
        <v>16</v>
      </c>
      <c r="L9" t="str" cm="1">
        <f t="array" ref="L9">_xlfn.IFS(
  C9="PT", "Part-time",
  C9="FT", "Full-time",
  C9="CT", "Contract",
  C9="FL", "Freelance"
)</f>
        <v>Full-time</v>
      </c>
      <c r="M9" t="str" cm="1">
        <f t="array" ref="M9">_xlfn.IFS(
  B9="EN", "Entry-level",
  B9="MI", "Middle-level",
  B9="SE", "Senior-level",
  B9="EX", "Executive-level"
)</f>
        <v>Senior-level</v>
      </c>
    </row>
    <row r="10" spans="1:13" x14ac:dyDescent="0.25">
      <c r="A10">
        <v>2022</v>
      </c>
      <c r="B10" t="s">
        <v>18</v>
      </c>
      <c r="C10" t="s">
        <v>12</v>
      </c>
      <c r="D10" t="s">
        <v>17</v>
      </c>
      <c r="E10">
        <v>136000</v>
      </c>
      <c r="F10" t="s">
        <v>14</v>
      </c>
      <c r="G10">
        <v>136000</v>
      </c>
      <c r="H10" t="s">
        <v>15</v>
      </c>
      <c r="I10">
        <v>100</v>
      </c>
      <c r="J10" t="s">
        <v>15</v>
      </c>
      <c r="K10" t="s">
        <v>16</v>
      </c>
      <c r="L10" t="str" cm="1">
        <f t="array" ref="L10">_xlfn.IFS(
  C10="PT", "Part-time",
  C10="FT", "Full-time",
  C10="CT", "Contract",
  C10="FL", "Freelance"
)</f>
        <v>Full-time</v>
      </c>
      <c r="M10" t="str" cm="1">
        <f t="array" ref="M10">_xlfn.IFS(
  B10="EN", "Entry-level",
  B10="MI", "Middle-level",
  B10="SE", "Senior-level",
  B10="EX", "Executive-level"
)</f>
        <v>Senior-level</v>
      </c>
    </row>
    <row r="11" spans="1:13" x14ac:dyDescent="0.25">
      <c r="A11">
        <v>2022</v>
      </c>
      <c r="B11" t="s">
        <v>18</v>
      </c>
      <c r="C11" t="s">
        <v>12</v>
      </c>
      <c r="D11" t="s">
        <v>17</v>
      </c>
      <c r="E11">
        <v>104000</v>
      </c>
      <c r="F11" t="s">
        <v>14</v>
      </c>
      <c r="G11">
        <v>104000</v>
      </c>
      <c r="H11" t="s">
        <v>15</v>
      </c>
      <c r="I11">
        <v>100</v>
      </c>
      <c r="J11" t="s">
        <v>15</v>
      </c>
      <c r="K11" t="s">
        <v>16</v>
      </c>
      <c r="L11" t="str" cm="1">
        <f t="array" ref="L11">_xlfn.IFS(
  C11="PT", "Part-time",
  C11="FT", "Full-time",
  C11="CT", "Contract",
  C11="FL", "Freelance"
)</f>
        <v>Full-time</v>
      </c>
      <c r="M11" t="str" cm="1">
        <f t="array" ref="M11">_xlfn.IFS(
  B11="EN", "Entry-level",
  B11="MI", "Middle-level",
  B11="SE", "Senior-level",
  B11="EX", "Executive-level"
)</f>
        <v>Senior-level</v>
      </c>
    </row>
    <row r="12" spans="1:13" x14ac:dyDescent="0.25">
      <c r="A12">
        <v>2022</v>
      </c>
      <c r="B12" t="s">
        <v>18</v>
      </c>
      <c r="C12" t="s">
        <v>12</v>
      </c>
      <c r="D12" t="s">
        <v>17</v>
      </c>
      <c r="E12">
        <v>45000</v>
      </c>
      <c r="F12" t="s">
        <v>20</v>
      </c>
      <c r="G12">
        <v>47379</v>
      </c>
      <c r="H12" t="s">
        <v>21</v>
      </c>
      <c r="I12">
        <v>0</v>
      </c>
      <c r="J12" t="s">
        <v>21</v>
      </c>
      <c r="K12" t="s">
        <v>16</v>
      </c>
      <c r="L12" t="str" cm="1">
        <f t="array" ref="L12">_xlfn.IFS(
  C12="PT", "Part-time",
  C12="FT", "Full-time",
  C12="CT", "Contract",
  C12="FL", "Freelance"
)</f>
        <v>Full-time</v>
      </c>
      <c r="M12" t="str" cm="1">
        <f t="array" ref="M12">_xlfn.IFS(
  B12="EN", "Entry-level",
  B12="MI", "Middle-level",
  B12="SE", "Senior-level",
  B12="EX", "Executive-level"
)</f>
        <v>Senior-level</v>
      </c>
    </row>
    <row r="13" spans="1:13" x14ac:dyDescent="0.25">
      <c r="A13">
        <v>2022</v>
      </c>
      <c r="B13" t="s">
        <v>18</v>
      </c>
      <c r="C13" t="s">
        <v>12</v>
      </c>
      <c r="D13" t="s">
        <v>17</v>
      </c>
      <c r="E13">
        <v>36000</v>
      </c>
      <c r="F13" t="s">
        <v>20</v>
      </c>
      <c r="G13">
        <v>37903</v>
      </c>
      <c r="H13" t="s">
        <v>21</v>
      </c>
      <c r="I13">
        <v>0</v>
      </c>
      <c r="J13" t="s">
        <v>21</v>
      </c>
      <c r="K13" t="s">
        <v>16</v>
      </c>
      <c r="L13" t="str" cm="1">
        <f t="array" ref="L13">_xlfn.IFS(
  C13="PT", "Part-time",
  C13="FT", "Full-time",
  C13="CT", "Contract",
  C13="FL", "Freelance"
)</f>
        <v>Full-time</v>
      </c>
      <c r="M13" t="str" cm="1">
        <f t="array" ref="M13">_xlfn.IFS(
  B13="EN", "Entry-level",
  B13="MI", "Middle-level",
  B13="SE", "Senior-level",
  B13="EX", "Executive-level"
)</f>
        <v>Senior-level</v>
      </c>
    </row>
    <row r="14" spans="1:13" hidden="1" x14ac:dyDescent="0.25">
      <c r="A14">
        <v>2022</v>
      </c>
      <c r="B14" t="s">
        <v>22</v>
      </c>
      <c r="C14" t="s">
        <v>12</v>
      </c>
      <c r="D14" t="s">
        <v>23</v>
      </c>
      <c r="E14">
        <v>205000</v>
      </c>
      <c r="F14" t="s">
        <v>14</v>
      </c>
      <c r="G14">
        <v>205000</v>
      </c>
      <c r="H14" t="s">
        <v>15</v>
      </c>
      <c r="I14">
        <v>0</v>
      </c>
      <c r="J14" t="s">
        <v>15</v>
      </c>
      <c r="K14" t="s">
        <v>16</v>
      </c>
      <c r="L14" t="str" cm="1">
        <f t="array" ref="L14">_xlfn.IFS(
  C14="PT", "Part-time",
  C14="FT", "Full-time",
  C14="CT", "Contract",
  C14="FL", "Freelance"
)</f>
        <v>Full-time</v>
      </c>
      <c r="M14" t="str" cm="1">
        <f t="array" ref="M14">_xlfn.IFS(
  B14="EN", "Entry-level",
  B14="MI", "Middle-level",
  B14="SE", "Senior-level",
  B14="EX", "Executive-level"
)</f>
        <v>Executive-level</v>
      </c>
    </row>
    <row r="15" spans="1:13" hidden="1" x14ac:dyDescent="0.25">
      <c r="A15">
        <v>2022</v>
      </c>
      <c r="B15" t="s">
        <v>22</v>
      </c>
      <c r="C15" t="s">
        <v>12</v>
      </c>
      <c r="D15" t="s">
        <v>23</v>
      </c>
      <c r="E15">
        <v>160000</v>
      </c>
      <c r="F15" t="s">
        <v>14</v>
      </c>
      <c r="G15">
        <v>160000</v>
      </c>
      <c r="H15" t="s">
        <v>15</v>
      </c>
      <c r="I15">
        <v>0</v>
      </c>
      <c r="J15" t="s">
        <v>15</v>
      </c>
      <c r="K15" t="s">
        <v>16</v>
      </c>
      <c r="L15" t="str" cm="1">
        <f t="array" ref="L15">_xlfn.IFS(
  C15="PT", "Part-time",
  C15="FT", "Full-time",
  C15="CT", "Contract",
  C15="FL", "Freelance"
)</f>
        <v>Full-time</v>
      </c>
      <c r="M15" t="str" cm="1">
        <f t="array" ref="M15">_xlfn.IFS(
  B15="EN", "Entry-level",
  B15="MI", "Middle-level",
  B15="SE", "Senior-level",
  B15="EX", "Executive-level"
)</f>
        <v>Executive-level</v>
      </c>
    </row>
    <row r="16" spans="1:13" hidden="1" x14ac:dyDescent="0.25">
      <c r="A16">
        <v>2022</v>
      </c>
      <c r="B16" t="s">
        <v>18</v>
      </c>
      <c r="C16" t="s">
        <v>12</v>
      </c>
      <c r="D16" t="s">
        <v>24</v>
      </c>
      <c r="E16">
        <v>169000</v>
      </c>
      <c r="F16" t="s">
        <v>14</v>
      </c>
      <c r="G16">
        <v>169000</v>
      </c>
      <c r="H16" t="s">
        <v>15</v>
      </c>
      <c r="I16">
        <v>0</v>
      </c>
      <c r="J16" t="s">
        <v>15</v>
      </c>
      <c r="K16" t="s">
        <v>16</v>
      </c>
      <c r="L16" t="str" cm="1">
        <f t="array" ref="L16">_xlfn.IFS(
  C16="PT", "Part-time",
  C16="FT", "Full-time",
  C16="CT", "Contract",
  C16="FL", "Freelance"
)</f>
        <v>Full-time</v>
      </c>
      <c r="M16" t="str" cm="1">
        <f t="array" ref="M16">_xlfn.IFS(
  B16="EN", "Entry-level",
  B16="MI", "Middle-level",
  B16="SE", "Senior-level",
  B16="EX", "Executive-level"
)</f>
        <v>Senior-level</v>
      </c>
    </row>
    <row r="17" spans="1:13" hidden="1" x14ac:dyDescent="0.25">
      <c r="A17">
        <v>2022</v>
      </c>
      <c r="B17" t="s">
        <v>18</v>
      </c>
      <c r="C17" t="s">
        <v>12</v>
      </c>
      <c r="D17" t="s">
        <v>24</v>
      </c>
      <c r="E17">
        <v>110600</v>
      </c>
      <c r="F17" t="s">
        <v>14</v>
      </c>
      <c r="G17">
        <v>110600</v>
      </c>
      <c r="H17" t="s">
        <v>15</v>
      </c>
      <c r="I17">
        <v>0</v>
      </c>
      <c r="J17" t="s">
        <v>15</v>
      </c>
      <c r="K17" t="s">
        <v>16</v>
      </c>
      <c r="L17" t="str" cm="1">
        <f t="array" ref="L17">_xlfn.IFS(
  C17="PT", "Part-time",
  C17="FT", "Full-time",
  C17="CT", "Contract",
  C17="FL", "Freelance"
)</f>
        <v>Full-time</v>
      </c>
      <c r="M17" t="str" cm="1">
        <f t="array" ref="M17">_xlfn.IFS(
  B17="EN", "Entry-level",
  B17="MI", "Middle-level",
  B17="SE", "Senior-level",
  B17="EX", "Executive-level"
)</f>
        <v>Senior-level</v>
      </c>
    </row>
    <row r="18" spans="1:13" hidden="1" x14ac:dyDescent="0.25">
      <c r="A18">
        <v>2022</v>
      </c>
      <c r="B18" t="s">
        <v>25</v>
      </c>
      <c r="C18" t="s">
        <v>12</v>
      </c>
      <c r="D18" t="s">
        <v>19</v>
      </c>
      <c r="E18">
        <v>50000</v>
      </c>
      <c r="F18" t="s">
        <v>26</v>
      </c>
      <c r="G18">
        <v>61927</v>
      </c>
      <c r="H18" t="s">
        <v>27</v>
      </c>
      <c r="I18">
        <v>100</v>
      </c>
      <c r="J18" t="s">
        <v>27</v>
      </c>
      <c r="K18" t="s">
        <v>16</v>
      </c>
      <c r="L18" t="str" cm="1">
        <f t="array" ref="L18">_xlfn.IFS(
  C18="PT", "Part-time",
  C18="FT", "Full-time",
  C18="CT", "Contract",
  C18="FL", "Freelance"
)</f>
        <v>Full-time</v>
      </c>
      <c r="M18" t="str" cm="1">
        <f t="array" ref="M18">_xlfn.IFS(
  B18="EN", "Entry-level",
  B18="MI", "Middle-level",
  B18="SE", "Senior-level",
  B18="EX", "Executive-level"
)</f>
        <v>Entry-level</v>
      </c>
    </row>
    <row r="19" spans="1:13" hidden="1" x14ac:dyDescent="0.25">
      <c r="A19">
        <v>2022</v>
      </c>
      <c r="B19" t="s">
        <v>25</v>
      </c>
      <c r="C19" t="s">
        <v>12</v>
      </c>
      <c r="D19" t="s">
        <v>19</v>
      </c>
      <c r="E19">
        <v>40000</v>
      </c>
      <c r="F19" t="s">
        <v>26</v>
      </c>
      <c r="G19">
        <v>49542</v>
      </c>
      <c r="H19" t="s">
        <v>27</v>
      </c>
      <c r="I19">
        <v>100</v>
      </c>
      <c r="J19" t="s">
        <v>27</v>
      </c>
      <c r="K19" t="s">
        <v>16</v>
      </c>
      <c r="L19" t="str" cm="1">
        <f t="array" ref="L19">_xlfn.IFS(
  C19="PT", "Part-time",
  C19="FT", "Full-time",
  C19="CT", "Contract",
  C19="FL", "Freelance"
)</f>
        <v>Full-time</v>
      </c>
      <c r="M19" t="str" cm="1">
        <f t="array" ref="M19">_xlfn.IFS(
  B19="EN", "Entry-level",
  B19="MI", "Middle-level",
  B19="SE", "Senior-level",
  B19="EX", "Executive-level"
)</f>
        <v>Entry-level</v>
      </c>
    </row>
    <row r="20" spans="1:13" hidden="1" x14ac:dyDescent="0.25">
      <c r="A20">
        <v>2022</v>
      </c>
      <c r="B20" t="s">
        <v>18</v>
      </c>
      <c r="C20" t="s">
        <v>12</v>
      </c>
      <c r="D20" t="s">
        <v>19</v>
      </c>
      <c r="E20">
        <v>160000</v>
      </c>
      <c r="F20" t="s">
        <v>14</v>
      </c>
      <c r="G20">
        <v>160000</v>
      </c>
      <c r="H20" t="s">
        <v>15</v>
      </c>
      <c r="I20">
        <v>0</v>
      </c>
      <c r="J20" t="s">
        <v>15</v>
      </c>
      <c r="K20" t="s">
        <v>16</v>
      </c>
      <c r="L20" t="str" cm="1">
        <f t="array" ref="L20">_xlfn.IFS(
  C20="PT", "Part-time",
  C20="FT", "Full-time",
  C20="CT", "Contract",
  C20="FL", "Freelance"
)</f>
        <v>Full-time</v>
      </c>
      <c r="M20" t="str" cm="1">
        <f t="array" ref="M20">_xlfn.IFS(
  B20="EN", "Entry-level",
  B20="MI", "Middle-level",
  B20="SE", "Senior-level",
  B20="EX", "Executive-level"
)</f>
        <v>Senior-level</v>
      </c>
    </row>
    <row r="21" spans="1:13" hidden="1" x14ac:dyDescent="0.25">
      <c r="A21">
        <v>2022</v>
      </c>
      <c r="B21" t="s">
        <v>18</v>
      </c>
      <c r="C21" t="s">
        <v>12</v>
      </c>
      <c r="D21" t="s">
        <v>19</v>
      </c>
      <c r="E21">
        <v>130000</v>
      </c>
      <c r="F21" t="s">
        <v>14</v>
      </c>
      <c r="G21">
        <v>130000</v>
      </c>
      <c r="H21" t="s">
        <v>15</v>
      </c>
      <c r="I21">
        <v>0</v>
      </c>
      <c r="J21" t="s">
        <v>15</v>
      </c>
      <c r="K21" t="s">
        <v>16</v>
      </c>
      <c r="L21" t="str" cm="1">
        <f t="array" ref="L21">_xlfn.IFS(
  C21="PT", "Part-time",
  C21="FT", "Full-time",
  C21="CT", "Contract",
  C21="FL", "Freelance"
)</f>
        <v>Full-time</v>
      </c>
      <c r="M21" t="str" cm="1">
        <f t="array" ref="M21">_xlfn.IFS(
  B21="EN", "Entry-level",
  B21="MI", "Middle-level",
  B21="SE", "Senior-level",
  B21="EX", "Executive-level"
)</f>
        <v>Senior-level</v>
      </c>
    </row>
    <row r="22" spans="1:13" x14ac:dyDescent="0.25">
      <c r="A22">
        <v>2022</v>
      </c>
      <c r="B22" t="s">
        <v>18</v>
      </c>
      <c r="C22" t="s">
        <v>12</v>
      </c>
      <c r="D22" t="s">
        <v>17</v>
      </c>
      <c r="E22">
        <v>245000</v>
      </c>
      <c r="F22" t="s">
        <v>14</v>
      </c>
      <c r="G22">
        <v>245000</v>
      </c>
      <c r="H22" t="s">
        <v>15</v>
      </c>
      <c r="I22">
        <v>0</v>
      </c>
      <c r="J22" t="s">
        <v>15</v>
      </c>
      <c r="K22" t="s">
        <v>16</v>
      </c>
      <c r="L22" t="str" cm="1">
        <f t="array" ref="L22">_xlfn.IFS(
  C22="PT", "Part-time",
  C22="FT", "Full-time",
  C22="CT", "Contract",
  C22="FL", "Freelance"
)</f>
        <v>Full-time</v>
      </c>
      <c r="M22" t="str" cm="1">
        <f t="array" ref="M22">_xlfn.IFS(
  B22="EN", "Entry-level",
  B22="MI", "Middle-level",
  B22="SE", "Senior-level",
  B22="EX", "Executive-level"
)</f>
        <v>Senior-level</v>
      </c>
    </row>
    <row r="23" spans="1:13" x14ac:dyDescent="0.25">
      <c r="A23">
        <v>2022</v>
      </c>
      <c r="B23" t="s">
        <v>18</v>
      </c>
      <c r="C23" t="s">
        <v>12</v>
      </c>
      <c r="D23" t="s">
        <v>17</v>
      </c>
      <c r="E23">
        <v>180000</v>
      </c>
      <c r="F23" t="s">
        <v>14</v>
      </c>
      <c r="G23">
        <v>180000</v>
      </c>
      <c r="H23" t="s">
        <v>15</v>
      </c>
      <c r="I23">
        <v>0</v>
      </c>
      <c r="J23" t="s">
        <v>15</v>
      </c>
      <c r="K23" t="s">
        <v>16</v>
      </c>
      <c r="L23" t="str" cm="1">
        <f t="array" ref="L23">_xlfn.IFS(
  C23="PT", "Part-time",
  C23="FT", "Full-time",
  C23="CT", "Contract",
  C23="FL", "Freelance"
)</f>
        <v>Full-time</v>
      </c>
      <c r="M23" t="str" cm="1">
        <f t="array" ref="M23">_xlfn.IFS(
  B23="EN", "Entry-level",
  B23="MI", "Middle-level",
  B23="SE", "Senior-level",
  B23="EX", "Executive-level"
)</f>
        <v>Senior-level</v>
      </c>
    </row>
    <row r="24" spans="1:13" hidden="1" x14ac:dyDescent="0.25">
      <c r="A24">
        <v>2022</v>
      </c>
      <c r="B24" t="s">
        <v>18</v>
      </c>
      <c r="C24" t="s">
        <v>12</v>
      </c>
      <c r="D24" t="s">
        <v>19</v>
      </c>
      <c r="E24">
        <v>135000</v>
      </c>
      <c r="F24" t="s">
        <v>14</v>
      </c>
      <c r="G24">
        <v>135000</v>
      </c>
      <c r="H24" t="s">
        <v>15</v>
      </c>
      <c r="I24">
        <v>0</v>
      </c>
      <c r="J24" t="s">
        <v>15</v>
      </c>
      <c r="K24" t="s">
        <v>16</v>
      </c>
      <c r="L24" t="str" cm="1">
        <f t="array" ref="L24">_xlfn.IFS(
  C24="PT", "Part-time",
  C24="FT", "Full-time",
  C24="CT", "Contract",
  C24="FL", "Freelance"
)</f>
        <v>Full-time</v>
      </c>
      <c r="M24" t="str" cm="1">
        <f t="array" ref="M24">_xlfn.IFS(
  B24="EN", "Entry-level",
  B24="MI", "Middle-level",
  B24="SE", "Senior-level",
  B24="EX", "Executive-level"
)</f>
        <v>Senior-level</v>
      </c>
    </row>
    <row r="25" spans="1:13" hidden="1" x14ac:dyDescent="0.25">
      <c r="A25">
        <v>2022</v>
      </c>
      <c r="B25" t="s">
        <v>18</v>
      </c>
      <c r="C25" t="s">
        <v>12</v>
      </c>
      <c r="D25" t="s">
        <v>19</v>
      </c>
      <c r="E25">
        <v>100000</v>
      </c>
      <c r="F25" t="s">
        <v>14</v>
      </c>
      <c r="G25">
        <v>100000</v>
      </c>
      <c r="H25" t="s">
        <v>15</v>
      </c>
      <c r="I25">
        <v>0</v>
      </c>
      <c r="J25" t="s">
        <v>15</v>
      </c>
      <c r="K25" t="s">
        <v>16</v>
      </c>
      <c r="L25" t="str" cm="1">
        <f t="array" ref="L25">_xlfn.IFS(
  C25="PT", "Part-time",
  C25="FT", "Full-time",
  C25="CT", "Contract",
  C25="FL", "Freelance"
)</f>
        <v>Full-time</v>
      </c>
      <c r="M25" t="str" cm="1">
        <f t="array" ref="M25">_xlfn.IFS(
  B25="EN", "Entry-level",
  B25="MI", "Middle-level",
  B25="SE", "Senior-level",
  B25="EX", "Executive-level"
)</f>
        <v>Senior-level</v>
      </c>
    </row>
    <row r="26" spans="1:13" hidden="1" x14ac:dyDescent="0.25">
      <c r="A26">
        <v>2022</v>
      </c>
      <c r="B26" t="s">
        <v>18</v>
      </c>
      <c r="C26" t="s">
        <v>12</v>
      </c>
      <c r="D26" t="s">
        <v>19</v>
      </c>
      <c r="E26">
        <v>220000</v>
      </c>
      <c r="F26" t="s">
        <v>14</v>
      </c>
      <c r="G26">
        <v>220000</v>
      </c>
      <c r="H26" t="s">
        <v>15</v>
      </c>
      <c r="I26">
        <v>0</v>
      </c>
      <c r="J26" t="s">
        <v>15</v>
      </c>
      <c r="K26" t="s">
        <v>16</v>
      </c>
      <c r="L26" t="str" cm="1">
        <f t="array" ref="L26">_xlfn.IFS(
  C26="PT", "Part-time",
  C26="FT", "Full-time",
  C26="CT", "Contract",
  C26="FL", "Freelance"
)</f>
        <v>Full-time</v>
      </c>
      <c r="M26" t="str" cm="1">
        <f t="array" ref="M26">_xlfn.IFS(
  B26="EN", "Entry-level",
  B26="MI", "Middle-level",
  B26="SE", "Senior-level",
  B26="EX", "Executive-level"
)</f>
        <v>Senior-level</v>
      </c>
    </row>
    <row r="27" spans="1:13" hidden="1" x14ac:dyDescent="0.25">
      <c r="A27">
        <v>2022</v>
      </c>
      <c r="B27" t="s">
        <v>18</v>
      </c>
      <c r="C27" t="s">
        <v>12</v>
      </c>
      <c r="D27" t="s">
        <v>19</v>
      </c>
      <c r="E27">
        <v>150000</v>
      </c>
      <c r="F27" t="s">
        <v>14</v>
      </c>
      <c r="G27">
        <v>150000</v>
      </c>
      <c r="H27" t="s">
        <v>15</v>
      </c>
      <c r="I27">
        <v>0</v>
      </c>
      <c r="J27" t="s">
        <v>15</v>
      </c>
      <c r="K27" t="s">
        <v>16</v>
      </c>
      <c r="L27" t="str" cm="1">
        <f t="array" ref="L27">_xlfn.IFS(
  C27="PT", "Part-time",
  C27="FT", "Full-time",
  C27="CT", "Contract",
  C27="FL", "Freelance"
)</f>
        <v>Full-time</v>
      </c>
      <c r="M27" t="str" cm="1">
        <f t="array" ref="M27">_xlfn.IFS(
  B27="EN", "Entry-level",
  B27="MI", "Middle-level",
  B27="SE", "Senior-level",
  B27="EX", "Executive-level"
)</f>
        <v>Senior-level</v>
      </c>
    </row>
    <row r="28" spans="1:13" x14ac:dyDescent="0.25">
      <c r="A28">
        <v>2022</v>
      </c>
      <c r="B28" t="s">
        <v>18</v>
      </c>
      <c r="C28" t="s">
        <v>12</v>
      </c>
      <c r="D28" t="s">
        <v>17</v>
      </c>
      <c r="E28">
        <v>198440</v>
      </c>
      <c r="F28" t="s">
        <v>14</v>
      </c>
      <c r="G28">
        <v>198440</v>
      </c>
      <c r="H28" t="s">
        <v>15</v>
      </c>
      <c r="I28">
        <v>0</v>
      </c>
      <c r="J28" t="s">
        <v>15</v>
      </c>
      <c r="K28" t="s">
        <v>28</v>
      </c>
      <c r="L28" t="str" cm="1">
        <f t="array" ref="L28">_xlfn.IFS(
  C28="PT", "Part-time",
  C28="FT", "Full-time",
  C28="CT", "Contract",
  C28="FL", "Freelance"
)</f>
        <v>Full-time</v>
      </c>
      <c r="M28" t="str" cm="1">
        <f t="array" ref="M28">_xlfn.IFS(
  B28="EN", "Entry-level",
  B28="MI", "Middle-level",
  B28="SE", "Senior-level",
  B28="EX", "Executive-level"
)</f>
        <v>Senior-level</v>
      </c>
    </row>
    <row r="29" spans="1:13" x14ac:dyDescent="0.25">
      <c r="A29">
        <v>2022</v>
      </c>
      <c r="B29" t="s">
        <v>18</v>
      </c>
      <c r="C29" t="s">
        <v>12</v>
      </c>
      <c r="D29" t="s">
        <v>17</v>
      </c>
      <c r="E29">
        <v>144000</v>
      </c>
      <c r="F29" t="s">
        <v>14</v>
      </c>
      <c r="G29">
        <v>144000</v>
      </c>
      <c r="H29" t="s">
        <v>15</v>
      </c>
      <c r="I29">
        <v>0</v>
      </c>
      <c r="J29" t="s">
        <v>15</v>
      </c>
      <c r="K29" t="s">
        <v>28</v>
      </c>
      <c r="L29" t="str" cm="1">
        <f t="array" ref="L29">_xlfn.IFS(
  C29="PT", "Part-time",
  C29="FT", "Full-time",
  C29="CT", "Contract",
  C29="FL", "Freelance"
)</f>
        <v>Full-time</v>
      </c>
      <c r="M29" t="str" cm="1">
        <f t="array" ref="M29">_xlfn.IFS(
  B29="EN", "Entry-level",
  B29="MI", "Middle-level",
  B29="SE", "Senior-level",
  B29="EX", "Executive-level"
)</f>
        <v>Senior-level</v>
      </c>
    </row>
    <row r="30" spans="1:13" hidden="1" x14ac:dyDescent="0.25">
      <c r="A30">
        <v>2022</v>
      </c>
      <c r="B30" t="s">
        <v>18</v>
      </c>
      <c r="C30" t="s">
        <v>12</v>
      </c>
      <c r="D30" t="s">
        <v>19</v>
      </c>
      <c r="E30">
        <v>240000</v>
      </c>
      <c r="F30" t="s">
        <v>14</v>
      </c>
      <c r="G30">
        <v>240000</v>
      </c>
      <c r="H30" t="s">
        <v>15</v>
      </c>
      <c r="I30">
        <v>0</v>
      </c>
      <c r="J30" t="s">
        <v>15</v>
      </c>
      <c r="K30" t="s">
        <v>16</v>
      </c>
      <c r="L30" t="str" cm="1">
        <f t="array" ref="L30">_xlfn.IFS(
  C30="PT", "Part-time",
  C30="FT", "Full-time",
  C30="CT", "Contract",
  C30="FL", "Freelance"
)</f>
        <v>Full-time</v>
      </c>
      <c r="M30" t="str" cm="1">
        <f t="array" ref="M30">_xlfn.IFS(
  B30="EN", "Entry-level",
  B30="MI", "Middle-level",
  B30="SE", "Senior-level",
  B30="EX", "Executive-level"
)</f>
        <v>Senior-level</v>
      </c>
    </row>
    <row r="31" spans="1:13" hidden="1" x14ac:dyDescent="0.25">
      <c r="A31">
        <v>2022</v>
      </c>
      <c r="B31" t="s">
        <v>18</v>
      </c>
      <c r="C31" t="s">
        <v>12</v>
      </c>
      <c r="D31" t="s">
        <v>19</v>
      </c>
      <c r="E31">
        <v>170000</v>
      </c>
      <c r="F31" t="s">
        <v>14</v>
      </c>
      <c r="G31">
        <v>170000</v>
      </c>
      <c r="H31" t="s">
        <v>15</v>
      </c>
      <c r="I31">
        <v>0</v>
      </c>
      <c r="J31" t="s">
        <v>15</v>
      </c>
      <c r="K31" t="s">
        <v>16</v>
      </c>
      <c r="L31" t="str" cm="1">
        <f t="array" ref="L31">_xlfn.IFS(
  C31="PT", "Part-time",
  C31="FT", "Full-time",
  C31="CT", "Contract",
  C31="FL", "Freelance"
)</f>
        <v>Full-time</v>
      </c>
      <c r="M31" t="str" cm="1">
        <f t="array" ref="M31">_xlfn.IFS(
  B31="EN", "Entry-level",
  B31="MI", "Middle-level",
  B31="SE", "Senior-level",
  B31="EX", "Executive-level"
)</f>
        <v>Senior-level</v>
      </c>
    </row>
    <row r="32" spans="1:13" x14ac:dyDescent="0.25">
      <c r="A32">
        <v>2022</v>
      </c>
      <c r="B32" t="s">
        <v>18</v>
      </c>
      <c r="C32" t="s">
        <v>12</v>
      </c>
      <c r="D32" t="s">
        <v>17</v>
      </c>
      <c r="E32">
        <v>198440</v>
      </c>
      <c r="F32" t="s">
        <v>14</v>
      </c>
      <c r="G32">
        <v>198440</v>
      </c>
      <c r="H32" t="s">
        <v>15</v>
      </c>
      <c r="I32">
        <v>0</v>
      </c>
      <c r="J32" t="s">
        <v>15</v>
      </c>
      <c r="K32" t="s">
        <v>16</v>
      </c>
      <c r="L32" t="str" cm="1">
        <f t="array" ref="L32">_xlfn.IFS(
  C32="PT", "Part-time",
  C32="FT", "Full-time",
  C32="CT", "Contract",
  C32="FL", "Freelance"
)</f>
        <v>Full-time</v>
      </c>
      <c r="M32" t="str" cm="1">
        <f t="array" ref="M32">_xlfn.IFS(
  B32="EN", "Entry-level",
  B32="MI", "Middle-level",
  B32="SE", "Senior-level",
  B32="EX", "Executive-level"
)</f>
        <v>Senior-level</v>
      </c>
    </row>
    <row r="33" spans="1:13" x14ac:dyDescent="0.25">
      <c r="A33">
        <v>2022</v>
      </c>
      <c r="B33" t="s">
        <v>18</v>
      </c>
      <c r="C33" t="s">
        <v>12</v>
      </c>
      <c r="D33" t="s">
        <v>17</v>
      </c>
      <c r="E33">
        <v>144000</v>
      </c>
      <c r="F33" t="s">
        <v>14</v>
      </c>
      <c r="G33">
        <v>144000</v>
      </c>
      <c r="H33" t="s">
        <v>15</v>
      </c>
      <c r="I33">
        <v>0</v>
      </c>
      <c r="J33" t="s">
        <v>15</v>
      </c>
      <c r="K33" t="s">
        <v>16</v>
      </c>
      <c r="L33" t="str" cm="1">
        <f t="array" ref="L33">_xlfn.IFS(
  C33="PT", "Part-time",
  C33="FT", "Full-time",
  C33="CT", "Contract",
  C33="FL", "Freelance"
)</f>
        <v>Full-time</v>
      </c>
      <c r="M33" t="str" cm="1">
        <f t="array" ref="M33">_xlfn.IFS(
  B33="EN", "Entry-level",
  B33="MI", "Middle-level",
  B33="SE", "Senior-level",
  B33="EX", "Executive-level"
)</f>
        <v>Senior-level</v>
      </c>
    </row>
    <row r="34" spans="1:13" hidden="1" x14ac:dyDescent="0.25">
      <c r="A34">
        <v>2022</v>
      </c>
      <c r="B34" t="s">
        <v>11</v>
      </c>
      <c r="C34" t="s">
        <v>12</v>
      </c>
      <c r="D34" t="s">
        <v>24</v>
      </c>
      <c r="E34">
        <v>150000</v>
      </c>
      <c r="F34" t="s">
        <v>14</v>
      </c>
      <c r="G34">
        <v>150000</v>
      </c>
      <c r="H34" t="s">
        <v>15</v>
      </c>
      <c r="I34">
        <v>100</v>
      </c>
      <c r="J34" t="s">
        <v>15</v>
      </c>
      <c r="K34" t="s">
        <v>16</v>
      </c>
      <c r="L34" t="str" cm="1">
        <f t="array" ref="L34">_xlfn.IFS(
  C34="PT", "Part-time",
  C34="FT", "Full-time",
  C34="CT", "Contract",
  C34="FL", "Freelance"
)</f>
        <v>Full-time</v>
      </c>
      <c r="M34" t="str" cm="1">
        <f t="array" ref="M34">_xlfn.IFS(
  B34="EN", "Entry-level",
  B34="MI", "Middle-level",
  B34="SE", "Senior-level",
  B34="EX", "Executive-level"
)</f>
        <v>Middle-level</v>
      </c>
    </row>
    <row r="35" spans="1:13" hidden="1" x14ac:dyDescent="0.25">
      <c r="A35">
        <v>2022</v>
      </c>
      <c r="B35" t="s">
        <v>11</v>
      </c>
      <c r="C35" t="s">
        <v>12</v>
      </c>
      <c r="D35" t="s">
        <v>24</v>
      </c>
      <c r="E35">
        <v>100000</v>
      </c>
      <c r="F35" t="s">
        <v>14</v>
      </c>
      <c r="G35">
        <v>100000</v>
      </c>
      <c r="H35" t="s">
        <v>15</v>
      </c>
      <c r="I35">
        <v>100</v>
      </c>
      <c r="J35" t="s">
        <v>15</v>
      </c>
      <c r="K35" t="s">
        <v>16</v>
      </c>
      <c r="L35" t="str" cm="1">
        <f t="array" ref="L35">_xlfn.IFS(
  C35="PT", "Part-time",
  C35="FT", "Full-time",
  C35="CT", "Contract",
  C35="FL", "Freelance"
)</f>
        <v>Full-time</v>
      </c>
      <c r="M35" t="str" cm="1">
        <f t="array" ref="M35">_xlfn.IFS(
  B35="EN", "Entry-level",
  B35="MI", "Middle-level",
  B35="SE", "Senior-level",
  B35="EX", "Executive-level"
)</f>
        <v>Middle-level</v>
      </c>
    </row>
    <row r="36" spans="1:13" hidden="1" x14ac:dyDescent="0.25">
      <c r="A36">
        <v>2022</v>
      </c>
      <c r="B36" t="s">
        <v>18</v>
      </c>
      <c r="C36" t="s">
        <v>12</v>
      </c>
      <c r="D36" t="s">
        <v>24</v>
      </c>
      <c r="E36">
        <v>120000</v>
      </c>
      <c r="F36" t="s">
        <v>14</v>
      </c>
      <c r="G36">
        <v>120000</v>
      </c>
      <c r="H36" t="s">
        <v>15</v>
      </c>
      <c r="I36">
        <v>0</v>
      </c>
      <c r="J36" t="s">
        <v>15</v>
      </c>
      <c r="K36" t="s">
        <v>16</v>
      </c>
      <c r="L36" t="str" cm="1">
        <f t="array" ref="L36">_xlfn.IFS(
  C36="PT", "Part-time",
  C36="FT", "Full-time",
  C36="CT", "Contract",
  C36="FL", "Freelance"
)</f>
        <v>Full-time</v>
      </c>
      <c r="M36" t="str" cm="1">
        <f t="array" ref="M36">_xlfn.IFS(
  B36="EN", "Entry-level",
  B36="MI", "Middle-level",
  B36="SE", "Senior-level",
  B36="EX", "Executive-level"
)</f>
        <v>Senior-level</v>
      </c>
    </row>
    <row r="37" spans="1:13" hidden="1" x14ac:dyDescent="0.25">
      <c r="A37">
        <v>2022</v>
      </c>
      <c r="B37" t="s">
        <v>18</v>
      </c>
      <c r="C37" t="s">
        <v>12</v>
      </c>
      <c r="D37" t="s">
        <v>24</v>
      </c>
      <c r="E37">
        <v>95000</v>
      </c>
      <c r="F37" t="s">
        <v>14</v>
      </c>
      <c r="G37">
        <v>95000</v>
      </c>
      <c r="H37" t="s">
        <v>15</v>
      </c>
      <c r="I37">
        <v>0</v>
      </c>
      <c r="J37" t="s">
        <v>15</v>
      </c>
      <c r="K37" t="s">
        <v>16</v>
      </c>
      <c r="L37" t="str" cm="1">
        <f t="array" ref="L37">_xlfn.IFS(
  C37="PT", "Part-time",
  C37="FT", "Full-time",
  C37="CT", "Contract",
  C37="FL", "Freelance"
)</f>
        <v>Full-time</v>
      </c>
      <c r="M37" t="str" cm="1">
        <f t="array" ref="M37">_xlfn.IFS(
  B37="EN", "Entry-level",
  B37="MI", "Middle-level",
  B37="SE", "Senior-level",
  B37="EX", "Executive-level"
)</f>
        <v>Senior-level</v>
      </c>
    </row>
    <row r="38" spans="1:13" x14ac:dyDescent="0.25">
      <c r="A38">
        <v>2022</v>
      </c>
      <c r="B38" t="s">
        <v>11</v>
      </c>
      <c r="C38" t="s">
        <v>12</v>
      </c>
      <c r="D38" t="s">
        <v>17</v>
      </c>
      <c r="E38">
        <v>47000</v>
      </c>
      <c r="F38" t="s">
        <v>26</v>
      </c>
      <c r="G38">
        <v>58211</v>
      </c>
      <c r="H38" t="s">
        <v>27</v>
      </c>
      <c r="I38">
        <v>50</v>
      </c>
      <c r="J38" t="s">
        <v>27</v>
      </c>
      <c r="K38" t="s">
        <v>16</v>
      </c>
      <c r="L38" t="str" cm="1">
        <f t="array" ref="L38">_xlfn.IFS(
  C38="PT", "Part-time",
  C38="FT", "Full-time",
  C38="CT", "Contract",
  C38="FL", "Freelance"
)</f>
        <v>Full-time</v>
      </c>
      <c r="M38" t="str" cm="1">
        <f t="array" ref="M38">_xlfn.IFS(
  B38="EN", "Entry-level",
  B38="MI", "Middle-level",
  B38="SE", "Senior-level",
  B38="EX", "Executive-level"
)</f>
        <v>Middle-level</v>
      </c>
    </row>
    <row r="39" spans="1:13" hidden="1" x14ac:dyDescent="0.25">
      <c r="A39">
        <v>2022</v>
      </c>
      <c r="B39" t="s">
        <v>25</v>
      </c>
      <c r="C39" t="s">
        <v>12</v>
      </c>
      <c r="D39" t="s">
        <v>24</v>
      </c>
      <c r="E39">
        <v>64000</v>
      </c>
      <c r="F39" t="s">
        <v>14</v>
      </c>
      <c r="G39">
        <v>64000</v>
      </c>
      <c r="H39" t="s">
        <v>15</v>
      </c>
      <c r="I39">
        <v>100</v>
      </c>
      <c r="J39" t="s">
        <v>15</v>
      </c>
      <c r="K39" t="s">
        <v>28</v>
      </c>
      <c r="L39" t="str" cm="1">
        <f t="array" ref="L39">_xlfn.IFS(
  C39="PT", "Part-time",
  C39="FT", "Full-time",
  C39="CT", "Contract",
  C39="FL", "Freelance"
)</f>
        <v>Full-time</v>
      </c>
      <c r="M39" t="str" cm="1">
        <f t="array" ref="M39">_xlfn.IFS(
  B39="EN", "Entry-level",
  B39="MI", "Middle-level",
  B39="SE", "Senior-level",
  B39="EX", "Executive-level"
)</f>
        <v>Entry-level</v>
      </c>
    </row>
    <row r="40" spans="1:13" x14ac:dyDescent="0.25">
      <c r="A40">
        <v>2022</v>
      </c>
      <c r="B40" t="s">
        <v>25</v>
      </c>
      <c r="C40" t="s">
        <v>12</v>
      </c>
      <c r="D40" t="s">
        <v>17</v>
      </c>
      <c r="E40">
        <v>38000</v>
      </c>
      <c r="F40" t="s">
        <v>20</v>
      </c>
      <c r="G40">
        <v>40009</v>
      </c>
      <c r="H40" t="s">
        <v>29</v>
      </c>
      <c r="I40">
        <v>50</v>
      </c>
      <c r="J40" t="s">
        <v>29</v>
      </c>
      <c r="K40" t="s">
        <v>28</v>
      </c>
      <c r="L40" t="str" cm="1">
        <f t="array" ref="L40">_xlfn.IFS(
  C40="PT", "Part-time",
  C40="FT", "Full-time",
  C40="CT", "Contract",
  C40="FL", "Freelance"
)</f>
        <v>Full-time</v>
      </c>
      <c r="M40" t="str" cm="1">
        <f t="array" ref="M40">_xlfn.IFS(
  B40="EN", "Entry-level",
  B40="MI", "Middle-level",
  B40="SE", "Senior-level",
  B40="EX", "Executive-level"
)</f>
        <v>Entry-level</v>
      </c>
    </row>
    <row r="41" spans="1:13" hidden="1" x14ac:dyDescent="0.25">
      <c r="A41">
        <v>2022</v>
      </c>
      <c r="B41" t="s">
        <v>18</v>
      </c>
      <c r="C41" t="s">
        <v>12</v>
      </c>
      <c r="D41" t="s">
        <v>13</v>
      </c>
      <c r="E41">
        <v>187200</v>
      </c>
      <c r="F41" t="s">
        <v>14</v>
      </c>
      <c r="G41">
        <v>187200</v>
      </c>
      <c r="H41" t="s">
        <v>30</v>
      </c>
      <c r="I41">
        <v>100</v>
      </c>
      <c r="J41" t="s">
        <v>30</v>
      </c>
      <c r="K41" t="s">
        <v>16</v>
      </c>
      <c r="L41" t="str" cm="1">
        <f t="array" ref="L41">_xlfn.IFS(
  C41="PT", "Part-time",
  C41="FT", "Full-time",
  C41="CT", "Contract",
  C41="FL", "Freelance"
)</f>
        <v>Full-time</v>
      </c>
      <c r="M41" t="str" cm="1">
        <f t="array" ref="M41">_xlfn.IFS(
  B41="EN", "Entry-level",
  B41="MI", "Middle-level",
  B41="SE", "Senior-level",
  B41="EX", "Executive-level"
)</f>
        <v>Senior-level</v>
      </c>
    </row>
    <row r="42" spans="1:13" hidden="1" x14ac:dyDescent="0.25">
      <c r="A42">
        <v>2022</v>
      </c>
      <c r="B42" t="s">
        <v>18</v>
      </c>
      <c r="C42" t="s">
        <v>12</v>
      </c>
      <c r="D42" t="s">
        <v>13</v>
      </c>
      <c r="E42">
        <v>116100</v>
      </c>
      <c r="F42" t="s">
        <v>14</v>
      </c>
      <c r="G42">
        <v>116100</v>
      </c>
      <c r="H42" t="s">
        <v>30</v>
      </c>
      <c r="I42">
        <v>100</v>
      </c>
      <c r="J42" t="s">
        <v>30</v>
      </c>
      <c r="K42" t="s">
        <v>16</v>
      </c>
      <c r="L42" t="str" cm="1">
        <f t="array" ref="L42">_xlfn.IFS(
  C42="PT", "Part-time",
  C42="FT", "Full-time",
  C42="CT", "Contract",
  C42="FL", "Freelance"
)</f>
        <v>Full-time</v>
      </c>
      <c r="M42" t="str" cm="1">
        <f t="array" ref="M42">_xlfn.IFS(
  B42="EN", "Entry-level",
  B42="MI", "Middle-level",
  B42="SE", "Senior-level",
  B42="EX", "Executive-level"
)</f>
        <v>Senior-level</v>
      </c>
    </row>
    <row r="43" spans="1:13" hidden="1" x14ac:dyDescent="0.25">
      <c r="A43">
        <v>2022</v>
      </c>
      <c r="B43" t="s">
        <v>18</v>
      </c>
      <c r="C43" t="s">
        <v>12</v>
      </c>
      <c r="D43" t="s">
        <v>24</v>
      </c>
      <c r="E43">
        <v>150000</v>
      </c>
      <c r="F43" t="s">
        <v>14</v>
      </c>
      <c r="G43">
        <v>150000</v>
      </c>
      <c r="H43" t="s">
        <v>15</v>
      </c>
      <c r="I43">
        <v>0</v>
      </c>
      <c r="J43" t="s">
        <v>15</v>
      </c>
      <c r="K43" t="s">
        <v>16</v>
      </c>
      <c r="L43" t="str" cm="1">
        <f t="array" ref="L43">_xlfn.IFS(
  C43="PT", "Part-time",
  C43="FT", "Full-time",
  C43="CT", "Contract",
  C43="FL", "Freelance"
)</f>
        <v>Full-time</v>
      </c>
      <c r="M43" t="str" cm="1">
        <f t="array" ref="M43">_xlfn.IFS(
  B43="EN", "Entry-level",
  B43="MI", "Middle-level",
  B43="SE", "Senior-level",
  B43="EX", "Executive-level"
)</f>
        <v>Senior-level</v>
      </c>
    </row>
    <row r="44" spans="1:13" hidden="1" x14ac:dyDescent="0.25">
      <c r="A44">
        <v>2022</v>
      </c>
      <c r="B44" t="s">
        <v>18</v>
      </c>
      <c r="C44" t="s">
        <v>12</v>
      </c>
      <c r="D44" t="s">
        <v>24</v>
      </c>
      <c r="E44">
        <v>127000</v>
      </c>
      <c r="F44" t="s">
        <v>14</v>
      </c>
      <c r="G44">
        <v>127000</v>
      </c>
      <c r="H44" t="s">
        <v>15</v>
      </c>
      <c r="I44">
        <v>0</v>
      </c>
      <c r="J44" t="s">
        <v>15</v>
      </c>
      <c r="K44" t="s">
        <v>16</v>
      </c>
      <c r="L44" t="str" cm="1">
        <f t="array" ref="L44">_xlfn.IFS(
  C44="PT", "Part-time",
  C44="FT", "Full-time",
  C44="CT", "Contract",
  C44="FL", "Freelance"
)</f>
        <v>Full-time</v>
      </c>
      <c r="M44" t="str" cm="1">
        <f t="array" ref="M44">_xlfn.IFS(
  B44="EN", "Entry-level",
  B44="MI", "Middle-level",
  B44="SE", "Senior-level",
  B44="EX", "Executive-level"
)</f>
        <v>Senior-level</v>
      </c>
    </row>
    <row r="45" spans="1:13" hidden="1" x14ac:dyDescent="0.25">
      <c r="A45">
        <v>2022</v>
      </c>
      <c r="B45" t="s">
        <v>18</v>
      </c>
      <c r="C45" t="s">
        <v>12</v>
      </c>
      <c r="D45" t="s">
        <v>19</v>
      </c>
      <c r="E45">
        <v>275000</v>
      </c>
      <c r="F45" t="s">
        <v>14</v>
      </c>
      <c r="G45">
        <v>275000</v>
      </c>
      <c r="H45" t="s">
        <v>15</v>
      </c>
      <c r="I45">
        <v>100</v>
      </c>
      <c r="J45" t="s">
        <v>15</v>
      </c>
      <c r="K45" t="s">
        <v>16</v>
      </c>
      <c r="L45" t="str" cm="1">
        <f t="array" ref="L45">_xlfn.IFS(
  C45="PT", "Part-time",
  C45="FT", "Full-time",
  C45="CT", "Contract",
  C45="FL", "Freelance"
)</f>
        <v>Full-time</v>
      </c>
      <c r="M45" t="str" cm="1">
        <f t="array" ref="M45">_xlfn.IFS(
  B45="EN", "Entry-level",
  B45="MI", "Middle-level",
  B45="SE", "Senior-level",
  B45="EX", "Executive-level"
)</f>
        <v>Senior-level</v>
      </c>
    </row>
    <row r="46" spans="1:13" hidden="1" x14ac:dyDescent="0.25">
      <c r="A46">
        <v>2022</v>
      </c>
      <c r="B46" t="s">
        <v>18</v>
      </c>
      <c r="C46" t="s">
        <v>12</v>
      </c>
      <c r="D46" t="s">
        <v>19</v>
      </c>
      <c r="E46">
        <v>166000</v>
      </c>
      <c r="F46" t="s">
        <v>14</v>
      </c>
      <c r="G46">
        <v>166000</v>
      </c>
      <c r="H46" t="s">
        <v>15</v>
      </c>
      <c r="I46">
        <v>100</v>
      </c>
      <c r="J46" t="s">
        <v>15</v>
      </c>
      <c r="K46" t="s">
        <v>16</v>
      </c>
      <c r="L46" t="str" cm="1">
        <f t="array" ref="L46">_xlfn.IFS(
  C46="PT", "Part-time",
  C46="FT", "Full-time",
  C46="CT", "Contract",
  C46="FL", "Freelance"
)</f>
        <v>Full-time</v>
      </c>
      <c r="M46" t="str" cm="1">
        <f t="array" ref="M46">_xlfn.IFS(
  B46="EN", "Entry-level",
  B46="MI", "Middle-level",
  B46="SE", "Senior-level",
  B46="EX", "Executive-level"
)</f>
        <v>Senior-level</v>
      </c>
    </row>
    <row r="47" spans="1:13" x14ac:dyDescent="0.25">
      <c r="A47">
        <v>2022</v>
      </c>
      <c r="B47" t="s">
        <v>18</v>
      </c>
      <c r="C47" t="s">
        <v>12</v>
      </c>
      <c r="D47" t="s">
        <v>17</v>
      </c>
      <c r="E47">
        <v>159699</v>
      </c>
      <c r="F47" t="s">
        <v>14</v>
      </c>
      <c r="G47">
        <v>159699</v>
      </c>
      <c r="H47" t="s">
        <v>15</v>
      </c>
      <c r="I47">
        <v>0</v>
      </c>
      <c r="J47" t="s">
        <v>15</v>
      </c>
      <c r="K47" t="s">
        <v>16</v>
      </c>
      <c r="L47" t="str" cm="1">
        <f t="array" ref="L47">_xlfn.IFS(
  C47="PT", "Part-time",
  C47="FT", "Full-time",
  C47="CT", "Contract",
  C47="FL", "Freelance"
)</f>
        <v>Full-time</v>
      </c>
      <c r="M47" t="str" cm="1">
        <f t="array" ref="M47">_xlfn.IFS(
  B47="EN", "Entry-level",
  B47="MI", "Middle-level",
  B47="SE", "Senior-level",
  B47="EX", "Executive-level"
)</f>
        <v>Senior-level</v>
      </c>
    </row>
    <row r="48" spans="1:13" x14ac:dyDescent="0.25">
      <c r="A48">
        <v>2022</v>
      </c>
      <c r="B48" t="s">
        <v>18</v>
      </c>
      <c r="C48" t="s">
        <v>12</v>
      </c>
      <c r="D48" t="s">
        <v>17</v>
      </c>
      <c r="E48">
        <v>138938</v>
      </c>
      <c r="F48" t="s">
        <v>14</v>
      </c>
      <c r="G48">
        <v>138938</v>
      </c>
      <c r="H48" t="s">
        <v>15</v>
      </c>
      <c r="I48">
        <v>0</v>
      </c>
      <c r="J48" t="s">
        <v>15</v>
      </c>
      <c r="K48" t="s">
        <v>16</v>
      </c>
      <c r="L48" t="str" cm="1">
        <f t="array" ref="L48">_xlfn.IFS(
  C48="PT", "Part-time",
  C48="FT", "Full-time",
  C48="CT", "Contract",
  C48="FL", "Freelance"
)</f>
        <v>Full-time</v>
      </c>
      <c r="M48" t="str" cm="1">
        <f t="array" ref="M48">_xlfn.IFS(
  B48="EN", "Entry-level",
  B48="MI", "Middle-level",
  B48="SE", "Senior-level",
  B48="EX", "Executive-level"
)</f>
        <v>Senior-level</v>
      </c>
    </row>
    <row r="49" spans="1:13" hidden="1" x14ac:dyDescent="0.25">
      <c r="A49">
        <v>2022</v>
      </c>
      <c r="B49" t="s">
        <v>25</v>
      </c>
      <c r="C49" t="s">
        <v>12</v>
      </c>
      <c r="D49" t="s">
        <v>31</v>
      </c>
      <c r="E49">
        <v>76000</v>
      </c>
      <c r="F49" t="s">
        <v>14</v>
      </c>
      <c r="G49">
        <v>76000</v>
      </c>
      <c r="H49" t="s">
        <v>15</v>
      </c>
      <c r="I49">
        <v>50</v>
      </c>
      <c r="J49" t="s">
        <v>15</v>
      </c>
      <c r="K49" t="s">
        <v>28</v>
      </c>
      <c r="L49" t="str" cm="1">
        <f t="array" ref="L49">_xlfn.IFS(
  C49="PT", "Part-time",
  C49="FT", "Full-time",
  C49="CT", "Contract",
  C49="FL", "Freelance"
)</f>
        <v>Full-time</v>
      </c>
      <c r="M49" t="str" cm="1">
        <f t="array" ref="M49">_xlfn.IFS(
  B49="EN", "Entry-level",
  B49="MI", "Middle-level",
  B49="SE", "Senior-level",
  B49="EX", "Executive-level"
)</f>
        <v>Entry-level</v>
      </c>
    </row>
    <row r="50" spans="1:13" hidden="1" x14ac:dyDescent="0.25">
      <c r="A50">
        <v>2022</v>
      </c>
      <c r="B50" t="s">
        <v>18</v>
      </c>
      <c r="C50" t="s">
        <v>12</v>
      </c>
      <c r="D50" t="s">
        <v>24</v>
      </c>
      <c r="E50">
        <v>166700</v>
      </c>
      <c r="F50" t="s">
        <v>14</v>
      </c>
      <c r="G50">
        <v>166700</v>
      </c>
      <c r="H50" t="s">
        <v>15</v>
      </c>
      <c r="I50">
        <v>0</v>
      </c>
      <c r="J50" t="s">
        <v>15</v>
      </c>
      <c r="K50" t="s">
        <v>16</v>
      </c>
      <c r="L50" t="str" cm="1">
        <f t="array" ref="L50">_xlfn.IFS(
  C50="PT", "Part-time",
  C50="FT", "Full-time",
  C50="CT", "Contract",
  C50="FL", "Freelance"
)</f>
        <v>Full-time</v>
      </c>
      <c r="M50" t="str" cm="1">
        <f t="array" ref="M50">_xlfn.IFS(
  B50="EN", "Entry-level",
  B50="MI", "Middle-level",
  B50="SE", "Senior-level",
  B50="EX", "Executive-level"
)</f>
        <v>Senior-level</v>
      </c>
    </row>
    <row r="51" spans="1:13" hidden="1" x14ac:dyDescent="0.25">
      <c r="A51">
        <v>2022</v>
      </c>
      <c r="B51" t="s">
        <v>18</v>
      </c>
      <c r="C51" t="s">
        <v>12</v>
      </c>
      <c r="D51" t="s">
        <v>24</v>
      </c>
      <c r="E51">
        <v>119000</v>
      </c>
      <c r="F51" t="s">
        <v>14</v>
      </c>
      <c r="G51">
        <v>119000</v>
      </c>
      <c r="H51" t="s">
        <v>15</v>
      </c>
      <c r="I51">
        <v>0</v>
      </c>
      <c r="J51" t="s">
        <v>15</v>
      </c>
      <c r="K51" t="s">
        <v>16</v>
      </c>
      <c r="L51" t="str" cm="1">
        <f t="array" ref="L51">_xlfn.IFS(
  C51="PT", "Part-time",
  C51="FT", "Full-time",
  C51="CT", "Contract",
  C51="FL", "Freelance"
)</f>
        <v>Full-time</v>
      </c>
      <c r="M51" t="str" cm="1">
        <f t="array" ref="M51">_xlfn.IFS(
  B51="EN", "Entry-level",
  B51="MI", "Middle-level",
  B51="SE", "Senior-level",
  B51="EX", "Executive-level"
)</f>
        <v>Senior-level</v>
      </c>
    </row>
    <row r="52" spans="1:13" hidden="1" x14ac:dyDescent="0.25">
      <c r="A52">
        <v>2022</v>
      </c>
      <c r="B52" t="s">
        <v>18</v>
      </c>
      <c r="C52" t="s">
        <v>12</v>
      </c>
      <c r="D52" t="s">
        <v>24</v>
      </c>
      <c r="E52">
        <v>130000</v>
      </c>
      <c r="F52" t="s">
        <v>14</v>
      </c>
      <c r="G52">
        <v>130000</v>
      </c>
      <c r="H52" t="s">
        <v>15</v>
      </c>
      <c r="I52">
        <v>0</v>
      </c>
      <c r="J52" t="s">
        <v>15</v>
      </c>
      <c r="K52" t="s">
        <v>16</v>
      </c>
      <c r="L52" t="str" cm="1">
        <f t="array" ref="L52">_xlfn.IFS(
  C52="PT", "Part-time",
  C52="FT", "Full-time",
  C52="CT", "Contract",
  C52="FL", "Freelance"
)</f>
        <v>Full-time</v>
      </c>
      <c r="M52" t="str" cm="1">
        <f t="array" ref="M52">_xlfn.IFS(
  B52="EN", "Entry-level",
  B52="MI", "Middle-level",
  B52="SE", "Senior-level",
  B52="EX", "Executive-level"
)</f>
        <v>Senior-level</v>
      </c>
    </row>
    <row r="53" spans="1:13" hidden="1" x14ac:dyDescent="0.25">
      <c r="A53">
        <v>2022</v>
      </c>
      <c r="B53" t="s">
        <v>18</v>
      </c>
      <c r="C53" t="s">
        <v>12</v>
      </c>
      <c r="D53" t="s">
        <v>24</v>
      </c>
      <c r="E53">
        <v>100000</v>
      </c>
      <c r="F53" t="s">
        <v>14</v>
      </c>
      <c r="G53">
        <v>100000</v>
      </c>
      <c r="H53" t="s">
        <v>15</v>
      </c>
      <c r="I53">
        <v>0</v>
      </c>
      <c r="J53" t="s">
        <v>15</v>
      </c>
      <c r="K53" t="s">
        <v>16</v>
      </c>
      <c r="L53" t="str" cm="1">
        <f t="array" ref="L53">_xlfn.IFS(
  C53="PT", "Part-time",
  C53="FT", "Full-time",
  C53="CT", "Contract",
  C53="FL", "Freelance"
)</f>
        <v>Full-time</v>
      </c>
      <c r="M53" t="str" cm="1">
        <f t="array" ref="M53">_xlfn.IFS(
  B53="EN", "Entry-level",
  B53="MI", "Middle-level",
  B53="SE", "Senior-level",
  B53="EX", "Executive-level"
)</f>
        <v>Senior-level</v>
      </c>
    </row>
    <row r="54" spans="1:13" hidden="1" x14ac:dyDescent="0.25">
      <c r="A54">
        <v>2022</v>
      </c>
      <c r="B54" t="s">
        <v>18</v>
      </c>
      <c r="C54" t="s">
        <v>12</v>
      </c>
      <c r="D54" t="s">
        <v>32</v>
      </c>
      <c r="E54">
        <v>84000</v>
      </c>
      <c r="F54" t="s">
        <v>26</v>
      </c>
      <c r="G54">
        <v>104038</v>
      </c>
      <c r="H54" t="s">
        <v>27</v>
      </c>
      <c r="I54">
        <v>0</v>
      </c>
      <c r="J54" t="s">
        <v>27</v>
      </c>
      <c r="K54" t="s">
        <v>16</v>
      </c>
      <c r="L54" t="str" cm="1">
        <f t="array" ref="L54">_xlfn.IFS(
  C54="PT", "Part-time",
  C54="FT", "Full-time",
  C54="CT", "Contract",
  C54="FL", "Freelance"
)</f>
        <v>Full-time</v>
      </c>
      <c r="M54" t="str" cm="1">
        <f t="array" ref="M54">_xlfn.IFS(
  B54="EN", "Entry-level",
  B54="MI", "Middle-level",
  B54="SE", "Senior-level",
  B54="EX", "Executive-level"
)</f>
        <v>Senior-level</v>
      </c>
    </row>
    <row r="55" spans="1:13" hidden="1" x14ac:dyDescent="0.25">
      <c r="A55">
        <v>2022</v>
      </c>
      <c r="B55" t="s">
        <v>18</v>
      </c>
      <c r="C55" t="s">
        <v>12</v>
      </c>
      <c r="D55" t="s">
        <v>32</v>
      </c>
      <c r="E55">
        <v>75000</v>
      </c>
      <c r="F55" t="s">
        <v>26</v>
      </c>
      <c r="G55">
        <v>92891</v>
      </c>
      <c r="H55" t="s">
        <v>27</v>
      </c>
      <c r="I55">
        <v>0</v>
      </c>
      <c r="J55" t="s">
        <v>27</v>
      </c>
      <c r="K55" t="s">
        <v>16</v>
      </c>
      <c r="L55" t="str" cm="1">
        <f t="array" ref="L55">_xlfn.IFS(
  C55="PT", "Part-time",
  C55="FT", "Full-time",
  C55="CT", "Contract",
  C55="FL", "Freelance"
)</f>
        <v>Full-time</v>
      </c>
      <c r="M55" t="str" cm="1">
        <f t="array" ref="M55">_xlfn.IFS(
  B55="EN", "Entry-level",
  B55="MI", "Middle-level",
  B55="SE", "Senior-level",
  B55="EX", "Executive-level"
)</f>
        <v>Senior-level</v>
      </c>
    </row>
    <row r="56" spans="1:13" hidden="1" x14ac:dyDescent="0.25">
      <c r="A56">
        <v>2022</v>
      </c>
      <c r="B56" t="s">
        <v>18</v>
      </c>
      <c r="C56" t="s">
        <v>12</v>
      </c>
      <c r="D56" t="s">
        <v>24</v>
      </c>
      <c r="E56">
        <v>80000</v>
      </c>
      <c r="F56" t="s">
        <v>14</v>
      </c>
      <c r="G56">
        <v>80000</v>
      </c>
      <c r="H56" t="s">
        <v>15</v>
      </c>
      <c r="I56">
        <v>0</v>
      </c>
      <c r="J56" t="s">
        <v>15</v>
      </c>
      <c r="K56" t="s">
        <v>16</v>
      </c>
      <c r="L56" t="str" cm="1">
        <f t="array" ref="L56">_xlfn.IFS(
  C56="PT", "Part-time",
  C56="FT", "Full-time",
  C56="CT", "Contract",
  C56="FL", "Freelance"
)</f>
        <v>Full-time</v>
      </c>
      <c r="M56" t="str" cm="1">
        <f t="array" ref="M56">_xlfn.IFS(
  B56="EN", "Entry-level",
  B56="MI", "Middle-level",
  B56="SE", "Senior-level",
  B56="EX", "Executive-level"
)</f>
        <v>Senior-level</v>
      </c>
    </row>
    <row r="57" spans="1:13" hidden="1" x14ac:dyDescent="0.25">
      <c r="A57">
        <v>2022</v>
      </c>
      <c r="B57" t="s">
        <v>18</v>
      </c>
      <c r="C57" t="s">
        <v>12</v>
      </c>
      <c r="D57" t="s">
        <v>24</v>
      </c>
      <c r="E57">
        <v>52500</v>
      </c>
      <c r="F57" t="s">
        <v>14</v>
      </c>
      <c r="G57">
        <v>52500</v>
      </c>
      <c r="H57" t="s">
        <v>15</v>
      </c>
      <c r="I57">
        <v>0</v>
      </c>
      <c r="J57" t="s">
        <v>15</v>
      </c>
      <c r="K57" t="s">
        <v>16</v>
      </c>
      <c r="L57" t="str" cm="1">
        <f t="array" ref="L57">_xlfn.IFS(
  C57="PT", "Part-time",
  C57="FT", "Full-time",
  C57="CT", "Contract",
  C57="FL", "Freelance"
)</f>
        <v>Full-time</v>
      </c>
      <c r="M57" t="str" cm="1">
        <f t="array" ref="M57">_xlfn.IFS(
  B57="EN", "Entry-level",
  B57="MI", "Middle-level",
  B57="SE", "Senior-level",
  B57="EX", "Executive-level"
)</f>
        <v>Senior-level</v>
      </c>
    </row>
    <row r="58" spans="1:13" hidden="1" x14ac:dyDescent="0.25">
      <c r="A58">
        <v>2022</v>
      </c>
      <c r="B58" t="s">
        <v>18</v>
      </c>
      <c r="C58" t="s">
        <v>12</v>
      </c>
      <c r="D58" t="s">
        <v>19</v>
      </c>
      <c r="E58">
        <v>236000</v>
      </c>
      <c r="F58" t="s">
        <v>14</v>
      </c>
      <c r="G58">
        <v>236000</v>
      </c>
      <c r="H58" t="s">
        <v>15</v>
      </c>
      <c r="I58">
        <v>100</v>
      </c>
      <c r="J58" t="s">
        <v>15</v>
      </c>
      <c r="K58" t="s">
        <v>16</v>
      </c>
      <c r="L58" t="str" cm="1">
        <f t="array" ref="L58">_xlfn.IFS(
  C58="PT", "Part-time",
  C58="FT", "Full-time",
  C58="CT", "Contract",
  C58="FL", "Freelance"
)</f>
        <v>Full-time</v>
      </c>
      <c r="M58" t="str" cm="1">
        <f t="array" ref="M58">_xlfn.IFS(
  B58="EN", "Entry-level",
  B58="MI", "Middle-level",
  B58="SE", "Senior-level",
  B58="EX", "Executive-level"
)</f>
        <v>Senior-level</v>
      </c>
    </row>
    <row r="59" spans="1:13" hidden="1" x14ac:dyDescent="0.25">
      <c r="A59">
        <v>2022</v>
      </c>
      <c r="B59" t="s">
        <v>18</v>
      </c>
      <c r="C59" t="s">
        <v>12</v>
      </c>
      <c r="D59" t="s">
        <v>19</v>
      </c>
      <c r="E59">
        <v>182000</v>
      </c>
      <c r="F59" t="s">
        <v>14</v>
      </c>
      <c r="G59">
        <v>182000</v>
      </c>
      <c r="H59" t="s">
        <v>15</v>
      </c>
      <c r="I59">
        <v>100</v>
      </c>
      <c r="J59" t="s">
        <v>15</v>
      </c>
      <c r="K59" t="s">
        <v>16</v>
      </c>
      <c r="L59" t="str" cm="1">
        <f t="array" ref="L59">_xlfn.IFS(
  C59="PT", "Part-time",
  C59="FT", "Full-time",
  C59="CT", "Contract",
  C59="FL", "Freelance"
)</f>
        <v>Full-time</v>
      </c>
      <c r="M59" t="str" cm="1">
        <f t="array" ref="M59">_xlfn.IFS(
  B59="EN", "Entry-level",
  B59="MI", "Middle-level",
  B59="SE", "Senior-level",
  B59="EX", "Executive-level"
)</f>
        <v>Senior-level</v>
      </c>
    </row>
    <row r="60" spans="1:13" x14ac:dyDescent="0.25">
      <c r="A60">
        <v>2022</v>
      </c>
      <c r="B60" t="s">
        <v>18</v>
      </c>
      <c r="C60" t="s">
        <v>12</v>
      </c>
      <c r="D60" t="s">
        <v>17</v>
      </c>
      <c r="E60">
        <v>180000</v>
      </c>
      <c r="F60" t="s">
        <v>14</v>
      </c>
      <c r="G60">
        <v>180000</v>
      </c>
      <c r="H60" t="s">
        <v>15</v>
      </c>
      <c r="I60">
        <v>100</v>
      </c>
      <c r="J60" t="s">
        <v>15</v>
      </c>
      <c r="K60" t="s">
        <v>16</v>
      </c>
      <c r="L60" t="str" cm="1">
        <f t="array" ref="L60">_xlfn.IFS(
  C60="PT", "Part-time",
  C60="FT", "Full-time",
  C60="CT", "Contract",
  C60="FL", "Freelance"
)</f>
        <v>Full-time</v>
      </c>
      <c r="M60" t="str" cm="1">
        <f t="array" ref="M60">_xlfn.IFS(
  B60="EN", "Entry-level",
  B60="MI", "Middle-level",
  B60="SE", "Senior-level",
  B60="EX", "Executive-level"
)</f>
        <v>Senior-level</v>
      </c>
    </row>
    <row r="61" spans="1:13" x14ac:dyDescent="0.25">
      <c r="A61">
        <v>2022</v>
      </c>
      <c r="B61" t="s">
        <v>18</v>
      </c>
      <c r="C61" t="s">
        <v>12</v>
      </c>
      <c r="D61" t="s">
        <v>17</v>
      </c>
      <c r="E61">
        <v>140000</v>
      </c>
      <c r="F61" t="s">
        <v>14</v>
      </c>
      <c r="G61">
        <v>140000</v>
      </c>
      <c r="H61" t="s">
        <v>15</v>
      </c>
      <c r="I61">
        <v>100</v>
      </c>
      <c r="J61" t="s">
        <v>15</v>
      </c>
      <c r="K61" t="s">
        <v>16</v>
      </c>
      <c r="L61" t="str" cm="1">
        <f t="array" ref="L61">_xlfn.IFS(
  C61="PT", "Part-time",
  C61="FT", "Full-time",
  C61="CT", "Contract",
  C61="FL", "Freelance"
)</f>
        <v>Full-time</v>
      </c>
      <c r="M61" t="str" cm="1">
        <f t="array" ref="M61">_xlfn.IFS(
  B61="EN", "Entry-level",
  B61="MI", "Middle-level",
  B61="SE", "Senior-level",
  B61="EX", "Executive-level"
)</f>
        <v>Senior-level</v>
      </c>
    </row>
    <row r="62" spans="1:13" x14ac:dyDescent="0.25">
      <c r="A62">
        <v>2022</v>
      </c>
      <c r="B62" t="s">
        <v>18</v>
      </c>
      <c r="C62" t="s">
        <v>12</v>
      </c>
      <c r="D62" t="s">
        <v>17</v>
      </c>
      <c r="E62">
        <v>225000</v>
      </c>
      <c r="F62" t="s">
        <v>14</v>
      </c>
      <c r="G62">
        <v>225000</v>
      </c>
      <c r="H62" t="s">
        <v>15</v>
      </c>
      <c r="I62">
        <v>0</v>
      </c>
      <c r="J62" t="s">
        <v>15</v>
      </c>
      <c r="K62" t="s">
        <v>16</v>
      </c>
      <c r="L62" t="str" cm="1">
        <f t="array" ref="L62">_xlfn.IFS(
  C62="PT", "Part-time",
  C62="FT", "Full-time",
  C62="CT", "Contract",
  C62="FL", "Freelance"
)</f>
        <v>Full-time</v>
      </c>
      <c r="M62" t="str" cm="1">
        <f t="array" ref="M62">_xlfn.IFS(
  B62="EN", "Entry-level",
  B62="MI", "Middle-level",
  B62="SE", "Senior-level",
  B62="EX", "Executive-level"
)</f>
        <v>Senior-level</v>
      </c>
    </row>
    <row r="63" spans="1:13" x14ac:dyDescent="0.25">
      <c r="A63">
        <v>2022</v>
      </c>
      <c r="B63" t="s">
        <v>18</v>
      </c>
      <c r="C63" t="s">
        <v>12</v>
      </c>
      <c r="D63" t="s">
        <v>17</v>
      </c>
      <c r="E63">
        <v>156400</v>
      </c>
      <c r="F63" t="s">
        <v>14</v>
      </c>
      <c r="G63">
        <v>156400</v>
      </c>
      <c r="H63" t="s">
        <v>15</v>
      </c>
      <c r="I63">
        <v>0</v>
      </c>
      <c r="J63" t="s">
        <v>15</v>
      </c>
      <c r="K63" t="s">
        <v>16</v>
      </c>
      <c r="L63" t="str" cm="1">
        <f t="array" ref="L63">_xlfn.IFS(
  C63="PT", "Part-time",
  C63="FT", "Full-time",
  C63="CT", "Contract",
  C63="FL", "Freelance"
)</f>
        <v>Full-time</v>
      </c>
      <c r="M63" t="str" cm="1">
        <f t="array" ref="M63">_xlfn.IFS(
  B63="EN", "Entry-level",
  B63="MI", "Middle-level",
  B63="SE", "Senior-level",
  B63="EX", "Executive-level"
)</f>
        <v>Senior-level</v>
      </c>
    </row>
    <row r="64" spans="1:13" hidden="1" x14ac:dyDescent="0.25">
      <c r="A64">
        <v>2022</v>
      </c>
      <c r="B64" t="s">
        <v>18</v>
      </c>
      <c r="C64" t="s">
        <v>12</v>
      </c>
      <c r="D64" t="s">
        <v>24</v>
      </c>
      <c r="E64">
        <v>135000</v>
      </c>
      <c r="F64" t="s">
        <v>14</v>
      </c>
      <c r="G64">
        <v>135000</v>
      </c>
      <c r="H64" t="s">
        <v>15</v>
      </c>
      <c r="I64">
        <v>100</v>
      </c>
      <c r="J64" t="s">
        <v>15</v>
      </c>
      <c r="K64" t="s">
        <v>16</v>
      </c>
      <c r="L64" t="str" cm="1">
        <f t="array" ref="L64">_xlfn.IFS(
  C64="PT", "Part-time",
  C64="FT", "Full-time",
  C64="CT", "Contract",
  C64="FL", "Freelance"
)</f>
        <v>Full-time</v>
      </c>
      <c r="M64" t="str" cm="1">
        <f t="array" ref="M64">_xlfn.IFS(
  B64="EN", "Entry-level",
  B64="MI", "Middle-level",
  B64="SE", "Senior-level",
  B64="EX", "Executive-level"
)</f>
        <v>Senior-level</v>
      </c>
    </row>
    <row r="65" spans="1:13" hidden="1" x14ac:dyDescent="0.25">
      <c r="A65">
        <v>2022</v>
      </c>
      <c r="B65" t="s">
        <v>18</v>
      </c>
      <c r="C65" t="s">
        <v>12</v>
      </c>
      <c r="D65" t="s">
        <v>24</v>
      </c>
      <c r="E65">
        <v>100000</v>
      </c>
      <c r="F65" t="s">
        <v>14</v>
      </c>
      <c r="G65">
        <v>100000</v>
      </c>
      <c r="H65" t="s">
        <v>15</v>
      </c>
      <c r="I65">
        <v>100</v>
      </c>
      <c r="J65" t="s">
        <v>15</v>
      </c>
      <c r="K65" t="s">
        <v>16</v>
      </c>
      <c r="L65" t="str" cm="1">
        <f t="array" ref="L65">_xlfn.IFS(
  C65="PT", "Part-time",
  C65="FT", "Full-time",
  C65="CT", "Contract",
  C65="FL", "Freelance"
)</f>
        <v>Full-time</v>
      </c>
      <c r="M65" t="str" cm="1">
        <f t="array" ref="M65">_xlfn.IFS(
  B65="EN", "Entry-level",
  B65="MI", "Middle-level",
  B65="SE", "Senior-level",
  B65="EX", "Executive-level"
)</f>
        <v>Senior-level</v>
      </c>
    </row>
    <row r="66" spans="1:13" hidden="1" x14ac:dyDescent="0.25">
      <c r="A66">
        <v>2022</v>
      </c>
      <c r="B66" t="s">
        <v>18</v>
      </c>
      <c r="C66" t="s">
        <v>12</v>
      </c>
      <c r="D66" t="s">
        <v>13</v>
      </c>
      <c r="E66">
        <v>204500</v>
      </c>
      <c r="F66" t="s">
        <v>14</v>
      </c>
      <c r="G66">
        <v>204500</v>
      </c>
      <c r="H66" t="s">
        <v>15</v>
      </c>
      <c r="I66">
        <v>0</v>
      </c>
      <c r="J66" t="s">
        <v>15</v>
      </c>
      <c r="K66" t="s">
        <v>16</v>
      </c>
      <c r="L66" t="str" cm="1">
        <f t="array" ref="L66">_xlfn.IFS(
  C66="PT", "Part-time",
  C66="FT", "Full-time",
  C66="CT", "Contract",
  C66="FL", "Freelance"
)</f>
        <v>Full-time</v>
      </c>
      <c r="M66" t="str" cm="1">
        <f t="array" ref="M66">_xlfn.IFS(
  B66="EN", "Entry-level",
  B66="MI", "Middle-level",
  B66="SE", "Senior-level",
  B66="EX", "Executive-level"
)</f>
        <v>Senior-level</v>
      </c>
    </row>
    <row r="67" spans="1:13" hidden="1" x14ac:dyDescent="0.25">
      <c r="A67">
        <v>2022</v>
      </c>
      <c r="B67" t="s">
        <v>18</v>
      </c>
      <c r="C67" t="s">
        <v>12</v>
      </c>
      <c r="D67" t="s">
        <v>13</v>
      </c>
      <c r="E67">
        <v>142200</v>
      </c>
      <c r="F67" t="s">
        <v>14</v>
      </c>
      <c r="G67">
        <v>142200</v>
      </c>
      <c r="H67" t="s">
        <v>15</v>
      </c>
      <c r="I67">
        <v>0</v>
      </c>
      <c r="J67" t="s">
        <v>15</v>
      </c>
      <c r="K67" t="s">
        <v>16</v>
      </c>
      <c r="L67" t="str" cm="1">
        <f t="array" ref="L67">_xlfn.IFS(
  C67="PT", "Part-time",
  C67="FT", "Full-time",
  C67="CT", "Contract",
  C67="FL", "Freelance"
)</f>
        <v>Full-time</v>
      </c>
      <c r="M67" t="str" cm="1">
        <f t="array" ref="M67">_xlfn.IFS(
  B67="EN", "Entry-level",
  B67="MI", "Middle-level",
  B67="SE", "Senior-level",
  B67="EX", "Executive-level"
)</f>
        <v>Senior-level</v>
      </c>
    </row>
    <row r="68" spans="1:13" hidden="1" x14ac:dyDescent="0.25">
      <c r="A68">
        <v>2022</v>
      </c>
      <c r="B68" t="s">
        <v>18</v>
      </c>
      <c r="C68" t="s">
        <v>12</v>
      </c>
      <c r="D68" t="s">
        <v>19</v>
      </c>
      <c r="E68">
        <v>300000</v>
      </c>
      <c r="F68" t="s">
        <v>14</v>
      </c>
      <c r="G68">
        <v>300000</v>
      </c>
      <c r="H68" t="s">
        <v>15</v>
      </c>
      <c r="I68">
        <v>0</v>
      </c>
      <c r="J68" t="s">
        <v>15</v>
      </c>
      <c r="K68" t="s">
        <v>16</v>
      </c>
      <c r="L68" t="str" cm="1">
        <f t="array" ref="L68">_xlfn.IFS(
  C68="PT", "Part-time",
  C68="FT", "Full-time",
  C68="CT", "Contract",
  C68="FL", "Freelance"
)</f>
        <v>Full-time</v>
      </c>
      <c r="M68" t="str" cm="1">
        <f t="array" ref="M68">_xlfn.IFS(
  B68="EN", "Entry-level",
  B68="MI", "Middle-level",
  B68="SE", "Senior-level",
  B68="EX", "Executive-level"
)</f>
        <v>Senior-level</v>
      </c>
    </row>
    <row r="69" spans="1:13" hidden="1" x14ac:dyDescent="0.25">
      <c r="A69">
        <v>2022</v>
      </c>
      <c r="B69" t="s">
        <v>18</v>
      </c>
      <c r="C69" t="s">
        <v>12</v>
      </c>
      <c r="D69" t="s">
        <v>19</v>
      </c>
      <c r="E69">
        <v>130000</v>
      </c>
      <c r="F69" t="s">
        <v>14</v>
      </c>
      <c r="G69">
        <v>130000</v>
      </c>
      <c r="H69" t="s">
        <v>15</v>
      </c>
      <c r="I69">
        <v>0</v>
      </c>
      <c r="J69" t="s">
        <v>15</v>
      </c>
      <c r="K69" t="s">
        <v>16</v>
      </c>
      <c r="L69" t="str" cm="1">
        <f t="array" ref="L69">_xlfn.IFS(
  C69="PT", "Part-time",
  C69="FT", "Full-time",
  C69="CT", "Contract",
  C69="FL", "Freelance"
)</f>
        <v>Full-time</v>
      </c>
      <c r="M69" t="str" cm="1">
        <f t="array" ref="M69">_xlfn.IFS(
  B69="EN", "Entry-level",
  B69="MI", "Middle-level",
  B69="SE", "Senior-level",
  B69="EX", "Executive-level"
)</f>
        <v>Senior-level</v>
      </c>
    </row>
    <row r="70" spans="1:13" hidden="1" x14ac:dyDescent="0.25">
      <c r="A70">
        <v>2022</v>
      </c>
      <c r="B70" t="s">
        <v>18</v>
      </c>
      <c r="C70" t="s">
        <v>12</v>
      </c>
      <c r="D70" t="s">
        <v>19</v>
      </c>
      <c r="E70">
        <v>195000</v>
      </c>
      <c r="F70" t="s">
        <v>14</v>
      </c>
      <c r="G70">
        <v>195000</v>
      </c>
      <c r="H70" t="s">
        <v>15</v>
      </c>
      <c r="I70">
        <v>100</v>
      </c>
      <c r="J70" t="s">
        <v>15</v>
      </c>
      <c r="K70" t="s">
        <v>16</v>
      </c>
      <c r="L70" t="str" cm="1">
        <f t="array" ref="L70">_xlfn.IFS(
  C70="PT", "Part-time",
  C70="FT", "Full-time",
  C70="CT", "Contract",
  C70="FL", "Freelance"
)</f>
        <v>Full-time</v>
      </c>
      <c r="M70" t="str" cm="1">
        <f t="array" ref="M70">_xlfn.IFS(
  B70="EN", "Entry-level",
  B70="MI", "Middle-level",
  B70="SE", "Senior-level",
  B70="EX", "Executive-level"
)</f>
        <v>Senior-level</v>
      </c>
    </row>
    <row r="71" spans="1:13" hidden="1" x14ac:dyDescent="0.25">
      <c r="A71">
        <v>2022</v>
      </c>
      <c r="B71" t="s">
        <v>18</v>
      </c>
      <c r="C71" t="s">
        <v>12</v>
      </c>
      <c r="D71" t="s">
        <v>19</v>
      </c>
      <c r="E71">
        <v>175000</v>
      </c>
      <c r="F71" t="s">
        <v>14</v>
      </c>
      <c r="G71">
        <v>175000</v>
      </c>
      <c r="H71" t="s">
        <v>15</v>
      </c>
      <c r="I71">
        <v>100</v>
      </c>
      <c r="J71" t="s">
        <v>15</v>
      </c>
      <c r="K71" t="s">
        <v>16</v>
      </c>
      <c r="L71" t="str" cm="1">
        <f t="array" ref="L71">_xlfn.IFS(
  C71="PT", "Part-time",
  C71="FT", "Full-time",
  C71="CT", "Contract",
  C71="FL", "Freelance"
)</f>
        <v>Full-time</v>
      </c>
      <c r="M71" t="str" cm="1">
        <f t="array" ref="M71">_xlfn.IFS(
  B71="EN", "Entry-level",
  B71="MI", "Middle-level",
  B71="SE", "Senior-level",
  B71="EX", "Executive-level"
)</f>
        <v>Senior-level</v>
      </c>
    </row>
    <row r="72" spans="1:13" hidden="1" x14ac:dyDescent="0.25">
      <c r="A72">
        <v>2022</v>
      </c>
      <c r="B72" t="s">
        <v>18</v>
      </c>
      <c r="C72" t="s">
        <v>12</v>
      </c>
      <c r="D72" t="s">
        <v>19</v>
      </c>
      <c r="E72">
        <v>155000</v>
      </c>
      <c r="F72" t="s">
        <v>14</v>
      </c>
      <c r="G72">
        <v>155000</v>
      </c>
      <c r="H72" t="s">
        <v>15</v>
      </c>
      <c r="I72">
        <v>0</v>
      </c>
      <c r="J72" t="s">
        <v>15</v>
      </c>
      <c r="K72" t="s">
        <v>16</v>
      </c>
      <c r="L72" t="str" cm="1">
        <f t="array" ref="L72">_xlfn.IFS(
  C72="PT", "Part-time",
  C72="FT", "Full-time",
  C72="CT", "Contract",
  C72="FL", "Freelance"
)</f>
        <v>Full-time</v>
      </c>
      <c r="M72" t="str" cm="1">
        <f t="array" ref="M72">_xlfn.IFS(
  B72="EN", "Entry-level",
  B72="MI", "Middle-level",
  B72="SE", "Senior-level",
  B72="EX", "Executive-level"
)</f>
        <v>Senior-level</v>
      </c>
    </row>
    <row r="73" spans="1:13" hidden="1" x14ac:dyDescent="0.25">
      <c r="A73">
        <v>2022</v>
      </c>
      <c r="B73" t="s">
        <v>18</v>
      </c>
      <c r="C73" t="s">
        <v>12</v>
      </c>
      <c r="D73" t="s">
        <v>19</v>
      </c>
      <c r="E73">
        <v>110000</v>
      </c>
      <c r="F73" t="s">
        <v>14</v>
      </c>
      <c r="G73">
        <v>110000</v>
      </c>
      <c r="H73" t="s">
        <v>15</v>
      </c>
      <c r="I73">
        <v>0</v>
      </c>
      <c r="J73" t="s">
        <v>15</v>
      </c>
      <c r="K73" t="s">
        <v>16</v>
      </c>
      <c r="L73" t="str" cm="1">
        <f t="array" ref="L73">_xlfn.IFS(
  C73="PT", "Part-time",
  C73="FT", "Full-time",
  C73="CT", "Contract",
  C73="FL", "Freelance"
)</f>
        <v>Full-time</v>
      </c>
      <c r="M73" t="str" cm="1">
        <f t="array" ref="M73">_xlfn.IFS(
  B73="EN", "Entry-level",
  B73="MI", "Middle-level",
  B73="SE", "Senior-level",
  B73="EX", "Executive-level"
)</f>
        <v>Senior-level</v>
      </c>
    </row>
    <row r="74" spans="1:13" hidden="1" x14ac:dyDescent="0.25">
      <c r="A74">
        <v>2022</v>
      </c>
      <c r="B74" t="s">
        <v>18</v>
      </c>
      <c r="C74" t="s">
        <v>12</v>
      </c>
      <c r="D74" t="s">
        <v>36</v>
      </c>
      <c r="E74">
        <v>123000</v>
      </c>
      <c r="F74" t="s">
        <v>14</v>
      </c>
      <c r="G74">
        <v>123000</v>
      </c>
      <c r="H74" t="s">
        <v>15</v>
      </c>
      <c r="I74">
        <v>0</v>
      </c>
      <c r="J74" t="s">
        <v>15</v>
      </c>
      <c r="K74" t="s">
        <v>16</v>
      </c>
      <c r="L74" t="str" cm="1">
        <f t="array" ref="L74">_xlfn.IFS(
  C74="PT", "Part-time",
  C74="FT", "Full-time",
  C74="CT", "Contract",
  C74="FL", "Freelance"
)</f>
        <v>Full-time</v>
      </c>
      <c r="M74" t="str" cm="1">
        <f t="array" ref="M74">_xlfn.IFS(
  B74="EN", "Entry-level",
  B74="MI", "Middle-level",
  B74="SE", "Senior-level",
  B74="EX", "Executive-level"
)</f>
        <v>Senior-level</v>
      </c>
    </row>
    <row r="75" spans="1:13" hidden="1" x14ac:dyDescent="0.25">
      <c r="A75">
        <v>2022</v>
      </c>
      <c r="B75" t="s">
        <v>18</v>
      </c>
      <c r="C75" t="s">
        <v>12</v>
      </c>
      <c r="D75" t="s">
        <v>36</v>
      </c>
      <c r="E75">
        <v>92250</v>
      </c>
      <c r="F75" t="s">
        <v>14</v>
      </c>
      <c r="G75">
        <v>92250</v>
      </c>
      <c r="H75" t="s">
        <v>15</v>
      </c>
      <c r="I75">
        <v>0</v>
      </c>
      <c r="J75" t="s">
        <v>15</v>
      </c>
      <c r="K75" t="s">
        <v>16</v>
      </c>
      <c r="L75" t="str" cm="1">
        <f t="array" ref="L75">_xlfn.IFS(
  C75="PT", "Part-time",
  C75="FT", "Full-time",
  C75="CT", "Contract",
  C75="FL", "Freelance"
)</f>
        <v>Full-time</v>
      </c>
      <c r="M75" t="str" cm="1">
        <f t="array" ref="M75">_xlfn.IFS(
  B75="EN", "Entry-level",
  B75="MI", "Middle-level",
  B75="SE", "Senior-level",
  B75="EX", "Executive-level"
)</f>
        <v>Senior-level</v>
      </c>
    </row>
    <row r="76" spans="1:13" hidden="1" x14ac:dyDescent="0.25">
      <c r="A76">
        <v>2022</v>
      </c>
      <c r="B76" t="s">
        <v>18</v>
      </c>
      <c r="C76" t="s">
        <v>12</v>
      </c>
      <c r="D76" t="s">
        <v>19</v>
      </c>
      <c r="E76">
        <v>170000</v>
      </c>
      <c r="F76" t="s">
        <v>14</v>
      </c>
      <c r="G76">
        <v>170000</v>
      </c>
      <c r="H76" t="s">
        <v>15</v>
      </c>
      <c r="I76">
        <v>0</v>
      </c>
      <c r="J76" t="s">
        <v>15</v>
      </c>
      <c r="K76" t="s">
        <v>16</v>
      </c>
      <c r="L76" t="str" cm="1">
        <f t="array" ref="L76">_xlfn.IFS(
  C76="PT", "Part-time",
  C76="FT", "Full-time",
  C76="CT", "Contract",
  C76="FL", "Freelance"
)</f>
        <v>Full-time</v>
      </c>
      <c r="M76" t="str" cm="1">
        <f t="array" ref="M76">_xlfn.IFS(
  B76="EN", "Entry-level",
  B76="MI", "Middle-level",
  B76="SE", "Senior-level",
  B76="EX", "Executive-level"
)</f>
        <v>Senior-level</v>
      </c>
    </row>
    <row r="77" spans="1:13" hidden="1" x14ac:dyDescent="0.25">
      <c r="A77">
        <v>2022</v>
      </c>
      <c r="B77" t="s">
        <v>18</v>
      </c>
      <c r="C77" t="s">
        <v>12</v>
      </c>
      <c r="D77" t="s">
        <v>19</v>
      </c>
      <c r="E77">
        <v>150000</v>
      </c>
      <c r="F77" t="s">
        <v>14</v>
      </c>
      <c r="G77">
        <v>150000</v>
      </c>
      <c r="H77" t="s">
        <v>15</v>
      </c>
      <c r="I77">
        <v>0</v>
      </c>
      <c r="J77" t="s">
        <v>15</v>
      </c>
      <c r="K77" t="s">
        <v>16</v>
      </c>
      <c r="L77" t="str" cm="1">
        <f t="array" ref="L77">_xlfn.IFS(
  C77="PT", "Part-time",
  C77="FT", "Full-time",
  C77="CT", "Contract",
  C77="FL", "Freelance"
)</f>
        <v>Full-time</v>
      </c>
      <c r="M77" t="str" cm="1">
        <f t="array" ref="M77">_xlfn.IFS(
  B77="EN", "Entry-level",
  B77="MI", "Middle-level",
  B77="SE", "Senior-level",
  B77="EX", "Executive-level"
)</f>
        <v>Senior-level</v>
      </c>
    </row>
    <row r="78" spans="1:13" hidden="1" x14ac:dyDescent="0.25">
      <c r="A78">
        <v>2022</v>
      </c>
      <c r="B78" t="s">
        <v>11</v>
      </c>
      <c r="C78" t="s">
        <v>12</v>
      </c>
      <c r="D78" t="s">
        <v>37</v>
      </c>
      <c r="E78">
        <v>180000</v>
      </c>
      <c r="F78" t="s">
        <v>14</v>
      </c>
      <c r="G78">
        <v>180000</v>
      </c>
      <c r="H78" t="s">
        <v>15</v>
      </c>
      <c r="I78">
        <v>100</v>
      </c>
      <c r="J78" t="s">
        <v>15</v>
      </c>
      <c r="K78" t="s">
        <v>16</v>
      </c>
      <c r="L78" t="str" cm="1">
        <f t="array" ref="L78">_xlfn.IFS(
  C78="PT", "Part-time",
  C78="FT", "Full-time",
  C78="CT", "Contract",
  C78="FL", "Freelance"
)</f>
        <v>Full-time</v>
      </c>
      <c r="M78" t="str" cm="1">
        <f t="array" ref="M78">_xlfn.IFS(
  B78="EN", "Entry-level",
  B78="MI", "Middle-level",
  B78="SE", "Senior-level",
  B78="EX", "Executive-level"
)</f>
        <v>Middle-level</v>
      </c>
    </row>
    <row r="79" spans="1:13" hidden="1" x14ac:dyDescent="0.25">
      <c r="A79">
        <v>2022</v>
      </c>
      <c r="B79" t="s">
        <v>11</v>
      </c>
      <c r="C79" t="s">
        <v>12</v>
      </c>
      <c r="D79" t="s">
        <v>37</v>
      </c>
      <c r="E79">
        <v>100000</v>
      </c>
      <c r="F79" t="s">
        <v>14</v>
      </c>
      <c r="G79">
        <v>100000</v>
      </c>
      <c r="H79" t="s">
        <v>15</v>
      </c>
      <c r="I79">
        <v>100</v>
      </c>
      <c r="J79" t="s">
        <v>15</v>
      </c>
      <c r="K79" t="s">
        <v>16</v>
      </c>
      <c r="L79" t="str" cm="1">
        <f t="array" ref="L79">_xlfn.IFS(
  C79="PT", "Part-time",
  C79="FT", "Full-time",
  C79="CT", "Contract",
  C79="FL", "Freelance"
)</f>
        <v>Full-time</v>
      </c>
      <c r="M79" t="str" cm="1">
        <f t="array" ref="M79">_xlfn.IFS(
  B79="EN", "Entry-level",
  B79="MI", "Middle-level",
  B79="SE", "Senior-level",
  B79="EX", "Executive-level"
)</f>
        <v>Middle-level</v>
      </c>
    </row>
    <row r="80" spans="1:13" hidden="1" x14ac:dyDescent="0.25">
      <c r="A80">
        <v>2022</v>
      </c>
      <c r="B80" t="s">
        <v>18</v>
      </c>
      <c r="C80" t="s">
        <v>12</v>
      </c>
      <c r="D80" t="s">
        <v>19</v>
      </c>
      <c r="E80">
        <v>97000</v>
      </c>
      <c r="F80" t="s">
        <v>14</v>
      </c>
      <c r="G80">
        <v>97000</v>
      </c>
      <c r="H80" t="s">
        <v>15</v>
      </c>
      <c r="I80">
        <v>100</v>
      </c>
      <c r="J80" t="s">
        <v>15</v>
      </c>
      <c r="K80" t="s">
        <v>16</v>
      </c>
      <c r="L80" t="str" cm="1">
        <f t="array" ref="L80">_xlfn.IFS(
  C80="PT", "Part-time",
  C80="FT", "Full-time",
  C80="CT", "Contract",
  C80="FL", "Freelance"
)</f>
        <v>Full-time</v>
      </c>
      <c r="M80" t="str" cm="1">
        <f t="array" ref="M80">_xlfn.IFS(
  B80="EN", "Entry-level",
  B80="MI", "Middle-level",
  B80="SE", "Senior-level",
  B80="EX", "Executive-level"
)</f>
        <v>Senior-level</v>
      </c>
    </row>
    <row r="81" spans="1:13" hidden="1" x14ac:dyDescent="0.25">
      <c r="A81">
        <v>2022</v>
      </c>
      <c r="B81" t="s">
        <v>18</v>
      </c>
      <c r="C81" t="s">
        <v>12</v>
      </c>
      <c r="D81" t="s">
        <v>19</v>
      </c>
      <c r="E81">
        <v>90000</v>
      </c>
      <c r="F81" t="s">
        <v>14</v>
      </c>
      <c r="G81">
        <v>90000</v>
      </c>
      <c r="H81" t="s">
        <v>15</v>
      </c>
      <c r="I81">
        <v>100</v>
      </c>
      <c r="J81" t="s">
        <v>15</v>
      </c>
      <c r="K81" t="s">
        <v>16</v>
      </c>
      <c r="L81" t="str" cm="1">
        <f t="array" ref="L81">_xlfn.IFS(
  C81="PT", "Part-time",
  C81="FT", "Full-time",
  C81="CT", "Contract",
  C81="FL", "Freelance"
)</f>
        <v>Full-time</v>
      </c>
      <c r="M81" t="str" cm="1">
        <f t="array" ref="M81">_xlfn.IFS(
  B81="EN", "Entry-level",
  B81="MI", "Middle-level",
  B81="SE", "Senior-level",
  B81="EX", "Executive-level"
)</f>
        <v>Senior-level</v>
      </c>
    </row>
    <row r="82" spans="1:13" hidden="1" x14ac:dyDescent="0.25">
      <c r="A82">
        <v>2022</v>
      </c>
      <c r="B82" t="s">
        <v>18</v>
      </c>
      <c r="C82" t="s">
        <v>12</v>
      </c>
      <c r="D82" t="s">
        <v>19</v>
      </c>
      <c r="E82">
        <v>200000</v>
      </c>
      <c r="F82" t="s">
        <v>14</v>
      </c>
      <c r="G82">
        <v>200000</v>
      </c>
      <c r="H82" t="s">
        <v>15</v>
      </c>
      <c r="I82">
        <v>0</v>
      </c>
      <c r="J82" t="s">
        <v>15</v>
      </c>
      <c r="K82" t="s">
        <v>16</v>
      </c>
      <c r="L82" t="str" cm="1">
        <f t="array" ref="L82">_xlfn.IFS(
  C82="PT", "Part-time",
  C82="FT", "Full-time",
  C82="CT", "Contract",
  C82="FL", "Freelance"
)</f>
        <v>Full-time</v>
      </c>
      <c r="M82" t="str" cm="1">
        <f t="array" ref="M82">_xlfn.IFS(
  B82="EN", "Entry-level",
  B82="MI", "Middle-level",
  B82="SE", "Senior-level",
  B82="EX", "Executive-level"
)</f>
        <v>Senior-level</v>
      </c>
    </row>
    <row r="83" spans="1:13" hidden="1" x14ac:dyDescent="0.25">
      <c r="A83">
        <v>2022</v>
      </c>
      <c r="B83" t="s">
        <v>18</v>
      </c>
      <c r="C83" t="s">
        <v>12</v>
      </c>
      <c r="D83" t="s">
        <v>19</v>
      </c>
      <c r="E83">
        <v>160000</v>
      </c>
      <c r="F83" t="s">
        <v>14</v>
      </c>
      <c r="G83">
        <v>160000</v>
      </c>
      <c r="H83" t="s">
        <v>15</v>
      </c>
      <c r="I83">
        <v>0</v>
      </c>
      <c r="J83" t="s">
        <v>15</v>
      </c>
      <c r="K83" t="s">
        <v>16</v>
      </c>
      <c r="L83" t="str" cm="1">
        <f t="array" ref="L83">_xlfn.IFS(
  C83="PT", "Part-time",
  C83="FT", "Full-time",
  C83="CT", "Contract",
  C83="FL", "Freelance"
)</f>
        <v>Full-time</v>
      </c>
      <c r="M83" t="str" cm="1">
        <f t="array" ref="M83">_xlfn.IFS(
  B83="EN", "Entry-level",
  B83="MI", "Middle-level",
  B83="SE", "Senior-level",
  B83="EX", "Executive-level"
)</f>
        <v>Senior-level</v>
      </c>
    </row>
    <row r="84" spans="1:13" hidden="1" x14ac:dyDescent="0.25">
      <c r="A84">
        <v>2022</v>
      </c>
      <c r="B84" t="s">
        <v>18</v>
      </c>
      <c r="C84" t="s">
        <v>12</v>
      </c>
      <c r="D84" t="s">
        <v>13</v>
      </c>
      <c r="E84">
        <v>210000</v>
      </c>
      <c r="F84" t="s">
        <v>14</v>
      </c>
      <c r="G84">
        <v>210000</v>
      </c>
      <c r="H84" t="s">
        <v>15</v>
      </c>
      <c r="I84">
        <v>100</v>
      </c>
      <c r="J84" t="s">
        <v>15</v>
      </c>
      <c r="K84" t="s">
        <v>16</v>
      </c>
      <c r="L84" t="str" cm="1">
        <f t="array" ref="L84">_xlfn.IFS(
  C84="PT", "Part-time",
  C84="FT", "Full-time",
  C84="CT", "Contract",
  C84="FL", "Freelance"
)</f>
        <v>Full-time</v>
      </c>
      <c r="M84" t="str" cm="1">
        <f t="array" ref="M84">_xlfn.IFS(
  B84="EN", "Entry-level",
  B84="MI", "Middle-level",
  B84="SE", "Senior-level",
  B84="EX", "Executive-level"
)</f>
        <v>Senior-level</v>
      </c>
    </row>
    <row r="85" spans="1:13" hidden="1" x14ac:dyDescent="0.25">
      <c r="A85">
        <v>2022</v>
      </c>
      <c r="B85" t="s">
        <v>18</v>
      </c>
      <c r="C85" t="s">
        <v>12</v>
      </c>
      <c r="D85" t="s">
        <v>13</v>
      </c>
      <c r="E85">
        <v>180000</v>
      </c>
      <c r="F85" t="s">
        <v>14</v>
      </c>
      <c r="G85">
        <v>180000</v>
      </c>
      <c r="H85" t="s">
        <v>15</v>
      </c>
      <c r="I85">
        <v>100</v>
      </c>
      <c r="J85" t="s">
        <v>15</v>
      </c>
      <c r="K85" t="s">
        <v>16</v>
      </c>
      <c r="L85" t="str" cm="1">
        <f t="array" ref="L85">_xlfn.IFS(
  C85="PT", "Part-time",
  C85="FT", "Full-time",
  C85="CT", "Contract",
  C85="FL", "Freelance"
)</f>
        <v>Full-time</v>
      </c>
      <c r="M85" t="str" cm="1">
        <f t="array" ref="M85">_xlfn.IFS(
  B85="EN", "Entry-level",
  B85="MI", "Middle-level",
  B85="SE", "Senior-level",
  B85="EX", "Executive-level"
)</f>
        <v>Senior-level</v>
      </c>
    </row>
    <row r="86" spans="1:13" hidden="1" x14ac:dyDescent="0.25">
      <c r="A86">
        <v>2022</v>
      </c>
      <c r="B86" t="s">
        <v>18</v>
      </c>
      <c r="C86" t="s">
        <v>12</v>
      </c>
      <c r="D86" t="s">
        <v>19</v>
      </c>
      <c r="E86">
        <v>260000</v>
      </c>
      <c r="F86" t="s">
        <v>14</v>
      </c>
      <c r="G86">
        <v>260000</v>
      </c>
      <c r="H86" t="s">
        <v>15</v>
      </c>
      <c r="I86">
        <v>0</v>
      </c>
      <c r="J86" t="s">
        <v>15</v>
      </c>
      <c r="K86" t="s">
        <v>16</v>
      </c>
      <c r="L86" t="str" cm="1">
        <f t="array" ref="L86">_xlfn.IFS(
  C86="PT", "Part-time",
  C86="FT", "Full-time",
  C86="CT", "Contract",
  C86="FL", "Freelance"
)</f>
        <v>Full-time</v>
      </c>
      <c r="M86" t="str" cm="1">
        <f t="array" ref="M86">_xlfn.IFS(
  B86="EN", "Entry-level",
  B86="MI", "Middle-level",
  B86="SE", "Senior-level",
  B86="EX", "Executive-level"
)</f>
        <v>Senior-level</v>
      </c>
    </row>
    <row r="87" spans="1:13" hidden="1" x14ac:dyDescent="0.25">
      <c r="A87">
        <v>2022</v>
      </c>
      <c r="B87" t="s">
        <v>18</v>
      </c>
      <c r="C87" t="s">
        <v>12</v>
      </c>
      <c r="D87" t="s">
        <v>19</v>
      </c>
      <c r="E87">
        <v>180000</v>
      </c>
      <c r="F87" t="s">
        <v>14</v>
      </c>
      <c r="G87">
        <v>180000</v>
      </c>
      <c r="H87" t="s">
        <v>15</v>
      </c>
      <c r="I87">
        <v>0</v>
      </c>
      <c r="J87" t="s">
        <v>15</v>
      </c>
      <c r="K87" t="s">
        <v>16</v>
      </c>
      <c r="L87" t="str" cm="1">
        <f t="array" ref="L87">_xlfn.IFS(
  C87="PT", "Part-time",
  C87="FT", "Full-time",
  C87="CT", "Contract",
  C87="FL", "Freelance"
)</f>
        <v>Full-time</v>
      </c>
      <c r="M87" t="str" cm="1">
        <f t="array" ref="M87">_xlfn.IFS(
  B87="EN", "Entry-level",
  B87="MI", "Middle-level",
  B87="SE", "Senior-level",
  B87="EX", "Executive-level"
)</f>
        <v>Senior-level</v>
      </c>
    </row>
    <row r="88" spans="1:13" hidden="1" x14ac:dyDescent="0.25">
      <c r="A88">
        <v>2022</v>
      </c>
      <c r="B88" t="s">
        <v>22</v>
      </c>
      <c r="C88" t="s">
        <v>12</v>
      </c>
      <c r="D88" t="s">
        <v>32</v>
      </c>
      <c r="E88">
        <v>210000</v>
      </c>
      <c r="F88" t="s">
        <v>14</v>
      </c>
      <c r="G88">
        <v>210000</v>
      </c>
      <c r="H88" t="s">
        <v>15</v>
      </c>
      <c r="I88">
        <v>100</v>
      </c>
      <c r="J88" t="s">
        <v>15</v>
      </c>
      <c r="K88" t="s">
        <v>16</v>
      </c>
      <c r="L88" t="str" cm="1">
        <f t="array" ref="L88">_xlfn.IFS(
  C88="PT", "Part-time",
  C88="FT", "Full-time",
  C88="CT", "Contract",
  C88="FL", "Freelance"
)</f>
        <v>Full-time</v>
      </c>
      <c r="M88" t="str" cm="1">
        <f t="array" ref="M88">_xlfn.IFS(
  B88="EN", "Entry-level",
  B88="MI", "Middle-level",
  B88="SE", "Senior-level",
  B88="EX", "Executive-level"
)</f>
        <v>Executive-level</v>
      </c>
    </row>
    <row r="89" spans="1:13" hidden="1" x14ac:dyDescent="0.25">
      <c r="A89">
        <v>2022</v>
      </c>
      <c r="B89" t="s">
        <v>22</v>
      </c>
      <c r="C89" t="s">
        <v>12</v>
      </c>
      <c r="D89" t="s">
        <v>32</v>
      </c>
      <c r="E89">
        <v>157000</v>
      </c>
      <c r="F89" t="s">
        <v>14</v>
      </c>
      <c r="G89">
        <v>157000</v>
      </c>
      <c r="H89" t="s">
        <v>15</v>
      </c>
      <c r="I89">
        <v>100</v>
      </c>
      <c r="J89" t="s">
        <v>15</v>
      </c>
      <c r="K89" t="s">
        <v>16</v>
      </c>
      <c r="L89" t="str" cm="1">
        <f t="array" ref="L89">_xlfn.IFS(
  C89="PT", "Part-time",
  C89="FT", "Full-time",
  C89="CT", "Contract",
  C89="FL", "Freelance"
)</f>
        <v>Full-time</v>
      </c>
      <c r="M89" t="str" cm="1">
        <f t="array" ref="M89">_xlfn.IFS(
  B89="EN", "Entry-level",
  B89="MI", "Middle-level",
  B89="SE", "Senior-level",
  B89="EX", "Executive-level"
)</f>
        <v>Executive-level</v>
      </c>
    </row>
    <row r="90" spans="1:13" x14ac:dyDescent="0.25">
      <c r="A90">
        <v>2022</v>
      </c>
      <c r="B90" t="s">
        <v>25</v>
      </c>
      <c r="C90" t="s">
        <v>12</v>
      </c>
      <c r="D90" t="s">
        <v>17</v>
      </c>
      <c r="E90">
        <v>180000</v>
      </c>
      <c r="F90" t="s">
        <v>14</v>
      </c>
      <c r="G90">
        <v>180000</v>
      </c>
      <c r="H90" t="s">
        <v>15</v>
      </c>
      <c r="I90">
        <v>100</v>
      </c>
      <c r="J90" t="s">
        <v>15</v>
      </c>
      <c r="K90" t="s">
        <v>16</v>
      </c>
      <c r="L90" t="str" cm="1">
        <f t="array" ref="L90">_xlfn.IFS(
  C90="PT", "Part-time",
  C90="FT", "Full-time",
  C90="CT", "Contract",
  C90="FL", "Freelance"
)</f>
        <v>Full-time</v>
      </c>
      <c r="M90" t="str" cm="1">
        <f t="array" ref="M90">_xlfn.IFS(
  B90="EN", "Entry-level",
  B90="MI", "Middle-level",
  B90="SE", "Senior-level",
  B90="EX", "Executive-level"
)</f>
        <v>Entry-level</v>
      </c>
    </row>
    <row r="91" spans="1:13" x14ac:dyDescent="0.25">
      <c r="A91">
        <v>2022</v>
      </c>
      <c r="B91" t="s">
        <v>25</v>
      </c>
      <c r="C91" t="s">
        <v>12</v>
      </c>
      <c r="D91" t="s">
        <v>17</v>
      </c>
      <c r="E91">
        <v>100000</v>
      </c>
      <c r="F91" t="s">
        <v>14</v>
      </c>
      <c r="G91">
        <v>100000</v>
      </c>
      <c r="H91" t="s">
        <v>15</v>
      </c>
      <c r="I91">
        <v>100</v>
      </c>
      <c r="J91" t="s">
        <v>15</v>
      </c>
      <c r="K91" t="s">
        <v>16</v>
      </c>
      <c r="L91" t="str" cm="1">
        <f t="array" ref="L91">_xlfn.IFS(
  C91="PT", "Part-time",
  C91="FT", "Full-time",
  C91="CT", "Contract",
  C91="FL", "Freelance"
)</f>
        <v>Full-time</v>
      </c>
      <c r="M91" t="str" cm="1">
        <f t="array" ref="M91">_xlfn.IFS(
  B91="EN", "Entry-level",
  B91="MI", "Middle-level",
  B91="SE", "Senior-level",
  B91="EX", "Executive-level"
)</f>
        <v>Entry-level</v>
      </c>
    </row>
    <row r="92" spans="1:13" hidden="1" x14ac:dyDescent="0.25">
      <c r="A92">
        <v>2022</v>
      </c>
      <c r="B92" t="s">
        <v>11</v>
      </c>
      <c r="C92" t="s">
        <v>12</v>
      </c>
      <c r="D92" t="s">
        <v>24</v>
      </c>
      <c r="E92">
        <v>80000</v>
      </c>
      <c r="F92" t="s">
        <v>14</v>
      </c>
      <c r="G92">
        <v>80000</v>
      </c>
      <c r="H92" t="s">
        <v>15</v>
      </c>
      <c r="I92">
        <v>0</v>
      </c>
      <c r="J92" t="s">
        <v>15</v>
      </c>
      <c r="K92" t="s">
        <v>16</v>
      </c>
      <c r="L92" t="str" cm="1">
        <f t="array" ref="L92">_xlfn.IFS(
  C92="PT", "Part-time",
  C92="FT", "Full-time",
  C92="CT", "Contract",
  C92="FL", "Freelance"
)</f>
        <v>Full-time</v>
      </c>
      <c r="M92" t="str" cm="1">
        <f t="array" ref="M92">_xlfn.IFS(
  B92="EN", "Entry-level",
  B92="MI", "Middle-level",
  B92="SE", "Senior-level",
  B92="EX", "Executive-level"
)</f>
        <v>Middle-level</v>
      </c>
    </row>
    <row r="93" spans="1:13" hidden="1" x14ac:dyDescent="0.25">
      <c r="A93">
        <v>2022</v>
      </c>
      <c r="B93" t="s">
        <v>11</v>
      </c>
      <c r="C93" t="s">
        <v>12</v>
      </c>
      <c r="D93" t="s">
        <v>24</v>
      </c>
      <c r="E93">
        <v>52500</v>
      </c>
      <c r="F93" t="s">
        <v>14</v>
      </c>
      <c r="G93">
        <v>52500</v>
      </c>
      <c r="H93" t="s">
        <v>15</v>
      </c>
      <c r="I93">
        <v>0</v>
      </c>
      <c r="J93" t="s">
        <v>15</v>
      </c>
      <c r="K93" t="s">
        <v>16</v>
      </c>
      <c r="L93" t="str" cm="1">
        <f t="array" ref="L93">_xlfn.IFS(
  C93="PT", "Part-time",
  C93="FT", "Full-time",
  C93="CT", "Contract",
  C93="FL", "Freelance"
)</f>
        <v>Full-time</v>
      </c>
      <c r="M93" t="str" cm="1">
        <f t="array" ref="M93">_xlfn.IFS(
  B93="EN", "Entry-level",
  B93="MI", "Middle-level",
  B93="SE", "Senior-level",
  B93="EX", "Executive-level"
)</f>
        <v>Middle-level</v>
      </c>
    </row>
    <row r="94" spans="1:13" hidden="1" x14ac:dyDescent="0.25">
      <c r="A94">
        <v>2022</v>
      </c>
      <c r="B94" t="s">
        <v>18</v>
      </c>
      <c r="C94" t="s">
        <v>12</v>
      </c>
      <c r="D94" t="s">
        <v>38</v>
      </c>
      <c r="E94">
        <v>128000</v>
      </c>
      <c r="F94" t="s">
        <v>14</v>
      </c>
      <c r="G94">
        <v>128000</v>
      </c>
      <c r="H94" t="s">
        <v>15</v>
      </c>
      <c r="I94">
        <v>0</v>
      </c>
      <c r="J94" t="s">
        <v>15</v>
      </c>
      <c r="K94" t="s">
        <v>16</v>
      </c>
      <c r="L94" t="str" cm="1">
        <f t="array" ref="L94">_xlfn.IFS(
  C94="PT", "Part-time",
  C94="FT", "Full-time",
  C94="CT", "Contract",
  C94="FL", "Freelance"
)</f>
        <v>Full-time</v>
      </c>
      <c r="M94" t="str" cm="1">
        <f t="array" ref="M94">_xlfn.IFS(
  B94="EN", "Entry-level",
  B94="MI", "Middle-level",
  B94="SE", "Senior-level",
  B94="EX", "Executive-level"
)</f>
        <v>Senior-level</v>
      </c>
    </row>
    <row r="95" spans="1:13" hidden="1" x14ac:dyDescent="0.25">
      <c r="A95">
        <v>2022</v>
      </c>
      <c r="B95" t="s">
        <v>18</v>
      </c>
      <c r="C95" t="s">
        <v>12</v>
      </c>
      <c r="D95" t="s">
        <v>38</v>
      </c>
      <c r="E95">
        <v>81500</v>
      </c>
      <c r="F95" t="s">
        <v>14</v>
      </c>
      <c r="G95">
        <v>81500</v>
      </c>
      <c r="H95" t="s">
        <v>15</v>
      </c>
      <c r="I95">
        <v>0</v>
      </c>
      <c r="J95" t="s">
        <v>15</v>
      </c>
      <c r="K95" t="s">
        <v>16</v>
      </c>
      <c r="L95" t="str" cm="1">
        <f t="array" ref="L95">_xlfn.IFS(
  C95="PT", "Part-time",
  C95="FT", "Full-time",
  C95="CT", "Contract",
  C95="FL", "Freelance"
)</f>
        <v>Full-time</v>
      </c>
      <c r="M95" t="str" cm="1">
        <f t="array" ref="M95">_xlfn.IFS(
  B95="EN", "Entry-level",
  B95="MI", "Middle-level",
  B95="SE", "Senior-level",
  B95="EX", "Executive-level"
)</f>
        <v>Senior-level</v>
      </c>
    </row>
    <row r="96" spans="1:13" hidden="1" x14ac:dyDescent="0.25">
      <c r="A96">
        <v>2022</v>
      </c>
      <c r="B96" t="s">
        <v>18</v>
      </c>
      <c r="C96" t="s">
        <v>12</v>
      </c>
      <c r="D96" t="s">
        <v>39</v>
      </c>
      <c r="E96">
        <v>105000</v>
      </c>
      <c r="F96" t="s">
        <v>14</v>
      </c>
      <c r="G96">
        <v>105000</v>
      </c>
      <c r="H96" t="s">
        <v>15</v>
      </c>
      <c r="I96">
        <v>0</v>
      </c>
      <c r="J96" t="s">
        <v>15</v>
      </c>
      <c r="K96" t="s">
        <v>16</v>
      </c>
      <c r="L96" t="str" cm="1">
        <f t="array" ref="L96">_xlfn.IFS(
  C96="PT", "Part-time",
  C96="FT", "Full-time",
  C96="CT", "Contract",
  C96="FL", "Freelance"
)</f>
        <v>Full-time</v>
      </c>
      <c r="M96" t="str" cm="1">
        <f t="array" ref="M96">_xlfn.IFS(
  B96="EN", "Entry-level",
  B96="MI", "Middle-level",
  B96="SE", "Senior-level",
  B96="EX", "Executive-level"
)</f>
        <v>Senior-level</v>
      </c>
    </row>
    <row r="97" spans="1:13" hidden="1" x14ac:dyDescent="0.25">
      <c r="A97">
        <v>2022</v>
      </c>
      <c r="B97" t="s">
        <v>18</v>
      </c>
      <c r="C97" t="s">
        <v>12</v>
      </c>
      <c r="D97" t="s">
        <v>39</v>
      </c>
      <c r="E97">
        <v>70000</v>
      </c>
      <c r="F97" t="s">
        <v>14</v>
      </c>
      <c r="G97">
        <v>70000</v>
      </c>
      <c r="H97" t="s">
        <v>15</v>
      </c>
      <c r="I97">
        <v>0</v>
      </c>
      <c r="J97" t="s">
        <v>15</v>
      </c>
      <c r="K97" t="s">
        <v>16</v>
      </c>
      <c r="L97" t="str" cm="1">
        <f t="array" ref="L97">_xlfn.IFS(
  C97="PT", "Part-time",
  C97="FT", "Full-time",
  C97="CT", "Contract",
  C97="FL", "Freelance"
)</f>
        <v>Full-time</v>
      </c>
      <c r="M97" t="str" cm="1">
        <f t="array" ref="M97">_xlfn.IFS(
  B97="EN", "Entry-level",
  B97="MI", "Middle-level",
  B97="SE", "Senior-level",
  B97="EX", "Executive-level"
)</f>
        <v>Senior-level</v>
      </c>
    </row>
    <row r="98" spans="1:13" x14ac:dyDescent="0.25">
      <c r="A98">
        <v>2022</v>
      </c>
      <c r="B98" t="s">
        <v>18</v>
      </c>
      <c r="C98" t="s">
        <v>12</v>
      </c>
      <c r="D98" t="s">
        <v>17</v>
      </c>
      <c r="E98">
        <v>175000</v>
      </c>
      <c r="F98" t="s">
        <v>14</v>
      </c>
      <c r="G98">
        <v>175000</v>
      </c>
      <c r="H98" t="s">
        <v>15</v>
      </c>
      <c r="I98">
        <v>0</v>
      </c>
      <c r="J98" t="s">
        <v>15</v>
      </c>
      <c r="K98" t="s">
        <v>16</v>
      </c>
      <c r="L98" t="str" cm="1">
        <f t="array" ref="L98">_xlfn.IFS(
  C98="PT", "Part-time",
  C98="FT", "Full-time",
  C98="CT", "Contract",
  C98="FL", "Freelance"
)</f>
        <v>Full-time</v>
      </c>
      <c r="M98" t="str" cm="1">
        <f t="array" ref="M98">_xlfn.IFS(
  B98="EN", "Entry-level",
  B98="MI", "Middle-level",
  B98="SE", "Senior-level",
  B98="EX", "Executive-level"
)</f>
        <v>Senior-level</v>
      </c>
    </row>
    <row r="99" spans="1:13" x14ac:dyDescent="0.25">
      <c r="A99">
        <v>2022</v>
      </c>
      <c r="B99" t="s">
        <v>18</v>
      </c>
      <c r="C99" t="s">
        <v>12</v>
      </c>
      <c r="D99" t="s">
        <v>17</v>
      </c>
      <c r="E99">
        <v>122500</v>
      </c>
      <c r="F99" t="s">
        <v>14</v>
      </c>
      <c r="G99">
        <v>122500</v>
      </c>
      <c r="H99" t="s">
        <v>15</v>
      </c>
      <c r="I99">
        <v>0</v>
      </c>
      <c r="J99" t="s">
        <v>15</v>
      </c>
      <c r="K99" t="s">
        <v>16</v>
      </c>
      <c r="L99" t="str" cm="1">
        <f t="array" ref="L99">_xlfn.IFS(
  C99="PT", "Part-time",
  C99="FT", "Full-time",
  C99="CT", "Contract",
  C99="FL", "Freelance"
)</f>
        <v>Full-time</v>
      </c>
      <c r="M99" t="str" cm="1">
        <f t="array" ref="M99">_xlfn.IFS(
  B99="EN", "Entry-level",
  B99="MI", "Middle-level",
  B99="SE", "Senior-level",
  B99="EX", "Executive-level"
)</f>
        <v>Senior-level</v>
      </c>
    </row>
    <row r="100" spans="1:13" hidden="1" x14ac:dyDescent="0.25">
      <c r="A100">
        <v>2022</v>
      </c>
      <c r="B100" t="s">
        <v>18</v>
      </c>
      <c r="C100" t="s">
        <v>12</v>
      </c>
      <c r="D100" t="s">
        <v>19</v>
      </c>
      <c r="E100">
        <v>171000</v>
      </c>
      <c r="F100" t="s">
        <v>14</v>
      </c>
      <c r="G100">
        <v>171000</v>
      </c>
      <c r="H100" t="s">
        <v>15</v>
      </c>
      <c r="I100">
        <v>0</v>
      </c>
      <c r="J100" t="s">
        <v>15</v>
      </c>
      <c r="K100" t="s">
        <v>16</v>
      </c>
      <c r="L100" t="str" cm="1">
        <f t="array" ref="L100">_xlfn.IFS(
  C100="PT", "Part-time",
  C100="FT", "Full-time",
  C100="CT", "Contract",
  C100="FL", "Freelance"
)</f>
        <v>Full-time</v>
      </c>
      <c r="M100" t="str" cm="1">
        <f t="array" ref="M100">_xlfn.IFS(
  B100="EN", "Entry-level",
  B100="MI", "Middle-level",
  B100="SE", "Senior-level",
  B100="EX", "Executive-level"
)</f>
        <v>Senior-level</v>
      </c>
    </row>
    <row r="101" spans="1:13" hidden="1" x14ac:dyDescent="0.25">
      <c r="A101">
        <v>2022</v>
      </c>
      <c r="B101" t="s">
        <v>18</v>
      </c>
      <c r="C101" t="s">
        <v>12</v>
      </c>
      <c r="D101" t="s">
        <v>19</v>
      </c>
      <c r="E101">
        <v>117000</v>
      </c>
      <c r="F101" t="s">
        <v>14</v>
      </c>
      <c r="G101">
        <v>117000</v>
      </c>
      <c r="H101" t="s">
        <v>15</v>
      </c>
      <c r="I101">
        <v>0</v>
      </c>
      <c r="J101" t="s">
        <v>15</v>
      </c>
      <c r="K101" t="s">
        <v>16</v>
      </c>
      <c r="L101" t="str" cm="1">
        <f t="array" ref="L101">_xlfn.IFS(
  C101="PT", "Part-time",
  C101="FT", "Full-time",
  C101="CT", "Contract",
  C101="FL", "Freelance"
)</f>
        <v>Full-time</v>
      </c>
      <c r="M101" t="str" cm="1">
        <f t="array" ref="M101">_xlfn.IFS(
  B101="EN", "Entry-level",
  B101="MI", "Middle-level",
  B101="SE", "Senior-level",
  B101="EX", "Executive-level"
)</f>
        <v>Senior-level</v>
      </c>
    </row>
    <row r="102" spans="1:13" x14ac:dyDescent="0.25">
      <c r="A102">
        <v>2022</v>
      </c>
      <c r="B102" t="s">
        <v>18</v>
      </c>
      <c r="C102" t="s">
        <v>12</v>
      </c>
      <c r="D102" t="s">
        <v>17</v>
      </c>
      <c r="E102">
        <v>202800</v>
      </c>
      <c r="F102" t="s">
        <v>14</v>
      </c>
      <c r="G102">
        <v>202800</v>
      </c>
      <c r="H102" t="s">
        <v>15</v>
      </c>
      <c r="I102">
        <v>0</v>
      </c>
      <c r="J102" t="s">
        <v>15</v>
      </c>
      <c r="K102" t="s">
        <v>28</v>
      </c>
      <c r="L102" t="str" cm="1">
        <f t="array" ref="L102">_xlfn.IFS(
  C102="PT", "Part-time",
  C102="FT", "Full-time",
  C102="CT", "Contract",
  C102="FL", "Freelance"
)</f>
        <v>Full-time</v>
      </c>
      <c r="M102" t="str" cm="1">
        <f t="array" ref="M102">_xlfn.IFS(
  B102="EN", "Entry-level",
  B102="MI", "Middle-level",
  B102="SE", "Senior-level",
  B102="EX", "Executive-level"
)</f>
        <v>Senior-level</v>
      </c>
    </row>
    <row r="103" spans="1:13" x14ac:dyDescent="0.25">
      <c r="A103">
        <v>2022</v>
      </c>
      <c r="B103" t="s">
        <v>18</v>
      </c>
      <c r="C103" t="s">
        <v>12</v>
      </c>
      <c r="D103" t="s">
        <v>17</v>
      </c>
      <c r="E103">
        <v>104300</v>
      </c>
      <c r="F103" t="s">
        <v>14</v>
      </c>
      <c r="G103">
        <v>104300</v>
      </c>
      <c r="H103" t="s">
        <v>15</v>
      </c>
      <c r="I103">
        <v>0</v>
      </c>
      <c r="J103" t="s">
        <v>15</v>
      </c>
      <c r="K103" t="s">
        <v>28</v>
      </c>
      <c r="L103" t="str" cm="1">
        <f t="array" ref="L103">_xlfn.IFS(
  C103="PT", "Part-time",
  C103="FT", "Full-time",
  C103="CT", "Contract",
  C103="FL", "Freelance"
)</f>
        <v>Full-time</v>
      </c>
      <c r="M103" t="str" cm="1">
        <f t="array" ref="M103">_xlfn.IFS(
  B103="EN", "Entry-level",
  B103="MI", "Middle-level",
  B103="SE", "Senior-level",
  B103="EX", "Executive-level"
)</f>
        <v>Senior-level</v>
      </c>
    </row>
    <row r="104" spans="1:13" hidden="1" x14ac:dyDescent="0.25">
      <c r="A104">
        <v>2022</v>
      </c>
      <c r="B104" t="s">
        <v>18</v>
      </c>
      <c r="C104" t="s">
        <v>12</v>
      </c>
      <c r="D104" t="s">
        <v>24</v>
      </c>
      <c r="E104">
        <v>48000</v>
      </c>
      <c r="F104" t="s">
        <v>20</v>
      </c>
      <c r="G104">
        <v>50537</v>
      </c>
      <c r="H104" t="s">
        <v>21</v>
      </c>
      <c r="I104">
        <v>0</v>
      </c>
      <c r="J104" t="s">
        <v>21</v>
      </c>
      <c r="K104" t="s">
        <v>16</v>
      </c>
      <c r="L104" t="str" cm="1">
        <f t="array" ref="L104">_xlfn.IFS(
  C104="PT", "Part-time",
  C104="FT", "Full-time",
  C104="CT", "Contract",
  C104="FL", "Freelance"
)</f>
        <v>Full-time</v>
      </c>
      <c r="M104" t="str" cm="1">
        <f t="array" ref="M104">_xlfn.IFS(
  B104="EN", "Entry-level",
  B104="MI", "Middle-level",
  B104="SE", "Senior-level",
  B104="EX", "Executive-level"
)</f>
        <v>Senior-level</v>
      </c>
    </row>
    <row r="105" spans="1:13" hidden="1" x14ac:dyDescent="0.25">
      <c r="A105">
        <v>2022</v>
      </c>
      <c r="B105" t="s">
        <v>18</v>
      </c>
      <c r="C105" t="s">
        <v>12</v>
      </c>
      <c r="D105" t="s">
        <v>24</v>
      </c>
      <c r="E105">
        <v>35000</v>
      </c>
      <c r="F105" t="s">
        <v>20</v>
      </c>
      <c r="G105">
        <v>36850</v>
      </c>
      <c r="H105" t="s">
        <v>21</v>
      </c>
      <c r="I105">
        <v>0</v>
      </c>
      <c r="J105" t="s">
        <v>21</v>
      </c>
      <c r="K105" t="s">
        <v>16</v>
      </c>
      <c r="L105" t="str" cm="1">
        <f t="array" ref="L105">_xlfn.IFS(
  C105="PT", "Part-time",
  C105="FT", "Full-time",
  C105="CT", "Contract",
  C105="FL", "Freelance"
)</f>
        <v>Full-time</v>
      </c>
      <c r="M105" t="str" cm="1">
        <f t="array" ref="M105">_xlfn.IFS(
  B105="EN", "Entry-level",
  B105="MI", "Middle-level",
  B105="SE", "Senior-level",
  B105="EX", "Executive-level"
)</f>
        <v>Senior-level</v>
      </c>
    </row>
    <row r="106" spans="1:13" hidden="1" x14ac:dyDescent="0.25">
      <c r="A106">
        <v>2022</v>
      </c>
      <c r="B106" t="s">
        <v>18</v>
      </c>
      <c r="C106" t="s">
        <v>12</v>
      </c>
      <c r="D106" t="s">
        <v>19</v>
      </c>
      <c r="E106">
        <v>197000</v>
      </c>
      <c r="F106" t="s">
        <v>14</v>
      </c>
      <c r="G106">
        <v>197000</v>
      </c>
      <c r="H106" t="s">
        <v>15</v>
      </c>
      <c r="I106">
        <v>0</v>
      </c>
      <c r="J106" t="s">
        <v>15</v>
      </c>
      <c r="K106" t="s">
        <v>16</v>
      </c>
      <c r="L106" t="str" cm="1">
        <f t="array" ref="L106">_xlfn.IFS(
  C106="PT", "Part-time",
  C106="FT", "Full-time",
  C106="CT", "Contract",
  C106="FL", "Freelance"
)</f>
        <v>Full-time</v>
      </c>
      <c r="M106" t="str" cm="1">
        <f t="array" ref="M106">_xlfn.IFS(
  B106="EN", "Entry-level",
  B106="MI", "Middle-level",
  B106="SE", "Senior-level",
  B106="EX", "Executive-level"
)</f>
        <v>Senior-level</v>
      </c>
    </row>
    <row r="107" spans="1:13" hidden="1" x14ac:dyDescent="0.25">
      <c r="A107">
        <v>2022</v>
      </c>
      <c r="B107" t="s">
        <v>18</v>
      </c>
      <c r="C107" t="s">
        <v>12</v>
      </c>
      <c r="D107" t="s">
        <v>19</v>
      </c>
      <c r="E107">
        <v>99000</v>
      </c>
      <c r="F107" t="s">
        <v>14</v>
      </c>
      <c r="G107">
        <v>99000</v>
      </c>
      <c r="H107" t="s">
        <v>15</v>
      </c>
      <c r="I107">
        <v>0</v>
      </c>
      <c r="J107" t="s">
        <v>15</v>
      </c>
      <c r="K107" t="s">
        <v>16</v>
      </c>
      <c r="L107" t="str" cm="1">
        <f t="array" ref="L107">_xlfn.IFS(
  C107="PT", "Part-time",
  C107="FT", "Full-time",
  C107="CT", "Contract",
  C107="FL", "Freelance"
)</f>
        <v>Full-time</v>
      </c>
      <c r="M107" t="str" cm="1">
        <f t="array" ref="M107">_xlfn.IFS(
  B107="EN", "Entry-level",
  B107="MI", "Middle-level",
  B107="SE", "Senior-level",
  B107="EX", "Executive-level"
)</f>
        <v>Senior-level</v>
      </c>
    </row>
    <row r="108" spans="1:13" hidden="1" x14ac:dyDescent="0.25">
      <c r="A108">
        <v>2022</v>
      </c>
      <c r="B108" t="s">
        <v>18</v>
      </c>
      <c r="C108" t="s">
        <v>12</v>
      </c>
      <c r="D108" t="s">
        <v>19</v>
      </c>
      <c r="E108">
        <v>160000</v>
      </c>
      <c r="F108" t="s">
        <v>14</v>
      </c>
      <c r="G108">
        <v>160000</v>
      </c>
      <c r="H108" t="s">
        <v>15</v>
      </c>
      <c r="I108">
        <v>0</v>
      </c>
      <c r="J108" t="s">
        <v>15</v>
      </c>
      <c r="K108" t="s">
        <v>16</v>
      </c>
      <c r="L108" t="str" cm="1">
        <f t="array" ref="L108">_xlfn.IFS(
  C108="PT", "Part-time",
  C108="FT", "Full-time",
  C108="CT", "Contract",
  C108="FL", "Freelance"
)</f>
        <v>Full-time</v>
      </c>
      <c r="M108" t="str" cm="1">
        <f t="array" ref="M108">_xlfn.IFS(
  B108="EN", "Entry-level",
  B108="MI", "Middle-level",
  B108="SE", "Senior-level",
  B108="EX", "Executive-level"
)</f>
        <v>Senior-level</v>
      </c>
    </row>
    <row r="109" spans="1:13" hidden="1" x14ac:dyDescent="0.25">
      <c r="A109">
        <v>2022</v>
      </c>
      <c r="B109" t="s">
        <v>18</v>
      </c>
      <c r="C109" t="s">
        <v>12</v>
      </c>
      <c r="D109" t="s">
        <v>19</v>
      </c>
      <c r="E109">
        <v>110000</v>
      </c>
      <c r="F109" t="s">
        <v>14</v>
      </c>
      <c r="G109">
        <v>110000</v>
      </c>
      <c r="H109" t="s">
        <v>15</v>
      </c>
      <c r="I109">
        <v>0</v>
      </c>
      <c r="J109" t="s">
        <v>15</v>
      </c>
      <c r="K109" t="s">
        <v>16</v>
      </c>
      <c r="L109" t="str" cm="1">
        <f t="array" ref="L109">_xlfn.IFS(
  C109="PT", "Part-time",
  C109="FT", "Full-time",
  C109="CT", "Contract",
  C109="FL", "Freelance"
)</f>
        <v>Full-time</v>
      </c>
      <c r="M109" t="str" cm="1">
        <f t="array" ref="M109">_xlfn.IFS(
  B109="EN", "Entry-level",
  B109="MI", "Middle-level",
  B109="SE", "Senior-level",
  B109="EX", "Executive-level"
)</f>
        <v>Senior-level</v>
      </c>
    </row>
    <row r="110" spans="1:13" x14ac:dyDescent="0.25">
      <c r="A110">
        <v>2022</v>
      </c>
      <c r="B110" t="s">
        <v>18</v>
      </c>
      <c r="C110" t="s">
        <v>12</v>
      </c>
      <c r="D110" t="s">
        <v>17</v>
      </c>
      <c r="E110">
        <v>185900</v>
      </c>
      <c r="F110" t="s">
        <v>14</v>
      </c>
      <c r="G110">
        <v>185900</v>
      </c>
      <c r="H110" t="s">
        <v>15</v>
      </c>
      <c r="I110">
        <v>0</v>
      </c>
      <c r="J110" t="s">
        <v>15</v>
      </c>
      <c r="K110" t="s">
        <v>16</v>
      </c>
      <c r="L110" t="str" cm="1">
        <f t="array" ref="L110">_xlfn.IFS(
  C110="PT", "Part-time",
  C110="FT", "Full-time",
  C110="CT", "Contract",
  C110="FL", "Freelance"
)</f>
        <v>Full-time</v>
      </c>
      <c r="M110" t="str" cm="1">
        <f t="array" ref="M110">_xlfn.IFS(
  B110="EN", "Entry-level",
  B110="MI", "Middle-level",
  B110="SE", "Senior-level",
  B110="EX", "Executive-level"
)</f>
        <v>Senior-level</v>
      </c>
    </row>
    <row r="111" spans="1:13" x14ac:dyDescent="0.25">
      <c r="A111">
        <v>2022</v>
      </c>
      <c r="B111" t="s">
        <v>18</v>
      </c>
      <c r="C111" t="s">
        <v>12</v>
      </c>
      <c r="D111" t="s">
        <v>17</v>
      </c>
      <c r="E111">
        <v>129300</v>
      </c>
      <c r="F111" t="s">
        <v>14</v>
      </c>
      <c r="G111">
        <v>129300</v>
      </c>
      <c r="H111" t="s">
        <v>15</v>
      </c>
      <c r="I111">
        <v>0</v>
      </c>
      <c r="J111" t="s">
        <v>15</v>
      </c>
      <c r="K111" t="s">
        <v>16</v>
      </c>
      <c r="L111" t="str" cm="1">
        <f t="array" ref="L111">_xlfn.IFS(
  C111="PT", "Part-time",
  C111="FT", "Full-time",
  C111="CT", "Contract",
  C111="FL", "Freelance"
)</f>
        <v>Full-time</v>
      </c>
      <c r="M111" t="str" cm="1">
        <f t="array" ref="M111">_xlfn.IFS(
  B111="EN", "Entry-level",
  B111="MI", "Middle-level",
  B111="SE", "Senior-level",
  B111="EX", "Executive-level"
)</f>
        <v>Senior-level</v>
      </c>
    </row>
    <row r="112" spans="1:13" x14ac:dyDescent="0.25">
      <c r="A112">
        <v>2022</v>
      </c>
      <c r="B112" t="s">
        <v>11</v>
      </c>
      <c r="C112" t="s">
        <v>12</v>
      </c>
      <c r="D112" t="s">
        <v>17</v>
      </c>
      <c r="E112">
        <v>30000</v>
      </c>
      <c r="F112" t="s">
        <v>14</v>
      </c>
      <c r="G112">
        <v>30000</v>
      </c>
      <c r="H112" t="s">
        <v>40</v>
      </c>
      <c r="I112">
        <v>100</v>
      </c>
      <c r="J112" t="s">
        <v>40</v>
      </c>
      <c r="K112" t="s">
        <v>28</v>
      </c>
      <c r="L112" t="str" cm="1">
        <f t="array" ref="L112">_xlfn.IFS(
  C112="PT", "Part-time",
  C112="FT", "Full-time",
  C112="CT", "Contract",
  C112="FL", "Freelance"
)</f>
        <v>Full-time</v>
      </c>
      <c r="M112" t="str" cm="1">
        <f t="array" ref="M112">_xlfn.IFS(
  B112="EN", "Entry-level",
  B112="MI", "Middle-level",
  B112="SE", "Senior-level",
  B112="EX", "Executive-level"
)</f>
        <v>Middle-level</v>
      </c>
    </row>
    <row r="113" spans="1:13" hidden="1" x14ac:dyDescent="0.25">
      <c r="A113">
        <v>2022</v>
      </c>
      <c r="B113" t="s">
        <v>11</v>
      </c>
      <c r="C113" t="s">
        <v>12</v>
      </c>
      <c r="D113" t="s">
        <v>32</v>
      </c>
      <c r="E113">
        <v>78000</v>
      </c>
      <c r="F113" t="s">
        <v>14</v>
      </c>
      <c r="G113">
        <v>78000</v>
      </c>
      <c r="H113" t="s">
        <v>41</v>
      </c>
      <c r="I113">
        <v>100</v>
      </c>
      <c r="J113" t="s">
        <v>41</v>
      </c>
      <c r="K113" t="s">
        <v>16</v>
      </c>
      <c r="L113" t="str" cm="1">
        <f t="array" ref="L113">_xlfn.IFS(
  C113="PT", "Part-time",
  C113="FT", "Full-time",
  C113="CT", "Contract",
  C113="FL", "Freelance"
)</f>
        <v>Full-time</v>
      </c>
      <c r="M113" t="str" cm="1">
        <f t="array" ref="M113">_xlfn.IFS(
  B113="EN", "Entry-level",
  B113="MI", "Middle-level",
  B113="SE", "Senior-level",
  B113="EX", "Executive-level"
)</f>
        <v>Middle-level</v>
      </c>
    </row>
    <row r="114" spans="1:13" hidden="1" x14ac:dyDescent="0.25">
      <c r="A114">
        <v>2022</v>
      </c>
      <c r="B114" t="s">
        <v>11</v>
      </c>
      <c r="C114" t="s">
        <v>12</v>
      </c>
      <c r="D114" t="s">
        <v>32</v>
      </c>
      <c r="E114">
        <v>48000</v>
      </c>
      <c r="F114" t="s">
        <v>14</v>
      </c>
      <c r="G114">
        <v>48000</v>
      </c>
      <c r="H114" t="s">
        <v>41</v>
      </c>
      <c r="I114">
        <v>100</v>
      </c>
      <c r="J114" t="s">
        <v>41</v>
      </c>
      <c r="K114" t="s">
        <v>16</v>
      </c>
      <c r="L114" t="str" cm="1">
        <f t="array" ref="L114">_xlfn.IFS(
  C114="PT", "Part-time",
  C114="FT", "Full-time",
  C114="CT", "Contract",
  C114="FL", "Freelance"
)</f>
        <v>Full-time</v>
      </c>
      <c r="M114" t="str" cm="1">
        <f t="array" ref="M114">_xlfn.IFS(
  B114="EN", "Entry-level",
  B114="MI", "Middle-level",
  B114="SE", "Senior-level",
  B114="EX", "Executive-level"
)</f>
        <v>Middle-level</v>
      </c>
    </row>
    <row r="115" spans="1:13" hidden="1" x14ac:dyDescent="0.25">
      <c r="A115">
        <v>2022</v>
      </c>
      <c r="B115" t="s">
        <v>18</v>
      </c>
      <c r="C115" t="s">
        <v>12</v>
      </c>
      <c r="D115" t="s">
        <v>19</v>
      </c>
      <c r="E115">
        <v>170000</v>
      </c>
      <c r="F115" t="s">
        <v>14</v>
      </c>
      <c r="G115">
        <v>170000</v>
      </c>
      <c r="H115" t="s">
        <v>15</v>
      </c>
      <c r="I115">
        <v>0</v>
      </c>
      <c r="J115" t="s">
        <v>15</v>
      </c>
      <c r="K115" t="s">
        <v>16</v>
      </c>
      <c r="L115" t="str" cm="1">
        <f t="array" ref="L115">_xlfn.IFS(
  C115="PT", "Part-time",
  C115="FT", "Full-time",
  C115="CT", "Contract",
  C115="FL", "Freelance"
)</f>
        <v>Full-time</v>
      </c>
      <c r="M115" t="str" cm="1">
        <f t="array" ref="M115">_xlfn.IFS(
  B115="EN", "Entry-level",
  B115="MI", "Middle-level",
  B115="SE", "Senior-level",
  B115="EX", "Executive-level"
)</f>
        <v>Senior-level</v>
      </c>
    </row>
    <row r="116" spans="1:13" hidden="1" x14ac:dyDescent="0.25">
      <c r="A116">
        <v>2022</v>
      </c>
      <c r="B116" t="s">
        <v>18</v>
      </c>
      <c r="C116" t="s">
        <v>12</v>
      </c>
      <c r="D116" t="s">
        <v>19</v>
      </c>
      <c r="E116">
        <v>130000</v>
      </c>
      <c r="F116" t="s">
        <v>14</v>
      </c>
      <c r="G116">
        <v>130000</v>
      </c>
      <c r="H116" t="s">
        <v>15</v>
      </c>
      <c r="I116">
        <v>0</v>
      </c>
      <c r="J116" t="s">
        <v>15</v>
      </c>
      <c r="K116" t="s">
        <v>16</v>
      </c>
      <c r="L116" t="str" cm="1">
        <f t="array" ref="L116">_xlfn.IFS(
  C116="PT", "Part-time",
  C116="FT", "Full-time",
  C116="CT", "Contract",
  C116="FL", "Freelance"
)</f>
        <v>Full-time</v>
      </c>
      <c r="M116" t="str" cm="1">
        <f t="array" ref="M116">_xlfn.IFS(
  B116="EN", "Entry-level",
  B116="MI", "Middle-level",
  B116="SE", "Senior-level",
  B116="EX", "Executive-level"
)</f>
        <v>Senior-level</v>
      </c>
    </row>
    <row r="117" spans="1:13" hidden="1" x14ac:dyDescent="0.25">
      <c r="A117">
        <v>2022</v>
      </c>
      <c r="B117" t="s">
        <v>18</v>
      </c>
      <c r="C117" t="s">
        <v>12</v>
      </c>
      <c r="D117" t="s">
        <v>24</v>
      </c>
      <c r="E117">
        <v>150000</v>
      </c>
      <c r="F117" t="s">
        <v>14</v>
      </c>
      <c r="G117">
        <v>150000</v>
      </c>
      <c r="H117" t="s">
        <v>15</v>
      </c>
      <c r="I117">
        <v>0</v>
      </c>
      <c r="J117" t="s">
        <v>15</v>
      </c>
      <c r="K117" t="s">
        <v>16</v>
      </c>
      <c r="L117" t="str" cm="1">
        <f t="array" ref="L117">_xlfn.IFS(
  C117="PT", "Part-time",
  C117="FT", "Full-time",
  C117="CT", "Contract",
  C117="FL", "Freelance"
)</f>
        <v>Full-time</v>
      </c>
      <c r="M117" t="str" cm="1">
        <f t="array" ref="M117">_xlfn.IFS(
  B117="EN", "Entry-level",
  B117="MI", "Middle-level",
  B117="SE", "Senior-level",
  B117="EX", "Executive-level"
)</f>
        <v>Senior-level</v>
      </c>
    </row>
    <row r="118" spans="1:13" hidden="1" x14ac:dyDescent="0.25">
      <c r="A118">
        <v>2022</v>
      </c>
      <c r="B118" t="s">
        <v>18</v>
      </c>
      <c r="C118" t="s">
        <v>12</v>
      </c>
      <c r="D118" t="s">
        <v>24</v>
      </c>
      <c r="E118">
        <v>95000</v>
      </c>
      <c r="F118" t="s">
        <v>14</v>
      </c>
      <c r="G118">
        <v>95000</v>
      </c>
      <c r="H118" t="s">
        <v>15</v>
      </c>
      <c r="I118">
        <v>0</v>
      </c>
      <c r="J118" t="s">
        <v>15</v>
      </c>
      <c r="K118" t="s">
        <v>16</v>
      </c>
      <c r="L118" t="str" cm="1">
        <f t="array" ref="L118">_xlfn.IFS(
  C118="PT", "Part-time",
  C118="FT", "Full-time",
  C118="CT", "Contract",
  C118="FL", "Freelance"
)</f>
        <v>Full-time</v>
      </c>
      <c r="M118" t="str" cm="1">
        <f t="array" ref="M118">_xlfn.IFS(
  B118="EN", "Entry-level",
  B118="MI", "Middle-level",
  B118="SE", "Senior-level",
  B118="EX", "Executive-level"
)</f>
        <v>Senior-level</v>
      </c>
    </row>
    <row r="119" spans="1:13" hidden="1" x14ac:dyDescent="0.25">
      <c r="A119">
        <v>2022</v>
      </c>
      <c r="B119" t="s">
        <v>11</v>
      </c>
      <c r="C119" t="s">
        <v>12</v>
      </c>
      <c r="D119" t="s">
        <v>19</v>
      </c>
      <c r="E119">
        <v>78000</v>
      </c>
      <c r="F119" t="s">
        <v>14</v>
      </c>
      <c r="G119">
        <v>78000</v>
      </c>
      <c r="H119" t="s">
        <v>41</v>
      </c>
      <c r="I119">
        <v>100</v>
      </c>
      <c r="J119" t="s">
        <v>41</v>
      </c>
      <c r="K119" t="s">
        <v>16</v>
      </c>
      <c r="L119" t="str" cm="1">
        <f t="array" ref="L119">_xlfn.IFS(
  C119="PT", "Part-time",
  C119="FT", "Full-time",
  C119="CT", "Contract",
  C119="FL", "Freelance"
)</f>
        <v>Full-time</v>
      </c>
      <c r="M119" t="str" cm="1">
        <f t="array" ref="M119">_xlfn.IFS(
  B119="EN", "Entry-level",
  B119="MI", "Middle-level",
  B119="SE", "Senior-level",
  B119="EX", "Executive-level"
)</f>
        <v>Middle-level</v>
      </c>
    </row>
    <row r="120" spans="1:13" hidden="1" x14ac:dyDescent="0.25">
      <c r="A120">
        <v>2022</v>
      </c>
      <c r="B120" t="s">
        <v>11</v>
      </c>
      <c r="C120" t="s">
        <v>12</v>
      </c>
      <c r="D120" t="s">
        <v>19</v>
      </c>
      <c r="E120">
        <v>42000</v>
      </c>
      <c r="F120" t="s">
        <v>14</v>
      </c>
      <c r="G120">
        <v>42000</v>
      </c>
      <c r="H120" t="s">
        <v>41</v>
      </c>
      <c r="I120">
        <v>100</v>
      </c>
      <c r="J120" t="s">
        <v>41</v>
      </c>
      <c r="K120" t="s">
        <v>16</v>
      </c>
      <c r="L120" t="str" cm="1">
        <f t="array" ref="L120">_xlfn.IFS(
  C120="PT", "Part-time",
  C120="FT", "Full-time",
  C120="CT", "Contract",
  C120="FL", "Freelance"
)</f>
        <v>Full-time</v>
      </c>
      <c r="M120" t="str" cm="1">
        <f t="array" ref="M120">_xlfn.IFS(
  B120="EN", "Entry-level",
  B120="MI", "Middle-level",
  B120="SE", "Senior-level",
  B120="EX", "Executive-level"
)</f>
        <v>Middle-level</v>
      </c>
    </row>
    <row r="121" spans="1:13" hidden="1" x14ac:dyDescent="0.25">
      <c r="A121">
        <v>2022</v>
      </c>
      <c r="B121" t="s">
        <v>18</v>
      </c>
      <c r="C121" t="s">
        <v>12</v>
      </c>
      <c r="D121" t="s">
        <v>38</v>
      </c>
      <c r="E121">
        <v>345600</v>
      </c>
      <c r="F121" t="s">
        <v>14</v>
      </c>
      <c r="G121">
        <v>345600</v>
      </c>
      <c r="H121" t="s">
        <v>15</v>
      </c>
      <c r="I121">
        <v>0</v>
      </c>
      <c r="J121" t="s">
        <v>15</v>
      </c>
      <c r="K121" t="s">
        <v>16</v>
      </c>
      <c r="L121" t="str" cm="1">
        <f t="array" ref="L121">_xlfn.IFS(
  C121="PT", "Part-time",
  C121="FT", "Full-time",
  C121="CT", "Contract",
  C121="FL", "Freelance"
)</f>
        <v>Full-time</v>
      </c>
      <c r="M121" t="str" cm="1">
        <f t="array" ref="M121">_xlfn.IFS(
  B121="EN", "Entry-level",
  B121="MI", "Middle-level",
  B121="SE", "Senior-level",
  B121="EX", "Executive-level"
)</f>
        <v>Senior-level</v>
      </c>
    </row>
    <row r="122" spans="1:13" hidden="1" x14ac:dyDescent="0.25">
      <c r="A122">
        <v>2022</v>
      </c>
      <c r="B122" t="s">
        <v>18</v>
      </c>
      <c r="C122" t="s">
        <v>12</v>
      </c>
      <c r="D122" t="s">
        <v>38</v>
      </c>
      <c r="E122">
        <v>230400</v>
      </c>
      <c r="F122" t="s">
        <v>14</v>
      </c>
      <c r="G122">
        <v>230400</v>
      </c>
      <c r="H122" t="s">
        <v>15</v>
      </c>
      <c r="I122">
        <v>0</v>
      </c>
      <c r="J122" t="s">
        <v>15</v>
      </c>
      <c r="K122" t="s">
        <v>16</v>
      </c>
      <c r="L122" t="str" cm="1">
        <f t="array" ref="L122">_xlfn.IFS(
  C122="PT", "Part-time",
  C122="FT", "Full-time",
  C122="CT", "Contract",
  C122="FL", "Freelance"
)</f>
        <v>Full-time</v>
      </c>
      <c r="M122" t="str" cm="1">
        <f t="array" ref="M122">_xlfn.IFS(
  B122="EN", "Entry-level",
  B122="MI", "Middle-level",
  B122="SE", "Senior-level",
  B122="EX", "Executive-level"
)</f>
        <v>Senior-level</v>
      </c>
    </row>
    <row r="123" spans="1:13" hidden="1" x14ac:dyDescent="0.25">
      <c r="A123">
        <v>2022</v>
      </c>
      <c r="B123" t="s">
        <v>18</v>
      </c>
      <c r="C123" t="s">
        <v>12</v>
      </c>
      <c r="D123" t="s">
        <v>19</v>
      </c>
      <c r="E123">
        <v>145000</v>
      </c>
      <c r="F123" t="s">
        <v>14</v>
      </c>
      <c r="G123">
        <v>145000</v>
      </c>
      <c r="H123" t="s">
        <v>15</v>
      </c>
      <c r="I123">
        <v>0</v>
      </c>
      <c r="J123" t="s">
        <v>15</v>
      </c>
      <c r="K123" t="s">
        <v>16</v>
      </c>
      <c r="L123" t="str" cm="1">
        <f t="array" ref="L123">_xlfn.IFS(
  C123="PT", "Part-time",
  C123="FT", "Full-time",
  C123="CT", "Contract",
  C123="FL", "Freelance"
)</f>
        <v>Full-time</v>
      </c>
      <c r="M123" t="str" cm="1">
        <f t="array" ref="M123">_xlfn.IFS(
  B123="EN", "Entry-level",
  B123="MI", "Middle-level",
  B123="SE", "Senior-level",
  B123="EX", "Executive-level"
)</f>
        <v>Senior-level</v>
      </c>
    </row>
    <row r="124" spans="1:13" hidden="1" x14ac:dyDescent="0.25">
      <c r="A124">
        <v>2022</v>
      </c>
      <c r="B124" t="s">
        <v>18</v>
      </c>
      <c r="C124" t="s">
        <v>12</v>
      </c>
      <c r="D124" t="s">
        <v>19</v>
      </c>
      <c r="E124">
        <v>115000</v>
      </c>
      <c r="F124" t="s">
        <v>14</v>
      </c>
      <c r="G124">
        <v>115000</v>
      </c>
      <c r="H124" t="s">
        <v>15</v>
      </c>
      <c r="I124">
        <v>0</v>
      </c>
      <c r="J124" t="s">
        <v>15</v>
      </c>
      <c r="K124" t="s">
        <v>16</v>
      </c>
      <c r="L124" t="str" cm="1">
        <f t="array" ref="L124">_xlfn.IFS(
  C124="PT", "Part-time",
  C124="FT", "Full-time",
  C124="CT", "Contract",
  C124="FL", "Freelance"
)</f>
        <v>Full-time</v>
      </c>
      <c r="M124" t="str" cm="1">
        <f t="array" ref="M124">_xlfn.IFS(
  B124="EN", "Entry-level",
  B124="MI", "Middle-level",
  B124="SE", "Senior-level",
  B124="EX", "Executive-level"
)</f>
        <v>Senior-level</v>
      </c>
    </row>
    <row r="125" spans="1:13" hidden="1" x14ac:dyDescent="0.25">
      <c r="A125">
        <v>2022</v>
      </c>
      <c r="B125" t="s">
        <v>11</v>
      </c>
      <c r="C125" t="s">
        <v>12</v>
      </c>
      <c r="D125" t="s">
        <v>31</v>
      </c>
      <c r="E125">
        <v>78000</v>
      </c>
      <c r="F125" t="s">
        <v>14</v>
      </c>
      <c r="G125">
        <v>78000</v>
      </c>
      <c r="H125" t="s">
        <v>41</v>
      </c>
      <c r="I125">
        <v>100</v>
      </c>
      <c r="J125" t="s">
        <v>41</v>
      </c>
      <c r="K125" t="s">
        <v>16</v>
      </c>
      <c r="L125" t="str" cm="1">
        <f t="array" ref="L125">_xlfn.IFS(
  C125="PT", "Part-time",
  C125="FT", "Full-time",
  C125="CT", "Contract",
  C125="FL", "Freelance"
)</f>
        <v>Full-time</v>
      </c>
      <c r="M125" t="str" cm="1">
        <f t="array" ref="M125">_xlfn.IFS(
  B125="EN", "Entry-level",
  B125="MI", "Middle-level",
  B125="SE", "Senior-level",
  B125="EX", "Executive-level"
)</f>
        <v>Middle-level</v>
      </c>
    </row>
    <row r="126" spans="1:13" hidden="1" x14ac:dyDescent="0.25">
      <c r="A126">
        <v>2022</v>
      </c>
      <c r="B126" t="s">
        <v>11</v>
      </c>
      <c r="C126" t="s">
        <v>12</v>
      </c>
      <c r="D126" t="s">
        <v>31</v>
      </c>
      <c r="E126">
        <v>48000</v>
      </c>
      <c r="F126" t="s">
        <v>14</v>
      </c>
      <c r="G126">
        <v>48000</v>
      </c>
      <c r="H126" t="s">
        <v>41</v>
      </c>
      <c r="I126">
        <v>100</v>
      </c>
      <c r="J126" t="s">
        <v>41</v>
      </c>
      <c r="K126" t="s">
        <v>16</v>
      </c>
      <c r="L126" t="str" cm="1">
        <f t="array" ref="L126">_xlfn.IFS(
  C126="PT", "Part-time",
  C126="FT", "Full-time",
  C126="CT", "Contract",
  C126="FL", "Freelance"
)</f>
        <v>Full-time</v>
      </c>
      <c r="M126" t="str" cm="1">
        <f t="array" ref="M126">_xlfn.IFS(
  B126="EN", "Entry-level",
  B126="MI", "Middle-level",
  B126="SE", "Senior-level",
  B126="EX", "Executive-level"
)</f>
        <v>Middle-level</v>
      </c>
    </row>
    <row r="127" spans="1:13" hidden="1" x14ac:dyDescent="0.25">
      <c r="A127">
        <v>2022</v>
      </c>
      <c r="B127" t="s">
        <v>18</v>
      </c>
      <c r="C127" t="s">
        <v>12</v>
      </c>
      <c r="D127" t="s">
        <v>24</v>
      </c>
      <c r="E127">
        <v>175950</v>
      </c>
      <c r="F127" t="s">
        <v>14</v>
      </c>
      <c r="G127">
        <v>175950</v>
      </c>
      <c r="H127" t="s">
        <v>15</v>
      </c>
      <c r="I127">
        <v>100</v>
      </c>
      <c r="J127" t="s">
        <v>15</v>
      </c>
      <c r="K127" t="s">
        <v>16</v>
      </c>
      <c r="L127" t="str" cm="1">
        <f t="array" ref="L127">_xlfn.IFS(
  C127="PT", "Part-time",
  C127="FT", "Full-time",
  C127="CT", "Contract",
  C127="FL", "Freelance"
)</f>
        <v>Full-time</v>
      </c>
      <c r="M127" t="str" cm="1">
        <f t="array" ref="M127">_xlfn.IFS(
  B127="EN", "Entry-level",
  B127="MI", "Middle-level",
  B127="SE", "Senior-level",
  B127="EX", "Executive-level"
)</f>
        <v>Senior-level</v>
      </c>
    </row>
    <row r="128" spans="1:13" hidden="1" x14ac:dyDescent="0.25">
      <c r="A128">
        <v>2022</v>
      </c>
      <c r="B128" t="s">
        <v>18</v>
      </c>
      <c r="C128" t="s">
        <v>12</v>
      </c>
      <c r="D128" t="s">
        <v>24</v>
      </c>
      <c r="E128">
        <v>130050</v>
      </c>
      <c r="F128" t="s">
        <v>14</v>
      </c>
      <c r="G128">
        <v>130050</v>
      </c>
      <c r="H128" t="s">
        <v>15</v>
      </c>
      <c r="I128">
        <v>100</v>
      </c>
      <c r="J128" t="s">
        <v>15</v>
      </c>
      <c r="K128" t="s">
        <v>16</v>
      </c>
      <c r="L128" t="str" cm="1">
        <f t="array" ref="L128">_xlfn.IFS(
  C128="PT", "Part-time",
  C128="FT", "Full-time",
  C128="CT", "Contract",
  C128="FL", "Freelance"
)</f>
        <v>Full-time</v>
      </c>
      <c r="M128" t="str" cm="1">
        <f t="array" ref="M128">_xlfn.IFS(
  B128="EN", "Entry-level",
  B128="MI", "Middle-level",
  B128="SE", "Senior-level",
  B128="EX", "Executive-level"
)</f>
        <v>Senior-level</v>
      </c>
    </row>
    <row r="129" spans="1:13" hidden="1" x14ac:dyDescent="0.25">
      <c r="A129">
        <v>2022</v>
      </c>
      <c r="B129" t="s">
        <v>18</v>
      </c>
      <c r="C129" t="s">
        <v>12</v>
      </c>
      <c r="D129" t="s">
        <v>19</v>
      </c>
      <c r="E129">
        <v>205600</v>
      </c>
      <c r="F129" t="s">
        <v>14</v>
      </c>
      <c r="G129">
        <v>205600</v>
      </c>
      <c r="H129" t="s">
        <v>15</v>
      </c>
      <c r="I129">
        <v>0</v>
      </c>
      <c r="J129" t="s">
        <v>15</v>
      </c>
      <c r="K129" t="s">
        <v>28</v>
      </c>
      <c r="L129" t="str" cm="1">
        <f t="array" ref="L129">_xlfn.IFS(
  C129="PT", "Part-time",
  C129="FT", "Full-time",
  C129="CT", "Contract",
  C129="FL", "Freelance"
)</f>
        <v>Full-time</v>
      </c>
      <c r="M129" t="str" cm="1">
        <f t="array" ref="M129">_xlfn.IFS(
  B129="EN", "Entry-level",
  B129="MI", "Middle-level",
  B129="SE", "Senior-level",
  B129="EX", "Executive-level"
)</f>
        <v>Senior-level</v>
      </c>
    </row>
    <row r="130" spans="1:13" hidden="1" x14ac:dyDescent="0.25">
      <c r="A130">
        <v>2022</v>
      </c>
      <c r="B130" t="s">
        <v>18</v>
      </c>
      <c r="C130" t="s">
        <v>12</v>
      </c>
      <c r="D130" t="s">
        <v>19</v>
      </c>
      <c r="E130">
        <v>105700</v>
      </c>
      <c r="F130" t="s">
        <v>14</v>
      </c>
      <c r="G130">
        <v>105700</v>
      </c>
      <c r="H130" t="s">
        <v>15</v>
      </c>
      <c r="I130">
        <v>0</v>
      </c>
      <c r="J130" t="s">
        <v>15</v>
      </c>
      <c r="K130" t="s">
        <v>28</v>
      </c>
      <c r="L130" t="str" cm="1">
        <f t="array" ref="L130">_xlfn.IFS(
  C130="PT", "Part-time",
  C130="FT", "Full-time",
  C130="CT", "Contract",
  C130="FL", "Freelance"
)</f>
        <v>Full-time</v>
      </c>
      <c r="M130" t="str" cm="1">
        <f t="array" ref="M130">_xlfn.IFS(
  B130="EN", "Entry-level",
  B130="MI", "Middle-level",
  B130="SE", "Senior-level",
  B130="EX", "Executive-level"
)</f>
        <v>Senior-level</v>
      </c>
    </row>
    <row r="131" spans="1:13" hidden="1" x14ac:dyDescent="0.25">
      <c r="A131">
        <v>2022</v>
      </c>
      <c r="B131" t="s">
        <v>18</v>
      </c>
      <c r="C131" t="s">
        <v>12</v>
      </c>
      <c r="D131" t="s">
        <v>24</v>
      </c>
      <c r="E131">
        <v>236600</v>
      </c>
      <c r="F131" t="s">
        <v>14</v>
      </c>
      <c r="G131">
        <v>236600</v>
      </c>
      <c r="H131" t="s">
        <v>15</v>
      </c>
      <c r="I131">
        <v>100</v>
      </c>
      <c r="J131" t="s">
        <v>15</v>
      </c>
      <c r="K131" t="s">
        <v>16</v>
      </c>
      <c r="L131" t="str" cm="1">
        <f t="array" ref="L131">_xlfn.IFS(
  C131="PT", "Part-time",
  C131="FT", "Full-time",
  C131="CT", "Contract",
  C131="FL", "Freelance"
)</f>
        <v>Full-time</v>
      </c>
      <c r="M131" t="str" cm="1">
        <f t="array" ref="M131">_xlfn.IFS(
  B131="EN", "Entry-level",
  B131="MI", "Middle-level",
  B131="SE", "Senior-level",
  B131="EX", "Executive-level"
)</f>
        <v>Senior-level</v>
      </c>
    </row>
    <row r="132" spans="1:13" hidden="1" x14ac:dyDescent="0.25">
      <c r="A132">
        <v>2022</v>
      </c>
      <c r="B132" t="s">
        <v>18</v>
      </c>
      <c r="C132" t="s">
        <v>12</v>
      </c>
      <c r="D132" t="s">
        <v>24</v>
      </c>
      <c r="E132">
        <v>89200</v>
      </c>
      <c r="F132" t="s">
        <v>14</v>
      </c>
      <c r="G132">
        <v>89200</v>
      </c>
      <c r="H132" t="s">
        <v>15</v>
      </c>
      <c r="I132">
        <v>100</v>
      </c>
      <c r="J132" t="s">
        <v>15</v>
      </c>
      <c r="K132" t="s">
        <v>16</v>
      </c>
      <c r="L132" t="str" cm="1">
        <f t="array" ref="L132">_xlfn.IFS(
  C132="PT", "Part-time",
  C132="FT", "Full-time",
  C132="CT", "Contract",
  C132="FL", "Freelance"
)</f>
        <v>Full-time</v>
      </c>
      <c r="M132" t="str" cm="1">
        <f t="array" ref="M132">_xlfn.IFS(
  B132="EN", "Entry-level",
  B132="MI", "Middle-level",
  B132="SE", "Senior-level",
  B132="EX", "Executive-level"
)</f>
        <v>Senior-level</v>
      </c>
    </row>
    <row r="133" spans="1:13" x14ac:dyDescent="0.25">
      <c r="A133">
        <v>2022</v>
      </c>
      <c r="B133" t="s">
        <v>11</v>
      </c>
      <c r="C133" t="s">
        <v>12</v>
      </c>
      <c r="D133" t="s">
        <v>17</v>
      </c>
      <c r="E133">
        <v>84000</v>
      </c>
      <c r="F133" t="s">
        <v>14</v>
      </c>
      <c r="G133">
        <v>84000</v>
      </c>
      <c r="H133" t="s">
        <v>41</v>
      </c>
      <c r="I133">
        <v>100</v>
      </c>
      <c r="J133" t="s">
        <v>41</v>
      </c>
      <c r="K133" t="s">
        <v>16</v>
      </c>
      <c r="L133" t="str" cm="1">
        <f t="array" ref="L133">_xlfn.IFS(
  C133="PT", "Part-time",
  C133="FT", "Full-time",
  C133="CT", "Contract",
  C133="FL", "Freelance"
)</f>
        <v>Full-time</v>
      </c>
      <c r="M133" t="str" cm="1">
        <f t="array" ref="M133">_xlfn.IFS(
  B133="EN", "Entry-level",
  B133="MI", "Middle-level",
  B133="SE", "Senior-level",
  B133="EX", "Executive-level"
)</f>
        <v>Middle-level</v>
      </c>
    </row>
    <row r="134" spans="1:13" x14ac:dyDescent="0.25">
      <c r="A134">
        <v>2022</v>
      </c>
      <c r="B134" t="s">
        <v>11</v>
      </c>
      <c r="C134" t="s">
        <v>12</v>
      </c>
      <c r="D134" t="s">
        <v>17</v>
      </c>
      <c r="E134">
        <v>54000</v>
      </c>
      <c r="F134" t="s">
        <v>14</v>
      </c>
      <c r="G134">
        <v>54000</v>
      </c>
      <c r="H134" t="s">
        <v>41</v>
      </c>
      <c r="I134">
        <v>100</v>
      </c>
      <c r="J134" t="s">
        <v>41</v>
      </c>
      <c r="K134" t="s">
        <v>16</v>
      </c>
      <c r="L134" t="str" cm="1">
        <f t="array" ref="L134">_xlfn.IFS(
  C134="PT", "Part-time",
  C134="FT", "Full-time",
  C134="CT", "Contract",
  C134="FL", "Freelance"
)</f>
        <v>Full-time</v>
      </c>
      <c r="M134" t="str" cm="1">
        <f t="array" ref="M134">_xlfn.IFS(
  B134="EN", "Entry-level",
  B134="MI", "Middle-level",
  B134="SE", "Senior-level",
  B134="EX", "Executive-level"
)</f>
        <v>Middle-level</v>
      </c>
    </row>
    <row r="135" spans="1:13" x14ac:dyDescent="0.25">
      <c r="A135">
        <v>2022</v>
      </c>
      <c r="B135" t="s">
        <v>25</v>
      </c>
      <c r="C135" t="s">
        <v>12</v>
      </c>
      <c r="D135" t="s">
        <v>17</v>
      </c>
      <c r="E135">
        <v>80000</v>
      </c>
      <c r="F135" t="s">
        <v>14</v>
      </c>
      <c r="G135">
        <v>80000</v>
      </c>
      <c r="H135" t="s">
        <v>15</v>
      </c>
      <c r="I135">
        <v>100</v>
      </c>
      <c r="J135" t="s">
        <v>15</v>
      </c>
      <c r="K135" t="s">
        <v>28</v>
      </c>
      <c r="L135" t="str" cm="1">
        <f t="array" ref="L135">_xlfn.IFS(
  C135="PT", "Part-time",
  C135="FT", "Full-time",
  C135="CT", "Contract",
  C135="FL", "Freelance"
)</f>
        <v>Full-time</v>
      </c>
      <c r="M135" t="str" cm="1">
        <f t="array" ref="M135">_xlfn.IFS(
  B135="EN", "Entry-level",
  B135="MI", "Middle-level",
  B135="SE", "Senior-level",
  B135="EX", "Executive-level"
)</f>
        <v>Entry-level</v>
      </c>
    </row>
    <row r="136" spans="1:13" x14ac:dyDescent="0.25">
      <c r="A136">
        <v>2022</v>
      </c>
      <c r="B136" t="s">
        <v>25</v>
      </c>
      <c r="C136" t="s">
        <v>12</v>
      </c>
      <c r="D136" t="s">
        <v>17</v>
      </c>
      <c r="E136">
        <v>96000</v>
      </c>
      <c r="F136" t="s">
        <v>42</v>
      </c>
      <c r="G136">
        <v>74286</v>
      </c>
      <c r="H136" t="s">
        <v>30</v>
      </c>
      <c r="I136">
        <v>100</v>
      </c>
      <c r="J136" t="s">
        <v>30</v>
      </c>
      <c r="K136" t="s">
        <v>28</v>
      </c>
      <c r="L136" t="str" cm="1">
        <f t="array" ref="L136">_xlfn.IFS(
  C136="PT", "Part-time",
  C136="FT", "Full-time",
  C136="CT", "Contract",
  C136="FL", "Freelance"
)</f>
        <v>Full-time</v>
      </c>
      <c r="M136" t="str" cm="1">
        <f t="array" ref="M136">_xlfn.IFS(
  B136="EN", "Entry-level",
  B136="MI", "Middle-level",
  B136="SE", "Senior-level",
  B136="EX", "Executive-level"
)</f>
        <v>Entry-level</v>
      </c>
    </row>
    <row r="137" spans="1:13" x14ac:dyDescent="0.25">
      <c r="A137">
        <v>2022</v>
      </c>
      <c r="B137" t="s">
        <v>25</v>
      </c>
      <c r="C137" t="s">
        <v>12</v>
      </c>
      <c r="D137" t="s">
        <v>17</v>
      </c>
      <c r="E137">
        <v>27000</v>
      </c>
      <c r="F137" t="s">
        <v>26</v>
      </c>
      <c r="G137">
        <v>33440</v>
      </c>
      <c r="H137" t="s">
        <v>27</v>
      </c>
      <c r="I137">
        <v>50</v>
      </c>
      <c r="J137" t="s">
        <v>27</v>
      </c>
      <c r="K137" t="s">
        <v>28</v>
      </c>
      <c r="L137" t="str" cm="1">
        <f t="array" ref="L137">_xlfn.IFS(
  C137="PT", "Part-time",
  C137="FT", "Full-time",
  C137="CT", "Contract",
  C137="FL", "Freelance"
)</f>
        <v>Full-time</v>
      </c>
      <c r="M137" t="str" cm="1">
        <f t="array" ref="M137">_xlfn.IFS(
  B137="EN", "Entry-level",
  B137="MI", "Middle-level",
  B137="SE", "Senior-level",
  B137="EX", "Executive-level"
)</f>
        <v>Entry-level</v>
      </c>
    </row>
    <row r="138" spans="1:13" hidden="1" x14ac:dyDescent="0.25">
      <c r="A138">
        <v>2022</v>
      </c>
      <c r="B138" t="s">
        <v>18</v>
      </c>
      <c r="C138" t="s">
        <v>12</v>
      </c>
      <c r="D138" t="s">
        <v>19</v>
      </c>
      <c r="E138">
        <v>185900</v>
      </c>
      <c r="F138" t="s">
        <v>14</v>
      </c>
      <c r="G138">
        <v>185900</v>
      </c>
      <c r="H138" t="s">
        <v>15</v>
      </c>
      <c r="I138">
        <v>0</v>
      </c>
      <c r="J138" t="s">
        <v>15</v>
      </c>
      <c r="K138" t="s">
        <v>16</v>
      </c>
      <c r="L138" t="str" cm="1">
        <f t="array" ref="L138">_xlfn.IFS(
  C138="PT", "Part-time",
  C138="FT", "Full-time",
  C138="CT", "Contract",
  C138="FL", "Freelance"
)</f>
        <v>Full-time</v>
      </c>
      <c r="M138" t="str" cm="1">
        <f t="array" ref="M138">_xlfn.IFS(
  B138="EN", "Entry-level",
  B138="MI", "Middle-level",
  B138="SE", "Senior-level",
  B138="EX", "Executive-level"
)</f>
        <v>Senior-level</v>
      </c>
    </row>
    <row r="139" spans="1:13" hidden="1" x14ac:dyDescent="0.25">
      <c r="A139">
        <v>2022</v>
      </c>
      <c r="B139" t="s">
        <v>18</v>
      </c>
      <c r="C139" t="s">
        <v>12</v>
      </c>
      <c r="D139" t="s">
        <v>19</v>
      </c>
      <c r="E139">
        <v>129300</v>
      </c>
      <c r="F139" t="s">
        <v>14</v>
      </c>
      <c r="G139">
        <v>129300</v>
      </c>
      <c r="H139" t="s">
        <v>15</v>
      </c>
      <c r="I139">
        <v>0</v>
      </c>
      <c r="J139" t="s">
        <v>15</v>
      </c>
      <c r="K139" t="s">
        <v>16</v>
      </c>
      <c r="L139" t="str" cm="1">
        <f t="array" ref="L139">_xlfn.IFS(
  C139="PT", "Part-time",
  C139="FT", "Full-time",
  C139="CT", "Contract",
  C139="FL", "Freelance"
)</f>
        <v>Full-time</v>
      </c>
      <c r="M139" t="str" cm="1">
        <f t="array" ref="M139">_xlfn.IFS(
  B139="EN", "Entry-level",
  B139="MI", "Middle-level",
  B139="SE", "Senior-level",
  B139="EX", "Executive-level"
)</f>
        <v>Senior-level</v>
      </c>
    </row>
    <row r="140" spans="1:13" hidden="1" x14ac:dyDescent="0.25">
      <c r="A140">
        <v>2022</v>
      </c>
      <c r="B140" t="s">
        <v>18</v>
      </c>
      <c r="C140" t="s">
        <v>12</v>
      </c>
      <c r="D140" t="s">
        <v>24</v>
      </c>
      <c r="E140">
        <v>169000</v>
      </c>
      <c r="F140" t="s">
        <v>14</v>
      </c>
      <c r="G140">
        <v>169000</v>
      </c>
      <c r="H140" t="s">
        <v>15</v>
      </c>
      <c r="I140">
        <v>0</v>
      </c>
      <c r="J140" t="s">
        <v>15</v>
      </c>
      <c r="K140" t="s">
        <v>16</v>
      </c>
      <c r="L140" t="str" cm="1">
        <f t="array" ref="L140">_xlfn.IFS(
  C140="PT", "Part-time",
  C140="FT", "Full-time",
  C140="CT", "Contract",
  C140="FL", "Freelance"
)</f>
        <v>Full-time</v>
      </c>
      <c r="M140" t="str" cm="1">
        <f t="array" ref="M140">_xlfn.IFS(
  B140="EN", "Entry-level",
  B140="MI", "Middle-level",
  B140="SE", "Senior-level",
  B140="EX", "Executive-level"
)</f>
        <v>Senior-level</v>
      </c>
    </row>
    <row r="141" spans="1:13" hidden="1" x14ac:dyDescent="0.25">
      <c r="A141">
        <v>2022</v>
      </c>
      <c r="B141" t="s">
        <v>18</v>
      </c>
      <c r="C141" t="s">
        <v>12</v>
      </c>
      <c r="D141" t="s">
        <v>24</v>
      </c>
      <c r="E141">
        <v>110600</v>
      </c>
      <c r="F141" t="s">
        <v>14</v>
      </c>
      <c r="G141">
        <v>110600</v>
      </c>
      <c r="H141" t="s">
        <v>15</v>
      </c>
      <c r="I141">
        <v>0</v>
      </c>
      <c r="J141" t="s">
        <v>15</v>
      </c>
      <c r="K141" t="s">
        <v>16</v>
      </c>
      <c r="L141" t="str" cm="1">
        <f t="array" ref="L141">_xlfn.IFS(
  C141="PT", "Part-time",
  C141="FT", "Full-time",
  C141="CT", "Contract",
  C141="FL", "Freelance"
)</f>
        <v>Full-time</v>
      </c>
      <c r="M141" t="str" cm="1">
        <f t="array" ref="M141">_xlfn.IFS(
  B141="EN", "Entry-level",
  B141="MI", "Middle-level",
  B141="SE", "Senior-level",
  B141="EX", "Executive-level"
)</f>
        <v>Senior-level</v>
      </c>
    </row>
    <row r="142" spans="1:13" hidden="1" x14ac:dyDescent="0.25">
      <c r="A142">
        <v>2021</v>
      </c>
      <c r="B142" t="s">
        <v>11</v>
      </c>
      <c r="C142" t="s">
        <v>12</v>
      </c>
      <c r="D142" t="s">
        <v>19</v>
      </c>
      <c r="E142">
        <v>100000</v>
      </c>
      <c r="F142" t="s">
        <v>45</v>
      </c>
      <c r="G142">
        <v>75050</v>
      </c>
      <c r="H142" t="s">
        <v>46</v>
      </c>
      <c r="I142">
        <v>50</v>
      </c>
      <c r="J142" t="s">
        <v>46</v>
      </c>
      <c r="K142" t="s">
        <v>28</v>
      </c>
      <c r="L142" t="str" cm="1">
        <f t="array" ref="L142">_xlfn.IFS(
  C142="PT", "Part-time",
  C142="FT", "Full-time",
  C142="CT", "Contract",
  C142="FL", "Freelance"
)</f>
        <v>Full-time</v>
      </c>
      <c r="M142" t="str" cm="1">
        <f t="array" ref="M142">_xlfn.IFS(
  B142="EN", "Entry-level",
  B142="MI", "Middle-level",
  B142="SE", "Senior-level",
  B142="EX", "Executive-level"
)</f>
        <v>Middle-level</v>
      </c>
    </row>
    <row r="143" spans="1:13" hidden="1" x14ac:dyDescent="0.25">
      <c r="A143">
        <v>2022</v>
      </c>
      <c r="B143" t="s">
        <v>18</v>
      </c>
      <c r="C143" t="s">
        <v>12</v>
      </c>
      <c r="D143" t="s">
        <v>19</v>
      </c>
      <c r="E143">
        <v>225000</v>
      </c>
      <c r="F143" t="s">
        <v>14</v>
      </c>
      <c r="G143">
        <v>225000</v>
      </c>
      <c r="H143" t="s">
        <v>15</v>
      </c>
      <c r="I143">
        <v>0</v>
      </c>
      <c r="J143" t="s">
        <v>15</v>
      </c>
      <c r="K143" t="s">
        <v>16</v>
      </c>
      <c r="L143" t="str" cm="1">
        <f t="array" ref="L143">_xlfn.IFS(
  C143="PT", "Part-time",
  C143="FT", "Full-time",
  C143="CT", "Contract",
  C143="FL", "Freelance"
)</f>
        <v>Full-time</v>
      </c>
      <c r="M143" t="str" cm="1">
        <f t="array" ref="M143">_xlfn.IFS(
  B143="EN", "Entry-level",
  B143="MI", "Middle-level",
  B143="SE", "Senior-level",
  B143="EX", "Executive-level"
)</f>
        <v>Senior-level</v>
      </c>
    </row>
    <row r="144" spans="1:13" hidden="1" x14ac:dyDescent="0.25">
      <c r="A144">
        <v>2022</v>
      </c>
      <c r="B144" t="s">
        <v>18</v>
      </c>
      <c r="C144" t="s">
        <v>12</v>
      </c>
      <c r="D144" t="s">
        <v>19</v>
      </c>
      <c r="E144">
        <v>184100</v>
      </c>
      <c r="F144" t="s">
        <v>14</v>
      </c>
      <c r="G144">
        <v>184100</v>
      </c>
      <c r="H144" t="s">
        <v>15</v>
      </c>
      <c r="I144">
        <v>0</v>
      </c>
      <c r="J144" t="s">
        <v>15</v>
      </c>
      <c r="K144" t="s">
        <v>16</v>
      </c>
      <c r="L144" t="str" cm="1">
        <f t="array" ref="L144">_xlfn.IFS(
  C144="PT", "Part-time",
  C144="FT", "Full-time",
  C144="CT", "Contract",
  C144="FL", "Freelance"
)</f>
        <v>Full-time</v>
      </c>
      <c r="M144" t="str" cm="1">
        <f t="array" ref="M144">_xlfn.IFS(
  B144="EN", "Entry-level",
  B144="MI", "Middle-level",
  B144="SE", "Senior-level",
  B144="EX", "Executive-level"
)</f>
        <v>Senior-level</v>
      </c>
    </row>
    <row r="145" spans="1:13" x14ac:dyDescent="0.25">
      <c r="A145">
        <v>2022</v>
      </c>
      <c r="B145" t="s">
        <v>18</v>
      </c>
      <c r="C145" t="s">
        <v>12</v>
      </c>
      <c r="D145" t="s">
        <v>17</v>
      </c>
      <c r="E145">
        <v>185900</v>
      </c>
      <c r="F145" t="s">
        <v>14</v>
      </c>
      <c r="G145">
        <v>185900</v>
      </c>
      <c r="H145" t="s">
        <v>15</v>
      </c>
      <c r="I145">
        <v>0</v>
      </c>
      <c r="J145" t="s">
        <v>15</v>
      </c>
      <c r="K145" t="s">
        <v>16</v>
      </c>
      <c r="L145" t="str" cm="1">
        <f t="array" ref="L145">_xlfn.IFS(
  C145="PT", "Part-time",
  C145="FT", "Full-time",
  C145="CT", "Contract",
  C145="FL", "Freelance"
)</f>
        <v>Full-time</v>
      </c>
      <c r="M145" t="str" cm="1">
        <f t="array" ref="M145">_xlfn.IFS(
  B145="EN", "Entry-level",
  B145="MI", "Middle-level",
  B145="SE", "Senior-level",
  B145="EX", "Executive-level"
)</f>
        <v>Senior-level</v>
      </c>
    </row>
    <row r="146" spans="1:13" x14ac:dyDescent="0.25">
      <c r="A146">
        <v>2022</v>
      </c>
      <c r="B146" t="s">
        <v>18</v>
      </c>
      <c r="C146" t="s">
        <v>12</v>
      </c>
      <c r="D146" t="s">
        <v>17</v>
      </c>
      <c r="E146">
        <v>129300</v>
      </c>
      <c r="F146" t="s">
        <v>14</v>
      </c>
      <c r="G146">
        <v>129300</v>
      </c>
      <c r="H146" t="s">
        <v>15</v>
      </c>
      <c r="I146">
        <v>0</v>
      </c>
      <c r="J146" t="s">
        <v>15</v>
      </c>
      <c r="K146" t="s">
        <v>16</v>
      </c>
      <c r="L146" t="str" cm="1">
        <f t="array" ref="L146">_xlfn.IFS(
  C146="PT", "Part-time",
  C146="FT", "Full-time",
  C146="CT", "Contract",
  C146="FL", "Freelance"
)</f>
        <v>Full-time</v>
      </c>
      <c r="M146" t="str" cm="1">
        <f t="array" ref="M146">_xlfn.IFS(
  B146="EN", "Entry-level",
  B146="MI", "Middle-level",
  B146="SE", "Senior-level",
  B146="EX", "Executive-level"
)</f>
        <v>Senior-level</v>
      </c>
    </row>
    <row r="147" spans="1:13" x14ac:dyDescent="0.25">
      <c r="A147">
        <v>2022</v>
      </c>
      <c r="B147" t="s">
        <v>18</v>
      </c>
      <c r="C147" t="s">
        <v>12</v>
      </c>
      <c r="D147" t="s">
        <v>17</v>
      </c>
      <c r="E147">
        <v>225000</v>
      </c>
      <c r="F147" t="s">
        <v>14</v>
      </c>
      <c r="G147">
        <v>225000</v>
      </c>
      <c r="H147" t="s">
        <v>15</v>
      </c>
      <c r="I147">
        <v>0</v>
      </c>
      <c r="J147" t="s">
        <v>15</v>
      </c>
      <c r="K147" t="s">
        <v>16</v>
      </c>
      <c r="L147" t="str" cm="1">
        <f t="array" ref="L147">_xlfn.IFS(
  C147="PT", "Part-time",
  C147="FT", "Full-time",
  C147="CT", "Contract",
  C147="FL", "Freelance"
)</f>
        <v>Full-time</v>
      </c>
      <c r="M147" t="str" cm="1">
        <f t="array" ref="M147">_xlfn.IFS(
  B147="EN", "Entry-level",
  B147="MI", "Middle-level",
  B147="SE", "Senior-level",
  B147="EX", "Executive-level"
)</f>
        <v>Senior-level</v>
      </c>
    </row>
    <row r="148" spans="1:13" x14ac:dyDescent="0.25">
      <c r="A148">
        <v>2022</v>
      </c>
      <c r="B148" t="s">
        <v>18</v>
      </c>
      <c r="C148" t="s">
        <v>12</v>
      </c>
      <c r="D148" t="s">
        <v>17</v>
      </c>
      <c r="E148">
        <v>156400</v>
      </c>
      <c r="F148" t="s">
        <v>14</v>
      </c>
      <c r="G148">
        <v>156400</v>
      </c>
      <c r="H148" t="s">
        <v>15</v>
      </c>
      <c r="I148">
        <v>0</v>
      </c>
      <c r="J148" t="s">
        <v>15</v>
      </c>
      <c r="K148" t="s">
        <v>16</v>
      </c>
      <c r="L148" t="str" cm="1">
        <f t="array" ref="L148">_xlfn.IFS(
  C148="PT", "Part-time",
  C148="FT", "Full-time",
  C148="CT", "Contract",
  C148="FL", "Freelance"
)</f>
        <v>Full-time</v>
      </c>
      <c r="M148" t="str" cm="1">
        <f t="array" ref="M148">_xlfn.IFS(
  B148="EN", "Entry-level",
  B148="MI", "Middle-level",
  B148="SE", "Senior-level",
  B148="EX", "Executive-level"
)</f>
        <v>Senior-level</v>
      </c>
    </row>
    <row r="149" spans="1:13" x14ac:dyDescent="0.25">
      <c r="A149">
        <v>2022</v>
      </c>
      <c r="B149" t="s">
        <v>18</v>
      </c>
      <c r="C149" t="s">
        <v>12</v>
      </c>
      <c r="D149" t="s">
        <v>17</v>
      </c>
      <c r="E149">
        <v>185900</v>
      </c>
      <c r="F149" t="s">
        <v>14</v>
      </c>
      <c r="G149">
        <v>185900</v>
      </c>
      <c r="H149" t="s">
        <v>15</v>
      </c>
      <c r="I149">
        <v>0</v>
      </c>
      <c r="J149" t="s">
        <v>15</v>
      </c>
      <c r="K149" t="s">
        <v>16</v>
      </c>
      <c r="L149" t="str" cm="1">
        <f t="array" ref="L149">_xlfn.IFS(
  C149="PT", "Part-time",
  C149="FT", "Full-time",
  C149="CT", "Contract",
  C149="FL", "Freelance"
)</f>
        <v>Full-time</v>
      </c>
      <c r="M149" t="str" cm="1">
        <f t="array" ref="M149">_xlfn.IFS(
  B149="EN", "Entry-level",
  B149="MI", "Middle-level",
  B149="SE", "Senior-level",
  B149="EX", "Executive-level"
)</f>
        <v>Senior-level</v>
      </c>
    </row>
    <row r="150" spans="1:13" x14ac:dyDescent="0.25">
      <c r="A150">
        <v>2022</v>
      </c>
      <c r="B150" t="s">
        <v>18</v>
      </c>
      <c r="C150" t="s">
        <v>12</v>
      </c>
      <c r="D150" t="s">
        <v>17</v>
      </c>
      <c r="E150">
        <v>129300</v>
      </c>
      <c r="F150" t="s">
        <v>14</v>
      </c>
      <c r="G150">
        <v>129300</v>
      </c>
      <c r="H150" t="s">
        <v>15</v>
      </c>
      <c r="I150">
        <v>0</v>
      </c>
      <c r="J150" t="s">
        <v>15</v>
      </c>
      <c r="K150" t="s">
        <v>16</v>
      </c>
      <c r="L150" t="str" cm="1">
        <f t="array" ref="L150">_xlfn.IFS(
  C150="PT", "Part-time",
  C150="FT", "Full-time",
  C150="CT", "Contract",
  C150="FL", "Freelance"
)</f>
        <v>Full-time</v>
      </c>
      <c r="M150" t="str" cm="1">
        <f t="array" ref="M150">_xlfn.IFS(
  B150="EN", "Entry-level",
  B150="MI", "Middle-level",
  B150="SE", "Senior-level",
  B150="EX", "Executive-level"
)</f>
        <v>Senior-level</v>
      </c>
    </row>
    <row r="151" spans="1:13" hidden="1" x14ac:dyDescent="0.25">
      <c r="A151">
        <v>2022</v>
      </c>
      <c r="B151" t="s">
        <v>25</v>
      </c>
      <c r="C151" t="s">
        <v>12</v>
      </c>
      <c r="D151" t="s">
        <v>13</v>
      </c>
      <c r="E151">
        <v>108000</v>
      </c>
      <c r="F151" t="s">
        <v>14</v>
      </c>
      <c r="G151">
        <v>108000</v>
      </c>
      <c r="H151" t="s">
        <v>15</v>
      </c>
      <c r="I151">
        <v>0</v>
      </c>
      <c r="J151" t="s">
        <v>15</v>
      </c>
      <c r="K151" t="s">
        <v>35</v>
      </c>
      <c r="L151" t="str" cm="1">
        <f t="array" ref="L151">_xlfn.IFS(
  C151="PT", "Part-time",
  C151="FT", "Full-time",
  C151="CT", "Contract",
  C151="FL", "Freelance"
)</f>
        <v>Full-time</v>
      </c>
      <c r="M151" t="str" cm="1">
        <f t="array" ref="M151">_xlfn.IFS(
  B151="EN", "Entry-level",
  B151="MI", "Middle-level",
  B151="SE", "Senior-level",
  B151="EX", "Executive-level"
)</f>
        <v>Entry-level</v>
      </c>
    </row>
    <row r="152" spans="1:13" x14ac:dyDescent="0.25">
      <c r="A152">
        <v>2022</v>
      </c>
      <c r="B152" t="s">
        <v>18</v>
      </c>
      <c r="C152" t="s">
        <v>12</v>
      </c>
      <c r="D152" t="s">
        <v>17</v>
      </c>
      <c r="E152">
        <v>155000</v>
      </c>
      <c r="F152" t="s">
        <v>14</v>
      </c>
      <c r="G152">
        <v>155000</v>
      </c>
      <c r="H152" t="s">
        <v>15</v>
      </c>
      <c r="I152">
        <v>100</v>
      </c>
      <c r="J152" t="s">
        <v>15</v>
      </c>
      <c r="K152" t="s">
        <v>16</v>
      </c>
      <c r="L152" t="str" cm="1">
        <f t="array" ref="L152">_xlfn.IFS(
  C152="PT", "Part-time",
  C152="FT", "Full-time",
  C152="CT", "Contract",
  C152="FL", "Freelance"
)</f>
        <v>Full-time</v>
      </c>
      <c r="M152" t="str" cm="1">
        <f t="array" ref="M152">_xlfn.IFS(
  B152="EN", "Entry-level",
  B152="MI", "Middle-level",
  B152="SE", "Senior-level",
  B152="EX", "Executive-level"
)</f>
        <v>Senior-level</v>
      </c>
    </row>
    <row r="153" spans="1:13" x14ac:dyDescent="0.25">
      <c r="A153">
        <v>2022</v>
      </c>
      <c r="B153" t="s">
        <v>18</v>
      </c>
      <c r="C153" t="s">
        <v>12</v>
      </c>
      <c r="D153" t="s">
        <v>17</v>
      </c>
      <c r="E153">
        <v>38000</v>
      </c>
      <c r="F153" t="s">
        <v>14</v>
      </c>
      <c r="G153">
        <v>38000</v>
      </c>
      <c r="H153" t="s">
        <v>15</v>
      </c>
      <c r="I153">
        <v>100</v>
      </c>
      <c r="J153" t="s">
        <v>15</v>
      </c>
      <c r="K153" t="s">
        <v>16</v>
      </c>
      <c r="L153" t="str" cm="1">
        <f t="array" ref="L153">_xlfn.IFS(
  C153="PT", "Part-time",
  C153="FT", "Full-time",
  C153="CT", "Contract",
  C153="FL", "Freelance"
)</f>
        <v>Full-time</v>
      </c>
      <c r="M153" t="str" cm="1">
        <f t="array" ref="M153">_xlfn.IFS(
  B153="EN", "Entry-level",
  B153="MI", "Middle-level",
  B153="SE", "Senior-level",
  B153="EX", "Executive-level"
)</f>
        <v>Senior-level</v>
      </c>
    </row>
    <row r="154" spans="1:13" hidden="1" x14ac:dyDescent="0.25">
      <c r="A154">
        <v>2022</v>
      </c>
      <c r="B154" t="s">
        <v>11</v>
      </c>
      <c r="C154" t="s">
        <v>12</v>
      </c>
      <c r="D154" t="s">
        <v>24</v>
      </c>
      <c r="E154">
        <v>85000</v>
      </c>
      <c r="F154" t="s">
        <v>14</v>
      </c>
      <c r="G154">
        <v>85000</v>
      </c>
      <c r="H154" t="s">
        <v>15</v>
      </c>
      <c r="I154">
        <v>0</v>
      </c>
      <c r="J154" t="s">
        <v>15</v>
      </c>
      <c r="K154" t="s">
        <v>16</v>
      </c>
      <c r="L154" t="str" cm="1">
        <f t="array" ref="L154">_xlfn.IFS(
  C154="PT", "Part-time",
  C154="FT", "Full-time",
  C154="CT", "Contract",
  C154="FL", "Freelance"
)</f>
        <v>Full-time</v>
      </c>
      <c r="M154" t="str" cm="1">
        <f t="array" ref="M154">_xlfn.IFS(
  B154="EN", "Entry-level",
  B154="MI", "Middle-level",
  B154="SE", "Senior-level",
  B154="EX", "Executive-level"
)</f>
        <v>Middle-level</v>
      </c>
    </row>
    <row r="155" spans="1:13" hidden="1" x14ac:dyDescent="0.25">
      <c r="A155">
        <v>2022</v>
      </c>
      <c r="B155" t="s">
        <v>11</v>
      </c>
      <c r="C155" t="s">
        <v>12</v>
      </c>
      <c r="D155" t="s">
        <v>24</v>
      </c>
      <c r="E155">
        <v>65000</v>
      </c>
      <c r="F155" t="s">
        <v>14</v>
      </c>
      <c r="G155">
        <v>65000</v>
      </c>
      <c r="H155" t="s">
        <v>15</v>
      </c>
      <c r="I155">
        <v>0</v>
      </c>
      <c r="J155" t="s">
        <v>15</v>
      </c>
      <c r="K155" t="s">
        <v>16</v>
      </c>
      <c r="L155" t="str" cm="1">
        <f t="array" ref="L155">_xlfn.IFS(
  C155="PT", "Part-time",
  C155="FT", "Full-time",
  C155="CT", "Contract",
  C155="FL", "Freelance"
)</f>
        <v>Full-time</v>
      </c>
      <c r="M155" t="str" cm="1">
        <f t="array" ref="M155">_xlfn.IFS(
  B155="EN", "Entry-level",
  B155="MI", "Middle-level",
  B155="SE", "Senior-level",
  B155="EX", "Executive-level"
)</f>
        <v>Middle-level</v>
      </c>
    </row>
    <row r="156" spans="1:13" x14ac:dyDescent="0.25">
      <c r="A156">
        <v>2022</v>
      </c>
      <c r="B156" t="s">
        <v>18</v>
      </c>
      <c r="C156" t="s">
        <v>12</v>
      </c>
      <c r="D156" t="s">
        <v>17</v>
      </c>
      <c r="E156">
        <v>155000</v>
      </c>
      <c r="F156" t="s">
        <v>14</v>
      </c>
      <c r="G156">
        <v>155000</v>
      </c>
      <c r="H156" t="s">
        <v>15</v>
      </c>
      <c r="I156">
        <v>100</v>
      </c>
      <c r="J156" t="s">
        <v>15</v>
      </c>
      <c r="K156" t="s">
        <v>16</v>
      </c>
      <c r="L156" t="str" cm="1">
        <f t="array" ref="L156">_xlfn.IFS(
  C156="PT", "Part-time",
  C156="FT", "Full-time",
  C156="CT", "Contract",
  C156="FL", "Freelance"
)</f>
        <v>Full-time</v>
      </c>
      <c r="M156" t="str" cm="1">
        <f t="array" ref="M156">_xlfn.IFS(
  B156="EN", "Entry-level",
  B156="MI", "Middle-level",
  B156="SE", "Senior-level",
  B156="EX", "Executive-level"
)</f>
        <v>Senior-level</v>
      </c>
    </row>
    <row r="157" spans="1:13" x14ac:dyDescent="0.25">
      <c r="A157">
        <v>2022</v>
      </c>
      <c r="B157" t="s">
        <v>18</v>
      </c>
      <c r="C157" t="s">
        <v>12</v>
      </c>
      <c r="D157" t="s">
        <v>17</v>
      </c>
      <c r="E157">
        <v>38000</v>
      </c>
      <c r="F157" t="s">
        <v>14</v>
      </c>
      <c r="G157">
        <v>38000</v>
      </c>
      <c r="H157" t="s">
        <v>15</v>
      </c>
      <c r="I157">
        <v>100</v>
      </c>
      <c r="J157" t="s">
        <v>15</v>
      </c>
      <c r="K157" t="s">
        <v>16</v>
      </c>
      <c r="L157" t="str" cm="1">
        <f t="array" ref="L157">_xlfn.IFS(
  C157="PT", "Part-time",
  C157="FT", "Full-time",
  C157="CT", "Contract",
  C157="FL", "Freelance"
)</f>
        <v>Full-time</v>
      </c>
      <c r="M157" t="str" cm="1">
        <f t="array" ref="M157">_xlfn.IFS(
  B157="EN", "Entry-level",
  B157="MI", "Middle-level",
  B157="SE", "Senior-level",
  B157="EX", "Executive-level"
)</f>
        <v>Senior-level</v>
      </c>
    </row>
    <row r="158" spans="1:13" hidden="1" x14ac:dyDescent="0.25">
      <c r="A158">
        <v>2022</v>
      </c>
      <c r="B158" t="s">
        <v>11</v>
      </c>
      <c r="C158" t="s">
        <v>12</v>
      </c>
      <c r="D158" t="s">
        <v>19</v>
      </c>
      <c r="E158">
        <v>90000</v>
      </c>
      <c r="F158" t="s">
        <v>26</v>
      </c>
      <c r="G158">
        <v>111469</v>
      </c>
      <c r="H158" t="s">
        <v>27</v>
      </c>
      <c r="I158">
        <v>0</v>
      </c>
      <c r="J158" t="s">
        <v>27</v>
      </c>
      <c r="K158" t="s">
        <v>16</v>
      </c>
      <c r="L158" t="str" cm="1">
        <f t="array" ref="L158">_xlfn.IFS(
  C158="PT", "Part-time",
  C158="FT", "Full-time",
  C158="CT", "Contract",
  C158="FL", "Freelance"
)</f>
        <v>Full-time</v>
      </c>
      <c r="M158" t="str" cm="1">
        <f t="array" ref="M158">_xlfn.IFS(
  B158="EN", "Entry-level",
  B158="MI", "Middle-level",
  B158="SE", "Senior-level",
  B158="EX", "Executive-level"
)</f>
        <v>Middle-level</v>
      </c>
    </row>
    <row r="159" spans="1:13" hidden="1" x14ac:dyDescent="0.25">
      <c r="A159">
        <v>2022</v>
      </c>
      <c r="B159" t="s">
        <v>11</v>
      </c>
      <c r="C159" t="s">
        <v>12</v>
      </c>
      <c r="D159" t="s">
        <v>19</v>
      </c>
      <c r="E159">
        <v>75000</v>
      </c>
      <c r="F159" t="s">
        <v>26</v>
      </c>
      <c r="G159">
        <v>92891</v>
      </c>
      <c r="H159" t="s">
        <v>27</v>
      </c>
      <c r="I159">
        <v>0</v>
      </c>
      <c r="J159" t="s">
        <v>27</v>
      </c>
      <c r="K159" t="s">
        <v>16</v>
      </c>
      <c r="L159" t="str" cm="1">
        <f t="array" ref="L159">_xlfn.IFS(
  C159="PT", "Part-time",
  C159="FT", "Full-time",
  C159="CT", "Contract",
  C159="FL", "Freelance"
)</f>
        <v>Full-time</v>
      </c>
      <c r="M159" t="str" cm="1">
        <f t="array" ref="M159">_xlfn.IFS(
  B159="EN", "Entry-level",
  B159="MI", "Middle-level",
  B159="SE", "Senior-level",
  B159="EX", "Executive-level"
)</f>
        <v>Middle-level</v>
      </c>
    </row>
    <row r="160" spans="1:13" x14ac:dyDescent="0.25">
      <c r="A160">
        <v>2022</v>
      </c>
      <c r="B160" t="s">
        <v>18</v>
      </c>
      <c r="C160" t="s">
        <v>12</v>
      </c>
      <c r="D160" t="s">
        <v>17</v>
      </c>
      <c r="E160">
        <v>153600</v>
      </c>
      <c r="F160" t="s">
        <v>14</v>
      </c>
      <c r="G160">
        <v>153600</v>
      </c>
      <c r="H160" t="s">
        <v>15</v>
      </c>
      <c r="I160">
        <v>100</v>
      </c>
      <c r="J160" t="s">
        <v>15</v>
      </c>
      <c r="K160" t="s">
        <v>16</v>
      </c>
      <c r="L160" t="str" cm="1">
        <f t="array" ref="L160">_xlfn.IFS(
  C160="PT", "Part-time",
  C160="FT", "Full-time",
  C160="CT", "Contract",
  C160="FL", "Freelance"
)</f>
        <v>Full-time</v>
      </c>
      <c r="M160" t="str" cm="1">
        <f t="array" ref="M160">_xlfn.IFS(
  B160="EN", "Entry-level",
  B160="MI", "Middle-level",
  B160="SE", "Senior-level",
  B160="EX", "Executive-level"
)</f>
        <v>Senior-level</v>
      </c>
    </row>
    <row r="161" spans="1:13" x14ac:dyDescent="0.25">
      <c r="A161">
        <v>2022</v>
      </c>
      <c r="B161" t="s">
        <v>18</v>
      </c>
      <c r="C161" t="s">
        <v>12</v>
      </c>
      <c r="D161" t="s">
        <v>17</v>
      </c>
      <c r="E161">
        <v>106800</v>
      </c>
      <c r="F161" t="s">
        <v>14</v>
      </c>
      <c r="G161">
        <v>106800</v>
      </c>
      <c r="H161" t="s">
        <v>15</v>
      </c>
      <c r="I161">
        <v>100</v>
      </c>
      <c r="J161" t="s">
        <v>15</v>
      </c>
      <c r="K161" t="s">
        <v>16</v>
      </c>
      <c r="L161" t="str" cm="1">
        <f t="array" ref="L161">_xlfn.IFS(
  C161="PT", "Part-time",
  C161="FT", "Full-time",
  C161="CT", "Contract",
  C161="FL", "Freelance"
)</f>
        <v>Full-time</v>
      </c>
      <c r="M161" t="str" cm="1">
        <f t="array" ref="M161">_xlfn.IFS(
  B161="EN", "Entry-level",
  B161="MI", "Middle-level",
  B161="SE", "Senior-level",
  B161="EX", "Executive-level"
)</f>
        <v>Senior-level</v>
      </c>
    </row>
    <row r="162" spans="1:13" x14ac:dyDescent="0.25">
      <c r="A162">
        <v>2022</v>
      </c>
      <c r="B162" t="s">
        <v>18</v>
      </c>
      <c r="C162" t="s">
        <v>12</v>
      </c>
      <c r="D162" t="s">
        <v>17</v>
      </c>
      <c r="E162">
        <v>185000</v>
      </c>
      <c r="F162" t="s">
        <v>14</v>
      </c>
      <c r="G162">
        <v>185000</v>
      </c>
      <c r="H162" t="s">
        <v>15</v>
      </c>
      <c r="I162">
        <v>100</v>
      </c>
      <c r="J162" t="s">
        <v>15</v>
      </c>
      <c r="K162" t="s">
        <v>16</v>
      </c>
      <c r="L162" t="str" cm="1">
        <f t="array" ref="L162">_xlfn.IFS(
  C162="PT", "Part-time",
  C162="FT", "Full-time",
  C162="CT", "Contract",
  C162="FL", "Freelance"
)</f>
        <v>Full-time</v>
      </c>
      <c r="M162" t="str" cm="1">
        <f t="array" ref="M162">_xlfn.IFS(
  B162="EN", "Entry-level",
  B162="MI", "Middle-level",
  B162="SE", "Senior-level",
  B162="EX", "Executive-level"
)</f>
        <v>Senior-level</v>
      </c>
    </row>
    <row r="163" spans="1:13" x14ac:dyDescent="0.25">
      <c r="A163">
        <v>2022</v>
      </c>
      <c r="B163" t="s">
        <v>18</v>
      </c>
      <c r="C163" t="s">
        <v>12</v>
      </c>
      <c r="D163" t="s">
        <v>17</v>
      </c>
      <c r="E163">
        <v>50000</v>
      </c>
      <c r="F163" t="s">
        <v>14</v>
      </c>
      <c r="G163">
        <v>50000</v>
      </c>
      <c r="H163" t="s">
        <v>15</v>
      </c>
      <c r="I163">
        <v>100</v>
      </c>
      <c r="J163" t="s">
        <v>15</v>
      </c>
      <c r="K163" t="s">
        <v>16</v>
      </c>
      <c r="L163" t="str" cm="1">
        <f t="array" ref="L163">_xlfn.IFS(
  C163="PT", "Part-time",
  C163="FT", "Full-time",
  C163="CT", "Contract",
  C163="FL", "Freelance"
)</f>
        <v>Full-time</v>
      </c>
      <c r="M163" t="str" cm="1">
        <f t="array" ref="M163">_xlfn.IFS(
  B163="EN", "Entry-level",
  B163="MI", "Middle-level",
  B163="SE", "Senior-level",
  B163="EX", "Executive-level"
)</f>
        <v>Senior-level</v>
      </c>
    </row>
    <row r="164" spans="1:13" hidden="1" x14ac:dyDescent="0.25">
      <c r="A164">
        <v>2022</v>
      </c>
      <c r="B164" t="s">
        <v>18</v>
      </c>
      <c r="C164" t="s">
        <v>12</v>
      </c>
      <c r="D164" t="s">
        <v>19</v>
      </c>
      <c r="E164">
        <v>185900</v>
      </c>
      <c r="F164" t="s">
        <v>14</v>
      </c>
      <c r="G164">
        <v>185900</v>
      </c>
      <c r="H164" t="s">
        <v>15</v>
      </c>
      <c r="I164">
        <v>0</v>
      </c>
      <c r="J164" t="s">
        <v>15</v>
      </c>
      <c r="K164" t="s">
        <v>16</v>
      </c>
      <c r="L164" t="str" cm="1">
        <f t="array" ref="L164">_xlfn.IFS(
  C164="PT", "Part-time",
  C164="FT", "Full-time",
  C164="CT", "Contract",
  C164="FL", "Freelance"
)</f>
        <v>Full-time</v>
      </c>
      <c r="M164" t="str" cm="1">
        <f t="array" ref="M164">_xlfn.IFS(
  B164="EN", "Entry-level",
  B164="MI", "Middle-level",
  B164="SE", "Senior-level",
  B164="EX", "Executive-level"
)</f>
        <v>Senior-level</v>
      </c>
    </row>
    <row r="165" spans="1:13" hidden="1" x14ac:dyDescent="0.25">
      <c r="A165">
        <v>2022</v>
      </c>
      <c r="B165" t="s">
        <v>18</v>
      </c>
      <c r="C165" t="s">
        <v>12</v>
      </c>
      <c r="D165" t="s">
        <v>19</v>
      </c>
      <c r="E165">
        <v>129300</v>
      </c>
      <c r="F165" t="s">
        <v>14</v>
      </c>
      <c r="G165">
        <v>129300</v>
      </c>
      <c r="H165" t="s">
        <v>15</v>
      </c>
      <c r="I165">
        <v>0</v>
      </c>
      <c r="J165" t="s">
        <v>15</v>
      </c>
      <c r="K165" t="s">
        <v>16</v>
      </c>
      <c r="L165" t="str" cm="1">
        <f t="array" ref="L165">_xlfn.IFS(
  C165="PT", "Part-time",
  C165="FT", "Full-time",
  C165="CT", "Contract",
  C165="FL", "Freelance"
)</f>
        <v>Full-time</v>
      </c>
      <c r="M165" t="str" cm="1">
        <f t="array" ref="M165">_xlfn.IFS(
  B165="EN", "Entry-level",
  B165="MI", "Middle-level",
  B165="SE", "Senior-level",
  B165="EX", "Executive-level"
)</f>
        <v>Senior-level</v>
      </c>
    </row>
    <row r="166" spans="1:13" x14ac:dyDescent="0.25">
      <c r="A166">
        <v>2022</v>
      </c>
      <c r="B166" t="s">
        <v>18</v>
      </c>
      <c r="C166" t="s">
        <v>12</v>
      </c>
      <c r="D166" t="s">
        <v>17</v>
      </c>
      <c r="E166">
        <v>155000</v>
      </c>
      <c r="F166" t="s">
        <v>14</v>
      </c>
      <c r="G166">
        <v>155000</v>
      </c>
      <c r="H166" t="s">
        <v>15</v>
      </c>
      <c r="I166">
        <v>100</v>
      </c>
      <c r="J166" t="s">
        <v>15</v>
      </c>
      <c r="K166" t="s">
        <v>16</v>
      </c>
      <c r="L166" t="str" cm="1">
        <f t="array" ref="L166">_xlfn.IFS(
  C166="PT", "Part-time",
  C166="FT", "Full-time",
  C166="CT", "Contract",
  C166="FL", "Freelance"
)</f>
        <v>Full-time</v>
      </c>
      <c r="M166" t="str" cm="1">
        <f t="array" ref="M166">_xlfn.IFS(
  B166="EN", "Entry-level",
  B166="MI", "Middle-level",
  B166="SE", "Senior-level",
  B166="EX", "Executive-level"
)</f>
        <v>Senior-level</v>
      </c>
    </row>
    <row r="167" spans="1:13" x14ac:dyDescent="0.25">
      <c r="A167">
        <v>2022</v>
      </c>
      <c r="B167" t="s">
        <v>18</v>
      </c>
      <c r="C167" t="s">
        <v>12</v>
      </c>
      <c r="D167" t="s">
        <v>17</v>
      </c>
      <c r="E167">
        <v>38000</v>
      </c>
      <c r="F167" t="s">
        <v>14</v>
      </c>
      <c r="G167">
        <v>38000</v>
      </c>
      <c r="H167" t="s">
        <v>15</v>
      </c>
      <c r="I167">
        <v>100</v>
      </c>
      <c r="J167" t="s">
        <v>15</v>
      </c>
      <c r="K167" t="s">
        <v>16</v>
      </c>
      <c r="L167" t="str" cm="1">
        <f t="array" ref="L167">_xlfn.IFS(
  C167="PT", "Part-time",
  C167="FT", "Full-time",
  C167="CT", "Contract",
  C167="FL", "Freelance"
)</f>
        <v>Full-time</v>
      </c>
      <c r="M167" t="str" cm="1">
        <f t="array" ref="M167">_xlfn.IFS(
  B167="EN", "Entry-level",
  B167="MI", "Middle-level",
  B167="SE", "Senior-level",
  B167="EX", "Executive-level"
)</f>
        <v>Senior-level</v>
      </c>
    </row>
    <row r="168" spans="1:13" x14ac:dyDescent="0.25">
      <c r="A168">
        <v>2022</v>
      </c>
      <c r="B168" t="s">
        <v>18</v>
      </c>
      <c r="C168" t="s">
        <v>12</v>
      </c>
      <c r="D168" t="s">
        <v>17</v>
      </c>
      <c r="E168">
        <v>168000</v>
      </c>
      <c r="F168" t="s">
        <v>14</v>
      </c>
      <c r="G168">
        <v>168000</v>
      </c>
      <c r="H168" t="s">
        <v>15</v>
      </c>
      <c r="I168">
        <v>100</v>
      </c>
      <c r="J168" t="s">
        <v>15</v>
      </c>
      <c r="K168" t="s">
        <v>16</v>
      </c>
      <c r="L168" t="str" cm="1">
        <f t="array" ref="L168">_xlfn.IFS(
  C168="PT", "Part-time",
  C168="FT", "Full-time",
  C168="CT", "Contract",
  C168="FL", "Freelance"
)</f>
        <v>Full-time</v>
      </c>
      <c r="M168" t="str" cm="1">
        <f t="array" ref="M168">_xlfn.IFS(
  B168="EN", "Entry-level",
  B168="MI", "Middle-level",
  B168="SE", "Senior-level",
  B168="EX", "Executive-level"
)</f>
        <v>Senior-level</v>
      </c>
    </row>
    <row r="169" spans="1:13" x14ac:dyDescent="0.25">
      <c r="A169">
        <v>2022</v>
      </c>
      <c r="B169" t="s">
        <v>18</v>
      </c>
      <c r="C169" t="s">
        <v>12</v>
      </c>
      <c r="D169" t="s">
        <v>17</v>
      </c>
      <c r="E169">
        <v>130000</v>
      </c>
      <c r="F169" t="s">
        <v>14</v>
      </c>
      <c r="G169">
        <v>130000</v>
      </c>
      <c r="H169" t="s">
        <v>15</v>
      </c>
      <c r="I169">
        <v>100</v>
      </c>
      <c r="J169" t="s">
        <v>15</v>
      </c>
      <c r="K169" t="s">
        <v>16</v>
      </c>
      <c r="L169" t="str" cm="1">
        <f t="array" ref="L169">_xlfn.IFS(
  C169="PT", "Part-time",
  C169="FT", "Full-time",
  C169="CT", "Contract",
  C169="FL", "Freelance"
)</f>
        <v>Full-time</v>
      </c>
      <c r="M169" t="str" cm="1">
        <f t="array" ref="M169">_xlfn.IFS(
  B169="EN", "Entry-level",
  B169="MI", "Middle-level",
  B169="SE", "Senior-level",
  B169="EX", "Executive-level"
)</f>
        <v>Senior-level</v>
      </c>
    </row>
    <row r="170" spans="1:13" x14ac:dyDescent="0.25">
      <c r="A170">
        <v>2022</v>
      </c>
      <c r="B170" t="s">
        <v>18</v>
      </c>
      <c r="C170" t="s">
        <v>12</v>
      </c>
      <c r="D170" t="s">
        <v>17</v>
      </c>
      <c r="E170">
        <v>123400</v>
      </c>
      <c r="F170" t="s">
        <v>14</v>
      </c>
      <c r="G170">
        <v>123400</v>
      </c>
      <c r="H170" t="s">
        <v>15</v>
      </c>
      <c r="I170">
        <v>0</v>
      </c>
      <c r="J170" t="s">
        <v>15</v>
      </c>
      <c r="K170" t="s">
        <v>16</v>
      </c>
      <c r="L170" t="str" cm="1">
        <f t="array" ref="L170">_xlfn.IFS(
  C170="PT", "Part-time",
  C170="FT", "Full-time",
  C170="CT", "Contract",
  C170="FL", "Freelance"
)</f>
        <v>Full-time</v>
      </c>
      <c r="M170" t="str" cm="1">
        <f t="array" ref="M170">_xlfn.IFS(
  B170="EN", "Entry-level",
  B170="MI", "Middle-level",
  B170="SE", "Senior-level",
  B170="EX", "Executive-level"
)</f>
        <v>Senior-level</v>
      </c>
    </row>
    <row r="171" spans="1:13" x14ac:dyDescent="0.25">
      <c r="A171">
        <v>2022</v>
      </c>
      <c r="B171" t="s">
        <v>18</v>
      </c>
      <c r="C171" t="s">
        <v>12</v>
      </c>
      <c r="D171" t="s">
        <v>17</v>
      </c>
      <c r="E171">
        <v>88100</v>
      </c>
      <c r="F171" t="s">
        <v>14</v>
      </c>
      <c r="G171">
        <v>88100</v>
      </c>
      <c r="H171" t="s">
        <v>15</v>
      </c>
      <c r="I171">
        <v>0</v>
      </c>
      <c r="J171" t="s">
        <v>15</v>
      </c>
      <c r="K171" t="s">
        <v>16</v>
      </c>
      <c r="L171" t="str" cm="1">
        <f t="array" ref="L171">_xlfn.IFS(
  C171="PT", "Part-time",
  C171="FT", "Full-time",
  C171="CT", "Contract",
  C171="FL", "Freelance"
)</f>
        <v>Full-time</v>
      </c>
      <c r="M171" t="str" cm="1">
        <f t="array" ref="M171">_xlfn.IFS(
  B171="EN", "Entry-level",
  B171="MI", "Middle-level",
  B171="SE", "Senior-level",
  B171="EX", "Executive-level"
)</f>
        <v>Senior-level</v>
      </c>
    </row>
    <row r="172" spans="1:13" x14ac:dyDescent="0.25">
      <c r="A172">
        <v>2022</v>
      </c>
      <c r="B172" t="s">
        <v>18</v>
      </c>
      <c r="C172" t="s">
        <v>12</v>
      </c>
      <c r="D172" t="s">
        <v>17</v>
      </c>
      <c r="E172">
        <v>120000</v>
      </c>
      <c r="F172" t="s">
        <v>14</v>
      </c>
      <c r="G172">
        <v>120000</v>
      </c>
      <c r="H172" t="s">
        <v>15</v>
      </c>
      <c r="I172">
        <v>100</v>
      </c>
      <c r="J172" t="s">
        <v>15</v>
      </c>
      <c r="K172" t="s">
        <v>35</v>
      </c>
      <c r="L172" t="str" cm="1">
        <f t="array" ref="L172">_xlfn.IFS(
  C172="PT", "Part-time",
  C172="FT", "Full-time",
  C172="CT", "Contract",
  C172="FL", "Freelance"
)</f>
        <v>Full-time</v>
      </c>
      <c r="M172" t="str" cm="1">
        <f t="array" ref="M172">_xlfn.IFS(
  B172="EN", "Entry-level",
  B172="MI", "Middle-level",
  B172="SE", "Senior-level",
  B172="EX", "Executive-level"
)</f>
        <v>Senior-level</v>
      </c>
    </row>
    <row r="173" spans="1:13" x14ac:dyDescent="0.25">
      <c r="A173">
        <v>2022</v>
      </c>
      <c r="B173" t="s">
        <v>18</v>
      </c>
      <c r="C173" t="s">
        <v>12</v>
      </c>
      <c r="D173" t="s">
        <v>17</v>
      </c>
      <c r="E173">
        <v>55000</v>
      </c>
      <c r="F173" t="s">
        <v>14</v>
      </c>
      <c r="G173">
        <v>55000</v>
      </c>
      <c r="H173" t="s">
        <v>15</v>
      </c>
      <c r="I173">
        <v>100</v>
      </c>
      <c r="J173" t="s">
        <v>15</v>
      </c>
      <c r="K173" t="s">
        <v>35</v>
      </c>
      <c r="L173" t="str" cm="1">
        <f t="array" ref="L173">_xlfn.IFS(
  C173="PT", "Part-time",
  C173="FT", "Full-time",
  C173="CT", "Contract",
  C173="FL", "Freelance"
)</f>
        <v>Full-time</v>
      </c>
      <c r="M173" t="str" cm="1">
        <f t="array" ref="M173">_xlfn.IFS(
  B173="EN", "Entry-level",
  B173="MI", "Middle-level",
  B173="SE", "Senior-level",
  B173="EX", "Executive-level"
)</f>
        <v>Senior-level</v>
      </c>
    </row>
    <row r="174" spans="1:13" x14ac:dyDescent="0.25">
      <c r="A174">
        <v>2022</v>
      </c>
      <c r="B174" t="s">
        <v>18</v>
      </c>
      <c r="C174" t="s">
        <v>12</v>
      </c>
      <c r="D174" t="s">
        <v>17</v>
      </c>
      <c r="E174">
        <v>185900</v>
      </c>
      <c r="F174" t="s">
        <v>14</v>
      </c>
      <c r="G174">
        <v>185900</v>
      </c>
      <c r="H174" t="s">
        <v>15</v>
      </c>
      <c r="I174">
        <v>0</v>
      </c>
      <c r="J174" t="s">
        <v>15</v>
      </c>
      <c r="K174" t="s">
        <v>16</v>
      </c>
      <c r="L174" t="str" cm="1">
        <f t="array" ref="L174">_xlfn.IFS(
  C174="PT", "Part-time",
  C174="FT", "Full-time",
  C174="CT", "Contract",
  C174="FL", "Freelance"
)</f>
        <v>Full-time</v>
      </c>
      <c r="M174" t="str" cm="1">
        <f t="array" ref="M174">_xlfn.IFS(
  B174="EN", "Entry-level",
  B174="MI", "Middle-level",
  B174="SE", "Senior-level",
  B174="EX", "Executive-level"
)</f>
        <v>Senior-level</v>
      </c>
    </row>
    <row r="175" spans="1:13" x14ac:dyDescent="0.25">
      <c r="A175">
        <v>2022</v>
      </c>
      <c r="B175" t="s">
        <v>18</v>
      </c>
      <c r="C175" t="s">
        <v>12</v>
      </c>
      <c r="D175" t="s">
        <v>17</v>
      </c>
      <c r="E175">
        <v>129300</v>
      </c>
      <c r="F175" t="s">
        <v>14</v>
      </c>
      <c r="G175">
        <v>129300</v>
      </c>
      <c r="H175" t="s">
        <v>15</v>
      </c>
      <c r="I175">
        <v>0</v>
      </c>
      <c r="J175" t="s">
        <v>15</v>
      </c>
      <c r="K175" t="s">
        <v>16</v>
      </c>
      <c r="L175" t="str" cm="1">
        <f t="array" ref="L175">_xlfn.IFS(
  C175="PT", "Part-time",
  C175="FT", "Full-time",
  C175="CT", "Contract",
  C175="FL", "Freelance"
)</f>
        <v>Full-time</v>
      </c>
      <c r="M175" t="str" cm="1">
        <f t="array" ref="M175">_xlfn.IFS(
  B175="EN", "Entry-level",
  B175="MI", "Middle-level",
  B175="SE", "Senior-level",
  B175="EX", "Executive-level"
)</f>
        <v>Senior-level</v>
      </c>
    </row>
    <row r="176" spans="1:13" hidden="1" x14ac:dyDescent="0.25">
      <c r="A176">
        <v>2022</v>
      </c>
      <c r="B176" t="s">
        <v>18</v>
      </c>
      <c r="C176" t="s">
        <v>12</v>
      </c>
      <c r="D176" t="s">
        <v>19</v>
      </c>
      <c r="E176">
        <v>191200</v>
      </c>
      <c r="F176" t="s">
        <v>14</v>
      </c>
      <c r="G176">
        <v>191200</v>
      </c>
      <c r="H176" t="s">
        <v>15</v>
      </c>
      <c r="I176">
        <v>0</v>
      </c>
      <c r="J176" t="s">
        <v>15</v>
      </c>
      <c r="K176" t="s">
        <v>16</v>
      </c>
      <c r="L176" t="str" cm="1">
        <f t="array" ref="L176">_xlfn.IFS(
  C176="PT", "Part-time",
  C176="FT", "Full-time",
  C176="CT", "Contract",
  C176="FL", "Freelance"
)</f>
        <v>Full-time</v>
      </c>
      <c r="M176" t="str" cm="1">
        <f t="array" ref="M176">_xlfn.IFS(
  B176="EN", "Entry-level",
  B176="MI", "Middle-level",
  B176="SE", "Senior-level",
  B176="EX", "Executive-level"
)</f>
        <v>Senior-level</v>
      </c>
    </row>
    <row r="177" spans="1:13" hidden="1" x14ac:dyDescent="0.25">
      <c r="A177">
        <v>2022</v>
      </c>
      <c r="B177" t="s">
        <v>18</v>
      </c>
      <c r="C177" t="s">
        <v>12</v>
      </c>
      <c r="D177" t="s">
        <v>19</v>
      </c>
      <c r="E177">
        <v>130000</v>
      </c>
      <c r="F177" t="s">
        <v>14</v>
      </c>
      <c r="G177">
        <v>130000</v>
      </c>
      <c r="H177" t="s">
        <v>15</v>
      </c>
      <c r="I177">
        <v>0</v>
      </c>
      <c r="J177" t="s">
        <v>15</v>
      </c>
      <c r="K177" t="s">
        <v>16</v>
      </c>
      <c r="L177" t="str" cm="1">
        <f t="array" ref="L177">_xlfn.IFS(
  C177="PT", "Part-time",
  C177="FT", "Full-time",
  C177="CT", "Contract",
  C177="FL", "Freelance"
)</f>
        <v>Full-time</v>
      </c>
      <c r="M177" t="str" cm="1">
        <f t="array" ref="M177">_xlfn.IFS(
  B177="EN", "Entry-level",
  B177="MI", "Middle-level",
  B177="SE", "Senior-level",
  B177="EX", "Executive-level"
)</f>
        <v>Senior-level</v>
      </c>
    </row>
    <row r="178" spans="1:13" hidden="1" x14ac:dyDescent="0.25">
      <c r="A178">
        <v>2022</v>
      </c>
      <c r="B178" t="s">
        <v>18</v>
      </c>
      <c r="C178" t="s">
        <v>12</v>
      </c>
      <c r="D178" t="s">
        <v>24</v>
      </c>
      <c r="E178">
        <v>169000</v>
      </c>
      <c r="F178" t="s">
        <v>14</v>
      </c>
      <c r="G178">
        <v>169000</v>
      </c>
      <c r="H178" t="s">
        <v>15</v>
      </c>
      <c r="I178">
        <v>0</v>
      </c>
      <c r="J178" t="s">
        <v>15</v>
      </c>
      <c r="K178" t="s">
        <v>16</v>
      </c>
      <c r="L178" t="str" cm="1">
        <f t="array" ref="L178">_xlfn.IFS(
  C178="PT", "Part-time",
  C178="FT", "Full-time",
  C178="CT", "Contract",
  C178="FL", "Freelance"
)</f>
        <v>Full-time</v>
      </c>
      <c r="M178" t="str" cm="1">
        <f t="array" ref="M178">_xlfn.IFS(
  B178="EN", "Entry-level",
  B178="MI", "Middle-level",
  B178="SE", "Senior-level",
  B178="EX", "Executive-level"
)</f>
        <v>Senior-level</v>
      </c>
    </row>
    <row r="179" spans="1:13" hidden="1" x14ac:dyDescent="0.25">
      <c r="A179">
        <v>2022</v>
      </c>
      <c r="B179" t="s">
        <v>18</v>
      </c>
      <c r="C179" t="s">
        <v>12</v>
      </c>
      <c r="D179" t="s">
        <v>24</v>
      </c>
      <c r="E179">
        <v>110600</v>
      </c>
      <c r="F179" t="s">
        <v>14</v>
      </c>
      <c r="G179">
        <v>110600</v>
      </c>
      <c r="H179" t="s">
        <v>15</v>
      </c>
      <c r="I179">
        <v>0</v>
      </c>
      <c r="J179" t="s">
        <v>15</v>
      </c>
      <c r="K179" t="s">
        <v>16</v>
      </c>
      <c r="L179" t="str" cm="1">
        <f t="array" ref="L179">_xlfn.IFS(
  C179="PT", "Part-time",
  C179="FT", "Full-time",
  C179="CT", "Contract",
  C179="FL", "Freelance"
)</f>
        <v>Full-time</v>
      </c>
      <c r="M179" t="str" cm="1">
        <f t="array" ref="M179">_xlfn.IFS(
  B179="EN", "Entry-level",
  B179="MI", "Middle-level",
  B179="SE", "Senior-level",
  B179="EX", "Executive-level"
)</f>
        <v>Senior-level</v>
      </c>
    </row>
    <row r="180" spans="1:13" hidden="1" x14ac:dyDescent="0.25">
      <c r="A180">
        <v>2022</v>
      </c>
      <c r="B180" t="s">
        <v>18</v>
      </c>
      <c r="C180" t="s">
        <v>12</v>
      </c>
      <c r="D180" t="s">
        <v>32</v>
      </c>
      <c r="E180">
        <v>150000</v>
      </c>
      <c r="F180" t="s">
        <v>14</v>
      </c>
      <c r="G180">
        <v>150000</v>
      </c>
      <c r="H180" t="s">
        <v>15</v>
      </c>
      <c r="I180">
        <v>0</v>
      </c>
      <c r="J180" t="s">
        <v>15</v>
      </c>
      <c r="K180" t="s">
        <v>16</v>
      </c>
      <c r="L180" t="str" cm="1">
        <f t="array" ref="L180">_xlfn.IFS(
  C180="PT", "Part-time",
  C180="FT", "Full-time",
  C180="CT", "Contract",
  C180="FL", "Freelance"
)</f>
        <v>Full-time</v>
      </c>
      <c r="M180" t="str" cm="1">
        <f t="array" ref="M180">_xlfn.IFS(
  B180="EN", "Entry-level",
  B180="MI", "Middle-level",
  B180="SE", "Senior-level",
  B180="EX", "Executive-level"
)</f>
        <v>Senior-level</v>
      </c>
    </row>
    <row r="181" spans="1:13" hidden="1" x14ac:dyDescent="0.25">
      <c r="A181">
        <v>2022</v>
      </c>
      <c r="B181" t="s">
        <v>18</v>
      </c>
      <c r="C181" t="s">
        <v>12</v>
      </c>
      <c r="D181" t="s">
        <v>32</v>
      </c>
      <c r="E181">
        <v>120000</v>
      </c>
      <c r="F181" t="s">
        <v>14</v>
      </c>
      <c r="G181">
        <v>120000</v>
      </c>
      <c r="H181" t="s">
        <v>15</v>
      </c>
      <c r="I181">
        <v>0</v>
      </c>
      <c r="J181" t="s">
        <v>15</v>
      </c>
      <c r="K181" t="s">
        <v>16</v>
      </c>
      <c r="L181" t="str" cm="1">
        <f t="array" ref="L181">_xlfn.IFS(
  C181="PT", "Part-time",
  C181="FT", "Full-time",
  C181="CT", "Contract",
  C181="FL", "Freelance"
)</f>
        <v>Full-time</v>
      </c>
      <c r="M181" t="str" cm="1">
        <f t="array" ref="M181">_xlfn.IFS(
  B181="EN", "Entry-level",
  B181="MI", "Middle-level",
  B181="SE", "Senior-level",
  B181="EX", "Executive-level"
)</f>
        <v>Senior-level</v>
      </c>
    </row>
    <row r="182" spans="1:13" hidden="1" x14ac:dyDescent="0.25">
      <c r="A182">
        <v>2022</v>
      </c>
      <c r="B182" t="s">
        <v>18</v>
      </c>
      <c r="C182" t="s">
        <v>12</v>
      </c>
      <c r="D182" t="s">
        <v>48</v>
      </c>
      <c r="E182">
        <v>139000</v>
      </c>
      <c r="F182" t="s">
        <v>14</v>
      </c>
      <c r="G182">
        <v>139000</v>
      </c>
      <c r="H182" t="s">
        <v>15</v>
      </c>
      <c r="I182">
        <v>0</v>
      </c>
      <c r="J182" t="s">
        <v>15</v>
      </c>
      <c r="K182" t="s">
        <v>16</v>
      </c>
      <c r="L182" t="str" cm="1">
        <f t="array" ref="L182">_xlfn.IFS(
  C182="PT", "Part-time",
  C182="FT", "Full-time",
  C182="CT", "Contract",
  C182="FL", "Freelance"
)</f>
        <v>Full-time</v>
      </c>
      <c r="M182" t="str" cm="1">
        <f t="array" ref="M182">_xlfn.IFS(
  B182="EN", "Entry-level",
  B182="MI", "Middle-level",
  B182="SE", "Senior-level",
  B182="EX", "Executive-level"
)</f>
        <v>Senior-level</v>
      </c>
    </row>
    <row r="183" spans="1:13" hidden="1" x14ac:dyDescent="0.25">
      <c r="A183">
        <v>2022</v>
      </c>
      <c r="B183" t="s">
        <v>18</v>
      </c>
      <c r="C183" t="s">
        <v>12</v>
      </c>
      <c r="D183" t="s">
        <v>48</v>
      </c>
      <c r="E183">
        <v>122000</v>
      </c>
      <c r="F183" t="s">
        <v>14</v>
      </c>
      <c r="G183">
        <v>122000</v>
      </c>
      <c r="H183" t="s">
        <v>15</v>
      </c>
      <c r="I183">
        <v>0</v>
      </c>
      <c r="J183" t="s">
        <v>15</v>
      </c>
      <c r="K183" t="s">
        <v>16</v>
      </c>
      <c r="L183" t="str" cm="1">
        <f t="array" ref="L183">_xlfn.IFS(
  C183="PT", "Part-time",
  C183="FT", "Full-time",
  C183="CT", "Contract",
  C183="FL", "Freelance"
)</f>
        <v>Full-time</v>
      </c>
      <c r="M183" t="str" cm="1">
        <f t="array" ref="M183">_xlfn.IFS(
  B183="EN", "Entry-level",
  B183="MI", "Middle-level",
  B183="SE", "Senior-level",
  B183="EX", "Executive-level"
)</f>
        <v>Senior-level</v>
      </c>
    </row>
    <row r="184" spans="1:13" x14ac:dyDescent="0.25">
      <c r="A184">
        <v>2022</v>
      </c>
      <c r="B184" t="s">
        <v>18</v>
      </c>
      <c r="C184" t="s">
        <v>12</v>
      </c>
      <c r="D184" t="s">
        <v>17</v>
      </c>
      <c r="E184">
        <v>185900</v>
      </c>
      <c r="F184" t="s">
        <v>14</v>
      </c>
      <c r="G184">
        <v>185900</v>
      </c>
      <c r="H184" t="s">
        <v>15</v>
      </c>
      <c r="I184">
        <v>0</v>
      </c>
      <c r="J184" t="s">
        <v>15</v>
      </c>
      <c r="K184" t="s">
        <v>16</v>
      </c>
      <c r="L184" t="str" cm="1">
        <f t="array" ref="L184">_xlfn.IFS(
  C184="PT", "Part-time",
  C184="FT", "Full-time",
  C184="CT", "Contract",
  C184="FL", "Freelance"
)</f>
        <v>Full-time</v>
      </c>
      <c r="M184" t="str" cm="1">
        <f t="array" ref="M184">_xlfn.IFS(
  B184="EN", "Entry-level",
  B184="MI", "Middle-level",
  B184="SE", "Senior-level",
  B184="EX", "Executive-level"
)</f>
        <v>Senior-level</v>
      </c>
    </row>
    <row r="185" spans="1:13" x14ac:dyDescent="0.25">
      <c r="A185">
        <v>2022</v>
      </c>
      <c r="B185" t="s">
        <v>18</v>
      </c>
      <c r="C185" t="s">
        <v>12</v>
      </c>
      <c r="D185" t="s">
        <v>17</v>
      </c>
      <c r="E185">
        <v>129300</v>
      </c>
      <c r="F185" t="s">
        <v>14</v>
      </c>
      <c r="G185">
        <v>129300</v>
      </c>
      <c r="H185" t="s">
        <v>15</v>
      </c>
      <c r="I185">
        <v>0</v>
      </c>
      <c r="J185" t="s">
        <v>15</v>
      </c>
      <c r="K185" t="s">
        <v>16</v>
      </c>
      <c r="L185" t="str" cm="1">
        <f t="array" ref="L185">_xlfn.IFS(
  C185="PT", "Part-time",
  C185="FT", "Full-time",
  C185="CT", "Contract",
  C185="FL", "Freelance"
)</f>
        <v>Full-time</v>
      </c>
      <c r="M185" t="str" cm="1">
        <f t="array" ref="M185">_xlfn.IFS(
  B185="EN", "Entry-level",
  B185="MI", "Middle-level",
  B185="SE", "Senior-level",
  B185="EX", "Executive-level"
)</f>
        <v>Senior-level</v>
      </c>
    </row>
    <row r="186" spans="1:13" hidden="1" x14ac:dyDescent="0.25">
      <c r="A186">
        <v>2022</v>
      </c>
      <c r="B186" t="s">
        <v>18</v>
      </c>
      <c r="C186" t="s">
        <v>12</v>
      </c>
      <c r="D186" t="s">
        <v>24</v>
      </c>
      <c r="E186">
        <v>139600</v>
      </c>
      <c r="F186" t="s">
        <v>14</v>
      </c>
      <c r="G186">
        <v>139600</v>
      </c>
      <c r="H186" t="s">
        <v>15</v>
      </c>
      <c r="I186">
        <v>0</v>
      </c>
      <c r="J186" t="s">
        <v>15</v>
      </c>
      <c r="K186" t="s">
        <v>16</v>
      </c>
      <c r="L186" t="str" cm="1">
        <f t="array" ref="L186">_xlfn.IFS(
  C186="PT", "Part-time",
  C186="FT", "Full-time",
  C186="CT", "Contract",
  C186="FL", "Freelance"
)</f>
        <v>Full-time</v>
      </c>
      <c r="M186" t="str" cm="1">
        <f t="array" ref="M186">_xlfn.IFS(
  B186="EN", "Entry-level",
  B186="MI", "Middle-level",
  B186="SE", "Senior-level",
  B186="EX", "Executive-level"
)</f>
        <v>Senior-level</v>
      </c>
    </row>
    <row r="187" spans="1:13" hidden="1" x14ac:dyDescent="0.25">
      <c r="A187">
        <v>2022</v>
      </c>
      <c r="B187" t="s">
        <v>18</v>
      </c>
      <c r="C187" t="s">
        <v>12</v>
      </c>
      <c r="D187" t="s">
        <v>24</v>
      </c>
      <c r="E187">
        <v>85700</v>
      </c>
      <c r="F187" t="s">
        <v>14</v>
      </c>
      <c r="G187">
        <v>85700</v>
      </c>
      <c r="H187" t="s">
        <v>15</v>
      </c>
      <c r="I187">
        <v>0</v>
      </c>
      <c r="J187" t="s">
        <v>15</v>
      </c>
      <c r="K187" t="s">
        <v>16</v>
      </c>
      <c r="L187" t="str" cm="1">
        <f t="array" ref="L187">_xlfn.IFS(
  C187="PT", "Part-time",
  C187="FT", "Full-time",
  C187="CT", "Contract",
  C187="FL", "Freelance"
)</f>
        <v>Full-time</v>
      </c>
      <c r="M187" t="str" cm="1">
        <f t="array" ref="M187">_xlfn.IFS(
  B187="EN", "Entry-level",
  B187="MI", "Middle-level",
  B187="SE", "Senior-level",
  B187="EX", "Executive-level"
)</f>
        <v>Senior-level</v>
      </c>
    </row>
    <row r="188" spans="1:13" hidden="1" x14ac:dyDescent="0.25">
      <c r="A188">
        <v>2022</v>
      </c>
      <c r="B188" t="s">
        <v>18</v>
      </c>
      <c r="C188" t="s">
        <v>12</v>
      </c>
      <c r="D188" t="s">
        <v>19</v>
      </c>
      <c r="E188">
        <v>185000</v>
      </c>
      <c r="F188" t="s">
        <v>14</v>
      </c>
      <c r="G188">
        <v>185000</v>
      </c>
      <c r="H188" t="s">
        <v>15</v>
      </c>
      <c r="I188">
        <v>100</v>
      </c>
      <c r="J188" t="s">
        <v>15</v>
      </c>
      <c r="K188" t="s">
        <v>16</v>
      </c>
      <c r="L188" t="str" cm="1">
        <f t="array" ref="L188">_xlfn.IFS(
  C188="PT", "Part-time",
  C188="FT", "Full-time",
  C188="CT", "Contract",
  C188="FL", "Freelance"
)</f>
        <v>Full-time</v>
      </c>
      <c r="M188" t="str" cm="1">
        <f t="array" ref="M188">_xlfn.IFS(
  B188="EN", "Entry-level",
  B188="MI", "Middle-level",
  B188="SE", "Senior-level",
  B188="EX", "Executive-level"
)</f>
        <v>Senior-level</v>
      </c>
    </row>
    <row r="189" spans="1:13" hidden="1" x14ac:dyDescent="0.25">
      <c r="A189">
        <v>2022</v>
      </c>
      <c r="B189" t="s">
        <v>18</v>
      </c>
      <c r="C189" t="s">
        <v>12</v>
      </c>
      <c r="D189" t="s">
        <v>19</v>
      </c>
      <c r="E189">
        <v>50000</v>
      </c>
      <c r="F189" t="s">
        <v>14</v>
      </c>
      <c r="G189">
        <v>50000</v>
      </c>
      <c r="H189" t="s">
        <v>15</v>
      </c>
      <c r="I189">
        <v>100</v>
      </c>
      <c r="J189" t="s">
        <v>15</v>
      </c>
      <c r="K189" t="s">
        <v>16</v>
      </c>
      <c r="L189" t="str" cm="1">
        <f t="array" ref="L189">_xlfn.IFS(
  C189="PT", "Part-time",
  C189="FT", "Full-time",
  C189="CT", "Contract",
  C189="FL", "Freelance"
)</f>
        <v>Full-time</v>
      </c>
      <c r="M189" t="str" cm="1">
        <f t="array" ref="M189">_xlfn.IFS(
  B189="EN", "Entry-level",
  B189="MI", "Middle-level",
  B189="SE", "Senior-level",
  B189="EX", "Executive-level"
)</f>
        <v>Senior-level</v>
      </c>
    </row>
    <row r="190" spans="1:13" hidden="1" x14ac:dyDescent="0.25">
      <c r="A190">
        <v>2022</v>
      </c>
      <c r="B190" t="s">
        <v>18</v>
      </c>
      <c r="C190" t="s">
        <v>12</v>
      </c>
      <c r="D190" t="s">
        <v>19</v>
      </c>
      <c r="E190">
        <v>185900</v>
      </c>
      <c r="F190" t="s">
        <v>14</v>
      </c>
      <c r="G190">
        <v>185900</v>
      </c>
      <c r="H190" t="s">
        <v>15</v>
      </c>
      <c r="I190">
        <v>0</v>
      </c>
      <c r="J190" t="s">
        <v>15</v>
      </c>
      <c r="K190" t="s">
        <v>16</v>
      </c>
      <c r="L190" t="str" cm="1">
        <f t="array" ref="L190">_xlfn.IFS(
  C190="PT", "Part-time",
  C190="FT", "Full-time",
  C190="CT", "Contract",
  C190="FL", "Freelance"
)</f>
        <v>Full-time</v>
      </c>
      <c r="M190" t="str" cm="1">
        <f t="array" ref="M190">_xlfn.IFS(
  B190="EN", "Entry-level",
  B190="MI", "Middle-level",
  B190="SE", "Senior-level",
  B190="EX", "Executive-level"
)</f>
        <v>Senior-level</v>
      </c>
    </row>
    <row r="191" spans="1:13" hidden="1" x14ac:dyDescent="0.25">
      <c r="A191">
        <v>2022</v>
      </c>
      <c r="B191" t="s">
        <v>18</v>
      </c>
      <c r="C191" t="s">
        <v>12</v>
      </c>
      <c r="D191" t="s">
        <v>19</v>
      </c>
      <c r="E191">
        <v>129300</v>
      </c>
      <c r="F191" t="s">
        <v>14</v>
      </c>
      <c r="G191">
        <v>129300</v>
      </c>
      <c r="H191" t="s">
        <v>15</v>
      </c>
      <c r="I191">
        <v>0</v>
      </c>
      <c r="J191" t="s">
        <v>15</v>
      </c>
      <c r="K191" t="s">
        <v>16</v>
      </c>
      <c r="L191" t="str" cm="1">
        <f t="array" ref="L191">_xlfn.IFS(
  C191="PT", "Part-time",
  C191="FT", "Full-time",
  C191="CT", "Contract",
  C191="FL", "Freelance"
)</f>
        <v>Full-time</v>
      </c>
      <c r="M191" t="str" cm="1">
        <f t="array" ref="M191">_xlfn.IFS(
  B191="EN", "Entry-level",
  B191="MI", "Middle-level",
  B191="SE", "Senior-level",
  B191="EX", "Executive-level"
)</f>
        <v>Senior-level</v>
      </c>
    </row>
    <row r="192" spans="1:13" x14ac:dyDescent="0.25">
      <c r="A192">
        <v>2022</v>
      </c>
      <c r="B192" t="s">
        <v>18</v>
      </c>
      <c r="C192" t="s">
        <v>12</v>
      </c>
      <c r="D192" t="s">
        <v>17</v>
      </c>
      <c r="E192">
        <v>225000</v>
      </c>
      <c r="F192" t="s">
        <v>14</v>
      </c>
      <c r="G192">
        <v>225000</v>
      </c>
      <c r="H192" t="s">
        <v>15</v>
      </c>
      <c r="I192">
        <v>0</v>
      </c>
      <c r="J192" t="s">
        <v>15</v>
      </c>
      <c r="K192" t="s">
        <v>16</v>
      </c>
      <c r="L192" t="str" cm="1">
        <f t="array" ref="L192">_xlfn.IFS(
  C192="PT", "Part-time",
  C192="FT", "Full-time",
  C192="CT", "Contract",
  C192="FL", "Freelance"
)</f>
        <v>Full-time</v>
      </c>
      <c r="M192" t="str" cm="1">
        <f t="array" ref="M192">_xlfn.IFS(
  B192="EN", "Entry-level",
  B192="MI", "Middle-level",
  B192="SE", "Senior-level",
  B192="EX", "Executive-level"
)</f>
        <v>Senior-level</v>
      </c>
    </row>
    <row r="193" spans="1:13" x14ac:dyDescent="0.25">
      <c r="A193">
        <v>2022</v>
      </c>
      <c r="B193" t="s">
        <v>18</v>
      </c>
      <c r="C193" t="s">
        <v>12</v>
      </c>
      <c r="D193" t="s">
        <v>17</v>
      </c>
      <c r="E193">
        <v>156400</v>
      </c>
      <c r="F193" t="s">
        <v>14</v>
      </c>
      <c r="G193">
        <v>156400</v>
      </c>
      <c r="H193" t="s">
        <v>15</v>
      </c>
      <c r="I193">
        <v>0</v>
      </c>
      <c r="J193" t="s">
        <v>15</v>
      </c>
      <c r="K193" t="s">
        <v>16</v>
      </c>
      <c r="L193" t="str" cm="1">
        <f t="array" ref="L193">_xlfn.IFS(
  C193="PT", "Part-time",
  C193="FT", "Full-time",
  C193="CT", "Contract",
  C193="FL", "Freelance"
)</f>
        <v>Full-time</v>
      </c>
      <c r="M193" t="str" cm="1">
        <f t="array" ref="M193">_xlfn.IFS(
  B193="EN", "Entry-level",
  B193="MI", "Middle-level",
  B193="SE", "Senior-level",
  B193="EX", "Executive-level"
)</f>
        <v>Senior-level</v>
      </c>
    </row>
    <row r="194" spans="1:13" x14ac:dyDescent="0.25">
      <c r="A194">
        <v>2022</v>
      </c>
      <c r="B194" t="s">
        <v>18</v>
      </c>
      <c r="C194" t="s">
        <v>12</v>
      </c>
      <c r="D194" t="s">
        <v>17</v>
      </c>
      <c r="E194">
        <v>200000</v>
      </c>
      <c r="F194" t="s">
        <v>14</v>
      </c>
      <c r="G194">
        <v>200000</v>
      </c>
      <c r="H194" t="s">
        <v>15</v>
      </c>
      <c r="I194">
        <v>100</v>
      </c>
      <c r="J194" t="s">
        <v>15</v>
      </c>
      <c r="K194" t="s">
        <v>16</v>
      </c>
      <c r="L194" t="str" cm="1">
        <f t="array" ref="L194">_xlfn.IFS(
  C194="PT", "Part-time",
  C194="FT", "Full-time",
  C194="CT", "Contract",
  C194="FL", "Freelance"
)</f>
        <v>Full-time</v>
      </c>
      <c r="M194" t="str" cm="1">
        <f t="array" ref="M194">_xlfn.IFS(
  B194="EN", "Entry-level",
  B194="MI", "Middle-level",
  B194="SE", "Senior-level",
  B194="EX", "Executive-level"
)</f>
        <v>Senior-level</v>
      </c>
    </row>
    <row r="195" spans="1:13" x14ac:dyDescent="0.25">
      <c r="A195">
        <v>2022</v>
      </c>
      <c r="B195" t="s">
        <v>18</v>
      </c>
      <c r="C195" t="s">
        <v>12</v>
      </c>
      <c r="D195" t="s">
        <v>17</v>
      </c>
      <c r="E195">
        <v>175000</v>
      </c>
      <c r="F195" t="s">
        <v>14</v>
      </c>
      <c r="G195">
        <v>175000</v>
      </c>
      <c r="H195" t="s">
        <v>15</v>
      </c>
      <c r="I195">
        <v>100</v>
      </c>
      <c r="J195" t="s">
        <v>15</v>
      </c>
      <c r="K195" t="s">
        <v>16</v>
      </c>
      <c r="L195" t="str" cm="1">
        <f t="array" ref="L195">_xlfn.IFS(
  C195="PT", "Part-time",
  C195="FT", "Full-time",
  C195="CT", "Contract",
  C195="FL", "Freelance"
)</f>
        <v>Full-time</v>
      </c>
      <c r="M195" t="str" cm="1">
        <f t="array" ref="M195">_xlfn.IFS(
  B195="EN", "Entry-level",
  B195="MI", "Middle-level",
  B195="SE", "Senior-level",
  B195="EX", "Executive-level"
)</f>
        <v>Senior-level</v>
      </c>
    </row>
    <row r="196" spans="1:13" hidden="1" x14ac:dyDescent="0.25">
      <c r="A196">
        <v>2022</v>
      </c>
      <c r="B196" t="s">
        <v>18</v>
      </c>
      <c r="C196" t="s">
        <v>12</v>
      </c>
      <c r="D196" t="s">
        <v>19</v>
      </c>
      <c r="E196">
        <v>185900</v>
      </c>
      <c r="F196" t="s">
        <v>14</v>
      </c>
      <c r="G196">
        <v>185900</v>
      </c>
      <c r="H196" t="s">
        <v>15</v>
      </c>
      <c r="I196">
        <v>0</v>
      </c>
      <c r="J196" t="s">
        <v>15</v>
      </c>
      <c r="K196" t="s">
        <v>16</v>
      </c>
      <c r="L196" t="str" cm="1">
        <f t="array" ref="L196">_xlfn.IFS(
  C196="PT", "Part-time",
  C196="FT", "Full-time",
  C196="CT", "Contract",
  C196="FL", "Freelance"
)</f>
        <v>Full-time</v>
      </c>
      <c r="M196" t="str" cm="1">
        <f t="array" ref="M196">_xlfn.IFS(
  B196="EN", "Entry-level",
  B196="MI", "Middle-level",
  B196="SE", "Senior-level",
  B196="EX", "Executive-level"
)</f>
        <v>Senior-level</v>
      </c>
    </row>
    <row r="197" spans="1:13" hidden="1" x14ac:dyDescent="0.25">
      <c r="A197">
        <v>2022</v>
      </c>
      <c r="B197" t="s">
        <v>18</v>
      </c>
      <c r="C197" t="s">
        <v>12</v>
      </c>
      <c r="D197" t="s">
        <v>19</v>
      </c>
      <c r="E197">
        <v>129300</v>
      </c>
      <c r="F197" t="s">
        <v>14</v>
      </c>
      <c r="G197">
        <v>129300</v>
      </c>
      <c r="H197" t="s">
        <v>15</v>
      </c>
      <c r="I197">
        <v>0</v>
      </c>
      <c r="J197" t="s">
        <v>15</v>
      </c>
      <c r="K197" t="s">
        <v>16</v>
      </c>
      <c r="L197" t="str" cm="1">
        <f t="array" ref="L197">_xlfn.IFS(
  C197="PT", "Part-time",
  C197="FT", "Full-time",
  C197="CT", "Contract",
  C197="FL", "Freelance"
)</f>
        <v>Full-time</v>
      </c>
      <c r="M197" t="str" cm="1">
        <f t="array" ref="M197">_xlfn.IFS(
  B197="EN", "Entry-level",
  B197="MI", "Middle-level",
  B197="SE", "Senior-level",
  B197="EX", "Executive-level"
)</f>
        <v>Senior-level</v>
      </c>
    </row>
    <row r="198" spans="1:13" hidden="1" x14ac:dyDescent="0.25">
      <c r="A198">
        <v>2022</v>
      </c>
      <c r="B198" t="s">
        <v>11</v>
      </c>
      <c r="C198" t="s">
        <v>12</v>
      </c>
      <c r="D198" t="s">
        <v>37</v>
      </c>
      <c r="E198">
        <v>148500</v>
      </c>
      <c r="F198" t="s">
        <v>14</v>
      </c>
      <c r="G198">
        <v>148500</v>
      </c>
      <c r="H198" t="s">
        <v>15</v>
      </c>
      <c r="I198">
        <v>100</v>
      </c>
      <c r="J198" t="s">
        <v>15</v>
      </c>
      <c r="K198" t="s">
        <v>28</v>
      </c>
      <c r="L198" t="str" cm="1">
        <f t="array" ref="L198">_xlfn.IFS(
  C198="PT", "Part-time",
  C198="FT", "Full-time",
  C198="CT", "Contract",
  C198="FL", "Freelance"
)</f>
        <v>Full-time</v>
      </c>
      <c r="M198" t="str" cm="1">
        <f t="array" ref="M198">_xlfn.IFS(
  B198="EN", "Entry-level",
  B198="MI", "Middle-level",
  B198="SE", "Senior-level",
  B198="EX", "Executive-level"
)</f>
        <v>Middle-level</v>
      </c>
    </row>
    <row r="199" spans="1:13" hidden="1" x14ac:dyDescent="0.25">
      <c r="A199">
        <v>2022</v>
      </c>
      <c r="B199" t="s">
        <v>11</v>
      </c>
      <c r="C199" t="s">
        <v>12</v>
      </c>
      <c r="D199" t="s">
        <v>37</v>
      </c>
      <c r="E199">
        <v>98200</v>
      </c>
      <c r="F199" t="s">
        <v>14</v>
      </c>
      <c r="G199">
        <v>98200</v>
      </c>
      <c r="H199" t="s">
        <v>15</v>
      </c>
      <c r="I199">
        <v>100</v>
      </c>
      <c r="J199" t="s">
        <v>15</v>
      </c>
      <c r="K199" t="s">
        <v>28</v>
      </c>
      <c r="L199" t="str" cm="1">
        <f t="array" ref="L199">_xlfn.IFS(
  C199="PT", "Part-time",
  C199="FT", "Full-time",
  C199="CT", "Contract",
  C199="FL", "Freelance"
)</f>
        <v>Full-time</v>
      </c>
      <c r="M199" t="str" cm="1">
        <f t="array" ref="M199">_xlfn.IFS(
  B199="EN", "Entry-level",
  B199="MI", "Middle-level",
  B199="SE", "Senior-level",
  B199="EX", "Executive-level"
)</f>
        <v>Middle-level</v>
      </c>
    </row>
    <row r="200" spans="1:13" hidden="1" x14ac:dyDescent="0.25">
      <c r="A200">
        <v>2022</v>
      </c>
      <c r="B200" t="s">
        <v>18</v>
      </c>
      <c r="C200" t="s">
        <v>12</v>
      </c>
      <c r="D200" t="s">
        <v>24</v>
      </c>
      <c r="E200">
        <v>115000</v>
      </c>
      <c r="F200" t="s">
        <v>14</v>
      </c>
      <c r="G200">
        <v>115000</v>
      </c>
      <c r="H200" t="s">
        <v>15</v>
      </c>
      <c r="I200">
        <v>100</v>
      </c>
      <c r="J200" t="s">
        <v>15</v>
      </c>
      <c r="K200" t="s">
        <v>16</v>
      </c>
      <c r="L200" t="str" cm="1">
        <f t="array" ref="L200">_xlfn.IFS(
  C200="PT", "Part-time",
  C200="FT", "Full-time",
  C200="CT", "Contract",
  C200="FL", "Freelance"
)</f>
        <v>Full-time</v>
      </c>
      <c r="M200" t="str" cm="1">
        <f t="array" ref="M200">_xlfn.IFS(
  B200="EN", "Entry-level",
  B200="MI", "Middle-level",
  B200="SE", "Senior-level",
  B200="EX", "Executive-level"
)</f>
        <v>Senior-level</v>
      </c>
    </row>
    <row r="201" spans="1:13" hidden="1" x14ac:dyDescent="0.25">
      <c r="A201">
        <v>2022</v>
      </c>
      <c r="B201" t="s">
        <v>18</v>
      </c>
      <c r="C201" t="s">
        <v>12</v>
      </c>
      <c r="D201" t="s">
        <v>24</v>
      </c>
      <c r="E201">
        <v>95000</v>
      </c>
      <c r="F201" t="s">
        <v>14</v>
      </c>
      <c r="G201">
        <v>95000</v>
      </c>
      <c r="H201" t="s">
        <v>15</v>
      </c>
      <c r="I201">
        <v>100</v>
      </c>
      <c r="J201" t="s">
        <v>15</v>
      </c>
      <c r="K201" t="s">
        <v>16</v>
      </c>
      <c r="L201" t="str" cm="1">
        <f t="array" ref="L201">_xlfn.IFS(
  C201="PT", "Part-time",
  C201="FT", "Full-time",
  C201="CT", "Contract",
  C201="FL", "Freelance"
)</f>
        <v>Full-time</v>
      </c>
      <c r="M201" t="str" cm="1">
        <f t="array" ref="M201">_xlfn.IFS(
  B201="EN", "Entry-level",
  B201="MI", "Middle-level",
  B201="SE", "Senior-level",
  B201="EX", "Executive-level"
)</f>
        <v>Senior-level</v>
      </c>
    </row>
    <row r="202" spans="1:13" hidden="1" x14ac:dyDescent="0.25">
      <c r="A202">
        <v>2022</v>
      </c>
      <c r="B202" t="s">
        <v>18</v>
      </c>
      <c r="C202" t="s">
        <v>12</v>
      </c>
      <c r="D202" t="s">
        <v>38</v>
      </c>
      <c r="E202">
        <v>225000</v>
      </c>
      <c r="F202" t="s">
        <v>14</v>
      </c>
      <c r="G202">
        <v>225000</v>
      </c>
      <c r="H202" t="s">
        <v>15</v>
      </c>
      <c r="I202">
        <v>100</v>
      </c>
      <c r="J202" t="s">
        <v>15</v>
      </c>
      <c r="K202" t="s">
        <v>16</v>
      </c>
      <c r="L202" t="str" cm="1">
        <f t="array" ref="L202">_xlfn.IFS(
  C202="PT", "Part-time",
  C202="FT", "Full-time",
  C202="CT", "Contract",
  C202="FL", "Freelance"
)</f>
        <v>Full-time</v>
      </c>
      <c r="M202" t="str" cm="1">
        <f t="array" ref="M202">_xlfn.IFS(
  B202="EN", "Entry-level",
  B202="MI", "Middle-level",
  B202="SE", "Senior-level",
  B202="EX", "Executive-level"
)</f>
        <v>Senior-level</v>
      </c>
    </row>
    <row r="203" spans="1:13" hidden="1" x14ac:dyDescent="0.25">
      <c r="A203">
        <v>2022</v>
      </c>
      <c r="B203" t="s">
        <v>18</v>
      </c>
      <c r="C203" t="s">
        <v>12</v>
      </c>
      <c r="D203" t="s">
        <v>38</v>
      </c>
      <c r="E203">
        <v>66000</v>
      </c>
      <c r="F203" t="s">
        <v>14</v>
      </c>
      <c r="G203">
        <v>66000</v>
      </c>
      <c r="H203" t="s">
        <v>15</v>
      </c>
      <c r="I203">
        <v>100</v>
      </c>
      <c r="J203" t="s">
        <v>15</v>
      </c>
      <c r="K203" t="s">
        <v>16</v>
      </c>
      <c r="L203" t="str" cm="1">
        <f t="array" ref="L203">_xlfn.IFS(
  C203="PT", "Part-time",
  C203="FT", "Full-time",
  C203="CT", "Contract",
  C203="FL", "Freelance"
)</f>
        <v>Full-time</v>
      </c>
      <c r="M203" t="str" cm="1">
        <f t="array" ref="M203">_xlfn.IFS(
  B203="EN", "Entry-level",
  B203="MI", "Middle-level",
  B203="SE", "Senior-level",
  B203="EX", "Executive-level"
)</f>
        <v>Senior-level</v>
      </c>
    </row>
    <row r="204" spans="1:13" x14ac:dyDescent="0.25">
      <c r="A204">
        <v>2022</v>
      </c>
      <c r="B204" t="s">
        <v>18</v>
      </c>
      <c r="C204" t="s">
        <v>12</v>
      </c>
      <c r="D204" t="s">
        <v>17</v>
      </c>
      <c r="E204">
        <v>185000</v>
      </c>
      <c r="F204" t="s">
        <v>14</v>
      </c>
      <c r="G204">
        <v>185000</v>
      </c>
      <c r="H204" t="s">
        <v>15</v>
      </c>
      <c r="I204">
        <v>100</v>
      </c>
      <c r="J204" t="s">
        <v>15</v>
      </c>
      <c r="K204" t="s">
        <v>16</v>
      </c>
      <c r="L204" t="str" cm="1">
        <f t="array" ref="L204">_xlfn.IFS(
  C204="PT", "Part-time",
  C204="FT", "Full-time",
  C204="CT", "Contract",
  C204="FL", "Freelance"
)</f>
        <v>Full-time</v>
      </c>
      <c r="M204" t="str" cm="1">
        <f t="array" ref="M204">_xlfn.IFS(
  B204="EN", "Entry-level",
  B204="MI", "Middle-level",
  B204="SE", "Senior-level",
  B204="EX", "Executive-level"
)</f>
        <v>Senior-level</v>
      </c>
    </row>
    <row r="205" spans="1:13" x14ac:dyDescent="0.25">
      <c r="A205">
        <v>2022</v>
      </c>
      <c r="B205" t="s">
        <v>18</v>
      </c>
      <c r="C205" t="s">
        <v>12</v>
      </c>
      <c r="D205" t="s">
        <v>17</v>
      </c>
      <c r="E205">
        <v>50000</v>
      </c>
      <c r="F205" t="s">
        <v>14</v>
      </c>
      <c r="G205">
        <v>50000</v>
      </c>
      <c r="H205" t="s">
        <v>15</v>
      </c>
      <c r="I205">
        <v>100</v>
      </c>
      <c r="J205" t="s">
        <v>15</v>
      </c>
      <c r="K205" t="s">
        <v>16</v>
      </c>
      <c r="L205" t="str" cm="1">
        <f t="array" ref="L205">_xlfn.IFS(
  C205="PT", "Part-time",
  C205="FT", "Full-time",
  C205="CT", "Contract",
  C205="FL", "Freelance"
)</f>
        <v>Full-time</v>
      </c>
      <c r="M205" t="str" cm="1">
        <f t="array" ref="M205">_xlfn.IFS(
  B205="EN", "Entry-level",
  B205="MI", "Middle-level",
  B205="SE", "Senior-level",
  B205="EX", "Executive-level"
)</f>
        <v>Senior-level</v>
      </c>
    </row>
    <row r="206" spans="1:13" x14ac:dyDescent="0.25">
      <c r="A206">
        <v>2022</v>
      </c>
      <c r="B206" t="s">
        <v>18</v>
      </c>
      <c r="C206" t="s">
        <v>12</v>
      </c>
      <c r="D206" t="s">
        <v>17</v>
      </c>
      <c r="E206">
        <v>45000</v>
      </c>
      <c r="F206" t="s">
        <v>20</v>
      </c>
      <c r="G206">
        <v>47379</v>
      </c>
      <c r="H206" t="s">
        <v>21</v>
      </c>
      <c r="I206">
        <v>0</v>
      </c>
      <c r="J206" t="s">
        <v>21</v>
      </c>
      <c r="K206" t="s">
        <v>16</v>
      </c>
      <c r="L206" t="str" cm="1">
        <f t="array" ref="L206">_xlfn.IFS(
  C206="PT", "Part-time",
  C206="FT", "Full-time",
  C206="CT", "Contract",
  C206="FL", "Freelance"
)</f>
        <v>Full-time</v>
      </c>
      <c r="M206" t="str" cm="1">
        <f t="array" ref="M206">_xlfn.IFS(
  B206="EN", "Entry-level",
  B206="MI", "Middle-level",
  B206="SE", "Senior-level",
  B206="EX", "Executive-level"
)</f>
        <v>Senior-level</v>
      </c>
    </row>
    <row r="207" spans="1:13" x14ac:dyDescent="0.25">
      <c r="A207">
        <v>2022</v>
      </c>
      <c r="B207" t="s">
        <v>18</v>
      </c>
      <c r="C207" t="s">
        <v>12</v>
      </c>
      <c r="D207" t="s">
        <v>17</v>
      </c>
      <c r="E207">
        <v>36000</v>
      </c>
      <c r="F207" t="s">
        <v>20</v>
      </c>
      <c r="G207">
        <v>37903</v>
      </c>
      <c r="H207" t="s">
        <v>21</v>
      </c>
      <c r="I207">
        <v>0</v>
      </c>
      <c r="J207" t="s">
        <v>21</v>
      </c>
      <c r="K207" t="s">
        <v>16</v>
      </c>
      <c r="L207" t="str" cm="1">
        <f t="array" ref="L207">_xlfn.IFS(
  C207="PT", "Part-time",
  C207="FT", "Full-time",
  C207="CT", "Contract",
  C207="FL", "Freelance"
)</f>
        <v>Full-time</v>
      </c>
      <c r="M207" t="str" cm="1">
        <f t="array" ref="M207">_xlfn.IFS(
  B207="EN", "Entry-level",
  B207="MI", "Middle-level",
  B207="SE", "Senior-level",
  B207="EX", "Executive-level"
)</f>
        <v>Senior-level</v>
      </c>
    </row>
    <row r="208" spans="1:13" hidden="1" x14ac:dyDescent="0.25">
      <c r="A208">
        <v>2022</v>
      </c>
      <c r="B208" t="s">
        <v>11</v>
      </c>
      <c r="C208" t="s">
        <v>12</v>
      </c>
      <c r="D208" t="s">
        <v>49</v>
      </c>
      <c r="E208">
        <v>134000</v>
      </c>
      <c r="F208" t="s">
        <v>14</v>
      </c>
      <c r="G208">
        <v>134000</v>
      </c>
      <c r="H208" t="s">
        <v>15</v>
      </c>
      <c r="I208">
        <v>0</v>
      </c>
      <c r="J208" t="s">
        <v>15</v>
      </c>
      <c r="K208" t="s">
        <v>16</v>
      </c>
      <c r="L208" t="str" cm="1">
        <f t="array" ref="L208">_xlfn.IFS(
  C208="PT", "Part-time",
  C208="FT", "Full-time",
  C208="CT", "Contract",
  C208="FL", "Freelance"
)</f>
        <v>Full-time</v>
      </c>
      <c r="M208" t="str" cm="1">
        <f t="array" ref="M208">_xlfn.IFS(
  B208="EN", "Entry-level",
  B208="MI", "Middle-level",
  B208="SE", "Senior-level",
  B208="EX", "Executive-level"
)</f>
        <v>Middle-level</v>
      </c>
    </row>
    <row r="209" spans="1:13" hidden="1" x14ac:dyDescent="0.25">
      <c r="A209">
        <v>2022</v>
      </c>
      <c r="B209" t="s">
        <v>11</v>
      </c>
      <c r="C209" t="s">
        <v>12</v>
      </c>
      <c r="D209" t="s">
        <v>49</v>
      </c>
      <c r="E209">
        <v>98000</v>
      </c>
      <c r="F209" t="s">
        <v>14</v>
      </c>
      <c r="G209">
        <v>98000</v>
      </c>
      <c r="H209" t="s">
        <v>15</v>
      </c>
      <c r="I209">
        <v>0</v>
      </c>
      <c r="J209" t="s">
        <v>15</v>
      </c>
      <c r="K209" t="s">
        <v>16</v>
      </c>
      <c r="L209" t="str" cm="1">
        <f t="array" ref="L209">_xlfn.IFS(
  C209="PT", "Part-time",
  C209="FT", "Full-time",
  C209="CT", "Contract",
  C209="FL", "Freelance"
)</f>
        <v>Full-time</v>
      </c>
      <c r="M209" t="str" cm="1">
        <f t="array" ref="M209">_xlfn.IFS(
  B209="EN", "Entry-level",
  B209="MI", "Middle-level",
  B209="SE", "Senior-level",
  B209="EX", "Executive-level"
)</f>
        <v>Middle-level</v>
      </c>
    </row>
    <row r="210" spans="1:13" hidden="1" x14ac:dyDescent="0.25">
      <c r="A210">
        <v>2022</v>
      </c>
      <c r="B210" t="s">
        <v>11</v>
      </c>
      <c r="C210" t="s">
        <v>12</v>
      </c>
      <c r="D210" t="s">
        <v>24</v>
      </c>
      <c r="E210">
        <v>105000</v>
      </c>
      <c r="F210" t="s">
        <v>14</v>
      </c>
      <c r="G210">
        <v>105000</v>
      </c>
      <c r="H210" t="s">
        <v>15</v>
      </c>
      <c r="I210">
        <v>0</v>
      </c>
      <c r="J210" t="s">
        <v>15</v>
      </c>
      <c r="K210" t="s">
        <v>16</v>
      </c>
      <c r="L210" t="str" cm="1">
        <f t="array" ref="L210">_xlfn.IFS(
  C210="PT", "Part-time",
  C210="FT", "Full-time",
  C210="CT", "Contract",
  C210="FL", "Freelance"
)</f>
        <v>Full-time</v>
      </c>
      <c r="M210" t="str" cm="1">
        <f t="array" ref="M210">_xlfn.IFS(
  B210="EN", "Entry-level",
  B210="MI", "Middle-level",
  B210="SE", "Senior-level",
  B210="EX", "Executive-level"
)</f>
        <v>Middle-level</v>
      </c>
    </row>
    <row r="211" spans="1:13" hidden="1" x14ac:dyDescent="0.25">
      <c r="A211">
        <v>2022</v>
      </c>
      <c r="B211" t="s">
        <v>11</v>
      </c>
      <c r="C211" t="s">
        <v>12</v>
      </c>
      <c r="D211" t="s">
        <v>24</v>
      </c>
      <c r="E211">
        <v>62000</v>
      </c>
      <c r="F211" t="s">
        <v>14</v>
      </c>
      <c r="G211">
        <v>62000</v>
      </c>
      <c r="H211" t="s">
        <v>15</v>
      </c>
      <c r="I211">
        <v>0</v>
      </c>
      <c r="J211" t="s">
        <v>15</v>
      </c>
      <c r="K211" t="s">
        <v>16</v>
      </c>
      <c r="L211" t="str" cm="1">
        <f t="array" ref="L211">_xlfn.IFS(
  C211="PT", "Part-time",
  C211="FT", "Full-time",
  C211="CT", "Contract",
  C211="FL", "Freelance"
)</f>
        <v>Full-time</v>
      </c>
      <c r="M211" t="str" cm="1">
        <f t="array" ref="M211">_xlfn.IFS(
  B211="EN", "Entry-level",
  B211="MI", "Middle-level",
  B211="SE", "Senior-level",
  B211="EX", "Executive-level"
)</f>
        <v>Middle-level</v>
      </c>
    </row>
    <row r="212" spans="1:13" hidden="1" x14ac:dyDescent="0.25">
      <c r="A212">
        <v>2022</v>
      </c>
      <c r="B212" t="s">
        <v>25</v>
      </c>
      <c r="C212" t="s">
        <v>12</v>
      </c>
      <c r="D212" t="s">
        <v>50</v>
      </c>
      <c r="E212">
        <v>57000</v>
      </c>
      <c r="F212" t="s">
        <v>14</v>
      </c>
      <c r="G212">
        <v>57000</v>
      </c>
      <c r="H212" t="s">
        <v>15</v>
      </c>
      <c r="I212">
        <v>100</v>
      </c>
      <c r="J212" t="s">
        <v>15</v>
      </c>
      <c r="K212" t="s">
        <v>28</v>
      </c>
      <c r="L212" t="str" cm="1">
        <f t="array" ref="L212">_xlfn.IFS(
  C212="PT", "Part-time",
  C212="FT", "Full-time",
  C212="CT", "Contract",
  C212="FL", "Freelance"
)</f>
        <v>Full-time</v>
      </c>
      <c r="M212" t="str" cm="1">
        <f t="array" ref="M212">_xlfn.IFS(
  B212="EN", "Entry-level",
  B212="MI", "Middle-level",
  B212="SE", "Senior-level",
  B212="EX", "Executive-level"
)</f>
        <v>Entry-level</v>
      </c>
    </row>
    <row r="213" spans="1:13" hidden="1" x14ac:dyDescent="0.25">
      <c r="A213">
        <v>2022</v>
      </c>
      <c r="B213" t="s">
        <v>18</v>
      </c>
      <c r="C213" t="s">
        <v>12</v>
      </c>
      <c r="D213" t="s">
        <v>51</v>
      </c>
      <c r="E213">
        <v>210000</v>
      </c>
      <c r="F213" t="s">
        <v>42</v>
      </c>
      <c r="G213">
        <v>162502</v>
      </c>
      <c r="H213" t="s">
        <v>30</v>
      </c>
      <c r="I213">
        <v>50</v>
      </c>
      <c r="J213" t="s">
        <v>30</v>
      </c>
      <c r="K213" t="s">
        <v>16</v>
      </c>
      <c r="L213" t="str" cm="1">
        <f t="array" ref="L213">_xlfn.IFS(
  C213="PT", "Part-time",
  C213="FT", "Full-time",
  C213="CT", "Contract",
  C213="FL", "Freelance"
)</f>
        <v>Full-time</v>
      </c>
      <c r="M213" t="str" cm="1">
        <f t="array" ref="M213">_xlfn.IFS(
  B213="EN", "Entry-level",
  B213="MI", "Middle-level",
  B213="SE", "Senior-level",
  B213="EX", "Executive-level"
)</f>
        <v>Senior-level</v>
      </c>
    </row>
    <row r="214" spans="1:13" x14ac:dyDescent="0.25">
      <c r="A214">
        <v>2022</v>
      </c>
      <c r="B214" t="s">
        <v>11</v>
      </c>
      <c r="C214" t="s">
        <v>12</v>
      </c>
      <c r="D214" t="s">
        <v>17</v>
      </c>
      <c r="E214">
        <v>144200</v>
      </c>
      <c r="F214" t="s">
        <v>14</v>
      </c>
      <c r="G214">
        <v>144200</v>
      </c>
      <c r="H214" t="s">
        <v>15</v>
      </c>
      <c r="I214">
        <v>100</v>
      </c>
      <c r="J214" t="s">
        <v>15</v>
      </c>
      <c r="K214" t="s">
        <v>16</v>
      </c>
      <c r="L214" t="str" cm="1">
        <f t="array" ref="L214">_xlfn.IFS(
  C214="PT", "Part-time",
  C214="FT", "Full-time",
  C214="CT", "Contract",
  C214="FL", "Freelance"
)</f>
        <v>Full-time</v>
      </c>
      <c r="M214" t="str" cm="1">
        <f t="array" ref="M214">_xlfn.IFS(
  B214="EN", "Entry-level",
  B214="MI", "Middle-level",
  B214="SE", "Senior-level",
  B214="EX", "Executive-level"
)</f>
        <v>Middle-level</v>
      </c>
    </row>
    <row r="215" spans="1:13" x14ac:dyDescent="0.25">
      <c r="A215">
        <v>2022</v>
      </c>
      <c r="B215" t="s">
        <v>11</v>
      </c>
      <c r="C215" t="s">
        <v>12</v>
      </c>
      <c r="D215" t="s">
        <v>17</v>
      </c>
      <c r="E215">
        <v>115360</v>
      </c>
      <c r="F215" t="s">
        <v>14</v>
      </c>
      <c r="G215">
        <v>115360</v>
      </c>
      <c r="H215" t="s">
        <v>15</v>
      </c>
      <c r="I215">
        <v>100</v>
      </c>
      <c r="J215" t="s">
        <v>15</v>
      </c>
      <c r="K215" t="s">
        <v>16</v>
      </c>
      <c r="L215" t="str" cm="1">
        <f t="array" ref="L215">_xlfn.IFS(
  C215="PT", "Part-time",
  C215="FT", "Full-time",
  C215="CT", "Contract",
  C215="FL", "Freelance"
)</f>
        <v>Full-time</v>
      </c>
      <c r="M215" t="str" cm="1">
        <f t="array" ref="M215">_xlfn.IFS(
  B215="EN", "Entry-level",
  B215="MI", "Middle-level",
  B215="SE", "Senior-level",
  B215="EX", "Executive-level"
)</f>
        <v>Middle-level</v>
      </c>
    </row>
    <row r="216" spans="1:13" x14ac:dyDescent="0.25">
      <c r="A216">
        <v>2022</v>
      </c>
      <c r="B216" t="s">
        <v>11</v>
      </c>
      <c r="C216" t="s">
        <v>12</v>
      </c>
      <c r="D216" t="s">
        <v>17</v>
      </c>
      <c r="E216">
        <v>120000</v>
      </c>
      <c r="F216" t="s">
        <v>45</v>
      </c>
      <c r="G216">
        <v>83793</v>
      </c>
      <c r="H216" t="s">
        <v>46</v>
      </c>
      <c r="I216">
        <v>0</v>
      </c>
      <c r="J216" t="s">
        <v>46</v>
      </c>
      <c r="K216" t="s">
        <v>28</v>
      </c>
      <c r="L216" t="str" cm="1">
        <f t="array" ref="L216">_xlfn.IFS(
  C216="PT", "Part-time",
  C216="FT", "Full-time",
  C216="CT", "Contract",
  C216="FL", "Freelance"
)</f>
        <v>Full-time</v>
      </c>
      <c r="M216" t="str" cm="1">
        <f t="array" ref="M216">_xlfn.IFS(
  B216="EN", "Entry-level",
  B216="MI", "Middle-level",
  B216="SE", "Senior-level",
  B216="EX", "Executive-level"
)</f>
        <v>Middle-level</v>
      </c>
    </row>
    <row r="217" spans="1:13" hidden="1" x14ac:dyDescent="0.25">
      <c r="A217">
        <v>2022</v>
      </c>
      <c r="B217" t="s">
        <v>18</v>
      </c>
      <c r="C217" t="s">
        <v>12</v>
      </c>
      <c r="D217" t="s">
        <v>19</v>
      </c>
      <c r="E217">
        <v>70000</v>
      </c>
      <c r="F217" t="s">
        <v>20</v>
      </c>
      <c r="G217">
        <v>73701</v>
      </c>
      <c r="H217" t="s">
        <v>33</v>
      </c>
      <c r="I217">
        <v>0</v>
      </c>
      <c r="J217" t="s">
        <v>33</v>
      </c>
      <c r="K217" t="s">
        <v>16</v>
      </c>
      <c r="L217" t="str" cm="1">
        <f t="array" ref="L217">_xlfn.IFS(
  C217="PT", "Part-time",
  C217="FT", "Full-time",
  C217="CT", "Contract",
  C217="FL", "Freelance"
)</f>
        <v>Full-time</v>
      </c>
      <c r="M217" t="str" cm="1">
        <f t="array" ref="M217">_xlfn.IFS(
  B217="EN", "Entry-level",
  B217="MI", "Middle-level",
  B217="SE", "Senior-level",
  B217="EX", "Executive-level"
)</f>
        <v>Senior-level</v>
      </c>
    </row>
    <row r="218" spans="1:13" hidden="1" x14ac:dyDescent="0.25">
      <c r="A218">
        <v>2022</v>
      </c>
      <c r="B218" t="s">
        <v>18</v>
      </c>
      <c r="C218" t="s">
        <v>12</v>
      </c>
      <c r="D218" t="s">
        <v>19</v>
      </c>
      <c r="E218">
        <v>40000</v>
      </c>
      <c r="F218" t="s">
        <v>20</v>
      </c>
      <c r="G218">
        <v>42114</v>
      </c>
      <c r="H218" t="s">
        <v>33</v>
      </c>
      <c r="I218">
        <v>0</v>
      </c>
      <c r="J218" t="s">
        <v>33</v>
      </c>
      <c r="K218" t="s">
        <v>16</v>
      </c>
      <c r="L218" t="str" cm="1">
        <f t="array" ref="L218">_xlfn.IFS(
  C218="PT", "Part-time",
  C218="FT", "Full-time",
  C218="CT", "Contract",
  C218="FL", "Freelance"
)</f>
        <v>Full-time</v>
      </c>
      <c r="M218" t="str" cm="1">
        <f t="array" ref="M218">_xlfn.IFS(
  B218="EN", "Entry-level",
  B218="MI", "Middle-level",
  B218="SE", "Senior-level",
  B218="EX", "Executive-level"
)</f>
        <v>Senior-level</v>
      </c>
    </row>
    <row r="219" spans="1:13" hidden="1" x14ac:dyDescent="0.25">
      <c r="A219">
        <v>2022</v>
      </c>
      <c r="B219" t="s">
        <v>18</v>
      </c>
      <c r="C219" t="s">
        <v>12</v>
      </c>
      <c r="D219" t="s">
        <v>19</v>
      </c>
      <c r="E219">
        <v>170000</v>
      </c>
      <c r="F219" t="s">
        <v>14</v>
      </c>
      <c r="G219">
        <v>170000</v>
      </c>
      <c r="H219" t="s">
        <v>15</v>
      </c>
      <c r="I219">
        <v>100</v>
      </c>
      <c r="J219" t="s">
        <v>15</v>
      </c>
      <c r="K219" t="s">
        <v>16</v>
      </c>
      <c r="L219" t="str" cm="1">
        <f t="array" ref="L219">_xlfn.IFS(
  C219="PT", "Part-time",
  C219="FT", "Full-time",
  C219="CT", "Contract",
  C219="FL", "Freelance"
)</f>
        <v>Full-time</v>
      </c>
      <c r="M219" t="str" cm="1">
        <f t="array" ref="M219">_xlfn.IFS(
  B219="EN", "Entry-level",
  B219="MI", "Middle-level",
  B219="SE", "Senior-level",
  B219="EX", "Executive-level"
)</f>
        <v>Senior-level</v>
      </c>
    </row>
    <row r="220" spans="1:13" hidden="1" x14ac:dyDescent="0.25">
      <c r="A220">
        <v>2022</v>
      </c>
      <c r="B220" t="s">
        <v>18</v>
      </c>
      <c r="C220" t="s">
        <v>12</v>
      </c>
      <c r="D220" t="s">
        <v>19</v>
      </c>
      <c r="E220">
        <v>150000</v>
      </c>
      <c r="F220" t="s">
        <v>14</v>
      </c>
      <c r="G220">
        <v>150000</v>
      </c>
      <c r="H220" t="s">
        <v>15</v>
      </c>
      <c r="I220">
        <v>100</v>
      </c>
      <c r="J220" t="s">
        <v>15</v>
      </c>
      <c r="K220" t="s">
        <v>16</v>
      </c>
      <c r="L220" t="str" cm="1">
        <f t="array" ref="L220">_xlfn.IFS(
  C220="PT", "Part-time",
  C220="FT", "Full-time",
  C220="CT", "Contract",
  C220="FL", "Freelance"
)</f>
        <v>Full-time</v>
      </c>
      <c r="M220" t="str" cm="1">
        <f t="array" ref="M220">_xlfn.IFS(
  B220="EN", "Entry-level",
  B220="MI", "Middle-level",
  B220="SE", "Senior-level",
  B220="EX", "Executive-level"
)</f>
        <v>Senior-level</v>
      </c>
    </row>
    <row r="221" spans="1:13" hidden="1" x14ac:dyDescent="0.25">
      <c r="A221">
        <v>2022</v>
      </c>
      <c r="B221" t="s">
        <v>18</v>
      </c>
      <c r="C221" t="s">
        <v>12</v>
      </c>
      <c r="D221" t="s">
        <v>38</v>
      </c>
      <c r="E221">
        <v>180000</v>
      </c>
      <c r="F221" t="s">
        <v>14</v>
      </c>
      <c r="G221">
        <v>180000</v>
      </c>
      <c r="H221" t="s">
        <v>15</v>
      </c>
      <c r="I221">
        <v>100</v>
      </c>
      <c r="J221" t="s">
        <v>15</v>
      </c>
      <c r="K221" t="s">
        <v>16</v>
      </c>
      <c r="L221" t="str" cm="1">
        <f t="array" ref="L221">_xlfn.IFS(
  C221="PT", "Part-time",
  C221="FT", "Full-time",
  C221="CT", "Contract",
  C221="FL", "Freelance"
)</f>
        <v>Full-time</v>
      </c>
      <c r="M221" t="str" cm="1">
        <f t="array" ref="M221">_xlfn.IFS(
  B221="EN", "Entry-level",
  B221="MI", "Middle-level",
  B221="SE", "Senior-level",
  B221="EX", "Executive-level"
)</f>
        <v>Senior-level</v>
      </c>
    </row>
    <row r="222" spans="1:13" hidden="1" x14ac:dyDescent="0.25">
      <c r="A222">
        <v>2022</v>
      </c>
      <c r="B222" t="s">
        <v>18</v>
      </c>
      <c r="C222" t="s">
        <v>12</v>
      </c>
      <c r="D222" t="s">
        <v>38</v>
      </c>
      <c r="E222">
        <v>160000</v>
      </c>
      <c r="F222" t="s">
        <v>14</v>
      </c>
      <c r="G222">
        <v>160000</v>
      </c>
      <c r="H222" t="s">
        <v>15</v>
      </c>
      <c r="I222">
        <v>100</v>
      </c>
      <c r="J222" t="s">
        <v>15</v>
      </c>
      <c r="K222" t="s">
        <v>16</v>
      </c>
      <c r="L222" t="str" cm="1">
        <f t="array" ref="L222">_xlfn.IFS(
  C222="PT", "Part-time",
  C222="FT", "Full-time",
  C222="CT", "Contract",
  C222="FL", "Freelance"
)</f>
        <v>Full-time</v>
      </c>
      <c r="M222" t="str" cm="1">
        <f t="array" ref="M222">_xlfn.IFS(
  B222="EN", "Entry-level",
  B222="MI", "Middle-level",
  B222="SE", "Senior-level",
  B222="EX", "Executive-level"
)</f>
        <v>Senior-level</v>
      </c>
    </row>
    <row r="223" spans="1:13" x14ac:dyDescent="0.25">
      <c r="A223">
        <v>2022</v>
      </c>
      <c r="B223" t="s">
        <v>11</v>
      </c>
      <c r="C223" t="s">
        <v>12</v>
      </c>
      <c r="D223" t="s">
        <v>17</v>
      </c>
      <c r="E223">
        <v>108000</v>
      </c>
      <c r="F223" t="s">
        <v>14</v>
      </c>
      <c r="G223">
        <v>108000</v>
      </c>
      <c r="H223" t="s">
        <v>15</v>
      </c>
      <c r="I223">
        <v>50</v>
      </c>
      <c r="J223" t="s">
        <v>15</v>
      </c>
      <c r="K223" t="s">
        <v>28</v>
      </c>
      <c r="L223" t="str" cm="1">
        <f t="array" ref="L223">_xlfn.IFS(
  C223="PT", "Part-time",
  C223="FT", "Full-time",
  C223="CT", "Contract",
  C223="FL", "Freelance"
)</f>
        <v>Full-time</v>
      </c>
      <c r="M223" t="str" cm="1">
        <f t="array" ref="M223">_xlfn.IFS(
  B223="EN", "Entry-level",
  B223="MI", "Middle-level",
  B223="SE", "Senior-level",
  B223="EX", "Executive-level"
)</f>
        <v>Middle-level</v>
      </c>
    </row>
    <row r="224" spans="1:13" hidden="1" x14ac:dyDescent="0.25">
      <c r="A224">
        <v>2022</v>
      </c>
      <c r="B224" t="s">
        <v>22</v>
      </c>
      <c r="C224" t="s">
        <v>12</v>
      </c>
      <c r="D224" t="s">
        <v>49</v>
      </c>
      <c r="E224">
        <v>164000</v>
      </c>
      <c r="F224" t="s">
        <v>42</v>
      </c>
      <c r="G224">
        <v>126906</v>
      </c>
      <c r="H224" t="s">
        <v>30</v>
      </c>
      <c r="I224">
        <v>50</v>
      </c>
      <c r="J224" t="s">
        <v>30</v>
      </c>
      <c r="K224" t="s">
        <v>28</v>
      </c>
      <c r="L224" t="str" cm="1">
        <f t="array" ref="L224">_xlfn.IFS(
  C224="PT", "Part-time",
  C224="FT", "Full-time",
  C224="CT", "Contract",
  C224="FL", "Freelance"
)</f>
        <v>Full-time</v>
      </c>
      <c r="M224" t="str" cm="1">
        <f t="array" ref="M224">_xlfn.IFS(
  B224="EN", "Entry-level",
  B224="MI", "Middle-level",
  B224="SE", "Senior-level",
  B224="EX", "Executive-level"
)</f>
        <v>Executive-level</v>
      </c>
    </row>
    <row r="225" spans="1:13" hidden="1" x14ac:dyDescent="0.25">
      <c r="A225">
        <v>2022</v>
      </c>
      <c r="B225" t="s">
        <v>18</v>
      </c>
      <c r="C225" t="s">
        <v>12</v>
      </c>
      <c r="D225" t="s">
        <v>19</v>
      </c>
      <c r="E225">
        <v>188700</v>
      </c>
      <c r="F225" t="s">
        <v>14</v>
      </c>
      <c r="G225">
        <v>188700</v>
      </c>
      <c r="H225" t="s">
        <v>15</v>
      </c>
      <c r="I225">
        <v>100</v>
      </c>
      <c r="J225" t="s">
        <v>15</v>
      </c>
      <c r="K225" t="s">
        <v>16</v>
      </c>
      <c r="L225" t="str" cm="1">
        <f t="array" ref="L225">_xlfn.IFS(
  C225="PT", "Part-time",
  C225="FT", "Full-time",
  C225="CT", "Contract",
  C225="FL", "Freelance"
)</f>
        <v>Full-time</v>
      </c>
      <c r="M225" t="str" cm="1">
        <f t="array" ref="M225">_xlfn.IFS(
  B225="EN", "Entry-level",
  B225="MI", "Middle-level",
  B225="SE", "Senior-level",
  B225="EX", "Executive-level"
)</f>
        <v>Senior-level</v>
      </c>
    </row>
    <row r="226" spans="1:13" hidden="1" x14ac:dyDescent="0.25">
      <c r="A226">
        <v>2022</v>
      </c>
      <c r="B226" t="s">
        <v>18</v>
      </c>
      <c r="C226" t="s">
        <v>12</v>
      </c>
      <c r="D226" t="s">
        <v>19</v>
      </c>
      <c r="E226">
        <v>160395</v>
      </c>
      <c r="F226" t="s">
        <v>14</v>
      </c>
      <c r="G226">
        <v>160395</v>
      </c>
      <c r="H226" t="s">
        <v>15</v>
      </c>
      <c r="I226">
        <v>100</v>
      </c>
      <c r="J226" t="s">
        <v>15</v>
      </c>
      <c r="K226" t="s">
        <v>16</v>
      </c>
      <c r="L226" t="str" cm="1">
        <f t="array" ref="L226">_xlfn.IFS(
  C226="PT", "Part-time",
  C226="FT", "Full-time",
  C226="CT", "Contract",
  C226="FL", "Freelance"
)</f>
        <v>Full-time</v>
      </c>
      <c r="M226" t="str" cm="1">
        <f t="array" ref="M226">_xlfn.IFS(
  B226="EN", "Entry-level",
  B226="MI", "Middle-level",
  B226="SE", "Senior-level",
  B226="EX", "Executive-level"
)</f>
        <v>Senior-level</v>
      </c>
    </row>
    <row r="227" spans="1:13" hidden="1" x14ac:dyDescent="0.25">
      <c r="A227">
        <v>2022</v>
      </c>
      <c r="B227" t="s">
        <v>18</v>
      </c>
      <c r="C227" t="s">
        <v>12</v>
      </c>
      <c r="D227" t="s">
        <v>24</v>
      </c>
      <c r="E227">
        <v>115934</v>
      </c>
      <c r="F227" t="s">
        <v>14</v>
      </c>
      <c r="G227">
        <v>115934</v>
      </c>
      <c r="H227" t="s">
        <v>15</v>
      </c>
      <c r="I227">
        <v>100</v>
      </c>
      <c r="J227" t="s">
        <v>15</v>
      </c>
      <c r="K227" t="s">
        <v>16</v>
      </c>
      <c r="L227" t="str" cm="1">
        <f t="array" ref="L227">_xlfn.IFS(
  C227="PT", "Part-time",
  C227="FT", "Full-time",
  C227="CT", "Contract",
  C227="FL", "Freelance"
)</f>
        <v>Full-time</v>
      </c>
      <c r="M227" t="str" cm="1">
        <f t="array" ref="M227">_xlfn.IFS(
  B227="EN", "Entry-level",
  B227="MI", "Middle-level",
  B227="SE", "Senior-level",
  B227="EX", "Executive-level"
)</f>
        <v>Senior-level</v>
      </c>
    </row>
    <row r="228" spans="1:13" hidden="1" x14ac:dyDescent="0.25">
      <c r="A228">
        <v>2022</v>
      </c>
      <c r="B228" t="s">
        <v>18</v>
      </c>
      <c r="C228" t="s">
        <v>12</v>
      </c>
      <c r="D228" t="s">
        <v>24</v>
      </c>
      <c r="E228">
        <v>81666</v>
      </c>
      <c r="F228" t="s">
        <v>14</v>
      </c>
      <c r="G228">
        <v>81666</v>
      </c>
      <c r="H228" t="s">
        <v>15</v>
      </c>
      <c r="I228">
        <v>100</v>
      </c>
      <c r="J228" t="s">
        <v>15</v>
      </c>
      <c r="K228" t="s">
        <v>16</v>
      </c>
      <c r="L228" t="str" cm="1">
        <f t="array" ref="L228">_xlfn.IFS(
  C228="PT", "Part-time",
  C228="FT", "Full-time",
  C228="CT", "Contract",
  C228="FL", "Freelance"
)</f>
        <v>Full-time</v>
      </c>
      <c r="M228" t="str" cm="1">
        <f t="array" ref="M228">_xlfn.IFS(
  B228="EN", "Entry-level",
  B228="MI", "Middle-level",
  B228="SE", "Senior-level",
  B228="EX", "Executive-level"
)</f>
        <v>Senior-level</v>
      </c>
    </row>
    <row r="229" spans="1:13" hidden="1" x14ac:dyDescent="0.25">
      <c r="A229">
        <v>2022</v>
      </c>
      <c r="B229" t="s">
        <v>18</v>
      </c>
      <c r="C229" t="s">
        <v>12</v>
      </c>
      <c r="D229" t="s">
        <v>19</v>
      </c>
      <c r="E229">
        <v>300000</v>
      </c>
      <c r="F229" t="s">
        <v>14</v>
      </c>
      <c r="G229">
        <v>300000</v>
      </c>
      <c r="H229" t="s">
        <v>15</v>
      </c>
      <c r="I229">
        <v>0</v>
      </c>
      <c r="J229" t="s">
        <v>15</v>
      </c>
      <c r="K229" t="s">
        <v>16</v>
      </c>
      <c r="L229" t="str" cm="1">
        <f t="array" ref="L229">_xlfn.IFS(
  C229="PT", "Part-time",
  C229="FT", "Full-time",
  C229="CT", "Contract",
  C229="FL", "Freelance"
)</f>
        <v>Full-time</v>
      </c>
      <c r="M229" t="str" cm="1">
        <f t="array" ref="M229">_xlfn.IFS(
  B229="EN", "Entry-level",
  B229="MI", "Middle-level",
  B229="SE", "Senior-level",
  B229="EX", "Executive-level"
)</f>
        <v>Senior-level</v>
      </c>
    </row>
    <row r="230" spans="1:13" hidden="1" x14ac:dyDescent="0.25">
      <c r="A230">
        <v>2022</v>
      </c>
      <c r="B230" t="s">
        <v>18</v>
      </c>
      <c r="C230" t="s">
        <v>12</v>
      </c>
      <c r="D230" t="s">
        <v>19</v>
      </c>
      <c r="E230">
        <v>225000</v>
      </c>
      <c r="F230" t="s">
        <v>14</v>
      </c>
      <c r="G230">
        <v>225000</v>
      </c>
      <c r="H230" t="s">
        <v>15</v>
      </c>
      <c r="I230">
        <v>0</v>
      </c>
      <c r="J230" t="s">
        <v>15</v>
      </c>
      <c r="K230" t="s">
        <v>16</v>
      </c>
      <c r="L230" t="str" cm="1">
        <f t="array" ref="L230">_xlfn.IFS(
  C230="PT", "Part-time",
  C230="FT", "Full-time",
  C230="CT", "Contract",
  C230="FL", "Freelance"
)</f>
        <v>Full-time</v>
      </c>
      <c r="M230" t="str" cm="1">
        <f t="array" ref="M230">_xlfn.IFS(
  B230="EN", "Entry-level",
  B230="MI", "Middle-level",
  B230="SE", "Senior-level",
  B230="EX", "Executive-level"
)</f>
        <v>Senior-level</v>
      </c>
    </row>
    <row r="231" spans="1:13" x14ac:dyDescent="0.25">
      <c r="A231">
        <v>2022</v>
      </c>
      <c r="B231" t="s">
        <v>18</v>
      </c>
      <c r="C231" t="s">
        <v>12</v>
      </c>
      <c r="D231" t="s">
        <v>17</v>
      </c>
      <c r="E231">
        <v>198440</v>
      </c>
      <c r="F231" t="s">
        <v>14</v>
      </c>
      <c r="G231">
        <v>198440</v>
      </c>
      <c r="H231" t="s">
        <v>15</v>
      </c>
      <c r="I231">
        <v>100</v>
      </c>
      <c r="J231" t="s">
        <v>15</v>
      </c>
      <c r="K231" t="s">
        <v>16</v>
      </c>
      <c r="L231" t="str" cm="1">
        <f t="array" ref="L231">_xlfn.IFS(
  C231="PT", "Part-time",
  C231="FT", "Full-time",
  C231="CT", "Contract",
  C231="FL", "Freelance"
)</f>
        <v>Full-time</v>
      </c>
      <c r="M231" t="str" cm="1">
        <f t="array" ref="M231">_xlfn.IFS(
  B231="EN", "Entry-level",
  B231="MI", "Middle-level",
  B231="SE", "Senior-level",
  B231="EX", "Executive-level"
)</f>
        <v>Senior-level</v>
      </c>
    </row>
    <row r="232" spans="1:13" x14ac:dyDescent="0.25">
      <c r="A232">
        <v>2022</v>
      </c>
      <c r="B232" t="s">
        <v>18</v>
      </c>
      <c r="C232" t="s">
        <v>12</v>
      </c>
      <c r="D232" t="s">
        <v>17</v>
      </c>
      <c r="E232">
        <v>144000</v>
      </c>
      <c r="F232" t="s">
        <v>14</v>
      </c>
      <c r="G232">
        <v>144000</v>
      </c>
      <c r="H232" t="s">
        <v>15</v>
      </c>
      <c r="I232">
        <v>100</v>
      </c>
      <c r="J232" t="s">
        <v>15</v>
      </c>
      <c r="K232" t="s">
        <v>16</v>
      </c>
      <c r="L232" t="str" cm="1">
        <f t="array" ref="L232">_xlfn.IFS(
  C232="PT", "Part-time",
  C232="FT", "Full-time",
  C232="CT", "Contract",
  C232="FL", "Freelance"
)</f>
        <v>Full-time</v>
      </c>
      <c r="M232" t="str" cm="1">
        <f t="array" ref="M232">_xlfn.IFS(
  B232="EN", "Entry-level",
  B232="MI", "Middle-level",
  B232="SE", "Senior-level",
  B232="EX", "Executive-level"
)</f>
        <v>Senior-level</v>
      </c>
    </row>
    <row r="233" spans="1:13" hidden="1" x14ac:dyDescent="0.25">
      <c r="A233">
        <v>2022</v>
      </c>
      <c r="B233" t="s">
        <v>18</v>
      </c>
      <c r="C233" t="s">
        <v>12</v>
      </c>
      <c r="D233" t="s">
        <v>52</v>
      </c>
      <c r="E233">
        <v>191475</v>
      </c>
      <c r="F233" t="s">
        <v>14</v>
      </c>
      <c r="G233">
        <v>191475</v>
      </c>
      <c r="H233" t="s">
        <v>15</v>
      </c>
      <c r="I233">
        <v>100</v>
      </c>
      <c r="J233" t="s">
        <v>15</v>
      </c>
      <c r="K233" t="s">
        <v>16</v>
      </c>
      <c r="L233" t="str" cm="1">
        <f t="array" ref="L233">_xlfn.IFS(
  C233="PT", "Part-time",
  C233="FT", "Full-time",
  C233="CT", "Contract",
  C233="FL", "Freelance"
)</f>
        <v>Full-time</v>
      </c>
      <c r="M233" t="str" cm="1">
        <f t="array" ref="M233">_xlfn.IFS(
  B233="EN", "Entry-level",
  B233="MI", "Middle-level",
  B233="SE", "Senior-level",
  B233="EX", "Executive-level"
)</f>
        <v>Senior-level</v>
      </c>
    </row>
    <row r="234" spans="1:13" hidden="1" x14ac:dyDescent="0.25">
      <c r="A234">
        <v>2022</v>
      </c>
      <c r="B234" t="s">
        <v>18</v>
      </c>
      <c r="C234" t="s">
        <v>12</v>
      </c>
      <c r="D234" t="s">
        <v>52</v>
      </c>
      <c r="E234">
        <v>141525</v>
      </c>
      <c r="F234" t="s">
        <v>14</v>
      </c>
      <c r="G234">
        <v>141525</v>
      </c>
      <c r="H234" t="s">
        <v>15</v>
      </c>
      <c r="I234">
        <v>100</v>
      </c>
      <c r="J234" t="s">
        <v>15</v>
      </c>
      <c r="K234" t="s">
        <v>16</v>
      </c>
      <c r="L234" t="str" cm="1">
        <f t="array" ref="L234">_xlfn.IFS(
  C234="PT", "Part-time",
  C234="FT", "Full-time",
  C234="CT", "Contract",
  C234="FL", "Freelance"
)</f>
        <v>Full-time</v>
      </c>
      <c r="M234" t="str" cm="1">
        <f t="array" ref="M234">_xlfn.IFS(
  B234="EN", "Entry-level",
  B234="MI", "Middle-level",
  B234="SE", "Senior-level",
  B234="EX", "Executive-level"
)</f>
        <v>Senior-level</v>
      </c>
    </row>
    <row r="235" spans="1:13" hidden="1" x14ac:dyDescent="0.25">
      <c r="A235">
        <v>2022</v>
      </c>
      <c r="B235" t="s">
        <v>18</v>
      </c>
      <c r="C235" t="s">
        <v>12</v>
      </c>
      <c r="D235" t="s">
        <v>24</v>
      </c>
      <c r="E235">
        <v>48000</v>
      </c>
      <c r="F235" t="s">
        <v>20</v>
      </c>
      <c r="G235">
        <v>50537</v>
      </c>
      <c r="H235" t="s">
        <v>21</v>
      </c>
      <c r="I235">
        <v>0</v>
      </c>
      <c r="J235" t="s">
        <v>21</v>
      </c>
      <c r="K235" t="s">
        <v>16</v>
      </c>
      <c r="L235" t="str" cm="1">
        <f t="array" ref="L235">_xlfn.IFS(
  C235="PT", "Part-time",
  C235="FT", "Full-time",
  C235="CT", "Contract",
  C235="FL", "Freelance"
)</f>
        <v>Full-time</v>
      </c>
      <c r="M235" t="str" cm="1">
        <f t="array" ref="M235">_xlfn.IFS(
  B235="EN", "Entry-level",
  B235="MI", "Middle-level",
  B235="SE", "Senior-level",
  B235="EX", "Executive-level"
)</f>
        <v>Senior-level</v>
      </c>
    </row>
    <row r="236" spans="1:13" hidden="1" x14ac:dyDescent="0.25">
      <c r="A236">
        <v>2022</v>
      </c>
      <c r="B236" t="s">
        <v>18</v>
      </c>
      <c r="C236" t="s">
        <v>12</v>
      </c>
      <c r="D236" t="s">
        <v>24</v>
      </c>
      <c r="E236">
        <v>35000</v>
      </c>
      <c r="F236" t="s">
        <v>20</v>
      </c>
      <c r="G236">
        <v>36850</v>
      </c>
      <c r="H236" t="s">
        <v>21</v>
      </c>
      <c r="I236">
        <v>0</v>
      </c>
      <c r="J236" t="s">
        <v>21</v>
      </c>
      <c r="K236" t="s">
        <v>16</v>
      </c>
      <c r="L236" t="str" cm="1">
        <f t="array" ref="L236">_xlfn.IFS(
  C236="PT", "Part-time",
  C236="FT", "Full-time",
  C236="CT", "Contract",
  C236="FL", "Freelance"
)</f>
        <v>Full-time</v>
      </c>
      <c r="M236" t="str" cm="1">
        <f t="array" ref="M236">_xlfn.IFS(
  B236="EN", "Entry-level",
  B236="MI", "Middle-level",
  B236="SE", "Senior-level",
  B236="EX", "Executive-level"
)</f>
        <v>Senior-level</v>
      </c>
    </row>
    <row r="237" spans="1:13" x14ac:dyDescent="0.25">
      <c r="A237">
        <v>2022</v>
      </c>
      <c r="B237" t="s">
        <v>11</v>
      </c>
      <c r="C237" t="s">
        <v>12</v>
      </c>
      <c r="D237" t="s">
        <v>17</v>
      </c>
      <c r="E237">
        <v>72000</v>
      </c>
      <c r="F237" t="s">
        <v>20</v>
      </c>
      <c r="G237">
        <v>75806</v>
      </c>
      <c r="H237" t="s">
        <v>53</v>
      </c>
      <c r="I237">
        <v>100</v>
      </c>
      <c r="J237" t="s">
        <v>53</v>
      </c>
      <c r="K237" t="s">
        <v>35</v>
      </c>
      <c r="L237" t="str" cm="1">
        <f t="array" ref="L237">_xlfn.IFS(
  C237="PT", "Part-time",
  C237="FT", "Full-time",
  C237="CT", "Contract",
  C237="FL", "Freelance"
)</f>
        <v>Full-time</v>
      </c>
      <c r="M237" t="str" cm="1">
        <f t="array" ref="M237">_xlfn.IFS(
  B237="EN", "Entry-level",
  B237="MI", "Middle-level",
  B237="SE", "Senior-level",
  B237="EX", "Executive-level"
)</f>
        <v>Middle-level</v>
      </c>
    </row>
    <row r="238" spans="1:13" hidden="1" x14ac:dyDescent="0.25">
      <c r="A238">
        <v>2022</v>
      </c>
      <c r="B238" t="s">
        <v>18</v>
      </c>
      <c r="C238" t="s">
        <v>12</v>
      </c>
      <c r="D238" t="s">
        <v>54</v>
      </c>
      <c r="E238">
        <v>156868</v>
      </c>
      <c r="F238" t="s">
        <v>14</v>
      </c>
      <c r="G238">
        <v>156868</v>
      </c>
      <c r="H238" t="s">
        <v>15</v>
      </c>
      <c r="I238">
        <v>100</v>
      </c>
      <c r="J238" t="s">
        <v>15</v>
      </c>
      <c r="K238" t="s">
        <v>28</v>
      </c>
      <c r="L238" t="str" cm="1">
        <f t="array" ref="L238">_xlfn.IFS(
  C238="PT", "Part-time",
  C238="FT", "Full-time",
  C238="CT", "Contract",
  C238="FL", "Freelance"
)</f>
        <v>Full-time</v>
      </c>
      <c r="M238" t="str" cm="1">
        <f t="array" ref="M238">_xlfn.IFS(
  B238="EN", "Entry-level",
  B238="MI", "Middle-level",
  B238="SE", "Senior-level",
  B238="EX", "Executive-level"
)</f>
        <v>Senior-level</v>
      </c>
    </row>
    <row r="239" spans="1:13" hidden="1" x14ac:dyDescent="0.25">
      <c r="A239">
        <v>2022</v>
      </c>
      <c r="B239" t="s">
        <v>18</v>
      </c>
      <c r="C239" t="s">
        <v>12</v>
      </c>
      <c r="D239" t="s">
        <v>31</v>
      </c>
      <c r="E239">
        <v>200000</v>
      </c>
      <c r="F239" t="s">
        <v>14</v>
      </c>
      <c r="G239">
        <v>200000</v>
      </c>
      <c r="H239" t="s">
        <v>55</v>
      </c>
      <c r="I239">
        <v>100</v>
      </c>
      <c r="J239" t="s">
        <v>55</v>
      </c>
      <c r="K239" t="s">
        <v>35</v>
      </c>
      <c r="L239" t="str" cm="1">
        <f t="array" ref="L239">_xlfn.IFS(
  C239="PT", "Part-time",
  C239="FT", "Full-time",
  C239="CT", "Contract",
  C239="FL", "Freelance"
)</f>
        <v>Full-time</v>
      </c>
      <c r="M239" t="str" cm="1">
        <f t="array" ref="M239">_xlfn.IFS(
  B239="EN", "Entry-level",
  B239="MI", "Middle-level",
  B239="SE", "Senior-level",
  B239="EX", "Executive-level"
)</f>
        <v>Senior-level</v>
      </c>
    </row>
    <row r="240" spans="1:13" x14ac:dyDescent="0.25">
      <c r="A240">
        <v>2022</v>
      </c>
      <c r="B240" t="s">
        <v>18</v>
      </c>
      <c r="C240" t="s">
        <v>12</v>
      </c>
      <c r="D240" t="s">
        <v>17</v>
      </c>
      <c r="E240">
        <v>198440</v>
      </c>
      <c r="F240" t="s">
        <v>14</v>
      </c>
      <c r="G240">
        <v>198440</v>
      </c>
      <c r="H240" t="s">
        <v>15</v>
      </c>
      <c r="I240">
        <v>0</v>
      </c>
      <c r="J240" t="s">
        <v>15</v>
      </c>
      <c r="K240" t="s">
        <v>28</v>
      </c>
      <c r="L240" t="str" cm="1">
        <f t="array" ref="L240">_xlfn.IFS(
  C240="PT", "Part-time",
  C240="FT", "Full-time",
  C240="CT", "Contract",
  C240="FL", "Freelance"
)</f>
        <v>Full-time</v>
      </c>
      <c r="M240" t="str" cm="1">
        <f t="array" ref="M240">_xlfn.IFS(
  B240="EN", "Entry-level",
  B240="MI", "Middle-level",
  B240="SE", "Senior-level",
  B240="EX", "Executive-level"
)</f>
        <v>Senior-level</v>
      </c>
    </row>
    <row r="241" spans="1:13" x14ac:dyDescent="0.25">
      <c r="A241">
        <v>2022</v>
      </c>
      <c r="B241" t="s">
        <v>18</v>
      </c>
      <c r="C241" t="s">
        <v>12</v>
      </c>
      <c r="D241" t="s">
        <v>17</v>
      </c>
      <c r="E241">
        <v>144000</v>
      </c>
      <c r="F241" t="s">
        <v>14</v>
      </c>
      <c r="G241">
        <v>144000</v>
      </c>
      <c r="H241" t="s">
        <v>15</v>
      </c>
      <c r="I241">
        <v>0</v>
      </c>
      <c r="J241" t="s">
        <v>15</v>
      </c>
      <c r="K241" t="s">
        <v>28</v>
      </c>
      <c r="L241" t="str" cm="1">
        <f t="array" ref="L241">_xlfn.IFS(
  C241="PT", "Part-time",
  C241="FT", "Full-time",
  C241="CT", "Contract",
  C241="FL", "Freelance"
)</f>
        <v>Full-time</v>
      </c>
      <c r="M241" t="str" cm="1">
        <f t="array" ref="M241">_xlfn.IFS(
  B241="EN", "Entry-level",
  B241="MI", "Middle-level",
  B241="SE", "Senior-level",
  B241="EX", "Executive-level"
)</f>
        <v>Senior-level</v>
      </c>
    </row>
    <row r="242" spans="1:13" hidden="1" x14ac:dyDescent="0.25">
      <c r="A242">
        <v>2022</v>
      </c>
      <c r="B242" t="s">
        <v>18</v>
      </c>
      <c r="C242" t="s">
        <v>57</v>
      </c>
      <c r="D242" t="s">
        <v>24</v>
      </c>
      <c r="E242">
        <v>90000</v>
      </c>
      <c r="F242" t="s">
        <v>14</v>
      </c>
      <c r="G242">
        <v>90000</v>
      </c>
      <c r="H242" t="s">
        <v>15</v>
      </c>
      <c r="I242">
        <v>100</v>
      </c>
      <c r="J242" t="s">
        <v>15</v>
      </c>
      <c r="K242" t="s">
        <v>16</v>
      </c>
      <c r="L242" t="str" cm="1">
        <f t="array" ref="L242">_xlfn.IFS(
  C242="PT", "Part-time",
  C242="FT", "Full-time",
  C242="CT", "Contract",
  C242="FL", "Freelance"
)</f>
        <v>Contract</v>
      </c>
      <c r="M242" t="str" cm="1">
        <f t="array" ref="M242">_xlfn.IFS(
  B242="EN", "Entry-level",
  B242="MI", "Middle-level",
  B242="SE", "Senior-level",
  B242="EX", "Executive-level"
)</f>
        <v>Senior-level</v>
      </c>
    </row>
    <row r="243" spans="1:13" hidden="1" x14ac:dyDescent="0.25">
      <c r="A243">
        <v>2022</v>
      </c>
      <c r="B243" t="s">
        <v>11</v>
      </c>
      <c r="C243" t="s">
        <v>12</v>
      </c>
      <c r="D243" t="s">
        <v>58</v>
      </c>
      <c r="E243">
        <v>120000</v>
      </c>
      <c r="F243" t="s">
        <v>20</v>
      </c>
      <c r="G243">
        <v>126344</v>
      </c>
      <c r="H243" t="s">
        <v>53</v>
      </c>
      <c r="I243">
        <v>0</v>
      </c>
      <c r="J243" t="s">
        <v>53</v>
      </c>
      <c r="K243" t="s">
        <v>35</v>
      </c>
      <c r="L243" t="str" cm="1">
        <f t="array" ref="L243">_xlfn.IFS(
  C243="PT", "Part-time",
  C243="FT", "Full-time",
  C243="CT", "Contract",
  C243="FL", "Freelance"
)</f>
        <v>Full-time</v>
      </c>
      <c r="M243" t="str" cm="1">
        <f t="array" ref="M243">_xlfn.IFS(
  B243="EN", "Entry-level",
  B243="MI", "Middle-level",
  B243="SE", "Senior-level",
  B243="EX", "Executive-level"
)</f>
        <v>Middle-level</v>
      </c>
    </row>
    <row r="244" spans="1:13" hidden="1" x14ac:dyDescent="0.25">
      <c r="A244">
        <v>2022</v>
      </c>
      <c r="B244" t="s">
        <v>11</v>
      </c>
      <c r="C244" t="s">
        <v>12</v>
      </c>
      <c r="D244" t="s">
        <v>58</v>
      </c>
      <c r="E244">
        <v>80000</v>
      </c>
      <c r="F244" t="s">
        <v>20</v>
      </c>
      <c r="G244">
        <v>84229</v>
      </c>
      <c r="H244" t="s">
        <v>53</v>
      </c>
      <c r="I244">
        <v>0</v>
      </c>
      <c r="J244" t="s">
        <v>53</v>
      </c>
      <c r="K244" t="s">
        <v>35</v>
      </c>
      <c r="L244" t="str" cm="1">
        <f t="array" ref="L244">_xlfn.IFS(
  C244="PT", "Part-time",
  C244="FT", "Full-time",
  C244="CT", "Contract",
  C244="FL", "Freelance"
)</f>
        <v>Full-time</v>
      </c>
      <c r="M244" t="str" cm="1">
        <f t="array" ref="M244">_xlfn.IFS(
  B244="EN", "Entry-level",
  B244="MI", "Middle-level",
  B244="SE", "Senior-level",
  B244="EX", "Executive-level"
)</f>
        <v>Middle-level</v>
      </c>
    </row>
    <row r="245" spans="1:13" hidden="1" x14ac:dyDescent="0.25">
      <c r="A245">
        <v>2022</v>
      </c>
      <c r="B245" t="s">
        <v>18</v>
      </c>
      <c r="C245" t="s">
        <v>12</v>
      </c>
      <c r="D245" t="s">
        <v>19</v>
      </c>
      <c r="E245">
        <v>200000</v>
      </c>
      <c r="F245" t="s">
        <v>14</v>
      </c>
      <c r="G245">
        <v>200000</v>
      </c>
      <c r="H245" t="s">
        <v>15</v>
      </c>
      <c r="I245">
        <v>100</v>
      </c>
      <c r="J245" t="s">
        <v>15</v>
      </c>
      <c r="K245" t="s">
        <v>16</v>
      </c>
      <c r="L245" t="str" cm="1">
        <f t="array" ref="L245">_xlfn.IFS(
  C245="PT", "Part-time",
  C245="FT", "Full-time",
  C245="CT", "Contract",
  C245="FL", "Freelance"
)</f>
        <v>Full-time</v>
      </c>
      <c r="M245" t="str" cm="1">
        <f t="array" ref="M245">_xlfn.IFS(
  B245="EN", "Entry-level",
  B245="MI", "Middle-level",
  B245="SE", "Senior-level",
  B245="EX", "Executive-level"
)</f>
        <v>Senior-level</v>
      </c>
    </row>
    <row r="246" spans="1:13" hidden="1" x14ac:dyDescent="0.25">
      <c r="A246">
        <v>2022</v>
      </c>
      <c r="B246" t="s">
        <v>18</v>
      </c>
      <c r="C246" t="s">
        <v>12</v>
      </c>
      <c r="D246" t="s">
        <v>19</v>
      </c>
      <c r="E246">
        <v>180000</v>
      </c>
      <c r="F246" t="s">
        <v>14</v>
      </c>
      <c r="G246">
        <v>180000</v>
      </c>
      <c r="H246" t="s">
        <v>15</v>
      </c>
      <c r="I246">
        <v>100</v>
      </c>
      <c r="J246" t="s">
        <v>15</v>
      </c>
      <c r="K246" t="s">
        <v>16</v>
      </c>
      <c r="L246" t="str" cm="1">
        <f t="array" ref="L246">_xlfn.IFS(
  C246="PT", "Part-time",
  C246="FT", "Full-time",
  C246="CT", "Contract",
  C246="FL", "Freelance"
)</f>
        <v>Full-time</v>
      </c>
      <c r="M246" t="str" cm="1">
        <f t="array" ref="M246">_xlfn.IFS(
  B246="EN", "Entry-level",
  B246="MI", "Middle-level",
  B246="SE", "Senior-level",
  B246="EX", "Executive-level"
)</f>
        <v>Senior-level</v>
      </c>
    </row>
    <row r="247" spans="1:13" hidden="1" x14ac:dyDescent="0.25">
      <c r="A247">
        <v>2022</v>
      </c>
      <c r="B247" t="s">
        <v>11</v>
      </c>
      <c r="C247" t="s">
        <v>12</v>
      </c>
      <c r="D247" t="s">
        <v>32</v>
      </c>
      <c r="E247">
        <v>108000</v>
      </c>
      <c r="F247" t="s">
        <v>14</v>
      </c>
      <c r="G247">
        <v>108000</v>
      </c>
      <c r="H247" t="s">
        <v>15</v>
      </c>
      <c r="I247">
        <v>100</v>
      </c>
      <c r="J247" t="s">
        <v>15</v>
      </c>
      <c r="K247" t="s">
        <v>16</v>
      </c>
      <c r="L247" t="str" cm="1">
        <f t="array" ref="L247">_xlfn.IFS(
  C247="PT", "Part-time",
  C247="FT", "Full-time",
  C247="CT", "Contract",
  C247="FL", "Freelance"
)</f>
        <v>Full-time</v>
      </c>
      <c r="M247" t="str" cm="1">
        <f t="array" ref="M247">_xlfn.IFS(
  B247="EN", "Entry-level",
  B247="MI", "Middle-level",
  B247="SE", "Senior-level",
  B247="EX", "Executive-level"
)</f>
        <v>Middle-level</v>
      </c>
    </row>
    <row r="248" spans="1:13" hidden="1" x14ac:dyDescent="0.25">
      <c r="A248">
        <v>2022</v>
      </c>
      <c r="B248" t="s">
        <v>11</v>
      </c>
      <c r="C248" t="s">
        <v>12</v>
      </c>
      <c r="D248" t="s">
        <v>32</v>
      </c>
      <c r="E248">
        <v>85000</v>
      </c>
      <c r="F248" t="s">
        <v>14</v>
      </c>
      <c r="G248">
        <v>85000</v>
      </c>
      <c r="H248" t="s">
        <v>15</v>
      </c>
      <c r="I248">
        <v>100</v>
      </c>
      <c r="J248" t="s">
        <v>15</v>
      </c>
      <c r="K248" t="s">
        <v>16</v>
      </c>
      <c r="L248" t="str" cm="1">
        <f t="array" ref="L248">_xlfn.IFS(
  C248="PT", "Part-time",
  C248="FT", "Full-time",
  C248="CT", "Contract",
  C248="FL", "Freelance"
)</f>
        <v>Full-time</v>
      </c>
      <c r="M248" t="str" cm="1">
        <f t="array" ref="M248">_xlfn.IFS(
  B248="EN", "Entry-level",
  B248="MI", "Middle-level",
  B248="SE", "Senior-level",
  B248="EX", "Executive-level"
)</f>
        <v>Middle-level</v>
      </c>
    </row>
    <row r="249" spans="1:13" hidden="1" x14ac:dyDescent="0.25">
      <c r="A249">
        <v>2022</v>
      </c>
      <c r="B249" t="s">
        <v>18</v>
      </c>
      <c r="C249" t="s">
        <v>12</v>
      </c>
      <c r="D249" t="s">
        <v>13</v>
      </c>
      <c r="E249">
        <v>210000</v>
      </c>
      <c r="F249" t="s">
        <v>14</v>
      </c>
      <c r="G249">
        <v>210000</v>
      </c>
      <c r="H249" t="s">
        <v>15</v>
      </c>
      <c r="I249">
        <v>100</v>
      </c>
      <c r="J249" t="s">
        <v>15</v>
      </c>
      <c r="K249" t="s">
        <v>16</v>
      </c>
      <c r="L249" t="str" cm="1">
        <f t="array" ref="L249">_xlfn.IFS(
  C249="PT", "Part-time",
  C249="FT", "Full-time",
  C249="CT", "Contract",
  C249="FL", "Freelance"
)</f>
        <v>Full-time</v>
      </c>
      <c r="M249" t="str" cm="1">
        <f t="array" ref="M249">_xlfn.IFS(
  B249="EN", "Entry-level",
  B249="MI", "Middle-level",
  B249="SE", "Senior-level",
  B249="EX", "Executive-level"
)</f>
        <v>Senior-level</v>
      </c>
    </row>
    <row r="250" spans="1:13" hidden="1" x14ac:dyDescent="0.25">
      <c r="A250">
        <v>2022</v>
      </c>
      <c r="B250" t="s">
        <v>18</v>
      </c>
      <c r="C250" t="s">
        <v>12</v>
      </c>
      <c r="D250" t="s">
        <v>13</v>
      </c>
      <c r="E250">
        <v>180000</v>
      </c>
      <c r="F250" t="s">
        <v>14</v>
      </c>
      <c r="G250">
        <v>180000</v>
      </c>
      <c r="H250" t="s">
        <v>15</v>
      </c>
      <c r="I250">
        <v>100</v>
      </c>
      <c r="J250" t="s">
        <v>15</v>
      </c>
      <c r="K250" t="s">
        <v>16</v>
      </c>
      <c r="L250" t="str" cm="1">
        <f t="array" ref="L250">_xlfn.IFS(
  C250="PT", "Part-time",
  C250="FT", "Full-time",
  C250="CT", "Contract",
  C250="FL", "Freelance"
)</f>
        <v>Full-time</v>
      </c>
      <c r="M250" t="str" cm="1">
        <f t="array" ref="M250">_xlfn.IFS(
  B250="EN", "Entry-level",
  B250="MI", "Middle-level",
  B250="SE", "Senior-level",
  B250="EX", "Executive-level"
)</f>
        <v>Senior-level</v>
      </c>
    </row>
    <row r="251" spans="1:13" hidden="1" x14ac:dyDescent="0.25">
      <c r="A251">
        <v>2022</v>
      </c>
      <c r="B251" t="s">
        <v>18</v>
      </c>
      <c r="C251" t="s">
        <v>12</v>
      </c>
      <c r="D251" t="s">
        <v>19</v>
      </c>
      <c r="E251">
        <v>165000</v>
      </c>
      <c r="F251" t="s">
        <v>14</v>
      </c>
      <c r="G251">
        <v>165000</v>
      </c>
      <c r="H251" t="s">
        <v>15</v>
      </c>
      <c r="I251">
        <v>100</v>
      </c>
      <c r="J251" t="s">
        <v>15</v>
      </c>
      <c r="K251" t="s">
        <v>16</v>
      </c>
      <c r="L251" t="str" cm="1">
        <f t="array" ref="L251">_xlfn.IFS(
  C251="PT", "Part-time",
  C251="FT", "Full-time",
  C251="CT", "Contract",
  C251="FL", "Freelance"
)</f>
        <v>Full-time</v>
      </c>
      <c r="M251" t="str" cm="1">
        <f t="array" ref="M251">_xlfn.IFS(
  B251="EN", "Entry-level",
  B251="MI", "Middle-level",
  B251="SE", "Senior-level",
  B251="EX", "Executive-level"
)</f>
        <v>Senior-level</v>
      </c>
    </row>
    <row r="252" spans="1:13" hidden="1" x14ac:dyDescent="0.25">
      <c r="A252">
        <v>2022</v>
      </c>
      <c r="B252" t="s">
        <v>18</v>
      </c>
      <c r="C252" t="s">
        <v>12</v>
      </c>
      <c r="D252" t="s">
        <v>19</v>
      </c>
      <c r="E252">
        <v>132000</v>
      </c>
      <c r="F252" t="s">
        <v>14</v>
      </c>
      <c r="G252">
        <v>132000</v>
      </c>
      <c r="H252" t="s">
        <v>15</v>
      </c>
      <c r="I252">
        <v>100</v>
      </c>
      <c r="J252" t="s">
        <v>15</v>
      </c>
      <c r="K252" t="s">
        <v>16</v>
      </c>
      <c r="L252" t="str" cm="1">
        <f t="array" ref="L252">_xlfn.IFS(
  C252="PT", "Part-time",
  C252="FT", "Full-time",
  C252="CT", "Contract",
  C252="FL", "Freelance"
)</f>
        <v>Full-time</v>
      </c>
      <c r="M252" t="str" cm="1">
        <f t="array" ref="M252">_xlfn.IFS(
  B252="EN", "Entry-level",
  B252="MI", "Middle-level",
  B252="SE", "Senior-level",
  B252="EX", "Executive-level"
)</f>
        <v>Senior-level</v>
      </c>
    </row>
    <row r="253" spans="1:13" hidden="1" x14ac:dyDescent="0.25">
      <c r="A253">
        <v>2022</v>
      </c>
      <c r="B253" t="s">
        <v>18</v>
      </c>
      <c r="C253" t="s">
        <v>12</v>
      </c>
      <c r="D253" t="s">
        <v>32</v>
      </c>
      <c r="E253">
        <v>130000</v>
      </c>
      <c r="F253" t="s">
        <v>14</v>
      </c>
      <c r="G253">
        <v>130000</v>
      </c>
      <c r="H253" t="s">
        <v>15</v>
      </c>
      <c r="I253">
        <v>100</v>
      </c>
      <c r="J253" t="s">
        <v>15</v>
      </c>
      <c r="K253" t="s">
        <v>16</v>
      </c>
      <c r="L253" t="str" cm="1">
        <f t="array" ref="L253">_xlfn.IFS(
  C253="PT", "Part-time",
  C253="FT", "Full-time",
  C253="CT", "Contract",
  C253="FL", "Freelance"
)</f>
        <v>Full-time</v>
      </c>
      <c r="M253" t="str" cm="1">
        <f t="array" ref="M253">_xlfn.IFS(
  B253="EN", "Entry-level",
  B253="MI", "Middle-level",
  B253="SE", "Senior-level",
  B253="EX", "Executive-level"
)</f>
        <v>Senior-level</v>
      </c>
    </row>
    <row r="254" spans="1:13" hidden="1" x14ac:dyDescent="0.25">
      <c r="A254">
        <v>2022</v>
      </c>
      <c r="B254" t="s">
        <v>18</v>
      </c>
      <c r="C254" t="s">
        <v>12</v>
      </c>
      <c r="D254" t="s">
        <v>32</v>
      </c>
      <c r="E254">
        <v>110000</v>
      </c>
      <c r="F254" t="s">
        <v>14</v>
      </c>
      <c r="G254">
        <v>110000</v>
      </c>
      <c r="H254" t="s">
        <v>15</v>
      </c>
      <c r="I254">
        <v>100</v>
      </c>
      <c r="J254" t="s">
        <v>15</v>
      </c>
      <c r="K254" t="s">
        <v>16</v>
      </c>
      <c r="L254" t="str" cm="1">
        <f t="array" ref="L254">_xlfn.IFS(
  C254="PT", "Part-time",
  C254="FT", "Full-time",
  C254="CT", "Contract",
  C254="FL", "Freelance"
)</f>
        <v>Full-time</v>
      </c>
      <c r="M254" t="str" cm="1">
        <f t="array" ref="M254">_xlfn.IFS(
  B254="EN", "Entry-level",
  B254="MI", "Middle-level",
  B254="SE", "Senior-level",
  B254="EX", "Executive-level"
)</f>
        <v>Senior-level</v>
      </c>
    </row>
    <row r="255" spans="1:13" hidden="1" x14ac:dyDescent="0.25">
      <c r="A255">
        <v>2022</v>
      </c>
      <c r="B255" t="s">
        <v>11</v>
      </c>
      <c r="C255" t="s">
        <v>12</v>
      </c>
      <c r="D255" t="s">
        <v>50</v>
      </c>
      <c r="E255">
        <v>65000</v>
      </c>
      <c r="F255" t="s">
        <v>45</v>
      </c>
      <c r="G255">
        <v>45388</v>
      </c>
      <c r="H255" t="s">
        <v>46</v>
      </c>
      <c r="I255">
        <v>50</v>
      </c>
      <c r="J255" t="s">
        <v>46</v>
      </c>
      <c r="K255" t="s">
        <v>28</v>
      </c>
      <c r="L255" t="str" cm="1">
        <f t="array" ref="L255">_xlfn.IFS(
  C255="PT", "Part-time",
  C255="FT", "Full-time",
  C255="CT", "Contract",
  C255="FL", "Freelance"
)</f>
        <v>Full-time</v>
      </c>
      <c r="M255" t="str" cm="1">
        <f t="array" ref="M255">_xlfn.IFS(
  B255="EN", "Entry-level",
  B255="MI", "Middle-level",
  B255="SE", "Senior-level",
  B255="EX", "Executive-level"
)</f>
        <v>Middle-level</v>
      </c>
    </row>
    <row r="256" spans="1:13" hidden="1" x14ac:dyDescent="0.25">
      <c r="A256">
        <v>2021</v>
      </c>
      <c r="B256" t="s">
        <v>25</v>
      </c>
      <c r="C256" t="s">
        <v>12</v>
      </c>
      <c r="D256" t="s">
        <v>24</v>
      </c>
      <c r="E256">
        <v>56000</v>
      </c>
      <c r="F256" t="s">
        <v>45</v>
      </c>
      <c r="G256">
        <v>42028</v>
      </c>
      <c r="H256" t="s">
        <v>46</v>
      </c>
      <c r="I256">
        <v>50</v>
      </c>
      <c r="J256" t="s">
        <v>46</v>
      </c>
      <c r="K256" t="s">
        <v>28</v>
      </c>
      <c r="L256" t="str" cm="1">
        <f t="array" ref="L256">_xlfn.IFS(
  C256="PT", "Part-time",
  C256="FT", "Full-time",
  C256="CT", "Contract",
  C256="FL", "Freelance"
)</f>
        <v>Full-time</v>
      </c>
      <c r="M256" t="str" cm="1">
        <f t="array" ref="M256">_xlfn.IFS(
  B256="EN", "Entry-level",
  B256="MI", "Middle-level",
  B256="SE", "Senior-level",
  B256="EX", "Executive-level"
)</f>
        <v>Entry-level</v>
      </c>
    </row>
    <row r="257" spans="1:13" hidden="1" x14ac:dyDescent="0.25">
      <c r="A257">
        <v>2022</v>
      </c>
      <c r="B257" t="s">
        <v>11</v>
      </c>
      <c r="C257" t="s">
        <v>12</v>
      </c>
      <c r="D257" t="s">
        <v>59</v>
      </c>
      <c r="E257">
        <v>135000</v>
      </c>
      <c r="F257" t="s">
        <v>14</v>
      </c>
      <c r="G257">
        <v>135000</v>
      </c>
      <c r="H257" t="s">
        <v>15</v>
      </c>
      <c r="I257">
        <v>100</v>
      </c>
      <c r="J257" t="s">
        <v>15</v>
      </c>
      <c r="K257" t="s">
        <v>28</v>
      </c>
      <c r="L257" t="str" cm="1">
        <f t="array" ref="L257">_xlfn.IFS(
  C257="PT", "Part-time",
  C257="FT", "Full-time",
  C257="CT", "Contract",
  C257="FL", "Freelance"
)</f>
        <v>Full-time</v>
      </c>
      <c r="M257" t="str" cm="1">
        <f t="array" ref="M257">_xlfn.IFS(
  B257="EN", "Entry-level",
  B257="MI", "Middle-level",
  B257="SE", "Senior-level",
  B257="EX", "Executive-level"
)</f>
        <v>Middle-level</v>
      </c>
    </row>
    <row r="258" spans="1:13" hidden="1" x14ac:dyDescent="0.25">
      <c r="A258">
        <v>2022</v>
      </c>
      <c r="B258" t="s">
        <v>18</v>
      </c>
      <c r="C258" t="s">
        <v>12</v>
      </c>
      <c r="D258" t="s">
        <v>19</v>
      </c>
      <c r="E258">
        <v>178800</v>
      </c>
      <c r="F258" t="s">
        <v>14</v>
      </c>
      <c r="G258">
        <v>178800</v>
      </c>
      <c r="H258" t="s">
        <v>15</v>
      </c>
      <c r="I258">
        <v>100</v>
      </c>
      <c r="J258" t="s">
        <v>15</v>
      </c>
      <c r="K258" t="s">
        <v>28</v>
      </c>
      <c r="L258" t="str" cm="1">
        <f t="array" ref="L258">_xlfn.IFS(
  C258="PT", "Part-time",
  C258="FT", "Full-time",
  C258="CT", "Contract",
  C258="FL", "Freelance"
)</f>
        <v>Full-time</v>
      </c>
      <c r="M258" t="str" cm="1">
        <f t="array" ref="M258">_xlfn.IFS(
  B258="EN", "Entry-level",
  B258="MI", "Middle-level",
  B258="SE", "Senior-level",
  B258="EX", "Executive-level"
)</f>
        <v>Senior-level</v>
      </c>
    </row>
    <row r="259" spans="1:13" hidden="1" x14ac:dyDescent="0.25">
      <c r="A259">
        <v>2022</v>
      </c>
      <c r="B259" t="s">
        <v>18</v>
      </c>
      <c r="C259" t="s">
        <v>12</v>
      </c>
      <c r="D259" t="s">
        <v>19</v>
      </c>
      <c r="E259">
        <v>132100</v>
      </c>
      <c r="F259" t="s">
        <v>14</v>
      </c>
      <c r="G259">
        <v>132100</v>
      </c>
      <c r="H259" t="s">
        <v>15</v>
      </c>
      <c r="I259">
        <v>100</v>
      </c>
      <c r="J259" t="s">
        <v>15</v>
      </c>
      <c r="K259" t="s">
        <v>28</v>
      </c>
      <c r="L259" t="str" cm="1">
        <f t="array" ref="L259">_xlfn.IFS(
  C259="PT", "Part-time",
  C259="FT", "Full-time",
  C259="CT", "Contract",
  C259="FL", "Freelance"
)</f>
        <v>Full-time</v>
      </c>
      <c r="M259" t="str" cm="1">
        <f t="array" ref="M259">_xlfn.IFS(
  B259="EN", "Entry-level",
  B259="MI", "Middle-level",
  B259="SE", "Senior-level",
  B259="EX", "Executive-level"
)</f>
        <v>Senior-level</v>
      </c>
    </row>
    <row r="260" spans="1:13" hidden="1" x14ac:dyDescent="0.25">
      <c r="A260">
        <v>2022</v>
      </c>
      <c r="B260" t="s">
        <v>25</v>
      </c>
      <c r="C260" t="s">
        <v>12</v>
      </c>
      <c r="D260" t="s">
        <v>24</v>
      </c>
      <c r="E260">
        <v>20000</v>
      </c>
      <c r="F260" t="s">
        <v>14</v>
      </c>
      <c r="G260">
        <v>20000</v>
      </c>
      <c r="H260" t="s">
        <v>60</v>
      </c>
      <c r="I260">
        <v>50</v>
      </c>
      <c r="J260" t="s">
        <v>15</v>
      </c>
      <c r="K260" t="s">
        <v>16</v>
      </c>
      <c r="L260" t="str" cm="1">
        <f t="array" ref="L260">_xlfn.IFS(
  C260="PT", "Part-time",
  C260="FT", "Full-time",
  C260="CT", "Contract",
  C260="FL", "Freelance"
)</f>
        <v>Full-time</v>
      </c>
      <c r="M260" t="str" cm="1">
        <f t="array" ref="M260">_xlfn.IFS(
  B260="EN", "Entry-level",
  B260="MI", "Middle-level",
  B260="SE", "Senior-level",
  B260="EX", "Executive-level"
)</f>
        <v>Entry-level</v>
      </c>
    </row>
    <row r="261" spans="1:13" hidden="1" x14ac:dyDescent="0.25">
      <c r="A261">
        <v>2022</v>
      </c>
      <c r="B261" t="s">
        <v>18</v>
      </c>
      <c r="C261" t="s">
        <v>12</v>
      </c>
      <c r="D261" t="s">
        <v>13</v>
      </c>
      <c r="E261">
        <v>140000</v>
      </c>
      <c r="F261" t="s">
        <v>14</v>
      </c>
      <c r="G261">
        <v>140000</v>
      </c>
      <c r="H261" t="s">
        <v>30</v>
      </c>
      <c r="I261">
        <v>0</v>
      </c>
      <c r="J261" t="s">
        <v>30</v>
      </c>
      <c r="K261" t="s">
        <v>16</v>
      </c>
      <c r="L261" t="str" cm="1">
        <f t="array" ref="L261">_xlfn.IFS(
  C261="PT", "Part-time",
  C261="FT", "Full-time",
  C261="CT", "Contract",
  C261="FL", "Freelance"
)</f>
        <v>Full-time</v>
      </c>
      <c r="M261" t="str" cm="1">
        <f t="array" ref="M261">_xlfn.IFS(
  B261="EN", "Entry-level",
  B261="MI", "Middle-level",
  B261="SE", "Senior-level",
  B261="EX", "Executive-level"
)</f>
        <v>Senior-level</v>
      </c>
    </row>
    <row r="262" spans="1:13" hidden="1" x14ac:dyDescent="0.25">
      <c r="A262">
        <v>2022</v>
      </c>
      <c r="B262" t="s">
        <v>18</v>
      </c>
      <c r="C262" t="s">
        <v>12</v>
      </c>
      <c r="D262" t="s">
        <v>13</v>
      </c>
      <c r="E262">
        <v>110000</v>
      </c>
      <c r="F262" t="s">
        <v>14</v>
      </c>
      <c r="G262">
        <v>110000</v>
      </c>
      <c r="H262" t="s">
        <v>30</v>
      </c>
      <c r="I262">
        <v>0</v>
      </c>
      <c r="J262" t="s">
        <v>30</v>
      </c>
      <c r="K262" t="s">
        <v>16</v>
      </c>
      <c r="L262" t="str" cm="1">
        <f t="array" ref="L262">_xlfn.IFS(
  C262="PT", "Part-time",
  C262="FT", "Full-time",
  C262="CT", "Contract",
  C262="FL", "Freelance"
)</f>
        <v>Full-time</v>
      </c>
      <c r="M262" t="str" cm="1">
        <f t="array" ref="M262">_xlfn.IFS(
  B262="EN", "Entry-level",
  B262="MI", "Middle-level",
  B262="SE", "Senior-level",
  B262="EX", "Executive-level"
)</f>
        <v>Senior-level</v>
      </c>
    </row>
    <row r="263" spans="1:13" hidden="1" x14ac:dyDescent="0.25">
      <c r="A263">
        <v>2022</v>
      </c>
      <c r="B263" t="s">
        <v>18</v>
      </c>
      <c r="C263" t="s">
        <v>12</v>
      </c>
      <c r="D263" t="s">
        <v>19</v>
      </c>
      <c r="E263">
        <v>160000</v>
      </c>
      <c r="F263" t="s">
        <v>14</v>
      </c>
      <c r="G263">
        <v>160000</v>
      </c>
      <c r="H263" t="s">
        <v>15</v>
      </c>
      <c r="I263">
        <v>100</v>
      </c>
      <c r="J263" t="s">
        <v>15</v>
      </c>
      <c r="K263" t="s">
        <v>16</v>
      </c>
      <c r="L263" t="str" cm="1">
        <f t="array" ref="L263">_xlfn.IFS(
  C263="PT", "Part-time",
  C263="FT", "Full-time",
  C263="CT", "Contract",
  C263="FL", "Freelance"
)</f>
        <v>Full-time</v>
      </c>
      <c r="M263" t="str" cm="1">
        <f t="array" ref="M263">_xlfn.IFS(
  B263="EN", "Entry-level",
  B263="MI", "Middle-level",
  B263="SE", "Senior-level",
  B263="EX", "Executive-level"
)</f>
        <v>Senior-level</v>
      </c>
    </row>
    <row r="264" spans="1:13" hidden="1" x14ac:dyDescent="0.25">
      <c r="A264">
        <v>2022</v>
      </c>
      <c r="B264" t="s">
        <v>18</v>
      </c>
      <c r="C264" t="s">
        <v>12</v>
      </c>
      <c r="D264" t="s">
        <v>19</v>
      </c>
      <c r="E264">
        <v>85000</v>
      </c>
      <c r="F264" t="s">
        <v>14</v>
      </c>
      <c r="G264">
        <v>85000</v>
      </c>
      <c r="H264" t="s">
        <v>15</v>
      </c>
      <c r="I264">
        <v>100</v>
      </c>
      <c r="J264" t="s">
        <v>15</v>
      </c>
      <c r="K264" t="s">
        <v>16</v>
      </c>
      <c r="L264" t="str" cm="1">
        <f t="array" ref="L264">_xlfn.IFS(
  C264="PT", "Part-time",
  C264="FT", "Full-time",
  C264="CT", "Contract",
  C264="FL", "Freelance"
)</f>
        <v>Full-time</v>
      </c>
      <c r="M264" t="str" cm="1">
        <f t="array" ref="M264">_xlfn.IFS(
  B264="EN", "Entry-level",
  B264="MI", "Middle-level",
  B264="SE", "Senior-level",
  B264="EX", "Executive-level"
)</f>
        <v>Senior-level</v>
      </c>
    </row>
    <row r="265" spans="1:13" hidden="1" x14ac:dyDescent="0.25">
      <c r="A265">
        <v>2022</v>
      </c>
      <c r="B265" t="s">
        <v>18</v>
      </c>
      <c r="C265" t="s">
        <v>12</v>
      </c>
      <c r="D265" t="s">
        <v>61</v>
      </c>
      <c r="E265">
        <v>250000</v>
      </c>
      <c r="F265" t="s">
        <v>14</v>
      </c>
      <c r="G265">
        <v>250000</v>
      </c>
      <c r="H265" t="s">
        <v>15</v>
      </c>
      <c r="I265">
        <v>100</v>
      </c>
      <c r="J265" t="s">
        <v>15</v>
      </c>
      <c r="K265" t="s">
        <v>16</v>
      </c>
      <c r="L265" t="str" cm="1">
        <f t="array" ref="L265">_xlfn.IFS(
  C265="PT", "Part-time",
  C265="FT", "Full-time",
  C265="CT", "Contract",
  C265="FL", "Freelance"
)</f>
        <v>Full-time</v>
      </c>
      <c r="M265" t="str" cm="1">
        <f t="array" ref="M265">_xlfn.IFS(
  B265="EN", "Entry-level",
  B265="MI", "Middle-level",
  B265="SE", "Senior-level",
  B265="EX", "Executive-level"
)</f>
        <v>Senior-level</v>
      </c>
    </row>
    <row r="266" spans="1:13" hidden="1" x14ac:dyDescent="0.25">
      <c r="A266">
        <v>2022</v>
      </c>
      <c r="B266" t="s">
        <v>18</v>
      </c>
      <c r="C266" t="s">
        <v>12</v>
      </c>
      <c r="D266" t="s">
        <v>61</v>
      </c>
      <c r="E266">
        <v>63000</v>
      </c>
      <c r="F266" t="s">
        <v>14</v>
      </c>
      <c r="G266">
        <v>63000</v>
      </c>
      <c r="H266" t="s">
        <v>15</v>
      </c>
      <c r="I266">
        <v>100</v>
      </c>
      <c r="J266" t="s">
        <v>15</v>
      </c>
      <c r="K266" t="s">
        <v>16</v>
      </c>
      <c r="L266" t="str" cm="1">
        <f t="array" ref="L266">_xlfn.IFS(
  C266="PT", "Part-time",
  C266="FT", "Full-time",
  C266="CT", "Contract",
  C266="FL", "Freelance"
)</f>
        <v>Full-time</v>
      </c>
      <c r="M266" t="str" cm="1">
        <f t="array" ref="M266">_xlfn.IFS(
  B266="EN", "Entry-level",
  B266="MI", "Middle-level",
  B266="SE", "Senior-level",
  B266="EX", "Executive-level"
)</f>
        <v>Senior-level</v>
      </c>
    </row>
    <row r="267" spans="1:13" hidden="1" x14ac:dyDescent="0.25">
      <c r="A267">
        <v>2022</v>
      </c>
      <c r="B267" t="s">
        <v>22</v>
      </c>
      <c r="C267" t="s">
        <v>12</v>
      </c>
      <c r="D267" t="s">
        <v>19</v>
      </c>
      <c r="E267">
        <v>187200</v>
      </c>
      <c r="F267" t="s">
        <v>14</v>
      </c>
      <c r="G267">
        <v>187200</v>
      </c>
      <c r="H267" t="s">
        <v>15</v>
      </c>
      <c r="I267">
        <v>100</v>
      </c>
      <c r="J267" t="s">
        <v>15</v>
      </c>
      <c r="K267" t="s">
        <v>16</v>
      </c>
      <c r="L267" t="str" cm="1">
        <f t="array" ref="L267">_xlfn.IFS(
  C267="PT", "Part-time",
  C267="FT", "Full-time",
  C267="CT", "Contract",
  C267="FL", "Freelance"
)</f>
        <v>Full-time</v>
      </c>
      <c r="M267" t="str" cm="1">
        <f t="array" ref="M267">_xlfn.IFS(
  B267="EN", "Entry-level",
  B267="MI", "Middle-level",
  B267="SE", "Senior-level",
  B267="EX", "Executive-level"
)</f>
        <v>Executive-level</v>
      </c>
    </row>
    <row r="268" spans="1:13" hidden="1" x14ac:dyDescent="0.25">
      <c r="A268">
        <v>2022</v>
      </c>
      <c r="B268" t="s">
        <v>22</v>
      </c>
      <c r="C268" t="s">
        <v>12</v>
      </c>
      <c r="D268" t="s">
        <v>19</v>
      </c>
      <c r="E268">
        <v>116100</v>
      </c>
      <c r="F268" t="s">
        <v>14</v>
      </c>
      <c r="G268">
        <v>116100</v>
      </c>
      <c r="H268" t="s">
        <v>15</v>
      </c>
      <c r="I268">
        <v>100</v>
      </c>
      <c r="J268" t="s">
        <v>15</v>
      </c>
      <c r="K268" t="s">
        <v>16</v>
      </c>
      <c r="L268" t="str" cm="1">
        <f t="array" ref="L268">_xlfn.IFS(
  C268="PT", "Part-time",
  C268="FT", "Full-time",
  C268="CT", "Contract",
  C268="FL", "Freelance"
)</f>
        <v>Full-time</v>
      </c>
      <c r="M268" t="str" cm="1">
        <f t="array" ref="M268">_xlfn.IFS(
  B268="EN", "Entry-level",
  B268="MI", "Middle-level",
  B268="SE", "Senior-level",
  B268="EX", "Executive-level"
)</f>
        <v>Executive-level</v>
      </c>
    </row>
    <row r="269" spans="1:13" x14ac:dyDescent="0.25">
      <c r="A269">
        <v>2022</v>
      </c>
      <c r="B269" t="s">
        <v>11</v>
      </c>
      <c r="C269" t="s">
        <v>12</v>
      </c>
      <c r="D269" t="s">
        <v>17</v>
      </c>
      <c r="E269">
        <v>10000</v>
      </c>
      <c r="F269" t="s">
        <v>14</v>
      </c>
      <c r="G269">
        <v>10000</v>
      </c>
      <c r="H269" t="s">
        <v>62</v>
      </c>
      <c r="I269">
        <v>0</v>
      </c>
      <c r="J269" t="s">
        <v>62</v>
      </c>
      <c r="K269" t="s">
        <v>16</v>
      </c>
      <c r="L269" t="str" cm="1">
        <f t="array" ref="L269">_xlfn.IFS(
  C269="PT", "Part-time",
  C269="FT", "Full-time",
  C269="CT", "Contract",
  C269="FL", "Freelance"
)</f>
        <v>Full-time</v>
      </c>
      <c r="M269" t="str" cm="1">
        <f t="array" ref="M269">_xlfn.IFS(
  B269="EN", "Entry-level",
  B269="MI", "Middle-level",
  B269="SE", "Senior-level",
  B269="EX", "Executive-level"
)</f>
        <v>Middle-level</v>
      </c>
    </row>
    <row r="270" spans="1:13" hidden="1" x14ac:dyDescent="0.25">
      <c r="A270">
        <v>2022</v>
      </c>
      <c r="B270" t="s">
        <v>18</v>
      </c>
      <c r="C270" t="s">
        <v>12</v>
      </c>
      <c r="D270" t="s">
        <v>19</v>
      </c>
      <c r="E270">
        <v>200000</v>
      </c>
      <c r="F270" t="s">
        <v>14</v>
      </c>
      <c r="G270">
        <v>200000</v>
      </c>
      <c r="H270" t="s">
        <v>15</v>
      </c>
      <c r="I270">
        <v>100</v>
      </c>
      <c r="J270" t="s">
        <v>15</v>
      </c>
      <c r="K270" t="s">
        <v>16</v>
      </c>
      <c r="L270" t="str" cm="1">
        <f t="array" ref="L270">_xlfn.IFS(
  C270="PT", "Part-time",
  C270="FT", "Full-time",
  C270="CT", "Contract",
  C270="FL", "Freelance"
)</f>
        <v>Full-time</v>
      </c>
      <c r="M270" t="str" cm="1">
        <f t="array" ref="M270">_xlfn.IFS(
  B270="EN", "Entry-level",
  B270="MI", "Middle-level",
  B270="SE", "Senior-level",
  B270="EX", "Executive-level"
)</f>
        <v>Senior-level</v>
      </c>
    </row>
    <row r="271" spans="1:13" hidden="1" x14ac:dyDescent="0.25">
      <c r="A271">
        <v>2022</v>
      </c>
      <c r="B271" t="s">
        <v>18</v>
      </c>
      <c r="C271" t="s">
        <v>12</v>
      </c>
      <c r="D271" t="s">
        <v>19</v>
      </c>
      <c r="E271">
        <v>145000</v>
      </c>
      <c r="F271" t="s">
        <v>14</v>
      </c>
      <c r="G271">
        <v>145000</v>
      </c>
      <c r="H271" t="s">
        <v>15</v>
      </c>
      <c r="I271">
        <v>100</v>
      </c>
      <c r="J271" t="s">
        <v>15</v>
      </c>
      <c r="K271" t="s">
        <v>16</v>
      </c>
      <c r="L271" t="str" cm="1">
        <f t="array" ref="L271">_xlfn.IFS(
  C271="PT", "Part-time",
  C271="FT", "Full-time",
  C271="CT", "Contract",
  C271="FL", "Freelance"
)</f>
        <v>Full-time</v>
      </c>
      <c r="M271" t="str" cm="1">
        <f t="array" ref="M271">_xlfn.IFS(
  B271="EN", "Entry-level",
  B271="MI", "Middle-level",
  B271="SE", "Senior-level",
  B271="EX", "Executive-level"
)</f>
        <v>Senior-level</v>
      </c>
    </row>
    <row r="272" spans="1:13" hidden="1" x14ac:dyDescent="0.25">
      <c r="A272">
        <v>2022</v>
      </c>
      <c r="B272" t="s">
        <v>18</v>
      </c>
      <c r="C272" t="s">
        <v>12</v>
      </c>
      <c r="D272" t="s">
        <v>19</v>
      </c>
      <c r="E272">
        <v>229998</v>
      </c>
      <c r="F272" t="s">
        <v>14</v>
      </c>
      <c r="G272">
        <v>229998</v>
      </c>
      <c r="H272" t="s">
        <v>15</v>
      </c>
      <c r="I272">
        <v>0</v>
      </c>
      <c r="J272" t="s">
        <v>15</v>
      </c>
      <c r="K272" t="s">
        <v>28</v>
      </c>
      <c r="L272" t="str" cm="1">
        <f t="array" ref="L272">_xlfn.IFS(
  C272="PT", "Part-time",
  C272="FT", "Full-time",
  C272="CT", "Contract",
  C272="FL", "Freelance"
)</f>
        <v>Full-time</v>
      </c>
      <c r="M272" t="str" cm="1">
        <f t="array" ref="M272">_xlfn.IFS(
  B272="EN", "Entry-level",
  B272="MI", "Middle-level",
  B272="SE", "Senior-level",
  B272="EX", "Executive-level"
)</f>
        <v>Senior-level</v>
      </c>
    </row>
    <row r="273" spans="1:13" hidden="1" x14ac:dyDescent="0.25">
      <c r="A273">
        <v>2022</v>
      </c>
      <c r="B273" t="s">
        <v>18</v>
      </c>
      <c r="C273" t="s">
        <v>12</v>
      </c>
      <c r="D273" t="s">
        <v>19</v>
      </c>
      <c r="E273">
        <v>154545</v>
      </c>
      <c r="F273" t="s">
        <v>14</v>
      </c>
      <c r="G273">
        <v>154545</v>
      </c>
      <c r="H273" t="s">
        <v>15</v>
      </c>
      <c r="I273">
        <v>0</v>
      </c>
      <c r="J273" t="s">
        <v>15</v>
      </c>
      <c r="K273" t="s">
        <v>28</v>
      </c>
      <c r="L273" t="str" cm="1">
        <f t="array" ref="L273">_xlfn.IFS(
  C273="PT", "Part-time",
  C273="FT", "Full-time",
  C273="CT", "Contract",
  C273="FL", "Freelance"
)</f>
        <v>Full-time</v>
      </c>
      <c r="M273" t="str" cm="1">
        <f t="array" ref="M273">_xlfn.IFS(
  B273="EN", "Entry-level",
  B273="MI", "Middle-level",
  B273="SE", "Senior-level",
  B273="EX", "Executive-level"
)</f>
        <v>Senior-level</v>
      </c>
    </row>
    <row r="274" spans="1:13" x14ac:dyDescent="0.25">
      <c r="A274">
        <v>2022</v>
      </c>
      <c r="B274" t="s">
        <v>18</v>
      </c>
      <c r="C274" t="s">
        <v>12</v>
      </c>
      <c r="D274" t="s">
        <v>17</v>
      </c>
      <c r="E274">
        <v>215000</v>
      </c>
      <c r="F274" t="s">
        <v>14</v>
      </c>
      <c r="G274">
        <v>215000</v>
      </c>
      <c r="H274" t="s">
        <v>15</v>
      </c>
      <c r="I274">
        <v>0</v>
      </c>
      <c r="J274" t="s">
        <v>15</v>
      </c>
      <c r="K274" t="s">
        <v>28</v>
      </c>
      <c r="L274" t="str" cm="1">
        <f t="array" ref="L274">_xlfn.IFS(
  C274="PT", "Part-time",
  C274="FT", "Full-time",
  C274="CT", "Contract",
  C274="FL", "Freelance"
)</f>
        <v>Full-time</v>
      </c>
      <c r="M274" t="str" cm="1">
        <f t="array" ref="M274">_xlfn.IFS(
  B274="EN", "Entry-level",
  B274="MI", "Middle-level",
  B274="SE", "Senior-level",
  B274="EX", "Executive-level"
)</f>
        <v>Senior-level</v>
      </c>
    </row>
    <row r="275" spans="1:13" x14ac:dyDescent="0.25">
      <c r="A275">
        <v>2022</v>
      </c>
      <c r="B275" t="s">
        <v>18</v>
      </c>
      <c r="C275" t="s">
        <v>12</v>
      </c>
      <c r="D275" t="s">
        <v>17</v>
      </c>
      <c r="E275">
        <v>159000</v>
      </c>
      <c r="F275" t="s">
        <v>14</v>
      </c>
      <c r="G275">
        <v>159000</v>
      </c>
      <c r="H275" t="s">
        <v>15</v>
      </c>
      <c r="I275">
        <v>0</v>
      </c>
      <c r="J275" t="s">
        <v>15</v>
      </c>
      <c r="K275" t="s">
        <v>28</v>
      </c>
      <c r="L275" t="str" cm="1">
        <f t="array" ref="L275">_xlfn.IFS(
  C275="PT", "Part-time",
  C275="FT", "Full-time",
  C275="CT", "Contract",
  C275="FL", "Freelance"
)</f>
        <v>Full-time</v>
      </c>
      <c r="M275" t="str" cm="1">
        <f t="array" ref="M275">_xlfn.IFS(
  B275="EN", "Entry-level",
  B275="MI", "Middle-level",
  B275="SE", "Senior-level",
  B275="EX", "Executive-level"
)</f>
        <v>Senior-level</v>
      </c>
    </row>
    <row r="276" spans="1:13" hidden="1" x14ac:dyDescent="0.25">
      <c r="A276">
        <v>2022</v>
      </c>
      <c r="B276" t="s">
        <v>18</v>
      </c>
      <c r="C276" t="s">
        <v>12</v>
      </c>
      <c r="D276" t="s">
        <v>19</v>
      </c>
      <c r="E276">
        <v>229998</v>
      </c>
      <c r="F276" t="s">
        <v>14</v>
      </c>
      <c r="G276">
        <v>229998</v>
      </c>
      <c r="H276" t="s">
        <v>15</v>
      </c>
      <c r="I276">
        <v>0</v>
      </c>
      <c r="J276" t="s">
        <v>15</v>
      </c>
      <c r="K276" t="s">
        <v>28</v>
      </c>
      <c r="L276" t="str" cm="1">
        <f t="array" ref="L276">_xlfn.IFS(
  C276="PT", "Part-time",
  C276="FT", "Full-time",
  C276="CT", "Contract",
  C276="FL", "Freelance"
)</f>
        <v>Full-time</v>
      </c>
      <c r="M276" t="str" cm="1">
        <f t="array" ref="M276">_xlfn.IFS(
  B276="EN", "Entry-level",
  B276="MI", "Middle-level",
  B276="SE", "Senior-level",
  B276="EX", "Executive-level"
)</f>
        <v>Senior-level</v>
      </c>
    </row>
    <row r="277" spans="1:13" hidden="1" x14ac:dyDescent="0.25">
      <c r="A277">
        <v>2022</v>
      </c>
      <c r="B277" t="s">
        <v>18</v>
      </c>
      <c r="C277" t="s">
        <v>12</v>
      </c>
      <c r="D277" t="s">
        <v>19</v>
      </c>
      <c r="E277">
        <v>154545</v>
      </c>
      <c r="F277" t="s">
        <v>14</v>
      </c>
      <c r="G277">
        <v>154545</v>
      </c>
      <c r="H277" t="s">
        <v>15</v>
      </c>
      <c r="I277">
        <v>0</v>
      </c>
      <c r="J277" t="s">
        <v>15</v>
      </c>
      <c r="K277" t="s">
        <v>28</v>
      </c>
      <c r="L277" t="str" cm="1">
        <f t="array" ref="L277">_xlfn.IFS(
  C277="PT", "Part-time",
  C277="FT", "Full-time",
  C277="CT", "Contract",
  C277="FL", "Freelance"
)</f>
        <v>Full-time</v>
      </c>
      <c r="M277" t="str" cm="1">
        <f t="array" ref="M277">_xlfn.IFS(
  B277="EN", "Entry-level",
  B277="MI", "Middle-level",
  B277="SE", "Senior-level",
  B277="EX", "Executive-level"
)</f>
        <v>Senior-level</v>
      </c>
    </row>
    <row r="278" spans="1:13" hidden="1" x14ac:dyDescent="0.25">
      <c r="A278">
        <v>2022</v>
      </c>
      <c r="B278" t="s">
        <v>25</v>
      </c>
      <c r="C278" t="s">
        <v>12</v>
      </c>
      <c r="D278" t="s">
        <v>63</v>
      </c>
      <c r="E278">
        <v>50000</v>
      </c>
      <c r="F278" t="s">
        <v>14</v>
      </c>
      <c r="G278">
        <v>50000</v>
      </c>
      <c r="H278" t="s">
        <v>15</v>
      </c>
      <c r="I278">
        <v>100</v>
      </c>
      <c r="J278" t="s">
        <v>15</v>
      </c>
      <c r="K278" t="s">
        <v>16</v>
      </c>
      <c r="L278" t="str" cm="1">
        <f t="array" ref="L278">_xlfn.IFS(
  C278="PT", "Part-time",
  C278="FT", "Full-time",
  C278="CT", "Contract",
  C278="FL", "Freelance"
)</f>
        <v>Full-time</v>
      </c>
      <c r="M278" t="str" cm="1">
        <f t="array" ref="M278">_xlfn.IFS(
  B278="EN", "Entry-level",
  B278="MI", "Middle-level",
  B278="SE", "Senior-level",
  B278="EX", "Executive-level"
)</f>
        <v>Entry-level</v>
      </c>
    </row>
    <row r="279" spans="1:13" hidden="1" x14ac:dyDescent="0.25">
      <c r="A279">
        <v>2022</v>
      </c>
      <c r="B279" t="s">
        <v>18</v>
      </c>
      <c r="C279" t="s">
        <v>12</v>
      </c>
      <c r="D279" t="s">
        <v>24</v>
      </c>
      <c r="E279">
        <v>99750</v>
      </c>
      <c r="F279" t="s">
        <v>14</v>
      </c>
      <c r="G279">
        <v>99750</v>
      </c>
      <c r="H279" t="s">
        <v>15</v>
      </c>
      <c r="I279">
        <v>100</v>
      </c>
      <c r="J279" t="s">
        <v>15</v>
      </c>
      <c r="K279" t="s">
        <v>16</v>
      </c>
      <c r="L279" t="str" cm="1">
        <f t="array" ref="L279">_xlfn.IFS(
  C279="PT", "Part-time",
  C279="FT", "Full-time",
  C279="CT", "Contract",
  C279="FL", "Freelance"
)</f>
        <v>Full-time</v>
      </c>
      <c r="M279" t="str" cm="1">
        <f t="array" ref="M279">_xlfn.IFS(
  B279="EN", "Entry-level",
  B279="MI", "Middle-level",
  B279="SE", "Senior-level",
  B279="EX", "Executive-level"
)</f>
        <v>Senior-level</v>
      </c>
    </row>
    <row r="280" spans="1:13" hidden="1" x14ac:dyDescent="0.25">
      <c r="A280">
        <v>2022</v>
      </c>
      <c r="B280" t="s">
        <v>18</v>
      </c>
      <c r="C280" t="s">
        <v>12</v>
      </c>
      <c r="D280" t="s">
        <v>24</v>
      </c>
      <c r="E280">
        <v>68400</v>
      </c>
      <c r="F280" t="s">
        <v>14</v>
      </c>
      <c r="G280">
        <v>68400</v>
      </c>
      <c r="H280" t="s">
        <v>15</v>
      </c>
      <c r="I280">
        <v>100</v>
      </c>
      <c r="J280" t="s">
        <v>15</v>
      </c>
      <c r="K280" t="s">
        <v>16</v>
      </c>
      <c r="L280" t="str" cm="1">
        <f t="array" ref="L280">_xlfn.IFS(
  C280="PT", "Part-time",
  C280="FT", "Full-time",
  C280="CT", "Contract",
  C280="FL", "Freelance"
)</f>
        <v>Full-time</v>
      </c>
      <c r="M280" t="str" cm="1">
        <f t="array" ref="M280">_xlfn.IFS(
  B280="EN", "Entry-level",
  B280="MI", "Middle-level",
  B280="SE", "Senior-level",
  B280="EX", "Executive-level"
)</f>
        <v>Senior-level</v>
      </c>
    </row>
    <row r="281" spans="1:13" x14ac:dyDescent="0.25">
      <c r="A281">
        <v>2022</v>
      </c>
      <c r="B281" t="s">
        <v>18</v>
      </c>
      <c r="C281" t="s">
        <v>12</v>
      </c>
      <c r="D281" t="s">
        <v>17</v>
      </c>
      <c r="E281">
        <v>236900</v>
      </c>
      <c r="F281" t="s">
        <v>14</v>
      </c>
      <c r="G281">
        <v>236900</v>
      </c>
      <c r="H281" t="s">
        <v>15</v>
      </c>
      <c r="I281">
        <v>100</v>
      </c>
      <c r="J281" t="s">
        <v>15</v>
      </c>
      <c r="K281" t="s">
        <v>28</v>
      </c>
      <c r="L281" t="str" cm="1">
        <f t="array" ref="L281">_xlfn.IFS(
  C281="PT", "Part-time",
  C281="FT", "Full-time",
  C281="CT", "Contract",
  C281="FL", "Freelance"
)</f>
        <v>Full-time</v>
      </c>
      <c r="M281" t="str" cm="1">
        <f t="array" ref="M281">_xlfn.IFS(
  B281="EN", "Entry-level",
  B281="MI", "Middle-level",
  B281="SE", "Senior-level",
  B281="EX", "Executive-level"
)</f>
        <v>Senior-level</v>
      </c>
    </row>
    <row r="282" spans="1:13" x14ac:dyDescent="0.25">
      <c r="A282">
        <v>2022</v>
      </c>
      <c r="B282" t="s">
        <v>18</v>
      </c>
      <c r="C282" t="s">
        <v>12</v>
      </c>
      <c r="D282" t="s">
        <v>17</v>
      </c>
      <c r="E282">
        <v>159200</v>
      </c>
      <c r="F282" t="s">
        <v>14</v>
      </c>
      <c r="G282">
        <v>159200</v>
      </c>
      <c r="H282" t="s">
        <v>15</v>
      </c>
      <c r="I282">
        <v>100</v>
      </c>
      <c r="J282" t="s">
        <v>15</v>
      </c>
      <c r="K282" t="s">
        <v>28</v>
      </c>
      <c r="L282" t="str" cm="1">
        <f t="array" ref="L282">_xlfn.IFS(
  C282="PT", "Part-time",
  C282="FT", "Full-time",
  C282="CT", "Contract",
  C282="FL", "Freelance"
)</f>
        <v>Full-time</v>
      </c>
      <c r="M282" t="str" cm="1">
        <f t="array" ref="M282">_xlfn.IFS(
  B282="EN", "Entry-level",
  B282="MI", "Middle-level",
  B282="SE", "Senior-level",
  B282="EX", "Executive-level"
)</f>
        <v>Senior-level</v>
      </c>
    </row>
    <row r="283" spans="1:13" hidden="1" x14ac:dyDescent="0.25">
      <c r="A283">
        <v>2022</v>
      </c>
      <c r="B283" t="s">
        <v>18</v>
      </c>
      <c r="C283" t="s">
        <v>12</v>
      </c>
      <c r="D283" t="s">
        <v>64</v>
      </c>
      <c r="E283">
        <v>243225</v>
      </c>
      <c r="F283" t="s">
        <v>14</v>
      </c>
      <c r="G283">
        <v>243225</v>
      </c>
      <c r="H283" t="s">
        <v>15</v>
      </c>
      <c r="I283">
        <v>100</v>
      </c>
      <c r="J283" t="s">
        <v>15</v>
      </c>
      <c r="K283" t="s">
        <v>16</v>
      </c>
      <c r="L283" t="str" cm="1">
        <f t="array" ref="L283">_xlfn.IFS(
  C283="PT", "Part-time",
  C283="FT", "Full-time",
  C283="CT", "Contract",
  C283="FL", "Freelance"
)</f>
        <v>Full-time</v>
      </c>
      <c r="M283" t="str" cm="1">
        <f t="array" ref="M283">_xlfn.IFS(
  B283="EN", "Entry-level",
  B283="MI", "Middle-level",
  B283="SE", "Senior-level",
  B283="EX", "Executive-level"
)</f>
        <v>Senior-level</v>
      </c>
    </row>
    <row r="284" spans="1:13" hidden="1" x14ac:dyDescent="0.25">
      <c r="A284">
        <v>2022</v>
      </c>
      <c r="B284" t="s">
        <v>18</v>
      </c>
      <c r="C284" t="s">
        <v>12</v>
      </c>
      <c r="D284" t="s">
        <v>64</v>
      </c>
      <c r="E284">
        <v>179775</v>
      </c>
      <c r="F284" t="s">
        <v>14</v>
      </c>
      <c r="G284">
        <v>179775</v>
      </c>
      <c r="H284" t="s">
        <v>15</v>
      </c>
      <c r="I284">
        <v>100</v>
      </c>
      <c r="J284" t="s">
        <v>15</v>
      </c>
      <c r="K284" t="s">
        <v>16</v>
      </c>
      <c r="L284" t="str" cm="1">
        <f t="array" ref="L284">_xlfn.IFS(
  C284="PT", "Part-time",
  C284="FT", "Full-time",
  C284="CT", "Contract",
  C284="FL", "Freelance"
)</f>
        <v>Full-time</v>
      </c>
      <c r="M284" t="str" cm="1">
        <f t="array" ref="M284">_xlfn.IFS(
  B284="EN", "Entry-level",
  B284="MI", "Middle-level",
  B284="SE", "Senior-level",
  B284="EX", "Executive-level"
)</f>
        <v>Senior-level</v>
      </c>
    </row>
    <row r="285" spans="1:13" hidden="1" x14ac:dyDescent="0.25">
      <c r="A285">
        <v>2022</v>
      </c>
      <c r="B285" t="s">
        <v>18</v>
      </c>
      <c r="C285" t="s">
        <v>12</v>
      </c>
      <c r="D285" t="s">
        <v>19</v>
      </c>
      <c r="E285">
        <v>175000</v>
      </c>
      <c r="F285" t="s">
        <v>14</v>
      </c>
      <c r="G285">
        <v>175000</v>
      </c>
      <c r="H285" t="s">
        <v>15</v>
      </c>
      <c r="I285">
        <v>100</v>
      </c>
      <c r="J285" t="s">
        <v>15</v>
      </c>
      <c r="K285" t="s">
        <v>16</v>
      </c>
      <c r="L285" t="str" cm="1">
        <f t="array" ref="L285">_xlfn.IFS(
  C285="PT", "Part-time",
  C285="FT", "Full-time",
  C285="CT", "Contract",
  C285="FL", "Freelance"
)</f>
        <v>Full-time</v>
      </c>
      <c r="M285" t="str" cm="1">
        <f t="array" ref="M285">_xlfn.IFS(
  B285="EN", "Entry-level",
  B285="MI", "Middle-level",
  B285="SE", "Senior-level",
  B285="EX", "Executive-level"
)</f>
        <v>Senior-level</v>
      </c>
    </row>
    <row r="286" spans="1:13" hidden="1" x14ac:dyDescent="0.25">
      <c r="A286">
        <v>2022</v>
      </c>
      <c r="B286" t="s">
        <v>18</v>
      </c>
      <c r="C286" t="s">
        <v>12</v>
      </c>
      <c r="D286" t="s">
        <v>19</v>
      </c>
      <c r="E286">
        <v>150000</v>
      </c>
      <c r="F286" t="s">
        <v>14</v>
      </c>
      <c r="G286">
        <v>150000</v>
      </c>
      <c r="H286" t="s">
        <v>15</v>
      </c>
      <c r="I286">
        <v>100</v>
      </c>
      <c r="J286" t="s">
        <v>15</v>
      </c>
      <c r="K286" t="s">
        <v>16</v>
      </c>
      <c r="L286" t="str" cm="1">
        <f t="array" ref="L286">_xlfn.IFS(
  C286="PT", "Part-time",
  C286="FT", "Full-time",
  C286="CT", "Contract",
  C286="FL", "Freelance"
)</f>
        <v>Full-time</v>
      </c>
      <c r="M286" t="str" cm="1">
        <f t="array" ref="M286">_xlfn.IFS(
  B286="EN", "Entry-level",
  B286="MI", "Middle-level",
  B286="SE", "Senior-level",
  B286="EX", "Executive-level"
)</f>
        <v>Senior-level</v>
      </c>
    </row>
    <row r="287" spans="1:13" hidden="1" x14ac:dyDescent="0.25">
      <c r="A287">
        <v>2022</v>
      </c>
      <c r="B287" t="s">
        <v>18</v>
      </c>
      <c r="C287" t="s">
        <v>12</v>
      </c>
      <c r="D287" t="s">
        <v>13</v>
      </c>
      <c r="E287">
        <v>210000</v>
      </c>
      <c r="F287" t="s">
        <v>14</v>
      </c>
      <c r="G287">
        <v>210000</v>
      </c>
      <c r="H287" t="s">
        <v>15</v>
      </c>
      <c r="I287">
        <v>100</v>
      </c>
      <c r="J287" t="s">
        <v>15</v>
      </c>
      <c r="K287" t="s">
        <v>16</v>
      </c>
      <c r="L287" t="str" cm="1">
        <f t="array" ref="L287">_xlfn.IFS(
  C287="PT", "Part-time",
  C287="FT", "Full-time",
  C287="CT", "Contract",
  C287="FL", "Freelance"
)</f>
        <v>Full-time</v>
      </c>
      <c r="M287" t="str" cm="1">
        <f t="array" ref="M287">_xlfn.IFS(
  B287="EN", "Entry-level",
  B287="MI", "Middle-level",
  B287="SE", "Senior-level",
  B287="EX", "Executive-level"
)</f>
        <v>Senior-level</v>
      </c>
    </row>
    <row r="288" spans="1:13" hidden="1" x14ac:dyDescent="0.25">
      <c r="A288">
        <v>2022</v>
      </c>
      <c r="B288" t="s">
        <v>18</v>
      </c>
      <c r="C288" t="s">
        <v>12</v>
      </c>
      <c r="D288" t="s">
        <v>13</v>
      </c>
      <c r="E288">
        <v>180000</v>
      </c>
      <c r="F288" t="s">
        <v>14</v>
      </c>
      <c r="G288">
        <v>180000</v>
      </c>
      <c r="H288" t="s">
        <v>15</v>
      </c>
      <c r="I288">
        <v>100</v>
      </c>
      <c r="J288" t="s">
        <v>15</v>
      </c>
      <c r="K288" t="s">
        <v>16</v>
      </c>
      <c r="L288" t="str" cm="1">
        <f t="array" ref="L288">_xlfn.IFS(
  C288="PT", "Part-time",
  C288="FT", "Full-time",
  C288="CT", "Contract",
  C288="FL", "Freelance"
)</f>
        <v>Full-time</v>
      </c>
      <c r="M288" t="str" cm="1">
        <f t="array" ref="M288">_xlfn.IFS(
  B288="EN", "Entry-level",
  B288="MI", "Middle-level",
  B288="SE", "Senior-level",
  B288="EX", "Executive-level"
)</f>
        <v>Senior-level</v>
      </c>
    </row>
    <row r="289" spans="1:13" x14ac:dyDescent="0.25">
      <c r="A289">
        <v>2022</v>
      </c>
      <c r="B289" t="s">
        <v>18</v>
      </c>
      <c r="C289" t="s">
        <v>12</v>
      </c>
      <c r="D289" t="s">
        <v>17</v>
      </c>
      <c r="E289">
        <v>148000</v>
      </c>
      <c r="F289" t="s">
        <v>14</v>
      </c>
      <c r="G289">
        <v>148000</v>
      </c>
      <c r="H289" t="s">
        <v>15</v>
      </c>
      <c r="I289">
        <v>100</v>
      </c>
      <c r="J289" t="s">
        <v>15</v>
      </c>
      <c r="K289" t="s">
        <v>16</v>
      </c>
      <c r="L289" t="str" cm="1">
        <f t="array" ref="L289">_xlfn.IFS(
  C289="PT", "Part-time",
  C289="FT", "Full-time",
  C289="CT", "Contract",
  C289="FL", "Freelance"
)</f>
        <v>Full-time</v>
      </c>
      <c r="M289" t="str" cm="1">
        <f t="array" ref="M289">_xlfn.IFS(
  B289="EN", "Entry-level",
  B289="MI", "Middle-level",
  B289="SE", "Senior-level",
  B289="EX", "Executive-level"
)</f>
        <v>Senior-level</v>
      </c>
    </row>
    <row r="290" spans="1:13" x14ac:dyDescent="0.25">
      <c r="A290">
        <v>2022</v>
      </c>
      <c r="B290" t="s">
        <v>18</v>
      </c>
      <c r="C290" t="s">
        <v>12</v>
      </c>
      <c r="D290" t="s">
        <v>17</v>
      </c>
      <c r="E290">
        <v>128000</v>
      </c>
      <c r="F290" t="s">
        <v>14</v>
      </c>
      <c r="G290">
        <v>128000</v>
      </c>
      <c r="H290" t="s">
        <v>15</v>
      </c>
      <c r="I290">
        <v>100</v>
      </c>
      <c r="J290" t="s">
        <v>15</v>
      </c>
      <c r="K290" t="s">
        <v>16</v>
      </c>
      <c r="L290" t="str" cm="1">
        <f t="array" ref="L290">_xlfn.IFS(
  C290="PT", "Part-time",
  C290="FT", "Full-time",
  C290="CT", "Contract",
  C290="FL", "Freelance"
)</f>
        <v>Full-time</v>
      </c>
      <c r="M290" t="str" cm="1">
        <f t="array" ref="M290">_xlfn.IFS(
  B290="EN", "Entry-level",
  B290="MI", "Middle-level",
  B290="SE", "Senior-level",
  B290="EX", "Executive-level"
)</f>
        <v>Senior-level</v>
      </c>
    </row>
    <row r="291" spans="1:13" hidden="1" x14ac:dyDescent="0.25">
      <c r="A291">
        <v>2022</v>
      </c>
      <c r="B291" t="s">
        <v>18</v>
      </c>
      <c r="C291" t="s">
        <v>12</v>
      </c>
      <c r="D291" t="s">
        <v>38</v>
      </c>
      <c r="E291">
        <v>190000</v>
      </c>
      <c r="F291" t="s">
        <v>14</v>
      </c>
      <c r="G291">
        <v>190000</v>
      </c>
      <c r="H291" t="s">
        <v>15</v>
      </c>
      <c r="I291">
        <v>100</v>
      </c>
      <c r="J291" t="s">
        <v>15</v>
      </c>
      <c r="K291" t="s">
        <v>16</v>
      </c>
      <c r="L291" t="str" cm="1">
        <f t="array" ref="L291">_xlfn.IFS(
  C291="PT", "Part-time",
  C291="FT", "Full-time",
  C291="CT", "Contract",
  C291="FL", "Freelance"
)</f>
        <v>Full-time</v>
      </c>
      <c r="M291" t="str" cm="1">
        <f t="array" ref="M291">_xlfn.IFS(
  B291="EN", "Entry-level",
  B291="MI", "Middle-level",
  B291="SE", "Senior-level",
  B291="EX", "Executive-level"
)</f>
        <v>Senior-level</v>
      </c>
    </row>
    <row r="292" spans="1:13" hidden="1" x14ac:dyDescent="0.25">
      <c r="A292">
        <v>2022</v>
      </c>
      <c r="B292" t="s">
        <v>18</v>
      </c>
      <c r="C292" t="s">
        <v>12</v>
      </c>
      <c r="D292" t="s">
        <v>38</v>
      </c>
      <c r="E292">
        <v>135000</v>
      </c>
      <c r="F292" t="s">
        <v>14</v>
      </c>
      <c r="G292">
        <v>135000</v>
      </c>
      <c r="H292" t="s">
        <v>15</v>
      </c>
      <c r="I292">
        <v>100</v>
      </c>
      <c r="J292" t="s">
        <v>15</v>
      </c>
      <c r="K292" t="s">
        <v>16</v>
      </c>
      <c r="L292" t="str" cm="1">
        <f t="array" ref="L292">_xlfn.IFS(
  C292="PT", "Part-time",
  C292="FT", "Full-time",
  C292="CT", "Contract",
  C292="FL", "Freelance"
)</f>
        <v>Full-time</v>
      </c>
      <c r="M292" t="str" cm="1">
        <f t="array" ref="M292">_xlfn.IFS(
  B292="EN", "Entry-level",
  B292="MI", "Middle-level",
  B292="SE", "Senior-level",
  B292="EX", "Executive-level"
)</f>
        <v>Senior-level</v>
      </c>
    </row>
    <row r="293" spans="1:13" hidden="1" x14ac:dyDescent="0.25">
      <c r="A293">
        <v>2022</v>
      </c>
      <c r="B293" t="s">
        <v>18</v>
      </c>
      <c r="C293" t="s">
        <v>12</v>
      </c>
      <c r="D293" t="s">
        <v>32</v>
      </c>
      <c r="E293">
        <v>130000</v>
      </c>
      <c r="F293" t="s">
        <v>14</v>
      </c>
      <c r="G293">
        <v>130000</v>
      </c>
      <c r="H293" t="s">
        <v>15</v>
      </c>
      <c r="I293">
        <v>100</v>
      </c>
      <c r="J293" t="s">
        <v>15</v>
      </c>
      <c r="K293" t="s">
        <v>16</v>
      </c>
      <c r="L293" t="str" cm="1">
        <f t="array" ref="L293">_xlfn.IFS(
  C293="PT", "Part-time",
  C293="FT", "Full-time",
  C293="CT", "Contract",
  C293="FL", "Freelance"
)</f>
        <v>Full-time</v>
      </c>
      <c r="M293" t="str" cm="1">
        <f t="array" ref="M293">_xlfn.IFS(
  B293="EN", "Entry-level",
  B293="MI", "Middle-level",
  B293="SE", "Senior-level",
  B293="EX", "Executive-level"
)</f>
        <v>Senior-level</v>
      </c>
    </row>
    <row r="294" spans="1:13" hidden="1" x14ac:dyDescent="0.25">
      <c r="A294">
        <v>2022</v>
      </c>
      <c r="B294" t="s">
        <v>18</v>
      </c>
      <c r="C294" t="s">
        <v>12</v>
      </c>
      <c r="D294" t="s">
        <v>32</v>
      </c>
      <c r="E294">
        <v>110000</v>
      </c>
      <c r="F294" t="s">
        <v>14</v>
      </c>
      <c r="G294">
        <v>110000</v>
      </c>
      <c r="H294" t="s">
        <v>15</v>
      </c>
      <c r="I294">
        <v>100</v>
      </c>
      <c r="J294" t="s">
        <v>15</v>
      </c>
      <c r="K294" t="s">
        <v>16</v>
      </c>
      <c r="L294" t="str" cm="1">
        <f t="array" ref="L294">_xlfn.IFS(
  C294="PT", "Part-time",
  C294="FT", "Full-time",
  C294="CT", "Contract",
  C294="FL", "Freelance"
)</f>
        <v>Full-time</v>
      </c>
      <c r="M294" t="str" cm="1">
        <f t="array" ref="M294">_xlfn.IFS(
  B294="EN", "Entry-level",
  B294="MI", "Middle-level",
  B294="SE", "Senior-level",
  B294="EX", "Executive-level"
)</f>
        <v>Senior-level</v>
      </c>
    </row>
    <row r="295" spans="1:13" x14ac:dyDescent="0.25">
      <c r="A295">
        <v>2022</v>
      </c>
      <c r="B295" t="s">
        <v>18</v>
      </c>
      <c r="C295" t="s">
        <v>12</v>
      </c>
      <c r="D295" t="s">
        <v>17</v>
      </c>
      <c r="E295">
        <v>191475</v>
      </c>
      <c r="F295" t="s">
        <v>14</v>
      </c>
      <c r="G295">
        <v>191475</v>
      </c>
      <c r="H295" t="s">
        <v>15</v>
      </c>
      <c r="I295">
        <v>100</v>
      </c>
      <c r="J295" t="s">
        <v>15</v>
      </c>
      <c r="K295" t="s">
        <v>16</v>
      </c>
      <c r="L295" t="str" cm="1">
        <f t="array" ref="L295">_xlfn.IFS(
  C295="PT", "Part-time",
  C295="FT", "Full-time",
  C295="CT", "Contract",
  C295="FL", "Freelance"
)</f>
        <v>Full-time</v>
      </c>
      <c r="M295" t="str" cm="1">
        <f t="array" ref="M295">_xlfn.IFS(
  B295="EN", "Entry-level",
  B295="MI", "Middle-level",
  B295="SE", "Senior-level",
  B295="EX", "Executive-level"
)</f>
        <v>Senior-level</v>
      </c>
    </row>
    <row r="296" spans="1:13" x14ac:dyDescent="0.25">
      <c r="A296">
        <v>2022</v>
      </c>
      <c r="B296" t="s">
        <v>18</v>
      </c>
      <c r="C296" t="s">
        <v>12</v>
      </c>
      <c r="D296" t="s">
        <v>17</v>
      </c>
      <c r="E296">
        <v>141525</v>
      </c>
      <c r="F296" t="s">
        <v>14</v>
      </c>
      <c r="G296">
        <v>141525</v>
      </c>
      <c r="H296" t="s">
        <v>15</v>
      </c>
      <c r="I296">
        <v>100</v>
      </c>
      <c r="J296" t="s">
        <v>15</v>
      </c>
      <c r="K296" t="s">
        <v>16</v>
      </c>
      <c r="L296" t="str" cm="1">
        <f t="array" ref="L296">_xlfn.IFS(
  C296="PT", "Part-time",
  C296="FT", "Full-time",
  C296="CT", "Contract",
  C296="FL", "Freelance"
)</f>
        <v>Full-time</v>
      </c>
      <c r="M296" t="str" cm="1">
        <f t="array" ref="M296">_xlfn.IFS(
  B296="EN", "Entry-level",
  B296="MI", "Middle-level",
  B296="SE", "Senior-level",
  B296="EX", "Executive-level"
)</f>
        <v>Senior-level</v>
      </c>
    </row>
    <row r="297" spans="1:13" hidden="1" x14ac:dyDescent="0.25">
      <c r="A297">
        <v>2022</v>
      </c>
      <c r="B297" t="s">
        <v>18</v>
      </c>
      <c r="C297" t="s">
        <v>12</v>
      </c>
      <c r="D297" t="s">
        <v>19</v>
      </c>
      <c r="E297">
        <v>160000</v>
      </c>
      <c r="F297" t="s">
        <v>14</v>
      </c>
      <c r="G297">
        <v>160000</v>
      </c>
      <c r="H297" t="s">
        <v>15</v>
      </c>
      <c r="I297">
        <v>100</v>
      </c>
      <c r="J297" t="s">
        <v>15</v>
      </c>
      <c r="K297" t="s">
        <v>16</v>
      </c>
      <c r="L297" t="str" cm="1">
        <f t="array" ref="L297">_xlfn.IFS(
  C297="PT", "Part-time",
  C297="FT", "Full-time",
  C297="CT", "Contract",
  C297="FL", "Freelance"
)</f>
        <v>Full-time</v>
      </c>
      <c r="M297" t="str" cm="1">
        <f t="array" ref="M297">_xlfn.IFS(
  B297="EN", "Entry-level",
  B297="MI", "Middle-level",
  B297="SE", "Senior-level",
  B297="EX", "Executive-level"
)</f>
        <v>Senior-level</v>
      </c>
    </row>
    <row r="298" spans="1:13" hidden="1" x14ac:dyDescent="0.25">
      <c r="A298">
        <v>2022</v>
      </c>
      <c r="B298" t="s">
        <v>18</v>
      </c>
      <c r="C298" t="s">
        <v>12</v>
      </c>
      <c r="D298" t="s">
        <v>19</v>
      </c>
      <c r="E298">
        <v>85000</v>
      </c>
      <c r="F298" t="s">
        <v>14</v>
      </c>
      <c r="G298">
        <v>85000</v>
      </c>
      <c r="H298" t="s">
        <v>15</v>
      </c>
      <c r="I298">
        <v>100</v>
      </c>
      <c r="J298" t="s">
        <v>15</v>
      </c>
      <c r="K298" t="s">
        <v>16</v>
      </c>
      <c r="L298" t="str" cm="1">
        <f t="array" ref="L298">_xlfn.IFS(
  C298="PT", "Part-time",
  C298="FT", "Full-time",
  C298="CT", "Contract",
  C298="FL", "Freelance"
)</f>
        <v>Full-time</v>
      </c>
      <c r="M298" t="str" cm="1">
        <f t="array" ref="M298">_xlfn.IFS(
  B298="EN", "Entry-level",
  B298="MI", "Middle-level",
  B298="SE", "Senior-level",
  B298="EX", "Executive-level"
)</f>
        <v>Senior-level</v>
      </c>
    </row>
    <row r="299" spans="1:13" x14ac:dyDescent="0.25">
      <c r="A299">
        <v>2022</v>
      </c>
      <c r="B299" t="s">
        <v>18</v>
      </c>
      <c r="C299" t="s">
        <v>12</v>
      </c>
      <c r="D299" t="s">
        <v>17</v>
      </c>
      <c r="E299">
        <v>218000</v>
      </c>
      <c r="F299" t="s">
        <v>14</v>
      </c>
      <c r="G299">
        <v>218000</v>
      </c>
      <c r="H299" t="s">
        <v>15</v>
      </c>
      <c r="I299">
        <v>0</v>
      </c>
      <c r="J299" t="s">
        <v>15</v>
      </c>
      <c r="K299" t="s">
        <v>16</v>
      </c>
      <c r="L299" t="str" cm="1">
        <f t="array" ref="L299">_xlfn.IFS(
  C299="PT", "Part-time",
  C299="FT", "Full-time",
  C299="CT", "Contract",
  C299="FL", "Freelance"
)</f>
        <v>Full-time</v>
      </c>
      <c r="M299" t="str" cm="1">
        <f t="array" ref="M299">_xlfn.IFS(
  B299="EN", "Entry-level",
  B299="MI", "Middle-level",
  B299="SE", "Senior-level",
  B299="EX", "Executive-level"
)</f>
        <v>Senior-level</v>
      </c>
    </row>
    <row r="300" spans="1:13" x14ac:dyDescent="0.25">
      <c r="A300">
        <v>2022</v>
      </c>
      <c r="B300" t="s">
        <v>18</v>
      </c>
      <c r="C300" t="s">
        <v>12</v>
      </c>
      <c r="D300" t="s">
        <v>17</v>
      </c>
      <c r="E300">
        <v>145300</v>
      </c>
      <c r="F300" t="s">
        <v>14</v>
      </c>
      <c r="G300">
        <v>145300</v>
      </c>
      <c r="H300" t="s">
        <v>15</v>
      </c>
      <c r="I300">
        <v>0</v>
      </c>
      <c r="J300" t="s">
        <v>15</v>
      </c>
      <c r="K300" t="s">
        <v>16</v>
      </c>
      <c r="L300" t="str" cm="1">
        <f t="array" ref="L300">_xlfn.IFS(
  C300="PT", "Part-time",
  C300="FT", "Full-time",
  C300="CT", "Contract",
  C300="FL", "Freelance"
)</f>
        <v>Full-time</v>
      </c>
      <c r="M300" t="str" cm="1">
        <f t="array" ref="M300">_xlfn.IFS(
  B300="EN", "Entry-level",
  B300="MI", "Middle-level",
  B300="SE", "Senior-level",
  B300="EX", "Executive-level"
)</f>
        <v>Senior-level</v>
      </c>
    </row>
    <row r="301" spans="1:13" hidden="1" x14ac:dyDescent="0.25">
      <c r="A301">
        <v>2022</v>
      </c>
      <c r="B301" t="s">
        <v>18</v>
      </c>
      <c r="C301" t="s">
        <v>12</v>
      </c>
      <c r="D301" t="s">
        <v>37</v>
      </c>
      <c r="E301">
        <v>195400</v>
      </c>
      <c r="F301" t="s">
        <v>14</v>
      </c>
      <c r="G301">
        <v>195400</v>
      </c>
      <c r="H301" t="s">
        <v>15</v>
      </c>
      <c r="I301">
        <v>100</v>
      </c>
      <c r="J301" t="s">
        <v>15</v>
      </c>
      <c r="K301" t="s">
        <v>28</v>
      </c>
      <c r="L301" t="str" cm="1">
        <f t="array" ref="L301">_xlfn.IFS(
  C301="PT", "Part-time",
  C301="FT", "Full-time",
  C301="CT", "Contract",
  C301="FL", "Freelance"
)</f>
        <v>Full-time</v>
      </c>
      <c r="M301" t="str" cm="1">
        <f t="array" ref="M301">_xlfn.IFS(
  B301="EN", "Entry-level",
  B301="MI", "Middle-level",
  B301="SE", "Senior-level",
  B301="EX", "Executive-level"
)</f>
        <v>Senior-level</v>
      </c>
    </row>
    <row r="302" spans="1:13" hidden="1" x14ac:dyDescent="0.25">
      <c r="A302">
        <v>2022</v>
      </c>
      <c r="B302" t="s">
        <v>18</v>
      </c>
      <c r="C302" t="s">
        <v>12</v>
      </c>
      <c r="D302" t="s">
        <v>37</v>
      </c>
      <c r="E302">
        <v>131300</v>
      </c>
      <c r="F302" t="s">
        <v>14</v>
      </c>
      <c r="G302">
        <v>131300</v>
      </c>
      <c r="H302" t="s">
        <v>15</v>
      </c>
      <c r="I302">
        <v>100</v>
      </c>
      <c r="J302" t="s">
        <v>15</v>
      </c>
      <c r="K302" t="s">
        <v>28</v>
      </c>
      <c r="L302" t="str" cm="1">
        <f t="array" ref="L302">_xlfn.IFS(
  C302="PT", "Part-time",
  C302="FT", "Full-time",
  C302="CT", "Contract",
  C302="FL", "Freelance"
)</f>
        <v>Full-time</v>
      </c>
      <c r="M302" t="str" cm="1">
        <f t="array" ref="M302">_xlfn.IFS(
  B302="EN", "Entry-level",
  B302="MI", "Middle-level",
  B302="SE", "Senior-level",
  B302="EX", "Executive-level"
)</f>
        <v>Senior-level</v>
      </c>
    </row>
    <row r="303" spans="1:13" hidden="1" x14ac:dyDescent="0.25">
      <c r="A303">
        <v>2022</v>
      </c>
      <c r="B303" t="s">
        <v>25</v>
      </c>
      <c r="C303" t="s">
        <v>12</v>
      </c>
      <c r="D303" t="s">
        <v>65</v>
      </c>
      <c r="E303">
        <v>105000</v>
      </c>
      <c r="F303" t="s">
        <v>14</v>
      </c>
      <c r="G303">
        <v>105000</v>
      </c>
      <c r="H303" t="s">
        <v>66</v>
      </c>
      <c r="I303">
        <v>100</v>
      </c>
      <c r="J303" t="s">
        <v>15</v>
      </c>
      <c r="K303" t="s">
        <v>28</v>
      </c>
      <c r="L303" t="str" cm="1">
        <f t="array" ref="L303">_xlfn.IFS(
  C303="PT", "Part-time",
  C303="FT", "Full-time",
  C303="CT", "Contract",
  C303="FL", "Freelance"
)</f>
        <v>Full-time</v>
      </c>
      <c r="M303" t="str" cm="1">
        <f t="array" ref="M303">_xlfn.IFS(
  B303="EN", "Entry-level",
  B303="MI", "Middle-level",
  B303="SE", "Senior-level",
  B303="EX", "Executive-level"
)</f>
        <v>Entry-level</v>
      </c>
    </row>
    <row r="304" spans="1:13" x14ac:dyDescent="0.25">
      <c r="A304">
        <v>2022</v>
      </c>
      <c r="B304" t="s">
        <v>18</v>
      </c>
      <c r="C304" t="s">
        <v>12</v>
      </c>
      <c r="D304" t="s">
        <v>17</v>
      </c>
      <c r="E304">
        <v>191475</v>
      </c>
      <c r="F304" t="s">
        <v>14</v>
      </c>
      <c r="G304">
        <v>191475</v>
      </c>
      <c r="H304" t="s">
        <v>15</v>
      </c>
      <c r="I304">
        <v>100</v>
      </c>
      <c r="J304" t="s">
        <v>15</v>
      </c>
      <c r="K304" t="s">
        <v>16</v>
      </c>
      <c r="L304" t="str" cm="1">
        <f t="array" ref="L304">_xlfn.IFS(
  C304="PT", "Part-time",
  C304="FT", "Full-time",
  C304="CT", "Contract",
  C304="FL", "Freelance"
)</f>
        <v>Full-time</v>
      </c>
      <c r="M304" t="str" cm="1">
        <f t="array" ref="M304">_xlfn.IFS(
  B304="EN", "Entry-level",
  B304="MI", "Middle-level",
  B304="SE", "Senior-level",
  B304="EX", "Executive-level"
)</f>
        <v>Senior-level</v>
      </c>
    </row>
    <row r="305" spans="1:13" x14ac:dyDescent="0.25">
      <c r="A305">
        <v>2022</v>
      </c>
      <c r="B305" t="s">
        <v>18</v>
      </c>
      <c r="C305" t="s">
        <v>12</v>
      </c>
      <c r="D305" t="s">
        <v>17</v>
      </c>
      <c r="E305">
        <v>141525</v>
      </c>
      <c r="F305" t="s">
        <v>14</v>
      </c>
      <c r="G305">
        <v>141525</v>
      </c>
      <c r="H305" t="s">
        <v>15</v>
      </c>
      <c r="I305">
        <v>100</v>
      </c>
      <c r="J305" t="s">
        <v>15</v>
      </c>
      <c r="K305" t="s">
        <v>16</v>
      </c>
      <c r="L305" t="str" cm="1">
        <f t="array" ref="L305">_xlfn.IFS(
  C305="PT", "Part-time",
  C305="FT", "Full-time",
  C305="CT", "Contract",
  C305="FL", "Freelance"
)</f>
        <v>Full-time</v>
      </c>
      <c r="M305" t="str" cm="1">
        <f t="array" ref="M305">_xlfn.IFS(
  B305="EN", "Entry-level",
  B305="MI", "Middle-level",
  B305="SE", "Senior-level",
  B305="EX", "Executive-level"
)</f>
        <v>Senior-level</v>
      </c>
    </row>
    <row r="306" spans="1:13" x14ac:dyDescent="0.25">
      <c r="A306">
        <v>2022</v>
      </c>
      <c r="B306" t="s">
        <v>18</v>
      </c>
      <c r="C306" t="s">
        <v>12</v>
      </c>
      <c r="D306" t="s">
        <v>17</v>
      </c>
      <c r="E306">
        <v>207000</v>
      </c>
      <c r="F306" t="s">
        <v>14</v>
      </c>
      <c r="G306">
        <v>207000</v>
      </c>
      <c r="H306" t="s">
        <v>15</v>
      </c>
      <c r="I306">
        <v>100</v>
      </c>
      <c r="J306" t="s">
        <v>15</v>
      </c>
      <c r="K306" t="s">
        <v>16</v>
      </c>
      <c r="L306" t="str" cm="1">
        <f t="array" ref="L306">_xlfn.IFS(
  C306="PT", "Part-time",
  C306="FT", "Full-time",
  C306="CT", "Contract",
  C306="FL", "Freelance"
)</f>
        <v>Full-time</v>
      </c>
      <c r="M306" t="str" cm="1">
        <f t="array" ref="M306">_xlfn.IFS(
  B306="EN", "Entry-level",
  B306="MI", "Middle-level",
  B306="SE", "Senior-level",
  B306="EX", "Executive-level"
)</f>
        <v>Senior-level</v>
      </c>
    </row>
    <row r="307" spans="1:13" x14ac:dyDescent="0.25">
      <c r="A307">
        <v>2022</v>
      </c>
      <c r="B307" t="s">
        <v>18</v>
      </c>
      <c r="C307" t="s">
        <v>12</v>
      </c>
      <c r="D307" t="s">
        <v>17</v>
      </c>
      <c r="E307">
        <v>153000</v>
      </c>
      <c r="F307" t="s">
        <v>14</v>
      </c>
      <c r="G307">
        <v>153000</v>
      </c>
      <c r="H307" t="s">
        <v>15</v>
      </c>
      <c r="I307">
        <v>100</v>
      </c>
      <c r="J307" t="s">
        <v>15</v>
      </c>
      <c r="K307" t="s">
        <v>16</v>
      </c>
      <c r="L307" t="str" cm="1">
        <f t="array" ref="L307">_xlfn.IFS(
  C307="PT", "Part-time",
  C307="FT", "Full-time",
  C307="CT", "Contract",
  C307="FL", "Freelance"
)</f>
        <v>Full-time</v>
      </c>
      <c r="M307" t="str" cm="1">
        <f t="array" ref="M307">_xlfn.IFS(
  B307="EN", "Entry-level",
  B307="MI", "Middle-level",
  B307="SE", "Senior-level",
  B307="EX", "Executive-level"
)</f>
        <v>Senior-level</v>
      </c>
    </row>
    <row r="308" spans="1:13" x14ac:dyDescent="0.25">
      <c r="A308">
        <v>2022</v>
      </c>
      <c r="B308" t="s">
        <v>18</v>
      </c>
      <c r="C308" t="s">
        <v>12</v>
      </c>
      <c r="D308" t="s">
        <v>17</v>
      </c>
      <c r="E308">
        <v>191475</v>
      </c>
      <c r="F308" t="s">
        <v>14</v>
      </c>
      <c r="G308">
        <v>191475</v>
      </c>
      <c r="H308" t="s">
        <v>15</v>
      </c>
      <c r="I308">
        <v>100</v>
      </c>
      <c r="J308" t="s">
        <v>15</v>
      </c>
      <c r="K308" t="s">
        <v>16</v>
      </c>
      <c r="L308" t="str" cm="1">
        <f t="array" ref="L308">_xlfn.IFS(
  C308="PT", "Part-time",
  C308="FT", "Full-time",
  C308="CT", "Contract",
  C308="FL", "Freelance"
)</f>
        <v>Full-time</v>
      </c>
      <c r="M308" t="str" cm="1">
        <f t="array" ref="M308">_xlfn.IFS(
  B308="EN", "Entry-level",
  B308="MI", "Middle-level",
  B308="SE", "Senior-level",
  B308="EX", "Executive-level"
)</f>
        <v>Senior-level</v>
      </c>
    </row>
    <row r="309" spans="1:13" x14ac:dyDescent="0.25">
      <c r="A309">
        <v>2022</v>
      </c>
      <c r="B309" t="s">
        <v>18</v>
      </c>
      <c r="C309" t="s">
        <v>12</v>
      </c>
      <c r="D309" t="s">
        <v>17</v>
      </c>
      <c r="E309">
        <v>141525</v>
      </c>
      <c r="F309" t="s">
        <v>14</v>
      </c>
      <c r="G309">
        <v>141525</v>
      </c>
      <c r="H309" t="s">
        <v>15</v>
      </c>
      <c r="I309">
        <v>100</v>
      </c>
      <c r="J309" t="s">
        <v>15</v>
      </c>
      <c r="K309" t="s">
        <v>16</v>
      </c>
      <c r="L309" t="str" cm="1">
        <f t="array" ref="L309">_xlfn.IFS(
  C309="PT", "Part-time",
  C309="FT", "Full-time",
  C309="CT", "Contract",
  C309="FL", "Freelance"
)</f>
        <v>Full-time</v>
      </c>
      <c r="M309" t="str" cm="1">
        <f t="array" ref="M309">_xlfn.IFS(
  B309="EN", "Entry-level",
  B309="MI", "Middle-level",
  B309="SE", "Senior-level",
  B309="EX", "Executive-level"
)</f>
        <v>Senior-level</v>
      </c>
    </row>
    <row r="310" spans="1:13" hidden="1" x14ac:dyDescent="0.25">
      <c r="A310">
        <v>2022</v>
      </c>
      <c r="B310" t="s">
        <v>18</v>
      </c>
      <c r="C310" t="s">
        <v>12</v>
      </c>
      <c r="D310" t="s">
        <v>24</v>
      </c>
      <c r="E310">
        <v>110000</v>
      </c>
      <c r="F310" t="s">
        <v>14</v>
      </c>
      <c r="G310">
        <v>110000</v>
      </c>
      <c r="H310" t="s">
        <v>15</v>
      </c>
      <c r="I310">
        <v>0</v>
      </c>
      <c r="J310" t="s">
        <v>15</v>
      </c>
      <c r="K310" t="s">
        <v>16</v>
      </c>
      <c r="L310" t="str" cm="1">
        <f t="array" ref="L310">_xlfn.IFS(
  C310="PT", "Part-time",
  C310="FT", "Full-time",
  C310="CT", "Contract",
  C310="FL", "Freelance"
)</f>
        <v>Full-time</v>
      </c>
      <c r="M310" t="str" cm="1">
        <f t="array" ref="M310">_xlfn.IFS(
  B310="EN", "Entry-level",
  B310="MI", "Middle-level",
  B310="SE", "Senior-level",
  B310="EX", "Executive-level"
)</f>
        <v>Senior-level</v>
      </c>
    </row>
    <row r="311" spans="1:13" hidden="1" x14ac:dyDescent="0.25">
      <c r="A311">
        <v>2022</v>
      </c>
      <c r="B311" t="s">
        <v>18</v>
      </c>
      <c r="C311" t="s">
        <v>12</v>
      </c>
      <c r="D311" t="s">
        <v>24</v>
      </c>
      <c r="E311">
        <v>99000</v>
      </c>
      <c r="F311" t="s">
        <v>14</v>
      </c>
      <c r="G311">
        <v>99000</v>
      </c>
      <c r="H311" t="s">
        <v>15</v>
      </c>
      <c r="I311">
        <v>0</v>
      </c>
      <c r="J311" t="s">
        <v>15</v>
      </c>
      <c r="K311" t="s">
        <v>16</v>
      </c>
      <c r="L311" t="str" cm="1">
        <f t="array" ref="L311">_xlfn.IFS(
  C311="PT", "Part-time",
  C311="FT", "Full-time",
  C311="CT", "Contract",
  C311="FL", "Freelance"
)</f>
        <v>Full-time</v>
      </c>
      <c r="M311" t="str" cm="1">
        <f t="array" ref="M311">_xlfn.IFS(
  B311="EN", "Entry-level",
  B311="MI", "Middle-level",
  B311="SE", "Senior-level",
  B311="EX", "Executive-level"
)</f>
        <v>Senior-level</v>
      </c>
    </row>
    <row r="312" spans="1:13" x14ac:dyDescent="0.25">
      <c r="A312">
        <v>2022</v>
      </c>
      <c r="B312" t="s">
        <v>18</v>
      </c>
      <c r="C312" t="s">
        <v>12</v>
      </c>
      <c r="D312" t="s">
        <v>17</v>
      </c>
      <c r="E312">
        <v>191475</v>
      </c>
      <c r="F312" t="s">
        <v>14</v>
      </c>
      <c r="G312">
        <v>191475</v>
      </c>
      <c r="H312" t="s">
        <v>15</v>
      </c>
      <c r="I312">
        <v>100</v>
      </c>
      <c r="J312" t="s">
        <v>15</v>
      </c>
      <c r="K312" t="s">
        <v>16</v>
      </c>
      <c r="L312" t="str" cm="1">
        <f t="array" ref="L312">_xlfn.IFS(
  C312="PT", "Part-time",
  C312="FT", "Full-time",
  C312="CT", "Contract",
  C312="FL", "Freelance"
)</f>
        <v>Full-time</v>
      </c>
      <c r="M312" t="str" cm="1">
        <f t="array" ref="M312">_xlfn.IFS(
  B312="EN", "Entry-level",
  B312="MI", "Middle-level",
  B312="SE", "Senior-level",
  B312="EX", "Executive-level"
)</f>
        <v>Senior-level</v>
      </c>
    </row>
    <row r="313" spans="1:13" x14ac:dyDescent="0.25">
      <c r="A313">
        <v>2022</v>
      </c>
      <c r="B313" t="s">
        <v>18</v>
      </c>
      <c r="C313" t="s">
        <v>12</v>
      </c>
      <c r="D313" t="s">
        <v>17</v>
      </c>
      <c r="E313">
        <v>141525</v>
      </c>
      <c r="F313" t="s">
        <v>14</v>
      </c>
      <c r="G313">
        <v>141525</v>
      </c>
      <c r="H313" t="s">
        <v>15</v>
      </c>
      <c r="I313">
        <v>100</v>
      </c>
      <c r="J313" t="s">
        <v>15</v>
      </c>
      <c r="K313" t="s">
        <v>16</v>
      </c>
      <c r="L313" t="str" cm="1">
        <f t="array" ref="L313">_xlfn.IFS(
  C313="PT", "Part-time",
  C313="FT", "Full-time",
  C313="CT", "Contract",
  C313="FL", "Freelance"
)</f>
        <v>Full-time</v>
      </c>
      <c r="M313" t="str" cm="1">
        <f t="array" ref="M313">_xlfn.IFS(
  B313="EN", "Entry-level",
  B313="MI", "Middle-level",
  B313="SE", "Senior-level",
  B313="EX", "Executive-level"
)</f>
        <v>Senior-level</v>
      </c>
    </row>
    <row r="314" spans="1:13" x14ac:dyDescent="0.25">
      <c r="A314">
        <v>2022</v>
      </c>
      <c r="B314" t="s">
        <v>18</v>
      </c>
      <c r="C314" t="s">
        <v>12</v>
      </c>
      <c r="D314" t="s">
        <v>17</v>
      </c>
      <c r="E314">
        <v>191475</v>
      </c>
      <c r="F314" t="s">
        <v>14</v>
      </c>
      <c r="G314">
        <v>191475</v>
      </c>
      <c r="H314" t="s">
        <v>15</v>
      </c>
      <c r="I314">
        <v>100</v>
      </c>
      <c r="J314" t="s">
        <v>15</v>
      </c>
      <c r="K314" t="s">
        <v>16</v>
      </c>
      <c r="L314" t="str" cm="1">
        <f t="array" ref="L314">_xlfn.IFS(
  C314="PT", "Part-time",
  C314="FT", "Full-time",
  C314="CT", "Contract",
  C314="FL", "Freelance"
)</f>
        <v>Full-time</v>
      </c>
      <c r="M314" t="str" cm="1">
        <f t="array" ref="M314">_xlfn.IFS(
  B314="EN", "Entry-level",
  B314="MI", "Middle-level",
  B314="SE", "Senior-level",
  B314="EX", "Executive-level"
)</f>
        <v>Senior-level</v>
      </c>
    </row>
    <row r="315" spans="1:13" x14ac:dyDescent="0.25">
      <c r="A315">
        <v>2022</v>
      </c>
      <c r="B315" t="s">
        <v>18</v>
      </c>
      <c r="C315" t="s">
        <v>12</v>
      </c>
      <c r="D315" t="s">
        <v>17</v>
      </c>
      <c r="E315">
        <v>141525</v>
      </c>
      <c r="F315" t="s">
        <v>14</v>
      </c>
      <c r="G315">
        <v>141525</v>
      </c>
      <c r="H315" t="s">
        <v>15</v>
      </c>
      <c r="I315">
        <v>100</v>
      </c>
      <c r="J315" t="s">
        <v>15</v>
      </c>
      <c r="K315" t="s">
        <v>16</v>
      </c>
      <c r="L315" t="str" cm="1">
        <f t="array" ref="L315">_xlfn.IFS(
  C315="PT", "Part-time",
  C315="FT", "Full-time",
  C315="CT", "Contract",
  C315="FL", "Freelance"
)</f>
        <v>Full-time</v>
      </c>
      <c r="M315" t="str" cm="1">
        <f t="array" ref="M315">_xlfn.IFS(
  B315="EN", "Entry-level",
  B315="MI", "Middle-level",
  B315="SE", "Senior-level",
  B315="EX", "Executive-level"
)</f>
        <v>Senior-level</v>
      </c>
    </row>
    <row r="316" spans="1:13" x14ac:dyDescent="0.25">
      <c r="A316">
        <v>2022</v>
      </c>
      <c r="B316" t="s">
        <v>18</v>
      </c>
      <c r="C316" t="s">
        <v>12</v>
      </c>
      <c r="D316" t="s">
        <v>17</v>
      </c>
      <c r="E316">
        <v>191475</v>
      </c>
      <c r="F316" t="s">
        <v>14</v>
      </c>
      <c r="G316">
        <v>191475</v>
      </c>
      <c r="H316" t="s">
        <v>15</v>
      </c>
      <c r="I316">
        <v>100</v>
      </c>
      <c r="J316" t="s">
        <v>15</v>
      </c>
      <c r="K316" t="s">
        <v>16</v>
      </c>
      <c r="L316" t="str" cm="1">
        <f t="array" ref="L316">_xlfn.IFS(
  C316="PT", "Part-time",
  C316="FT", "Full-time",
  C316="CT", "Contract",
  C316="FL", "Freelance"
)</f>
        <v>Full-time</v>
      </c>
      <c r="M316" t="str" cm="1">
        <f t="array" ref="M316">_xlfn.IFS(
  B316="EN", "Entry-level",
  B316="MI", "Middle-level",
  B316="SE", "Senior-level",
  B316="EX", "Executive-level"
)</f>
        <v>Senior-level</v>
      </c>
    </row>
    <row r="317" spans="1:13" x14ac:dyDescent="0.25">
      <c r="A317">
        <v>2022</v>
      </c>
      <c r="B317" t="s">
        <v>18</v>
      </c>
      <c r="C317" t="s">
        <v>12</v>
      </c>
      <c r="D317" t="s">
        <v>17</v>
      </c>
      <c r="E317">
        <v>141525</v>
      </c>
      <c r="F317" t="s">
        <v>14</v>
      </c>
      <c r="G317">
        <v>141525</v>
      </c>
      <c r="H317" t="s">
        <v>15</v>
      </c>
      <c r="I317">
        <v>100</v>
      </c>
      <c r="J317" t="s">
        <v>15</v>
      </c>
      <c r="K317" t="s">
        <v>16</v>
      </c>
      <c r="L317" t="str" cm="1">
        <f t="array" ref="L317">_xlfn.IFS(
  C317="PT", "Part-time",
  C317="FT", "Full-time",
  C317="CT", "Contract",
  C317="FL", "Freelance"
)</f>
        <v>Full-time</v>
      </c>
      <c r="M317" t="str" cm="1">
        <f t="array" ref="M317">_xlfn.IFS(
  B317="EN", "Entry-level",
  B317="MI", "Middle-level",
  B317="SE", "Senior-level",
  B317="EX", "Executive-level"
)</f>
        <v>Senior-level</v>
      </c>
    </row>
    <row r="318" spans="1:13" hidden="1" x14ac:dyDescent="0.25">
      <c r="A318">
        <v>2022</v>
      </c>
      <c r="B318" t="s">
        <v>18</v>
      </c>
      <c r="C318" t="s">
        <v>12</v>
      </c>
      <c r="D318" t="s">
        <v>13</v>
      </c>
      <c r="E318">
        <v>200000</v>
      </c>
      <c r="F318" t="s">
        <v>14</v>
      </c>
      <c r="G318">
        <v>200000</v>
      </c>
      <c r="H318" t="s">
        <v>67</v>
      </c>
      <c r="I318">
        <v>100</v>
      </c>
      <c r="J318" t="s">
        <v>67</v>
      </c>
      <c r="K318" t="s">
        <v>16</v>
      </c>
      <c r="L318" t="str" cm="1">
        <f t="array" ref="L318">_xlfn.IFS(
  C318="PT", "Part-time",
  C318="FT", "Full-time",
  C318="CT", "Contract",
  C318="FL", "Freelance"
)</f>
        <v>Full-time</v>
      </c>
      <c r="M318" t="str" cm="1">
        <f t="array" ref="M318">_xlfn.IFS(
  B318="EN", "Entry-level",
  B318="MI", "Middle-level",
  B318="SE", "Senior-level",
  B318="EX", "Executive-level"
)</f>
        <v>Senior-level</v>
      </c>
    </row>
    <row r="319" spans="1:13" hidden="1" x14ac:dyDescent="0.25">
      <c r="A319">
        <v>2022</v>
      </c>
      <c r="B319" t="s">
        <v>18</v>
      </c>
      <c r="C319" t="s">
        <v>12</v>
      </c>
      <c r="D319" t="s">
        <v>13</v>
      </c>
      <c r="E319">
        <v>135000</v>
      </c>
      <c r="F319" t="s">
        <v>14</v>
      </c>
      <c r="G319">
        <v>135000</v>
      </c>
      <c r="H319" t="s">
        <v>67</v>
      </c>
      <c r="I319">
        <v>100</v>
      </c>
      <c r="J319" t="s">
        <v>67</v>
      </c>
      <c r="K319" t="s">
        <v>16</v>
      </c>
      <c r="L319" t="str" cm="1">
        <f t="array" ref="L319">_xlfn.IFS(
  C319="PT", "Part-time",
  C319="FT", "Full-time",
  C319="CT", "Contract",
  C319="FL", "Freelance"
)</f>
        <v>Full-time</v>
      </c>
      <c r="M319" t="str" cm="1">
        <f t="array" ref="M319">_xlfn.IFS(
  B319="EN", "Entry-level",
  B319="MI", "Middle-level",
  B319="SE", "Senior-level",
  B319="EX", "Executive-level"
)</f>
        <v>Senior-level</v>
      </c>
    </row>
    <row r="320" spans="1:13" x14ac:dyDescent="0.25">
      <c r="A320">
        <v>2022</v>
      </c>
      <c r="B320" t="s">
        <v>18</v>
      </c>
      <c r="C320" t="s">
        <v>12</v>
      </c>
      <c r="D320" t="s">
        <v>17</v>
      </c>
      <c r="E320">
        <v>207000</v>
      </c>
      <c r="F320" t="s">
        <v>14</v>
      </c>
      <c r="G320">
        <v>207000</v>
      </c>
      <c r="H320" t="s">
        <v>15</v>
      </c>
      <c r="I320">
        <v>100</v>
      </c>
      <c r="J320" t="s">
        <v>15</v>
      </c>
      <c r="K320" t="s">
        <v>16</v>
      </c>
      <c r="L320" t="str" cm="1">
        <f t="array" ref="L320">_xlfn.IFS(
  C320="PT", "Part-time",
  C320="FT", "Full-time",
  C320="CT", "Contract",
  C320="FL", "Freelance"
)</f>
        <v>Full-time</v>
      </c>
      <c r="M320" t="str" cm="1">
        <f t="array" ref="M320">_xlfn.IFS(
  B320="EN", "Entry-level",
  B320="MI", "Middle-level",
  B320="SE", "Senior-level",
  B320="EX", "Executive-level"
)</f>
        <v>Senior-level</v>
      </c>
    </row>
    <row r="321" spans="1:13" x14ac:dyDescent="0.25">
      <c r="A321">
        <v>2022</v>
      </c>
      <c r="B321" t="s">
        <v>18</v>
      </c>
      <c r="C321" t="s">
        <v>12</v>
      </c>
      <c r="D321" t="s">
        <v>17</v>
      </c>
      <c r="E321">
        <v>153000</v>
      </c>
      <c r="F321" t="s">
        <v>14</v>
      </c>
      <c r="G321">
        <v>153000</v>
      </c>
      <c r="H321" t="s">
        <v>15</v>
      </c>
      <c r="I321">
        <v>100</v>
      </c>
      <c r="J321" t="s">
        <v>15</v>
      </c>
      <c r="K321" t="s">
        <v>16</v>
      </c>
      <c r="L321" t="str" cm="1">
        <f t="array" ref="L321">_xlfn.IFS(
  C321="PT", "Part-time",
  C321="FT", "Full-time",
  C321="CT", "Contract",
  C321="FL", "Freelance"
)</f>
        <v>Full-time</v>
      </c>
      <c r="M321" t="str" cm="1">
        <f t="array" ref="M321">_xlfn.IFS(
  B321="EN", "Entry-level",
  B321="MI", "Middle-level",
  B321="SE", "Senior-level",
  B321="EX", "Executive-level"
)</f>
        <v>Senior-level</v>
      </c>
    </row>
    <row r="322" spans="1:13" x14ac:dyDescent="0.25">
      <c r="A322">
        <v>2022</v>
      </c>
      <c r="B322" t="s">
        <v>18</v>
      </c>
      <c r="C322" t="s">
        <v>12</v>
      </c>
      <c r="D322" t="s">
        <v>17</v>
      </c>
      <c r="E322">
        <v>191475</v>
      </c>
      <c r="F322" t="s">
        <v>14</v>
      </c>
      <c r="G322">
        <v>191475</v>
      </c>
      <c r="H322" t="s">
        <v>15</v>
      </c>
      <c r="I322">
        <v>100</v>
      </c>
      <c r="J322" t="s">
        <v>15</v>
      </c>
      <c r="K322" t="s">
        <v>16</v>
      </c>
      <c r="L322" t="str" cm="1">
        <f t="array" ref="L322">_xlfn.IFS(
  C322="PT", "Part-time",
  C322="FT", "Full-time",
  C322="CT", "Contract",
  C322="FL", "Freelance"
)</f>
        <v>Full-time</v>
      </c>
      <c r="M322" t="str" cm="1">
        <f t="array" ref="M322">_xlfn.IFS(
  B322="EN", "Entry-level",
  B322="MI", "Middle-level",
  B322="SE", "Senior-level",
  B322="EX", "Executive-level"
)</f>
        <v>Senior-level</v>
      </c>
    </row>
    <row r="323" spans="1:13" x14ac:dyDescent="0.25">
      <c r="A323">
        <v>2022</v>
      </c>
      <c r="B323" t="s">
        <v>18</v>
      </c>
      <c r="C323" t="s">
        <v>12</v>
      </c>
      <c r="D323" t="s">
        <v>17</v>
      </c>
      <c r="E323">
        <v>141525</v>
      </c>
      <c r="F323" t="s">
        <v>14</v>
      </c>
      <c r="G323">
        <v>141525</v>
      </c>
      <c r="H323" t="s">
        <v>15</v>
      </c>
      <c r="I323">
        <v>100</v>
      </c>
      <c r="J323" t="s">
        <v>15</v>
      </c>
      <c r="K323" t="s">
        <v>16</v>
      </c>
      <c r="L323" t="str" cm="1">
        <f t="array" ref="L323">_xlfn.IFS(
  C323="PT", "Part-time",
  C323="FT", "Full-time",
  C323="CT", "Contract",
  C323="FL", "Freelance"
)</f>
        <v>Full-time</v>
      </c>
      <c r="M323" t="str" cm="1">
        <f t="array" ref="M323">_xlfn.IFS(
  B323="EN", "Entry-level",
  B323="MI", "Middle-level",
  B323="SE", "Senior-level",
  B323="EX", "Executive-level"
)</f>
        <v>Senior-level</v>
      </c>
    </row>
    <row r="324" spans="1:13" x14ac:dyDescent="0.25">
      <c r="A324">
        <v>2022</v>
      </c>
      <c r="B324" t="s">
        <v>18</v>
      </c>
      <c r="C324" t="s">
        <v>12</v>
      </c>
      <c r="D324" t="s">
        <v>17</v>
      </c>
      <c r="E324">
        <v>191475</v>
      </c>
      <c r="F324" t="s">
        <v>14</v>
      </c>
      <c r="G324">
        <v>191475</v>
      </c>
      <c r="H324" t="s">
        <v>15</v>
      </c>
      <c r="I324">
        <v>100</v>
      </c>
      <c r="J324" t="s">
        <v>15</v>
      </c>
      <c r="K324" t="s">
        <v>16</v>
      </c>
      <c r="L324" t="str" cm="1">
        <f t="array" ref="L324">_xlfn.IFS(
  C324="PT", "Part-time",
  C324="FT", "Full-time",
  C324="CT", "Contract",
  C324="FL", "Freelance"
)</f>
        <v>Full-time</v>
      </c>
      <c r="M324" t="str" cm="1">
        <f t="array" ref="M324">_xlfn.IFS(
  B324="EN", "Entry-level",
  B324="MI", "Middle-level",
  B324="SE", "Senior-level",
  B324="EX", "Executive-level"
)</f>
        <v>Senior-level</v>
      </c>
    </row>
    <row r="325" spans="1:13" x14ac:dyDescent="0.25">
      <c r="A325">
        <v>2022</v>
      </c>
      <c r="B325" t="s">
        <v>18</v>
      </c>
      <c r="C325" t="s">
        <v>12</v>
      </c>
      <c r="D325" t="s">
        <v>17</v>
      </c>
      <c r="E325">
        <v>141525</v>
      </c>
      <c r="F325" t="s">
        <v>14</v>
      </c>
      <c r="G325">
        <v>141525</v>
      </c>
      <c r="H325" t="s">
        <v>15</v>
      </c>
      <c r="I325">
        <v>100</v>
      </c>
      <c r="J325" t="s">
        <v>15</v>
      </c>
      <c r="K325" t="s">
        <v>16</v>
      </c>
      <c r="L325" t="str" cm="1">
        <f t="array" ref="L325">_xlfn.IFS(
  C325="PT", "Part-time",
  C325="FT", "Full-time",
  C325="CT", "Contract",
  C325="FL", "Freelance"
)</f>
        <v>Full-time</v>
      </c>
      <c r="M325" t="str" cm="1">
        <f t="array" ref="M325">_xlfn.IFS(
  B325="EN", "Entry-level",
  B325="MI", "Middle-level",
  B325="SE", "Senior-level",
  B325="EX", "Executive-level"
)</f>
        <v>Senior-level</v>
      </c>
    </row>
    <row r="326" spans="1:13" x14ac:dyDescent="0.25">
      <c r="A326">
        <v>2022</v>
      </c>
      <c r="B326" t="s">
        <v>18</v>
      </c>
      <c r="C326" t="s">
        <v>12</v>
      </c>
      <c r="D326" t="s">
        <v>17</v>
      </c>
      <c r="E326">
        <v>191475</v>
      </c>
      <c r="F326" t="s">
        <v>14</v>
      </c>
      <c r="G326">
        <v>191475</v>
      </c>
      <c r="H326" t="s">
        <v>15</v>
      </c>
      <c r="I326">
        <v>100</v>
      </c>
      <c r="J326" t="s">
        <v>15</v>
      </c>
      <c r="K326" t="s">
        <v>16</v>
      </c>
      <c r="L326" t="str" cm="1">
        <f t="array" ref="L326">_xlfn.IFS(
  C326="PT", "Part-time",
  C326="FT", "Full-time",
  C326="CT", "Contract",
  C326="FL", "Freelance"
)</f>
        <v>Full-time</v>
      </c>
      <c r="M326" t="str" cm="1">
        <f t="array" ref="M326">_xlfn.IFS(
  B326="EN", "Entry-level",
  B326="MI", "Middle-level",
  B326="SE", "Senior-level",
  B326="EX", "Executive-level"
)</f>
        <v>Senior-level</v>
      </c>
    </row>
    <row r="327" spans="1:13" x14ac:dyDescent="0.25">
      <c r="A327">
        <v>2022</v>
      </c>
      <c r="B327" t="s">
        <v>18</v>
      </c>
      <c r="C327" t="s">
        <v>12</v>
      </c>
      <c r="D327" t="s">
        <v>17</v>
      </c>
      <c r="E327">
        <v>141525</v>
      </c>
      <c r="F327" t="s">
        <v>14</v>
      </c>
      <c r="G327">
        <v>141525</v>
      </c>
      <c r="H327" t="s">
        <v>15</v>
      </c>
      <c r="I327">
        <v>100</v>
      </c>
      <c r="J327" t="s">
        <v>15</v>
      </c>
      <c r="K327" t="s">
        <v>16</v>
      </c>
      <c r="L327" t="str" cm="1">
        <f t="array" ref="L327">_xlfn.IFS(
  C327="PT", "Part-time",
  C327="FT", "Full-time",
  C327="CT", "Contract",
  C327="FL", "Freelance"
)</f>
        <v>Full-time</v>
      </c>
      <c r="M327" t="str" cm="1">
        <f t="array" ref="M327">_xlfn.IFS(
  B327="EN", "Entry-level",
  B327="MI", "Middle-level",
  B327="SE", "Senior-level",
  B327="EX", "Executive-level"
)</f>
        <v>Senior-level</v>
      </c>
    </row>
    <row r="328" spans="1:13" hidden="1" x14ac:dyDescent="0.25">
      <c r="A328">
        <v>2022</v>
      </c>
      <c r="B328" t="s">
        <v>18</v>
      </c>
      <c r="C328" t="s">
        <v>12</v>
      </c>
      <c r="D328" t="s">
        <v>19</v>
      </c>
      <c r="E328">
        <v>195700</v>
      </c>
      <c r="F328" t="s">
        <v>14</v>
      </c>
      <c r="G328">
        <v>195700</v>
      </c>
      <c r="H328" t="s">
        <v>15</v>
      </c>
      <c r="I328">
        <v>0</v>
      </c>
      <c r="J328" t="s">
        <v>15</v>
      </c>
      <c r="K328" t="s">
        <v>16</v>
      </c>
      <c r="L328" t="str" cm="1">
        <f t="array" ref="L328">_xlfn.IFS(
  C328="PT", "Part-time",
  C328="FT", "Full-time",
  C328="CT", "Contract",
  C328="FL", "Freelance"
)</f>
        <v>Full-time</v>
      </c>
      <c r="M328" t="str" cm="1">
        <f t="array" ref="M328">_xlfn.IFS(
  B328="EN", "Entry-level",
  B328="MI", "Middle-level",
  B328="SE", "Senior-level",
  B328="EX", "Executive-level"
)</f>
        <v>Senior-level</v>
      </c>
    </row>
    <row r="329" spans="1:13" hidden="1" x14ac:dyDescent="0.25">
      <c r="A329">
        <v>2022</v>
      </c>
      <c r="B329" t="s">
        <v>18</v>
      </c>
      <c r="C329" t="s">
        <v>12</v>
      </c>
      <c r="D329" t="s">
        <v>19</v>
      </c>
      <c r="E329">
        <v>130500</v>
      </c>
      <c r="F329" t="s">
        <v>14</v>
      </c>
      <c r="G329">
        <v>130500</v>
      </c>
      <c r="H329" t="s">
        <v>15</v>
      </c>
      <c r="I329">
        <v>0</v>
      </c>
      <c r="J329" t="s">
        <v>15</v>
      </c>
      <c r="K329" t="s">
        <v>16</v>
      </c>
      <c r="L329" t="str" cm="1">
        <f t="array" ref="L329">_xlfn.IFS(
  C329="PT", "Part-time",
  C329="FT", "Full-time",
  C329="CT", "Contract",
  C329="FL", "Freelance"
)</f>
        <v>Full-time</v>
      </c>
      <c r="M329" t="str" cm="1">
        <f t="array" ref="M329">_xlfn.IFS(
  B329="EN", "Entry-level",
  B329="MI", "Middle-level",
  B329="SE", "Senior-level",
  B329="EX", "Executive-level"
)</f>
        <v>Senior-level</v>
      </c>
    </row>
    <row r="330" spans="1:13" hidden="1" x14ac:dyDescent="0.25">
      <c r="A330">
        <v>2022</v>
      </c>
      <c r="B330" t="s">
        <v>18</v>
      </c>
      <c r="C330" t="s">
        <v>12</v>
      </c>
      <c r="D330" t="s">
        <v>37</v>
      </c>
      <c r="E330">
        <v>130000</v>
      </c>
      <c r="F330" t="s">
        <v>14</v>
      </c>
      <c r="G330">
        <v>130000</v>
      </c>
      <c r="H330" t="s">
        <v>15</v>
      </c>
      <c r="I330">
        <v>100</v>
      </c>
      <c r="J330" t="s">
        <v>15</v>
      </c>
      <c r="K330" t="s">
        <v>16</v>
      </c>
      <c r="L330" t="str" cm="1">
        <f t="array" ref="L330">_xlfn.IFS(
  C330="PT", "Part-time",
  C330="FT", "Full-time",
  C330="CT", "Contract",
  C330="FL", "Freelance"
)</f>
        <v>Full-time</v>
      </c>
      <c r="M330" t="str" cm="1">
        <f t="array" ref="M330">_xlfn.IFS(
  B330="EN", "Entry-level",
  B330="MI", "Middle-level",
  B330="SE", "Senior-level",
  B330="EX", "Executive-level"
)</f>
        <v>Senior-level</v>
      </c>
    </row>
    <row r="331" spans="1:13" hidden="1" x14ac:dyDescent="0.25">
      <c r="A331">
        <v>2022</v>
      </c>
      <c r="B331" t="s">
        <v>18</v>
      </c>
      <c r="C331" t="s">
        <v>12</v>
      </c>
      <c r="D331" t="s">
        <v>37</v>
      </c>
      <c r="E331">
        <v>84000</v>
      </c>
      <c r="F331" t="s">
        <v>14</v>
      </c>
      <c r="G331">
        <v>84000</v>
      </c>
      <c r="H331" t="s">
        <v>15</v>
      </c>
      <c r="I331">
        <v>100</v>
      </c>
      <c r="J331" t="s">
        <v>15</v>
      </c>
      <c r="K331" t="s">
        <v>16</v>
      </c>
      <c r="L331" t="str" cm="1">
        <f t="array" ref="L331">_xlfn.IFS(
  C331="PT", "Part-time",
  C331="FT", "Full-time",
  C331="CT", "Contract",
  C331="FL", "Freelance"
)</f>
        <v>Full-time</v>
      </c>
      <c r="M331" t="str" cm="1">
        <f t="array" ref="M331">_xlfn.IFS(
  B331="EN", "Entry-level",
  B331="MI", "Middle-level",
  B331="SE", "Senior-level",
  B331="EX", "Executive-level"
)</f>
        <v>Senior-level</v>
      </c>
    </row>
    <row r="332" spans="1:13" hidden="1" x14ac:dyDescent="0.25">
      <c r="A332">
        <v>2022</v>
      </c>
      <c r="B332" t="s">
        <v>11</v>
      </c>
      <c r="C332" t="s">
        <v>12</v>
      </c>
      <c r="D332" t="s">
        <v>39</v>
      </c>
      <c r="E332">
        <v>100000</v>
      </c>
      <c r="F332" t="s">
        <v>14</v>
      </c>
      <c r="G332">
        <v>100000</v>
      </c>
      <c r="H332" t="s">
        <v>15</v>
      </c>
      <c r="I332">
        <v>100</v>
      </c>
      <c r="J332" t="s">
        <v>15</v>
      </c>
      <c r="K332" t="s">
        <v>16</v>
      </c>
      <c r="L332" t="str" cm="1">
        <f t="array" ref="L332">_xlfn.IFS(
  C332="PT", "Part-time",
  C332="FT", "Full-time",
  C332="CT", "Contract",
  C332="FL", "Freelance"
)</f>
        <v>Full-time</v>
      </c>
      <c r="M332" t="str" cm="1">
        <f t="array" ref="M332">_xlfn.IFS(
  B332="EN", "Entry-level",
  B332="MI", "Middle-level",
  B332="SE", "Senior-level",
  B332="EX", "Executive-level"
)</f>
        <v>Middle-level</v>
      </c>
    </row>
    <row r="333" spans="1:13" hidden="1" x14ac:dyDescent="0.25">
      <c r="A333">
        <v>2022</v>
      </c>
      <c r="B333" t="s">
        <v>11</v>
      </c>
      <c r="C333" t="s">
        <v>12</v>
      </c>
      <c r="D333" t="s">
        <v>39</v>
      </c>
      <c r="E333">
        <v>60000</v>
      </c>
      <c r="F333" t="s">
        <v>14</v>
      </c>
      <c r="G333">
        <v>60000</v>
      </c>
      <c r="H333" t="s">
        <v>15</v>
      </c>
      <c r="I333">
        <v>100</v>
      </c>
      <c r="J333" t="s">
        <v>15</v>
      </c>
      <c r="K333" t="s">
        <v>16</v>
      </c>
      <c r="L333" t="str" cm="1">
        <f t="array" ref="L333">_xlfn.IFS(
  C333="PT", "Part-time",
  C333="FT", "Full-time",
  C333="CT", "Contract",
  C333="FL", "Freelance"
)</f>
        <v>Full-time</v>
      </c>
      <c r="M333" t="str" cm="1">
        <f t="array" ref="M333">_xlfn.IFS(
  B333="EN", "Entry-level",
  B333="MI", "Middle-level",
  B333="SE", "Senior-level",
  B333="EX", "Executive-level"
)</f>
        <v>Middle-level</v>
      </c>
    </row>
    <row r="334" spans="1:13" hidden="1" x14ac:dyDescent="0.25">
      <c r="A334">
        <v>2022</v>
      </c>
      <c r="B334" t="s">
        <v>11</v>
      </c>
      <c r="C334" t="s">
        <v>12</v>
      </c>
      <c r="D334" t="s">
        <v>19</v>
      </c>
      <c r="E334">
        <v>65000</v>
      </c>
      <c r="F334" t="s">
        <v>26</v>
      </c>
      <c r="G334">
        <v>80505</v>
      </c>
      <c r="H334" t="s">
        <v>27</v>
      </c>
      <c r="I334">
        <v>100</v>
      </c>
      <c r="J334" t="s">
        <v>27</v>
      </c>
      <c r="K334" t="s">
        <v>16</v>
      </c>
      <c r="L334" t="str" cm="1">
        <f t="array" ref="L334">_xlfn.IFS(
  C334="PT", "Part-time",
  C334="FT", "Full-time",
  C334="CT", "Contract",
  C334="FL", "Freelance"
)</f>
        <v>Full-time</v>
      </c>
      <c r="M334" t="str" cm="1">
        <f t="array" ref="M334">_xlfn.IFS(
  B334="EN", "Entry-level",
  B334="MI", "Middle-level",
  B334="SE", "Senior-level",
  B334="EX", "Executive-level"
)</f>
        <v>Middle-level</v>
      </c>
    </row>
    <row r="335" spans="1:13" hidden="1" x14ac:dyDescent="0.25">
      <c r="A335">
        <v>2022</v>
      </c>
      <c r="B335" t="s">
        <v>11</v>
      </c>
      <c r="C335" t="s">
        <v>12</v>
      </c>
      <c r="D335" t="s">
        <v>19</v>
      </c>
      <c r="E335">
        <v>55000</v>
      </c>
      <c r="F335" t="s">
        <v>26</v>
      </c>
      <c r="G335">
        <v>68120</v>
      </c>
      <c r="H335" t="s">
        <v>27</v>
      </c>
      <c r="I335">
        <v>100</v>
      </c>
      <c r="J335" t="s">
        <v>27</v>
      </c>
      <c r="K335" t="s">
        <v>16</v>
      </c>
      <c r="L335" t="str" cm="1">
        <f t="array" ref="L335">_xlfn.IFS(
  C335="PT", "Part-time",
  C335="FT", "Full-time",
  C335="CT", "Contract",
  C335="FL", "Freelance"
)</f>
        <v>Full-time</v>
      </c>
      <c r="M335" t="str" cm="1">
        <f t="array" ref="M335">_xlfn.IFS(
  B335="EN", "Entry-level",
  B335="MI", "Middle-level",
  B335="SE", "Senior-level",
  B335="EX", "Executive-level"
)</f>
        <v>Middle-level</v>
      </c>
    </row>
    <row r="336" spans="1:13" hidden="1" x14ac:dyDescent="0.25">
      <c r="A336">
        <v>2022</v>
      </c>
      <c r="B336" t="s">
        <v>18</v>
      </c>
      <c r="C336" t="s">
        <v>12</v>
      </c>
      <c r="D336" t="s">
        <v>19</v>
      </c>
      <c r="E336">
        <v>141300</v>
      </c>
      <c r="F336" t="s">
        <v>14</v>
      </c>
      <c r="G336">
        <v>141300</v>
      </c>
      <c r="H336" t="s">
        <v>15</v>
      </c>
      <c r="I336">
        <v>0</v>
      </c>
      <c r="J336" t="s">
        <v>15</v>
      </c>
      <c r="K336" t="s">
        <v>16</v>
      </c>
      <c r="L336" t="str" cm="1">
        <f t="array" ref="L336">_xlfn.IFS(
  C336="PT", "Part-time",
  C336="FT", "Full-time",
  C336="CT", "Contract",
  C336="FL", "Freelance"
)</f>
        <v>Full-time</v>
      </c>
      <c r="M336" t="str" cm="1">
        <f t="array" ref="M336">_xlfn.IFS(
  B336="EN", "Entry-level",
  B336="MI", "Middle-level",
  B336="SE", "Senior-level",
  B336="EX", "Executive-level"
)</f>
        <v>Senior-level</v>
      </c>
    </row>
    <row r="337" spans="1:13" hidden="1" x14ac:dyDescent="0.25">
      <c r="A337">
        <v>2022</v>
      </c>
      <c r="B337" t="s">
        <v>18</v>
      </c>
      <c r="C337" t="s">
        <v>12</v>
      </c>
      <c r="D337" t="s">
        <v>19</v>
      </c>
      <c r="E337">
        <v>102100</v>
      </c>
      <c r="F337" t="s">
        <v>14</v>
      </c>
      <c r="G337">
        <v>102100</v>
      </c>
      <c r="H337" t="s">
        <v>15</v>
      </c>
      <c r="I337">
        <v>0</v>
      </c>
      <c r="J337" t="s">
        <v>15</v>
      </c>
      <c r="K337" t="s">
        <v>16</v>
      </c>
      <c r="L337" t="str" cm="1">
        <f t="array" ref="L337">_xlfn.IFS(
  C337="PT", "Part-time",
  C337="FT", "Full-time",
  C337="CT", "Contract",
  C337="FL", "Freelance"
)</f>
        <v>Full-time</v>
      </c>
      <c r="M337" t="str" cm="1">
        <f t="array" ref="M337">_xlfn.IFS(
  B337="EN", "Entry-level",
  B337="MI", "Middle-level",
  B337="SE", "Senior-level",
  B337="EX", "Executive-level"
)</f>
        <v>Senior-level</v>
      </c>
    </row>
    <row r="338" spans="1:13" hidden="1" x14ac:dyDescent="0.25">
      <c r="A338">
        <v>2022</v>
      </c>
      <c r="B338" t="s">
        <v>18</v>
      </c>
      <c r="C338" t="s">
        <v>12</v>
      </c>
      <c r="D338" t="s">
        <v>24</v>
      </c>
      <c r="E338">
        <v>48000</v>
      </c>
      <c r="F338" t="s">
        <v>20</v>
      </c>
      <c r="G338">
        <v>50537</v>
      </c>
      <c r="H338" t="s">
        <v>21</v>
      </c>
      <c r="I338">
        <v>0</v>
      </c>
      <c r="J338" t="s">
        <v>21</v>
      </c>
      <c r="K338" t="s">
        <v>16</v>
      </c>
      <c r="L338" t="str" cm="1">
        <f t="array" ref="L338">_xlfn.IFS(
  C338="PT", "Part-time",
  C338="FT", "Full-time",
  C338="CT", "Contract",
  C338="FL", "Freelance"
)</f>
        <v>Full-time</v>
      </c>
      <c r="M338" t="str" cm="1">
        <f t="array" ref="M338">_xlfn.IFS(
  B338="EN", "Entry-level",
  B338="MI", "Middle-level",
  B338="SE", "Senior-level",
  B338="EX", "Executive-level"
)</f>
        <v>Senior-level</v>
      </c>
    </row>
    <row r="339" spans="1:13" hidden="1" x14ac:dyDescent="0.25">
      <c r="A339">
        <v>2022</v>
      </c>
      <c r="B339" t="s">
        <v>18</v>
      </c>
      <c r="C339" t="s">
        <v>12</v>
      </c>
      <c r="D339" t="s">
        <v>24</v>
      </c>
      <c r="E339">
        <v>35000</v>
      </c>
      <c r="F339" t="s">
        <v>20</v>
      </c>
      <c r="G339">
        <v>36850</v>
      </c>
      <c r="H339" t="s">
        <v>21</v>
      </c>
      <c r="I339">
        <v>0</v>
      </c>
      <c r="J339" t="s">
        <v>21</v>
      </c>
      <c r="K339" t="s">
        <v>16</v>
      </c>
      <c r="L339" t="str" cm="1">
        <f t="array" ref="L339">_xlfn.IFS(
  C339="PT", "Part-time",
  C339="FT", "Full-time",
  C339="CT", "Contract",
  C339="FL", "Freelance"
)</f>
        <v>Full-time</v>
      </c>
      <c r="M339" t="str" cm="1">
        <f t="array" ref="M339">_xlfn.IFS(
  B339="EN", "Entry-level",
  B339="MI", "Middle-level",
  B339="SE", "Senior-level",
  B339="EX", "Executive-level"
)</f>
        <v>Senior-level</v>
      </c>
    </row>
    <row r="340" spans="1:13" hidden="1" x14ac:dyDescent="0.25">
      <c r="A340">
        <v>2022</v>
      </c>
      <c r="B340" t="s">
        <v>11</v>
      </c>
      <c r="C340" t="s">
        <v>12</v>
      </c>
      <c r="D340" t="s">
        <v>68</v>
      </c>
      <c r="E340">
        <v>150000</v>
      </c>
      <c r="F340" t="s">
        <v>14</v>
      </c>
      <c r="G340">
        <v>150000</v>
      </c>
      <c r="H340" t="s">
        <v>15</v>
      </c>
      <c r="I340">
        <v>100</v>
      </c>
      <c r="J340" t="s">
        <v>15</v>
      </c>
      <c r="K340" t="s">
        <v>28</v>
      </c>
      <c r="L340" t="str" cm="1">
        <f t="array" ref="L340">_xlfn.IFS(
  C340="PT", "Part-time",
  C340="FT", "Full-time",
  C340="CT", "Contract",
  C340="FL", "Freelance"
)</f>
        <v>Full-time</v>
      </c>
      <c r="M340" t="str" cm="1">
        <f t="array" ref="M340">_xlfn.IFS(
  B340="EN", "Entry-level",
  B340="MI", "Middle-level",
  B340="SE", "Senior-level",
  B340="EX", "Executive-level"
)</f>
        <v>Middle-level</v>
      </c>
    </row>
    <row r="341" spans="1:13" x14ac:dyDescent="0.25">
      <c r="A341">
        <v>2022</v>
      </c>
      <c r="B341" t="s">
        <v>11</v>
      </c>
      <c r="C341" t="s">
        <v>12</v>
      </c>
      <c r="D341" t="s">
        <v>17</v>
      </c>
      <c r="E341">
        <v>83000</v>
      </c>
      <c r="F341" t="s">
        <v>26</v>
      </c>
      <c r="G341">
        <v>102799</v>
      </c>
      <c r="H341" t="s">
        <v>27</v>
      </c>
      <c r="I341">
        <v>100</v>
      </c>
      <c r="J341" t="s">
        <v>27</v>
      </c>
      <c r="K341" t="s">
        <v>16</v>
      </c>
      <c r="L341" t="str" cm="1">
        <f t="array" ref="L341">_xlfn.IFS(
  C341="PT", "Part-time",
  C341="FT", "Full-time",
  C341="CT", "Contract",
  C341="FL", "Freelance"
)</f>
        <v>Full-time</v>
      </c>
      <c r="M341" t="str" cm="1">
        <f t="array" ref="M341">_xlfn.IFS(
  B341="EN", "Entry-level",
  B341="MI", "Middle-level",
  B341="SE", "Senior-level",
  B341="EX", "Executive-level"
)</f>
        <v>Middle-level</v>
      </c>
    </row>
    <row r="342" spans="1:13" x14ac:dyDescent="0.25">
      <c r="A342">
        <v>2022</v>
      </c>
      <c r="B342" t="s">
        <v>25</v>
      </c>
      <c r="C342" t="s">
        <v>12</v>
      </c>
      <c r="D342" t="s">
        <v>17</v>
      </c>
      <c r="E342">
        <v>1800000</v>
      </c>
      <c r="F342" t="s">
        <v>43</v>
      </c>
      <c r="G342">
        <v>23090</v>
      </c>
      <c r="H342" t="s">
        <v>44</v>
      </c>
      <c r="I342">
        <v>50</v>
      </c>
      <c r="J342" t="s">
        <v>44</v>
      </c>
      <c r="K342" t="s">
        <v>16</v>
      </c>
      <c r="L342" t="str" cm="1">
        <f t="array" ref="L342">_xlfn.IFS(
  C342="PT", "Part-time",
  C342="FT", "Full-time",
  C342="CT", "Contract",
  C342="FL", "Freelance"
)</f>
        <v>Full-time</v>
      </c>
      <c r="M342" t="str" cm="1">
        <f t="array" ref="M342">_xlfn.IFS(
  B342="EN", "Entry-level",
  B342="MI", "Middle-level",
  B342="SE", "Senior-level",
  B342="EX", "Executive-level"
)</f>
        <v>Entry-level</v>
      </c>
    </row>
    <row r="343" spans="1:13" hidden="1" x14ac:dyDescent="0.25">
      <c r="A343">
        <v>2022</v>
      </c>
      <c r="B343" t="s">
        <v>18</v>
      </c>
      <c r="C343" t="s">
        <v>12</v>
      </c>
      <c r="D343" t="s">
        <v>24</v>
      </c>
      <c r="E343">
        <v>144000</v>
      </c>
      <c r="F343" t="s">
        <v>14</v>
      </c>
      <c r="G343">
        <v>144000</v>
      </c>
      <c r="H343" t="s">
        <v>15</v>
      </c>
      <c r="I343">
        <v>100</v>
      </c>
      <c r="J343" t="s">
        <v>15</v>
      </c>
      <c r="K343" t="s">
        <v>16</v>
      </c>
      <c r="L343" t="str" cm="1">
        <f t="array" ref="L343">_xlfn.IFS(
  C343="PT", "Part-time",
  C343="FT", "Full-time",
  C343="CT", "Contract",
  C343="FL", "Freelance"
)</f>
        <v>Full-time</v>
      </c>
      <c r="M343" t="str" cm="1">
        <f t="array" ref="M343">_xlfn.IFS(
  B343="EN", "Entry-level",
  B343="MI", "Middle-level",
  B343="SE", "Senior-level",
  B343="EX", "Executive-level"
)</f>
        <v>Senior-level</v>
      </c>
    </row>
    <row r="344" spans="1:13" hidden="1" x14ac:dyDescent="0.25">
      <c r="A344">
        <v>2022</v>
      </c>
      <c r="B344" t="s">
        <v>18</v>
      </c>
      <c r="C344" t="s">
        <v>12</v>
      </c>
      <c r="D344" t="s">
        <v>24</v>
      </c>
      <c r="E344">
        <v>113000</v>
      </c>
      <c r="F344" t="s">
        <v>14</v>
      </c>
      <c r="G344">
        <v>113000</v>
      </c>
      <c r="H344" t="s">
        <v>15</v>
      </c>
      <c r="I344">
        <v>100</v>
      </c>
      <c r="J344" t="s">
        <v>15</v>
      </c>
      <c r="K344" t="s">
        <v>16</v>
      </c>
      <c r="L344" t="str" cm="1">
        <f t="array" ref="L344">_xlfn.IFS(
  C344="PT", "Part-time",
  C344="FT", "Full-time",
  C344="CT", "Contract",
  C344="FL", "Freelance"
)</f>
        <v>Full-time</v>
      </c>
      <c r="M344" t="str" cm="1">
        <f t="array" ref="M344">_xlfn.IFS(
  B344="EN", "Entry-level",
  B344="MI", "Middle-level",
  B344="SE", "Senior-level",
  B344="EX", "Executive-level"
)</f>
        <v>Senior-level</v>
      </c>
    </row>
    <row r="345" spans="1:13" hidden="1" x14ac:dyDescent="0.25">
      <c r="A345">
        <v>2022</v>
      </c>
      <c r="B345" t="s">
        <v>25</v>
      </c>
      <c r="C345" t="s">
        <v>12</v>
      </c>
      <c r="D345" t="s">
        <v>63</v>
      </c>
      <c r="E345">
        <v>30000</v>
      </c>
      <c r="F345" t="s">
        <v>20</v>
      </c>
      <c r="G345">
        <v>31586</v>
      </c>
      <c r="H345" t="s">
        <v>33</v>
      </c>
      <c r="I345">
        <v>100</v>
      </c>
      <c r="J345" t="s">
        <v>21</v>
      </c>
      <c r="K345" t="s">
        <v>16</v>
      </c>
      <c r="L345" t="str" cm="1">
        <f t="array" ref="L345">_xlfn.IFS(
  C345="PT", "Part-time",
  C345="FT", "Full-time",
  C345="CT", "Contract",
  C345="FL", "Freelance"
)</f>
        <v>Full-time</v>
      </c>
      <c r="M345" t="str" cm="1">
        <f t="array" ref="M345">_xlfn.IFS(
  B345="EN", "Entry-level",
  B345="MI", "Middle-level",
  B345="SE", "Senior-level",
  B345="EX", "Executive-level"
)</f>
        <v>Entry-level</v>
      </c>
    </row>
    <row r="346" spans="1:13" hidden="1" x14ac:dyDescent="0.25">
      <c r="A346">
        <v>2022</v>
      </c>
      <c r="B346" t="s">
        <v>18</v>
      </c>
      <c r="C346" t="s">
        <v>12</v>
      </c>
      <c r="D346" t="s">
        <v>38</v>
      </c>
      <c r="E346">
        <v>195400</v>
      </c>
      <c r="F346" t="s">
        <v>14</v>
      </c>
      <c r="G346">
        <v>195400</v>
      </c>
      <c r="H346" t="s">
        <v>15</v>
      </c>
      <c r="I346">
        <v>100</v>
      </c>
      <c r="J346" t="s">
        <v>15</v>
      </c>
      <c r="K346" t="s">
        <v>28</v>
      </c>
      <c r="L346" t="str" cm="1">
        <f t="array" ref="L346">_xlfn.IFS(
  C346="PT", "Part-time",
  C346="FT", "Full-time",
  C346="CT", "Contract",
  C346="FL", "Freelance"
)</f>
        <v>Full-time</v>
      </c>
      <c r="M346" t="str" cm="1">
        <f t="array" ref="M346">_xlfn.IFS(
  B346="EN", "Entry-level",
  B346="MI", "Middle-level",
  B346="SE", "Senior-level",
  B346="EX", "Executive-level"
)</f>
        <v>Senior-level</v>
      </c>
    </row>
    <row r="347" spans="1:13" hidden="1" x14ac:dyDescent="0.25">
      <c r="A347">
        <v>2022</v>
      </c>
      <c r="B347" t="s">
        <v>18</v>
      </c>
      <c r="C347" t="s">
        <v>12</v>
      </c>
      <c r="D347" t="s">
        <v>38</v>
      </c>
      <c r="E347">
        <v>131300</v>
      </c>
      <c r="F347" t="s">
        <v>14</v>
      </c>
      <c r="G347">
        <v>131300</v>
      </c>
      <c r="H347" t="s">
        <v>15</v>
      </c>
      <c r="I347">
        <v>100</v>
      </c>
      <c r="J347" t="s">
        <v>15</v>
      </c>
      <c r="K347" t="s">
        <v>28</v>
      </c>
      <c r="L347" t="str" cm="1">
        <f t="array" ref="L347">_xlfn.IFS(
  C347="PT", "Part-time",
  C347="FT", "Full-time",
  C347="CT", "Contract",
  C347="FL", "Freelance"
)</f>
        <v>Full-time</v>
      </c>
      <c r="M347" t="str" cm="1">
        <f t="array" ref="M347">_xlfn.IFS(
  B347="EN", "Entry-level",
  B347="MI", "Middle-level",
  B347="SE", "Senior-level",
  B347="EX", "Executive-level"
)</f>
        <v>Senior-level</v>
      </c>
    </row>
    <row r="348" spans="1:13" hidden="1" x14ac:dyDescent="0.25">
      <c r="A348">
        <v>2022</v>
      </c>
      <c r="B348" t="s">
        <v>18</v>
      </c>
      <c r="C348" t="s">
        <v>12</v>
      </c>
      <c r="D348" t="s">
        <v>13</v>
      </c>
      <c r="E348">
        <v>195400</v>
      </c>
      <c r="F348" t="s">
        <v>14</v>
      </c>
      <c r="G348">
        <v>195400</v>
      </c>
      <c r="H348" t="s">
        <v>15</v>
      </c>
      <c r="I348">
        <v>100</v>
      </c>
      <c r="J348" t="s">
        <v>15</v>
      </c>
      <c r="K348" t="s">
        <v>28</v>
      </c>
      <c r="L348" t="str" cm="1">
        <f t="array" ref="L348">_xlfn.IFS(
  C348="PT", "Part-time",
  C348="FT", "Full-time",
  C348="CT", "Contract",
  C348="FL", "Freelance"
)</f>
        <v>Full-time</v>
      </c>
      <c r="M348" t="str" cm="1">
        <f t="array" ref="M348">_xlfn.IFS(
  B348="EN", "Entry-level",
  B348="MI", "Middle-level",
  B348="SE", "Senior-level",
  B348="EX", "Executive-level"
)</f>
        <v>Senior-level</v>
      </c>
    </row>
    <row r="349" spans="1:13" hidden="1" x14ac:dyDescent="0.25">
      <c r="A349">
        <v>2022</v>
      </c>
      <c r="B349" t="s">
        <v>18</v>
      </c>
      <c r="C349" t="s">
        <v>12</v>
      </c>
      <c r="D349" t="s">
        <v>13</v>
      </c>
      <c r="E349">
        <v>131300</v>
      </c>
      <c r="F349" t="s">
        <v>14</v>
      </c>
      <c r="G349">
        <v>131300</v>
      </c>
      <c r="H349" t="s">
        <v>15</v>
      </c>
      <c r="I349">
        <v>100</v>
      </c>
      <c r="J349" t="s">
        <v>15</v>
      </c>
      <c r="K349" t="s">
        <v>28</v>
      </c>
      <c r="L349" t="str" cm="1">
        <f t="array" ref="L349">_xlfn.IFS(
  C349="PT", "Part-time",
  C349="FT", "Full-time",
  C349="CT", "Contract",
  C349="FL", "Freelance"
)</f>
        <v>Full-time</v>
      </c>
      <c r="M349" t="str" cm="1">
        <f t="array" ref="M349">_xlfn.IFS(
  B349="EN", "Entry-level",
  B349="MI", "Middle-level",
  B349="SE", "Senior-level",
  B349="EX", "Executive-level"
)</f>
        <v>Senior-level</v>
      </c>
    </row>
    <row r="350" spans="1:13" hidden="1" x14ac:dyDescent="0.25">
      <c r="A350">
        <v>2022</v>
      </c>
      <c r="B350" t="s">
        <v>18</v>
      </c>
      <c r="C350" t="s">
        <v>12</v>
      </c>
      <c r="D350" t="s">
        <v>38</v>
      </c>
      <c r="E350">
        <v>195400</v>
      </c>
      <c r="F350" t="s">
        <v>14</v>
      </c>
      <c r="G350">
        <v>195400</v>
      </c>
      <c r="H350" t="s">
        <v>15</v>
      </c>
      <c r="I350">
        <v>100</v>
      </c>
      <c r="J350" t="s">
        <v>15</v>
      </c>
      <c r="K350" t="s">
        <v>28</v>
      </c>
      <c r="L350" t="str" cm="1">
        <f t="array" ref="L350">_xlfn.IFS(
  C350="PT", "Part-time",
  C350="FT", "Full-time",
  C350="CT", "Contract",
  C350="FL", "Freelance"
)</f>
        <v>Full-time</v>
      </c>
      <c r="M350" t="str" cm="1">
        <f t="array" ref="M350">_xlfn.IFS(
  B350="EN", "Entry-level",
  B350="MI", "Middle-level",
  B350="SE", "Senior-level",
  B350="EX", "Executive-level"
)</f>
        <v>Senior-level</v>
      </c>
    </row>
    <row r="351" spans="1:13" hidden="1" x14ac:dyDescent="0.25">
      <c r="A351">
        <v>2022</v>
      </c>
      <c r="B351" t="s">
        <v>18</v>
      </c>
      <c r="C351" t="s">
        <v>12</v>
      </c>
      <c r="D351" t="s">
        <v>38</v>
      </c>
      <c r="E351">
        <v>131300</v>
      </c>
      <c r="F351" t="s">
        <v>14</v>
      </c>
      <c r="G351">
        <v>131300</v>
      </c>
      <c r="H351" t="s">
        <v>15</v>
      </c>
      <c r="I351">
        <v>100</v>
      </c>
      <c r="J351" t="s">
        <v>15</v>
      </c>
      <c r="K351" t="s">
        <v>28</v>
      </c>
      <c r="L351" t="str" cm="1">
        <f t="array" ref="L351">_xlfn.IFS(
  C351="PT", "Part-time",
  C351="FT", "Full-time",
  C351="CT", "Contract",
  C351="FL", "Freelance"
)</f>
        <v>Full-time</v>
      </c>
      <c r="M351" t="str" cm="1">
        <f t="array" ref="M351">_xlfn.IFS(
  B351="EN", "Entry-level",
  B351="MI", "Middle-level",
  B351="SE", "Senior-level",
  B351="EX", "Executive-level"
)</f>
        <v>Senior-level</v>
      </c>
    </row>
    <row r="352" spans="1:13" hidden="1" x14ac:dyDescent="0.25">
      <c r="A352">
        <v>2022</v>
      </c>
      <c r="B352" t="s">
        <v>18</v>
      </c>
      <c r="C352" t="s">
        <v>12</v>
      </c>
      <c r="D352" t="s">
        <v>38</v>
      </c>
      <c r="E352">
        <v>190000</v>
      </c>
      <c r="F352" t="s">
        <v>14</v>
      </c>
      <c r="G352">
        <v>190000</v>
      </c>
      <c r="H352" t="s">
        <v>15</v>
      </c>
      <c r="I352">
        <v>100</v>
      </c>
      <c r="J352" t="s">
        <v>15</v>
      </c>
      <c r="K352" t="s">
        <v>16</v>
      </c>
      <c r="L352" t="str" cm="1">
        <f t="array" ref="L352">_xlfn.IFS(
  C352="PT", "Part-time",
  C352="FT", "Full-time",
  C352="CT", "Contract",
  C352="FL", "Freelance"
)</f>
        <v>Full-time</v>
      </c>
      <c r="M352" t="str" cm="1">
        <f t="array" ref="M352">_xlfn.IFS(
  B352="EN", "Entry-level",
  B352="MI", "Middle-level",
  B352="SE", "Senior-level",
  B352="EX", "Executive-level"
)</f>
        <v>Senior-level</v>
      </c>
    </row>
    <row r="353" spans="1:13" hidden="1" x14ac:dyDescent="0.25">
      <c r="A353">
        <v>2022</v>
      </c>
      <c r="B353" t="s">
        <v>18</v>
      </c>
      <c r="C353" t="s">
        <v>12</v>
      </c>
      <c r="D353" t="s">
        <v>38</v>
      </c>
      <c r="E353">
        <v>135000</v>
      </c>
      <c r="F353" t="s">
        <v>14</v>
      </c>
      <c r="G353">
        <v>135000</v>
      </c>
      <c r="H353" t="s">
        <v>15</v>
      </c>
      <c r="I353">
        <v>100</v>
      </c>
      <c r="J353" t="s">
        <v>15</v>
      </c>
      <c r="K353" t="s">
        <v>16</v>
      </c>
      <c r="L353" t="str" cm="1">
        <f t="array" ref="L353">_xlfn.IFS(
  C353="PT", "Part-time",
  C353="FT", "Full-time",
  C353="CT", "Contract",
  C353="FL", "Freelance"
)</f>
        <v>Full-time</v>
      </c>
      <c r="M353" t="str" cm="1">
        <f t="array" ref="M353">_xlfn.IFS(
  B353="EN", "Entry-level",
  B353="MI", "Middle-level",
  B353="SE", "Senior-level",
  B353="EX", "Executive-level"
)</f>
        <v>Senior-level</v>
      </c>
    </row>
    <row r="354" spans="1:13" hidden="1" x14ac:dyDescent="0.25">
      <c r="A354">
        <v>2022</v>
      </c>
      <c r="B354" t="s">
        <v>18</v>
      </c>
      <c r="C354" t="s">
        <v>12</v>
      </c>
      <c r="D354" t="s">
        <v>19</v>
      </c>
      <c r="E354">
        <v>135000</v>
      </c>
      <c r="F354" t="s">
        <v>14</v>
      </c>
      <c r="G354">
        <v>135000</v>
      </c>
      <c r="H354" t="s">
        <v>15</v>
      </c>
      <c r="I354">
        <v>100</v>
      </c>
      <c r="J354" t="s">
        <v>15</v>
      </c>
      <c r="K354" t="s">
        <v>16</v>
      </c>
      <c r="L354" t="str" cm="1">
        <f t="array" ref="L354">_xlfn.IFS(
  C354="PT", "Part-time",
  C354="FT", "Full-time",
  C354="CT", "Contract",
  C354="FL", "Freelance"
)</f>
        <v>Full-time</v>
      </c>
      <c r="M354" t="str" cm="1">
        <f t="array" ref="M354">_xlfn.IFS(
  B354="EN", "Entry-level",
  B354="MI", "Middle-level",
  B354="SE", "Senior-level",
  B354="EX", "Executive-level"
)</f>
        <v>Senior-level</v>
      </c>
    </row>
    <row r="355" spans="1:13" hidden="1" x14ac:dyDescent="0.25">
      <c r="A355">
        <v>2022</v>
      </c>
      <c r="B355" t="s">
        <v>18</v>
      </c>
      <c r="C355" t="s">
        <v>12</v>
      </c>
      <c r="D355" t="s">
        <v>19</v>
      </c>
      <c r="E355">
        <v>80000</v>
      </c>
      <c r="F355" t="s">
        <v>14</v>
      </c>
      <c r="G355">
        <v>80000</v>
      </c>
      <c r="H355" t="s">
        <v>15</v>
      </c>
      <c r="I355">
        <v>100</v>
      </c>
      <c r="J355" t="s">
        <v>15</v>
      </c>
      <c r="K355" t="s">
        <v>16</v>
      </c>
      <c r="L355" t="str" cm="1">
        <f t="array" ref="L355">_xlfn.IFS(
  C355="PT", "Part-time",
  C355="FT", "Full-time",
  C355="CT", "Contract",
  C355="FL", "Freelance"
)</f>
        <v>Full-time</v>
      </c>
      <c r="M355" t="str" cm="1">
        <f t="array" ref="M355">_xlfn.IFS(
  B355="EN", "Entry-level",
  B355="MI", "Middle-level",
  B355="SE", "Senior-level",
  B355="EX", "Executive-level"
)</f>
        <v>Senior-level</v>
      </c>
    </row>
    <row r="356" spans="1:13" hidden="1" x14ac:dyDescent="0.25">
      <c r="A356">
        <v>2022</v>
      </c>
      <c r="B356" t="s">
        <v>25</v>
      </c>
      <c r="C356" t="s">
        <v>12</v>
      </c>
      <c r="D356" t="s">
        <v>50</v>
      </c>
      <c r="E356">
        <v>633000</v>
      </c>
      <c r="F356" t="s">
        <v>43</v>
      </c>
      <c r="G356">
        <v>8120</v>
      </c>
      <c r="H356" t="s">
        <v>44</v>
      </c>
      <c r="I356">
        <v>100</v>
      </c>
      <c r="J356" t="s">
        <v>44</v>
      </c>
      <c r="K356" t="s">
        <v>16</v>
      </c>
      <c r="L356" t="str" cm="1">
        <f t="array" ref="L356">_xlfn.IFS(
  C356="PT", "Part-time",
  C356="FT", "Full-time",
  C356="CT", "Contract",
  C356="FL", "Freelance"
)</f>
        <v>Full-time</v>
      </c>
      <c r="M356" t="str" cm="1">
        <f t="array" ref="M356">_xlfn.IFS(
  B356="EN", "Entry-level",
  B356="MI", "Middle-level",
  B356="SE", "Senior-level",
  B356="EX", "Executive-level"
)</f>
        <v>Entry-level</v>
      </c>
    </row>
    <row r="357" spans="1:13" hidden="1" x14ac:dyDescent="0.25">
      <c r="A357">
        <v>2022</v>
      </c>
      <c r="B357" t="s">
        <v>18</v>
      </c>
      <c r="C357" t="s">
        <v>12</v>
      </c>
      <c r="D357" t="s">
        <v>19</v>
      </c>
      <c r="E357">
        <v>160000</v>
      </c>
      <c r="F357" t="s">
        <v>14</v>
      </c>
      <c r="G357">
        <v>160000</v>
      </c>
      <c r="H357" t="s">
        <v>15</v>
      </c>
      <c r="I357">
        <v>100</v>
      </c>
      <c r="J357" t="s">
        <v>15</v>
      </c>
      <c r="K357" t="s">
        <v>16</v>
      </c>
      <c r="L357" t="str" cm="1">
        <f t="array" ref="L357">_xlfn.IFS(
  C357="PT", "Part-time",
  C357="FT", "Full-time",
  C357="CT", "Contract",
  C357="FL", "Freelance"
)</f>
        <v>Full-time</v>
      </c>
      <c r="M357" t="str" cm="1">
        <f t="array" ref="M357">_xlfn.IFS(
  B357="EN", "Entry-level",
  B357="MI", "Middle-level",
  B357="SE", "Senior-level",
  B357="EX", "Executive-level"
)</f>
        <v>Senior-level</v>
      </c>
    </row>
    <row r="358" spans="1:13" hidden="1" x14ac:dyDescent="0.25">
      <c r="A358">
        <v>2022</v>
      </c>
      <c r="B358" t="s">
        <v>18</v>
      </c>
      <c r="C358" t="s">
        <v>12</v>
      </c>
      <c r="D358" t="s">
        <v>19</v>
      </c>
      <c r="E358">
        <v>85000</v>
      </c>
      <c r="F358" t="s">
        <v>14</v>
      </c>
      <c r="G358">
        <v>85000</v>
      </c>
      <c r="H358" t="s">
        <v>15</v>
      </c>
      <c r="I358">
        <v>100</v>
      </c>
      <c r="J358" t="s">
        <v>15</v>
      </c>
      <c r="K358" t="s">
        <v>16</v>
      </c>
      <c r="L358" t="str" cm="1">
        <f t="array" ref="L358">_xlfn.IFS(
  C358="PT", "Part-time",
  C358="FT", "Full-time",
  C358="CT", "Contract",
  C358="FL", "Freelance"
)</f>
        <v>Full-time</v>
      </c>
      <c r="M358" t="str" cm="1">
        <f t="array" ref="M358">_xlfn.IFS(
  B358="EN", "Entry-level",
  B358="MI", "Middle-level",
  B358="SE", "Senior-level",
  B358="EX", "Executive-level"
)</f>
        <v>Senior-level</v>
      </c>
    </row>
    <row r="359" spans="1:13" hidden="1" x14ac:dyDescent="0.25">
      <c r="A359">
        <v>2022</v>
      </c>
      <c r="B359" t="s">
        <v>18</v>
      </c>
      <c r="C359" t="s">
        <v>12</v>
      </c>
      <c r="D359" t="s">
        <v>19</v>
      </c>
      <c r="E359">
        <v>178800</v>
      </c>
      <c r="F359" t="s">
        <v>14</v>
      </c>
      <c r="G359">
        <v>178800</v>
      </c>
      <c r="H359" t="s">
        <v>15</v>
      </c>
      <c r="I359">
        <v>100</v>
      </c>
      <c r="J359" t="s">
        <v>15</v>
      </c>
      <c r="K359" t="s">
        <v>28</v>
      </c>
      <c r="L359" t="str" cm="1">
        <f t="array" ref="L359">_xlfn.IFS(
  C359="PT", "Part-time",
  C359="FT", "Full-time",
  C359="CT", "Contract",
  C359="FL", "Freelance"
)</f>
        <v>Full-time</v>
      </c>
      <c r="M359" t="str" cm="1">
        <f t="array" ref="M359">_xlfn.IFS(
  B359="EN", "Entry-level",
  B359="MI", "Middle-level",
  B359="SE", "Senior-level",
  B359="EX", "Executive-level"
)</f>
        <v>Senior-level</v>
      </c>
    </row>
    <row r="360" spans="1:13" hidden="1" x14ac:dyDescent="0.25">
      <c r="A360">
        <v>2022</v>
      </c>
      <c r="B360" t="s">
        <v>18</v>
      </c>
      <c r="C360" t="s">
        <v>12</v>
      </c>
      <c r="D360" t="s">
        <v>19</v>
      </c>
      <c r="E360">
        <v>132100</v>
      </c>
      <c r="F360" t="s">
        <v>14</v>
      </c>
      <c r="G360">
        <v>132100</v>
      </c>
      <c r="H360" t="s">
        <v>15</v>
      </c>
      <c r="I360">
        <v>100</v>
      </c>
      <c r="J360" t="s">
        <v>15</v>
      </c>
      <c r="K360" t="s">
        <v>28</v>
      </c>
      <c r="L360" t="str" cm="1">
        <f t="array" ref="L360">_xlfn.IFS(
  C360="PT", "Part-time",
  C360="FT", "Full-time",
  C360="CT", "Contract",
  C360="FL", "Freelance"
)</f>
        <v>Full-time</v>
      </c>
      <c r="M360" t="str" cm="1">
        <f t="array" ref="M360">_xlfn.IFS(
  B360="EN", "Entry-level",
  B360="MI", "Middle-level",
  B360="SE", "Senior-level",
  B360="EX", "Executive-level"
)</f>
        <v>Senior-level</v>
      </c>
    </row>
    <row r="361" spans="1:13" hidden="1" x14ac:dyDescent="0.25">
      <c r="A361">
        <v>2022</v>
      </c>
      <c r="B361" t="s">
        <v>18</v>
      </c>
      <c r="C361" t="s">
        <v>12</v>
      </c>
      <c r="D361" t="s">
        <v>13</v>
      </c>
      <c r="E361">
        <v>60000</v>
      </c>
      <c r="F361" t="s">
        <v>20</v>
      </c>
      <c r="G361">
        <v>63172</v>
      </c>
      <c r="H361" t="s">
        <v>69</v>
      </c>
      <c r="I361">
        <v>50</v>
      </c>
      <c r="J361" t="s">
        <v>69</v>
      </c>
      <c r="K361" t="s">
        <v>35</v>
      </c>
      <c r="L361" t="str" cm="1">
        <f t="array" ref="L361">_xlfn.IFS(
  C361="PT", "Part-time",
  C361="FT", "Full-time",
  C361="CT", "Contract",
  C361="FL", "Freelance"
)</f>
        <v>Full-time</v>
      </c>
      <c r="M361" t="str" cm="1">
        <f t="array" ref="M361">_xlfn.IFS(
  B361="EN", "Entry-level",
  B361="MI", "Middle-level",
  B361="SE", "Senior-level",
  B361="EX", "Executive-level"
)</f>
        <v>Senior-level</v>
      </c>
    </row>
    <row r="362" spans="1:13" hidden="1" x14ac:dyDescent="0.25">
      <c r="A362">
        <v>2022</v>
      </c>
      <c r="B362" t="s">
        <v>25</v>
      </c>
      <c r="C362" t="s">
        <v>12</v>
      </c>
      <c r="D362" t="s">
        <v>68</v>
      </c>
      <c r="E362">
        <v>50000</v>
      </c>
      <c r="F362" t="s">
        <v>14</v>
      </c>
      <c r="G362">
        <v>50000</v>
      </c>
      <c r="H362" t="s">
        <v>44</v>
      </c>
      <c r="I362">
        <v>100</v>
      </c>
      <c r="J362" t="s">
        <v>70</v>
      </c>
      <c r="K362" t="s">
        <v>28</v>
      </c>
      <c r="L362" t="str" cm="1">
        <f t="array" ref="L362">_xlfn.IFS(
  C362="PT", "Part-time",
  C362="FT", "Full-time",
  C362="CT", "Contract",
  C362="FL", "Freelance"
)</f>
        <v>Full-time</v>
      </c>
      <c r="M362" t="str" cm="1">
        <f t="array" ref="M362">_xlfn.IFS(
  B362="EN", "Entry-level",
  B362="MI", "Middle-level",
  B362="SE", "Senior-level",
  B362="EX", "Executive-level"
)</f>
        <v>Entry-level</v>
      </c>
    </row>
    <row r="363" spans="1:13" hidden="1" x14ac:dyDescent="0.25">
      <c r="A363">
        <v>2022</v>
      </c>
      <c r="B363" t="s">
        <v>18</v>
      </c>
      <c r="C363" t="s">
        <v>12</v>
      </c>
      <c r="D363" t="s">
        <v>19</v>
      </c>
      <c r="E363">
        <v>140000</v>
      </c>
      <c r="F363" t="s">
        <v>14</v>
      </c>
      <c r="G363">
        <v>140000</v>
      </c>
      <c r="H363" t="s">
        <v>15</v>
      </c>
      <c r="I363">
        <v>100</v>
      </c>
      <c r="J363" t="s">
        <v>15</v>
      </c>
      <c r="K363" t="s">
        <v>16</v>
      </c>
      <c r="L363" t="str" cm="1">
        <f t="array" ref="L363">_xlfn.IFS(
  C363="PT", "Part-time",
  C363="FT", "Full-time",
  C363="CT", "Contract",
  C363="FL", "Freelance"
)</f>
        <v>Full-time</v>
      </c>
      <c r="M363" t="str" cm="1">
        <f t="array" ref="M363">_xlfn.IFS(
  B363="EN", "Entry-level",
  B363="MI", "Middle-level",
  B363="SE", "Senior-level",
  B363="EX", "Executive-level"
)</f>
        <v>Senior-level</v>
      </c>
    </row>
    <row r="364" spans="1:13" hidden="1" x14ac:dyDescent="0.25">
      <c r="A364">
        <v>2022</v>
      </c>
      <c r="B364" t="s">
        <v>18</v>
      </c>
      <c r="C364" t="s">
        <v>12</v>
      </c>
      <c r="D364" t="s">
        <v>19</v>
      </c>
      <c r="E364">
        <v>105000</v>
      </c>
      <c r="F364" t="s">
        <v>14</v>
      </c>
      <c r="G364">
        <v>105000</v>
      </c>
      <c r="H364" t="s">
        <v>15</v>
      </c>
      <c r="I364">
        <v>100</v>
      </c>
      <c r="J364" t="s">
        <v>15</v>
      </c>
      <c r="K364" t="s">
        <v>16</v>
      </c>
      <c r="L364" t="str" cm="1">
        <f t="array" ref="L364">_xlfn.IFS(
  C364="PT", "Part-time",
  C364="FT", "Full-time",
  C364="CT", "Contract",
  C364="FL", "Freelance"
)</f>
        <v>Full-time</v>
      </c>
      <c r="M364" t="str" cm="1">
        <f t="array" ref="M364">_xlfn.IFS(
  B364="EN", "Entry-level",
  B364="MI", "Middle-level",
  B364="SE", "Senior-level",
  B364="EX", "Executive-level"
)</f>
        <v>Senior-level</v>
      </c>
    </row>
    <row r="365" spans="1:13" hidden="1" x14ac:dyDescent="0.25">
      <c r="A365">
        <v>2022</v>
      </c>
      <c r="B365" t="s">
        <v>11</v>
      </c>
      <c r="C365" t="s">
        <v>12</v>
      </c>
      <c r="D365" t="s">
        <v>19</v>
      </c>
      <c r="E365">
        <v>65000</v>
      </c>
      <c r="F365" t="s">
        <v>26</v>
      </c>
      <c r="G365">
        <v>80505</v>
      </c>
      <c r="H365" t="s">
        <v>27</v>
      </c>
      <c r="I365">
        <v>100</v>
      </c>
      <c r="J365" t="s">
        <v>27</v>
      </c>
      <c r="K365" t="s">
        <v>16</v>
      </c>
      <c r="L365" t="str" cm="1">
        <f t="array" ref="L365">_xlfn.IFS(
  C365="PT", "Part-time",
  C365="FT", "Full-time",
  C365="CT", "Contract",
  C365="FL", "Freelance"
)</f>
        <v>Full-time</v>
      </c>
      <c r="M365" t="str" cm="1">
        <f t="array" ref="M365">_xlfn.IFS(
  B365="EN", "Entry-level",
  B365="MI", "Middle-level",
  B365="SE", "Senior-level",
  B365="EX", "Executive-level"
)</f>
        <v>Middle-level</v>
      </c>
    </row>
    <row r="366" spans="1:13" hidden="1" x14ac:dyDescent="0.25">
      <c r="A366">
        <v>2022</v>
      </c>
      <c r="B366" t="s">
        <v>11</v>
      </c>
      <c r="C366" t="s">
        <v>12</v>
      </c>
      <c r="D366" t="s">
        <v>19</v>
      </c>
      <c r="E366">
        <v>55000</v>
      </c>
      <c r="F366" t="s">
        <v>26</v>
      </c>
      <c r="G366">
        <v>68120</v>
      </c>
      <c r="H366" t="s">
        <v>27</v>
      </c>
      <c r="I366">
        <v>100</v>
      </c>
      <c r="J366" t="s">
        <v>27</v>
      </c>
      <c r="K366" t="s">
        <v>16</v>
      </c>
      <c r="L366" t="str" cm="1">
        <f t="array" ref="L366">_xlfn.IFS(
  C366="PT", "Part-time",
  C366="FT", "Full-time",
  C366="CT", "Contract",
  C366="FL", "Freelance"
)</f>
        <v>Full-time</v>
      </c>
      <c r="M366" t="str" cm="1">
        <f t="array" ref="M366">_xlfn.IFS(
  B366="EN", "Entry-level",
  B366="MI", "Middle-level",
  B366="SE", "Senior-level",
  B366="EX", "Executive-level"
)</f>
        <v>Middle-level</v>
      </c>
    </row>
    <row r="367" spans="1:13" hidden="1" x14ac:dyDescent="0.25">
      <c r="A367">
        <v>2022</v>
      </c>
      <c r="B367" t="s">
        <v>18</v>
      </c>
      <c r="C367" t="s">
        <v>12</v>
      </c>
      <c r="D367" t="s">
        <v>32</v>
      </c>
      <c r="E367">
        <v>190000</v>
      </c>
      <c r="F367" t="s">
        <v>14</v>
      </c>
      <c r="G367">
        <v>190000</v>
      </c>
      <c r="H367" t="s">
        <v>15</v>
      </c>
      <c r="I367">
        <v>100</v>
      </c>
      <c r="J367" t="s">
        <v>15</v>
      </c>
      <c r="K367" t="s">
        <v>16</v>
      </c>
      <c r="L367" t="str" cm="1">
        <f t="array" ref="L367">_xlfn.IFS(
  C367="PT", "Part-time",
  C367="FT", "Full-time",
  C367="CT", "Contract",
  C367="FL", "Freelance"
)</f>
        <v>Full-time</v>
      </c>
      <c r="M367" t="str" cm="1">
        <f t="array" ref="M367">_xlfn.IFS(
  B367="EN", "Entry-level",
  B367="MI", "Middle-level",
  B367="SE", "Senior-level",
  B367="EX", "Executive-level"
)</f>
        <v>Senior-level</v>
      </c>
    </row>
    <row r="368" spans="1:13" hidden="1" x14ac:dyDescent="0.25">
      <c r="A368">
        <v>2022</v>
      </c>
      <c r="B368" t="s">
        <v>18</v>
      </c>
      <c r="C368" t="s">
        <v>12</v>
      </c>
      <c r="D368" t="s">
        <v>32</v>
      </c>
      <c r="E368">
        <v>140000</v>
      </c>
      <c r="F368" t="s">
        <v>14</v>
      </c>
      <c r="G368">
        <v>140000</v>
      </c>
      <c r="H368" t="s">
        <v>15</v>
      </c>
      <c r="I368">
        <v>100</v>
      </c>
      <c r="J368" t="s">
        <v>15</v>
      </c>
      <c r="K368" t="s">
        <v>16</v>
      </c>
      <c r="L368" t="str" cm="1">
        <f t="array" ref="L368">_xlfn.IFS(
  C368="PT", "Part-time",
  C368="FT", "Full-time",
  C368="CT", "Contract",
  C368="FL", "Freelance"
)</f>
        <v>Full-time</v>
      </c>
      <c r="M368" t="str" cm="1">
        <f t="array" ref="M368">_xlfn.IFS(
  B368="EN", "Entry-level",
  B368="MI", "Middle-level",
  B368="SE", "Senior-level",
  B368="EX", "Executive-level"
)</f>
        <v>Senior-level</v>
      </c>
    </row>
    <row r="369" spans="1:13" hidden="1" x14ac:dyDescent="0.25">
      <c r="A369">
        <v>2022</v>
      </c>
      <c r="B369" t="s">
        <v>11</v>
      </c>
      <c r="C369" t="s">
        <v>12</v>
      </c>
      <c r="D369" t="s">
        <v>39</v>
      </c>
      <c r="E369">
        <v>100000</v>
      </c>
      <c r="F369" t="s">
        <v>14</v>
      </c>
      <c r="G369">
        <v>100000</v>
      </c>
      <c r="H369" t="s">
        <v>15</v>
      </c>
      <c r="I369">
        <v>100</v>
      </c>
      <c r="J369" t="s">
        <v>15</v>
      </c>
      <c r="K369" t="s">
        <v>16</v>
      </c>
      <c r="L369" t="str" cm="1">
        <f t="array" ref="L369">_xlfn.IFS(
  C369="PT", "Part-time",
  C369="FT", "Full-time",
  C369="CT", "Contract",
  C369="FL", "Freelance"
)</f>
        <v>Full-time</v>
      </c>
      <c r="M369" t="str" cm="1">
        <f t="array" ref="M369">_xlfn.IFS(
  B369="EN", "Entry-level",
  B369="MI", "Middle-level",
  B369="SE", "Senior-level",
  B369="EX", "Executive-level"
)</f>
        <v>Middle-level</v>
      </c>
    </row>
    <row r="370" spans="1:13" hidden="1" x14ac:dyDescent="0.25">
      <c r="A370">
        <v>2022</v>
      </c>
      <c r="B370" t="s">
        <v>11</v>
      </c>
      <c r="C370" t="s">
        <v>12</v>
      </c>
      <c r="D370" t="s">
        <v>39</v>
      </c>
      <c r="E370">
        <v>60000</v>
      </c>
      <c r="F370" t="s">
        <v>14</v>
      </c>
      <c r="G370">
        <v>60000</v>
      </c>
      <c r="H370" t="s">
        <v>15</v>
      </c>
      <c r="I370">
        <v>100</v>
      </c>
      <c r="J370" t="s">
        <v>15</v>
      </c>
      <c r="K370" t="s">
        <v>16</v>
      </c>
      <c r="L370" t="str" cm="1">
        <f t="array" ref="L370">_xlfn.IFS(
  C370="PT", "Part-time",
  C370="FT", "Full-time",
  C370="CT", "Contract",
  C370="FL", "Freelance"
)</f>
        <v>Full-time</v>
      </c>
      <c r="M370" t="str" cm="1">
        <f t="array" ref="M370">_xlfn.IFS(
  B370="EN", "Entry-level",
  B370="MI", "Middle-level",
  B370="SE", "Senior-level",
  B370="EX", "Executive-level"
)</f>
        <v>Middle-level</v>
      </c>
    </row>
    <row r="371" spans="1:13" x14ac:dyDescent="0.25">
      <c r="A371">
        <v>2022</v>
      </c>
      <c r="B371" t="s">
        <v>18</v>
      </c>
      <c r="C371" t="s">
        <v>12</v>
      </c>
      <c r="D371" t="s">
        <v>17</v>
      </c>
      <c r="E371">
        <v>180000</v>
      </c>
      <c r="F371" t="s">
        <v>14</v>
      </c>
      <c r="G371">
        <v>180000</v>
      </c>
      <c r="H371" t="s">
        <v>15</v>
      </c>
      <c r="I371">
        <v>100</v>
      </c>
      <c r="J371" t="s">
        <v>15</v>
      </c>
      <c r="K371" t="s">
        <v>28</v>
      </c>
      <c r="L371" t="str" cm="1">
        <f t="array" ref="L371">_xlfn.IFS(
  C371="PT", "Part-time",
  C371="FT", "Full-time",
  C371="CT", "Contract",
  C371="FL", "Freelance"
)</f>
        <v>Full-time</v>
      </c>
      <c r="M371" t="str" cm="1">
        <f t="array" ref="M371">_xlfn.IFS(
  B371="EN", "Entry-level",
  B371="MI", "Middle-level",
  B371="SE", "Senior-level",
  B371="EX", "Executive-level"
)</f>
        <v>Senior-level</v>
      </c>
    </row>
    <row r="372" spans="1:13" x14ac:dyDescent="0.25">
      <c r="A372">
        <v>2022</v>
      </c>
      <c r="B372" t="s">
        <v>18</v>
      </c>
      <c r="C372" t="s">
        <v>12</v>
      </c>
      <c r="D372" t="s">
        <v>17</v>
      </c>
      <c r="E372">
        <v>165000</v>
      </c>
      <c r="F372" t="s">
        <v>14</v>
      </c>
      <c r="G372">
        <v>165000</v>
      </c>
      <c r="H372" t="s">
        <v>15</v>
      </c>
      <c r="I372">
        <v>100</v>
      </c>
      <c r="J372" t="s">
        <v>15</v>
      </c>
      <c r="K372" t="s">
        <v>28</v>
      </c>
      <c r="L372" t="str" cm="1">
        <f t="array" ref="L372">_xlfn.IFS(
  C372="PT", "Part-time",
  C372="FT", "Full-time",
  C372="CT", "Contract",
  C372="FL", "Freelance"
)</f>
        <v>Full-time</v>
      </c>
      <c r="M372" t="str" cm="1">
        <f t="array" ref="M372">_xlfn.IFS(
  B372="EN", "Entry-level",
  B372="MI", "Middle-level",
  B372="SE", "Senior-level",
  B372="EX", "Executive-level"
)</f>
        <v>Senior-level</v>
      </c>
    </row>
    <row r="373" spans="1:13" hidden="1" x14ac:dyDescent="0.25">
      <c r="A373">
        <v>2022</v>
      </c>
      <c r="B373" t="s">
        <v>18</v>
      </c>
      <c r="C373" t="s">
        <v>12</v>
      </c>
      <c r="D373" t="s">
        <v>71</v>
      </c>
      <c r="E373">
        <v>108000</v>
      </c>
      <c r="F373" t="s">
        <v>14</v>
      </c>
      <c r="G373">
        <v>108000</v>
      </c>
      <c r="H373" t="s">
        <v>15</v>
      </c>
      <c r="I373">
        <v>0</v>
      </c>
      <c r="J373" t="s">
        <v>15</v>
      </c>
      <c r="K373" t="s">
        <v>28</v>
      </c>
      <c r="L373" t="str" cm="1">
        <f t="array" ref="L373">_xlfn.IFS(
  C373="PT", "Part-time",
  C373="FT", "Full-time",
  C373="CT", "Contract",
  C373="FL", "Freelance"
)</f>
        <v>Full-time</v>
      </c>
      <c r="M373" t="str" cm="1">
        <f t="array" ref="M373">_xlfn.IFS(
  B373="EN", "Entry-level",
  B373="MI", "Middle-level",
  B373="SE", "Senior-level",
  B373="EX", "Executive-level"
)</f>
        <v>Senior-level</v>
      </c>
    </row>
    <row r="374" spans="1:13" hidden="1" x14ac:dyDescent="0.25">
      <c r="A374">
        <v>2022</v>
      </c>
      <c r="B374" t="s">
        <v>18</v>
      </c>
      <c r="C374" t="s">
        <v>12</v>
      </c>
      <c r="D374" t="s">
        <v>38</v>
      </c>
      <c r="E374">
        <v>190000</v>
      </c>
      <c r="F374" t="s">
        <v>14</v>
      </c>
      <c r="G374">
        <v>190000</v>
      </c>
      <c r="H374" t="s">
        <v>15</v>
      </c>
      <c r="I374">
        <v>100</v>
      </c>
      <c r="J374" t="s">
        <v>15</v>
      </c>
      <c r="K374" t="s">
        <v>16</v>
      </c>
      <c r="L374" t="str" cm="1">
        <f t="array" ref="L374">_xlfn.IFS(
  C374="PT", "Part-time",
  C374="FT", "Full-time",
  C374="CT", "Contract",
  C374="FL", "Freelance"
)</f>
        <v>Full-time</v>
      </c>
      <c r="M374" t="str" cm="1">
        <f t="array" ref="M374">_xlfn.IFS(
  B374="EN", "Entry-level",
  B374="MI", "Middle-level",
  B374="SE", "Senior-level",
  B374="EX", "Executive-level"
)</f>
        <v>Senior-level</v>
      </c>
    </row>
    <row r="375" spans="1:13" hidden="1" x14ac:dyDescent="0.25">
      <c r="A375">
        <v>2022</v>
      </c>
      <c r="B375" t="s">
        <v>18</v>
      </c>
      <c r="C375" t="s">
        <v>12</v>
      </c>
      <c r="D375" t="s">
        <v>38</v>
      </c>
      <c r="E375">
        <v>135000</v>
      </c>
      <c r="F375" t="s">
        <v>14</v>
      </c>
      <c r="G375">
        <v>135000</v>
      </c>
      <c r="H375" t="s">
        <v>15</v>
      </c>
      <c r="I375">
        <v>100</v>
      </c>
      <c r="J375" t="s">
        <v>15</v>
      </c>
      <c r="K375" t="s">
        <v>16</v>
      </c>
      <c r="L375" t="str" cm="1">
        <f t="array" ref="L375">_xlfn.IFS(
  C375="PT", "Part-time",
  C375="FT", "Full-time",
  C375="CT", "Contract",
  C375="FL", "Freelance"
)</f>
        <v>Full-time</v>
      </c>
      <c r="M375" t="str" cm="1">
        <f t="array" ref="M375">_xlfn.IFS(
  B375="EN", "Entry-level",
  B375="MI", "Middle-level",
  B375="SE", "Senior-level",
  B375="EX", "Executive-level"
)</f>
        <v>Senior-level</v>
      </c>
    </row>
    <row r="376" spans="1:13" x14ac:dyDescent="0.25">
      <c r="A376">
        <v>2022</v>
      </c>
      <c r="B376" t="s">
        <v>18</v>
      </c>
      <c r="C376" t="s">
        <v>12</v>
      </c>
      <c r="D376" t="s">
        <v>17</v>
      </c>
      <c r="E376">
        <v>179400</v>
      </c>
      <c r="F376" t="s">
        <v>14</v>
      </c>
      <c r="G376">
        <v>179400</v>
      </c>
      <c r="H376" t="s">
        <v>15</v>
      </c>
      <c r="I376">
        <v>0</v>
      </c>
      <c r="J376" t="s">
        <v>15</v>
      </c>
      <c r="K376" t="s">
        <v>16</v>
      </c>
      <c r="L376" t="str" cm="1">
        <f t="array" ref="L376">_xlfn.IFS(
  C376="PT", "Part-time",
  C376="FT", "Full-time",
  C376="CT", "Contract",
  C376="FL", "Freelance"
)</f>
        <v>Full-time</v>
      </c>
      <c r="M376" t="str" cm="1">
        <f t="array" ref="M376">_xlfn.IFS(
  B376="EN", "Entry-level",
  B376="MI", "Middle-level",
  B376="SE", "Senior-level",
  B376="EX", "Executive-level"
)</f>
        <v>Senior-level</v>
      </c>
    </row>
    <row r="377" spans="1:13" x14ac:dyDescent="0.25">
      <c r="A377">
        <v>2022</v>
      </c>
      <c r="B377" t="s">
        <v>18</v>
      </c>
      <c r="C377" t="s">
        <v>12</v>
      </c>
      <c r="D377" t="s">
        <v>17</v>
      </c>
      <c r="E377">
        <v>154000</v>
      </c>
      <c r="F377" t="s">
        <v>14</v>
      </c>
      <c r="G377">
        <v>154000</v>
      </c>
      <c r="H377" t="s">
        <v>15</v>
      </c>
      <c r="I377">
        <v>0</v>
      </c>
      <c r="J377" t="s">
        <v>15</v>
      </c>
      <c r="K377" t="s">
        <v>16</v>
      </c>
      <c r="L377" t="str" cm="1">
        <f t="array" ref="L377">_xlfn.IFS(
  C377="PT", "Part-time",
  C377="FT", "Full-time",
  C377="CT", "Contract",
  C377="FL", "Freelance"
)</f>
        <v>Full-time</v>
      </c>
      <c r="M377" t="str" cm="1">
        <f t="array" ref="M377">_xlfn.IFS(
  B377="EN", "Entry-level",
  B377="MI", "Middle-level",
  B377="SE", "Senior-level",
  B377="EX", "Executive-level"
)</f>
        <v>Senior-level</v>
      </c>
    </row>
    <row r="378" spans="1:13" hidden="1" x14ac:dyDescent="0.25">
      <c r="A378">
        <v>2022</v>
      </c>
      <c r="B378" t="s">
        <v>18</v>
      </c>
      <c r="C378" t="s">
        <v>12</v>
      </c>
      <c r="D378" t="s">
        <v>72</v>
      </c>
      <c r="E378">
        <v>193900</v>
      </c>
      <c r="F378" t="s">
        <v>14</v>
      </c>
      <c r="G378">
        <v>193900</v>
      </c>
      <c r="H378" t="s">
        <v>15</v>
      </c>
      <c r="I378">
        <v>0</v>
      </c>
      <c r="J378" t="s">
        <v>15</v>
      </c>
      <c r="K378" t="s">
        <v>16</v>
      </c>
      <c r="L378" t="str" cm="1">
        <f t="array" ref="L378">_xlfn.IFS(
  C378="PT", "Part-time",
  C378="FT", "Full-time",
  C378="CT", "Contract",
  C378="FL", "Freelance"
)</f>
        <v>Full-time</v>
      </c>
      <c r="M378" t="str" cm="1">
        <f t="array" ref="M378">_xlfn.IFS(
  B378="EN", "Entry-level",
  B378="MI", "Middle-level",
  B378="SE", "Senior-level",
  B378="EX", "Executive-level"
)</f>
        <v>Senior-level</v>
      </c>
    </row>
    <row r="379" spans="1:13" hidden="1" x14ac:dyDescent="0.25">
      <c r="A379">
        <v>2022</v>
      </c>
      <c r="B379" t="s">
        <v>18</v>
      </c>
      <c r="C379" t="s">
        <v>12</v>
      </c>
      <c r="D379" t="s">
        <v>72</v>
      </c>
      <c r="E379">
        <v>129300</v>
      </c>
      <c r="F379" t="s">
        <v>14</v>
      </c>
      <c r="G379">
        <v>129300</v>
      </c>
      <c r="H379" t="s">
        <v>15</v>
      </c>
      <c r="I379">
        <v>0</v>
      </c>
      <c r="J379" t="s">
        <v>15</v>
      </c>
      <c r="K379" t="s">
        <v>16</v>
      </c>
      <c r="L379" t="str" cm="1">
        <f t="array" ref="L379">_xlfn.IFS(
  C379="PT", "Part-time",
  C379="FT", "Full-time",
  C379="CT", "Contract",
  C379="FL", "Freelance"
)</f>
        <v>Full-time</v>
      </c>
      <c r="M379" t="str" cm="1">
        <f t="array" ref="M379">_xlfn.IFS(
  B379="EN", "Entry-level",
  B379="MI", "Middle-level",
  B379="SE", "Senior-level",
  B379="EX", "Executive-level"
)</f>
        <v>Senior-level</v>
      </c>
    </row>
    <row r="380" spans="1:13" hidden="1" x14ac:dyDescent="0.25">
      <c r="A380">
        <v>2022</v>
      </c>
      <c r="B380" t="s">
        <v>22</v>
      </c>
      <c r="C380" t="s">
        <v>12</v>
      </c>
      <c r="D380" t="s">
        <v>64</v>
      </c>
      <c r="E380">
        <v>222640</v>
      </c>
      <c r="F380" t="s">
        <v>14</v>
      </c>
      <c r="G380">
        <v>222640</v>
      </c>
      <c r="H380" t="s">
        <v>15</v>
      </c>
      <c r="I380">
        <v>0</v>
      </c>
      <c r="J380" t="s">
        <v>15</v>
      </c>
      <c r="K380" t="s">
        <v>16</v>
      </c>
      <c r="L380" t="str" cm="1">
        <f t="array" ref="L380">_xlfn.IFS(
  C380="PT", "Part-time",
  C380="FT", "Full-time",
  C380="CT", "Contract",
  C380="FL", "Freelance"
)</f>
        <v>Full-time</v>
      </c>
      <c r="M380" t="str" cm="1">
        <f t="array" ref="M380">_xlfn.IFS(
  B380="EN", "Entry-level",
  B380="MI", "Middle-level",
  B380="SE", "Senior-level",
  B380="EX", "Executive-level"
)</f>
        <v>Executive-level</v>
      </c>
    </row>
    <row r="381" spans="1:13" hidden="1" x14ac:dyDescent="0.25">
      <c r="A381">
        <v>2022</v>
      </c>
      <c r="B381" t="s">
        <v>22</v>
      </c>
      <c r="C381" t="s">
        <v>12</v>
      </c>
      <c r="D381" t="s">
        <v>64</v>
      </c>
      <c r="E381">
        <v>182160</v>
      </c>
      <c r="F381" t="s">
        <v>14</v>
      </c>
      <c r="G381">
        <v>182160</v>
      </c>
      <c r="H381" t="s">
        <v>15</v>
      </c>
      <c r="I381">
        <v>0</v>
      </c>
      <c r="J381" t="s">
        <v>15</v>
      </c>
      <c r="K381" t="s">
        <v>16</v>
      </c>
      <c r="L381" t="str" cm="1">
        <f t="array" ref="L381">_xlfn.IFS(
  C381="PT", "Part-time",
  C381="FT", "Full-time",
  C381="CT", "Contract",
  C381="FL", "Freelance"
)</f>
        <v>Full-time</v>
      </c>
      <c r="M381" t="str" cm="1">
        <f t="array" ref="M381">_xlfn.IFS(
  B381="EN", "Entry-level",
  B381="MI", "Middle-level",
  B381="SE", "Senior-level",
  B381="EX", "Executive-level"
)</f>
        <v>Executive-level</v>
      </c>
    </row>
    <row r="382" spans="1:13" hidden="1" x14ac:dyDescent="0.25">
      <c r="A382">
        <v>2022</v>
      </c>
      <c r="B382" t="s">
        <v>11</v>
      </c>
      <c r="C382" t="s">
        <v>12</v>
      </c>
      <c r="D382" t="s">
        <v>19</v>
      </c>
      <c r="E382">
        <v>150000</v>
      </c>
      <c r="F382" t="s">
        <v>14</v>
      </c>
      <c r="G382">
        <v>150000</v>
      </c>
      <c r="H382" t="s">
        <v>15</v>
      </c>
      <c r="I382">
        <v>0</v>
      </c>
      <c r="J382" t="s">
        <v>15</v>
      </c>
      <c r="K382" t="s">
        <v>16</v>
      </c>
      <c r="L382" t="str" cm="1">
        <f t="array" ref="L382">_xlfn.IFS(
  C382="PT", "Part-time",
  C382="FT", "Full-time",
  C382="CT", "Contract",
  C382="FL", "Freelance"
)</f>
        <v>Full-time</v>
      </c>
      <c r="M382" t="str" cm="1">
        <f t="array" ref="M382">_xlfn.IFS(
  B382="EN", "Entry-level",
  B382="MI", "Middle-level",
  B382="SE", "Senior-level",
  B382="EX", "Executive-level"
)</f>
        <v>Middle-level</v>
      </c>
    </row>
    <row r="383" spans="1:13" hidden="1" x14ac:dyDescent="0.25">
      <c r="A383">
        <v>2022</v>
      </c>
      <c r="B383" t="s">
        <v>11</v>
      </c>
      <c r="C383" t="s">
        <v>12</v>
      </c>
      <c r="D383" t="s">
        <v>19</v>
      </c>
      <c r="E383">
        <v>100000</v>
      </c>
      <c r="F383" t="s">
        <v>14</v>
      </c>
      <c r="G383">
        <v>100000</v>
      </c>
      <c r="H383" t="s">
        <v>15</v>
      </c>
      <c r="I383">
        <v>0</v>
      </c>
      <c r="J383" t="s">
        <v>15</v>
      </c>
      <c r="K383" t="s">
        <v>16</v>
      </c>
      <c r="L383" t="str" cm="1">
        <f t="array" ref="L383">_xlfn.IFS(
  C383="PT", "Part-time",
  C383="FT", "Full-time",
  C383="CT", "Contract",
  C383="FL", "Freelance"
)</f>
        <v>Full-time</v>
      </c>
      <c r="M383" t="str" cm="1">
        <f t="array" ref="M383">_xlfn.IFS(
  B383="EN", "Entry-level",
  B383="MI", "Middle-level",
  B383="SE", "Senior-level",
  B383="EX", "Executive-level"
)</f>
        <v>Middle-level</v>
      </c>
    </row>
    <row r="384" spans="1:13" hidden="1" x14ac:dyDescent="0.25">
      <c r="A384">
        <v>2022</v>
      </c>
      <c r="B384" t="s">
        <v>18</v>
      </c>
      <c r="C384" t="s">
        <v>12</v>
      </c>
      <c r="D384" t="s">
        <v>32</v>
      </c>
      <c r="E384">
        <v>122500</v>
      </c>
      <c r="F384" t="s">
        <v>14</v>
      </c>
      <c r="G384">
        <v>122500</v>
      </c>
      <c r="H384" t="s">
        <v>15</v>
      </c>
      <c r="I384">
        <v>100</v>
      </c>
      <c r="J384" t="s">
        <v>15</v>
      </c>
      <c r="K384" t="s">
        <v>16</v>
      </c>
      <c r="L384" t="str" cm="1">
        <f t="array" ref="L384">_xlfn.IFS(
  C384="PT", "Part-time",
  C384="FT", "Full-time",
  C384="CT", "Contract",
  C384="FL", "Freelance"
)</f>
        <v>Full-time</v>
      </c>
      <c r="M384" t="str" cm="1">
        <f t="array" ref="M384">_xlfn.IFS(
  B384="EN", "Entry-level",
  B384="MI", "Middle-level",
  B384="SE", "Senior-level",
  B384="EX", "Executive-level"
)</f>
        <v>Senior-level</v>
      </c>
    </row>
    <row r="385" spans="1:13" hidden="1" x14ac:dyDescent="0.25">
      <c r="A385">
        <v>2022</v>
      </c>
      <c r="B385" t="s">
        <v>18</v>
      </c>
      <c r="C385" t="s">
        <v>12</v>
      </c>
      <c r="D385" t="s">
        <v>32</v>
      </c>
      <c r="E385">
        <v>100000</v>
      </c>
      <c r="F385" t="s">
        <v>14</v>
      </c>
      <c r="G385">
        <v>100000</v>
      </c>
      <c r="H385" t="s">
        <v>15</v>
      </c>
      <c r="I385">
        <v>100</v>
      </c>
      <c r="J385" t="s">
        <v>15</v>
      </c>
      <c r="K385" t="s">
        <v>16</v>
      </c>
      <c r="L385" t="str" cm="1">
        <f t="array" ref="L385">_xlfn.IFS(
  C385="PT", "Part-time",
  C385="FT", "Full-time",
  C385="CT", "Contract",
  C385="FL", "Freelance"
)</f>
        <v>Full-time</v>
      </c>
      <c r="M385" t="str" cm="1">
        <f t="array" ref="M385">_xlfn.IFS(
  B385="EN", "Entry-level",
  B385="MI", "Middle-level",
  B385="SE", "Senior-level",
  B385="EX", "Executive-level"
)</f>
        <v>Senior-level</v>
      </c>
    </row>
    <row r="386" spans="1:13" hidden="1" x14ac:dyDescent="0.25">
      <c r="A386">
        <v>2022</v>
      </c>
      <c r="B386" t="s">
        <v>22</v>
      </c>
      <c r="C386" t="s">
        <v>12</v>
      </c>
      <c r="D386" t="s">
        <v>19</v>
      </c>
      <c r="E386">
        <v>297500</v>
      </c>
      <c r="F386" t="s">
        <v>14</v>
      </c>
      <c r="G386">
        <v>297500</v>
      </c>
      <c r="H386" t="s">
        <v>15</v>
      </c>
      <c r="I386">
        <v>100</v>
      </c>
      <c r="J386" t="s">
        <v>15</v>
      </c>
      <c r="K386" t="s">
        <v>16</v>
      </c>
      <c r="L386" t="str" cm="1">
        <f t="array" ref="L386">_xlfn.IFS(
  C386="PT", "Part-time",
  C386="FT", "Full-time",
  C386="CT", "Contract",
  C386="FL", "Freelance"
)</f>
        <v>Full-time</v>
      </c>
      <c r="M386" t="str" cm="1">
        <f t="array" ref="M386">_xlfn.IFS(
  B386="EN", "Entry-level",
  B386="MI", "Middle-level",
  B386="SE", "Senior-level",
  B386="EX", "Executive-level"
)</f>
        <v>Executive-level</v>
      </c>
    </row>
    <row r="387" spans="1:13" hidden="1" x14ac:dyDescent="0.25">
      <c r="A387">
        <v>2022</v>
      </c>
      <c r="B387" t="s">
        <v>22</v>
      </c>
      <c r="C387" t="s">
        <v>12</v>
      </c>
      <c r="D387" t="s">
        <v>19</v>
      </c>
      <c r="E387">
        <v>260000</v>
      </c>
      <c r="F387" t="s">
        <v>14</v>
      </c>
      <c r="G387">
        <v>260000</v>
      </c>
      <c r="H387" t="s">
        <v>15</v>
      </c>
      <c r="I387">
        <v>100</v>
      </c>
      <c r="J387" t="s">
        <v>15</v>
      </c>
      <c r="K387" t="s">
        <v>16</v>
      </c>
      <c r="L387" t="str" cm="1">
        <f t="array" ref="L387">_xlfn.IFS(
  C387="PT", "Part-time",
  C387="FT", "Full-time",
  C387="CT", "Contract",
  C387="FL", "Freelance"
)</f>
        <v>Full-time</v>
      </c>
      <c r="M387" t="str" cm="1">
        <f t="array" ref="M387">_xlfn.IFS(
  B387="EN", "Entry-level",
  B387="MI", "Middle-level",
  B387="SE", "Senior-level",
  B387="EX", "Executive-level"
)</f>
        <v>Executive-level</v>
      </c>
    </row>
    <row r="388" spans="1:13" hidden="1" x14ac:dyDescent="0.25">
      <c r="A388">
        <v>2021</v>
      </c>
      <c r="B388" t="s">
        <v>25</v>
      </c>
      <c r="C388" t="s">
        <v>12</v>
      </c>
      <c r="D388" t="s">
        <v>73</v>
      </c>
      <c r="E388">
        <v>15000</v>
      </c>
      <c r="F388" t="s">
        <v>14</v>
      </c>
      <c r="G388">
        <v>15000</v>
      </c>
      <c r="H388" t="s">
        <v>74</v>
      </c>
      <c r="I388">
        <v>100</v>
      </c>
      <c r="J388" t="s">
        <v>74</v>
      </c>
      <c r="K388" t="s">
        <v>28</v>
      </c>
      <c r="L388" t="str" cm="1">
        <f t="array" ref="L388">_xlfn.IFS(
  C388="PT", "Part-time",
  C388="FT", "Full-time",
  C388="CT", "Contract",
  C388="FL", "Freelance"
)</f>
        <v>Full-time</v>
      </c>
      <c r="M388" t="str" cm="1">
        <f t="array" ref="M388">_xlfn.IFS(
  B388="EN", "Entry-level",
  B388="MI", "Middle-level",
  B388="SE", "Senior-level",
  B388="EX", "Executive-level"
)</f>
        <v>Entry-level</v>
      </c>
    </row>
    <row r="389" spans="1:13" hidden="1" x14ac:dyDescent="0.25">
      <c r="A389">
        <v>2022</v>
      </c>
      <c r="B389" t="s">
        <v>18</v>
      </c>
      <c r="C389" t="s">
        <v>12</v>
      </c>
      <c r="D389" t="s">
        <v>75</v>
      </c>
      <c r="E389">
        <v>193000</v>
      </c>
      <c r="F389" t="s">
        <v>14</v>
      </c>
      <c r="G389">
        <v>193000</v>
      </c>
      <c r="H389" t="s">
        <v>21</v>
      </c>
      <c r="I389">
        <v>100</v>
      </c>
      <c r="J389" t="s">
        <v>15</v>
      </c>
      <c r="K389" t="s">
        <v>16</v>
      </c>
      <c r="L389" t="str" cm="1">
        <f t="array" ref="L389">_xlfn.IFS(
  C389="PT", "Part-time",
  C389="FT", "Full-time",
  C389="CT", "Contract",
  C389="FL", "Freelance"
)</f>
        <v>Full-time</v>
      </c>
      <c r="M389" t="str" cm="1">
        <f t="array" ref="M389">_xlfn.IFS(
  B389="EN", "Entry-level",
  B389="MI", "Middle-level",
  B389="SE", "Senior-level",
  B389="EX", "Executive-level"
)</f>
        <v>Senior-level</v>
      </c>
    </row>
    <row r="390" spans="1:13" x14ac:dyDescent="0.25">
      <c r="A390">
        <v>2022</v>
      </c>
      <c r="B390" t="s">
        <v>25</v>
      </c>
      <c r="C390" t="s">
        <v>12</v>
      </c>
      <c r="D390" t="s">
        <v>17</v>
      </c>
      <c r="E390">
        <v>93000</v>
      </c>
      <c r="F390" t="s">
        <v>14</v>
      </c>
      <c r="G390">
        <v>93000</v>
      </c>
      <c r="H390" t="s">
        <v>15</v>
      </c>
      <c r="I390">
        <v>0</v>
      </c>
      <c r="J390" t="s">
        <v>15</v>
      </c>
      <c r="K390" t="s">
        <v>16</v>
      </c>
      <c r="L390" t="str" cm="1">
        <f t="array" ref="L390">_xlfn.IFS(
  C390="PT", "Part-time",
  C390="FT", "Full-time",
  C390="CT", "Contract",
  C390="FL", "Freelance"
)</f>
        <v>Full-time</v>
      </c>
      <c r="M390" t="str" cm="1">
        <f t="array" ref="M390">_xlfn.IFS(
  B390="EN", "Entry-level",
  B390="MI", "Middle-level",
  B390="SE", "Senior-level",
  B390="EX", "Executive-level"
)</f>
        <v>Entry-level</v>
      </c>
    </row>
    <row r="391" spans="1:13" x14ac:dyDescent="0.25">
      <c r="A391">
        <v>2022</v>
      </c>
      <c r="B391" t="s">
        <v>25</v>
      </c>
      <c r="C391" t="s">
        <v>12</v>
      </c>
      <c r="D391" t="s">
        <v>17</v>
      </c>
      <c r="E391">
        <v>73000</v>
      </c>
      <c r="F391" t="s">
        <v>14</v>
      </c>
      <c r="G391">
        <v>73000</v>
      </c>
      <c r="H391" t="s">
        <v>15</v>
      </c>
      <c r="I391">
        <v>0</v>
      </c>
      <c r="J391" t="s">
        <v>15</v>
      </c>
      <c r="K391" t="s">
        <v>16</v>
      </c>
      <c r="L391" t="str" cm="1">
        <f t="array" ref="L391">_xlfn.IFS(
  C391="PT", "Part-time",
  C391="FT", "Full-time",
  C391="CT", "Contract",
  C391="FL", "Freelance"
)</f>
        <v>Full-time</v>
      </c>
      <c r="M391" t="str" cm="1">
        <f t="array" ref="M391">_xlfn.IFS(
  B391="EN", "Entry-level",
  B391="MI", "Middle-level",
  B391="SE", "Senior-level",
  B391="EX", "Executive-level"
)</f>
        <v>Entry-level</v>
      </c>
    </row>
    <row r="392" spans="1:13" hidden="1" x14ac:dyDescent="0.25">
      <c r="A392">
        <v>2022</v>
      </c>
      <c r="B392" t="s">
        <v>11</v>
      </c>
      <c r="C392" t="s">
        <v>12</v>
      </c>
      <c r="D392" t="s">
        <v>39</v>
      </c>
      <c r="E392">
        <v>100000</v>
      </c>
      <c r="F392" t="s">
        <v>14</v>
      </c>
      <c r="G392">
        <v>100000</v>
      </c>
      <c r="H392" t="s">
        <v>15</v>
      </c>
      <c r="I392">
        <v>100</v>
      </c>
      <c r="J392" t="s">
        <v>15</v>
      </c>
      <c r="K392" t="s">
        <v>16</v>
      </c>
      <c r="L392" t="str" cm="1">
        <f t="array" ref="L392">_xlfn.IFS(
  C392="PT", "Part-time",
  C392="FT", "Full-time",
  C392="CT", "Contract",
  C392="FL", "Freelance"
)</f>
        <v>Full-time</v>
      </c>
      <c r="M392" t="str" cm="1">
        <f t="array" ref="M392">_xlfn.IFS(
  B392="EN", "Entry-level",
  B392="MI", "Middle-level",
  B392="SE", "Senior-level",
  B392="EX", "Executive-level"
)</f>
        <v>Middle-level</v>
      </c>
    </row>
    <row r="393" spans="1:13" hidden="1" x14ac:dyDescent="0.25">
      <c r="A393">
        <v>2022</v>
      </c>
      <c r="B393" t="s">
        <v>11</v>
      </c>
      <c r="C393" t="s">
        <v>12</v>
      </c>
      <c r="D393" t="s">
        <v>39</v>
      </c>
      <c r="E393">
        <v>60000</v>
      </c>
      <c r="F393" t="s">
        <v>14</v>
      </c>
      <c r="G393">
        <v>60000</v>
      </c>
      <c r="H393" t="s">
        <v>15</v>
      </c>
      <c r="I393">
        <v>100</v>
      </c>
      <c r="J393" t="s">
        <v>15</v>
      </c>
      <c r="K393" t="s">
        <v>16</v>
      </c>
      <c r="L393" t="str" cm="1">
        <f t="array" ref="L393">_xlfn.IFS(
  C393="PT", "Part-time",
  C393="FT", "Full-time",
  C393="CT", "Contract",
  C393="FL", "Freelance"
)</f>
        <v>Full-time</v>
      </c>
      <c r="M393" t="str" cm="1">
        <f t="array" ref="M393">_xlfn.IFS(
  B393="EN", "Entry-level",
  B393="MI", "Middle-level",
  B393="SE", "Senior-level",
  B393="EX", "Executive-level"
)</f>
        <v>Middle-level</v>
      </c>
    </row>
    <row r="394" spans="1:13" hidden="1" x14ac:dyDescent="0.25">
      <c r="A394">
        <v>2022</v>
      </c>
      <c r="B394" t="s">
        <v>25</v>
      </c>
      <c r="C394" t="s">
        <v>12</v>
      </c>
      <c r="D394" t="s">
        <v>24</v>
      </c>
      <c r="E394">
        <v>40300</v>
      </c>
      <c r="F394" t="s">
        <v>76</v>
      </c>
      <c r="G394">
        <v>7828</v>
      </c>
      <c r="H394" t="s">
        <v>41</v>
      </c>
      <c r="I394">
        <v>100</v>
      </c>
      <c r="J394" t="s">
        <v>41</v>
      </c>
      <c r="K394" t="s">
        <v>28</v>
      </c>
      <c r="L394" t="str" cm="1">
        <f t="array" ref="L394">_xlfn.IFS(
  C394="PT", "Part-time",
  C394="FT", "Full-time",
  C394="CT", "Contract",
  C394="FL", "Freelance"
)</f>
        <v>Full-time</v>
      </c>
      <c r="M394" t="str" cm="1">
        <f t="array" ref="M394">_xlfn.IFS(
  B394="EN", "Entry-level",
  B394="MI", "Middle-level",
  B394="SE", "Senior-level",
  B394="EX", "Executive-level"
)</f>
        <v>Entry-level</v>
      </c>
    </row>
    <row r="395" spans="1:13" x14ac:dyDescent="0.25">
      <c r="A395">
        <v>2022</v>
      </c>
      <c r="B395" t="s">
        <v>18</v>
      </c>
      <c r="C395" t="s">
        <v>12</v>
      </c>
      <c r="D395" t="s">
        <v>17</v>
      </c>
      <c r="E395">
        <v>136994</v>
      </c>
      <c r="F395" t="s">
        <v>14</v>
      </c>
      <c r="G395">
        <v>136994</v>
      </c>
      <c r="H395" t="s">
        <v>15</v>
      </c>
      <c r="I395">
        <v>100</v>
      </c>
      <c r="J395" t="s">
        <v>15</v>
      </c>
      <c r="K395" t="s">
        <v>16</v>
      </c>
      <c r="L395" t="str" cm="1">
        <f t="array" ref="L395">_xlfn.IFS(
  C395="PT", "Part-time",
  C395="FT", "Full-time",
  C395="CT", "Contract",
  C395="FL", "Freelance"
)</f>
        <v>Full-time</v>
      </c>
      <c r="M395" t="str" cm="1">
        <f t="array" ref="M395">_xlfn.IFS(
  B395="EN", "Entry-level",
  B395="MI", "Middle-level",
  B395="SE", "Senior-level",
  B395="EX", "Executive-level"
)</f>
        <v>Senior-level</v>
      </c>
    </row>
    <row r="396" spans="1:13" x14ac:dyDescent="0.25">
      <c r="A396">
        <v>2022</v>
      </c>
      <c r="B396" t="s">
        <v>18</v>
      </c>
      <c r="C396" t="s">
        <v>12</v>
      </c>
      <c r="D396" t="s">
        <v>17</v>
      </c>
      <c r="E396">
        <v>101570</v>
      </c>
      <c r="F396" t="s">
        <v>14</v>
      </c>
      <c r="G396">
        <v>101570</v>
      </c>
      <c r="H396" t="s">
        <v>15</v>
      </c>
      <c r="I396">
        <v>100</v>
      </c>
      <c r="J396" t="s">
        <v>15</v>
      </c>
      <c r="K396" t="s">
        <v>16</v>
      </c>
      <c r="L396" t="str" cm="1">
        <f t="array" ref="L396">_xlfn.IFS(
  C396="PT", "Part-time",
  C396="FT", "Full-time",
  C396="CT", "Contract",
  C396="FL", "Freelance"
)</f>
        <v>Full-time</v>
      </c>
      <c r="M396" t="str" cm="1">
        <f t="array" ref="M396">_xlfn.IFS(
  B396="EN", "Entry-level",
  B396="MI", "Middle-level",
  B396="SE", "Senior-level",
  B396="EX", "Executive-level"
)</f>
        <v>Senior-level</v>
      </c>
    </row>
    <row r="397" spans="1:13" hidden="1" x14ac:dyDescent="0.25">
      <c r="A397">
        <v>2022</v>
      </c>
      <c r="B397" t="s">
        <v>18</v>
      </c>
      <c r="C397" t="s">
        <v>12</v>
      </c>
      <c r="D397" t="s">
        <v>61</v>
      </c>
      <c r="E397">
        <v>250000</v>
      </c>
      <c r="F397" t="s">
        <v>14</v>
      </c>
      <c r="G397">
        <v>250000</v>
      </c>
      <c r="H397" t="s">
        <v>15</v>
      </c>
      <c r="I397">
        <v>100</v>
      </c>
      <c r="J397" t="s">
        <v>15</v>
      </c>
      <c r="K397" t="s">
        <v>16</v>
      </c>
      <c r="L397" t="str" cm="1">
        <f t="array" ref="L397">_xlfn.IFS(
  C397="PT", "Part-time",
  C397="FT", "Full-time",
  C397="CT", "Contract",
  C397="FL", "Freelance"
)</f>
        <v>Full-time</v>
      </c>
      <c r="M397" t="str" cm="1">
        <f t="array" ref="M397">_xlfn.IFS(
  B397="EN", "Entry-level",
  B397="MI", "Middle-level",
  B397="SE", "Senior-level",
  B397="EX", "Executive-level"
)</f>
        <v>Senior-level</v>
      </c>
    </row>
    <row r="398" spans="1:13" hidden="1" x14ac:dyDescent="0.25">
      <c r="A398">
        <v>2022</v>
      </c>
      <c r="B398" t="s">
        <v>18</v>
      </c>
      <c r="C398" t="s">
        <v>12</v>
      </c>
      <c r="D398" t="s">
        <v>61</v>
      </c>
      <c r="E398">
        <v>63000</v>
      </c>
      <c r="F398" t="s">
        <v>14</v>
      </c>
      <c r="G398">
        <v>63000</v>
      </c>
      <c r="H398" t="s">
        <v>15</v>
      </c>
      <c r="I398">
        <v>100</v>
      </c>
      <c r="J398" t="s">
        <v>15</v>
      </c>
      <c r="K398" t="s">
        <v>16</v>
      </c>
      <c r="L398" t="str" cm="1">
        <f t="array" ref="L398">_xlfn.IFS(
  C398="PT", "Part-time",
  C398="FT", "Full-time",
  C398="CT", "Contract",
  C398="FL", "Freelance"
)</f>
        <v>Full-time</v>
      </c>
      <c r="M398" t="str" cm="1">
        <f t="array" ref="M398">_xlfn.IFS(
  B398="EN", "Entry-level",
  B398="MI", "Middle-level",
  B398="SE", "Senior-level",
  B398="EX", "Executive-level"
)</f>
        <v>Senior-level</v>
      </c>
    </row>
    <row r="399" spans="1:13" hidden="1" x14ac:dyDescent="0.25">
      <c r="A399">
        <v>2022</v>
      </c>
      <c r="B399" t="s">
        <v>11</v>
      </c>
      <c r="C399" t="s">
        <v>12</v>
      </c>
      <c r="D399" t="s">
        <v>49</v>
      </c>
      <c r="E399">
        <v>134000</v>
      </c>
      <c r="F399" t="s">
        <v>14</v>
      </c>
      <c r="G399">
        <v>134000</v>
      </c>
      <c r="H399" t="s">
        <v>15</v>
      </c>
      <c r="I399">
        <v>0</v>
      </c>
      <c r="J399" t="s">
        <v>15</v>
      </c>
      <c r="K399" t="s">
        <v>16</v>
      </c>
      <c r="L399" t="str" cm="1">
        <f t="array" ref="L399">_xlfn.IFS(
  C399="PT", "Part-time",
  C399="FT", "Full-time",
  C399="CT", "Contract",
  C399="FL", "Freelance"
)</f>
        <v>Full-time</v>
      </c>
      <c r="M399" t="str" cm="1">
        <f t="array" ref="M399">_xlfn.IFS(
  B399="EN", "Entry-level",
  B399="MI", "Middle-level",
  B399="SE", "Senior-level",
  B399="EX", "Executive-level"
)</f>
        <v>Middle-level</v>
      </c>
    </row>
    <row r="400" spans="1:13" hidden="1" x14ac:dyDescent="0.25">
      <c r="A400">
        <v>2022</v>
      </c>
      <c r="B400" t="s">
        <v>11</v>
      </c>
      <c r="C400" t="s">
        <v>12</v>
      </c>
      <c r="D400" t="s">
        <v>49</v>
      </c>
      <c r="E400">
        <v>98000</v>
      </c>
      <c r="F400" t="s">
        <v>14</v>
      </c>
      <c r="G400">
        <v>98000</v>
      </c>
      <c r="H400" t="s">
        <v>15</v>
      </c>
      <c r="I400">
        <v>0</v>
      </c>
      <c r="J400" t="s">
        <v>15</v>
      </c>
      <c r="K400" t="s">
        <v>16</v>
      </c>
      <c r="L400" t="str" cm="1">
        <f t="array" ref="L400">_xlfn.IFS(
  C400="PT", "Part-time",
  C400="FT", "Full-time",
  C400="CT", "Contract",
  C400="FL", "Freelance"
)</f>
        <v>Full-time</v>
      </c>
      <c r="M400" t="str" cm="1">
        <f t="array" ref="M400">_xlfn.IFS(
  B400="EN", "Entry-level",
  B400="MI", "Middle-level",
  B400="SE", "Senior-level",
  B400="EX", "Executive-level"
)</f>
        <v>Middle-level</v>
      </c>
    </row>
    <row r="401" spans="1:13" x14ac:dyDescent="0.25">
      <c r="A401">
        <v>2022</v>
      </c>
      <c r="B401" t="s">
        <v>18</v>
      </c>
      <c r="C401" t="s">
        <v>12</v>
      </c>
      <c r="D401" t="s">
        <v>17</v>
      </c>
      <c r="E401">
        <v>191475</v>
      </c>
      <c r="F401" t="s">
        <v>14</v>
      </c>
      <c r="G401">
        <v>191475</v>
      </c>
      <c r="H401" t="s">
        <v>15</v>
      </c>
      <c r="I401">
        <v>100</v>
      </c>
      <c r="J401" t="s">
        <v>15</v>
      </c>
      <c r="K401" t="s">
        <v>16</v>
      </c>
      <c r="L401" t="str" cm="1">
        <f t="array" ref="L401">_xlfn.IFS(
  C401="PT", "Part-time",
  C401="FT", "Full-time",
  C401="CT", "Contract",
  C401="FL", "Freelance"
)</f>
        <v>Full-time</v>
      </c>
      <c r="M401" t="str" cm="1">
        <f t="array" ref="M401">_xlfn.IFS(
  B401="EN", "Entry-level",
  B401="MI", "Middle-level",
  B401="SE", "Senior-level",
  B401="EX", "Executive-level"
)</f>
        <v>Senior-level</v>
      </c>
    </row>
    <row r="402" spans="1:13" x14ac:dyDescent="0.25">
      <c r="A402">
        <v>2022</v>
      </c>
      <c r="B402" t="s">
        <v>18</v>
      </c>
      <c r="C402" t="s">
        <v>12</v>
      </c>
      <c r="D402" t="s">
        <v>17</v>
      </c>
      <c r="E402">
        <v>141525</v>
      </c>
      <c r="F402" t="s">
        <v>14</v>
      </c>
      <c r="G402">
        <v>141525</v>
      </c>
      <c r="H402" t="s">
        <v>15</v>
      </c>
      <c r="I402">
        <v>100</v>
      </c>
      <c r="J402" t="s">
        <v>15</v>
      </c>
      <c r="K402" t="s">
        <v>16</v>
      </c>
      <c r="L402" t="str" cm="1">
        <f t="array" ref="L402">_xlfn.IFS(
  C402="PT", "Part-time",
  C402="FT", "Full-time",
  C402="CT", "Contract",
  C402="FL", "Freelance"
)</f>
        <v>Full-time</v>
      </c>
      <c r="M402" t="str" cm="1">
        <f t="array" ref="M402">_xlfn.IFS(
  B402="EN", "Entry-level",
  B402="MI", "Middle-level",
  B402="SE", "Senior-level",
  B402="EX", "Executive-level"
)</f>
        <v>Senior-level</v>
      </c>
    </row>
    <row r="403" spans="1:13" hidden="1" x14ac:dyDescent="0.25">
      <c r="A403">
        <v>2022</v>
      </c>
      <c r="B403" t="s">
        <v>18</v>
      </c>
      <c r="C403" t="s">
        <v>12</v>
      </c>
      <c r="D403" t="s">
        <v>77</v>
      </c>
      <c r="E403">
        <v>55000</v>
      </c>
      <c r="F403" t="s">
        <v>20</v>
      </c>
      <c r="G403">
        <v>57908</v>
      </c>
      <c r="H403" t="s">
        <v>29</v>
      </c>
      <c r="I403">
        <v>50</v>
      </c>
      <c r="J403" t="s">
        <v>29</v>
      </c>
      <c r="K403" t="s">
        <v>28</v>
      </c>
      <c r="L403" t="str" cm="1">
        <f t="array" ref="L403">_xlfn.IFS(
  C403="PT", "Part-time",
  C403="FT", "Full-time",
  C403="CT", "Contract",
  C403="FL", "Freelance"
)</f>
        <v>Full-time</v>
      </c>
      <c r="M403" t="str" cm="1">
        <f t="array" ref="M403">_xlfn.IFS(
  B403="EN", "Entry-level",
  B403="MI", "Middle-level",
  B403="SE", "Senior-level",
  B403="EX", "Executive-level"
)</f>
        <v>Senior-level</v>
      </c>
    </row>
    <row r="404" spans="1:13" hidden="1" x14ac:dyDescent="0.25">
      <c r="A404">
        <v>2022</v>
      </c>
      <c r="B404" t="s">
        <v>11</v>
      </c>
      <c r="C404" t="s">
        <v>12</v>
      </c>
      <c r="D404" t="s">
        <v>24</v>
      </c>
      <c r="E404">
        <v>136000</v>
      </c>
      <c r="F404" t="s">
        <v>14</v>
      </c>
      <c r="G404">
        <v>136000</v>
      </c>
      <c r="H404" t="s">
        <v>15</v>
      </c>
      <c r="I404">
        <v>100</v>
      </c>
      <c r="J404" t="s">
        <v>15</v>
      </c>
      <c r="K404" t="s">
        <v>16</v>
      </c>
      <c r="L404" t="str" cm="1">
        <f t="array" ref="L404">_xlfn.IFS(
  C404="PT", "Part-time",
  C404="FT", "Full-time",
  C404="CT", "Contract",
  C404="FL", "Freelance"
)</f>
        <v>Full-time</v>
      </c>
      <c r="M404" t="str" cm="1">
        <f t="array" ref="M404">_xlfn.IFS(
  B404="EN", "Entry-level",
  B404="MI", "Middle-level",
  B404="SE", "Senior-level",
  B404="EX", "Executive-level"
)</f>
        <v>Middle-level</v>
      </c>
    </row>
    <row r="405" spans="1:13" hidden="1" x14ac:dyDescent="0.25">
      <c r="A405">
        <v>2022</v>
      </c>
      <c r="B405" t="s">
        <v>11</v>
      </c>
      <c r="C405" t="s">
        <v>12</v>
      </c>
      <c r="D405" t="s">
        <v>24</v>
      </c>
      <c r="E405">
        <v>112000</v>
      </c>
      <c r="F405" t="s">
        <v>14</v>
      </c>
      <c r="G405">
        <v>112000</v>
      </c>
      <c r="H405" t="s">
        <v>15</v>
      </c>
      <c r="I405">
        <v>100</v>
      </c>
      <c r="J405" t="s">
        <v>15</v>
      </c>
      <c r="K405" t="s">
        <v>16</v>
      </c>
      <c r="L405" t="str" cm="1">
        <f t="array" ref="L405">_xlfn.IFS(
  C405="PT", "Part-time",
  C405="FT", "Full-time",
  C405="CT", "Contract",
  C405="FL", "Freelance"
)</f>
        <v>Full-time</v>
      </c>
      <c r="M405" t="str" cm="1">
        <f t="array" ref="M405">_xlfn.IFS(
  B405="EN", "Entry-level",
  B405="MI", "Middle-level",
  B405="SE", "Senior-level",
  B405="EX", "Executive-level"
)</f>
        <v>Middle-level</v>
      </c>
    </row>
    <row r="406" spans="1:13" x14ac:dyDescent="0.25">
      <c r="A406">
        <v>2022</v>
      </c>
      <c r="B406" t="s">
        <v>18</v>
      </c>
      <c r="C406" t="s">
        <v>12</v>
      </c>
      <c r="D406" t="s">
        <v>17</v>
      </c>
      <c r="E406">
        <v>172000</v>
      </c>
      <c r="F406" t="s">
        <v>14</v>
      </c>
      <c r="G406">
        <v>172000</v>
      </c>
      <c r="H406" t="s">
        <v>15</v>
      </c>
      <c r="I406">
        <v>100</v>
      </c>
      <c r="J406" t="s">
        <v>15</v>
      </c>
      <c r="K406" t="s">
        <v>16</v>
      </c>
      <c r="L406" t="str" cm="1">
        <f t="array" ref="L406">_xlfn.IFS(
  C406="PT", "Part-time",
  C406="FT", "Full-time",
  C406="CT", "Contract",
  C406="FL", "Freelance"
)</f>
        <v>Full-time</v>
      </c>
      <c r="M406" t="str" cm="1">
        <f t="array" ref="M406">_xlfn.IFS(
  B406="EN", "Entry-level",
  B406="MI", "Middle-level",
  B406="SE", "Senior-level",
  B406="EX", "Executive-level"
)</f>
        <v>Senior-level</v>
      </c>
    </row>
    <row r="407" spans="1:13" x14ac:dyDescent="0.25">
      <c r="A407">
        <v>2022</v>
      </c>
      <c r="B407" t="s">
        <v>18</v>
      </c>
      <c r="C407" t="s">
        <v>12</v>
      </c>
      <c r="D407" t="s">
        <v>17</v>
      </c>
      <c r="E407">
        <v>140000</v>
      </c>
      <c r="F407" t="s">
        <v>14</v>
      </c>
      <c r="G407">
        <v>140000</v>
      </c>
      <c r="H407" t="s">
        <v>15</v>
      </c>
      <c r="I407">
        <v>100</v>
      </c>
      <c r="J407" t="s">
        <v>15</v>
      </c>
      <c r="K407" t="s">
        <v>16</v>
      </c>
      <c r="L407" t="str" cm="1">
        <f t="array" ref="L407">_xlfn.IFS(
  C407="PT", "Part-time",
  C407="FT", "Full-time",
  C407="CT", "Contract",
  C407="FL", "Freelance"
)</f>
        <v>Full-time</v>
      </c>
      <c r="M407" t="str" cm="1">
        <f t="array" ref="M407">_xlfn.IFS(
  B407="EN", "Entry-level",
  B407="MI", "Middle-level",
  B407="SE", "Senior-level",
  B407="EX", "Executive-level"
)</f>
        <v>Senior-level</v>
      </c>
    </row>
    <row r="408" spans="1:13" hidden="1" x14ac:dyDescent="0.25">
      <c r="A408">
        <v>2022</v>
      </c>
      <c r="B408" t="s">
        <v>18</v>
      </c>
      <c r="C408" t="s">
        <v>12</v>
      </c>
      <c r="D408" t="s">
        <v>19</v>
      </c>
      <c r="E408">
        <v>215000</v>
      </c>
      <c r="F408" t="s">
        <v>14</v>
      </c>
      <c r="G408">
        <v>215000</v>
      </c>
      <c r="H408" t="s">
        <v>15</v>
      </c>
      <c r="I408">
        <v>0</v>
      </c>
      <c r="J408" t="s">
        <v>15</v>
      </c>
      <c r="K408" t="s">
        <v>16</v>
      </c>
      <c r="L408" t="str" cm="1">
        <f t="array" ref="L408">_xlfn.IFS(
  C408="PT", "Part-time",
  C408="FT", "Full-time",
  C408="CT", "Contract",
  C408="FL", "Freelance"
)</f>
        <v>Full-time</v>
      </c>
      <c r="M408" t="str" cm="1">
        <f t="array" ref="M408">_xlfn.IFS(
  B408="EN", "Entry-level",
  B408="MI", "Middle-level",
  B408="SE", "Senior-level",
  B408="EX", "Executive-level"
)</f>
        <v>Senior-level</v>
      </c>
    </row>
    <row r="409" spans="1:13" hidden="1" x14ac:dyDescent="0.25">
      <c r="A409">
        <v>2022</v>
      </c>
      <c r="B409" t="s">
        <v>18</v>
      </c>
      <c r="C409" t="s">
        <v>12</v>
      </c>
      <c r="D409" t="s">
        <v>19</v>
      </c>
      <c r="E409">
        <v>164000</v>
      </c>
      <c r="F409" t="s">
        <v>14</v>
      </c>
      <c r="G409">
        <v>164000</v>
      </c>
      <c r="H409" t="s">
        <v>15</v>
      </c>
      <c r="I409">
        <v>0</v>
      </c>
      <c r="J409" t="s">
        <v>15</v>
      </c>
      <c r="K409" t="s">
        <v>16</v>
      </c>
      <c r="L409" t="str" cm="1">
        <f t="array" ref="L409">_xlfn.IFS(
  C409="PT", "Part-time",
  C409="FT", "Full-time",
  C409="CT", "Contract",
  C409="FL", "Freelance"
)</f>
        <v>Full-time</v>
      </c>
      <c r="M409" t="str" cm="1">
        <f t="array" ref="M409">_xlfn.IFS(
  B409="EN", "Entry-level",
  B409="MI", "Middle-level",
  B409="SE", "Senior-level",
  B409="EX", "Executive-level"
)</f>
        <v>Senior-level</v>
      </c>
    </row>
    <row r="410" spans="1:13" hidden="1" x14ac:dyDescent="0.25">
      <c r="A410">
        <v>2022</v>
      </c>
      <c r="B410" t="s">
        <v>18</v>
      </c>
      <c r="C410" t="s">
        <v>12</v>
      </c>
      <c r="D410" t="s">
        <v>19</v>
      </c>
      <c r="E410">
        <v>300000</v>
      </c>
      <c r="F410" t="s">
        <v>14</v>
      </c>
      <c r="G410">
        <v>300000</v>
      </c>
      <c r="H410" t="s">
        <v>15</v>
      </c>
      <c r="I410">
        <v>0</v>
      </c>
      <c r="J410" t="s">
        <v>15</v>
      </c>
      <c r="K410" t="s">
        <v>16</v>
      </c>
      <c r="L410" t="str" cm="1">
        <f t="array" ref="L410">_xlfn.IFS(
  C410="PT", "Part-time",
  C410="FT", "Full-time",
  C410="CT", "Contract",
  C410="FL", "Freelance"
)</f>
        <v>Full-time</v>
      </c>
      <c r="M410" t="str" cm="1">
        <f t="array" ref="M410">_xlfn.IFS(
  B410="EN", "Entry-level",
  B410="MI", "Middle-level",
  B410="SE", "Senior-level",
  B410="EX", "Executive-level"
)</f>
        <v>Senior-level</v>
      </c>
    </row>
    <row r="411" spans="1:13" hidden="1" x14ac:dyDescent="0.25">
      <c r="A411">
        <v>2022</v>
      </c>
      <c r="B411" t="s">
        <v>18</v>
      </c>
      <c r="C411" t="s">
        <v>12</v>
      </c>
      <c r="D411" t="s">
        <v>19</v>
      </c>
      <c r="E411">
        <v>130000</v>
      </c>
      <c r="F411" t="s">
        <v>14</v>
      </c>
      <c r="G411">
        <v>130000</v>
      </c>
      <c r="H411" t="s">
        <v>15</v>
      </c>
      <c r="I411">
        <v>0</v>
      </c>
      <c r="J411" t="s">
        <v>15</v>
      </c>
      <c r="K411" t="s">
        <v>16</v>
      </c>
      <c r="L411" t="str" cm="1">
        <f t="array" ref="L411">_xlfn.IFS(
  C411="PT", "Part-time",
  C411="FT", "Full-time",
  C411="CT", "Contract",
  C411="FL", "Freelance"
)</f>
        <v>Full-time</v>
      </c>
      <c r="M411" t="str" cm="1">
        <f t="array" ref="M411">_xlfn.IFS(
  B411="EN", "Entry-level",
  B411="MI", "Middle-level",
  B411="SE", "Senior-level",
  B411="EX", "Executive-level"
)</f>
        <v>Senior-level</v>
      </c>
    </row>
    <row r="412" spans="1:13" hidden="1" x14ac:dyDescent="0.25">
      <c r="A412">
        <v>2022</v>
      </c>
      <c r="B412" t="s">
        <v>18</v>
      </c>
      <c r="C412" t="s">
        <v>12</v>
      </c>
      <c r="D412" t="s">
        <v>19</v>
      </c>
      <c r="E412">
        <v>250000</v>
      </c>
      <c r="F412" t="s">
        <v>14</v>
      </c>
      <c r="G412">
        <v>250000</v>
      </c>
      <c r="H412" t="s">
        <v>15</v>
      </c>
      <c r="I412">
        <v>100</v>
      </c>
      <c r="J412" t="s">
        <v>15</v>
      </c>
      <c r="K412" t="s">
        <v>16</v>
      </c>
      <c r="L412" t="str" cm="1">
        <f t="array" ref="L412">_xlfn.IFS(
  C412="PT", "Part-time",
  C412="FT", "Full-time",
  C412="CT", "Contract",
  C412="FL", "Freelance"
)</f>
        <v>Full-time</v>
      </c>
      <c r="M412" t="str" cm="1">
        <f t="array" ref="M412">_xlfn.IFS(
  B412="EN", "Entry-level",
  B412="MI", "Middle-level",
  B412="SE", "Senior-level",
  B412="EX", "Executive-level"
)</f>
        <v>Senior-level</v>
      </c>
    </row>
    <row r="413" spans="1:13" hidden="1" x14ac:dyDescent="0.25">
      <c r="A413">
        <v>2022</v>
      </c>
      <c r="B413" t="s">
        <v>18</v>
      </c>
      <c r="C413" t="s">
        <v>12</v>
      </c>
      <c r="D413" t="s">
        <v>19</v>
      </c>
      <c r="E413">
        <v>63000</v>
      </c>
      <c r="F413" t="s">
        <v>14</v>
      </c>
      <c r="G413">
        <v>63000</v>
      </c>
      <c r="H413" t="s">
        <v>15</v>
      </c>
      <c r="I413">
        <v>100</v>
      </c>
      <c r="J413" t="s">
        <v>15</v>
      </c>
      <c r="K413" t="s">
        <v>16</v>
      </c>
      <c r="L413" t="str" cm="1">
        <f t="array" ref="L413">_xlfn.IFS(
  C413="PT", "Part-time",
  C413="FT", "Full-time",
  C413="CT", "Contract",
  C413="FL", "Freelance"
)</f>
        <v>Full-time</v>
      </c>
      <c r="M413" t="str" cm="1">
        <f t="array" ref="M413">_xlfn.IFS(
  B413="EN", "Entry-level",
  B413="MI", "Middle-level",
  B413="SE", "Senior-level",
  B413="EX", "Executive-level"
)</f>
        <v>Senior-level</v>
      </c>
    </row>
    <row r="414" spans="1:13" hidden="1" x14ac:dyDescent="0.25">
      <c r="A414">
        <v>2022</v>
      </c>
      <c r="B414" t="s">
        <v>18</v>
      </c>
      <c r="C414" t="s">
        <v>12</v>
      </c>
      <c r="D414" t="s">
        <v>19</v>
      </c>
      <c r="E414">
        <v>180000</v>
      </c>
      <c r="F414" t="s">
        <v>14</v>
      </c>
      <c r="G414">
        <v>180000</v>
      </c>
      <c r="H414" t="s">
        <v>15</v>
      </c>
      <c r="I414">
        <v>100</v>
      </c>
      <c r="J414" t="s">
        <v>15</v>
      </c>
      <c r="K414" t="s">
        <v>16</v>
      </c>
      <c r="L414" t="str" cm="1">
        <f t="array" ref="L414">_xlfn.IFS(
  C414="PT", "Part-time",
  C414="FT", "Full-time",
  C414="CT", "Contract",
  C414="FL", "Freelance"
)</f>
        <v>Full-time</v>
      </c>
      <c r="M414" t="str" cm="1">
        <f t="array" ref="M414">_xlfn.IFS(
  B414="EN", "Entry-level",
  B414="MI", "Middle-level",
  B414="SE", "Senior-level",
  B414="EX", "Executive-level"
)</f>
        <v>Senior-level</v>
      </c>
    </row>
    <row r="415" spans="1:13" hidden="1" x14ac:dyDescent="0.25">
      <c r="A415">
        <v>2022</v>
      </c>
      <c r="B415" t="s">
        <v>18</v>
      </c>
      <c r="C415" t="s">
        <v>12</v>
      </c>
      <c r="D415" t="s">
        <v>19</v>
      </c>
      <c r="E415">
        <v>150000</v>
      </c>
      <c r="F415" t="s">
        <v>14</v>
      </c>
      <c r="G415">
        <v>150000</v>
      </c>
      <c r="H415" t="s">
        <v>15</v>
      </c>
      <c r="I415">
        <v>100</v>
      </c>
      <c r="J415" t="s">
        <v>15</v>
      </c>
      <c r="K415" t="s">
        <v>16</v>
      </c>
      <c r="L415" t="str" cm="1">
        <f t="array" ref="L415">_xlfn.IFS(
  C415="PT", "Part-time",
  C415="FT", "Full-time",
  C415="CT", "Contract",
  C415="FL", "Freelance"
)</f>
        <v>Full-time</v>
      </c>
      <c r="M415" t="str" cm="1">
        <f t="array" ref="M415">_xlfn.IFS(
  B415="EN", "Entry-level",
  B415="MI", "Middle-level",
  B415="SE", "Senior-level",
  B415="EX", "Executive-level"
)</f>
        <v>Senior-level</v>
      </c>
    </row>
    <row r="416" spans="1:13" hidden="1" x14ac:dyDescent="0.25">
      <c r="A416">
        <v>2021</v>
      </c>
      <c r="B416" t="s">
        <v>25</v>
      </c>
      <c r="C416" t="s">
        <v>12</v>
      </c>
      <c r="D416" t="s">
        <v>19</v>
      </c>
      <c r="E416">
        <v>33000</v>
      </c>
      <c r="F416" t="s">
        <v>26</v>
      </c>
      <c r="G416">
        <v>45390</v>
      </c>
      <c r="H416" t="s">
        <v>27</v>
      </c>
      <c r="I416">
        <v>50</v>
      </c>
      <c r="J416" t="s">
        <v>27</v>
      </c>
      <c r="K416" t="s">
        <v>28</v>
      </c>
      <c r="L416" t="str" cm="1">
        <f t="array" ref="L416">_xlfn.IFS(
  C416="PT", "Part-time",
  C416="FT", "Full-time",
  C416="CT", "Contract",
  C416="FL", "Freelance"
)</f>
        <v>Full-time</v>
      </c>
      <c r="M416" t="str" cm="1">
        <f t="array" ref="M416">_xlfn.IFS(
  B416="EN", "Entry-level",
  B416="MI", "Middle-level",
  B416="SE", "Senior-level",
  B416="EX", "Executive-level"
)</f>
        <v>Entry-level</v>
      </c>
    </row>
    <row r="417" spans="1:13" hidden="1" x14ac:dyDescent="0.25">
      <c r="A417">
        <v>2022</v>
      </c>
      <c r="B417" t="s">
        <v>18</v>
      </c>
      <c r="C417" t="s">
        <v>12</v>
      </c>
      <c r="D417" t="s">
        <v>19</v>
      </c>
      <c r="E417">
        <v>250000</v>
      </c>
      <c r="F417" t="s">
        <v>14</v>
      </c>
      <c r="G417">
        <v>250000</v>
      </c>
      <c r="H417" t="s">
        <v>15</v>
      </c>
      <c r="I417">
        <v>100</v>
      </c>
      <c r="J417" t="s">
        <v>15</v>
      </c>
      <c r="K417" t="s">
        <v>16</v>
      </c>
      <c r="L417" t="str" cm="1">
        <f t="array" ref="L417">_xlfn.IFS(
  C417="PT", "Part-time",
  C417="FT", "Full-time",
  C417="CT", "Contract",
  C417="FL", "Freelance"
)</f>
        <v>Full-time</v>
      </c>
      <c r="M417" t="str" cm="1">
        <f t="array" ref="M417">_xlfn.IFS(
  B417="EN", "Entry-level",
  B417="MI", "Middle-level",
  B417="SE", "Senior-level",
  B417="EX", "Executive-level"
)</f>
        <v>Senior-level</v>
      </c>
    </row>
    <row r="418" spans="1:13" hidden="1" x14ac:dyDescent="0.25">
      <c r="A418">
        <v>2022</v>
      </c>
      <c r="B418" t="s">
        <v>18</v>
      </c>
      <c r="C418" t="s">
        <v>12</v>
      </c>
      <c r="D418" t="s">
        <v>19</v>
      </c>
      <c r="E418">
        <v>63000</v>
      </c>
      <c r="F418" t="s">
        <v>14</v>
      </c>
      <c r="G418">
        <v>63000</v>
      </c>
      <c r="H418" t="s">
        <v>15</v>
      </c>
      <c r="I418">
        <v>100</v>
      </c>
      <c r="J418" t="s">
        <v>15</v>
      </c>
      <c r="K418" t="s">
        <v>16</v>
      </c>
      <c r="L418" t="str" cm="1">
        <f t="array" ref="L418">_xlfn.IFS(
  C418="PT", "Part-time",
  C418="FT", "Full-time",
  C418="CT", "Contract",
  C418="FL", "Freelance"
)</f>
        <v>Full-time</v>
      </c>
      <c r="M418" t="str" cm="1">
        <f t="array" ref="M418">_xlfn.IFS(
  B418="EN", "Entry-level",
  B418="MI", "Middle-level",
  B418="SE", "Senior-level",
  B418="EX", "Executive-level"
)</f>
        <v>Senior-level</v>
      </c>
    </row>
    <row r="419" spans="1:13" x14ac:dyDescent="0.25">
      <c r="A419">
        <v>2022</v>
      </c>
      <c r="B419" t="s">
        <v>18</v>
      </c>
      <c r="C419" t="s">
        <v>12</v>
      </c>
      <c r="D419" t="s">
        <v>17</v>
      </c>
      <c r="E419">
        <v>191475</v>
      </c>
      <c r="F419" t="s">
        <v>14</v>
      </c>
      <c r="G419">
        <v>191475</v>
      </c>
      <c r="H419" t="s">
        <v>15</v>
      </c>
      <c r="I419">
        <v>100</v>
      </c>
      <c r="J419" t="s">
        <v>15</v>
      </c>
      <c r="K419" t="s">
        <v>16</v>
      </c>
      <c r="L419" t="str" cm="1">
        <f t="array" ref="L419">_xlfn.IFS(
  C419="PT", "Part-time",
  C419="FT", "Full-time",
  C419="CT", "Contract",
  C419="FL", "Freelance"
)</f>
        <v>Full-time</v>
      </c>
      <c r="M419" t="str" cm="1">
        <f t="array" ref="M419">_xlfn.IFS(
  B419="EN", "Entry-level",
  B419="MI", "Middle-level",
  B419="SE", "Senior-level",
  B419="EX", "Executive-level"
)</f>
        <v>Senior-level</v>
      </c>
    </row>
    <row r="420" spans="1:13" x14ac:dyDescent="0.25">
      <c r="A420">
        <v>2022</v>
      </c>
      <c r="B420" t="s">
        <v>18</v>
      </c>
      <c r="C420" t="s">
        <v>12</v>
      </c>
      <c r="D420" t="s">
        <v>17</v>
      </c>
      <c r="E420">
        <v>141525</v>
      </c>
      <c r="F420" t="s">
        <v>14</v>
      </c>
      <c r="G420">
        <v>141525</v>
      </c>
      <c r="H420" t="s">
        <v>15</v>
      </c>
      <c r="I420">
        <v>100</v>
      </c>
      <c r="J420" t="s">
        <v>15</v>
      </c>
      <c r="K420" t="s">
        <v>16</v>
      </c>
      <c r="L420" t="str" cm="1">
        <f t="array" ref="L420">_xlfn.IFS(
  C420="PT", "Part-time",
  C420="FT", "Full-time",
  C420="CT", "Contract",
  C420="FL", "Freelance"
)</f>
        <v>Full-time</v>
      </c>
      <c r="M420" t="str" cm="1">
        <f t="array" ref="M420">_xlfn.IFS(
  B420="EN", "Entry-level",
  B420="MI", "Middle-level",
  B420="SE", "Senior-level",
  B420="EX", "Executive-level"
)</f>
        <v>Senior-level</v>
      </c>
    </row>
    <row r="421" spans="1:13" hidden="1" x14ac:dyDescent="0.25">
      <c r="A421">
        <v>2022</v>
      </c>
      <c r="B421" t="s">
        <v>11</v>
      </c>
      <c r="C421" t="s">
        <v>12</v>
      </c>
      <c r="D421" t="s">
        <v>24</v>
      </c>
      <c r="E421">
        <v>97500</v>
      </c>
      <c r="F421" t="s">
        <v>14</v>
      </c>
      <c r="G421">
        <v>97500</v>
      </c>
      <c r="H421" t="s">
        <v>15</v>
      </c>
      <c r="I421">
        <v>100</v>
      </c>
      <c r="J421" t="s">
        <v>15</v>
      </c>
      <c r="K421" t="s">
        <v>28</v>
      </c>
      <c r="L421" t="str" cm="1">
        <f t="array" ref="L421">_xlfn.IFS(
  C421="PT", "Part-time",
  C421="FT", "Full-time",
  C421="CT", "Contract",
  C421="FL", "Freelance"
)</f>
        <v>Full-time</v>
      </c>
      <c r="M421" t="str" cm="1">
        <f t="array" ref="M421">_xlfn.IFS(
  B421="EN", "Entry-level",
  B421="MI", "Middle-level",
  B421="SE", "Senior-level",
  B421="EX", "Executive-level"
)</f>
        <v>Middle-level</v>
      </c>
    </row>
    <row r="422" spans="1:13" hidden="1" x14ac:dyDescent="0.25">
      <c r="A422">
        <v>2022</v>
      </c>
      <c r="B422" t="s">
        <v>18</v>
      </c>
      <c r="C422" t="s">
        <v>12</v>
      </c>
      <c r="D422" t="s">
        <v>52</v>
      </c>
      <c r="E422">
        <v>212800</v>
      </c>
      <c r="F422" t="s">
        <v>14</v>
      </c>
      <c r="G422">
        <v>212800</v>
      </c>
      <c r="H422" t="s">
        <v>15</v>
      </c>
      <c r="I422">
        <v>100</v>
      </c>
      <c r="J422" t="s">
        <v>15</v>
      </c>
      <c r="K422" t="s">
        <v>16</v>
      </c>
      <c r="L422" t="str" cm="1">
        <f t="array" ref="L422">_xlfn.IFS(
  C422="PT", "Part-time",
  C422="FT", "Full-time",
  C422="CT", "Contract",
  C422="FL", "Freelance"
)</f>
        <v>Full-time</v>
      </c>
      <c r="M422" t="str" cm="1">
        <f t="array" ref="M422">_xlfn.IFS(
  B422="EN", "Entry-level",
  B422="MI", "Middle-level",
  B422="SE", "Senior-level",
  B422="EX", "Executive-level"
)</f>
        <v>Senior-level</v>
      </c>
    </row>
    <row r="423" spans="1:13" hidden="1" x14ac:dyDescent="0.25">
      <c r="A423">
        <v>2022</v>
      </c>
      <c r="B423" t="s">
        <v>18</v>
      </c>
      <c r="C423" t="s">
        <v>12</v>
      </c>
      <c r="D423" t="s">
        <v>52</v>
      </c>
      <c r="E423">
        <v>142800</v>
      </c>
      <c r="F423" t="s">
        <v>14</v>
      </c>
      <c r="G423">
        <v>142800</v>
      </c>
      <c r="H423" t="s">
        <v>15</v>
      </c>
      <c r="I423">
        <v>100</v>
      </c>
      <c r="J423" t="s">
        <v>15</v>
      </c>
      <c r="K423" t="s">
        <v>16</v>
      </c>
      <c r="L423" t="str" cm="1">
        <f t="array" ref="L423">_xlfn.IFS(
  C423="PT", "Part-time",
  C423="FT", "Full-time",
  C423="CT", "Contract",
  C423="FL", "Freelance"
)</f>
        <v>Full-time</v>
      </c>
      <c r="M423" t="str" cm="1">
        <f t="array" ref="M423">_xlfn.IFS(
  B423="EN", "Entry-level",
  B423="MI", "Middle-level",
  B423="SE", "Senior-level",
  B423="EX", "Executive-level"
)</f>
        <v>Senior-level</v>
      </c>
    </row>
    <row r="424" spans="1:13" x14ac:dyDescent="0.25">
      <c r="A424">
        <v>2022</v>
      </c>
      <c r="B424" t="s">
        <v>11</v>
      </c>
      <c r="C424" t="s">
        <v>12</v>
      </c>
      <c r="D424" t="s">
        <v>17</v>
      </c>
      <c r="E424">
        <v>70000</v>
      </c>
      <c r="F424" t="s">
        <v>20</v>
      </c>
      <c r="G424">
        <v>73701</v>
      </c>
      <c r="H424" t="s">
        <v>78</v>
      </c>
      <c r="I424">
        <v>50</v>
      </c>
      <c r="J424" t="s">
        <v>78</v>
      </c>
      <c r="K424" t="s">
        <v>28</v>
      </c>
      <c r="L424" t="str" cm="1">
        <f t="array" ref="L424">_xlfn.IFS(
  C424="PT", "Part-time",
  C424="FT", "Full-time",
  C424="CT", "Contract",
  C424="FL", "Freelance"
)</f>
        <v>Full-time</v>
      </c>
      <c r="M424" t="str" cm="1">
        <f t="array" ref="M424">_xlfn.IFS(
  B424="EN", "Entry-level",
  B424="MI", "Middle-level",
  B424="SE", "Senior-level",
  B424="EX", "Executive-level"
)</f>
        <v>Middle-level</v>
      </c>
    </row>
    <row r="425" spans="1:13" x14ac:dyDescent="0.25">
      <c r="A425">
        <v>2022</v>
      </c>
      <c r="B425" t="s">
        <v>25</v>
      </c>
      <c r="C425" t="s">
        <v>12</v>
      </c>
      <c r="D425" t="s">
        <v>17</v>
      </c>
      <c r="E425">
        <v>50000</v>
      </c>
      <c r="F425" t="s">
        <v>14</v>
      </c>
      <c r="G425">
        <v>50000</v>
      </c>
      <c r="H425" t="s">
        <v>15</v>
      </c>
      <c r="I425">
        <v>50</v>
      </c>
      <c r="J425" t="s">
        <v>53</v>
      </c>
      <c r="K425" t="s">
        <v>16</v>
      </c>
      <c r="L425" t="str" cm="1">
        <f t="array" ref="L425">_xlfn.IFS(
  C425="PT", "Part-time",
  C425="FT", "Full-time",
  C425="CT", "Contract",
  C425="FL", "Freelance"
)</f>
        <v>Full-time</v>
      </c>
      <c r="M425" t="str" cm="1">
        <f t="array" ref="M425">_xlfn.IFS(
  B425="EN", "Entry-level",
  B425="MI", "Middle-level",
  B425="SE", "Senior-level",
  B425="EX", "Executive-level"
)</f>
        <v>Entry-level</v>
      </c>
    </row>
    <row r="426" spans="1:13" hidden="1" x14ac:dyDescent="0.25">
      <c r="A426">
        <v>2022</v>
      </c>
      <c r="B426" t="s">
        <v>25</v>
      </c>
      <c r="C426" t="s">
        <v>12</v>
      </c>
      <c r="D426" t="s">
        <v>24</v>
      </c>
      <c r="E426">
        <v>500000</v>
      </c>
      <c r="F426" t="s">
        <v>43</v>
      </c>
      <c r="G426">
        <v>6413</v>
      </c>
      <c r="H426" t="s">
        <v>29</v>
      </c>
      <c r="I426">
        <v>100</v>
      </c>
      <c r="J426" t="s">
        <v>44</v>
      </c>
      <c r="K426" t="s">
        <v>28</v>
      </c>
      <c r="L426" t="str" cm="1">
        <f t="array" ref="L426">_xlfn.IFS(
  C426="PT", "Part-time",
  C426="FT", "Full-time",
  C426="CT", "Contract",
  C426="FL", "Freelance"
)</f>
        <v>Full-time</v>
      </c>
      <c r="M426" t="str" cm="1">
        <f t="array" ref="M426">_xlfn.IFS(
  B426="EN", "Entry-level",
  B426="MI", "Middle-level",
  B426="SE", "Senior-level",
  B426="EX", "Executive-level"
)</f>
        <v>Entry-level</v>
      </c>
    </row>
    <row r="427" spans="1:13" x14ac:dyDescent="0.25">
      <c r="A427">
        <v>2022</v>
      </c>
      <c r="B427" t="s">
        <v>18</v>
      </c>
      <c r="C427" t="s">
        <v>12</v>
      </c>
      <c r="D427" t="s">
        <v>17</v>
      </c>
      <c r="E427">
        <v>151800</v>
      </c>
      <c r="F427" t="s">
        <v>14</v>
      </c>
      <c r="G427">
        <v>151800</v>
      </c>
      <c r="H427" t="s">
        <v>15</v>
      </c>
      <c r="I427">
        <v>0</v>
      </c>
      <c r="J427" t="s">
        <v>15</v>
      </c>
      <c r="K427" t="s">
        <v>16</v>
      </c>
      <c r="L427" t="str" cm="1">
        <f t="array" ref="L427">_xlfn.IFS(
  C427="PT", "Part-time",
  C427="FT", "Full-time",
  C427="CT", "Contract",
  C427="FL", "Freelance"
)</f>
        <v>Full-time</v>
      </c>
      <c r="M427" t="str" cm="1">
        <f t="array" ref="M427">_xlfn.IFS(
  B427="EN", "Entry-level",
  B427="MI", "Middle-level",
  B427="SE", "Senior-level",
  B427="EX", "Executive-level"
)</f>
        <v>Senior-level</v>
      </c>
    </row>
    <row r="428" spans="1:13" x14ac:dyDescent="0.25">
      <c r="A428">
        <v>2022</v>
      </c>
      <c r="B428" t="s">
        <v>18</v>
      </c>
      <c r="C428" t="s">
        <v>12</v>
      </c>
      <c r="D428" t="s">
        <v>17</v>
      </c>
      <c r="E428">
        <v>130240</v>
      </c>
      <c r="F428" t="s">
        <v>14</v>
      </c>
      <c r="G428">
        <v>130240</v>
      </c>
      <c r="H428" t="s">
        <v>15</v>
      </c>
      <c r="I428">
        <v>0</v>
      </c>
      <c r="J428" t="s">
        <v>15</v>
      </c>
      <c r="K428" t="s">
        <v>16</v>
      </c>
      <c r="L428" t="str" cm="1">
        <f t="array" ref="L428">_xlfn.IFS(
  C428="PT", "Part-time",
  C428="FT", "Full-time",
  C428="CT", "Contract",
  C428="FL", "Freelance"
)</f>
        <v>Full-time</v>
      </c>
      <c r="M428" t="str" cm="1">
        <f t="array" ref="M428">_xlfn.IFS(
  B428="EN", "Entry-level",
  B428="MI", "Middle-level",
  B428="SE", "Senior-level",
  B428="EX", "Executive-level"
)</f>
        <v>Senior-level</v>
      </c>
    </row>
    <row r="429" spans="1:13" hidden="1" x14ac:dyDescent="0.25">
      <c r="A429">
        <v>2022</v>
      </c>
      <c r="B429" t="s">
        <v>18</v>
      </c>
      <c r="C429" t="s">
        <v>12</v>
      </c>
      <c r="D429" t="s">
        <v>32</v>
      </c>
      <c r="E429">
        <v>165000</v>
      </c>
      <c r="F429" t="s">
        <v>14</v>
      </c>
      <c r="G429">
        <v>165000</v>
      </c>
      <c r="H429" t="s">
        <v>15</v>
      </c>
      <c r="I429">
        <v>100</v>
      </c>
      <c r="J429" t="s">
        <v>15</v>
      </c>
      <c r="K429" t="s">
        <v>16</v>
      </c>
      <c r="L429" t="str" cm="1">
        <f t="array" ref="L429">_xlfn.IFS(
  C429="PT", "Part-time",
  C429="FT", "Full-time",
  C429="CT", "Contract",
  C429="FL", "Freelance"
)</f>
        <v>Full-time</v>
      </c>
      <c r="M429" t="str" cm="1">
        <f t="array" ref="M429">_xlfn.IFS(
  B429="EN", "Entry-level",
  B429="MI", "Middle-level",
  B429="SE", "Senior-level",
  B429="EX", "Executive-level"
)</f>
        <v>Senior-level</v>
      </c>
    </row>
    <row r="430" spans="1:13" hidden="1" x14ac:dyDescent="0.25">
      <c r="A430">
        <v>2022</v>
      </c>
      <c r="B430" t="s">
        <v>18</v>
      </c>
      <c r="C430" t="s">
        <v>12</v>
      </c>
      <c r="D430" t="s">
        <v>32</v>
      </c>
      <c r="E430">
        <v>140250</v>
      </c>
      <c r="F430" t="s">
        <v>14</v>
      </c>
      <c r="G430">
        <v>140250</v>
      </c>
      <c r="H430" t="s">
        <v>15</v>
      </c>
      <c r="I430">
        <v>100</v>
      </c>
      <c r="J430" t="s">
        <v>15</v>
      </c>
      <c r="K430" t="s">
        <v>16</v>
      </c>
      <c r="L430" t="str" cm="1">
        <f t="array" ref="L430">_xlfn.IFS(
  C430="PT", "Part-time",
  C430="FT", "Full-time",
  C430="CT", "Contract",
  C430="FL", "Freelance"
)</f>
        <v>Full-time</v>
      </c>
      <c r="M430" t="str" cm="1">
        <f t="array" ref="M430">_xlfn.IFS(
  B430="EN", "Entry-level",
  B430="MI", "Middle-level",
  B430="SE", "Senior-level",
  B430="EX", "Executive-level"
)</f>
        <v>Senior-level</v>
      </c>
    </row>
    <row r="431" spans="1:13" hidden="1" x14ac:dyDescent="0.25">
      <c r="A431">
        <v>2022</v>
      </c>
      <c r="B431" t="s">
        <v>18</v>
      </c>
      <c r="C431" t="s">
        <v>12</v>
      </c>
      <c r="D431" t="s">
        <v>19</v>
      </c>
      <c r="E431">
        <v>135000</v>
      </c>
      <c r="F431" t="s">
        <v>14</v>
      </c>
      <c r="G431">
        <v>135000</v>
      </c>
      <c r="H431" t="s">
        <v>15</v>
      </c>
      <c r="I431">
        <v>0</v>
      </c>
      <c r="J431" t="s">
        <v>15</v>
      </c>
      <c r="K431" t="s">
        <v>16</v>
      </c>
      <c r="L431" t="str" cm="1">
        <f t="array" ref="L431">_xlfn.IFS(
  C431="PT", "Part-time",
  C431="FT", "Full-time",
  C431="CT", "Contract",
  C431="FL", "Freelance"
)</f>
        <v>Full-time</v>
      </c>
      <c r="M431" t="str" cm="1">
        <f t="array" ref="M431">_xlfn.IFS(
  B431="EN", "Entry-level",
  B431="MI", "Middle-level",
  B431="SE", "Senior-level",
  B431="EX", "Executive-level"
)</f>
        <v>Senior-level</v>
      </c>
    </row>
    <row r="432" spans="1:13" hidden="1" x14ac:dyDescent="0.25">
      <c r="A432">
        <v>2022</v>
      </c>
      <c r="B432" t="s">
        <v>18</v>
      </c>
      <c r="C432" t="s">
        <v>12</v>
      </c>
      <c r="D432" t="s">
        <v>19</v>
      </c>
      <c r="E432">
        <v>115000</v>
      </c>
      <c r="F432" t="s">
        <v>14</v>
      </c>
      <c r="G432">
        <v>115000</v>
      </c>
      <c r="H432" t="s">
        <v>15</v>
      </c>
      <c r="I432">
        <v>0</v>
      </c>
      <c r="J432" t="s">
        <v>15</v>
      </c>
      <c r="K432" t="s">
        <v>16</v>
      </c>
      <c r="L432" t="str" cm="1">
        <f t="array" ref="L432">_xlfn.IFS(
  C432="PT", "Part-time",
  C432="FT", "Full-time",
  C432="CT", "Contract",
  C432="FL", "Freelance"
)</f>
        <v>Full-time</v>
      </c>
      <c r="M432" t="str" cm="1">
        <f t="array" ref="M432">_xlfn.IFS(
  B432="EN", "Entry-level",
  B432="MI", "Middle-level",
  B432="SE", "Senior-level",
  B432="EX", "Executive-level"
)</f>
        <v>Senior-level</v>
      </c>
    </row>
    <row r="433" spans="1:13" x14ac:dyDescent="0.25">
      <c r="A433">
        <v>2022</v>
      </c>
      <c r="B433" t="s">
        <v>18</v>
      </c>
      <c r="C433" t="s">
        <v>12</v>
      </c>
      <c r="D433" t="s">
        <v>17</v>
      </c>
      <c r="E433">
        <v>179400</v>
      </c>
      <c r="F433" t="s">
        <v>14</v>
      </c>
      <c r="G433">
        <v>179400</v>
      </c>
      <c r="H433" t="s">
        <v>15</v>
      </c>
      <c r="I433">
        <v>100</v>
      </c>
      <c r="J433" t="s">
        <v>15</v>
      </c>
      <c r="K433" t="s">
        <v>16</v>
      </c>
      <c r="L433" t="str" cm="1">
        <f t="array" ref="L433">_xlfn.IFS(
  C433="PT", "Part-time",
  C433="FT", "Full-time",
  C433="CT", "Contract",
  C433="FL", "Freelance"
)</f>
        <v>Full-time</v>
      </c>
      <c r="M433" t="str" cm="1">
        <f t="array" ref="M433">_xlfn.IFS(
  B433="EN", "Entry-level",
  B433="MI", "Middle-level",
  B433="SE", "Senior-level",
  B433="EX", "Executive-level"
)</f>
        <v>Senior-level</v>
      </c>
    </row>
    <row r="434" spans="1:13" x14ac:dyDescent="0.25">
      <c r="A434">
        <v>2022</v>
      </c>
      <c r="B434" t="s">
        <v>18</v>
      </c>
      <c r="C434" t="s">
        <v>12</v>
      </c>
      <c r="D434" t="s">
        <v>17</v>
      </c>
      <c r="E434">
        <v>154000</v>
      </c>
      <c r="F434" t="s">
        <v>14</v>
      </c>
      <c r="G434">
        <v>154000</v>
      </c>
      <c r="H434" t="s">
        <v>15</v>
      </c>
      <c r="I434">
        <v>100</v>
      </c>
      <c r="J434" t="s">
        <v>15</v>
      </c>
      <c r="K434" t="s">
        <v>16</v>
      </c>
      <c r="L434" t="str" cm="1">
        <f t="array" ref="L434">_xlfn.IFS(
  C434="PT", "Part-time",
  C434="FT", "Full-time",
  C434="CT", "Contract",
  C434="FL", "Freelance"
)</f>
        <v>Full-time</v>
      </c>
      <c r="M434" t="str" cm="1">
        <f t="array" ref="M434">_xlfn.IFS(
  B434="EN", "Entry-level",
  B434="MI", "Middle-level",
  B434="SE", "Senior-level",
  B434="EX", "Executive-level"
)</f>
        <v>Senior-level</v>
      </c>
    </row>
    <row r="435" spans="1:13" x14ac:dyDescent="0.25">
      <c r="A435">
        <v>2022</v>
      </c>
      <c r="B435" t="s">
        <v>18</v>
      </c>
      <c r="C435" t="s">
        <v>12</v>
      </c>
      <c r="D435" t="s">
        <v>17</v>
      </c>
      <c r="E435">
        <v>191475</v>
      </c>
      <c r="F435" t="s">
        <v>14</v>
      </c>
      <c r="G435">
        <v>191475</v>
      </c>
      <c r="H435" t="s">
        <v>15</v>
      </c>
      <c r="I435">
        <v>100</v>
      </c>
      <c r="J435" t="s">
        <v>15</v>
      </c>
      <c r="K435" t="s">
        <v>16</v>
      </c>
      <c r="L435" t="str" cm="1">
        <f t="array" ref="L435">_xlfn.IFS(
  C435="PT", "Part-time",
  C435="FT", "Full-time",
  C435="CT", "Contract",
  C435="FL", "Freelance"
)</f>
        <v>Full-time</v>
      </c>
      <c r="M435" t="str" cm="1">
        <f t="array" ref="M435">_xlfn.IFS(
  B435="EN", "Entry-level",
  B435="MI", "Middle-level",
  B435="SE", "Senior-level",
  B435="EX", "Executive-level"
)</f>
        <v>Senior-level</v>
      </c>
    </row>
    <row r="436" spans="1:13" x14ac:dyDescent="0.25">
      <c r="A436">
        <v>2022</v>
      </c>
      <c r="B436" t="s">
        <v>18</v>
      </c>
      <c r="C436" t="s">
        <v>12</v>
      </c>
      <c r="D436" t="s">
        <v>17</v>
      </c>
      <c r="E436">
        <v>141525</v>
      </c>
      <c r="F436" t="s">
        <v>14</v>
      </c>
      <c r="G436">
        <v>141525</v>
      </c>
      <c r="H436" t="s">
        <v>15</v>
      </c>
      <c r="I436">
        <v>100</v>
      </c>
      <c r="J436" t="s">
        <v>15</v>
      </c>
      <c r="K436" t="s">
        <v>16</v>
      </c>
      <c r="L436" t="str" cm="1">
        <f t="array" ref="L436">_xlfn.IFS(
  C436="PT", "Part-time",
  C436="FT", "Full-time",
  C436="CT", "Contract",
  C436="FL", "Freelance"
)</f>
        <v>Full-time</v>
      </c>
      <c r="M436" t="str" cm="1">
        <f t="array" ref="M436">_xlfn.IFS(
  B436="EN", "Entry-level",
  B436="MI", "Middle-level",
  B436="SE", "Senior-level",
  B436="EX", "Executive-level"
)</f>
        <v>Senior-level</v>
      </c>
    </row>
    <row r="437" spans="1:13" x14ac:dyDescent="0.25">
      <c r="A437">
        <v>2022</v>
      </c>
      <c r="B437" t="s">
        <v>18</v>
      </c>
      <c r="C437" t="s">
        <v>12</v>
      </c>
      <c r="D437" t="s">
        <v>17</v>
      </c>
      <c r="E437">
        <v>191475</v>
      </c>
      <c r="F437" t="s">
        <v>14</v>
      </c>
      <c r="G437">
        <v>191475</v>
      </c>
      <c r="H437" t="s">
        <v>15</v>
      </c>
      <c r="I437">
        <v>100</v>
      </c>
      <c r="J437" t="s">
        <v>15</v>
      </c>
      <c r="K437" t="s">
        <v>16</v>
      </c>
      <c r="L437" t="str" cm="1">
        <f t="array" ref="L437">_xlfn.IFS(
  C437="PT", "Part-time",
  C437="FT", "Full-time",
  C437="CT", "Contract",
  C437="FL", "Freelance"
)</f>
        <v>Full-time</v>
      </c>
      <c r="M437" t="str" cm="1">
        <f t="array" ref="M437">_xlfn.IFS(
  B437="EN", "Entry-level",
  B437="MI", "Middle-level",
  B437="SE", "Senior-level",
  B437="EX", "Executive-level"
)</f>
        <v>Senior-level</v>
      </c>
    </row>
    <row r="438" spans="1:13" x14ac:dyDescent="0.25">
      <c r="A438">
        <v>2022</v>
      </c>
      <c r="B438" t="s">
        <v>18</v>
      </c>
      <c r="C438" t="s">
        <v>12</v>
      </c>
      <c r="D438" t="s">
        <v>17</v>
      </c>
      <c r="E438">
        <v>141525</v>
      </c>
      <c r="F438" t="s">
        <v>14</v>
      </c>
      <c r="G438">
        <v>141525</v>
      </c>
      <c r="H438" t="s">
        <v>15</v>
      </c>
      <c r="I438">
        <v>100</v>
      </c>
      <c r="J438" t="s">
        <v>15</v>
      </c>
      <c r="K438" t="s">
        <v>16</v>
      </c>
      <c r="L438" t="str" cm="1">
        <f t="array" ref="L438">_xlfn.IFS(
  C438="PT", "Part-time",
  C438="FT", "Full-time",
  C438="CT", "Contract",
  C438="FL", "Freelance"
)</f>
        <v>Full-time</v>
      </c>
      <c r="M438" t="str" cm="1">
        <f t="array" ref="M438">_xlfn.IFS(
  B438="EN", "Entry-level",
  B438="MI", "Middle-level",
  B438="SE", "Senior-level",
  B438="EX", "Executive-level"
)</f>
        <v>Senior-level</v>
      </c>
    </row>
    <row r="439" spans="1:13" x14ac:dyDescent="0.25">
      <c r="A439">
        <v>2022</v>
      </c>
      <c r="B439" t="s">
        <v>18</v>
      </c>
      <c r="C439" t="s">
        <v>12</v>
      </c>
      <c r="D439" t="s">
        <v>17</v>
      </c>
      <c r="E439">
        <v>191475</v>
      </c>
      <c r="F439" t="s">
        <v>14</v>
      </c>
      <c r="G439">
        <v>191475</v>
      </c>
      <c r="H439" t="s">
        <v>15</v>
      </c>
      <c r="I439">
        <v>100</v>
      </c>
      <c r="J439" t="s">
        <v>15</v>
      </c>
      <c r="K439" t="s">
        <v>16</v>
      </c>
      <c r="L439" t="str" cm="1">
        <f t="array" ref="L439">_xlfn.IFS(
  C439="PT", "Part-time",
  C439="FT", "Full-time",
  C439="CT", "Contract",
  C439="FL", "Freelance"
)</f>
        <v>Full-time</v>
      </c>
      <c r="M439" t="str" cm="1">
        <f t="array" ref="M439">_xlfn.IFS(
  B439="EN", "Entry-level",
  B439="MI", "Middle-level",
  B439="SE", "Senior-level",
  B439="EX", "Executive-level"
)</f>
        <v>Senior-level</v>
      </c>
    </row>
    <row r="440" spans="1:13" x14ac:dyDescent="0.25">
      <c r="A440">
        <v>2022</v>
      </c>
      <c r="B440" t="s">
        <v>18</v>
      </c>
      <c r="C440" t="s">
        <v>12</v>
      </c>
      <c r="D440" t="s">
        <v>17</v>
      </c>
      <c r="E440">
        <v>141525</v>
      </c>
      <c r="F440" t="s">
        <v>14</v>
      </c>
      <c r="G440">
        <v>141525</v>
      </c>
      <c r="H440" t="s">
        <v>15</v>
      </c>
      <c r="I440">
        <v>100</v>
      </c>
      <c r="J440" t="s">
        <v>15</v>
      </c>
      <c r="K440" t="s">
        <v>16</v>
      </c>
      <c r="L440" t="str" cm="1">
        <f t="array" ref="L440">_xlfn.IFS(
  C440="PT", "Part-time",
  C440="FT", "Full-time",
  C440="CT", "Contract",
  C440="FL", "Freelance"
)</f>
        <v>Full-time</v>
      </c>
      <c r="M440" t="str" cm="1">
        <f t="array" ref="M440">_xlfn.IFS(
  B440="EN", "Entry-level",
  B440="MI", "Middle-level",
  B440="SE", "Senior-level",
  B440="EX", "Executive-level"
)</f>
        <v>Senior-level</v>
      </c>
    </row>
    <row r="441" spans="1:13" hidden="1" x14ac:dyDescent="0.25">
      <c r="A441">
        <v>2022</v>
      </c>
      <c r="B441" t="s">
        <v>11</v>
      </c>
      <c r="C441" t="s">
        <v>12</v>
      </c>
      <c r="D441" t="s">
        <v>19</v>
      </c>
      <c r="E441">
        <v>80000</v>
      </c>
      <c r="F441" t="s">
        <v>20</v>
      </c>
      <c r="G441">
        <v>84229</v>
      </c>
      <c r="H441" t="s">
        <v>79</v>
      </c>
      <c r="I441">
        <v>100</v>
      </c>
      <c r="J441" t="s">
        <v>79</v>
      </c>
      <c r="K441" t="s">
        <v>16</v>
      </c>
      <c r="L441" t="str" cm="1">
        <f t="array" ref="L441">_xlfn.IFS(
  C441="PT", "Part-time",
  C441="FT", "Full-time",
  C441="CT", "Contract",
  C441="FL", "Freelance"
)</f>
        <v>Full-time</v>
      </c>
      <c r="M441" t="str" cm="1">
        <f t="array" ref="M441">_xlfn.IFS(
  B441="EN", "Entry-level",
  B441="MI", "Middle-level",
  B441="SE", "Senior-level",
  B441="EX", "Executive-level"
)</f>
        <v>Middle-level</v>
      </c>
    </row>
    <row r="442" spans="1:13" hidden="1" x14ac:dyDescent="0.25">
      <c r="A442">
        <v>2022</v>
      </c>
      <c r="B442" t="s">
        <v>11</v>
      </c>
      <c r="C442" t="s">
        <v>12</v>
      </c>
      <c r="D442" t="s">
        <v>19</v>
      </c>
      <c r="E442">
        <v>70000</v>
      </c>
      <c r="F442" t="s">
        <v>20</v>
      </c>
      <c r="G442">
        <v>73701</v>
      </c>
      <c r="H442" t="s">
        <v>79</v>
      </c>
      <c r="I442">
        <v>100</v>
      </c>
      <c r="J442" t="s">
        <v>79</v>
      </c>
      <c r="K442" t="s">
        <v>16</v>
      </c>
      <c r="L442" t="str" cm="1">
        <f t="array" ref="L442">_xlfn.IFS(
  C442="PT", "Part-time",
  C442="FT", "Full-time",
  C442="CT", "Contract",
  C442="FL", "Freelance"
)</f>
        <v>Full-time</v>
      </c>
      <c r="M442" t="str" cm="1">
        <f t="array" ref="M442">_xlfn.IFS(
  B442="EN", "Entry-level",
  B442="MI", "Middle-level",
  B442="SE", "Senior-level",
  B442="EX", "Executive-level"
)</f>
        <v>Middle-level</v>
      </c>
    </row>
    <row r="443" spans="1:13" hidden="1" x14ac:dyDescent="0.25">
      <c r="A443">
        <v>2022</v>
      </c>
      <c r="B443" t="s">
        <v>11</v>
      </c>
      <c r="C443" t="s">
        <v>12</v>
      </c>
      <c r="D443" t="s">
        <v>19</v>
      </c>
      <c r="E443">
        <v>80000</v>
      </c>
      <c r="F443" t="s">
        <v>26</v>
      </c>
      <c r="G443">
        <v>99084</v>
      </c>
      <c r="H443" t="s">
        <v>27</v>
      </c>
      <c r="I443">
        <v>100</v>
      </c>
      <c r="J443" t="s">
        <v>27</v>
      </c>
      <c r="K443" t="s">
        <v>16</v>
      </c>
      <c r="L443" t="str" cm="1">
        <f t="array" ref="L443">_xlfn.IFS(
  C443="PT", "Part-time",
  C443="FT", "Full-time",
  C443="CT", "Contract",
  C443="FL", "Freelance"
)</f>
        <v>Full-time</v>
      </c>
      <c r="M443" t="str" cm="1">
        <f t="array" ref="M443">_xlfn.IFS(
  B443="EN", "Entry-level",
  B443="MI", "Middle-level",
  B443="SE", "Senior-level",
  B443="EX", "Executive-level"
)</f>
        <v>Middle-level</v>
      </c>
    </row>
    <row r="444" spans="1:13" hidden="1" x14ac:dyDescent="0.25">
      <c r="A444">
        <v>2022</v>
      </c>
      <c r="B444" t="s">
        <v>11</v>
      </c>
      <c r="C444" t="s">
        <v>12</v>
      </c>
      <c r="D444" t="s">
        <v>19</v>
      </c>
      <c r="E444">
        <v>70000</v>
      </c>
      <c r="F444" t="s">
        <v>26</v>
      </c>
      <c r="G444">
        <v>86698</v>
      </c>
      <c r="H444" t="s">
        <v>27</v>
      </c>
      <c r="I444">
        <v>100</v>
      </c>
      <c r="J444" t="s">
        <v>27</v>
      </c>
      <c r="K444" t="s">
        <v>16</v>
      </c>
      <c r="L444" t="str" cm="1">
        <f t="array" ref="L444">_xlfn.IFS(
  C444="PT", "Part-time",
  C444="FT", "Full-time",
  C444="CT", "Contract",
  C444="FL", "Freelance"
)</f>
        <v>Full-time</v>
      </c>
      <c r="M444" t="str" cm="1">
        <f t="array" ref="M444">_xlfn.IFS(
  B444="EN", "Entry-level",
  B444="MI", "Middle-level",
  B444="SE", "Senior-level",
  B444="EX", "Executive-level"
)</f>
        <v>Middle-level</v>
      </c>
    </row>
    <row r="445" spans="1:13" hidden="1" x14ac:dyDescent="0.25">
      <c r="A445">
        <v>2022</v>
      </c>
      <c r="B445" t="s">
        <v>11</v>
      </c>
      <c r="C445" t="s">
        <v>12</v>
      </c>
      <c r="D445" t="s">
        <v>19</v>
      </c>
      <c r="E445">
        <v>80000</v>
      </c>
      <c r="F445" t="s">
        <v>20</v>
      </c>
      <c r="G445">
        <v>84229</v>
      </c>
      <c r="H445" t="s">
        <v>21</v>
      </c>
      <c r="I445">
        <v>100</v>
      </c>
      <c r="J445" t="s">
        <v>21</v>
      </c>
      <c r="K445" t="s">
        <v>16</v>
      </c>
      <c r="L445" t="str" cm="1">
        <f t="array" ref="L445">_xlfn.IFS(
  C445="PT", "Part-time",
  C445="FT", "Full-time",
  C445="CT", "Contract",
  C445="FL", "Freelance"
)</f>
        <v>Full-time</v>
      </c>
      <c r="M445" t="str" cm="1">
        <f t="array" ref="M445">_xlfn.IFS(
  B445="EN", "Entry-level",
  B445="MI", "Middle-level",
  B445="SE", "Senior-level",
  B445="EX", "Executive-level"
)</f>
        <v>Middle-level</v>
      </c>
    </row>
    <row r="446" spans="1:13" hidden="1" x14ac:dyDescent="0.25">
      <c r="A446">
        <v>2022</v>
      </c>
      <c r="B446" t="s">
        <v>11</v>
      </c>
      <c r="C446" t="s">
        <v>12</v>
      </c>
      <c r="D446" t="s">
        <v>19</v>
      </c>
      <c r="E446">
        <v>70000</v>
      </c>
      <c r="F446" t="s">
        <v>20</v>
      </c>
      <c r="G446">
        <v>73701</v>
      </c>
      <c r="H446" t="s">
        <v>21</v>
      </c>
      <c r="I446">
        <v>100</v>
      </c>
      <c r="J446" t="s">
        <v>21</v>
      </c>
      <c r="K446" t="s">
        <v>16</v>
      </c>
      <c r="L446" t="str" cm="1">
        <f t="array" ref="L446">_xlfn.IFS(
  C446="PT", "Part-time",
  C446="FT", "Full-time",
  C446="CT", "Contract",
  C446="FL", "Freelance"
)</f>
        <v>Full-time</v>
      </c>
      <c r="M446" t="str" cm="1">
        <f t="array" ref="M446">_xlfn.IFS(
  B446="EN", "Entry-level",
  B446="MI", "Middle-level",
  B446="SE", "Senior-level",
  B446="EX", "Executive-level"
)</f>
        <v>Middle-level</v>
      </c>
    </row>
    <row r="447" spans="1:13" x14ac:dyDescent="0.25">
      <c r="A447">
        <v>2022</v>
      </c>
      <c r="B447" t="s">
        <v>18</v>
      </c>
      <c r="C447" t="s">
        <v>12</v>
      </c>
      <c r="D447" t="s">
        <v>17</v>
      </c>
      <c r="E447">
        <v>191475</v>
      </c>
      <c r="F447" t="s">
        <v>14</v>
      </c>
      <c r="G447">
        <v>191475</v>
      </c>
      <c r="H447" t="s">
        <v>15</v>
      </c>
      <c r="I447">
        <v>100</v>
      </c>
      <c r="J447" t="s">
        <v>15</v>
      </c>
      <c r="K447" t="s">
        <v>16</v>
      </c>
      <c r="L447" t="str" cm="1">
        <f t="array" ref="L447">_xlfn.IFS(
  C447="PT", "Part-time",
  C447="FT", "Full-time",
  C447="CT", "Contract",
  C447="FL", "Freelance"
)</f>
        <v>Full-time</v>
      </c>
      <c r="M447" t="str" cm="1">
        <f t="array" ref="M447">_xlfn.IFS(
  B447="EN", "Entry-level",
  B447="MI", "Middle-level",
  B447="SE", "Senior-level",
  B447="EX", "Executive-level"
)</f>
        <v>Senior-level</v>
      </c>
    </row>
    <row r="448" spans="1:13" x14ac:dyDescent="0.25">
      <c r="A448">
        <v>2022</v>
      </c>
      <c r="B448" t="s">
        <v>18</v>
      </c>
      <c r="C448" t="s">
        <v>12</v>
      </c>
      <c r="D448" t="s">
        <v>17</v>
      </c>
      <c r="E448">
        <v>141525</v>
      </c>
      <c r="F448" t="s">
        <v>14</v>
      </c>
      <c r="G448">
        <v>141525</v>
      </c>
      <c r="H448" t="s">
        <v>15</v>
      </c>
      <c r="I448">
        <v>100</v>
      </c>
      <c r="J448" t="s">
        <v>15</v>
      </c>
      <c r="K448" t="s">
        <v>16</v>
      </c>
      <c r="L448" t="str" cm="1">
        <f t="array" ref="L448">_xlfn.IFS(
  C448="PT", "Part-time",
  C448="FT", "Full-time",
  C448="CT", "Contract",
  C448="FL", "Freelance"
)</f>
        <v>Full-time</v>
      </c>
      <c r="M448" t="str" cm="1">
        <f t="array" ref="M448">_xlfn.IFS(
  B448="EN", "Entry-level",
  B448="MI", "Middle-level",
  B448="SE", "Senior-level",
  B448="EX", "Executive-level"
)</f>
        <v>Senior-level</v>
      </c>
    </row>
    <row r="449" spans="1:13" x14ac:dyDescent="0.25">
      <c r="A449">
        <v>2022</v>
      </c>
      <c r="B449" t="s">
        <v>18</v>
      </c>
      <c r="C449" t="s">
        <v>12</v>
      </c>
      <c r="D449" t="s">
        <v>17</v>
      </c>
      <c r="E449">
        <v>191475</v>
      </c>
      <c r="F449" t="s">
        <v>14</v>
      </c>
      <c r="G449">
        <v>191475</v>
      </c>
      <c r="H449" t="s">
        <v>15</v>
      </c>
      <c r="I449">
        <v>100</v>
      </c>
      <c r="J449" t="s">
        <v>15</v>
      </c>
      <c r="K449" t="s">
        <v>16</v>
      </c>
      <c r="L449" t="str" cm="1">
        <f t="array" ref="L449">_xlfn.IFS(
  C449="PT", "Part-time",
  C449="FT", "Full-time",
  C449="CT", "Contract",
  C449="FL", "Freelance"
)</f>
        <v>Full-time</v>
      </c>
      <c r="M449" t="str" cm="1">
        <f t="array" ref="M449">_xlfn.IFS(
  B449="EN", "Entry-level",
  B449="MI", "Middle-level",
  B449="SE", "Senior-level",
  B449="EX", "Executive-level"
)</f>
        <v>Senior-level</v>
      </c>
    </row>
    <row r="450" spans="1:13" x14ac:dyDescent="0.25">
      <c r="A450">
        <v>2022</v>
      </c>
      <c r="B450" t="s">
        <v>18</v>
      </c>
      <c r="C450" t="s">
        <v>12</v>
      </c>
      <c r="D450" t="s">
        <v>17</v>
      </c>
      <c r="E450">
        <v>141525</v>
      </c>
      <c r="F450" t="s">
        <v>14</v>
      </c>
      <c r="G450">
        <v>141525</v>
      </c>
      <c r="H450" t="s">
        <v>15</v>
      </c>
      <c r="I450">
        <v>100</v>
      </c>
      <c r="J450" t="s">
        <v>15</v>
      </c>
      <c r="K450" t="s">
        <v>16</v>
      </c>
      <c r="L450" t="str" cm="1">
        <f t="array" ref="L450">_xlfn.IFS(
  C450="PT", "Part-time",
  C450="FT", "Full-time",
  C450="CT", "Contract",
  C450="FL", "Freelance"
)</f>
        <v>Full-time</v>
      </c>
      <c r="M450" t="str" cm="1">
        <f t="array" ref="M450">_xlfn.IFS(
  B450="EN", "Entry-level",
  B450="MI", "Middle-level",
  B450="SE", "Senior-level",
  B450="EX", "Executive-level"
)</f>
        <v>Senior-level</v>
      </c>
    </row>
    <row r="451" spans="1:13" hidden="1" x14ac:dyDescent="0.25">
      <c r="A451">
        <v>2022</v>
      </c>
      <c r="B451" t="s">
        <v>18</v>
      </c>
      <c r="C451" t="s">
        <v>12</v>
      </c>
      <c r="D451" t="s">
        <v>32</v>
      </c>
      <c r="E451">
        <v>83376</v>
      </c>
      <c r="F451" t="s">
        <v>26</v>
      </c>
      <c r="G451">
        <v>103265</v>
      </c>
      <c r="H451" t="s">
        <v>27</v>
      </c>
      <c r="I451">
        <v>100</v>
      </c>
      <c r="J451" t="s">
        <v>27</v>
      </c>
      <c r="K451" t="s">
        <v>16</v>
      </c>
      <c r="L451" t="str" cm="1">
        <f t="array" ref="L451">_xlfn.IFS(
  C451="PT", "Part-time",
  C451="FT", "Full-time",
  C451="CT", "Contract",
  C451="FL", "Freelance"
)</f>
        <v>Full-time</v>
      </c>
      <c r="M451" t="str" cm="1">
        <f t="array" ref="M451">_xlfn.IFS(
  B451="EN", "Entry-level",
  B451="MI", "Middle-level",
  B451="SE", "Senior-level",
  B451="EX", "Executive-level"
)</f>
        <v>Senior-level</v>
      </c>
    </row>
    <row r="452" spans="1:13" hidden="1" x14ac:dyDescent="0.25">
      <c r="A452">
        <v>2022</v>
      </c>
      <c r="B452" t="s">
        <v>18</v>
      </c>
      <c r="C452" t="s">
        <v>12</v>
      </c>
      <c r="D452" t="s">
        <v>32</v>
      </c>
      <c r="E452">
        <v>65004</v>
      </c>
      <c r="F452" t="s">
        <v>26</v>
      </c>
      <c r="G452">
        <v>80510</v>
      </c>
      <c r="H452" t="s">
        <v>27</v>
      </c>
      <c r="I452">
        <v>100</v>
      </c>
      <c r="J452" t="s">
        <v>27</v>
      </c>
      <c r="K452" t="s">
        <v>16</v>
      </c>
      <c r="L452" t="str" cm="1">
        <f t="array" ref="L452">_xlfn.IFS(
  C452="PT", "Part-time",
  C452="FT", "Full-time",
  C452="CT", "Contract",
  C452="FL", "Freelance"
)</f>
        <v>Full-time</v>
      </c>
      <c r="M452" t="str" cm="1">
        <f t="array" ref="M452">_xlfn.IFS(
  B452="EN", "Entry-level",
  B452="MI", "Middle-level",
  B452="SE", "Senior-level",
  B452="EX", "Executive-level"
)</f>
        <v>Senior-level</v>
      </c>
    </row>
    <row r="453" spans="1:13" x14ac:dyDescent="0.25">
      <c r="A453">
        <v>2022</v>
      </c>
      <c r="B453" t="s">
        <v>18</v>
      </c>
      <c r="C453" t="s">
        <v>12</v>
      </c>
      <c r="D453" t="s">
        <v>17</v>
      </c>
      <c r="E453">
        <v>191475</v>
      </c>
      <c r="F453" t="s">
        <v>14</v>
      </c>
      <c r="G453">
        <v>191475</v>
      </c>
      <c r="H453" t="s">
        <v>15</v>
      </c>
      <c r="I453">
        <v>100</v>
      </c>
      <c r="J453" t="s">
        <v>15</v>
      </c>
      <c r="K453" t="s">
        <v>16</v>
      </c>
      <c r="L453" t="str" cm="1">
        <f t="array" ref="L453">_xlfn.IFS(
  C453="PT", "Part-time",
  C453="FT", "Full-time",
  C453="CT", "Contract",
  C453="FL", "Freelance"
)</f>
        <v>Full-time</v>
      </c>
      <c r="M453" t="str" cm="1">
        <f t="array" ref="M453">_xlfn.IFS(
  B453="EN", "Entry-level",
  B453="MI", "Middle-level",
  B453="SE", "Senior-level",
  B453="EX", "Executive-level"
)</f>
        <v>Senior-level</v>
      </c>
    </row>
    <row r="454" spans="1:13" x14ac:dyDescent="0.25">
      <c r="A454">
        <v>2022</v>
      </c>
      <c r="B454" t="s">
        <v>18</v>
      </c>
      <c r="C454" t="s">
        <v>12</v>
      </c>
      <c r="D454" t="s">
        <v>17</v>
      </c>
      <c r="E454">
        <v>141525</v>
      </c>
      <c r="F454" t="s">
        <v>14</v>
      </c>
      <c r="G454">
        <v>141525</v>
      </c>
      <c r="H454" t="s">
        <v>15</v>
      </c>
      <c r="I454">
        <v>100</v>
      </c>
      <c r="J454" t="s">
        <v>15</v>
      </c>
      <c r="K454" t="s">
        <v>16</v>
      </c>
      <c r="L454" t="str" cm="1">
        <f t="array" ref="L454">_xlfn.IFS(
  C454="PT", "Part-time",
  C454="FT", "Full-time",
  C454="CT", "Contract",
  C454="FL", "Freelance"
)</f>
        <v>Full-time</v>
      </c>
      <c r="M454" t="str" cm="1">
        <f t="array" ref="M454">_xlfn.IFS(
  B454="EN", "Entry-level",
  B454="MI", "Middle-level",
  B454="SE", "Senior-level",
  B454="EX", "Executive-level"
)</f>
        <v>Senior-level</v>
      </c>
    </row>
    <row r="455" spans="1:13" hidden="1" x14ac:dyDescent="0.25">
      <c r="A455">
        <v>2022</v>
      </c>
      <c r="B455" t="s">
        <v>18</v>
      </c>
      <c r="C455" t="s">
        <v>12</v>
      </c>
      <c r="D455" t="s">
        <v>19</v>
      </c>
      <c r="E455">
        <v>84958</v>
      </c>
      <c r="F455" t="s">
        <v>26</v>
      </c>
      <c r="G455">
        <v>105224</v>
      </c>
      <c r="H455" t="s">
        <v>27</v>
      </c>
      <c r="I455">
        <v>100</v>
      </c>
      <c r="J455" t="s">
        <v>27</v>
      </c>
      <c r="K455" t="s">
        <v>16</v>
      </c>
      <c r="L455" t="str" cm="1">
        <f t="array" ref="L455">_xlfn.IFS(
  C455="PT", "Part-time",
  C455="FT", "Full-time",
  C455="CT", "Contract",
  C455="FL", "Freelance"
)</f>
        <v>Full-time</v>
      </c>
      <c r="M455" t="str" cm="1">
        <f t="array" ref="M455">_xlfn.IFS(
  B455="EN", "Entry-level",
  B455="MI", "Middle-level",
  B455="SE", "Senior-level",
  B455="EX", "Executive-level"
)</f>
        <v>Senior-level</v>
      </c>
    </row>
    <row r="456" spans="1:13" hidden="1" x14ac:dyDescent="0.25">
      <c r="A456">
        <v>2022</v>
      </c>
      <c r="B456" t="s">
        <v>18</v>
      </c>
      <c r="C456" t="s">
        <v>12</v>
      </c>
      <c r="D456" t="s">
        <v>19</v>
      </c>
      <c r="E456">
        <v>66822</v>
      </c>
      <c r="F456" t="s">
        <v>26</v>
      </c>
      <c r="G456">
        <v>82762</v>
      </c>
      <c r="H456" t="s">
        <v>27</v>
      </c>
      <c r="I456">
        <v>100</v>
      </c>
      <c r="J456" t="s">
        <v>27</v>
      </c>
      <c r="K456" t="s">
        <v>16</v>
      </c>
      <c r="L456" t="str" cm="1">
        <f t="array" ref="L456">_xlfn.IFS(
  C456="PT", "Part-time",
  C456="FT", "Full-time",
  C456="CT", "Contract",
  C456="FL", "Freelance"
)</f>
        <v>Full-time</v>
      </c>
      <c r="M456" t="str" cm="1">
        <f t="array" ref="M456">_xlfn.IFS(
  B456="EN", "Entry-level",
  B456="MI", "Middle-level",
  B456="SE", "Senior-level",
  B456="EX", "Executive-level"
)</f>
        <v>Senior-level</v>
      </c>
    </row>
    <row r="457" spans="1:13" x14ac:dyDescent="0.25">
      <c r="A457">
        <v>2022</v>
      </c>
      <c r="B457" t="s">
        <v>18</v>
      </c>
      <c r="C457" t="s">
        <v>12</v>
      </c>
      <c r="D457" t="s">
        <v>17</v>
      </c>
      <c r="E457">
        <v>191475</v>
      </c>
      <c r="F457" t="s">
        <v>14</v>
      </c>
      <c r="G457">
        <v>191475</v>
      </c>
      <c r="H457" t="s">
        <v>15</v>
      </c>
      <c r="I457">
        <v>100</v>
      </c>
      <c r="J457" t="s">
        <v>15</v>
      </c>
      <c r="K457" t="s">
        <v>16</v>
      </c>
      <c r="L457" t="str" cm="1">
        <f t="array" ref="L457">_xlfn.IFS(
  C457="PT", "Part-time",
  C457="FT", "Full-time",
  C457="CT", "Contract",
  C457="FL", "Freelance"
)</f>
        <v>Full-time</v>
      </c>
      <c r="M457" t="str" cm="1">
        <f t="array" ref="M457">_xlfn.IFS(
  B457="EN", "Entry-level",
  B457="MI", "Middle-level",
  B457="SE", "Senior-level",
  B457="EX", "Executive-level"
)</f>
        <v>Senior-level</v>
      </c>
    </row>
    <row r="458" spans="1:13" x14ac:dyDescent="0.25">
      <c r="A458">
        <v>2022</v>
      </c>
      <c r="B458" t="s">
        <v>18</v>
      </c>
      <c r="C458" t="s">
        <v>12</v>
      </c>
      <c r="D458" t="s">
        <v>17</v>
      </c>
      <c r="E458">
        <v>141525</v>
      </c>
      <c r="F458" t="s">
        <v>14</v>
      </c>
      <c r="G458">
        <v>141525</v>
      </c>
      <c r="H458" t="s">
        <v>15</v>
      </c>
      <c r="I458">
        <v>100</v>
      </c>
      <c r="J458" t="s">
        <v>15</v>
      </c>
      <c r="K458" t="s">
        <v>16</v>
      </c>
      <c r="L458" t="str" cm="1">
        <f t="array" ref="L458">_xlfn.IFS(
  C458="PT", "Part-time",
  C458="FT", "Full-time",
  C458="CT", "Contract",
  C458="FL", "Freelance"
)</f>
        <v>Full-time</v>
      </c>
      <c r="M458" t="str" cm="1">
        <f t="array" ref="M458">_xlfn.IFS(
  B458="EN", "Entry-level",
  B458="MI", "Middle-level",
  B458="SE", "Senior-level",
  B458="EX", "Executive-level"
)</f>
        <v>Senior-level</v>
      </c>
    </row>
    <row r="459" spans="1:13" x14ac:dyDescent="0.25">
      <c r="A459">
        <v>2022</v>
      </c>
      <c r="B459" t="s">
        <v>18</v>
      </c>
      <c r="C459" t="s">
        <v>12</v>
      </c>
      <c r="D459" t="s">
        <v>17</v>
      </c>
      <c r="E459">
        <v>191475</v>
      </c>
      <c r="F459" t="s">
        <v>14</v>
      </c>
      <c r="G459">
        <v>191475</v>
      </c>
      <c r="H459" t="s">
        <v>15</v>
      </c>
      <c r="I459">
        <v>0</v>
      </c>
      <c r="J459" t="s">
        <v>15</v>
      </c>
      <c r="K459" t="s">
        <v>16</v>
      </c>
      <c r="L459" t="str" cm="1">
        <f t="array" ref="L459">_xlfn.IFS(
  C459="PT", "Part-time",
  C459="FT", "Full-time",
  C459="CT", "Contract",
  C459="FL", "Freelance"
)</f>
        <v>Full-time</v>
      </c>
      <c r="M459" t="str" cm="1">
        <f t="array" ref="M459">_xlfn.IFS(
  B459="EN", "Entry-level",
  B459="MI", "Middle-level",
  B459="SE", "Senior-level",
  B459="EX", "Executive-level"
)</f>
        <v>Senior-level</v>
      </c>
    </row>
    <row r="460" spans="1:13" x14ac:dyDescent="0.25">
      <c r="A460">
        <v>2022</v>
      </c>
      <c r="B460" t="s">
        <v>18</v>
      </c>
      <c r="C460" t="s">
        <v>12</v>
      </c>
      <c r="D460" t="s">
        <v>17</v>
      </c>
      <c r="E460">
        <v>141525</v>
      </c>
      <c r="F460" t="s">
        <v>14</v>
      </c>
      <c r="G460">
        <v>141525</v>
      </c>
      <c r="H460" t="s">
        <v>15</v>
      </c>
      <c r="I460">
        <v>0</v>
      </c>
      <c r="J460" t="s">
        <v>15</v>
      </c>
      <c r="K460" t="s">
        <v>16</v>
      </c>
      <c r="L460" t="str" cm="1">
        <f t="array" ref="L460">_xlfn.IFS(
  C460="PT", "Part-time",
  C460="FT", "Full-time",
  C460="CT", "Contract",
  C460="FL", "Freelance"
)</f>
        <v>Full-time</v>
      </c>
      <c r="M460" t="str" cm="1">
        <f t="array" ref="M460">_xlfn.IFS(
  B460="EN", "Entry-level",
  B460="MI", "Middle-level",
  B460="SE", "Senior-level",
  B460="EX", "Executive-level"
)</f>
        <v>Senior-level</v>
      </c>
    </row>
    <row r="461" spans="1:13" hidden="1" x14ac:dyDescent="0.25">
      <c r="A461">
        <v>2022</v>
      </c>
      <c r="B461" t="s">
        <v>18</v>
      </c>
      <c r="C461" t="s">
        <v>12</v>
      </c>
      <c r="D461" t="s">
        <v>24</v>
      </c>
      <c r="E461">
        <v>115000</v>
      </c>
      <c r="F461" t="s">
        <v>14</v>
      </c>
      <c r="G461">
        <v>115000</v>
      </c>
      <c r="H461" t="s">
        <v>15</v>
      </c>
      <c r="I461">
        <v>0</v>
      </c>
      <c r="J461" t="s">
        <v>15</v>
      </c>
      <c r="K461" t="s">
        <v>28</v>
      </c>
      <c r="L461" t="str" cm="1">
        <f t="array" ref="L461">_xlfn.IFS(
  C461="PT", "Part-time",
  C461="FT", "Full-time",
  C461="CT", "Contract",
  C461="FL", "Freelance"
)</f>
        <v>Full-time</v>
      </c>
      <c r="M461" t="str" cm="1">
        <f t="array" ref="M461">_xlfn.IFS(
  B461="EN", "Entry-level",
  B461="MI", "Middle-level",
  B461="SE", "Senior-level",
  B461="EX", "Executive-level"
)</f>
        <v>Senior-level</v>
      </c>
    </row>
    <row r="462" spans="1:13" x14ac:dyDescent="0.25">
      <c r="A462">
        <v>2022</v>
      </c>
      <c r="B462" t="s">
        <v>25</v>
      </c>
      <c r="C462" t="s">
        <v>12</v>
      </c>
      <c r="D462" t="s">
        <v>17</v>
      </c>
      <c r="E462">
        <v>30000</v>
      </c>
      <c r="F462" t="s">
        <v>20</v>
      </c>
      <c r="G462">
        <v>31586</v>
      </c>
      <c r="H462" t="s">
        <v>21</v>
      </c>
      <c r="I462">
        <v>50</v>
      </c>
      <c r="J462" t="s">
        <v>21</v>
      </c>
      <c r="K462" t="s">
        <v>16</v>
      </c>
      <c r="L462" t="str" cm="1">
        <f t="array" ref="L462">_xlfn.IFS(
  C462="PT", "Part-time",
  C462="FT", "Full-time",
  C462="CT", "Contract",
  C462="FL", "Freelance"
)</f>
        <v>Full-time</v>
      </c>
      <c r="M462" t="str" cm="1">
        <f t="array" ref="M462">_xlfn.IFS(
  B462="EN", "Entry-level",
  B462="MI", "Middle-level",
  B462="SE", "Senior-level",
  B462="EX", "Executive-level"
)</f>
        <v>Entry-level</v>
      </c>
    </row>
    <row r="463" spans="1:13" hidden="1" x14ac:dyDescent="0.25">
      <c r="A463">
        <v>2022</v>
      </c>
      <c r="B463" t="s">
        <v>18</v>
      </c>
      <c r="C463" t="s">
        <v>12</v>
      </c>
      <c r="D463" t="s">
        <v>36</v>
      </c>
      <c r="E463">
        <v>81000</v>
      </c>
      <c r="F463" t="s">
        <v>14</v>
      </c>
      <c r="G463">
        <v>81000</v>
      </c>
      <c r="H463" t="s">
        <v>15</v>
      </c>
      <c r="I463">
        <v>100</v>
      </c>
      <c r="J463" t="s">
        <v>15</v>
      </c>
      <c r="K463" t="s">
        <v>16</v>
      </c>
      <c r="L463" t="str" cm="1">
        <f t="array" ref="L463">_xlfn.IFS(
  C463="PT", "Part-time",
  C463="FT", "Full-time",
  C463="CT", "Contract",
  C463="FL", "Freelance"
)</f>
        <v>Full-time</v>
      </c>
      <c r="M463" t="str" cm="1">
        <f t="array" ref="M463">_xlfn.IFS(
  B463="EN", "Entry-level",
  B463="MI", "Middle-level",
  B463="SE", "Senior-level",
  B463="EX", "Executive-level"
)</f>
        <v>Senior-level</v>
      </c>
    </row>
    <row r="464" spans="1:13" hidden="1" x14ac:dyDescent="0.25">
      <c r="A464">
        <v>2022</v>
      </c>
      <c r="B464" t="s">
        <v>18</v>
      </c>
      <c r="C464" t="s">
        <v>12</v>
      </c>
      <c r="D464" t="s">
        <v>36</v>
      </c>
      <c r="E464">
        <v>66000</v>
      </c>
      <c r="F464" t="s">
        <v>14</v>
      </c>
      <c r="G464">
        <v>66000</v>
      </c>
      <c r="H464" t="s">
        <v>15</v>
      </c>
      <c r="I464">
        <v>100</v>
      </c>
      <c r="J464" t="s">
        <v>15</v>
      </c>
      <c r="K464" t="s">
        <v>16</v>
      </c>
      <c r="L464" t="str" cm="1">
        <f t="array" ref="L464">_xlfn.IFS(
  C464="PT", "Part-time",
  C464="FT", "Full-time",
  C464="CT", "Contract",
  C464="FL", "Freelance"
)</f>
        <v>Full-time</v>
      </c>
      <c r="M464" t="str" cm="1">
        <f t="array" ref="M464">_xlfn.IFS(
  B464="EN", "Entry-level",
  B464="MI", "Middle-level",
  B464="SE", "Senior-level",
  B464="EX", "Executive-level"
)</f>
        <v>Senior-level</v>
      </c>
    </row>
    <row r="465" spans="1:13" hidden="1" x14ac:dyDescent="0.25">
      <c r="A465">
        <v>2022</v>
      </c>
      <c r="B465" t="s">
        <v>25</v>
      </c>
      <c r="C465" t="s">
        <v>12</v>
      </c>
      <c r="D465" t="s">
        <v>24</v>
      </c>
      <c r="E465">
        <v>46000</v>
      </c>
      <c r="F465" t="s">
        <v>14</v>
      </c>
      <c r="G465">
        <v>46000</v>
      </c>
      <c r="H465" t="s">
        <v>15</v>
      </c>
      <c r="I465">
        <v>100</v>
      </c>
      <c r="J465" t="s">
        <v>15</v>
      </c>
      <c r="K465" t="s">
        <v>28</v>
      </c>
      <c r="L465" t="str" cm="1">
        <f t="array" ref="L465">_xlfn.IFS(
  C465="PT", "Part-time",
  C465="FT", "Full-time",
  C465="CT", "Contract",
  C465="FL", "Freelance"
)</f>
        <v>Full-time</v>
      </c>
      <c r="M465" t="str" cm="1">
        <f t="array" ref="M465">_xlfn.IFS(
  B465="EN", "Entry-level",
  B465="MI", "Middle-level",
  B465="SE", "Senior-level",
  B465="EX", "Executive-level"
)</f>
        <v>Entry-level</v>
      </c>
    </row>
    <row r="466" spans="1:13" hidden="1" x14ac:dyDescent="0.25">
      <c r="A466">
        <v>2022</v>
      </c>
      <c r="B466" t="s">
        <v>25</v>
      </c>
      <c r="C466" t="s">
        <v>12</v>
      </c>
      <c r="D466" t="s">
        <v>19</v>
      </c>
      <c r="E466">
        <v>80000</v>
      </c>
      <c r="F466" t="s">
        <v>14</v>
      </c>
      <c r="G466">
        <v>80000</v>
      </c>
      <c r="H466" t="s">
        <v>15</v>
      </c>
      <c r="I466">
        <v>100</v>
      </c>
      <c r="J466" t="s">
        <v>15</v>
      </c>
      <c r="K466" t="s">
        <v>28</v>
      </c>
      <c r="L466" t="str" cm="1">
        <f t="array" ref="L466">_xlfn.IFS(
  C466="PT", "Part-time",
  C466="FT", "Full-time",
  C466="CT", "Contract",
  C466="FL", "Freelance"
)</f>
        <v>Full-time</v>
      </c>
      <c r="M466" t="str" cm="1">
        <f t="array" ref="M466">_xlfn.IFS(
  B466="EN", "Entry-level",
  B466="MI", "Middle-level",
  B466="SE", "Senior-level",
  B466="EX", "Executive-level"
)</f>
        <v>Entry-level</v>
      </c>
    </row>
    <row r="467" spans="1:13" hidden="1" x14ac:dyDescent="0.25">
      <c r="A467">
        <v>2022</v>
      </c>
      <c r="B467" t="s">
        <v>22</v>
      </c>
      <c r="C467" t="s">
        <v>12</v>
      </c>
      <c r="D467" t="s">
        <v>72</v>
      </c>
      <c r="E467">
        <v>200000</v>
      </c>
      <c r="F467" t="s">
        <v>14</v>
      </c>
      <c r="G467">
        <v>200000</v>
      </c>
      <c r="H467" t="s">
        <v>15</v>
      </c>
      <c r="I467">
        <v>100</v>
      </c>
      <c r="J467" t="s">
        <v>15</v>
      </c>
      <c r="K467" t="s">
        <v>35</v>
      </c>
      <c r="L467" t="str" cm="1">
        <f t="array" ref="L467">_xlfn.IFS(
  C467="PT", "Part-time",
  C467="FT", "Full-time",
  C467="CT", "Contract",
  C467="FL", "Freelance"
)</f>
        <v>Full-time</v>
      </c>
      <c r="M467" t="str" cm="1">
        <f t="array" ref="M467">_xlfn.IFS(
  B467="EN", "Entry-level",
  B467="MI", "Middle-level",
  B467="SE", "Senior-level",
  B467="EX", "Executive-level"
)</f>
        <v>Executive-level</v>
      </c>
    </row>
    <row r="468" spans="1:13" hidden="1" x14ac:dyDescent="0.25">
      <c r="A468">
        <v>2022</v>
      </c>
      <c r="B468" t="s">
        <v>22</v>
      </c>
      <c r="C468" t="s">
        <v>12</v>
      </c>
      <c r="D468" t="s">
        <v>72</v>
      </c>
      <c r="E468">
        <v>180000</v>
      </c>
      <c r="F468" t="s">
        <v>14</v>
      </c>
      <c r="G468">
        <v>180000</v>
      </c>
      <c r="H468" t="s">
        <v>15</v>
      </c>
      <c r="I468">
        <v>100</v>
      </c>
      <c r="J468" t="s">
        <v>15</v>
      </c>
      <c r="K468" t="s">
        <v>35</v>
      </c>
      <c r="L468" t="str" cm="1">
        <f t="array" ref="L468">_xlfn.IFS(
  C468="PT", "Part-time",
  C468="FT", "Full-time",
  C468="CT", "Contract",
  C468="FL", "Freelance"
)</f>
        <v>Full-time</v>
      </c>
      <c r="M468" t="str" cm="1">
        <f t="array" ref="M468">_xlfn.IFS(
  B468="EN", "Entry-level",
  B468="MI", "Middle-level",
  B468="SE", "Senior-level",
  B468="EX", "Executive-level"
)</f>
        <v>Executive-level</v>
      </c>
    </row>
    <row r="469" spans="1:13" hidden="1" x14ac:dyDescent="0.25">
      <c r="A469">
        <v>2022</v>
      </c>
      <c r="B469" t="s">
        <v>22</v>
      </c>
      <c r="C469" t="s">
        <v>12</v>
      </c>
      <c r="D469" t="s">
        <v>63</v>
      </c>
      <c r="E469">
        <v>200000</v>
      </c>
      <c r="F469" t="s">
        <v>14</v>
      </c>
      <c r="G469">
        <v>200000</v>
      </c>
      <c r="H469" t="s">
        <v>15</v>
      </c>
      <c r="I469">
        <v>100</v>
      </c>
      <c r="J469" t="s">
        <v>15</v>
      </c>
      <c r="K469" t="s">
        <v>35</v>
      </c>
      <c r="L469" t="str" cm="1">
        <f t="array" ref="L469">_xlfn.IFS(
  C469="PT", "Part-time",
  C469="FT", "Full-time",
  C469="CT", "Contract",
  C469="FL", "Freelance"
)</f>
        <v>Full-time</v>
      </c>
      <c r="M469" t="str" cm="1">
        <f t="array" ref="M469">_xlfn.IFS(
  B469="EN", "Entry-level",
  B469="MI", "Middle-level",
  B469="SE", "Senior-level",
  B469="EX", "Executive-level"
)</f>
        <v>Executive-level</v>
      </c>
    </row>
    <row r="470" spans="1:13" x14ac:dyDescent="0.25">
      <c r="A470">
        <v>2022</v>
      </c>
      <c r="B470" t="s">
        <v>18</v>
      </c>
      <c r="C470" t="s">
        <v>12</v>
      </c>
      <c r="D470" t="s">
        <v>17</v>
      </c>
      <c r="E470">
        <v>204100</v>
      </c>
      <c r="F470" t="s">
        <v>14</v>
      </c>
      <c r="G470">
        <v>204100</v>
      </c>
      <c r="H470" t="s">
        <v>15</v>
      </c>
      <c r="I470">
        <v>0</v>
      </c>
      <c r="J470" t="s">
        <v>15</v>
      </c>
      <c r="K470" t="s">
        <v>16</v>
      </c>
      <c r="L470" t="str" cm="1">
        <f t="array" ref="L470">_xlfn.IFS(
  C470="PT", "Part-time",
  C470="FT", "Full-time",
  C470="CT", "Contract",
  C470="FL", "Freelance"
)</f>
        <v>Full-time</v>
      </c>
      <c r="M470" t="str" cm="1">
        <f t="array" ref="M470">_xlfn.IFS(
  B470="EN", "Entry-level",
  B470="MI", "Middle-level",
  B470="SE", "Senior-level",
  B470="EX", "Executive-level"
)</f>
        <v>Senior-level</v>
      </c>
    </row>
    <row r="471" spans="1:13" x14ac:dyDescent="0.25">
      <c r="A471">
        <v>2022</v>
      </c>
      <c r="B471" t="s">
        <v>18</v>
      </c>
      <c r="C471" t="s">
        <v>12</v>
      </c>
      <c r="D471" t="s">
        <v>17</v>
      </c>
      <c r="E471">
        <v>136100</v>
      </c>
      <c r="F471" t="s">
        <v>14</v>
      </c>
      <c r="G471">
        <v>136100</v>
      </c>
      <c r="H471" t="s">
        <v>15</v>
      </c>
      <c r="I471">
        <v>0</v>
      </c>
      <c r="J471" t="s">
        <v>15</v>
      </c>
      <c r="K471" t="s">
        <v>16</v>
      </c>
      <c r="L471" t="str" cm="1">
        <f t="array" ref="L471">_xlfn.IFS(
  C471="PT", "Part-time",
  C471="FT", "Full-time",
  C471="CT", "Contract",
  C471="FL", "Freelance"
)</f>
        <v>Full-time</v>
      </c>
      <c r="M471" t="str" cm="1">
        <f t="array" ref="M471">_xlfn.IFS(
  B471="EN", "Entry-level",
  B471="MI", "Middle-level",
  B471="SE", "Senior-level",
  B471="EX", "Executive-level"
)</f>
        <v>Senior-level</v>
      </c>
    </row>
    <row r="472" spans="1:13" hidden="1" x14ac:dyDescent="0.25">
      <c r="A472">
        <v>2022</v>
      </c>
      <c r="B472" t="s">
        <v>18</v>
      </c>
      <c r="C472" t="s">
        <v>12</v>
      </c>
      <c r="D472" t="s">
        <v>32</v>
      </c>
      <c r="E472">
        <v>250000</v>
      </c>
      <c r="F472" t="s">
        <v>14</v>
      </c>
      <c r="G472">
        <v>250000</v>
      </c>
      <c r="H472" t="s">
        <v>15</v>
      </c>
      <c r="I472">
        <v>0</v>
      </c>
      <c r="J472" t="s">
        <v>15</v>
      </c>
      <c r="K472" t="s">
        <v>16</v>
      </c>
      <c r="L472" t="str" cm="1">
        <f t="array" ref="L472">_xlfn.IFS(
  C472="PT", "Part-time",
  C472="FT", "Full-time",
  C472="CT", "Contract",
  C472="FL", "Freelance"
)</f>
        <v>Full-time</v>
      </c>
      <c r="M472" t="str" cm="1">
        <f t="array" ref="M472">_xlfn.IFS(
  B472="EN", "Entry-level",
  B472="MI", "Middle-level",
  B472="SE", "Senior-level",
  B472="EX", "Executive-level"
)</f>
        <v>Senior-level</v>
      </c>
    </row>
    <row r="473" spans="1:13" hidden="1" x14ac:dyDescent="0.25">
      <c r="A473">
        <v>2022</v>
      </c>
      <c r="B473" t="s">
        <v>18</v>
      </c>
      <c r="C473" t="s">
        <v>12</v>
      </c>
      <c r="D473" t="s">
        <v>32</v>
      </c>
      <c r="E473">
        <v>63000</v>
      </c>
      <c r="F473" t="s">
        <v>14</v>
      </c>
      <c r="G473">
        <v>63000</v>
      </c>
      <c r="H473" t="s">
        <v>15</v>
      </c>
      <c r="I473">
        <v>0</v>
      </c>
      <c r="J473" t="s">
        <v>15</v>
      </c>
      <c r="K473" t="s">
        <v>16</v>
      </c>
      <c r="L473" t="str" cm="1">
        <f t="array" ref="L473">_xlfn.IFS(
  C473="PT", "Part-time",
  C473="FT", "Full-time",
  C473="CT", "Contract",
  C473="FL", "Freelance"
)</f>
        <v>Full-time</v>
      </c>
      <c r="M473" t="str" cm="1">
        <f t="array" ref="M473">_xlfn.IFS(
  B473="EN", "Entry-level",
  B473="MI", "Middle-level",
  B473="SE", "Senior-level",
  B473="EX", "Executive-level"
)</f>
        <v>Senior-level</v>
      </c>
    </row>
    <row r="474" spans="1:13" x14ac:dyDescent="0.25">
      <c r="A474">
        <v>2022</v>
      </c>
      <c r="B474" t="s">
        <v>11</v>
      </c>
      <c r="C474" t="s">
        <v>12</v>
      </c>
      <c r="D474" t="s">
        <v>17</v>
      </c>
      <c r="E474">
        <v>96000</v>
      </c>
      <c r="F474" t="s">
        <v>26</v>
      </c>
      <c r="G474">
        <v>118900</v>
      </c>
      <c r="H474" t="s">
        <v>27</v>
      </c>
      <c r="I474">
        <v>0</v>
      </c>
      <c r="J474" t="s">
        <v>27</v>
      </c>
      <c r="K474" t="s">
        <v>16</v>
      </c>
      <c r="L474" t="str" cm="1">
        <f t="array" ref="L474">_xlfn.IFS(
  C474="PT", "Part-time",
  C474="FT", "Full-time",
  C474="CT", "Contract",
  C474="FL", "Freelance"
)</f>
        <v>Full-time</v>
      </c>
      <c r="M474" t="str" cm="1">
        <f t="array" ref="M474">_xlfn.IFS(
  B474="EN", "Entry-level",
  B474="MI", "Middle-level",
  B474="SE", "Senior-level",
  B474="EX", "Executive-level"
)</f>
        <v>Middle-level</v>
      </c>
    </row>
    <row r="475" spans="1:13" x14ac:dyDescent="0.25">
      <c r="A475">
        <v>2022</v>
      </c>
      <c r="B475" t="s">
        <v>11</v>
      </c>
      <c r="C475" t="s">
        <v>12</v>
      </c>
      <c r="D475" t="s">
        <v>17</v>
      </c>
      <c r="E475">
        <v>90000</v>
      </c>
      <c r="F475" t="s">
        <v>26</v>
      </c>
      <c r="G475">
        <v>111469</v>
      </c>
      <c r="H475" t="s">
        <v>27</v>
      </c>
      <c r="I475">
        <v>0</v>
      </c>
      <c r="J475" t="s">
        <v>27</v>
      </c>
      <c r="K475" t="s">
        <v>16</v>
      </c>
      <c r="L475" t="str" cm="1">
        <f t="array" ref="L475">_xlfn.IFS(
  C475="PT", "Part-time",
  C475="FT", "Full-time",
  C475="CT", "Contract",
  C475="FL", "Freelance"
)</f>
        <v>Full-time</v>
      </c>
      <c r="M475" t="str" cm="1">
        <f t="array" ref="M475">_xlfn.IFS(
  B475="EN", "Entry-level",
  B475="MI", "Middle-level",
  B475="SE", "Senior-level",
  B475="EX", "Executive-level"
)</f>
        <v>Middle-level</v>
      </c>
    </row>
    <row r="476" spans="1:13" hidden="1" x14ac:dyDescent="0.25">
      <c r="A476">
        <v>2021</v>
      </c>
      <c r="B476" t="s">
        <v>25</v>
      </c>
      <c r="C476" t="s">
        <v>33</v>
      </c>
      <c r="D476" t="s">
        <v>80</v>
      </c>
      <c r="E476">
        <v>120000</v>
      </c>
      <c r="F476" t="s">
        <v>81</v>
      </c>
      <c r="G476">
        <v>19073</v>
      </c>
      <c r="H476" t="s">
        <v>82</v>
      </c>
      <c r="I476">
        <v>50</v>
      </c>
      <c r="J476" t="s">
        <v>82</v>
      </c>
      <c r="K476" t="s">
        <v>28</v>
      </c>
      <c r="L476" t="str" cm="1">
        <f t="array" ref="L476">_xlfn.IFS(
  C476="PT", "Part-time",
  C476="FT", "Full-time",
  C476="CT", "Contract",
  C476="FL", "Freelance"
)</f>
        <v>Part-time</v>
      </c>
      <c r="M476" t="str" cm="1">
        <f t="array" ref="M476">_xlfn.IFS(
  B476="EN", "Entry-level",
  B476="MI", "Middle-level",
  B476="SE", "Senior-level",
  B476="EX", "Executive-level"
)</f>
        <v>Entry-level</v>
      </c>
    </row>
    <row r="477" spans="1:13" x14ac:dyDescent="0.25">
      <c r="A477">
        <v>2022</v>
      </c>
      <c r="B477" t="s">
        <v>18</v>
      </c>
      <c r="C477" t="s">
        <v>12</v>
      </c>
      <c r="D477" t="s">
        <v>17</v>
      </c>
      <c r="E477">
        <v>191475</v>
      </c>
      <c r="F477" t="s">
        <v>14</v>
      </c>
      <c r="G477">
        <v>191475</v>
      </c>
      <c r="H477" t="s">
        <v>15</v>
      </c>
      <c r="I477">
        <v>100</v>
      </c>
      <c r="J477" t="s">
        <v>15</v>
      </c>
      <c r="K477" t="s">
        <v>16</v>
      </c>
      <c r="L477" t="str" cm="1">
        <f t="array" ref="L477">_xlfn.IFS(
  C477="PT", "Part-time",
  C477="FT", "Full-time",
  C477="CT", "Contract",
  C477="FL", "Freelance"
)</f>
        <v>Full-time</v>
      </c>
      <c r="M477" t="str" cm="1">
        <f t="array" ref="M477">_xlfn.IFS(
  B477="EN", "Entry-level",
  B477="MI", "Middle-level",
  B477="SE", "Senior-level",
  B477="EX", "Executive-level"
)</f>
        <v>Senior-level</v>
      </c>
    </row>
    <row r="478" spans="1:13" x14ac:dyDescent="0.25">
      <c r="A478">
        <v>2022</v>
      </c>
      <c r="B478" t="s">
        <v>18</v>
      </c>
      <c r="C478" t="s">
        <v>12</v>
      </c>
      <c r="D478" t="s">
        <v>17</v>
      </c>
      <c r="E478">
        <v>141525</v>
      </c>
      <c r="F478" t="s">
        <v>14</v>
      </c>
      <c r="G478">
        <v>141525</v>
      </c>
      <c r="H478" t="s">
        <v>15</v>
      </c>
      <c r="I478">
        <v>100</v>
      </c>
      <c r="J478" t="s">
        <v>15</v>
      </c>
      <c r="K478" t="s">
        <v>16</v>
      </c>
      <c r="L478" t="str" cm="1">
        <f t="array" ref="L478">_xlfn.IFS(
  C478="PT", "Part-time",
  C478="FT", "Full-time",
  C478="CT", "Contract",
  C478="FL", "Freelance"
)</f>
        <v>Full-time</v>
      </c>
      <c r="M478" t="str" cm="1">
        <f t="array" ref="M478">_xlfn.IFS(
  B478="EN", "Entry-level",
  B478="MI", "Middle-level",
  B478="SE", "Senior-level",
  B478="EX", "Executive-level"
)</f>
        <v>Senior-level</v>
      </c>
    </row>
    <row r="479" spans="1:13" x14ac:dyDescent="0.25">
      <c r="A479">
        <v>2022</v>
      </c>
      <c r="B479" t="s">
        <v>18</v>
      </c>
      <c r="C479" t="s">
        <v>12</v>
      </c>
      <c r="D479" t="s">
        <v>17</v>
      </c>
      <c r="E479">
        <v>191475</v>
      </c>
      <c r="F479" t="s">
        <v>14</v>
      </c>
      <c r="G479">
        <v>191475</v>
      </c>
      <c r="H479" t="s">
        <v>15</v>
      </c>
      <c r="I479">
        <v>100</v>
      </c>
      <c r="J479" t="s">
        <v>15</v>
      </c>
      <c r="K479" t="s">
        <v>16</v>
      </c>
      <c r="L479" t="str" cm="1">
        <f t="array" ref="L479">_xlfn.IFS(
  C479="PT", "Part-time",
  C479="FT", "Full-time",
  C479="CT", "Contract",
  C479="FL", "Freelance"
)</f>
        <v>Full-time</v>
      </c>
      <c r="M479" t="str" cm="1">
        <f t="array" ref="M479">_xlfn.IFS(
  B479="EN", "Entry-level",
  B479="MI", "Middle-level",
  B479="SE", "Senior-level",
  B479="EX", "Executive-level"
)</f>
        <v>Senior-level</v>
      </c>
    </row>
    <row r="480" spans="1:13" x14ac:dyDescent="0.25">
      <c r="A480">
        <v>2022</v>
      </c>
      <c r="B480" t="s">
        <v>18</v>
      </c>
      <c r="C480" t="s">
        <v>12</v>
      </c>
      <c r="D480" t="s">
        <v>17</v>
      </c>
      <c r="E480">
        <v>141525</v>
      </c>
      <c r="F480" t="s">
        <v>14</v>
      </c>
      <c r="G480">
        <v>141525</v>
      </c>
      <c r="H480" t="s">
        <v>15</v>
      </c>
      <c r="I480">
        <v>100</v>
      </c>
      <c r="J480" t="s">
        <v>15</v>
      </c>
      <c r="K480" t="s">
        <v>16</v>
      </c>
      <c r="L480" t="str" cm="1">
        <f t="array" ref="L480">_xlfn.IFS(
  C480="PT", "Part-time",
  C480="FT", "Full-time",
  C480="CT", "Contract",
  C480="FL", "Freelance"
)</f>
        <v>Full-time</v>
      </c>
      <c r="M480" t="str" cm="1">
        <f t="array" ref="M480">_xlfn.IFS(
  B480="EN", "Entry-level",
  B480="MI", "Middle-level",
  B480="SE", "Senior-level",
  B480="EX", "Executive-level"
)</f>
        <v>Senior-level</v>
      </c>
    </row>
    <row r="481" spans="1:13" x14ac:dyDescent="0.25">
      <c r="A481">
        <v>2022</v>
      </c>
      <c r="B481" t="s">
        <v>18</v>
      </c>
      <c r="C481" t="s">
        <v>12</v>
      </c>
      <c r="D481" t="s">
        <v>17</v>
      </c>
      <c r="E481">
        <v>191475</v>
      </c>
      <c r="F481" t="s">
        <v>14</v>
      </c>
      <c r="G481">
        <v>191475</v>
      </c>
      <c r="H481" t="s">
        <v>15</v>
      </c>
      <c r="I481">
        <v>100</v>
      </c>
      <c r="J481" t="s">
        <v>15</v>
      </c>
      <c r="K481" t="s">
        <v>16</v>
      </c>
      <c r="L481" t="str" cm="1">
        <f t="array" ref="L481">_xlfn.IFS(
  C481="PT", "Part-time",
  C481="FT", "Full-time",
  C481="CT", "Contract",
  C481="FL", "Freelance"
)</f>
        <v>Full-time</v>
      </c>
      <c r="M481" t="str" cm="1">
        <f t="array" ref="M481">_xlfn.IFS(
  B481="EN", "Entry-level",
  B481="MI", "Middle-level",
  B481="SE", "Senior-level",
  B481="EX", "Executive-level"
)</f>
        <v>Senior-level</v>
      </c>
    </row>
    <row r="482" spans="1:13" x14ac:dyDescent="0.25">
      <c r="A482">
        <v>2022</v>
      </c>
      <c r="B482" t="s">
        <v>18</v>
      </c>
      <c r="C482" t="s">
        <v>12</v>
      </c>
      <c r="D482" t="s">
        <v>17</v>
      </c>
      <c r="E482">
        <v>141525</v>
      </c>
      <c r="F482" t="s">
        <v>14</v>
      </c>
      <c r="G482">
        <v>141525</v>
      </c>
      <c r="H482" t="s">
        <v>15</v>
      </c>
      <c r="I482">
        <v>100</v>
      </c>
      <c r="J482" t="s">
        <v>15</v>
      </c>
      <c r="K482" t="s">
        <v>16</v>
      </c>
      <c r="L482" t="str" cm="1">
        <f t="array" ref="L482">_xlfn.IFS(
  C482="PT", "Part-time",
  C482="FT", "Full-time",
  C482="CT", "Contract",
  C482="FL", "Freelance"
)</f>
        <v>Full-time</v>
      </c>
      <c r="M482" t="str" cm="1">
        <f t="array" ref="M482">_xlfn.IFS(
  B482="EN", "Entry-level",
  B482="MI", "Middle-level",
  B482="SE", "Senior-level",
  B482="EX", "Executive-level"
)</f>
        <v>Senior-level</v>
      </c>
    </row>
    <row r="483" spans="1:13" hidden="1" x14ac:dyDescent="0.25">
      <c r="A483">
        <v>2022</v>
      </c>
      <c r="B483" t="s">
        <v>18</v>
      </c>
      <c r="C483" t="s">
        <v>12</v>
      </c>
      <c r="D483" t="s">
        <v>65</v>
      </c>
      <c r="E483">
        <v>95000</v>
      </c>
      <c r="F483" t="s">
        <v>14</v>
      </c>
      <c r="G483">
        <v>95000</v>
      </c>
      <c r="H483" t="s">
        <v>15</v>
      </c>
      <c r="I483">
        <v>100</v>
      </c>
      <c r="J483" t="s">
        <v>15</v>
      </c>
      <c r="K483" t="s">
        <v>16</v>
      </c>
      <c r="L483" t="str" cm="1">
        <f t="array" ref="L483">_xlfn.IFS(
  C483="PT", "Part-time",
  C483="FT", "Full-time",
  C483="CT", "Contract",
  C483="FL", "Freelance"
)</f>
        <v>Full-time</v>
      </c>
      <c r="M483" t="str" cm="1">
        <f t="array" ref="M483">_xlfn.IFS(
  B483="EN", "Entry-level",
  B483="MI", "Middle-level",
  B483="SE", "Senior-level",
  B483="EX", "Executive-level"
)</f>
        <v>Senior-level</v>
      </c>
    </row>
    <row r="484" spans="1:13" hidden="1" x14ac:dyDescent="0.25">
      <c r="A484">
        <v>2022</v>
      </c>
      <c r="B484" t="s">
        <v>18</v>
      </c>
      <c r="C484" t="s">
        <v>12</v>
      </c>
      <c r="D484" t="s">
        <v>65</v>
      </c>
      <c r="E484">
        <v>70000</v>
      </c>
      <c r="F484" t="s">
        <v>14</v>
      </c>
      <c r="G484">
        <v>70000</v>
      </c>
      <c r="H484" t="s">
        <v>15</v>
      </c>
      <c r="I484">
        <v>100</v>
      </c>
      <c r="J484" t="s">
        <v>15</v>
      </c>
      <c r="K484" t="s">
        <v>16</v>
      </c>
      <c r="L484" t="str" cm="1">
        <f t="array" ref="L484">_xlfn.IFS(
  C484="PT", "Part-time",
  C484="FT", "Full-time",
  C484="CT", "Contract",
  C484="FL", "Freelance"
)</f>
        <v>Full-time</v>
      </c>
      <c r="M484" t="str" cm="1">
        <f t="array" ref="M484">_xlfn.IFS(
  B484="EN", "Entry-level",
  B484="MI", "Middle-level",
  B484="SE", "Senior-level",
  B484="EX", "Executive-level"
)</f>
        <v>Senior-level</v>
      </c>
    </row>
    <row r="485" spans="1:13" hidden="1" x14ac:dyDescent="0.25">
      <c r="A485">
        <v>2022</v>
      </c>
      <c r="B485" t="s">
        <v>11</v>
      </c>
      <c r="C485" t="s">
        <v>12</v>
      </c>
      <c r="D485" t="s">
        <v>71</v>
      </c>
      <c r="E485">
        <v>75000</v>
      </c>
      <c r="F485" t="s">
        <v>14</v>
      </c>
      <c r="G485">
        <v>75000</v>
      </c>
      <c r="H485" t="s">
        <v>83</v>
      </c>
      <c r="I485">
        <v>100</v>
      </c>
      <c r="J485" t="s">
        <v>15</v>
      </c>
      <c r="K485" t="s">
        <v>16</v>
      </c>
      <c r="L485" t="str" cm="1">
        <f t="array" ref="L485">_xlfn.IFS(
  C485="PT", "Part-time",
  C485="FT", "Full-time",
  C485="CT", "Contract",
  C485="FL", "Freelance"
)</f>
        <v>Full-time</v>
      </c>
      <c r="M485" t="str" cm="1">
        <f t="array" ref="M485">_xlfn.IFS(
  B485="EN", "Entry-level",
  B485="MI", "Middle-level",
  B485="SE", "Senior-level",
  B485="EX", "Executive-level"
)</f>
        <v>Middle-level</v>
      </c>
    </row>
    <row r="486" spans="1:13" hidden="1" x14ac:dyDescent="0.25">
      <c r="A486">
        <v>2022</v>
      </c>
      <c r="B486" t="s">
        <v>11</v>
      </c>
      <c r="C486" t="s">
        <v>57</v>
      </c>
      <c r="D486" t="s">
        <v>32</v>
      </c>
      <c r="E486">
        <v>7500</v>
      </c>
      <c r="F486" t="s">
        <v>14</v>
      </c>
      <c r="G486">
        <v>7500</v>
      </c>
      <c r="H486" t="s">
        <v>83</v>
      </c>
      <c r="I486">
        <v>50</v>
      </c>
      <c r="J486" t="s">
        <v>83</v>
      </c>
      <c r="K486" t="s">
        <v>16</v>
      </c>
      <c r="L486" t="str" cm="1">
        <f t="array" ref="L486">_xlfn.IFS(
  C486="PT", "Part-time",
  C486="FT", "Full-time",
  C486="CT", "Contract",
  C486="FL", "Freelance"
)</f>
        <v>Contract</v>
      </c>
      <c r="M486" t="str" cm="1">
        <f t="array" ref="M486">_xlfn.IFS(
  B486="EN", "Entry-level",
  B486="MI", "Middle-level",
  B486="SE", "Senior-level",
  B486="EX", "Executive-level"
)</f>
        <v>Middle-level</v>
      </c>
    </row>
    <row r="487" spans="1:13" hidden="1" x14ac:dyDescent="0.25">
      <c r="A487">
        <v>2022</v>
      </c>
      <c r="B487" t="s">
        <v>11</v>
      </c>
      <c r="C487" t="s">
        <v>12</v>
      </c>
      <c r="D487" t="s">
        <v>24</v>
      </c>
      <c r="E487">
        <v>113000</v>
      </c>
      <c r="F487" t="s">
        <v>14</v>
      </c>
      <c r="G487">
        <v>113000</v>
      </c>
      <c r="H487" t="s">
        <v>15</v>
      </c>
      <c r="I487">
        <v>0</v>
      </c>
      <c r="J487" t="s">
        <v>15</v>
      </c>
      <c r="K487" t="s">
        <v>28</v>
      </c>
      <c r="L487" t="str" cm="1">
        <f t="array" ref="L487">_xlfn.IFS(
  C487="PT", "Part-time",
  C487="FT", "Full-time",
  C487="CT", "Contract",
  C487="FL", "Freelance"
)</f>
        <v>Full-time</v>
      </c>
      <c r="M487" t="str" cm="1">
        <f t="array" ref="M487">_xlfn.IFS(
  B487="EN", "Entry-level",
  B487="MI", "Middle-level",
  B487="SE", "Senior-level",
  B487="EX", "Executive-level"
)</f>
        <v>Middle-level</v>
      </c>
    </row>
    <row r="488" spans="1:13" x14ac:dyDescent="0.25">
      <c r="A488">
        <v>2022</v>
      </c>
      <c r="B488" t="s">
        <v>18</v>
      </c>
      <c r="C488" t="s">
        <v>12</v>
      </c>
      <c r="D488" t="s">
        <v>17</v>
      </c>
      <c r="E488">
        <v>170000</v>
      </c>
      <c r="F488" t="s">
        <v>14</v>
      </c>
      <c r="G488">
        <v>170000</v>
      </c>
      <c r="H488" t="s">
        <v>15</v>
      </c>
      <c r="I488">
        <v>100</v>
      </c>
      <c r="J488" t="s">
        <v>15</v>
      </c>
      <c r="K488" t="s">
        <v>16</v>
      </c>
      <c r="L488" t="str" cm="1">
        <f t="array" ref="L488">_xlfn.IFS(
  C488="PT", "Part-time",
  C488="FT", "Full-time",
  C488="CT", "Contract",
  C488="FL", "Freelance"
)</f>
        <v>Full-time</v>
      </c>
      <c r="M488" t="str" cm="1">
        <f t="array" ref="M488">_xlfn.IFS(
  B488="EN", "Entry-level",
  B488="MI", "Middle-level",
  B488="SE", "Senior-level",
  B488="EX", "Executive-level"
)</f>
        <v>Senior-level</v>
      </c>
    </row>
    <row r="489" spans="1:13" x14ac:dyDescent="0.25">
      <c r="A489">
        <v>2022</v>
      </c>
      <c r="B489" t="s">
        <v>18</v>
      </c>
      <c r="C489" t="s">
        <v>12</v>
      </c>
      <c r="D489" t="s">
        <v>17</v>
      </c>
      <c r="E489">
        <v>130000</v>
      </c>
      <c r="F489" t="s">
        <v>14</v>
      </c>
      <c r="G489">
        <v>130000</v>
      </c>
      <c r="H489" t="s">
        <v>15</v>
      </c>
      <c r="I489">
        <v>100</v>
      </c>
      <c r="J489" t="s">
        <v>15</v>
      </c>
      <c r="K489" t="s">
        <v>16</v>
      </c>
      <c r="L489" t="str" cm="1">
        <f t="array" ref="L489">_xlfn.IFS(
  C489="PT", "Part-time",
  C489="FT", "Full-time",
  C489="CT", "Contract",
  C489="FL", "Freelance"
)</f>
        <v>Full-time</v>
      </c>
      <c r="M489" t="str" cm="1">
        <f t="array" ref="M489">_xlfn.IFS(
  B489="EN", "Entry-level",
  B489="MI", "Middle-level",
  B489="SE", "Senior-level",
  B489="EX", "Executive-level"
)</f>
        <v>Senior-level</v>
      </c>
    </row>
    <row r="490" spans="1:13" hidden="1" x14ac:dyDescent="0.25">
      <c r="A490">
        <v>2021</v>
      </c>
      <c r="B490" t="s">
        <v>18</v>
      </c>
      <c r="C490" t="s">
        <v>12</v>
      </c>
      <c r="D490" t="s">
        <v>24</v>
      </c>
      <c r="E490">
        <v>50000</v>
      </c>
      <c r="F490" t="s">
        <v>14</v>
      </c>
      <c r="G490">
        <v>50000</v>
      </c>
      <c r="H490" t="s">
        <v>84</v>
      </c>
      <c r="I490">
        <v>100</v>
      </c>
      <c r="J490" t="s">
        <v>84</v>
      </c>
      <c r="K490" t="s">
        <v>35</v>
      </c>
      <c r="L490" t="str" cm="1">
        <f t="array" ref="L490">_xlfn.IFS(
  C490="PT", "Part-time",
  C490="FT", "Full-time",
  C490="CT", "Contract",
  C490="FL", "Freelance"
)</f>
        <v>Full-time</v>
      </c>
      <c r="M490" t="str" cm="1">
        <f t="array" ref="M490">_xlfn.IFS(
  B490="EN", "Entry-level",
  B490="MI", "Middle-level",
  B490="SE", "Senior-level",
  B490="EX", "Executive-level"
)</f>
        <v>Senior-level</v>
      </c>
    </row>
    <row r="491" spans="1:13" hidden="1" x14ac:dyDescent="0.25">
      <c r="A491">
        <v>2022</v>
      </c>
      <c r="B491" t="s">
        <v>11</v>
      </c>
      <c r="C491" t="s">
        <v>12</v>
      </c>
      <c r="D491" t="s">
        <v>50</v>
      </c>
      <c r="E491">
        <v>77000</v>
      </c>
      <c r="F491" t="s">
        <v>45</v>
      </c>
      <c r="G491">
        <v>53767</v>
      </c>
      <c r="H491" t="s">
        <v>46</v>
      </c>
      <c r="I491">
        <v>100</v>
      </c>
      <c r="J491" t="s">
        <v>46</v>
      </c>
      <c r="K491" t="s">
        <v>16</v>
      </c>
      <c r="L491" t="str" cm="1">
        <f t="array" ref="L491">_xlfn.IFS(
  C491="PT", "Part-time",
  C491="FT", "Full-time",
  C491="CT", "Contract",
  C491="FL", "Freelance"
)</f>
        <v>Full-time</v>
      </c>
      <c r="M491" t="str" cm="1">
        <f t="array" ref="M491">_xlfn.IFS(
  B491="EN", "Entry-level",
  B491="MI", "Middle-level",
  B491="SE", "Senior-level",
  B491="EX", "Executive-level"
)</f>
        <v>Middle-level</v>
      </c>
    </row>
    <row r="492" spans="1:13" x14ac:dyDescent="0.25">
      <c r="A492">
        <v>2022</v>
      </c>
      <c r="B492" t="s">
        <v>18</v>
      </c>
      <c r="C492" t="s">
        <v>12</v>
      </c>
      <c r="D492" t="s">
        <v>17</v>
      </c>
      <c r="E492">
        <v>175000</v>
      </c>
      <c r="F492" t="s">
        <v>14</v>
      </c>
      <c r="G492">
        <v>175000</v>
      </c>
      <c r="H492" t="s">
        <v>15</v>
      </c>
      <c r="I492">
        <v>0</v>
      </c>
      <c r="J492" t="s">
        <v>15</v>
      </c>
      <c r="K492" t="s">
        <v>16</v>
      </c>
      <c r="L492" t="str" cm="1">
        <f t="array" ref="L492">_xlfn.IFS(
  C492="PT", "Part-time",
  C492="FT", "Full-time",
  C492="CT", "Contract",
  C492="FL", "Freelance"
)</f>
        <v>Full-time</v>
      </c>
      <c r="M492" t="str" cm="1">
        <f t="array" ref="M492">_xlfn.IFS(
  B492="EN", "Entry-level",
  B492="MI", "Middle-level",
  B492="SE", "Senior-level",
  B492="EX", "Executive-level"
)</f>
        <v>Senior-level</v>
      </c>
    </row>
    <row r="493" spans="1:13" x14ac:dyDescent="0.25">
      <c r="A493">
        <v>2022</v>
      </c>
      <c r="B493" t="s">
        <v>18</v>
      </c>
      <c r="C493" t="s">
        <v>12</v>
      </c>
      <c r="D493" t="s">
        <v>17</v>
      </c>
      <c r="E493">
        <v>140000</v>
      </c>
      <c r="F493" t="s">
        <v>14</v>
      </c>
      <c r="G493">
        <v>140000</v>
      </c>
      <c r="H493" t="s">
        <v>15</v>
      </c>
      <c r="I493">
        <v>0</v>
      </c>
      <c r="J493" t="s">
        <v>15</v>
      </c>
      <c r="K493" t="s">
        <v>16</v>
      </c>
      <c r="L493" t="str" cm="1">
        <f t="array" ref="L493">_xlfn.IFS(
  C493="PT", "Part-time",
  C493="FT", "Full-time",
  C493="CT", "Contract",
  C493="FL", "Freelance"
)</f>
        <v>Full-time</v>
      </c>
      <c r="M493" t="str" cm="1">
        <f t="array" ref="M493">_xlfn.IFS(
  B493="EN", "Entry-level",
  B493="MI", "Middle-level",
  B493="SE", "Senior-level",
  B493="EX", "Executive-level"
)</f>
        <v>Senior-level</v>
      </c>
    </row>
    <row r="494" spans="1:13" hidden="1" x14ac:dyDescent="0.25">
      <c r="A494">
        <v>2022</v>
      </c>
      <c r="B494" t="s">
        <v>18</v>
      </c>
      <c r="C494" t="s">
        <v>12</v>
      </c>
      <c r="D494" t="s">
        <v>54</v>
      </c>
      <c r="E494">
        <v>28500</v>
      </c>
      <c r="F494" t="s">
        <v>20</v>
      </c>
      <c r="G494">
        <v>30006</v>
      </c>
      <c r="H494" t="s">
        <v>33</v>
      </c>
      <c r="I494">
        <v>50</v>
      </c>
      <c r="J494" t="s">
        <v>33</v>
      </c>
      <c r="K494" t="s">
        <v>35</v>
      </c>
      <c r="L494" t="str" cm="1">
        <f t="array" ref="L494">_xlfn.IFS(
  C494="PT", "Part-time",
  C494="FT", "Full-time",
  C494="CT", "Contract",
  C494="FL", "Freelance"
)</f>
        <v>Full-time</v>
      </c>
      <c r="M494" t="str" cm="1">
        <f t="array" ref="M494">_xlfn.IFS(
  B494="EN", "Entry-level",
  B494="MI", "Middle-level",
  B494="SE", "Senior-level",
  B494="EX", "Executive-level"
)</f>
        <v>Senior-level</v>
      </c>
    </row>
    <row r="495" spans="1:13" hidden="1" x14ac:dyDescent="0.25">
      <c r="A495">
        <v>2022</v>
      </c>
      <c r="B495" t="s">
        <v>18</v>
      </c>
      <c r="C495" t="s">
        <v>12</v>
      </c>
      <c r="D495" t="s">
        <v>32</v>
      </c>
      <c r="E495">
        <v>250000</v>
      </c>
      <c r="F495" t="s">
        <v>14</v>
      </c>
      <c r="G495">
        <v>250000</v>
      </c>
      <c r="H495" t="s">
        <v>15</v>
      </c>
      <c r="I495">
        <v>0</v>
      </c>
      <c r="J495" t="s">
        <v>15</v>
      </c>
      <c r="K495" t="s">
        <v>16</v>
      </c>
      <c r="L495" t="str" cm="1">
        <f t="array" ref="L495">_xlfn.IFS(
  C495="PT", "Part-time",
  C495="FT", "Full-time",
  C495="CT", "Contract",
  C495="FL", "Freelance"
)</f>
        <v>Full-time</v>
      </c>
      <c r="M495" t="str" cm="1">
        <f t="array" ref="M495">_xlfn.IFS(
  B495="EN", "Entry-level",
  B495="MI", "Middle-level",
  B495="SE", "Senior-level",
  B495="EX", "Executive-level"
)</f>
        <v>Senior-level</v>
      </c>
    </row>
    <row r="496" spans="1:13" hidden="1" x14ac:dyDescent="0.25">
      <c r="A496">
        <v>2022</v>
      </c>
      <c r="B496" t="s">
        <v>18</v>
      </c>
      <c r="C496" t="s">
        <v>12</v>
      </c>
      <c r="D496" t="s">
        <v>32</v>
      </c>
      <c r="E496">
        <v>63000</v>
      </c>
      <c r="F496" t="s">
        <v>14</v>
      </c>
      <c r="G496">
        <v>63000</v>
      </c>
      <c r="H496" t="s">
        <v>15</v>
      </c>
      <c r="I496">
        <v>0</v>
      </c>
      <c r="J496" t="s">
        <v>15</v>
      </c>
      <c r="K496" t="s">
        <v>16</v>
      </c>
      <c r="L496" t="str" cm="1">
        <f t="array" ref="L496">_xlfn.IFS(
  C496="PT", "Part-time",
  C496="FT", "Full-time",
  C496="CT", "Contract",
  C496="FL", "Freelance"
)</f>
        <v>Full-time</v>
      </c>
      <c r="M496" t="str" cm="1">
        <f t="array" ref="M496">_xlfn.IFS(
  B496="EN", "Entry-level",
  B496="MI", "Middle-level",
  B496="SE", "Senior-level",
  B496="EX", "Executive-level"
)</f>
        <v>Senior-level</v>
      </c>
    </row>
    <row r="497" spans="1:13" x14ac:dyDescent="0.25">
      <c r="A497">
        <v>2022</v>
      </c>
      <c r="B497" t="s">
        <v>18</v>
      </c>
      <c r="C497" t="s">
        <v>12</v>
      </c>
      <c r="D497" t="s">
        <v>17</v>
      </c>
      <c r="E497">
        <v>160000</v>
      </c>
      <c r="F497" t="s">
        <v>14</v>
      </c>
      <c r="G497">
        <v>160000</v>
      </c>
      <c r="H497" t="s">
        <v>15</v>
      </c>
      <c r="I497">
        <v>0</v>
      </c>
      <c r="J497" t="s">
        <v>15</v>
      </c>
      <c r="K497" t="s">
        <v>28</v>
      </c>
      <c r="L497" t="str" cm="1">
        <f t="array" ref="L497">_xlfn.IFS(
  C497="PT", "Part-time",
  C497="FT", "Full-time",
  C497="CT", "Contract",
  C497="FL", "Freelance"
)</f>
        <v>Full-time</v>
      </c>
      <c r="M497" t="str" cm="1">
        <f t="array" ref="M497">_xlfn.IFS(
  B497="EN", "Entry-level",
  B497="MI", "Middle-level",
  B497="SE", "Senior-level",
  B497="EX", "Executive-level"
)</f>
        <v>Senior-level</v>
      </c>
    </row>
    <row r="498" spans="1:13" x14ac:dyDescent="0.25">
      <c r="A498">
        <v>2022</v>
      </c>
      <c r="B498" t="s">
        <v>18</v>
      </c>
      <c r="C498" t="s">
        <v>12</v>
      </c>
      <c r="D498" t="s">
        <v>17</v>
      </c>
      <c r="E498">
        <v>119300</v>
      </c>
      <c r="F498" t="s">
        <v>14</v>
      </c>
      <c r="G498">
        <v>119300</v>
      </c>
      <c r="H498" t="s">
        <v>15</v>
      </c>
      <c r="I498">
        <v>0</v>
      </c>
      <c r="J498" t="s">
        <v>15</v>
      </c>
      <c r="K498" t="s">
        <v>28</v>
      </c>
      <c r="L498" t="str" cm="1">
        <f t="array" ref="L498">_xlfn.IFS(
  C498="PT", "Part-time",
  C498="FT", "Full-time",
  C498="CT", "Contract",
  C498="FL", "Freelance"
)</f>
        <v>Full-time</v>
      </c>
      <c r="M498" t="str" cm="1">
        <f t="array" ref="M498">_xlfn.IFS(
  B498="EN", "Entry-level",
  B498="MI", "Middle-level",
  B498="SE", "Senior-level",
  B498="EX", "Executive-level"
)</f>
        <v>Senior-level</v>
      </c>
    </row>
    <row r="499" spans="1:13" hidden="1" x14ac:dyDescent="0.25">
      <c r="A499">
        <v>2022</v>
      </c>
      <c r="B499" t="s">
        <v>11</v>
      </c>
      <c r="C499" t="s">
        <v>12</v>
      </c>
      <c r="D499" t="s">
        <v>58</v>
      </c>
      <c r="E499">
        <v>145000</v>
      </c>
      <c r="F499" t="s">
        <v>14</v>
      </c>
      <c r="G499">
        <v>145000</v>
      </c>
      <c r="H499" t="s">
        <v>15</v>
      </c>
      <c r="I499">
        <v>50</v>
      </c>
      <c r="J499" t="s">
        <v>15</v>
      </c>
      <c r="K499" t="s">
        <v>28</v>
      </c>
      <c r="L499" t="str" cm="1">
        <f t="array" ref="L499">_xlfn.IFS(
  C499="PT", "Part-time",
  C499="FT", "Full-time",
  C499="CT", "Contract",
  C499="FL", "Freelance"
)</f>
        <v>Full-time</v>
      </c>
      <c r="M499" t="str" cm="1">
        <f t="array" ref="M499">_xlfn.IFS(
  B499="EN", "Entry-level",
  B499="MI", "Middle-level",
  B499="SE", "Senior-level",
  B499="EX", "Executive-level"
)</f>
        <v>Middle-level</v>
      </c>
    </row>
    <row r="500" spans="1:13" hidden="1" x14ac:dyDescent="0.25">
      <c r="A500">
        <v>2022</v>
      </c>
      <c r="B500" t="s">
        <v>18</v>
      </c>
      <c r="C500" t="s">
        <v>12</v>
      </c>
      <c r="D500" t="s">
        <v>19</v>
      </c>
      <c r="E500">
        <v>105000</v>
      </c>
      <c r="F500" t="s">
        <v>14</v>
      </c>
      <c r="G500">
        <v>105000</v>
      </c>
      <c r="H500" t="s">
        <v>15</v>
      </c>
      <c r="I500">
        <v>0</v>
      </c>
      <c r="J500" t="s">
        <v>15</v>
      </c>
      <c r="K500" t="s">
        <v>16</v>
      </c>
      <c r="L500" t="str" cm="1">
        <f t="array" ref="L500">_xlfn.IFS(
  C500="PT", "Part-time",
  C500="FT", "Full-time",
  C500="CT", "Contract",
  C500="FL", "Freelance"
)</f>
        <v>Full-time</v>
      </c>
      <c r="M500" t="str" cm="1">
        <f t="array" ref="M500">_xlfn.IFS(
  B500="EN", "Entry-level",
  B500="MI", "Middle-level",
  B500="SE", "Senior-level",
  B500="EX", "Executive-level"
)</f>
        <v>Senior-level</v>
      </c>
    </row>
    <row r="501" spans="1:13" hidden="1" x14ac:dyDescent="0.25">
      <c r="A501">
        <v>2022</v>
      </c>
      <c r="B501" t="s">
        <v>18</v>
      </c>
      <c r="C501" t="s">
        <v>12</v>
      </c>
      <c r="D501" t="s">
        <v>19</v>
      </c>
      <c r="E501">
        <v>90000</v>
      </c>
      <c r="F501" t="s">
        <v>14</v>
      </c>
      <c r="G501">
        <v>90000</v>
      </c>
      <c r="H501" t="s">
        <v>15</v>
      </c>
      <c r="I501">
        <v>0</v>
      </c>
      <c r="J501" t="s">
        <v>15</v>
      </c>
      <c r="K501" t="s">
        <v>16</v>
      </c>
      <c r="L501" t="str" cm="1">
        <f t="array" ref="L501">_xlfn.IFS(
  C501="PT", "Part-time",
  C501="FT", "Full-time",
  C501="CT", "Contract",
  C501="FL", "Freelance"
)</f>
        <v>Full-time</v>
      </c>
      <c r="M501" t="str" cm="1">
        <f t="array" ref="M501">_xlfn.IFS(
  B501="EN", "Entry-level",
  B501="MI", "Middle-level",
  B501="SE", "Senior-level",
  B501="EX", "Executive-level"
)</f>
        <v>Senior-level</v>
      </c>
    </row>
    <row r="502" spans="1:13" hidden="1" x14ac:dyDescent="0.25">
      <c r="A502">
        <v>2022</v>
      </c>
      <c r="B502" t="s">
        <v>18</v>
      </c>
      <c r="C502" t="s">
        <v>12</v>
      </c>
      <c r="D502" t="s">
        <v>61</v>
      </c>
      <c r="E502">
        <v>146200</v>
      </c>
      <c r="F502" t="s">
        <v>14</v>
      </c>
      <c r="G502">
        <v>146200</v>
      </c>
      <c r="H502" t="s">
        <v>15</v>
      </c>
      <c r="I502">
        <v>100</v>
      </c>
      <c r="J502" t="s">
        <v>15</v>
      </c>
      <c r="K502" t="s">
        <v>16</v>
      </c>
      <c r="L502" t="str" cm="1">
        <f t="array" ref="L502">_xlfn.IFS(
  C502="PT", "Part-time",
  C502="FT", "Full-time",
  C502="CT", "Contract",
  C502="FL", "Freelance"
)</f>
        <v>Full-time</v>
      </c>
      <c r="M502" t="str" cm="1">
        <f t="array" ref="M502">_xlfn.IFS(
  B502="EN", "Entry-level",
  B502="MI", "Middle-level",
  B502="SE", "Senior-level",
  B502="EX", "Executive-level"
)</f>
        <v>Senior-level</v>
      </c>
    </row>
    <row r="503" spans="1:13" hidden="1" x14ac:dyDescent="0.25">
      <c r="A503">
        <v>2022</v>
      </c>
      <c r="B503" t="s">
        <v>18</v>
      </c>
      <c r="C503" t="s">
        <v>12</v>
      </c>
      <c r="D503" t="s">
        <v>61</v>
      </c>
      <c r="E503">
        <v>124270</v>
      </c>
      <c r="F503" t="s">
        <v>14</v>
      </c>
      <c r="G503">
        <v>124270</v>
      </c>
      <c r="H503" t="s">
        <v>15</v>
      </c>
      <c r="I503">
        <v>100</v>
      </c>
      <c r="J503" t="s">
        <v>15</v>
      </c>
      <c r="K503" t="s">
        <v>16</v>
      </c>
      <c r="L503" t="str" cm="1">
        <f t="array" ref="L503">_xlfn.IFS(
  C503="PT", "Part-time",
  C503="FT", "Full-time",
  C503="CT", "Contract",
  C503="FL", "Freelance"
)</f>
        <v>Full-time</v>
      </c>
      <c r="M503" t="str" cm="1">
        <f t="array" ref="M503">_xlfn.IFS(
  B503="EN", "Entry-level",
  B503="MI", "Middle-level",
  B503="SE", "Senior-level",
  B503="EX", "Executive-level"
)</f>
        <v>Senior-level</v>
      </c>
    </row>
    <row r="504" spans="1:13" x14ac:dyDescent="0.25">
      <c r="A504">
        <v>2022</v>
      </c>
      <c r="B504" t="s">
        <v>11</v>
      </c>
      <c r="C504" t="s">
        <v>12</v>
      </c>
      <c r="D504" t="s">
        <v>17</v>
      </c>
      <c r="E504">
        <v>225000</v>
      </c>
      <c r="F504" t="s">
        <v>14</v>
      </c>
      <c r="G504">
        <v>225000</v>
      </c>
      <c r="H504" t="s">
        <v>15</v>
      </c>
      <c r="I504">
        <v>0</v>
      </c>
      <c r="J504" t="s">
        <v>15</v>
      </c>
      <c r="K504" t="s">
        <v>16</v>
      </c>
      <c r="L504" t="str" cm="1">
        <f t="array" ref="L504">_xlfn.IFS(
  C504="PT", "Part-time",
  C504="FT", "Full-time",
  C504="CT", "Contract",
  C504="FL", "Freelance"
)</f>
        <v>Full-time</v>
      </c>
      <c r="M504" t="str" cm="1">
        <f t="array" ref="M504">_xlfn.IFS(
  B504="EN", "Entry-level",
  B504="MI", "Middle-level",
  B504="SE", "Senior-level",
  B504="EX", "Executive-level"
)</f>
        <v>Middle-level</v>
      </c>
    </row>
    <row r="505" spans="1:13" x14ac:dyDescent="0.25">
      <c r="A505">
        <v>2022</v>
      </c>
      <c r="B505" t="s">
        <v>11</v>
      </c>
      <c r="C505" t="s">
        <v>12</v>
      </c>
      <c r="D505" t="s">
        <v>17</v>
      </c>
      <c r="E505">
        <v>160000</v>
      </c>
      <c r="F505" t="s">
        <v>14</v>
      </c>
      <c r="G505">
        <v>160000</v>
      </c>
      <c r="H505" t="s">
        <v>15</v>
      </c>
      <c r="I505">
        <v>0</v>
      </c>
      <c r="J505" t="s">
        <v>15</v>
      </c>
      <c r="K505" t="s">
        <v>16</v>
      </c>
      <c r="L505" t="str" cm="1">
        <f t="array" ref="L505">_xlfn.IFS(
  C505="PT", "Part-time",
  C505="FT", "Full-time",
  C505="CT", "Contract",
  C505="FL", "Freelance"
)</f>
        <v>Full-time</v>
      </c>
      <c r="M505" t="str" cm="1">
        <f t="array" ref="M505">_xlfn.IFS(
  B505="EN", "Entry-level",
  B505="MI", "Middle-level",
  B505="SE", "Senior-level",
  B505="EX", "Executive-level"
)</f>
        <v>Middle-level</v>
      </c>
    </row>
    <row r="506" spans="1:13" x14ac:dyDescent="0.25">
      <c r="A506">
        <v>2022</v>
      </c>
      <c r="B506" t="s">
        <v>11</v>
      </c>
      <c r="C506" t="s">
        <v>12</v>
      </c>
      <c r="D506" t="s">
        <v>17</v>
      </c>
      <c r="E506">
        <v>52000</v>
      </c>
      <c r="F506" t="s">
        <v>20</v>
      </c>
      <c r="G506">
        <v>54749</v>
      </c>
      <c r="H506" t="s">
        <v>78</v>
      </c>
      <c r="I506">
        <v>100</v>
      </c>
      <c r="J506" t="s">
        <v>78</v>
      </c>
      <c r="K506" t="s">
        <v>35</v>
      </c>
      <c r="L506" t="str" cm="1">
        <f t="array" ref="L506">_xlfn.IFS(
  C506="PT", "Part-time",
  C506="FT", "Full-time",
  C506="CT", "Contract",
  C506="FL", "Freelance"
)</f>
        <v>Full-time</v>
      </c>
      <c r="M506" t="str" cm="1">
        <f t="array" ref="M506">_xlfn.IFS(
  B506="EN", "Entry-level",
  B506="MI", "Middle-level",
  B506="SE", "Senior-level",
  B506="EX", "Executive-level"
)</f>
        <v>Middle-level</v>
      </c>
    </row>
    <row r="507" spans="1:13" hidden="1" x14ac:dyDescent="0.25">
      <c r="A507">
        <v>2022</v>
      </c>
      <c r="B507" t="s">
        <v>18</v>
      </c>
      <c r="C507" t="s">
        <v>12</v>
      </c>
      <c r="D507" t="s">
        <v>19</v>
      </c>
      <c r="E507">
        <v>185800</v>
      </c>
      <c r="F507" t="s">
        <v>14</v>
      </c>
      <c r="G507">
        <v>185800</v>
      </c>
      <c r="H507" t="s">
        <v>30</v>
      </c>
      <c r="I507">
        <v>100</v>
      </c>
      <c r="J507" t="s">
        <v>30</v>
      </c>
      <c r="K507" t="s">
        <v>16</v>
      </c>
      <c r="L507" t="str" cm="1">
        <f t="array" ref="L507">_xlfn.IFS(
  C507="PT", "Part-time",
  C507="FT", "Full-time",
  C507="CT", "Contract",
  C507="FL", "Freelance"
)</f>
        <v>Full-time</v>
      </c>
      <c r="M507" t="str" cm="1">
        <f t="array" ref="M507">_xlfn.IFS(
  B507="EN", "Entry-level",
  B507="MI", "Middle-level",
  B507="SE", "Senior-level",
  B507="EX", "Executive-level"
)</f>
        <v>Senior-level</v>
      </c>
    </row>
    <row r="508" spans="1:13" hidden="1" x14ac:dyDescent="0.25">
      <c r="A508">
        <v>2022</v>
      </c>
      <c r="B508" t="s">
        <v>18</v>
      </c>
      <c r="C508" t="s">
        <v>12</v>
      </c>
      <c r="D508" t="s">
        <v>19</v>
      </c>
      <c r="E508">
        <v>137400</v>
      </c>
      <c r="F508" t="s">
        <v>14</v>
      </c>
      <c r="G508">
        <v>137400</v>
      </c>
      <c r="H508" t="s">
        <v>30</v>
      </c>
      <c r="I508">
        <v>100</v>
      </c>
      <c r="J508" t="s">
        <v>30</v>
      </c>
      <c r="K508" t="s">
        <v>16</v>
      </c>
      <c r="L508" t="str" cm="1">
        <f t="array" ref="L508">_xlfn.IFS(
  C508="PT", "Part-time",
  C508="FT", "Full-time",
  C508="CT", "Contract",
  C508="FL", "Freelance"
)</f>
        <v>Full-time</v>
      </c>
      <c r="M508" t="str" cm="1">
        <f t="array" ref="M508">_xlfn.IFS(
  B508="EN", "Entry-level",
  B508="MI", "Middle-level",
  B508="SE", "Senior-level",
  B508="EX", "Executive-level"
)</f>
        <v>Senior-level</v>
      </c>
    </row>
    <row r="509" spans="1:13" hidden="1" x14ac:dyDescent="0.25">
      <c r="A509">
        <v>2022</v>
      </c>
      <c r="B509" t="s">
        <v>18</v>
      </c>
      <c r="C509" t="s">
        <v>12</v>
      </c>
      <c r="D509" t="s">
        <v>32</v>
      </c>
      <c r="E509">
        <v>245000</v>
      </c>
      <c r="F509" t="s">
        <v>14</v>
      </c>
      <c r="G509">
        <v>245000</v>
      </c>
      <c r="H509" t="s">
        <v>15</v>
      </c>
      <c r="I509">
        <v>0</v>
      </c>
      <c r="J509" t="s">
        <v>15</v>
      </c>
      <c r="K509" t="s">
        <v>16</v>
      </c>
      <c r="L509" t="str" cm="1">
        <f t="array" ref="L509">_xlfn.IFS(
  C509="PT", "Part-time",
  C509="FT", "Full-time",
  C509="CT", "Contract",
  C509="FL", "Freelance"
)</f>
        <v>Full-time</v>
      </c>
      <c r="M509" t="str" cm="1">
        <f t="array" ref="M509">_xlfn.IFS(
  B509="EN", "Entry-level",
  B509="MI", "Middle-level",
  B509="SE", "Senior-level",
  B509="EX", "Executive-level"
)</f>
        <v>Senior-level</v>
      </c>
    </row>
    <row r="510" spans="1:13" hidden="1" x14ac:dyDescent="0.25">
      <c r="A510">
        <v>2022</v>
      </c>
      <c r="B510" t="s">
        <v>18</v>
      </c>
      <c r="C510" t="s">
        <v>12</v>
      </c>
      <c r="D510" t="s">
        <v>32</v>
      </c>
      <c r="E510">
        <v>180000</v>
      </c>
      <c r="F510" t="s">
        <v>14</v>
      </c>
      <c r="G510">
        <v>180000</v>
      </c>
      <c r="H510" t="s">
        <v>15</v>
      </c>
      <c r="I510">
        <v>0</v>
      </c>
      <c r="J510" t="s">
        <v>15</v>
      </c>
      <c r="K510" t="s">
        <v>16</v>
      </c>
      <c r="L510" t="str" cm="1">
        <f t="array" ref="L510">_xlfn.IFS(
  C510="PT", "Part-time",
  C510="FT", "Full-time",
  C510="CT", "Contract",
  C510="FL", "Freelance"
)</f>
        <v>Full-time</v>
      </c>
      <c r="M510" t="str" cm="1">
        <f t="array" ref="M510">_xlfn.IFS(
  B510="EN", "Entry-level",
  B510="MI", "Middle-level",
  B510="SE", "Senior-level",
  B510="EX", "Executive-level"
)</f>
        <v>Senior-level</v>
      </c>
    </row>
    <row r="511" spans="1:13" hidden="1" x14ac:dyDescent="0.25">
      <c r="A511">
        <v>2022</v>
      </c>
      <c r="B511" t="s">
        <v>18</v>
      </c>
      <c r="C511" t="s">
        <v>12</v>
      </c>
      <c r="D511" t="s">
        <v>32</v>
      </c>
      <c r="E511">
        <v>203500</v>
      </c>
      <c r="F511" t="s">
        <v>14</v>
      </c>
      <c r="G511">
        <v>203500</v>
      </c>
      <c r="H511" t="s">
        <v>15</v>
      </c>
      <c r="I511">
        <v>0</v>
      </c>
      <c r="J511" t="s">
        <v>15</v>
      </c>
      <c r="K511" t="s">
        <v>16</v>
      </c>
      <c r="L511" t="str" cm="1">
        <f t="array" ref="L511">_xlfn.IFS(
  C511="PT", "Part-time",
  C511="FT", "Full-time",
  C511="CT", "Contract",
  C511="FL", "Freelance"
)</f>
        <v>Full-time</v>
      </c>
      <c r="M511" t="str" cm="1">
        <f t="array" ref="M511">_xlfn.IFS(
  B511="EN", "Entry-level",
  B511="MI", "Middle-level",
  B511="SE", "Senior-level",
  B511="EX", "Executive-level"
)</f>
        <v>Senior-level</v>
      </c>
    </row>
    <row r="512" spans="1:13" hidden="1" x14ac:dyDescent="0.25">
      <c r="A512">
        <v>2022</v>
      </c>
      <c r="B512" t="s">
        <v>18</v>
      </c>
      <c r="C512" t="s">
        <v>12</v>
      </c>
      <c r="D512" t="s">
        <v>32</v>
      </c>
      <c r="E512">
        <v>152000</v>
      </c>
      <c r="F512" t="s">
        <v>14</v>
      </c>
      <c r="G512">
        <v>152000</v>
      </c>
      <c r="H512" t="s">
        <v>15</v>
      </c>
      <c r="I512">
        <v>0</v>
      </c>
      <c r="J512" t="s">
        <v>15</v>
      </c>
      <c r="K512" t="s">
        <v>16</v>
      </c>
      <c r="L512" t="str" cm="1">
        <f t="array" ref="L512">_xlfn.IFS(
  C512="PT", "Part-time",
  C512="FT", "Full-time",
  C512="CT", "Contract",
  C512="FL", "Freelance"
)</f>
        <v>Full-time</v>
      </c>
      <c r="M512" t="str" cm="1">
        <f t="array" ref="M512">_xlfn.IFS(
  B512="EN", "Entry-level",
  B512="MI", "Middle-level",
  B512="SE", "Senior-level",
  B512="EX", "Executive-level"
)</f>
        <v>Senior-level</v>
      </c>
    </row>
    <row r="513" spans="1:13" hidden="1" x14ac:dyDescent="0.25">
      <c r="A513">
        <v>2022</v>
      </c>
      <c r="B513" t="s">
        <v>18</v>
      </c>
      <c r="C513" t="s">
        <v>12</v>
      </c>
      <c r="D513" t="s">
        <v>19</v>
      </c>
      <c r="E513">
        <v>250000</v>
      </c>
      <c r="F513" t="s">
        <v>14</v>
      </c>
      <c r="G513">
        <v>250000</v>
      </c>
      <c r="H513" t="s">
        <v>15</v>
      </c>
      <c r="I513">
        <v>0</v>
      </c>
      <c r="J513" t="s">
        <v>15</v>
      </c>
      <c r="K513" t="s">
        <v>16</v>
      </c>
      <c r="L513" t="str" cm="1">
        <f t="array" ref="L513">_xlfn.IFS(
  C513="PT", "Part-time",
  C513="FT", "Full-time",
  C513="CT", "Contract",
  C513="FL", "Freelance"
)</f>
        <v>Full-time</v>
      </c>
      <c r="M513" t="str" cm="1">
        <f t="array" ref="M513">_xlfn.IFS(
  B513="EN", "Entry-level",
  B513="MI", "Middle-level",
  B513="SE", "Senior-level",
  B513="EX", "Executive-level"
)</f>
        <v>Senior-level</v>
      </c>
    </row>
    <row r="514" spans="1:13" hidden="1" x14ac:dyDescent="0.25">
      <c r="A514">
        <v>2022</v>
      </c>
      <c r="B514" t="s">
        <v>18</v>
      </c>
      <c r="C514" t="s">
        <v>12</v>
      </c>
      <c r="D514" t="s">
        <v>19</v>
      </c>
      <c r="E514">
        <v>63000</v>
      </c>
      <c r="F514" t="s">
        <v>14</v>
      </c>
      <c r="G514">
        <v>63000</v>
      </c>
      <c r="H514" t="s">
        <v>15</v>
      </c>
      <c r="I514">
        <v>0</v>
      </c>
      <c r="J514" t="s">
        <v>15</v>
      </c>
      <c r="K514" t="s">
        <v>16</v>
      </c>
      <c r="L514" t="str" cm="1">
        <f t="array" ref="L514">_xlfn.IFS(
  C514="PT", "Part-time",
  C514="FT", "Full-time",
  C514="CT", "Contract",
  C514="FL", "Freelance"
)</f>
        <v>Full-time</v>
      </c>
      <c r="M514" t="str" cm="1">
        <f t="array" ref="M514">_xlfn.IFS(
  B514="EN", "Entry-level",
  B514="MI", "Middle-level",
  B514="SE", "Senior-level",
  B514="EX", "Executive-level"
)</f>
        <v>Senior-level</v>
      </c>
    </row>
    <row r="515" spans="1:13" hidden="1" x14ac:dyDescent="0.25">
      <c r="A515">
        <v>2022</v>
      </c>
      <c r="B515" t="s">
        <v>18</v>
      </c>
      <c r="C515" t="s">
        <v>12</v>
      </c>
      <c r="D515" t="s">
        <v>85</v>
      </c>
      <c r="E515">
        <v>186000</v>
      </c>
      <c r="F515" t="s">
        <v>14</v>
      </c>
      <c r="G515">
        <v>186000</v>
      </c>
      <c r="H515" t="s">
        <v>15</v>
      </c>
      <c r="I515">
        <v>100</v>
      </c>
      <c r="J515" t="s">
        <v>15</v>
      </c>
      <c r="K515" t="s">
        <v>16</v>
      </c>
      <c r="L515" t="str" cm="1">
        <f t="array" ref="L515">_xlfn.IFS(
  C515="PT", "Part-time",
  C515="FT", "Full-time",
  C515="CT", "Contract",
  C515="FL", "Freelance"
)</f>
        <v>Full-time</v>
      </c>
      <c r="M515" t="str" cm="1">
        <f t="array" ref="M515">_xlfn.IFS(
  B515="EN", "Entry-level",
  B515="MI", "Middle-level",
  B515="SE", "Senior-level",
  B515="EX", "Executive-level"
)</f>
        <v>Senior-level</v>
      </c>
    </row>
    <row r="516" spans="1:13" hidden="1" x14ac:dyDescent="0.25">
      <c r="A516">
        <v>2022</v>
      </c>
      <c r="B516" t="s">
        <v>18</v>
      </c>
      <c r="C516" t="s">
        <v>12</v>
      </c>
      <c r="D516" t="s">
        <v>85</v>
      </c>
      <c r="E516">
        <v>148800</v>
      </c>
      <c r="F516" t="s">
        <v>14</v>
      </c>
      <c r="G516">
        <v>148800</v>
      </c>
      <c r="H516" t="s">
        <v>15</v>
      </c>
      <c r="I516">
        <v>100</v>
      </c>
      <c r="J516" t="s">
        <v>15</v>
      </c>
      <c r="K516" t="s">
        <v>16</v>
      </c>
      <c r="L516" t="str" cm="1">
        <f t="array" ref="L516">_xlfn.IFS(
  C516="PT", "Part-time",
  C516="FT", "Full-time",
  C516="CT", "Contract",
  C516="FL", "Freelance"
)</f>
        <v>Full-time</v>
      </c>
      <c r="M516" t="str" cm="1">
        <f t="array" ref="M516">_xlfn.IFS(
  B516="EN", "Entry-level",
  B516="MI", "Middle-level",
  B516="SE", "Senior-level",
  B516="EX", "Executive-level"
)</f>
        <v>Senior-level</v>
      </c>
    </row>
    <row r="517" spans="1:13" hidden="1" x14ac:dyDescent="0.25">
      <c r="A517">
        <v>2022</v>
      </c>
      <c r="B517" t="s">
        <v>11</v>
      </c>
      <c r="C517" t="s">
        <v>12</v>
      </c>
      <c r="D517" t="s">
        <v>13</v>
      </c>
      <c r="E517">
        <v>104000</v>
      </c>
      <c r="F517" t="s">
        <v>26</v>
      </c>
      <c r="G517">
        <v>128809</v>
      </c>
      <c r="H517" t="s">
        <v>27</v>
      </c>
      <c r="I517">
        <v>50</v>
      </c>
      <c r="J517" t="s">
        <v>27</v>
      </c>
      <c r="K517" t="s">
        <v>28</v>
      </c>
      <c r="L517" t="str" cm="1">
        <f t="array" ref="L517">_xlfn.IFS(
  C517="PT", "Part-time",
  C517="FT", "Full-time",
  C517="CT", "Contract",
  C517="FL", "Freelance"
)</f>
        <v>Full-time</v>
      </c>
      <c r="M517" t="str" cm="1">
        <f t="array" ref="M517">_xlfn.IFS(
  B517="EN", "Entry-level",
  B517="MI", "Middle-level",
  B517="SE", "Senior-level",
  B517="EX", "Executive-level"
)</f>
        <v>Middle-level</v>
      </c>
    </row>
    <row r="518" spans="1:13" x14ac:dyDescent="0.25">
      <c r="A518">
        <v>2022</v>
      </c>
      <c r="B518" t="s">
        <v>25</v>
      </c>
      <c r="C518" t="s">
        <v>12</v>
      </c>
      <c r="D518" t="s">
        <v>17</v>
      </c>
      <c r="E518">
        <v>82000</v>
      </c>
      <c r="F518" t="s">
        <v>14</v>
      </c>
      <c r="G518">
        <v>82000</v>
      </c>
      <c r="H518" t="s">
        <v>15</v>
      </c>
      <c r="I518">
        <v>0</v>
      </c>
      <c r="J518" t="s">
        <v>15</v>
      </c>
      <c r="K518" t="s">
        <v>28</v>
      </c>
      <c r="L518" t="str" cm="1">
        <f t="array" ref="L518">_xlfn.IFS(
  C518="PT", "Part-time",
  C518="FT", "Full-time",
  C518="CT", "Contract",
  C518="FL", "Freelance"
)</f>
        <v>Full-time</v>
      </c>
      <c r="M518" t="str" cm="1">
        <f t="array" ref="M518">_xlfn.IFS(
  B518="EN", "Entry-level",
  B518="MI", "Middle-level",
  B518="SE", "Senior-level",
  B518="EX", "Executive-level"
)</f>
        <v>Entry-level</v>
      </c>
    </row>
    <row r="519" spans="1:13" x14ac:dyDescent="0.25">
      <c r="A519">
        <v>2022</v>
      </c>
      <c r="B519" t="s">
        <v>25</v>
      </c>
      <c r="C519" t="s">
        <v>33</v>
      </c>
      <c r="D519" t="s">
        <v>17</v>
      </c>
      <c r="E519">
        <v>110000</v>
      </c>
      <c r="F519" t="s">
        <v>14</v>
      </c>
      <c r="G519">
        <v>110000</v>
      </c>
      <c r="H519" t="s">
        <v>86</v>
      </c>
      <c r="I519">
        <v>100</v>
      </c>
      <c r="J519" t="s">
        <v>29</v>
      </c>
      <c r="K519" t="s">
        <v>16</v>
      </c>
      <c r="L519" t="str" cm="1">
        <f t="array" ref="L519">_xlfn.IFS(
  C519="PT", "Part-time",
  C519="FT", "Full-time",
  C519="CT", "Contract",
  C519="FL", "Freelance"
)</f>
        <v>Part-time</v>
      </c>
      <c r="M519" t="str" cm="1">
        <f t="array" ref="M519">_xlfn.IFS(
  B519="EN", "Entry-level",
  B519="MI", "Middle-level",
  B519="SE", "Senior-level",
  B519="EX", "Executive-level"
)</f>
        <v>Entry-level</v>
      </c>
    </row>
    <row r="520" spans="1:13" hidden="1" x14ac:dyDescent="0.25">
      <c r="A520">
        <v>2022</v>
      </c>
      <c r="B520" t="s">
        <v>11</v>
      </c>
      <c r="C520" t="s">
        <v>12</v>
      </c>
      <c r="D520" t="s">
        <v>71</v>
      </c>
      <c r="E520">
        <v>173000</v>
      </c>
      <c r="F520" t="s">
        <v>14</v>
      </c>
      <c r="G520">
        <v>173000</v>
      </c>
      <c r="H520" t="s">
        <v>15</v>
      </c>
      <c r="I520">
        <v>50</v>
      </c>
      <c r="J520" t="s">
        <v>15</v>
      </c>
      <c r="K520" t="s">
        <v>16</v>
      </c>
      <c r="L520" t="str" cm="1">
        <f t="array" ref="L520">_xlfn.IFS(
  C520="PT", "Part-time",
  C520="FT", "Full-time",
  C520="CT", "Contract",
  C520="FL", "Freelance"
)</f>
        <v>Full-time</v>
      </c>
      <c r="M520" t="str" cm="1">
        <f t="array" ref="M520">_xlfn.IFS(
  B520="EN", "Entry-level",
  B520="MI", "Middle-level",
  B520="SE", "Senior-level",
  B520="EX", "Executive-level"
)</f>
        <v>Middle-level</v>
      </c>
    </row>
    <row r="521" spans="1:13" x14ac:dyDescent="0.25">
      <c r="A521">
        <v>2022</v>
      </c>
      <c r="B521" t="s">
        <v>18</v>
      </c>
      <c r="C521" t="s">
        <v>12</v>
      </c>
      <c r="D521" t="s">
        <v>17</v>
      </c>
      <c r="E521">
        <v>203500</v>
      </c>
      <c r="F521" t="s">
        <v>14</v>
      </c>
      <c r="G521">
        <v>203500</v>
      </c>
      <c r="H521" t="s">
        <v>15</v>
      </c>
      <c r="I521">
        <v>0</v>
      </c>
      <c r="J521" t="s">
        <v>15</v>
      </c>
      <c r="K521" t="s">
        <v>16</v>
      </c>
      <c r="L521" t="str" cm="1">
        <f t="array" ref="L521">_xlfn.IFS(
  C521="PT", "Part-time",
  C521="FT", "Full-time",
  C521="CT", "Contract",
  C521="FL", "Freelance"
)</f>
        <v>Full-time</v>
      </c>
      <c r="M521" t="str" cm="1">
        <f t="array" ref="M521">_xlfn.IFS(
  B521="EN", "Entry-level",
  B521="MI", "Middle-level",
  B521="SE", "Senior-level",
  B521="EX", "Executive-level"
)</f>
        <v>Senior-level</v>
      </c>
    </row>
    <row r="522" spans="1:13" x14ac:dyDescent="0.25">
      <c r="A522">
        <v>2022</v>
      </c>
      <c r="B522" t="s">
        <v>18</v>
      </c>
      <c r="C522" t="s">
        <v>12</v>
      </c>
      <c r="D522" t="s">
        <v>17</v>
      </c>
      <c r="E522">
        <v>152000</v>
      </c>
      <c r="F522" t="s">
        <v>14</v>
      </c>
      <c r="G522">
        <v>152000</v>
      </c>
      <c r="H522" t="s">
        <v>15</v>
      </c>
      <c r="I522">
        <v>0</v>
      </c>
      <c r="J522" t="s">
        <v>15</v>
      </c>
      <c r="K522" t="s">
        <v>16</v>
      </c>
      <c r="L522" t="str" cm="1">
        <f t="array" ref="L522">_xlfn.IFS(
  C522="PT", "Part-time",
  C522="FT", "Full-time",
  C522="CT", "Contract",
  C522="FL", "Freelance"
)</f>
        <v>Full-time</v>
      </c>
      <c r="M522" t="str" cm="1">
        <f t="array" ref="M522">_xlfn.IFS(
  B522="EN", "Entry-level",
  B522="MI", "Middle-level",
  B522="SE", "Senior-level",
  B522="EX", "Executive-level"
)</f>
        <v>Senior-level</v>
      </c>
    </row>
    <row r="523" spans="1:13" hidden="1" x14ac:dyDescent="0.25">
      <c r="A523">
        <v>2022</v>
      </c>
      <c r="B523" t="s">
        <v>18</v>
      </c>
      <c r="C523" t="s">
        <v>12</v>
      </c>
      <c r="D523" t="s">
        <v>13</v>
      </c>
      <c r="E523">
        <v>186000</v>
      </c>
      <c r="F523" t="s">
        <v>14</v>
      </c>
      <c r="G523">
        <v>186000</v>
      </c>
      <c r="H523" t="s">
        <v>15</v>
      </c>
      <c r="I523">
        <v>100</v>
      </c>
      <c r="J523" t="s">
        <v>15</v>
      </c>
      <c r="K523" t="s">
        <v>16</v>
      </c>
      <c r="L523" t="str" cm="1">
        <f t="array" ref="L523">_xlfn.IFS(
  C523="PT", "Part-time",
  C523="FT", "Full-time",
  C523="CT", "Contract",
  C523="FL", "Freelance"
)</f>
        <v>Full-time</v>
      </c>
      <c r="M523" t="str" cm="1">
        <f t="array" ref="M523">_xlfn.IFS(
  B523="EN", "Entry-level",
  B523="MI", "Middle-level",
  B523="SE", "Senior-level",
  B523="EX", "Executive-level"
)</f>
        <v>Senior-level</v>
      </c>
    </row>
    <row r="524" spans="1:13" hidden="1" x14ac:dyDescent="0.25">
      <c r="A524">
        <v>2022</v>
      </c>
      <c r="B524" t="s">
        <v>18</v>
      </c>
      <c r="C524" t="s">
        <v>12</v>
      </c>
      <c r="D524" t="s">
        <v>13</v>
      </c>
      <c r="E524">
        <v>148800</v>
      </c>
      <c r="F524" t="s">
        <v>14</v>
      </c>
      <c r="G524">
        <v>148800</v>
      </c>
      <c r="H524" t="s">
        <v>15</v>
      </c>
      <c r="I524">
        <v>100</v>
      </c>
      <c r="J524" t="s">
        <v>15</v>
      </c>
      <c r="K524" t="s">
        <v>16</v>
      </c>
      <c r="L524" t="str" cm="1">
        <f t="array" ref="L524">_xlfn.IFS(
  C524="PT", "Part-time",
  C524="FT", "Full-time",
  C524="CT", "Contract",
  C524="FL", "Freelance"
)</f>
        <v>Full-time</v>
      </c>
      <c r="M524" t="str" cm="1">
        <f t="array" ref="M524">_xlfn.IFS(
  B524="EN", "Entry-level",
  B524="MI", "Middle-level",
  B524="SE", "Senior-level",
  B524="EX", "Executive-level"
)</f>
        <v>Senior-level</v>
      </c>
    </row>
    <row r="525" spans="1:13" hidden="1" x14ac:dyDescent="0.25">
      <c r="A525">
        <v>2022</v>
      </c>
      <c r="B525" t="s">
        <v>25</v>
      </c>
      <c r="C525" t="s">
        <v>12</v>
      </c>
      <c r="D525" t="s">
        <v>50</v>
      </c>
      <c r="E525">
        <v>32400</v>
      </c>
      <c r="F525" t="s">
        <v>76</v>
      </c>
      <c r="G525">
        <v>6294</v>
      </c>
      <c r="H525" t="s">
        <v>41</v>
      </c>
      <c r="I525">
        <v>100</v>
      </c>
      <c r="J525" t="s">
        <v>41</v>
      </c>
      <c r="K525" t="s">
        <v>28</v>
      </c>
      <c r="L525" t="str" cm="1">
        <f t="array" ref="L525">_xlfn.IFS(
  C525="PT", "Part-time",
  C525="FT", "Full-time",
  C525="CT", "Contract",
  C525="FL", "Freelance"
)</f>
        <v>Full-time</v>
      </c>
      <c r="M525" t="str" cm="1">
        <f t="array" ref="M525">_xlfn.IFS(
  B525="EN", "Entry-level",
  B525="MI", "Middle-level",
  B525="SE", "Senior-level",
  B525="EX", "Executive-level"
)</f>
        <v>Entry-level</v>
      </c>
    </row>
    <row r="526" spans="1:13" hidden="1" x14ac:dyDescent="0.25">
      <c r="A526">
        <v>2022</v>
      </c>
      <c r="B526" t="s">
        <v>11</v>
      </c>
      <c r="C526" t="s">
        <v>12</v>
      </c>
      <c r="D526" t="s">
        <v>64</v>
      </c>
      <c r="E526">
        <v>158000</v>
      </c>
      <c r="F526" t="s">
        <v>14</v>
      </c>
      <c r="G526">
        <v>158000</v>
      </c>
      <c r="H526" t="s">
        <v>15</v>
      </c>
      <c r="I526">
        <v>100</v>
      </c>
      <c r="J526" t="s">
        <v>15</v>
      </c>
      <c r="K526" t="s">
        <v>16</v>
      </c>
      <c r="L526" t="str" cm="1">
        <f t="array" ref="L526">_xlfn.IFS(
  C526="PT", "Part-time",
  C526="FT", "Full-time",
  C526="CT", "Contract",
  C526="FL", "Freelance"
)</f>
        <v>Full-time</v>
      </c>
      <c r="M526" t="str" cm="1">
        <f t="array" ref="M526">_xlfn.IFS(
  B526="EN", "Entry-level",
  B526="MI", "Middle-level",
  B526="SE", "Senior-level",
  B526="EX", "Executive-level"
)</f>
        <v>Middle-level</v>
      </c>
    </row>
    <row r="527" spans="1:13" hidden="1" x14ac:dyDescent="0.25">
      <c r="A527">
        <v>2022</v>
      </c>
      <c r="B527" t="s">
        <v>11</v>
      </c>
      <c r="C527" t="s">
        <v>12</v>
      </c>
      <c r="D527" t="s">
        <v>64</v>
      </c>
      <c r="E527">
        <v>134000</v>
      </c>
      <c r="F527" t="s">
        <v>14</v>
      </c>
      <c r="G527">
        <v>134000</v>
      </c>
      <c r="H527" t="s">
        <v>15</v>
      </c>
      <c r="I527">
        <v>100</v>
      </c>
      <c r="J527" t="s">
        <v>15</v>
      </c>
      <c r="K527" t="s">
        <v>16</v>
      </c>
      <c r="L527" t="str" cm="1">
        <f t="array" ref="L527">_xlfn.IFS(
  C527="PT", "Part-time",
  C527="FT", "Full-time",
  C527="CT", "Contract",
  C527="FL", "Freelance"
)</f>
        <v>Full-time</v>
      </c>
      <c r="M527" t="str" cm="1">
        <f t="array" ref="M527">_xlfn.IFS(
  B527="EN", "Entry-level",
  B527="MI", "Middle-level",
  B527="SE", "Senior-level",
  B527="EX", "Executive-level"
)</f>
        <v>Middle-level</v>
      </c>
    </row>
    <row r="528" spans="1:13" x14ac:dyDescent="0.25">
      <c r="A528">
        <v>2022</v>
      </c>
      <c r="B528" t="s">
        <v>18</v>
      </c>
      <c r="C528" t="s">
        <v>12</v>
      </c>
      <c r="D528" t="s">
        <v>17</v>
      </c>
      <c r="E528">
        <v>170000</v>
      </c>
      <c r="F528" t="s">
        <v>14</v>
      </c>
      <c r="G528">
        <v>170000</v>
      </c>
      <c r="H528" t="s">
        <v>15</v>
      </c>
      <c r="I528">
        <v>100</v>
      </c>
      <c r="J528" t="s">
        <v>15</v>
      </c>
      <c r="K528" t="s">
        <v>16</v>
      </c>
      <c r="L528" t="str" cm="1">
        <f t="array" ref="L528">_xlfn.IFS(
  C528="PT", "Part-time",
  C528="FT", "Full-time",
  C528="CT", "Contract",
  C528="FL", "Freelance"
)</f>
        <v>Full-time</v>
      </c>
      <c r="M528" t="str" cm="1">
        <f t="array" ref="M528">_xlfn.IFS(
  B528="EN", "Entry-level",
  B528="MI", "Middle-level",
  B528="SE", "Senior-level",
  B528="EX", "Executive-level"
)</f>
        <v>Senior-level</v>
      </c>
    </row>
    <row r="529" spans="1:13" x14ac:dyDescent="0.25">
      <c r="A529">
        <v>2022</v>
      </c>
      <c r="B529" t="s">
        <v>18</v>
      </c>
      <c r="C529" t="s">
        <v>12</v>
      </c>
      <c r="D529" t="s">
        <v>17</v>
      </c>
      <c r="E529">
        <v>120000</v>
      </c>
      <c r="F529" t="s">
        <v>14</v>
      </c>
      <c r="G529">
        <v>120000</v>
      </c>
      <c r="H529" t="s">
        <v>15</v>
      </c>
      <c r="I529">
        <v>100</v>
      </c>
      <c r="J529" t="s">
        <v>15</v>
      </c>
      <c r="K529" t="s">
        <v>16</v>
      </c>
      <c r="L529" t="str" cm="1">
        <f t="array" ref="L529">_xlfn.IFS(
  C529="PT", "Part-time",
  C529="FT", "Full-time",
  C529="CT", "Contract",
  C529="FL", "Freelance"
)</f>
        <v>Full-time</v>
      </c>
      <c r="M529" t="str" cm="1">
        <f t="array" ref="M529">_xlfn.IFS(
  B529="EN", "Entry-level",
  B529="MI", "Middle-level",
  B529="SE", "Senior-level",
  B529="EX", "Executive-level"
)</f>
        <v>Senior-level</v>
      </c>
    </row>
    <row r="530" spans="1:13" hidden="1" x14ac:dyDescent="0.25">
      <c r="A530">
        <v>2022</v>
      </c>
      <c r="B530" t="s">
        <v>22</v>
      </c>
      <c r="C530" t="s">
        <v>12</v>
      </c>
      <c r="D530" t="s">
        <v>32</v>
      </c>
      <c r="E530">
        <v>200000</v>
      </c>
      <c r="F530" t="s">
        <v>14</v>
      </c>
      <c r="G530">
        <v>200000</v>
      </c>
      <c r="H530" t="s">
        <v>15</v>
      </c>
      <c r="I530">
        <v>100</v>
      </c>
      <c r="J530" t="s">
        <v>15</v>
      </c>
      <c r="K530" t="s">
        <v>16</v>
      </c>
      <c r="L530" t="str" cm="1">
        <f t="array" ref="L530">_xlfn.IFS(
  C530="PT", "Part-time",
  C530="FT", "Full-time",
  C530="CT", "Contract",
  C530="FL", "Freelance"
)</f>
        <v>Full-time</v>
      </c>
      <c r="M530" t="str" cm="1">
        <f t="array" ref="M530">_xlfn.IFS(
  B530="EN", "Entry-level",
  B530="MI", "Middle-level",
  B530="SE", "Senior-level",
  B530="EX", "Executive-level"
)</f>
        <v>Executive-level</v>
      </c>
    </row>
    <row r="531" spans="1:13" hidden="1" x14ac:dyDescent="0.25">
      <c r="A531">
        <v>2022</v>
      </c>
      <c r="B531" t="s">
        <v>22</v>
      </c>
      <c r="C531" t="s">
        <v>12</v>
      </c>
      <c r="D531" t="s">
        <v>32</v>
      </c>
      <c r="E531">
        <v>150000</v>
      </c>
      <c r="F531" t="s">
        <v>14</v>
      </c>
      <c r="G531">
        <v>150000</v>
      </c>
      <c r="H531" t="s">
        <v>15</v>
      </c>
      <c r="I531">
        <v>100</v>
      </c>
      <c r="J531" t="s">
        <v>15</v>
      </c>
      <c r="K531" t="s">
        <v>16</v>
      </c>
      <c r="L531" t="str" cm="1">
        <f t="array" ref="L531">_xlfn.IFS(
  C531="PT", "Part-time",
  C531="FT", "Full-time",
  C531="CT", "Contract",
  C531="FL", "Freelance"
)</f>
        <v>Full-time</v>
      </c>
      <c r="M531" t="str" cm="1">
        <f t="array" ref="M531">_xlfn.IFS(
  B531="EN", "Entry-level",
  B531="MI", "Middle-level",
  B531="SE", "Senior-level",
  B531="EX", "Executive-level"
)</f>
        <v>Executive-level</v>
      </c>
    </row>
    <row r="532" spans="1:13" hidden="1" x14ac:dyDescent="0.25">
      <c r="A532">
        <v>2022</v>
      </c>
      <c r="B532" t="s">
        <v>18</v>
      </c>
      <c r="C532" t="s">
        <v>12</v>
      </c>
      <c r="D532" t="s">
        <v>24</v>
      </c>
      <c r="E532">
        <v>216200</v>
      </c>
      <c r="F532" t="s">
        <v>14</v>
      </c>
      <c r="G532">
        <v>216200</v>
      </c>
      <c r="H532" t="s">
        <v>15</v>
      </c>
      <c r="I532">
        <v>0</v>
      </c>
      <c r="J532" t="s">
        <v>15</v>
      </c>
      <c r="K532" t="s">
        <v>16</v>
      </c>
      <c r="L532" t="str" cm="1">
        <f t="array" ref="L532">_xlfn.IFS(
  C532="PT", "Part-time",
  C532="FT", "Full-time",
  C532="CT", "Contract",
  C532="FL", "Freelance"
)</f>
        <v>Full-time</v>
      </c>
      <c r="M532" t="str" cm="1">
        <f t="array" ref="M532">_xlfn.IFS(
  B532="EN", "Entry-level",
  B532="MI", "Middle-level",
  B532="SE", "Senior-level",
  B532="EX", "Executive-level"
)</f>
        <v>Senior-level</v>
      </c>
    </row>
    <row r="533" spans="1:13" hidden="1" x14ac:dyDescent="0.25">
      <c r="A533">
        <v>2022</v>
      </c>
      <c r="B533" t="s">
        <v>18</v>
      </c>
      <c r="C533" t="s">
        <v>12</v>
      </c>
      <c r="D533" t="s">
        <v>24</v>
      </c>
      <c r="E533">
        <v>144100</v>
      </c>
      <c r="F533" t="s">
        <v>14</v>
      </c>
      <c r="G533">
        <v>144100</v>
      </c>
      <c r="H533" t="s">
        <v>15</v>
      </c>
      <c r="I533">
        <v>0</v>
      </c>
      <c r="J533" t="s">
        <v>15</v>
      </c>
      <c r="K533" t="s">
        <v>16</v>
      </c>
      <c r="L533" t="str" cm="1">
        <f t="array" ref="L533">_xlfn.IFS(
  C533="PT", "Part-time",
  C533="FT", "Full-time",
  C533="CT", "Contract",
  C533="FL", "Freelance"
)</f>
        <v>Full-time</v>
      </c>
      <c r="M533" t="str" cm="1">
        <f t="array" ref="M533">_xlfn.IFS(
  B533="EN", "Entry-level",
  B533="MI", "Middle-level",
  B533="SE", "Senior-level",
  B533="EX", "Executive-level"
)</f>
        <v>Senior-level</v>
      </c>
    </row>
    <row r="534" spans="1:13" x14ac:dyDescent="0.25">
      <c r="A534">
        <v>2022</v>
      </c>
      <c r="B534" t="s">
        <v>11</v>
      </c>
      <c r="C534" t="s">
        <v>12</v>
      </c>
      <c r="D534" t="s">
        <v>17</v>
      </c>
      <c r="E534">
        <v>110000</v>
      </c>
      <c r="F534" t="s">
        <v>20</v>
      </c>
      <c r="G534">
        <v>115816</v>
      </c>
      <c r="H534" t="s">
        <v>78</v>
      </c>
      <c r="I534">
        <v>0</v>
      </c>
      <c r="J534" t="s">
        <v>78</v>
      </c>
      <c r="K534" t="s">
        <v>16</v>
      </c>
      <c r="L534" t="str" cm="1">
        <f t="array" ref="L534">_xlfn.IFS(
  C534="PT", "Part-time",
  C534="FT", "Full-time",
  C534="CT", "Contract",
  C534="FL", "Freelance"
)</f>
        <v>Full-time</v>
      </c>
      <c r="M534" t="str" cm="1">
        <f t="array" ref="M534">_xlfn.IFS(
  B534="EN", "Entry-level",
  B534="MI", "Middle-level",
  B534="SE", "Senior-level",
  B534="EX", "Executive-level"
)</f>
        <v>Middle-level</v>
      </c>
    </row>
    <row r="535" spans="1:13" x14ac:dyDescent="0.25">
      <c r="A535">
        <v>2022</v>
      </c>
      <c r="B535" t="s">
        <v>11</v>
      </c>
      <c r="C535" t="s">
        <v>12</v>
      </c>
      <c r="D535" t="s">
        <v>17</v>
      </c>
      <c r="E535">
        <v>85000</v>
      </c>
      <c r="F535" t="s">
        <v>20</v>
      </c>
      <c r="G535">
        <v>89494</v>
      </c>
      <c r="H535" t="s">
        <v>78</v>
      </c>
      <c r="I535">
        <v>0</v>
      </c>
      <c r="J535" t="s">
        <v>78</v>
      </c>
      <c r="K535" t="s">
        <v>16</v>
      </c>
      <c r="L535" t="str" cm="1">
        <f t="array" ref="L535">_xlfn.IFS(
  C535="PT", "Part-time",
  C535="FT", "Full-time",
  C535="CT", "Contract",
  C535="FL", "Freelance"
)</f>
        <v>Full-time</v>
      </c>
      <c r="M535" t="str" cm="1">
        <f t="array" ref="M535">_xlfn.IFS(
  B535="EN", "Entry-level",
  B535="MI", "Middle-level",
  B535="SE", "Senior-level",
  B535="EX", "Executive-level"
)</f>
        <v>Middle-level</v>
      </c>
    </row>
    <row r="536" spans="1:13" hidden="1" x14ac:dyDescent="0.25">
      <c r="A536">
        <v>2022</v>
      </c>
      <c r="B536" t="s">
        <v>18</v>
      </c>
      <c r="C536" t="s">
        <v>12</v>
      </c>
      <c r="D536" t="s">
        <v>61</v>
      </c>
      <c r="E536">
        <v>250000</v>
      </c>
      <c r="F536" t="s">
        <v>14</v>
      </c>
      <c r="G536">
        <v>250000</v>
      </c>
      <c r="H536" t="s">
        <v>15</v>
      </c>
      <c r="I536">
        <v>0</v>
      </c>
      <c r="J536" t="s">
        <v>15</v>
      </c>
      <c r="K536" t="s">
        <v>16</v>
      </c>
      <c r="L536" t="str" cm="1">
        <f t="array" ref="L536">_xlfn.IFS(
  C536="PT", "Part-time",
  C536="FT", "Full-time",
  C536="CT", "Contract",
  C536="FL", "Freelance"
)</f>
        <v>Full-time</v>
      </c>
      <c r="M536" t="str" cm="1">
        <f t="array" ref="M536">_xlfn.IFS(
  B536="EN", "Entry-level",
  B536="MI", "Middle-level",
  B536="SE", "Senior-level",
  B536="EX", "Executive-level"
)</f>
        <v>Senior-level</v>
      </c>
    </row>
    <row r="537" spans="1:13" hidden="1" x14ac:dyDescent="0.25">
      <c r="A537">
        <v>2022</v>
      </c>
      <c r="B537" t="s">
        <v>18</v>
      </c>
      <c r="C537" t="s">
        <v>12</v>
      </c>
      <c r="D537" t="s">
        <v>61</v>
      </c>
      <c r="E537">
        <v>63000</v>
      </c>
      <c r="F537" t="s">
        <v>14</v>
      </c>
      <c r="G537">
        <v>63000</v>
      </c>
      <c r="H537" t="s">
        <v>15</v>
      </c>
      <c r="I537">
        <v>0</v>
      </c>
      <c r="J537" t="s">
        <v>15</v>
      </c>
      <c r="K537" t="s">
        <v>16</v>
      </c>
      <c r="L537" t="str" cm="1">
        <f t="array" ref="L537">_xlfn.IFS(
  C537="PT", "Part-time",
  C537="FT", "Full-time",
  C537="CT", "Contract",
  C537="FL", "Freelance"
)</f>
        <v>Full-time</v>
      </c>
      <c r="M537" t="str" cm="1">
        <f t="array" ref="M537">_xlfn.IFS(
  B537="EN", "Entry-level",
  B537="MI", "Middle-level",
  B537="SE", "Senior-level",
  B537="EX", "Executive-level"
)</f>
        <v>Senior-level</v>
      </c>
    </row>
    <row r="538" spans="1:13" hidden="1" x14ac:dyDescent="0.25">
      <c r="A538">
        <v>2022</v>
      </c>
      <c r="B538" t="s">
        <v>18</v>
      </c>
      <c r="C538" t="s">
        <v>12</v>
      </c>
      <c r="D538" t="s">
        <v>19</v>
      </c>
      <c r="E538">
        <v>135000</v>
      </c>
      <c r="F538" t="s">
        <v>14</v>
      </c>
      <c r="G538">
        <v>135000</v>
      </c>
      <c r="H538" t="s">
        <v>15</v>
      </c>
      <c r="I538">
        <v>100</v>
      </c>
      <c r="J538" t="s">
        <v>15</v>
      </c>
      <c r="K538" t="s">
        <v>16</v>
      </c>
      <c r="L538" t="str" cm="1">
        <f t="array" ref="L538">_xlfn.IFS(
  C538="PT", "Part-time",
  C538="FT", "Full-time",
  C538="CT", "Contract",
  C538="FL", "Freelance"
)</f>
        <v>Full-time</v>
      </c>
      <c r="M538" t="str" cm="1">
        <f t="array" ref="M538">_xlfn.IFS(
  B538="EN", "Entry-level",
  B538="MI", "Middle-level",
  B538="SE", "Senior-level",
  B538="EX", "Executive-level"
)</f>
        <v>Senior-level</v>
      </c>
    </row>
    <row r="539" spans="1:13" hidden="1" x14ac:dyDescent="0.25">
      <c r="A539">
        <v>2022</v>
      </c>
      <c r="B539" t="s">
        <v>18</v>
      </c>
      <c r="C539" t="s">
        <v>12</v>
      </c>
      <c r="D539" t="s">
        <v>19</v>
      </c>
      <c r="E539">
        <v>85000</v>
      </c>
      <c r="F539" t="s">
        <v>14</v>
      </c>
      <c r="G539">
        <v>85000</v>
      </c>
      <c r="H539" t="s">
        <v>15</v>
      </c>
      <c r="I539">
        <v>100</v>
      </c>
      <c r="J539" t="s">
        <v>15</v>
      </c>
      <c r="K539" t="s">
        <v>16</v>
      </c>
      <c r="L539" t="str" cm="1">
        <f t="array" ref="L539">_xlfn.IFS(
  C539="PT", "Part-time",
  C539="FT", "Full-time",
  C539="CT", "Contract",
  C539="FL", "Freelance"
)</f>
        <v>Full-time</v>
      </c>
      <c r="M539" t="str" cm="1">
        <f t="array" ref="M539">_xlfn.IFS(
  B539="EN", "Entry-level",
  B539="MI", "Middle-level",
  B539="SE", "Senior-level",
  B539="EX", "Executive-level"
)</f>
        <v>Senior-level</v>
      </c>
    </row>
    <row r="540" spans="1:13" hidden="1" x14ac:dyDescent="0.25">
      <c r="A540">
        <v>2022</v>
      </c>
      <c r="B540" t="s">
        <v>18</v>
      </c>
      <c r="C540" t="s">
        <v>12</v>
      </c>
      <c r="D540" t="s">
        <v>13</v>
      </c>
      <c r="E540">
        <v>135000</v>
      </c>
      <c r="F540" t="s">
        <v>14</v>
      </c>
      <c r="G540">
        <v>135000</v>
      </c>
      <c r="H540" t="s">
        <v>15</v>
      </c>
      <c r="I540">
        <v>100</v>
      </c>
      <c r="J540" t="s">
        <v>15</v>
      </c>
      <c r="K540" t="s">
        <v>16</v>
      </c>
      <c r="L540" t="str" cm="1">
        <f t="array" ref="L540">_xlfn.IFS(
  C540="PT", "Part-time",
  C540="FT", "Full-time",
  C540="CT", "Contract",
  C540="FL", "Freelance"
)</f>
        <v>Full-time</v>
      </c>
      <c r="M540" t="str" cm="1">
        <f t="array" ref="M540">_xlfn.IFS(
  B540="EN", "Entry-level",
  B540="MI", "Middle-level",
  B540="SE", "Senior-level",
  B540="EX", "Executive-level"
)</f>
        <v>Senior-level</v>
      </c>
    </row>
    <row r="541" spans="1:13" hidden="1" x14ac:dyDescent="0.25">
      <c r="A541">
        <v>2022</v>
      </c>
      <c r="B541" t="s">
        <v>18</v>
      </c>
      <c r="C541" t="s">
        <v>12</v>
      </c>
      <c r="D541" t="s">
        <v>13</v>
      </c>
      <c r="E541">
        <v>85000</v>
      </c>
      <c r="F541" t="s">
        <v>14</v>
      </c>
      <c r="G541">
        <v>85000</v>
      </c>
      <c r="H541" t="s">
        <v>15</v>
      </c>
      <c r="I541">
        <v>100</v>
      </c>
      <c r="J541" t="s">
        <v>15</v>
      </c>
      <c r="K541" t="s">
        <v>16</v>
      </c>
      <c r="L541" t="str" cm="1">
        <f t="array" ref="L541">_xlfn.IFS(
  C541="PT", "Part-time",
  C541="FT", "Full-time",
  C541="CT", "Contract",
  C541="FL", "Freelance"
)</f>
        <v>Full-time</v>
      </c>
      <c r="M541" t="str" cm="1">
        <f t="array" ref="M541">_xlfn.IFS(
  B541="EN", "Entry-level",
  B541="MI", "Middle-level",
  B541="SE", "Senior-level",
  B541="EX", "Executive-level"
)</f>
        <v>Senior-level</v>
      </c>
    </row>
    <row r="542" spans="1:13" hidden="1" x14ac:dyDescent="0.25">
      <c r="A542">
        <v>2022</v>
      </c>
      <c r="B542" t="s">
        <v>18</v>
      </c>
      <c r="C542" t="s">
        <v>12</v>
      </c>
      <c r="D542" t="s">
        <v>64</v>
      </c>
      <c r="E542">
        <v>206000</v>
      </c>
      <c r="F542" t="s">
        <v>14</v>
      </c>
      <c r="G542">
        <v>206000</v>
      </c>
      <c r="H542" t="s">
        <v>15</v>
      </c>
      <c r="I542">
        <v>100</v>
      </c>
      <c r="J542" t="s">
        <v>15</v>
      </c>
      <c r="K542" t="s">
        <v>16</v>
      </c>
      <c r="L542" t="str" cm="1">
        <f t="array" ref="L542">_xlfn.IFS(
  C542="PT", "Part-time",
  C542="FT", "Full-time",
  C542="CT", "Contract",
  C542="FL", "Freelance"
)</f>
        <v>Full-time</v>
      </c>
      <c r="M542" t="str" cm="1">
        <f t="array" ref="M542">_xlfn.IFS(
  B542="EN", "Entry-level",
  B542="MI", "Middle-level",
  B542="SE", "Senior-level",
  B542="EX", "Executive-level"
)</f>
        <v>Senior-level</v>
      </c>
    </row>
    <row r="543" spans="1:13" hidden="1" x14ac:dyDescent="0.25">
      <c r="A543">
        <v>2022</v>
      </c>
      <c r="B543" t="s">
        <v>18</v>
      </c>
      <c r="C543" t="s">
        <v>12</v>
      </c>
      <c r="D543" t="s">
        <v>64</v>
      </c>
      <c r="E543">
        <v>175100</v>
      </c>
      <c r="F543" t="s">
        <v>14</v>
      </c>
      <c r="G543">
        <v>175100</v>
      </c>
      <c r="H543" t="s">
        <v>15</v>
      </c>
      <c r="I543">
        <v>100</v>
      </c>
      <c r="J543" t="s">
        <v>15</v>
      </c>
      <c r="K543" t="s">
        <v>16</v>
      </c>
      <c r="L543" t="str" cm="1">
        <f t="array" ref="L543">_xlfn.IFS(
  C543="PT", "Part-time",
  C543="FT", "Full-time",
  C543="CT", "Contract",
  C543="FL", "Freelance"
)</f>
        <v>Full-time</v>
      </c>
      <c r="M543" t="str" cm="1">
        <f t="array" ref="M543">_xlfn.IFS(
  B543="EN", "Entry-level",
  B543="MI", "Middle-level",
  B543="SE", "Senior-level",
  B543="EX", "Executive-level"
)</f>
        <v>Senior-level</v>
      </c>
    </row>
    <row r="544" spans="1:13" hidden="1" x14ac:dyDescent="0.25">
      <c r="A544">
        <v>2022</v>
      </c>
      <c r="B544" t="s">
        <v>18</v>
      </c>
      <c r="C544" t="s">
        <v>12</v>
      </c>
      <c r="D544" t="s">
        <v>13</v>
      </c>
      <c r="E544">
        <v>189650</v>
      </c>
      <c r="F544" t="s">
        <v>14</v>
      </c>
      <c r="G544">
        <v>189650</v>
      </c>
      <c r="H544" t="s">
        <v>15</v>
      </c>
      <c r="I544">
        <v>0</v>
      </c>
      <c r="J544" t="s">
        <v>15</v>
      </c>
      <c r="K544" t="s">
        <v>16</v>
      </c>
      <c r="L544" t="str" cm="1">
        <f t="array" ref="L544">_xlfn.IFS(
  C544="PT", "Part-time",
  C544="FT", "Full-time",
  C544="CT", "Contract",
  C544="FL", "Freelance"
)</f>
        <v>Full-time</v>
      </c>
      <c r="M544" t="str" cm="1">
        <f t="array" ref="M544">_xlfn.IFS(
  B544="EN", "Entry-level",
  B544="MI", "Middle-level",
  B544="SE", "Senior-level",
  B544="EX", "Executive-level"
)</f>
        <v>Senior-level</v>
      </c>
    </row>
    <row r="545" spans="1:13" hidden="1" x14ac:dyDescent="0.25">
      <c r="A545">
        <v>2022</v>
      </c>
      <c r="B545" t="s">
        <v>18</v>
      </c>
      <c r="C545" t="s">
        <v>12</v>
      </c>
      <c r="D545" t="s">
        <v>13</v>
      </c>
      <c r="E545">
        <v>164996</v>
      </c>
      <c r="F545" t="s">
        <v>14</v>
      </c>
      <c r="G545">
        <v>164996</v>
      </c>
      <c r="H545" t="s">
        <v>15</v>
      </c>
      <c r="I545">
        <v>0</v>
      </c>
      <c r="J545" t="s">
        <v>15</v>
      </c>
      <c r="K545" t="s">
        <v>16</v>
      </c>
      <c r="L545" t="str" cm="1">
        <f t="array" ref="L545">_xlfn.IFS(
  C545="PT", "Part-time",
  C545="FT", "Full-time",
  C545="CT", "Contract",
  C545="FL", "Freelance"
)</f>
        <v>Full-time</v>
      </c>
      <c r="M545" t="str" cm="1">
        <f t="array" ref="M545">_xlfn.IFS(
  B545="EN", "Entry-level",
  B545="MI", "Middle-level",
  B545="SE", "Senior-level",
  B545="EX", "Executive-level"
)</f>
        <v>Senior-level</v>
      </c>
    </row>
    <row r="546" spans="1:13" hidden="1" x14ac:dyDescent="0.25">
      <c r="A546">
        <v>2022</v>
      </c>
      <c r="B546" t="s">
        <v>18</v>
      </c>
      <c r="C546" t="s">
        <v>12</v>
      </c>
      <c r="D546" t="s">
        <v>38</v>
      </c>
      <c r="E546">
        <v>149040</v>
      </c>
      <c r="F546" t="s">
        <v>14</v>
      </c>
      <c r="G546">
        <v>149040</v>
      </c>
      <c r="H546" t="s">
        <v>15</v>
      </c>
      <c r="I546">
        <v>100</v>
      </c>
      <c r="J546" t="s">
        <v>15</v>
      </c>
      <c r="K546" t="s">
        <v>16</v>
      </c>
      <c r="L546" t="str" cm="1">
        <f t="array" ref="L546">_xlfn.IFS(
  C546="PT", "Part-time",
  C546="FT", "Full-time",
  C546="CT", "Contract",
  C546="FL", "Freelance"
)</f>
        <v>Full-time</v>
      </c>
      <c r="M546" t="str" cm="1">
        <f t="array" ref="M546">_xlfn.IFS(
  B546="EN", "Entry-level",
  B546="MI", "Middle-level",
  B546="SE", "Senior-level",
  B546="EX", "Executive-level"
)</f>
        <v>Senior-level</v>
      </c>
    </row>
    <row r="547" spans="1:13" hidden="1" x14ac:dyDescent="0.25">
      <c r="A547">
        <v>2022</v>
      </c>
      <c r="B547" t="s">
        <v>18</v>
      </c>
      <c r="C547" t="s">
        <v>12</v>
      </c>
      <c r="D547" t="s">
        <v>38</v>
      </c>
      <c r="E547">
        <v>113900</v>
      </c>
      <c r="F547" t="s">
        <v>14</v>
      </c>
      <c r="G547">
        <v>113900</v>
      </c>
      <c r="H547" t="s">
        <v>15</v>
      </c>
      <c r="I547">
        <v>100</v>
      </c>
      <c r="J547" t="s">
        <v>15</v>
      </c>
      <c r="K547" t="s">
        <v>16</v>
      </c>
      <c r="L547" t="str" cm="1">
        <f t="array" ref="L547">_xlfn.IFS(
  C547="PT", "Part-time",
  C547="FT", "Full-time",
  C547="CT", "Contract",
  C547="FL", "Freelance"
)</f>
        <v>Full-time</v>
      </c>
      <c r="M547" t="str" cm="1">
        <f t="array" ref="M547">_xlfn.IFS(
  B547="EN", "Entry-level",
  B547="MI", "Middle-level",
  B547="SE", "Senior-level",
  B547="EX", "Executive-level"
)</f>
        <v>Senior-level</v>
      </c>
    </row>
    <row r="548" spans="1:13" hidden="1" x14ac:dyDescent="0.25">
      <c r="A548">
        <v>2022</v>
      </c>
      <c r="B548" t="s">
        <v>18</v>
      </c>
      <c r="C548" t="s">
        <v>12</v>
      </c>
      <c r="D548" t="s">
        <v>19</v>
      </c>
      <c r="E548">
        <v>154000</v>
      </c>
      <c r="F548" t="s">
        <v>14</v>
      </c>
      <c r="G548">
        <v>154000</v>
      </c>
      <c r="H548" t="s">
        <v>15</v>
      </c>
      <c r="I548">
        <v>100</v>
      </c>
      <c r="J548" t="s">
        <v>15</v>
      </c>
      <c r="K548" t="s">
        <v>16</v>
      </c>
      <c r="L548" t="str" cm="1">
        <f t="array" ref="L548">_xlfn.IFS(
  C548="PT", "Part-time",
  C548="FT", "Full-time",
  C548="CT", "Contract",
  C548="FL", "Freelance"
)</f>
        <v>Full-time</v>
      </c>
      <c r="M548" t="str" cm="1">
        <f t="array" ref="M548">_xlfn.IFS(
  B548="EN", "Entry-level",
  B548="MI", "Middle-level",
  B548="SE", "Senior-level",
  B548="EX", "Executive-level"
)</f>
        <v>Senior-level</v>
      </c>
    </row>
    <row r="549" spans="1:13" hidden="1" x14ac:dyDescent="0.25">
      <c r="A549">
        <v>2022</v>
      </c>
      <c r="B549" t="s">
        <v>18</v>
      </c>
      <c r="C549" t="s">
        <v>12</v>
      </c>
      <c r="D549" t="s">
        <v>19</v>
      </c>
      <c r="E549">
        <v>126000</v>
      </c>
      <c r="F549" t="s">
        <v>14</v>
      </c>
      <c r="G549">
        <v>126000</v>
      </c>
      <c r="H549" t="s">
        <v>15</v>
      </c>
      <c r="I549">
        <v>100</v>
      </c>
      <c r="J549" t="s">
        <v>15</v>
      </c>
      <c r="K549" t="s">
        <v>16</v>
      </c>
      <c r="L549" t="str" cm="1">
        <f t="array" ref="L549">_xlfn.IFS(
  C549="PT", "Part-time",
  C549="FT", "Full-time",
  C549="CT", "Contract",
  C549="FL", "Freelance"
)</f>
        <v>Full-time</v>
      </c>
      <c r="M549" t="str" cm="1">
        <f t="array" ref="M549">_xlfn.IFS(
  B549="EN", "Entry-level",
  B549="MI", "Middle-level",
  B549="SE", "Senior-level",
  B549="EX", "Executive-level"
)</f>
        <v>Senior-level</v>
      </c>
    </row>
    <row r="550" spans="1:13" hidden="1" x14ac:dyDescent="0.25">
      <c r="A550">
        <v>2022</v>
      </c>
      <c r="B550" t="s">
        <v>18</v>
      </c>
      <c r="C550" t="s">
        <v>12</v>
      </c>
      <c r="D550" t="s">
        <v>13</v>
      </c>
      <c r="E550">
        <v>200000</v>
      </c>
      <c r="F550" t="s">
        <v>14</v>
      </c>
      <c r="G550">
        <v>200000</v>
      </c>
      <c r="H550" t="s">
        <v>15</v>
      </c>
      <c r="I550">
        <v>100</v>
      </c>
      <c r="J550" t="s">
        <v>15</v>
      </c>
      <c r="K550" t="s">
        <v>28</v>
      </c>
      <c r="L550" t="str" cm="1">
        <f t="array" ref="L550">_xlfn.IFS(
  C550="PT", "Part-time",
  C550="FT", "Full-time",
  C550="CT", "Contract",
  C550="FL", "Freelance"
)</f>
        <v>Full-time</v>
      </c>
      <c r="M550" t="str" cm="1">
        <f t="array" ref="M550">_xlfn.IFS(
  B550="EN", "Entry-level",
  B550="MI", "Middle-level",
  B550="SE", "Senior-level",
  B550="EX", "Executive-level"
)</f>
        <v>Senior-level</v>
      </c>
    </row>
    <row r="551" spans="1:13" hidden="1" x14ac:dyDescent="0.25">
      <c r="A551">
        <v>2022</v>
      </c>
      <c r="B551" t="s">
        <v>18</v>
      </c>
      <c r="C551" t="s">
        <v>12</v>
      </c>
      <c r="D551" t="s">
        <v>13</v>
      </c>
      <c r="E551">
        <v>150000</v>
      </c>
      <c r="F551" t="s">
        <v>14</v>
      </c>
      <c r="G551">
        <v>150000</v>
      </c>
      <c r="H551" t="s">
        <v>15</v>
      </c>
      <c r="I551">
        <v>100</v>
      </c>
      <c r="J551" t="s">
        <v>15</v>
      </c>
      <c r="K551" t="s">
        <v>28</v>
      </c>
      <c r="L551" t="str" cm="1">
        <f t="array" ref="L551">_xlfn.IFS(
  C551="PT", "Part-time",
  C551="FT", "Full-time",
  C551="CT", "Contract",
  C551="FL", "Freelance"
)</f>
        <v>Full-time</v>
      </c>
      <c r="M551" t="str" cm="1">
        <f t="array" ref="M551">_xlfn.IFS(
  B551="EN", "Entry-level",
  B551="MI", "Middle-level",
  B551="SE", "Senior-level",
  B551="EX", "Executive-level"
)</f>
        <v>Senior-level</v>
      </c>
    </row>
    <row r="552" spans="1:13" hidden="1" x14ac:dyDescent="0.25">
      <c r="A552">
        <v>2022</v>
      </c>
      <c r="B552" t="s">
        <v>18</v>
      </c>
      <c r="C552" t="s">
        <v>12</v>
      </c>
      <c r="D552" t="s">
        <v>19</v>
      </c>
      <c r="E552">
        <v>195700</v>
      </c>
      <c r="F552" t="s">
        <v>14</v>
      </c>
      <c r="G552">
        <v>195700</v>
      </c>
      <c r="H552" t="s">
        <v>15</v>
      </c>
      <c r="I552">
        <v>0</v>
      </c>
      <c r="J552" t="s">
        <v>15</v>
      </c>
      <c r="K552" t="s">
        <v>16</v>
      </c>
      <c r="L552" t="str" cm="1">
        <f t="array" ref="L552">_xlfn.IFS(
  C552="PT", "Part-time",
  C552="FT", "Full-time",
  C552="CT", "Contract",
  C552="FL", "Freelance"
)</f>
        <v>Full-time</v>
      </c>
      <c r="M552" t="str" cm="1">
        <f t="array" ref="M552">_xlfn.IFS(
  B552="EN", "Entry-level",
  B552="MI", "Middle-level",
  B552="SE", "Senior-level",
  B552="EX", "Executive-level"
)</f>
        <v>Senior-level</v>
      </c>
    </row>
    <row r="553" spans="1:13" hidden="1" x14ac:dyDescent="0.25">
      <c r="A553">
        <v>2022</v>
      </c>
      <c r="B553" t="s">
        <v>18</v>
      </c>
      <c r="C553" t="s">
        <v>12</v>
      </c>
      <c r="D553" t="s">
        <v>19</v>
      </c>
      <c r="E553">
        <v>130500</v>
      </c>
      <c r="F553" t="s">
        <v>14</v>
      </c>
      <c r="G553">
        <v>130500</v>
      </c>
      <c r="H553" t="s">
        <v>15</v>
      </c>
      <c r="I553">
        <v>0</v>
      </c>
      <c r="J553" t="s">
        <v>15</v>
      </c>
      <c r="K553" t="s">
        <v>16</v>
      </c>
      <c r="L553" t="str" cm="1">
        <f t="array" ref="L553">_xlfn.IFS(
  C553="PT", "Part-time",
  C553="FT", "Full-time",
  C553="CT", "Contract",
  C553="FL", "Freelance"
)</f>
        <v>Full-time</v>
      </c>
      <c r="M553" t="str" cm="1">
        <f t="array" ref="M553">_xlfn.IFS(
  B553="EN", "Entry-level",
  B553="MI", "Middle-level",
  B553="SE", "Senior-level",
  B553="EX", "Executive-level"
)</f>
        <v>Senior-level</v>
      </c>
    </row>
    <row r="554" spans="1:13" hidden="1" x14ac:dyDescent="0.25">
      <c r="A554">
        <v>2022</v>
      </c>
      <c r="B554" t="s">
        <v>18</v>
      </c>
      <c r="C554" t="s">
        <v>12</v>
      </c>
      <c r="D554" t="s">
        <v>32</v>
      </c>
      <c r="E554">
        <v>170000</v>
      </c>
      <c r="F554" t="s">
        <v>14</v>
      </c>
      <c r="G554">
        <v>170000</v>
      </c>
      <c r="H554" t="s">
        <v>15</v>
      </c>
      <c r="I554">
        <v>100</v>
      </c>
      <c r="J554" t="s">
        <v>15</v>
      </c>
      <c r="K554" t="s">
        <v>16</v>
      </c>
      <c r="L554" t="str" cm="1">
        <f t="array" ref="L554">_xlfn.IFS(
  C554="PT", "Part-time",
  C554="FT", "Full-time",
  C554="CT", "Contract",
  C554="FL", "Freelance"
)</f>
        <v>Full-time</v>
      </c>
      <c r="M554" t="str" cm="1">
        <f t="array" ref="M554">_xlfn.IFS(
  B554="EN", "Entry-level",
  B554="MI", "Middle-level",
  B554="SE", "Senior-level",
  B554="EX", "Executive-level"
)</f>
        <v>Senior-level</v>
      </c>
    </row>
    <row r="555" spans="1:13" hidden="1" x14ac:dyDescent="0.25">
      <c r="A555">
        <v>2022</v>
      </c>
      <c r="B555" t="s">
        <v>18</v>
      </c>
      <c r="C555" t="s">
        <v>12</v>
      </c>
      <c r="D555" t="s">
        <v>32</v>
      </c>
      <c r="E555">
        <v>135000</v>
      </c>
      <c r="F555" t="s">
        <v>14</v>
      </c>
      <c r="G555">
        <v>135000</v>
      </c>
      <c r="H555" t="s">
        <v>15</v>
      </c>
      <c r="I555">
        <v>100</v>
      </c>
      <c r="J555" t="s">
        <v>15</v>
      </c>
      <c r="K555" t="s">
        <v>16</v>
      </c>
      <c r="L555" t="str" cm="1">
        <f t="array" ref="L555">_xlfn.IFS(
  C555="PT", "Part-time",
  C555="FT", "Full-time",
  C555="CT", "Contract",
  C555="FL", "Freelance"
)</f>
        <v>Full-time</v>
      </c>
      <c r="M555" t="str" cm="1">
        <f t="array" ref="M555">_xlfn.IFS(
  B555="EN", "Entry-level",
  B555="MI", "Middle-level",
  B555="SE", "Senior-level",
  B555="EX", "Executive-level"
)</f>
        <v>Senior-level</v>
      </c>
    </row>
    <row r="556" spans="1:13" hidden="1" x14ac:dyDescent="0.25">
      <c r="A556">
        <v>2022</v>
      </c>
      <c r="B556" t="s">
        <v>11</v>
      </c>
      <c r="C556" t="s">
        <v>12</v>
      </c>
      <c r="D556" t="s">
        <v>19</v>
      </c>
      <c r="E556">
        <v>80000</v>
      </c>
      <c r="F556" t="s">
        <v>26</v>
      </c>
      <c r="G556">
        <v>99084</v>
      </c>
      <c r="H556" t="s">
        <v>27</v>
      </c>
      <c r="I556">
        <v>0</v>
      </c>
      <c r="J556" t="s">
        <v>27</v>
      </c>
      <c r="K556" t="s">
        <v>16</v>
      </c>
      <c r="L556" t="str" cm="1">
        <f t="array" ref="L556">_xlfn.IFS(
  C556="PT", "Part-time",
  C556="FT", "Full-time",
  C556="CT", "Contract",
  C556="FL", "Freelance"
)</f>
        <v>Full-time</v>
      </c>
      <c r="M556" t="str" cm="1">
        <f t="array" ref="M556">_xlfn.IFS(
  B556="EN", "Entry-level",
  B556="MI", "Middle-level",
  B556="SE", "Senior-level",
  B556="EX", "Executive-level"
)</f>
        <v>Middle-level</v>
      </c>
    </row>
    <row r="557" spans="1:13" hidden="1" x14ac:dyDescent="0.25">
      <c r="A557">
        <v>2022</v>
      </c>
      <c r="B557" t="s">
        <v>11</v>
      </c>
      <c r="C557" t="s">
        <v>12</v>
      </c>
      <c r="D557" t="s">
        <v>19</v>
      </c>
      <c r="E557">
        <v>60000</v>
      </c>
      <c r="F557" t="s">
        <v>26</v>
      </c>
      <c r="G557">
        <v>74313</v>
      </c>
      <c r="H557" t="s">
        <v>27</v>
      </c>
      <c r="I557">
        <v>0</v>
      </c>
      <c r="J557" t="s">
        <v>27</v>
      </c>
      <c r="K557" t="s">
        <v>16</v>
      </c>
      <c r="L557" t="str" cm="1">
        <f t="array" ref="L557">_xlfn.IFS(
  C557="PT", "Part-time",
  C557="FT", "Full-time",
  C557="CT", "Contract",
  C557="FL", "Freelance"
)</f>
        <v>Full-time</v>
      </c>
      <c r="M557" t="str" cm="1">
        <f t="array" ref="M557">_xlfn.IFS(
  B557="EN", "Entry-level",
  B557="MI", "Middle-level",
  B557="SE", "Senior-level",
  B557="EX", "Executive-level"
)</f>
        <v>Middle-level</v>
      </c>
    </row>
    <row r="558" spans="1:13" hidden="1" x14ac:dyDescent="0.25">
      <c r="A558">
        <v>2022</v>
      </c>
      <c r="B558" t="s">
        <v>18</v>
      </c>
      <c r="C558" t="s">
        <v>12</v>
      </c>
      <c r="D558" t="s">
        <v>24</v>
      </c>
      <c r="E558">
        <v>117000</v>
      </c>
      <c r="F558" t="s">
        <v>14</v>
      </c>
      <c r="G558">
        <v>117000</v>
      </c>
      <c r="H558" t="s">
        <v>15</v>
      </c>
      <c r="I558">
        <v>100</v>
      </c>
      <c r="J558" t="s">
        <v>15</v>
      </c>
      <c r="K558" t="s">
        <v>16</v>
      </c>
      <c r="L558" t="str" cm="1">
        <f t="array" ref="L558">_xlfn.IFS(
  C558="PT", "Part-time",
  C558="FT", "Full-time",
  C558="CT", "Contract",
  C558="FL", "Freelance"
)</f>
        <v>Full-time</v>
      </c>
      <c r="M558" t="str" cm="1">
        <f t="array" ref="M558">_xlfn.IFS(
  B558="EN", "Entry-level",
  B558="MI", "Middle-level",
  B558="SE", "Senior-level",
  B558="EX", "Executive-level"
)</f>
        <v>Senior-level</v>
      </c>
    </row>
    <row r="559" spans="1:13" hidden="1" x14ac:dyDescent="0.25">
      <c r="A559">
        <v>2022</v>
      </c>
      <c r="B559" t="s">
        <v>18</v>
      </c>
      <c r="C559" t="s">
        <v>12</v>
      </c>
      <c r="D559" t="s">
        <v>24</v>
      </c>
      <c r="E559">
        <v>99450</v>
      </c>
      <c r="F559" t="s">
        <v>14</v>
      </c>
      <c r="G559">
        <v>99450</v>
      </c>
      <c r="H559" t="s">
        <v>15</v>
      </c>
      <c r="I559">
        <v>100</v>
      </c>
      <c r="J559" t="s">
        <v>15</v>
      </c>
      <c r="K559" t="s">
        <v>16</v>
      </c>
      <c r="L559" t="str" cm="1">
        <f t="array" ref="L559">_xlfn.IFS(
  C559="PT", "Part-time",
  C559="FT", "Full-time",
  C559="CT", "Contract",
  C559="FL", "Freelance"
)</f>
        <v>Full-time</v>
      </c>
      <c r="M559" t="str" cm="1">
        <f t="array" ref="M559">_xlfn.IFS(
  B559="EN", "Entry-level",
  B559="MI", "Middle-level",
  B559="SE", "Senior-level",
  B559="EX", "Executive-level"
)</f>
        <v>Senior-level</v>
      </c>
    </row>
    <row r="560" spans="1:13" hidden="1" x14ac:dyDescent="0.25">
      <c r="A560">
        <v>2022</v>
      </c>
      <c r="B560" t="s">
        <v>18</v>
      </c>
      <c r="C560" t="s">
        <v>12</v>
      </c>
      <c r="D560" t="s">
        <v>19</v>
      </c>
      <c r="E560">
        <v>200000</v>
      </c>
      <c r="F560" t="s">
        <v>14</v>
      </c>
      <c r="G560">
        <v>200000</v>
      </c>
      <c r="H560" t="s">
        <v>67</v>
      </c>
      <c r="I560">
        <v>100</v>
      </c>
      <c r="J560" t="s">
        <v>67</v>
      </c>
      <c r="K560" t="s">
        <v>16</v>
      </c>
      <c r="L560" t="str" cm="1">
        <f t="array" ref="L560">_xlfn.IFS(
  C560="PT", "Part-time",
  C560="FT", "Full-time",
  C560="CT", "Contract",
  C560="FL", "Freelance"
)</f>
        <v>Full-time</v>
      </c>
      <c r="M560" t="str" cm="1">
        <f t="array" ref="M560">_xlfn.IFS(
  B560="EN", "Entry-level",
  B560="MI", "Middle-level",
  B560="SE", "Senior-level",
  B560="EX", "Executive-level"
)</f>
        <v>Senior-level</v>
      </c>
    </row>
    <row r="561" spans="1:13" hidden="1" x14ac:dyDescent="0.25">
      <c r="A561">
        <v>2022</v>
      </c>
      <c r="B561" t="s">
        <v>18</v>
      </c>
      <c r="C561" t="s">
        <v>12</v>
      </c>
      <c r="D561" t="s">
        <v>19</v>
      </c>
      <c r="E561">
        <v>135000</v>
      </c>
      <c r="F561" t="s">
        <v>14</v>
      </c>
      <c r="G561">
        <v>135000</v>
      </c>
      <c r="H561" t="s">
        <v>67</v>
      </c>
      <c r="I561">
        <v>100</v>
      </c>
      <c r="J561" t="s">
        <v>67</v>
      </c>
      <c r="K561" t="s">
        <v>16</v>
      </c>
      <c r="L561" t="str" cm="1">
        <f t="array" ref="L561">_xlfn.IFS(
  C561="PT", "Part-time",
  C561="FT", "Full-time",
  C561="CT", "Contract",
  C561="FL", "Freelance"
)</f>
        <v>Full-time</v>
      </c>
      <c r="M561" t="str" cm="1">
        <f t="array" ref="M561">_xlfn.IFS(
  B561="EN", "Entry-level",
  B561="MI", "Middle-level",
  B561="SE", "Senior-level",
  B561="EX", "Executive-level"
)</f>
        <v>Senior-level</v>
      </c>
    </row>
    <row r="562" spans="1:13" hidden="1" x14ac:dyDescent="0.25">
      <c r="A562">
        <v>2022</v>
      </c>
      <c r="B562" t="s">
        <v>18</v>
      </c>
      <c r="C562" t="s">
        <v>12</v>
      </c>
      <c r="D562" t="s">
        <v>13</v>
      </c>
      <c r="E562">
        <v>193900</v>
      </c>
      <c r="F562" t="s">
        <v>14</v>
      </c>
      <c r="G562">
        <v>193900</v>
      </c>
      <c r="H562" t="s">
        <v>15</v>
      </c>
      <c r="I562">
        <v>0</v>
      </c>
      <c r="J562" t="s">
        <v>15</v>
      </c>
      <c r="K562" t="s">
        <v>16</v>
      </c>
      <c r="L562" t="str" cm="1">
        <f t="array" ref="L562">_xlfn.IFS(
  C562="PT", "Part-time",
  C562="FT", "Full-time",
  C562="CT", "Contract",
  C562="FL", "Freelance"
)</f>
        <v>Full-time</v>
      </c>
      <c r="M562" t="str" cm="1">
        <f t="array" ref="M562">_xlfn.IFS(
  B562="EN", "Entry-level",
  B562="MI", "Middle-level",
  B562="SE", "Senior-level",
  B562="EX", "Executive-level"
)</f>
        <v>Senior-level</v>
      </c>
    </row>
    <row r="563" spans="1:13" hidden="1" x14ac:dyDescent="0.25">
      <c r="A563">
        <v>2022</v>
      </c>
      <c r="B563" t="s">
        <v>18</v>
      </c>
      <c r="C563" t="s">
        <v>12</v>
      </c>
      <c r="D563" t="s">
        <v>13</v>
      </c>
      <c r="E563">
        <v>129300</v>
      </c>
      <c r="F563" t="s">
        <v>14</v>
      </c>
      <c r="G563">
        <v>129300</v>
      </c>
      <c r="H563" t="s">
        <v>15</v>
      </c>
      <c r="I563">
        <v>0</v>
      </c>
      <c r="J563" t="s">
        <v>15</v>
      </c>
      <c r="K563" t="s">
        <v>16</v>
      </c>
      <c r="L563" t="str" cm="1">
        <f t="array" ref="L563">_xlfn.IFS(
  C563="PT", "Part-time",
  C563="FT", "Full-time",
  C563="CT", "Contract",
  C563="FL", "Freelance"
)</f>
        <v>Full-time</v>
      </c>
      <c r="M563" t="str" cm="1">
        <f t="array" ref="M563">_xlfn.IFS(
  B563="EN", "Entry-level",
  B563="MI", "Middle-level",
  B563="SE", "Senior-level",
  B563="EX", "Executive-level"
)</f>
        <v>Senior-level</v>
      </c>
    </row>
    <row r="564" spans="1:13" hidden="1" x14ac:dyDescent="0.25">
      <c r="A564">
        <v>2022</v>
      </c>
      <c r="B564" t="s">
        <v>25</v>
      </c>
      <c r="C564" t="s">
        <v>12</v>
      </c>
      <c r="D564" t="s">
        <v>13</v>
      </c>
      <c r="E564">
        <v>45000</v>
      </c>
      <c r="F564" t="s">
        <v>26</v>
      </c>
      <c r="G564">
        <v>55734</v>
      </c>
      <c r="H564" t="s">
        <v>27</v>
      </c>
      <c r="I564">
        <v>100</v>
      </c>
      <c r="J564" t="s">
        <v>27</v>
      </c>
      <c r="K564" t="s">
        <v>35</v>
      </c>
      <c r="L564" t="str" cm="1">
        <f t="array" ref="L564">_xlfn.IFS(
  C564="PT", "Part-time",
  C564="FT", "Full-time",
  C564="CT", "Contract",
  C564="FL", "Freelance"
)</f>
        <v>Full-time</v>
      </c>
      <c r="M564" t="str" cm="1">
        <f t="array" ref="M564">_xlfn.IFS(
  B564="EN", "Entry-level",
  B564="MI", "Middle-level",
  B564="SE", "Senior-level",
  B564="EX", "Executive-level"
)</f>
        <v>Entry-level</v>
      </c>
    </row>
    <row r="565" spans="1:13" hidden="1" x14ac:dyDescent="0.25">
      <c r="A565">
        <v>2022</v>
      </c>
      <c r="B565" t="s">
        <v>18</v>
      </c>
      <c r="C565" t="s">
        <v>12</v>
      </c>
      <c r="D565" t="s">
        <v>24</v>
      </c>
      <c r="E565">
        <v>70000</v>
      </c>
      <c r="F565" t="s">
        <v>26</v>
      </c>
      <c r="G565">
        <v>86698</v>
      </c>
      <c r="H565" t="s">
        <v>27</v>
      </c>
      <c r="I565">
        <v>0</v>
      </c>
      <c r="J565" t="s">
        <v>27</v>
      </c>
      <c r="K565" t="s">
        <v>16</v>
      </c>
      <c r="L565" t="str" cm="1">
        <f t="array" ref="L565">_xlfn.IFS(
  C565="PT", "Part-time",
  C565="FT", "Full-time",
  C565="CT", "Contract",
  C565="FL", "Freelance"
)</f>
        <v>Full-time</v>
      </c>
      <c r="M565" t="str" cm="1">
        <f t="array" ref="M565">_xlfn.IFS(
  B565="EN", "Entry-level",
  B565="MI", "Middle-level",
  B565="SE", "Senior-level",
  B565="EX", "Executive-level"
)</f>
        <v>Senior-level</v>
      </c>
    </row>
    <row r="566" spans="1:13" hidden="1" x14ac:dyDescent="0.25">
      <c r="A566">
        <v>2022</v>
      </c>
      <c r="B566" t="s">
        <v>18</v>
      </c>
      <c r="C566" t="s">
        <v>12</v>
      </c>
      <c r="D566" t="s">
        <v>24</v>
      </c>
      <c r="E566">
        <v>50000</v>
      </c>
      <c r="F566" t="s">
        <v>26</v>
      </c>
      <c r="G566">
        <v>61927</v>
      </c>
      <c r="H566" t="s">
        <v>27</v>
      </c>
      <c r="I566">
        <v>0</v>
      </c>
      <c r="J566" t="s">
        <v>27</v>
      </c>
      <c r="K566" t="s">
        <v>16</v>
      </c>
      <c r="L566" t="str" cm="1">
        <f t="array" ref="L566">_xlfn.IFS(
  C566="PT", "Part-time",
  C566="FT", "Full-time",
  C566="CT", "Contract",
  C566="FL", "Freelance"
)</f>
        <v>Full-time</v>
      </c>
      <c r="M566" t="str" cm="1">
        <f t="array" ref="M566">_xlfn.IFS(
  B566="EN", "Entry-level",
  B566="MI", "Middle-level",
  B566="SE", "Senior-level",
  B566="EX", "Executive-level"
)</f>
        <v>Senior-level</v>
      </c>
    </row>
    <row r="567" spans="1:13" hidden="1" x14ac:dyDescent="0.25">
      <c r="A567">
        <v>2022</v>
      </c>
      <c r="B567" t="s">
        <v>18</v>
      </c>
      <c r="C567" t="s">
        <v>12</v>
      </c>
      <c r="D567" t="s">
        <v>24</v>
      </c>
      <c r="E567">
        <v>175000</v>
      </c>
      <c r="F567" t="s">
        <v>14</v>
      </c>
      <c r="G567">
        <v>175000</v>
      </c>
      <c r="H567" t="s">
        <v>15</v>
      </c>
      <c r="I567">
        <v>100</v>
      </c>
      <c r="J567" t="s">
        <v>15</v>
      </c>
      <c r="K567" t="s">
        <v>16</v>
      </c>
      <c r="L567" t="str" cm="1">
        <f t="array" ref="L567">_xlfn.IFS(
  C567="PT", "Part-time",
  C567="FT", "Full-time",
  C567="CT", "Contract",
  C567="FL", "Freelance"
)</f>
        <v>Full-time</v>
      </c>
      <c r="M567" t="str" cm="1">
        <f t="array" ref="M567">_xlfn.IFS(
  B567="EN", "Entry-level",
  B567="MI", "Middle-level",
  B567="SE", "Senior-level",
  B567="EX", "Executive-level"
)</f>
        <v>Senior-level</v>
      </c>
    </row>
    <row r="568" spans="1:13" hidden="1" x14ac:dyDescent="0.25">
      <c r="A568">
        <v>2022</v>
      </c>
      <c r="B568" t="s">
        <v>18</v>
      </c>
      <c r="C568" t="s">
        <v>12</v>
      </c>
      <c r="D568" t="s">
        <v>24</v>
      </c>
      <c r="E568">
        <v>130000</v>
      </c>
      <c r="F568" t="s">
        <v>14</v>
      </c>
      <c r="G568">
        <v>130000</v>
      </c>
      <c r="H568" t="s">
        <v>15</v>
      </c>
      <c r="I568">
        <v>100</v>
      </c>
      <c r="J568" t="s">
        <v>15</v>
      </c>
      <c r="K568" t="s">
        <v>16</v>
      </c>
      <c r="L568" t="str" cm="1">
        <f t="array" ref="L568">_xlfn.IFS(
  C568="PT", "Part-time",
  C568="FT", "Full-time",
  C568="CT", "Contract",
  C568="FL", "Freelance"
)</f>
        <v>Full-time</v>
      </c>
      <c r="M568" t="str" cm="1">
        <f t="array" ref="M568">_xlfn.IFS(
  B568="EN", "Entry-level",
  B568="MI", "Middle-level",
  B568="SE", "Senior-level",
  B568="EX", "Executive-level"
)</f>
        <v>Senior-level</v>
      </c>
    </row>
    <row r="569" spans="1:13" hidden="1" x14ac:dyDescent="0.25">
      <c r="A569">
        <v>2022</v>
      </c>
      <c r="B569" t="s">
        <v>18</v>
      </c>
      <c r="C569" t="s">
        <v>12</v>
      </c>
      <c r="D569" t="s">
        <v>19</v>
      </c>
      <c r="E569">
        <v>188100</v>
      </c>
      <c r="F569" t="s">
        <v>14</v>
      </c>
      <c r="G569">
        <v>188100</v>
      </c>
      <c r="H569" t="s">
        <v>15</v>
      </c>
      <c r="I569">
        <v>0</v>
      </c>
      <c r="J569" t="s">
        <v>15</v>
      </c>
      <c r="K569" t="s">
        <v>16</v>
      </c>
      <c r="L569" t="str" cm="1">
        <f t="array" ref="L569">_xlfn.IFS(
  C569="PT", "Part-time",
  C569="FT", "Full-time",
  C569="CT", "Contract",
  C569="FL", "Freelance"
)</f>
        <v>Full-time</v>
      </c>
      <c r="M569" t="str" cm="1">
        <f t="array" ref="M569">_xlfn.IFS(
  B569="EN", "Entry-level",
  B569="MI", "Middle-level",
  B569="SE", "Senior-level",
  B569="EX", "Executive-level"
)</f>
        <v>Senior-level</v>
      </c>
    </row>
    <row r="570" spans="1:13" hidden="1" x14ac:dyDescent="0.25">
      <c r="A570">
        <v>2022</v>
      </c>
      <c r="B570" t="s">
        <v>18</v>
      </c>
      <c r="C570" t="s">
        <v>12</v>
      </c>
      <c r="D570" t="s">
        <v>19</v>
      </c>
      <c r="E570">
        <v>139860</v>
      </c>
      <c r="F570" t="s">
        <v>14</v>
      </c>
      <c r="G570">
        <v>139860</v>
      </c>
      <c r="H570" t="s">
        <v>15</v>
      </c>
      <c r="I570">
        <v>0</v>
      </c>
      <c r="J570" t="s">
        <v>15</v>
      </c>
      <c r="K570" t="s">
        <v>16</v>
      </c>
      <c r="L570" t="str" cm="1">
        <f t="array" ref="L570">_xlfn.IFS(
  C570="PT", "Part-time",
  C570="FT", "Full-time",
  C570="CT", "Contract",
  C570="FL", "Freelance"
)</f>
        <v>Full-time</v>
      </c>
      <c r="M570" t="str" cm="1">
        <f t="array" ref="M570">_xlfn.IFS(
  B570="EN", "Entry-level",
  B570="MI", "Middle-level",
  B570="SE", "Senior-level",
  B570="EX", "Executive-level"
)</f>
        <v>Senior-level</v>
      </c>
    </row>
    <row r="571" spans="1:13" hidden="1" x14ac:dyDescent="0.25">
      <c r="A571">
        <v>2022</v>
      </c>
      <c r="B571" t="s">
        <v>18</v>
      </c>
      <c r="C571" t="s">
        <v>12</v>
      </c>
      <c r="D571" t="s">
        <v>13</v>
      </c>
      <c r="E571">
        <v>248700</v>
      </c>
      <c r="F571" t="s">
        <v>14</v>
      </c>
      <c r="G571">
        <v>248700</v>
      </c>
      <c r="H571" t="s">
        <v>15</v>
      </c>
      <c r="I571">
        <v>0</v>
      </c>
      <c r="J571" t="s">
        <v>15</v>
      </c>
      <c r="K571" t="s">
        <v>16</v>
      </c>
      <c r="L571" t="str" cm="1">
        <f t="array" ref="L571">_xlfn.IFS(
  C571="PT", "Part-time",
  C571="FT", "Full-time",
  C571="CT", "Contract",
  C571="FL", "Freelance"
)</f>
        <v>Full-time</v>
      </c>
      <c r="M571" t="str" cm="1">
        <f t="array" ref="M571">_xlfn.IFS(
  B571="EN", "Entry-level",
  B571="MI", "Middle-level",
  B571="SE", "Senior-level",
  B571="EX", "Executive-level"
)</f>
        <v>Senior-level</v>
      </c>
    </row>
    <row r="572" spans="1:13" hidden="1" x14ac:dyDescent="0.25">
      <c r="A572">
        <v>2022</v>
      </c>
      <c r="B572" t="s">
        <v>18</v>
      </c>
      <c r="C572" t="s">
        <v>12</v>
      </c>
      <c r="D572" t="s">
        <v>13</v>
      </c>
      <c r="E572">
        <v>167100</v>
      </c>
      <c r="F572" t="s">
        <v>14</v>
      </c>
      <c r="G572">
        <v>167100</v>
      </c>
      <c r="H572" t="s">
        <v>15</v>
      </c>
      <c r="I572">
        <v>0</v>
      </c>
      <c r="J572" t="s">
        <v>15</v>
      </c>
      <c r="K572" t="s">
        <v>16</v>
      </c>
      <c r="L572" t="str" cm="1">
        <f t="array" ref="L572">_xlfn.IFS(
  C572="PT", "Part-time",
  C572="FT", "Full-time",
  C572="CT", "Contract",
  C572="FL", "Freelance"
)</f>
        <v>Full-time</v>
      </c>
      <c r="M572" t="str" cm="1">
        <f t="array" ref="M572">_xlfn.IFS(
  B572="EN", "Entry-level",
  B572="MI", "Middle-level",
  B572="SE", "Senior-level",
  B572="EX", "Executive-level"
)</f>
        <v>Senior-level</v>
      </c>
    </row>
    <row r="573" spans="1:13" hidden="1" x14ac:dyDescent="0.25">
      <c r="A573">
        <v>2022</v>
      </c>
      <c r="B573" t="s">
        <v>11</v>
      </c>
      <c r="C573" t="s">
        <v>12</v>
      </c>
      <c r="D573" t="s">
        <v>24</v>
      </c>
      <c r="E573">
        <v>450000</v>
      </c>
      <c r="F573" t="s">
        <v>43</v>
      </c>
      <c r="G573">
        <v>5772</v>
      </c>
      <c r="H573" t="s">
        <v>44</v>
      </c>
      <c r="I573">
        <v>100</v>
      </c>
      <c r="J573" t="s">
        <v>44</v>
      </c>
      <c r="K573" t="s">
        <v>35</v>
      </c>
      <c r="L573" t="str" cm="1">
        <f t="array" ref="L573">_xlfn.IFS(
  C573="PT", "Part-time",
  C573="FT", "Full-time",
  C573="CT", "Contract",
  C573="FL", "Freelance"
)</f>
        <v>Full-time</v>
      </c>
      <c r="M573" t="str" cm="1">
        <f t="array" ref="M573">_xlfn.IFS(
  B573="EN", "Entry-level",
  B573="MI", "Middle-level",
  B573="SE", "Senior-level",
  B573="EX", "Executive-level"
)</f>
        <v>Middle-level</v>
      </c>
    </row>
    <row r="574" spans="1:13" x14ac:dyDescent="0.25">
      <c r="A574">
        <v>2022</v>
      </c>
      <c r="B574" t="s">
        <v>18</v>
      </c>
      <c r="C574" t="s">
        <v>12</v>
      </c>
      <c r="D574" t="s">
        <v>17</v>
      </c>
      <c r="E574">
        <v>123400</v>
      </c>
      <c r="F574" t="s">
        <v>14</v>
      </c>
      <c r="G574">
        <v>123400</v>
      </c>
      <c r="H574" t="s">
        <v>15</v>
      </c>
      <c r="I574">
        <v>0</v>
      </c>
      <c r="J574" t="s">
        <v>15</v>
      </c>
      <c r="K574" t="s">
        <v>16</v>
      </c>
      <c r="L574" t="str" cm="1">
        <f t="array" ref="L574">_xlfn.IFS(
  C574="PT", "Part-time",
  C574="FT", "Full-time",
  C574="CT", "Contract",
  C574="FL", "Freelance"
)</f>
        <v>Full-time</v>
      </c>
      <c r="M574" t="str" cm="1">
        <f t="array" ref="M574">_xlfn.IFS(
  B574="EN", "Entry-level",
  B574="MI", "Middle-level",
  B574="SE", "Senior-level",
  B574="EX", "Executive-level"
)</f>
        <v>Senior-level</v>
      </c>
    </row>
    <row r="575" spans="1:13" x14ac:dyDescent="0.25">
      <c r="A575">
        <v>2022</v>
      </c>
      <c r="B575" t="s">
        <v>18</v>
      </c>
      <c r="C575" t="s">
        <v>12</v>
      </c>
      <c r="D575" t="s">
        <v>17</v>
      </c>
      <c r="E575">
        <v>88100</v>
      </c>
      <c r="F575" t="s">
        <v>14</v>
      </c>
      <c r="G575">
        <v>88100</v>
      </c>
      <c r="H575" t="s">
        <v>15</v>
      </c>
      <c r="I575">
        <v>0</v>
      </c>
      <c r="J575" t="s">
        <v>15</v>
      </c>
      <c r="K575" t="s">
        <v>16</v>
      </c>
      <c r="L575" t="str" cm="1">
        <f t="array" ref="L575">_xlfn.IFS(
  C575="PT", "Part-time",
  C575="FT", "Full-time",
  C575="CT", "Contract",
  C575="FL", "Freelance"
)</f>
        <v>Full-time</v>
      </c>
      <c r="M575" t="str" cm="1">
        <f t="array" ref="M575">_xlfn.IFS(
  B575="EN", "Entry-level",
  B575="MI", "Middle-level",
  B575="SE", "Senior-level",
  B575="EX", "Executive-level"
)</f>
        <v>Senior-level</v>
      </c>
    </row>
    <row r="576" spans="1:13" hidden="1" x14ac:dyDescent="0.25">
      <c r="A576">
        <v>2022</v>
      </c>
      <c r="B576" t="s">
        <v>11</v>
      </c>
      <c r="C576" t="s">
        <v>12</v>
      </c>
      <c r="D576" t="s">
        <v>50</v>
      </c>
      <c r="E576">
        <v>48000</v>
      </c>
      <c r="F576" t="s">
        <v>20</v>
      </c>
      <c r="G576">
        <v>50537</v>
      </c>
      <c r="H576" t="s">
        <v>53</v>
      </c>
      <c r="I576">
        <v>100</v>
      </c>
      <c r="J576" t="s">
        <v>53</v>
      </c>
      <c r="K576" t="s">
        <v>35</v>
      </c>
      <c r="L576" t="str" cm="1">
        <f t="array" ref="L576">_xlfn.IFS(
  C576="PT", "Part-time",
  C576="FT", "Full-time",
  C576="CT", "Contract",
  C576="FL", "Freelance"
)</f>
        <v>Full-time</v>
      </c>
      <c r="M576" t="str" cm="1">
        <f t="array" ref="M576">_xlfn.IFS(
  B576="EN", "Entry-level",
  B576="MI", "Middle-level",
  B576="SE", "Senior-level",
  B576="EX", "Executive-level"
)</f>
        <v>Middle-level</v>
      </c>
    </row>
    <row r="577" spans="1:13" x14ac:dyDescent="0.25">
      <c r="A577">
        <v>2022</v>
      </c>
      <c r="B577" t="s">
        <v>18</v>
      </c>
      <c r="C577" t="s">
        <v>12</v>
      </c>
      <c r="D577" t="s">
        <v>17</v>
      </c>
      <c r="E577">
        <v>245000</v>
      </c>
      <c r="F577" t="s">
        <v>14</v>
      </c>
      <c r="G577">
        <v>245000</v>
      </c>
      <c r="H577" t="s">
        <v>15</v>
      </c>
      <c r="I577">
        <v>0</v>
      </c>
      <c r="J577" t="s">
        <v>15</v>
      </c>
      <c r="K577" t="s">
        <v>16</v>
      </c>
      <c r="L577" t="str" cm="1">
        <f t="array" ref="L577">_xlfn.IFS(
  C577="PT", "Part-time",
  C577="FT", "Full-time",
  C577="CT", "Contract",
  C577="FL", "Freelance"
)</f>
        <v>Full-time</v>
      </c>
      <c r="M577" t="str" cm="1">
        <f t="array" ref="M577">_xlfn.IFS(
  B577="EN", "Entry-level",
  B577="MI", "Middle-level",
  B577="SE", "Senior-level",
  B577="EX", "Executive-level"
)</f>
        <v>Senior-level</v>
      </c>
    </row>
    <row r="578" spans="1:13" x14ac:dyDescent="0.25">
      <c r="A578">
        <v>2022</v>
      </c>
      <c r="B578" t="s">
        <v>18</v>
      </c>
      <c r="C578" t="s">
        <v>12</v>
      </c>
      <c r="D578" t="s">
        <v>17</v>
      </c>
      <c r="E578">
        <v>205000</v>
      </c>
      <c r="F578" t="s">
        <v>14</v>
      </c>
      <c r="G578">
        <v>205000</v>
      </c>
      <c r="H578" t="s">
        <v>15</v>
      </c>
      <c r="I578">
        <v>0</v>
      </c>
      <c r="J578" t="s">
        <v>15</v>
      </c>
      <c r="K578" t="s">
        <v>16</v>
      </c>
      <c r="L578" t="str" cm="1">
        <f t="array" ref="L578">_xlfn.IFS(
  C578="PT", "Part-time",
  C578="FT", "Full-time",
  C578="CT", "Contract",
  C578="FL", "Freelance"
)</f>
        <v>Full-time</v>
      </c>
      <c r="M578" t="str" cm="1">
        <f t="array" ref="M578">_xlfn.IFS(
  B578="EN", "Entry-level",
  B578="MI", "Middle-level",
  B578="SE", "Senior-level",
  B578="EX", "Executive-level"
)</f>
        <v>Senior-level</v>
      </c>
    </row>
    <row r="579" spans="1:13" hidden="1" x14ac:dyDescent="0.25">
      <c r="A579">
        <v>2022</v>
      </c>
      <c r="B579" t="s">
        <v>18</v>
      </c>
      <c r="C579" t="s">
        <v>12</v>
      </c>
      <c r="D579" t="s">
        <v>19</v>
      </c>
      <c r="E579">
        <v>141300</v>
      </c>
      <c r="F579" t="s">
        <v>14</v>
      </c>
      <c r="G579">
        <v>141300</v>
      </c>
      <c r="H579" t="s">
        <v>15</v>
      </c>
      <c r="I579">
        <v>0</v>
      </c>
      <c r="J579" t="s">
        <v>15</v>
      </c>
      <c r="K579" t="s">
        <v>16</v>
      </c>
      <c r="L579" t="str" cm="1">
        <f t="array" ref="L579">_xlfn.IFS(
  C579="PT", "Part-time",
  C579="FT", "Full-time",
  C579="CT", "Contract",
  C579="FL", "Freelance"
)</f>
        <v>Full-time</v>
      </c>
      <c r="M579" t="str" cm="1">
        <f t="array" ref="M579">_xlfn.IFS(
  B579="EN", "Entry-level",
  B579="MI", "Middle-level",
  B579="SE", "Senior-level",
  B579="EX", "Executive-level"
)</f>
        <v>Senior-level</v>
      </c>
    </row>
    <row r="580" spans="1:13" hidden="1" x14ac:dyDescent="0.25">
      <c r="A580">
        <v>2022</v>
      </c>
      <c r="B580" t="s">
        <v>18</v>
      </c>
      <c r="C580" t="s">
        <v>12</v>
      </c>
      <c r="D580" t="s">
        <v>19</v>
      </c>
      <c r="E580">
        <v>102100</v>
      </c>
      <c r="F580" t="s">
        <v>14</v>
      </c>
      <c r="G580">
        <v>102100</v>
      </c>
      <c r="H580" t="s">
        <v>15</v>
      </c>
      <c r="I580">
        <v>0</v>
      </c>
      <c r="J580" t="s">
        <v>15</v>
      </c>
      <c r="K580" t="s">
        <v>16</v>
      </c>
      <c r="L580" t="str" cm="1">
        <f t="array" ref="L580">_xlfn.IFS(
  C580="PT", "Part-time",
  C580="FT", "Full-time",
  C580="CT", "Contract",
  C580="FL", "Freelance"
)</f>
        <v>Full-time</v>
      </c>
      <c r="M580" t="str" cm="1">
        <f t="array" ref="M580">_xlfn.IFS(
  B580="EN", "Entry-level",
  B580="MI", "Middle-level",
  B580="SE", "Senior-level",
  B580="EX", "Executive-level"
)</f>
        <v>Senior-level</v>
      </c>
    </row>
    <row r="581" spans="1:13" hidden="1" x14ac:dyDescent="0.25">
      <c r="A581">
        <v>2022</v>
      </c>
      <c r="B581" t="s">
        <v>18</v>
      </c>
      <c r="C581" t="s">
        <v>12</v>
      </c>
      <c r="D581" t="s">
        <v>38</v>
      </c>
      <c r="E581">
        <v>141300</v>
      </c>
      <c r="F581" t="s">
        <v>14</v>
      </c>
      <c r="G581">
        <v>141300</v>
      </c>
      <c r="H581" t="s">
        <v>15</v>
      </c>
      <c r="I581">
        <v>0</v>
      </c>
      <c r="J581" t="s">
        <v>15</v>
      </c>
      <c r="K581" t="s">
        <v>16</v>
      </c>
      <c r="L581" t="str" cm="1">
        <f t="array" ref="L581">_xlfn.IFS(
  C581="PT", "Part-time",
  C581="FT", "Full-time",
  C581="CT", "Contract",
  C581="FL", "Freelance"
)</f>
        <v>Full-time</v>
      </c>
      <c r="M581" t="str" cm="1">
        <f t="array" ref="M581">_xlfn.IFS(
  B581="EN", "Entry-level",
  B581="MI", "Middle-level",
  B581="SE", "Senior-level",
  B581="EX", "Executive-level"
)</f>
        <v>Senior-level</v>
      </c>
    </row>
    <row r="582" spans="1:13" hidden="1" x14ac:dyDescent="0.25">
      <c r="A582">
        <v>2022</v>
      </c>
      <c r="B582" t="s">
        <v>18</v>
      </c>
      <c r="C582" t="s">
        <v>12</v>
      </c>
      <c r="D582" t="s">
        <v>38</v>
      </c>
      <c r="E582">
        <v>102100</v>
      </c>
      <c r="F582" t="s">
        <v>14</v>
      </c>
      <c r="G582">
        <v>102100</v>
      </c>
      <c r="H582" t="s">
        <v>15</v>
      </c>
      <c r="I582">
        <v>0</v>
      </c>
      <c r="J582" t="s">
        <v>15</v>
      </c>
      <c r="K582" t="s">
        <v>16</v>
      </c>
      <c r="L582" t="str" cm="1">
        <f t="array" ref="L582">_xlfn.IFS(
  C582="PT", "Part-time",
  C582="FT", "Full-time",
  C582="CT", "Contract",
  C582="FL", "Freelance"
)</f>
        <v>Full-time</v>
      </c>
      <c r="M582" t="str" cm="1">
        <f t="array" ref="M582">_xlfn.IFS(
  B582="EN", "Entry-level",
  B582="MI", "Middle-level",
  B582="SE", "Senior-level",
  B582="EX", "Executive-level"
)</f>
        <v>Senior-level</v>
      </c>
    </row>
    <row r="583" spans="1:13" hidden="1" x14ac:dyDescent="0.25">
      <c r="A583">
        <v>2022</v>
      </c>
      <c r="B583" t="s">
        <v>25</v>
      </c>
      <c r="C583" t="s">
        <v>12</v>
      </c>
      <c r="D583" t="s">
        <v>24</v>
      </c>
      <c r="E583">
        <v>50000</v>
      </c>
      <c r="F583" t="s">
        <v>14</v>
      </c>
      <c r="G583">
        <v>50000</v>
      </c>
      <c r="H583" t="s">
        <v>87</v>
      </c>
      <c r="I583">
        <v>100</v>
      </c>
      <c r="J583" t="s">
        <v>87</v>
      </c>
      <c r="K583" t="s">
        <v>28</v>
      </c>
      <c r="L583" t="str" cm="1">
        <f t="array" ref="L583">_xlfn.IFS(
  C583="PT", "Part-time",
  C583="FT", "Full-time",
  C583="CT", "Contract",
  C583="FL", "Freelance"
)</f>
        <v>Full-time</v>
      </c>
      <c r="M583" t="str" cm="1">
        <f t="array" ref="M583">_xlfn.IFS(
  B583="EN", "Entry-level",
  B583="MI", "Middle-level",
  B583="SE", "Senior-level",
  B583="EX", "Executive-level"
)</f>
        <v>Entry-level</v>
      </c>
    </row>
    <row r="584" spans="1:13" x14ac:dyDescent="0.25">
      <c r="A584">
        <v>2022</v>
      </c>
      <c r="B584" t="s">
        <v>25</v>
      </c>
      <c r="C584" t="s">
        <v>12</v>
      </c>
      <c r="D584" t="s">
        <v>17</v>
      </c>
      <c r="E584">
        <v>80000</v>
      </c>
      <c r="F584" t="s">
        <v>20</v>
      </c>
      <c r="G584">
        <v>84229</v>
      </c>
      <c r="H584" t="s">
        <v>88</v>
      </c>
      <c r="I584">
        <v>100</v>
      </c>
      <c r="J584" t="s">
        <v>88</v>
      </c>
      <c r="K584" t="s">
        <v>28</v>
      </c>
      <c r="L584" t="str" cm="1">
        <f t="array" ref="L584">_xlfn.IFS(
  C584="PT", "Part-time",
  C584="FT", "Full-time",
  C584="CT", "Contract",
  C584="FL", "Freelance"
)</f>
        <v>Full-time</v>
      </c>
      <c r="M584" t="str" cm="1">
        <f t="array" ref="M584">_xlfn.IFS(
  B584="EN", "Entry-level",
  B584="MI", "Middle-level",
  B584="SE", "Senior-level",
  B584="EX", "Executive-level"
)</f>
        <v>Entry-level</v>
      </c>
    </row>
    <row r="585" spans="1:13" x14ac:dyDescent="0.25">
      <c r="A585">
        <v>2022</v>
      </c>
      <c r="B585" t="s">
        <v>18</v>
      </c>
      <c r="C585" t="s">
        <v>12</v>
      </c>
      <c r="D585" t="s">
        <v>17</v>
      </c>
      <c r="E585">
        <v>12500</v>
      </c>
      <c r="F585" t="s">
        <v>76</v>
      </c>
      <c r="G585">
        <v>2428</v>
      </c>
      <c r="H585" t="s">
        <v>41</v>
      </c>
      <c r="I585">
        <v>100</v>
      </c>
      <c r="J585" t="s">
        <v>41</v>
      </c>
      <c r="K585" t="s">
        <v>28</v>
      </c>
      <c r="L585" t="str" cm="1">
        <f t="array" ref="L585">_xlfn.IFS(
  C585="PT", "Part-time",
  C585="FT", "Full-time",
  C585="CT", "Contract",
  C585="FL", "Freelance"
)</f>
        <v>Full-time</v>
      </c>
      <c r="M585" t="str" cm="1">
        <f t="array" ref="M585">_xlfn.IFS(
  B585="EN", "Entry-level",
  B585="MI", "Middle-level",
  B585="SE", "Senior-level",
  B585="EX", "Executive-level"
)</f>
        <v>Senior-level</v>
      </c>
    </row>
    <row r="586" spans="1:13" hidden="1" x14ac:dyDescent="0.25">
      <c r="A586">
        <v>2022</v>
      </c>
      <c r="B586" t="s">
        <v>11</v>
      </c>
      <c r="C586" t="s">
        <v>12</v>
      </c>
      <c r="D586" t="s">
        <v>54</v>
      </c>
      <c r="E586">
        <v>50000</v>
      </c>
      <c r="F586" t="s">
        <v>26</v>
      </c>
      <c r="G586">
        <v>61927</v>
      </c>
      <c r="H586" t="s">
        <v>27</v>
      </c>
      <c r="I586">
        <v>50</v>
      </c>
      <c r="J586" t="s">
        <v>27</v>
      </c>
      <c r="K586" t="s">
        <v>35</v>
      </c>
      <c r="L586" t="str" cm="1">
        <f t="array" ref="L586">_xlfn.IFS(
  C586="PT", "Part-time",
  C586="FT", "Full-time",
  C586="CT", "Contract",
  C586="FL", "Freelance"
)</f>
        <v>Full-time</v>
      </c>
      <c r="M586" t="str" cm="1">
        <f t="array" ref="M586">_xlfn.IFS(
  B586="EN", "Entry-level",
  B586="MI", "Middle-level",
  B586="SE", "Senior-level",
  B586="EX", "Executive-level"
)</f>
        <v>Middle-level</v>
      </c>
    </row>
    <row r="587" spans="1:13" hidden="1" x14ac:dyDescent="0.25">
      <c r="A587">
        <v>2022</v>
      </c>
      <c r="B587" t="s">
        <v>18</v>
      </c>
      <c r="C587" t="s">
        <v>12</v>
      </c>
      <c r="D587" t="s">
        <v>38</v>
      </c>
      <c r="E587">
        <v>250000</v>
      </c>
      <c r="F587" t="s">
        <v>14</v>
      </c>
      <c r="G587">
        <v>250000</v>
      </c>
      <c r="H587" t="s">
        <v>15</v>
      </c>
      <c r="I587">
        <v>0</v>
      </c>
      <c r="J587" t="s">
        <v>15</v>
      </c>
      <c r="K587" t="s">
        <v>16</v>
      </c>
      <c r="L587" t="str" cm="1">
        <f t="array" ref="L587">_xlfn.IFS(
  C587="PT", "Part-time",
  C587="FT", "Full-time",
  C587="CT", "Contract",
  C587="FL", "Freelance"
)</f>
        <v>Full-time</v>
      </c>
      <c r="M587" t="str" cm="1">
        <f t="array" ref="M587">_xlfn.IFS(
  B587="EN", "Entry-level",
  B587="MI", "Middle-level",
  B587="SE", "Senior-level",
  B587="EX", "Executive-level"
)</f>
        <v>Senior-level</v>
      </c>
    </row>
    <row r="588" spans="1:13" hidden="1" x14ac:dyDescent="0.25">
      <c r="A588">
        <v>2022</v>
      </c>
      <c r="B588" t="s">
        <v>18</v>
      </c>
      <c r="C588" t="s">
        <v>12</v>
      </c>
      <c r="D588" t="s">
        <v>38</v>
      </c>
      <c r="E588">
        <v>63000</v>
      </c>
      <c r="F588" t="s">
        <v>14</v>
      </c>
      <c r="G588">
        <v>63000</v>
      </c>
      <c r="H588" t="s">
        <v>15</v>
      </c>
      <c r="I588">
        <v>0</v>
      </c>
      <c r="J588" t="s">
        <v>15</v>
      </c>
      <c r="K588" t="s">
        <v>16</v>
      </c>
      <c r="L588" t="str" cm="1">
        <f t="array" ref="L588">_xlfn.IFS(
  C588="PT", "Part-time",
  C588="FT", "Full-time",
  C588="CT", "Contract",
  C588="FL", "Freelance"
)</f>
        <v>Full-time</v>
      </c>
      <c r="M588" t="str" cm="1">
        <f t="array" ref="M588">_xlfn.IFS(
  B588="EN", "Entry-level",
  B588="MI", "Middle-level",
  B588="SE", "Senior-level",
  B588="EX", "Executive-level"
)</f>
        <v>Senior-level</v>
      </c>
    </row>
    <row r="589" spans="1:13" hidden="1" x14ac:dyDescent="0.25">
      <c r="A589">
        <v>2022</v>
      </c>
      <c r="B589" t="s">
        <v>18</v>
      </c>
      <c r="C589" t="s">
        <v>12</v>
      </c>
      <c r="D589" t="s">
        <v>64</v>
      </c>
      <c r="E589">
        <v>189500</v>
      </c>
      <c r="F589" t="s">
        <v>14</v>
      </c>
      <c r="G589">
        <v>189500</v>
      </c>
      <c r="H589" t="s">
        <v>15</v>
      </c>
      <c r="I589">
        <v>100</v>
      </c>
      <c r="J589" t="s">
        <v>15</v>
      </c>
      <c r="K589" t="s">
        <v>28</v>
      </c>
      <c r="L589" t="str" cm="1">
        <f t="array" ref="L589">_xlfn.IFS(
  C589="PT", "Part-time",
  C589="FT", "Full-time",
  C589="CT", "Contract",
  C589="FL", "Freelance"
)</f>
        <v>Full-time</v>
      </c>
      <c r="M589" t="str" cm="1">
        <f t="array" ref="M589">_xlfn.IFS(
  B589="EN", "Entry-level",
  B589="MI", "Middle-level",
  B589="SE", "Senior-level",
  B589="EX", "Executive-level"
)</f>
        <v>Senior-level</v>
      </c>
    </row>
    <row r="590" spans="1:13" hidden="1" x14ac:dyDescent="0.25">
      <c r="A590">
        <v>2022</v>
      </c>
      <c r="B590" t="s">
        <v>18</v>
      </c>
      <c r="C590" t="s">
        <v>12</v>
      </c>
      <c r="D590" t="s">
        <v>64</v>
      </c>
      <c r="E590">
        <v>140100</v>
      </c>
      <c r="F590" t="s">
        <v>14</v>
      </c>
      <c r="G590">
        <v>140100</v>
      </c>
      <c r="H590" t="s">
        <v>15</v>
      </c>
      <c r="I590">
        <v>100</v>
      </c>
      <c r="J590" t="s">
        <v>15</v>
      </c>
      <c r="K590" t="s">
        <v>28</v>
      </c>
      <c r="L590" t="str" cm="1">
        <f t="array" ref="L590">_xlfn.IFS(
  C590="PT", "Part-time",
  C590="FT", "Full-time",
  C590="CT", "Contract",
  C590="FL", "Freelance"
)</f>
        <v>Full-time</v>
      </c>
      <c r="M590" t="str" cm="1">
        <f t="array" ref="M590">_xlfn.IFS(
  B590="EN", "Entry-level",
  B590="MI", "Middle-level",
  B590="SE", "Senior-level",
  B590="EX", "Executive-level"
)</f>
        <v>Senior-level</v>
      </c>
    </row>
    <row r="591" spans="1:13" hidden="1" x14ac:dyDescent="0.25">
      <c r="A591">
        <v>2022</v>
      </c>
      <c r="B591" t="s">
        <v>18</v>
      </c>
      <c r="C591" t="s">
        <v>12</v>
      </c>
      <c r="D591" t="s">
        <v>19</v>
      </c>
      <c r="E591">
        <v>177600</v>
      </c>
      <c r="F591" t="s">
        <v>14</v>
      </c>
      <c r="G591">
        <v>177600</v>
      </c>
      <c r="H591" t="s">
        <v>15</v>
      </c>
      <c r="I591">
        <v>100</v>
      </c>
      <c r="J591" t="s">
        <v>15</v>
      </c>
      <c r="K591" t="s">
        <v>28</v>
      </c>
      <c r="L591" t="str" cm="1">
        <f t="array" ref="L591">_xlfn.IFS(
  C591="PT", "Part-time",
  C591="FT", "Full-time",
  C591="CT", "Contract",
  C591="FL", "Freelance"
)</f>
        <v>Full-time</v>
      </c>
      <c r="M591" t="str" cm="1">
        <f t="array" ref="M591">_xlfn.IFS(
  B591="EN", "Entry-level",
  B591="MI", "Middle-level",
  B591="SE", "Senior-level",
  B591="EX", "Executive-level"
)</f>
        <v>Senior-level</v>
      </c>
    </row>
    <row r="592" spans="1:13" hidden="1" x14ac:dyDescent="0.25">
      <c r="A592">
        <v>2022</v>
      </c>
      <c r="B592" t="s">
        <v>18</v>
      </c>
      <c r="C592" t="s">
        <v>12</v>
      </c>
      <c r="D592" t="s">
        <v>19</v>
      </c>
      <c r="E592">
        <v>131300</v>
      </c>
      <c r="F592" t="s">
        <v>14</v>
      </c>
      <c r="G592">
        <v>131300</v>
      </c>
      <c r="H592" t="s">
        <v>15</v>
      </c>
      <c r="I592">
        <v>100</v>
      </c>
      <c r="J592" t="s">
        <v>15</v>
      </c>
      <c r="K592" t="s">
        <v>28</v>
      </c>
      <c r="L592" t="str" cm="1">
        <f t="array" ref="L592">_xlfn.IFS(
  C592="PT", "Part-time",
  C592="FT", "Full-time",
  C592="CT", "Contract",
  C592="FL", "Freelance"
)</f>
        <v>Full-time</v>
      </c>
      <c r="M592" t="str" cm="1">
        <f t="array" ref="M592">_xlfn.IFS(
  B592="EN", "Entry-level",
  B592="MI", "Middle-level",
  B592="SE", "Senior-level",
  B592="EX", "Executive-level"
)</f>
        <v>Senior-level</v>
      </c>
    </row>
    <row r="593" spans="1:13" hidden="1" x14ac:dyDescent="0.25">
      <c r="A593">
        <v>2022</v>
      </c>
      <c r="B593" t="s">
        <v>11</v>
      </c>
      <c r="C593" t="s">
        <v>12</v>
      </c>
      <c r="D593" t="s">
        <v>19</v>
      </c>
      <c r="E593">
        <v>24000</v>
      </c>
      <c r="F593" t="s">
        <v>14</v>
      </c>
      <c r="G593">
        <v>24000</v>
      </c>
      <c r="H593" t="s">
        <v>15</v>
      </c>
      <c r="I593">
        <v>0</v>
      </c>
      <c r="J593" t="s">
        <v>15</v>
      </c>
      <c r="K593" t="s">
        <v>16</v>
      </c>
      <c r="L593" t="str" cm="1">
        <f t="array" ref="L593">_xlfn.IFS(
  C593="PT", "Part-time",
  C593="FT", "Full-time",
  C593="CT", "Contract",
  C593="FL", "Freelance"
)</f>
        <v>Full-time</v>
      </c>
      <c r="M593" t="str" cm="1">
        <f t="array" ref="M593">_xlfn.IFS(
  B593="EN", "Entry-level",
  B593="MI", "Middle-level",
  B593="SE", "Senior-level",
  B593="EX", "Executive-level"
)</f>
        <v>Middle-level</v>
      </c>
    </row>
    <row r="594" spans="1:13" hidden="1" x14ac:dyDescent="0.25">
      <c r="A594">
        <v>2022</v>
      </c>
      <c r="B594" t="s">
        <v>11</v>
      </c>
      <c r="C594" t="s">
        <v>12</v>
      </c>
      <c r="D594" t="s">
        <v>19</v>
      </c>
      <c r="E594">
        <v>24000</v>
      </c>
      <c r="F594" t="s">
        <v>14</v>
      </c>
      <c r="G594">
        <v>24000</v>
      </c>
      <c r="H594" t="s">
        <v>15</v>
      </c>
      <c r="I594">
        <v>0</v>
      </c>
      <c r="J594" t="s">
        <v>15</v>
      </c>
      <c r="K594" t="s">
        <v>16</v>
      </c>
      <c r="L594" t="str" cm="1">
        <f t="array" ref="L594">_xlfn.IFS(
  C594="PT", "Part-time",
  C594="FT", "Full-time",
  C594="CT", "Contract",
  C594="FL", "Freelance"
)</f>
        <v>Full-time</v>
      </c>
      <c r="M594" t="str" cm="1">
        <f t="array" ref="M594">_xlfn.IFS(
  B594="EN", "Entry-level",
  B594="MI", "Middle-level",
  B594="SE", "Senior-level",
  B594="EX", "Executive-level"
)</f>
        <v>Middle-level</v>
      </c>
    </row>
    <row r="595" spans="1:13" hidden="1" x14ac:dyDescent="0.25">
      <c r="A595">
        <v>2022</v>
      </c>
      <c r="B595" t="s">
        <v>18</v>
      </c>
      <c r="C595" t="s">
        <v>12</v>
      </c>
      <c r="D595" t="s">
        <v>19</v>
      </c>
      <c r="E595">
        <v>250000</v>
      </c>
      <c r="F595" t="s">
        <v>14</v>
      </c>
      <c r="G595">
        <v>250000</v>
      </c>
      <c r="H595" t="s">
        <v>15</v>
      </c>
      <c r="I595">
        <v>0</v>
      </c>
      <c r="J595" t="s">
        <v>15</v>
      </c>
      <c r="K595" t="s">
        <v>16</v>
      </c>
      <c r="L595" t="str" cm="1">
        <f t="array" ref="L595">_xlfn.IFS(
  C595="PT", "Part-time",
  C595="FT", "Full-time",
  C595="CT", "Contract",
  C595="FL", "Freelance"
)</f>
        <v>Full-time</v>
      </c>
      <c r="M595" t="str" cm="1">
        <f t="array" ref="M595">_xlfn.IFS(
  B595="EN", "Entry-level",
  B595="MI", "Middle-level",
  B595="SE", "Senior-level",
  B595="EX", "Executive-level"
)</f>
        <v>Senior-level</v>
      </c>
    </row>
    <row r="596" spans="1:13" hidden="1" x14ac:dyDescent="0.25">
      <c r="A596">
        <v>2022</v>
      </c>
      <c r="B596" t="s">
        <v>18</v>
      </c>
      <c r="C596" t="s">
        <v>12</v>
      </c>
      <c r="D596" t="s">
        <v>19</v>
      </c>
      <c r="E596">
        <v>63000</v>
      </c>
      <c r="F596" t="s">
        <v>14</v>
      </c>
      <c r="G596">
        <v>63000</v>
      </c>
      <c r="H596" t="s">
        <v>15</v>
      </c>
      <c r="I596">
        <v>0</v>
      </c>
      <c r="J596" t="s">
        <v>15</v>
      </c>
      <c r="K596" t="s">
        <v>16</v>
      </c>
      <c r="L596" t="str" cm="1">
        <f t="array" ref="L596">_xlfn.IFS(
  C596="PT", "Part-time",
  C596="FT", "Full-time",
  C596="CT", "Contract",
  C596="FL", "Freelance"
)</f>
        <v>Full-time</v>
      </c>
      <c r="M596" t="str" cm="1">
        <f t="array" ref="M596">_xlfn.IFS(
  B596="EN", "Entry-level",
  B596="MI", "Middle-level",
  B596="SE", "Senior-level",
  B596="EX", "Executive-level"
)</f>
        <v>Senior-level</v>
      </c>
    </row>
    <row r="597" spans="1:13" hidden="1" x14ac:dyDescent="0.25">
      <c r="A597">
        <v>2022</v>
      </c>
      <c r="B597" t="s">
        <v>18</v>
      </c>
      <c r="C597" t="s">
        <v>12</v>
      </c>
      <c r="D597" t="s">
        <v>13</v>
      </c>
      <c r="E597">
        <v>202900</v>
      </c>
      <c r="F597" t="s">
        <v>14</v>
      </c>
      <c r="G597">
        <v>202900</v>
      </c>
      <c r="H597" t="s">
        <v>15</v>
      </c>
      <c r="I597">
        <v>100</v>
      </c>
      <c r="J597" t="s">
        <v>15</v>
      </c>
      <c r="K597" t="s">
        <v>28</v>
      </c>
      <c r="L597" t="str" cm="1">
        <f t="array" ref="L597">_xlfn.IFS(
  C597="PT", "Part-time",
  C597="FT", "Full-time",
  C597="CT", "Contract",
  C597="FL", "Freelance"
)</f>
        <v>Full-time</v>
      </c>
      <c r="M597" t="str" cm="1">
        <f t="array" ref="M597">_xlfn.IFS(
  B597="EN", "Entry-level",
  B597="MI", "Middle-level",
  B597="SE", "Senior-level",
  B597="EX", "Executive-level"
)</f>
        <v>Senior-level</v>
      </c>
    </row>
    <row r="598" spans="1:13" hidden="1" x14ac:dyDescent="0.25">
      <c r="A598">
        <v>2022</v>
      </c>
      <c r="B598" t="s">
        <v>18</v>
      </c>
      <c r="C598" t="s">
        <v>12</v>
      </c>
      <c r="D598" t="s">
        <v>13</v>
      </c>
      <c r="E598">
        <v>131300</v>
      </c>
      <c r="F598" t="s">
        <v>14</v>
      </c>
      <c r="G598">
        <v>131300</v>
      </c>
      <c r="H598" t="s">
        <v>15</v>
      </c>
      <c r="I598">
        <v>100</v>
      </c>
      <c r="J598" t="s">
        <v>15</v>
      </c>
      <c r="K598" t="s">
        <v>28</v>
      </c>
      <c r="L598" t="str" cm="1">
        <f t="array" ref="L598">_xlfn.IFS(
  C598="PT", "Part-time",
  C598="FT", "Full-time",
  C598="CT", "Contract",
  C598="FL", "Freelance"
)</f>
        <v>Full-time</v>
      </c>
      <c r="M598" t="str" cm="1">
        <f t="array" ref="M598">_xlfn.IFS(
  B598="EN", "Entry-level",
  B598="MI", "Middle-level",
  B598="SE", "Senior-level",
  B598="EX", "Executive-level"
)</f>
        <v>Senior-level</v>
      </c>
    </row>
    <row r="599" spans="1:13" hidden="1" x14ac:dyDescent="0.25">
      <c r="A599">
        <v>2022</v>
      </c>
      <c r="B599" t="s">
        <v>18</v>
      </c>
      <c r="C599" t="s">
        <v>12</v>
      </c>
      <c r="D599" t="s">
        <v>19</v>
      </c>
      <c r="E599">
        <v>145000</v>
      </c>
      <c r="F599" t="s">
        <v>14</v>
      </c>
      <c r="G599">
        <v>145000</v>
      </c>
      <c r="H599" t="s">
        <v>15</v>
      </c>
      <c r="I599">
        <v>100</v>
      </c>
      <c r="J599" t="s">
        <v>15</v>
      </c>
      <c r="K599" t="s">
        <v>16</v>
      </c>
      <c r="L599" t="str" cm="1">
        <f t="array" ref="L599">_xlfn.IFS(
  C599="PT", "Part-time",
  C599="FT", "Full-time",
  C599="CT", "Contract",
  C599="FL", "Freelance"
)</f>
        <v>Full-time</v>
      </c>
      <c r="M599" t="str" cm="1">
        <f t="array" ref="M599">_xlfn.IFS(
  B599="EN", "Entry-level",
  B599="MI", "Middle-level",
  B599="SE", "Senior-level",
  B599="EX", "Executive-level"
)</f>
        <v>Senior-level</v>
      </c>
    </row>
    <row r="600" spans="1:13" hidden="1" x14ac:dyDescent="0.25">
      <c r="A600">
        <v>2022</v>
      </c>
      <c r="B600" t="s">
        <v>18</v>
      </c>
      <c r="C600" t="s">
        <v>12</v>
      </c>
      <c r="D600" t="s">
        <v>19</v>
      </c>
      <c r="E600">
        <v>115000</v>
      </c>
      <c r="F600" t="s">
        <v>14</v>
      </c>
      <c r="G600">
        <v>115000</v>
      </c>
      <c r="H600" t="s">
        <v>15</v>
      </c>
      <c r="I600">
        <v>100</v>
      </c>
      <c r="J600" t="s">
        <v>15</v>
      </c>
      <c r="K600" t="s">
        <v>16</v>
      </c>
      <c r="L600" t="str" cm="1">
        <f t="array" ref="L600">_xlfn.IFS(
  C600="PT", "Part-time",
  C600="FT", "Full-time",
  C600="CT", "Contract",
  C600="FL", "Freelance"
)</f>
        <v>Full-time</v>
      </c>
      <c r="M600" t="str" cm="1">
        <f t="array" ref="M600">_xlfn.IFS(
  B600="EN", "Entry-level",
  B600="MI", "Middle-level",
  B600="SE", "Senior-level",
  B600="EX", "Executive-level"
)</f>
        <v>Senior-level</v>
      </c>
    </row>
    <row r="601" spans="1:13" hidden="1" x14ac:dyDescent="0.25">
      <c r="A601">
        <v>2022</v>
      </c>
      <c r="B601" t="s">
        <v>25</v>
      </c>
      <c r="C601" t="s">
        <v>12</v>
      </c>
      <c r="D601" t="s">
        <v>13</v>
      </c>
      <c r="E601">
        <v>115000</v>
      </c>
      <c r="F601" t="s">
        <v>14</v>
      </c>
      <c r="G601">
        <v>115000</v>
      </c>
      <c r="H601" t="s">
        <v>15</v>
      </c>
      <c r="I601">
        <v>50</v>
      </c>
      <c r="J601" t="s">
        <v>15</v>
      </c>
      <c r="K601" t="s">
        <v>28</v>
      </c>
      <c r="L601" t="str" cm="1">
        <f t="array" ref="L601">_xlfn.IFS(
  C601="PT", "Part-time",
  C601="FT", "Full-time",
  C601="CT", "Contract",
  C601="FL", "Freelance"
)</f>
        <v>Full-time</v>
      </c>
      <c r="M601" t="str" cm="1">
        <f t="array" ref="M601">_xlfn.IFS(
  B601="EN", "Entry-level",
  B601="MI", "Middle-level",
  B601="SE", "Senior-level",
  B601="EX", "Executive-level"
)</f>
        <v>Entry-level</v>
      </c>
    </row>
    <row r="602" spans="1:13" hidden="1" x14ac:dyDescent="0.25">
      <c r="A602">
        <v>2022</v>
      </c>
      <c r="B602" t="s">
        <v>11</v>
      </c>
      <c r="C602" t="s">
        <v>12</v>
      </c>
      <c r="D602" t="s">
        <v>13</v>
      </c>
      <c r="E602">
        <v>193900</v>
      </c>
      <c r="F602" t="s">
        <v>14</v>
      </c>
      <c r="G602">
        <v>193900</v>
      </c>
      <c r="H602" t="s">
        <v>15</v>
      </c>
      <c r="I602">
        <v>0</v>
      </c>
      <c r="J602" t="s">
        <v>15</v>
      </c>
      <c r="K602" t="s">
        <v>16</v>
      </c>
      <c r="L602" t="str" cm="1">
        <f t="array" ref="L602">_xlfn.IFS(
  C602="PT", "Part-time",
  C602="FT", "Full-time",
  C602="CT", "Contract",
  C602="FL", "Freelance"
)</f>
        <v>Full-time</v>
      </c>
      <c r="M602" t="str" cm="1">
        <f t="array" ref="M602">_xlfn.IFS(
  B602="EN", "Entry-level",
  B602="MI", "Middle-level",
  B602="SE", "Senior-level",
  B602="EX", "Executive-level"
)</f>
        <v>Middle-level</v>
      </c>
    </row>
    <row r="603" spans="1:13" hidden="1" x14ac:dyDescent="0.25">
      <c r="A603">
        <v>2022</v>
      </c>
      <c r="B603" t="s">
        <v>11</v>
      </c>
      <c r="C603" t="s">
        <v>12</v>
      </c>
      <c r="D603" t="s">
        <v>13</v>
      </c>
      <c r="E603">
        <v>129300</v>
      </c>
      <c r="F603" t="s">
        <v>14</v>
      </c>
      <c r="G603">
        <v>129300</v>
      </c>
      <c r="H603" t="s">
        <v>15</v>
      </c>
      <c r="I603">
        <v>0</v>
      </c>
      <c r="J603" t="s">
        <v>15</v>
      </c>
      <c r="K603" t="s">
        <v>16</v>
      </c>
      <c r="L603" t="str" cm="1">
        <f t="array" ref="L603">_xlfn.IFS(
  C603="PT", "Part-time",
  C603="FT", "Full-time",
  C603="CT", "Contract",
  C603="FL", "Freelance"
)</f>
        <v>Full-time</v>
      </c>
      <c r="M603" t="str" cm="1">
        <f t="array" ref="M603">_xlfn.IFS(
  B603="EN", "Entry-level",
  B603="MI", "Middle-level",
  B603="SE", "Senior-level",
  B603="EX", "Executive-level"
)</f>
        <v>Middle-level</v>
      </c>
    </row>
    <row r="604" spans="1:13" x14ac:dyDescent="0.25">
      <c r="A604">
        <v>2022</v>
      </c>
      <c r="B604" t="s">
        <v>18</v>
      </c>
      <c r="C604" t="s">
        <v>12</v>
      </c>
      <c r="D604" t="s">
        <v>17</v>
      </c>
      <c r="E604">
        <v>180000</v>
      </c>
      <c r="F604" t="s">
        <v>14</v>
      </c>
      <c r="G604">
        <v>180000</v>
      </c>
      <c r="H604" t="s">
        <v>15</v>
      </c>
      <c r="I604">
        <v>100</v>
      </c>
      <c r="J604" t="s">
        <v>15</v>
      </c>
      <c r="K604" t="s">
        <v>28</v>
      </c>
      <c r="L604" t="str" cm="1">
        <f t="array" ref="L604">_xlfn.IFS(
  C604="PT", "Part-time",
  C604="FT", "Full-time",
  C604="CT", "Contract",
  C604="FL", "Freelance"
)</f>
        <v>Full-time</v>
      </c>
      <c r="M604" t="str" cm="1">
        <f t="array" ref="M604">_xlfn.IFS(
  B604="EN", "Entry-level",
  B604="MI", "Middle-level",
  B604="SE", "Senior-level",
  B604="EX", "Executive-level"
)</f>
        <v>Senior-level</v>
      </c>
    </row>
    <row r="605" spans="1:13" x14ac:dyDescent="0.25">
      <c r="A605">
        <v>2022</v>
      </c>
      <c r="B605" t="s">
        <v>18</v>
      </c>
      <c r="C605" t="s">
        <v>12</v>
      </c>
      <c r="D605" t="s">
        <v>17</v>
      </c>
      <c r="E605">
        <v>140000</v>
      </c>
      <c r="F605" t="s">
        <v>14</v>
      </c>
      <c r="G605">
        <v>140000</v>
      </c>
      <c r="H605" t="s">
        <v>15</v>
      </c>
      <c r="I605">
        <v>100</v>
      </c>
      <c r="J605" t="s">
        <v>15</v>
      </c>
      <c r="K605" t="s">
        <v>28</v>
      </c>
      <c r="L605" t="str" cm="1">
        <f t="array" ref="L605">_xlfn.IFS(
  C605="PT", "Part-time",
  C605="FT", "Full-time",
  C605="CT", "Contract",
  C605="FL", "Freelance"
)</f>
        <v>Full-time</v>
      </c>
      <c r="M605" t="str" cm="1">
        <f t="array" ref="M605">_xlfn.IFS(
  B605="EN", "Entry-level",
  B605="MI", "Middle-level",
  B605="SE", "Senior-level",
  B605="EX", "Executive-level"
)</f>
        <v>Senior-level</v>
      </c>
    </row>
    <row r="606" spans="1:13" hidden="1" x14ac:dyDescent="0.25">
      <c r="A606">
        <v>2022</v>
      </c>
      <c r="B606" t="s">
        <v>11</v>
      </c>
      <c r="C606" t="s">
        <v>12</v>
      </c>
      <c r="D606" t="s">
        <v>24</v>
      </c>
      <c r="E606">
        <v>216200</v>
      </c>
      <c r="F606" t="s">
        <v>14</v>
      </c>
      <c r="G606">
        <v>216200</v>
      </c>
      <c r="H606" t="s">
        <v>15</v>
      </c>
      <c r="I606">
        <v>0</v>
      </c>
      <c r="J606" t="s">
        <v>15</v>
      </c>
      <c r="K606" t="s">
        <v>16</v>
      </c>
      <c r="L606" t="str" cm="1">
        <f t="array" ref="L606">_xlfn.IFS(
  C606="PT", "Part-time",
  C606="FT", "Full-time",
  C606="CT", "Contract",
  C606="FL", "Freelance"
)</f>
        <v>Full-time</v>
      </c>
      <c r="M606" t="str" cm="1">
        <f t="array" ref="M606">_xlfn.IFS(
  B606="EN", "Entry-level",
  B606="MI", "Middle-level",
  B606="SE", "Senior-level",
  B606="EX", "Executive-level"
)</f>
        <v>Middle-level</v>
      </c>
    </row>
    <row r="607" spans="1:13" hidden="1" x14ac:dyDescent="0.25">
      <c r="A607">
        <v>2022</v>
      </c>
      <c r="B607" t="s">
        <v>11</v>
      </c>
      <c r="C607" t="s">
        <v>12</v>
      </c>
      <c r="D607" t="s">
        <v>24</v>
      </c>
      <c r="E607">
        <v>144100</v>
      </c>
      <c r="F607" t="s">
        <v>14</v>
      </c>
      <c r="G607">
        <v>144100</v>
      </c>
      <c r="H607" t="s">
        <v>15</v>
      </c>
      <c r="I607">
        <v>0</v>
      </c>
      <c r="J607" t="s">
        <v>15</v>
      </c>
      <c r="K607" t="s">
        <v>16</v>
      </c>
      <c r="L607" t="str" cm="1">
        <f t="array" ref="L607">_xlfn.IFS(
  C607="PT", "Part-time",
  C607="FT", "Full-time",
  C607="CT", "Contract",
  C607="FL", "Freelance"
)</f>
        <v>Full-time</v>
      </c>
      <c r="M607" t="str" cm="1">
        <f t="array" ref="M607">_xlfn.IFS(
  B607="EN", "Entry-level",
  B607="MI", "Middle-level",
  B607="SE", "Senior-level",
  B607="EX", "Executive-level"
)</f>
        <v>Middle-level</v>
      </c>
    </row>
    <row r="608" spans="1:13" hidden="1" x14ac:dyDescent="0.25">
      <c r="A608">
        <v>2022</v>
      </c>
      <c r="B608" t="s">
        <v>18</v>
      </c>
      <c r="C608" t="s">
        <v>12</v>
      </c>
      <c r="D608" t="s">
        <v>72</v>
      </c>
      <c r="E608">
        <v>216000</v>
      </c>
      <c r="F608" t="s">
        <v>14</v>
      </c>
      <c r="G608">
        <v>216000</v>
      </c>
      <c r="H608" t="s">
        <v>15</v>
      </c>
      <c r="I608">
        <v>0</v>
      </c>
      <c r="J608" t="s">
        <v>15</v>
      </c>
      <c r="K608" t="s">
        <v>16</v>
      </c>
      <c r="L608" t="str" cm="1">
        <f t="array" ref="L608">_xlfn.IFS(
  C608="PT", "Part-time",
  C608="FT", "Full-time",
  C608="CT", "Contract",
  C608="FL", "Freelance"
)</f>
        <v>Full-time</v>
      </c>
      <c r="M608" t="str" cm="1">
        <f t="array" ref="M608">_xlfn.IFS(
  B608="EN", "Entry-level",
  B608="MI", "Middle-level",
  B608="SE", "Senior-level",
  B608="EX", "Executive-level"
)</f>
        <v>Senior-level</v>
      </c>
    </row>
    <row r="609" spans="1:13" hidden="1" x14ac:dyDescent="0.25">
      <c r="A609">
        <v>2022</v>
      </c>
      <c r="B609" t="s">
        <v>18</v>
      </c>
      <c r="C609" t="s">
        <v>12</v>
      </c>
      <c r="D609" t="s">
        <v>72</v>
      </c>
      <c r="E609">
        <v>144000</v>
      </c>
      <c r="F609" t="s">
        <v>14</v>
      </c>
      <c r="G609">
        <v>144000</v>
      </c>
      <c r="H609" t="s">
        <v>15</v>
      </c>
      <c r="I609">
        <v>0</v>
      </c>
      <c r="J609" t="s">
        <v>15</v>
      </c>
      <c r="K609" t="s">
        <v>16</v>
      </c>
      <c r="L609" t="str" cm="1">
        <f t="array" ref="L609">_xlfn.IFS(
  C609="PT", "Part-time",
  C609="FT", "Full-time",
  C609="CT", "Contract",
  C609="FL", "Freelance"
)</f>
        <v>Full-time</v>
      </c>
      <c r="M609" t="str" cm="1">
        <f t="array" ref="M609">_xlfn.IFS(
  B609="EN", "Entry-level",
  B609="MI", "Middle-level",
  B609="SE", "Senior-level",
  B609="EX", "Executive-level"
)</f>
        <v>Senior-level</v>
      </c>
    </row>
    <row r="610" spans="1:13" hidden="1" x14ac:dyDescent="0.25">
      <c r="A610">
        <v>2022</v>
      </c>
      <c r="B610" t="s">
        <v>25</v>
      </c>
      <c r="C610" t="s">
        <v>12</v>
      </c>
      <c r="D610" t="s">
        <v>24</v>
      </c>
      <c r="E610">
        <v>150000</v>
      </c>
      <c r="F610" t="s">
        <v>14</v>
      </c>
      <c r="G610">
        <v>150000</v>
      </c>
      <c r="H610" t="s">
        <v>15</v>
      </c>
      <c r="I610">
        <v>100</v>
      </c>
      <c r="J610" t="s">
        <v>15</v>
      </c>
      <c r="K610" t="s">
        <v>28</v>
      </c>
      <c r="L610" t="str" cm="1">
        <f t="array" ref="L610">_xlfn.IFS(
  C610="PT", "Part-time",
  C610="FT", "Full-time",
  C610="CT", "Contract",
  C610="FL", "Freelance"
)</f>
        <v>Full-time</v>
      </c>
      <c r="M610" t="str" cm="1">
        <f t="array" ref="M610">_xlfn.IFS(
  B610="EN", "Entry-level",
  B610="MI", "Middle-level",
  B610="SE", "Senior-level",
  B610="EX", "Executive-level"
)</f>
        <v>Entry-level</v>
      </c>
    </row>
    <row r="611" spans="1:13" x14ac:dyDescent="0.25">
      <c r="A611">
        <v>2022</v>
      </c>
      <c r="B611" t="s">
        <v>11</v>
      </c>
      <c r="C611" t="s">
        <v>12</v>
      </c>
      <c r="D611" t="s">
        <v>17</v>
      </c>
      <c r="E611">
        <v>4200000</v>
      </c>
      <c r="F611" t="s">
        <v>43</v>
      </c>
      <c r="G611">
        <v>53877</v>
      </c>
      <c r="H611" t="s">
        <v>44</v>
      </c>
      <c r="I611">
        <v>100</v>
      </c>
      <c r="J611" t="s">
        <v>89</v>
      </c>
      <c r="K611" t="s">
        <v>28</v>
      </c>
      <c r="L611" t="str" cm="1">
        <f t="array" ref="L611">_xlfn.IFS(
  C611="PT", "Part-time",
  C611="FT", "Full-time",
  C611="CT", "Contract",
  C611="FL", "Freelance"
)</f>
        <v>Full-time</v>
      </c>
      <c r="M611" t="str" cm="1">
        <f t="array" ref="M611">_xlfn.IFS(
  B611="EN", "Entry-level",
  B611="MI", "Middle-level",
  B611="SE", "Senior-level",
  B611="EX", "Executive-level"
)</f>
        <v>Middle-level</v>
      </c>
    </row>
    <row r="612" spans="1:13" hidden="1" x14ac:dyDescent="0.25">
      <c r="A612">
        <v>2022</v>
      </c>
      <c r="B612" t="s">
        <v>25</v>
      </c>
      <c r="C612" t="s">
        <v>12</v>
      </c>
      <c r="D612" t="s">
        <v>90</v>
      </c>
      <c r="E612">
        <v>50000</v>
      </c>
      <c r="F612" t="s">
        <v>14</v>
      </c>
      <c r="G612">
        <v>50000</v>
      </c>
      <c r="H612" t="s">
        <v>91</v>
      </c>
      <c r="I612">
        <v>50</v>
      </c>
      <c r="J612" t="s">
        <v>91</v>
      </c>
      <c r="K612" t="s">
        <v>16</v>
      </c>
      <c r="L612" t="str" cm="1">
        <f t="array" ref="L612">_xlfn.IFS(
  C612="PT", "Part-time",
  C612="FT", "Full-time",
  C612="CT", "Contract",
  C612="FL", "Freelance"
)</f>
        <v>Full-time</v>
      </c>
      <c r="M612" t="str" cm="1">
        <f t="array" ref="M612">_xlfn.IFS(
  B612="EN", "Entry-level",
  B612="MI", "Middle-level",
  B612="SE", "Senior-level",
  B612="EX", "Executive-level"
)</f>
        <v>Entry-level</v>
      </c>
    </row>
    <row r="613" spans="1:13" hidden="1" x14ac:dyDescent="0.25">
      <c r="A613">
        <v>2022</v>
      </c>
      <c r="B613" t="s">
        <v>22</v>
      </c>
      <c r="C613" t="s">
        <v>12</v>
      </c>
      <c r="D613" t="s">
        <v>58</v>
      </c>
      <c r="E613">
        <v>80000</v>
      </c>
      <c r="F613" t="s">
        <v>20</v>
      </c>
      <c r="G613">
        <v>84229</v>
      </c>
      <c r="H613" t="s">
        <v>78</v>
      </c>
      <c r="I613">
        <v>0</v>
      </c>
      <c r="J613" t="s">
        <v>78</v>
      </c>
      <c r="K613" t="s">
        <v>28</v>
      </c>
      <c r="L613" t="str" cm="1">
        <f t="array" ref="L613">_xlfn.IFS(
  C613="PT", "Part-time",
  C613="FT", "Full-time",
  C613="CT", "Contract",
  C613="FL", "Freelance"
)</f>
        <v>Full-time</v>
      </c>
      <c r="M613" t="str" cm="1">
        <f t="array" ref="M613">_xlfn.IFS(
  B613="EN", "Entry-level",
  B613="MI", "Middle-level",
  B613="SE", "Senior-level",
  B613="EX", "Executive-level"
)</f>
        <v>Executive-level</v>
      </c>
    </row>
    <row r="614" spans="1:13" x14ac:dyDescent="0.25">
      <c r="A614">
        <v>2022</v>
      </c>
      <c r="B614" t="s">
        <v>11</v>
      </c>
      <c r="C614" t="s">
        <v>12</v>
      </c>
      <c r="D614" t="s">
        <v>17</v>
      </c>
      <c r="E614">
        <v>107000</v>
      </c>
      <c r="F614" t="s">
        <v>26</v>
      </c>
      <c r="G614">
        <v>132524</v>
      </c>
      <c r="H614" t="s">
        <v>27</v>
      </c>
      <c r="I614">
        <v>100</v>
      </c>
      <c r="J614" t="s">
        <v>27</v>
      </c>
      <c r="K614" t="s">
        <v>16</v>
      </c>
      <c r="L614" t="str" cm="1">
        <f t="array" ref="L614">_xlfn.IFS(
  C614="PT", "Part-time",
  C614="FT", "Full-time",
  C614="CT", "Contract",
  C614="FL", "Freelance"
)</f>
        <v>Full-time</v>
      </c>
      <c r="M614" t="str" cm="1">
        <f t="array" ref="M614">_xlfn.IFS(
  B614="EN", "Entry-level",
  B614="MI", "Middle-level",
  B614="SE", "Senior-level",
  B614="EX", "Executive-level"
)</f>
        <v>Middle-level</v>
      </c>
    </row>
    <row r="615" spans="1:13" hidden="1" x14ac:dyDescent="0.25">
      <c r="A615">
        <v>2022</v>
      </c>
      <c r="B615" t="s">
        <v>18</v>
      </c>
      <c r="C615" t="s">
        <v>12</v>
      </c>
      <c r="D615" t="s">
        <v>32</v>
      </c>
      <c r="E615">
        <v>48000</v>
      </c>
      <c r="F615" t="s">
        <v>14</v>
      </c>
      <c r="G615">
        <v>48000</v>
      </c>
      <c r="H615" t="s">
        <v>87</v>
      </c>
      <c r="I615">
        <v>100</v>
      </c>
      <c r="J615" t="s">
        <v>15</v>
      </c>
      <c r="K615" t="s">
        <v>35</v>
      </c>
      <c r="L615" t="str" cm="1">
        <f t="array" ref="L615">_xlfn.IFS(
  C615="PT", "Part-time",
  C615="FT", "Full-time",
  C615="CT", "Contract",
  C615="FL", "Freelance"
)</f>
        <v>Full-time</v>
      </c>
      <c r="M615" t="str" cm="1">
        <f t="array" ref="M615">_xlfn.IFS(
  B615="EN", "Entry-level",
  B615="MI", "Middle-level",
  B615="SE", "Senior-level",
  B615="EX", "Executive-level"
)</f>
        <v>Senior-level</v>
      </c>
    </row>
    <row r="616" spans="1:13" hidden="1" x14ac:dyDescent="0.25">
      <c r="A616">
        <v>2022</v>
      </c>
      <c r="B616" t="s">
        <v>22</v>
      </c>
      <c r="C616" t="s">
        <v>12</v>
      </c>
      <c r="D616" t="s">
        <v>64</v>
      </c>
      <c r="E616">
        <v>260500</v>
      </c>
      <c r="F616" t="s">
        <v>14</v>
      </c>
      <c r="G616">
        <v>260500</v>
      </c>
      <c r="H616" t="s">
        <v>15</v>
      </c>
      <c r="I616">
        <v>0</v>
      </c>
      <c r="J616" t="s">
        <v>15</v>
      </c>
      <c r="K616" t="s">
        <v>16</v>
      </c>
      <c r="L616" t="str" cm="1">
        <f t="array" ref="L616">_xlfn.IFS(
  C616="PT", "Part-time",
  C616="FT", "Full-time",
  C616="CT", "Contract",
  C616="FL", "Freelance"
)</f>
        <v>Full-time</v>
      </c>
      <c r="M616" t="str" cm="1">
        <f t="array" ref="M616">_xlfn.IFS(
  B616="EN", "Entry-level",
  B616="MI", "Middle-level",
  B616="SE", "Senior-level",
  B616="EX", "Executive-level"
)</f>
        <v>Executive-level</v>
      </c>
    </row>
    <row r="617" spans="1:13" hidden="1" x14ac:dyDescent="0.25">
      <c r="A617">
        <v>2022</v>
      </c>
      <c r="B617" t="s">
        <v>22</v>
      </c>
      <c r="C617" t="s">
        <v>12</v>
      </c>
      <c r="D617" t="s">
        <v>64</v>
      </c>
      <c r="E617">
        <v>175100</v>
      </c>
      <c r="F617" t="s">
        <v>14</v>
      </c>
      <c r="G617">
        <v>175100</v>
      </c>
      <c r="H617" t="s">
        <v>15</v>
      </c>
      <c r="I617">
        <v>0</v>
      </c>
      <c r="J617" t="s">
        <v>15</v>
      </c>
      <c r="K617" t="s">
        <v>16</v>
      </c>
      <c r="L617" t="str" cm="1">
        <f t="array" ref="L617">_xlfn.IFS(
  C617="PT", "Part-time",
  C617="FT", "Full-time",
  C617="CT", "Contract",
  C617="FL", "Freelance"
)</f>
        <v>Full-time</v>
      </c>
      <c r="M617" t="str" cm="1">
        <f t="array" ref="M617">_xlfn.IFS(
  B617="EN", "Entry-level",
  B617="MI", "Middle-level",
  B617="SE", "Senior-level",
  B617="EX", "Executive-level"
)</f>
        <v>Executive-level</v>
      </c>
    </row>
    <row r="618" spans="1:13" hidden="1" x14ac:dyDescent="0.25">
      <c r="A618">
        <v>2022</v>
      </c>
      <c r="B618" t="s">
        <v>18</v>
      </c>
      <c r="C618" t="s">
        <v>12</v>
      </c>
      <c r="D618" t="s">
        <v>19</v>
      </c>
      <c r="E618">
        <v>210000</v>
      </c>
      <c r="F618" t="s">
        <v>14</v>
      </c>
      <c r="G618">
        <v>210000</v>
      </c>
      <c r="H618" t="s">
        <v>15</v>
      </c>
      <c r="I618">
        <v>100</v>
      </c>
      <c r="J618" t="s">
        <v>15</v>
      </c>
      <c r="K618" t="s">
        <v>16</v>
      </c>
      <c r="L618" t="str" cm="1">
        <f t="array" ref="L618">_xlfn.IFS(
  C618="PT", "Part-time",
  C618="FT", "Full-time",
  C618="CT", "Contract",
  C618="FL", "Freelance"
)</f>
        <v>Full-time</v>
      </c>
      <c r="M618" t="str" cm="1">
        <f t="array" ref="M618">_xlfn.IFS(
  B618="EN", "Entry-level",
  B618="MI", "Middle-level",
  B618="SE", "Senior-level",
  B618="EX", "Executive-level"
)</f>
        <v>Senior-level</v>
      </c>
    </row>
    <row r="619" spans="1:13" hidden="1" x14ac:dyDescent="0.25">
      <c r="A619">
        <v>2022</v>
      </c>
      <c r="B619" t="s">
        <v>18</v>
      </c>
      <c r="C619" t="s">
        <v>12</v>
      </c>
      <c r="D619" t="s">
        <v>19</v>
      </c>
      <c r="E619">
        <v>100000</v>
      </c>
      <c r="F619" t="s">
        <v>14</v>
      </c>
      <c r="G619">
        <v>100000</v>
      </c>
      <c r="H619" t="s">
        <v>15</v>
      </c>
      <c r="I619">
        <v>100</v>
      </c>
      <c r="J619" t="s">
        <v>15</v>
      </c>
      <c r="K619" t="s">
        <v>16</v>
      </c>
      <c r="L619" t="str" cm="1">
        <f t="array" ref="L619">_xlfn.IFS(
  C619="PT", "Part-time",
  C619="FT", "Full-time",
  C619="CT", "Contract",
  C619="FL", "Freelance"
)</f>
        <v>Full-time</v>
      </c>
      <c r="M619" t="str" cm="1">
        <f t="array" ref="M619">_xlfn.IFS(
  B619="EN", "Entry-level",
  B619="MI", "Middle-level",
  B619="SE", "Senior-level",
  B619="EX", "Executive-level"
)</f>
        <v>Senior-level</v>
      </c>
    </row>
    <row r="620" spans="1:13" hidden="1" x14ac:dyDescent="0.25">
      <c r="A620">
        <v>2022</v>
      </c>
      <c r="B620" t="s">
        <v>25</v>
      </c>
      <c r="C620" t="s">
        <v>12</v>
      </c>
      <c r="D620" t="s">
        <v>24</v>
      </c>
      <c r="E620">
        <v>55000</v>
      </c>
      <c r="F620" t="s">
        <v>14</v>
      </c>
      <c r="G620">
        <v>55000</v>
      </c>
      <c r="H620" t="s">
        <v>15</v>
      </c>
      <c r="I620">
        <v>100</v>
      </c>
      <c r="J620" t="s">
        <v>15</v>
      </c>
      <c r="K620" t="s">
        <v>35</v>
      </c>
      <c r="L620" t="str" cm="1">
        <f t="array" ref="L620">_xlfn.IFS(
  C620="PT", "Part-time",
  C620="FT", "Full-time",
  C620="CT", "Contract",
  C620="FL", "Freelance"
)</f>
        <v>Full-time</v>
      </c>
      <c r="M620" t="str" cm="1">
        <f t="array" ref="M620">_xlfn.IFS(
  B620="EN", "Entry-level",
  B620="MI", "Middle-level",
  B620="SE", "Senior-level",
  B620="EX", "Executive-level"
)</f>
        <v>Entry-level</v>
      </c>
    </row>
    <row r="621" spans="1:13" hidden="1" x14ac:dyDescent="0.25">
      <c r="A621">
        <v>2022</v>
      </c>
      <c r="B621" t="s">
        <v>11</v>
      </c>
      <c r="C621" t="s">
        <v>12</v>
      </c>
      <c r="D621" t="s">
        <v>24</v>
      </c>
      <c r="E621">
        <v>130000</v>
      </c>
      <c r="F621" t="s">
        <v>14</v>
      </c>
      <c r="G621">
        <v>130000</v>
      </c>
      <c r="H621" t="s">
        <v>15</v>
      </c>
      <c r="I621">
        <v>100</v>
      </c>
      <c r="J621" t="s">
        <v>15</v>
      </c>
      <c r="K621" t="s">
        <v>16</v>
      </c>
      <c r="L621" t="str" cm="1">
        <f t="array" ref="L621">_xlfn.IFS(
  C621="PT", "Part-time",
  C621="FT", "Full-time",
  C621="CT", "Contract",
  C621="FL", "Freelance"
)</f>
        <v>Full-time</v>
      </c>
      <c r="M621" t="str" cm="1">
        <f t="array" ref="M621">_xlfn.IFS(
  B621="EN", "Entry-level",
  B621="MI", "Middle-level",
  B621="SE", "Senior-level",
  B621="EX", "Executive-level"
)</f>
        <v>Middle-level</v>
      </c>
    </row>
    <row r="622" spans="1:13" hidden="1" x14ac:dyDescent="0.25">
      <c r="A622">
        <v>2022</v>
      </c>
      <c r="B622" t="s">
        <v>18</v>
      </c>
      <c r="C622" t="s">
        <v>12</v>
      </c>
      <c r="D622" t="s">
        <v>71</v>
      </c>
      <c r="E622">
        <v>73400</v>
      </c>
      <c r="F622" t="s">
        <v>20</v>
      </c>
      <c r="G622">
        <v>77280</v>
      </c>
      <c r="H622" t="s">
        <v>29</v>
      </c>
      <c r="I622">
        <v>100</v>
      </c>
      <c r="J622" t="s">
        <v>27</v>
      </c>
      <c r="K622" t="s">
        <v>28</v>
      </c>
      <c r="L622" t="str" cm="1">
        <f t="array" ref="L622">_xlfn.IFS(
  C622="PT", "Part-time",
  C622="FT", "Full-time",
  C622="CT", "Contract",
  C622="FL", "Freelance"
)</f>
        <v>Full-time</v>
      </c>
      <c r="M622" t="str" cm="1">
        <f t="array" ref="M622">_xlfn.IFS(
  B622="EN", "Entry-level",
  B622="MI", "Middle-level",
  B622="SE", "Senior-level",
  B622="EX", "Executive-level"
)</f>
        <v>Senior-level</v>
      </c>
    </row>
    <row r="623" spans="1:13" x14ac:dyDescent="0.25">
      <c r="A623">
        <v>2022</v>
      </c>
      <c r="B623" t="s">
        <v>25</v>
      </c>
      <c r="C623" t="s">
        <v>12</v>
      </c>
      <c r="D623" t="s">
        <v>17</v>
      </c>
      <c r="E623">
        <v>49500</v>
      </c>
      <c r="F623" t="s">
        <v>20</v>
      </c>
      <c r="G623">
        <v>52117</v>
      </c>
      <c r="H623" t="s">
        <v>88</v>
      </c>
      <c r="I623">
        <v>50</v>
      </c>
      <c r="J623" t="s">
        <v>88</v>
      </c>
      <c r="K623" t="s">
        <v>35</v>
      </c>
      <c r="L623" t="str" cm="1">
        <f t="array" ref="L623">_xlfn.IFS(
  C623="PT", "Part-time",
  C623="FT", "Full-time",
  C623="CT", "Contract",
  C623="FL", "Freelance"
)</f>
        <v>Full-time</v>
      </c>
      <c r="M623" t="str" cm="1">
        <f t="array" ref="M623">_xlfn.IFS(
  B623="EN", "Entry-level",
  B623="MI", "Middle-level",
  B623="SE", "Senior-level",
  B623="EX", "Executive-level"
)</f>
        <v>Entry-level</v>
      </c>
    </row>
    <row r="624" spans="1:13" hidden="1" x14ac:dyDescent="0.25">
      <c r="A624">
        <v>2022</v>
      </c>
      <c r="B624" t="s">
        <v>11</v>
      </c>
      <c r="C624" t="s">
        <v>92</v>
      </c>
      <c r="D624" t="s">
        <v>71</v>
      </c>
      <c r="E624">
        <v>2400000</v>
      </c>
      <c r="F624" t="s">
        <v>43</v>
      </c>
      <c r="G624">
        <v>30787</v>
      </c>
      <c r="H624" t="s">
        <v>44</v>
      </c>
      <c r="I624">
        <v>100</v>
      </c>
      <c r="J624" t="s">
        <v>44</v>
      </c>
      <c r="K624" t="s">
        <v>35</v>
      </c>
      <c r="L624" t="str" cm="1">
        <f t="array" ref="L624">_xlfn.IFS(
  C624="PT", "Part-time",
  C624="FT", "Full-time",
  C624="CT", "Contract",
  C624="FL", "Freelance"
)</f>
        <v>Freelance</v>
      </c>
      <c r="M624" t="str" cm="1">
        <f t="array" ref="M624">_xlfn.IFS(
  B624="EN", "Entry-level",
  B624="MI", "Middle-level",
  B624="SE", "Senior-level",
  B624="EX", "Executive-level"
)</f>
        <v>Middle-level</v>
      </c>
    </row>
    <row r="625" spans="1:13" hidden="1" x14ac:dyDescent="0.25">
      <c r="A625">
        <v>2022</v>
      </c>
      <c r="B625" t="s">
        <v>18</v>
      </c>
      <c r="C625" t="s">
        <v>12</v>
      </c>
      <c r="D625" t="s">
        <v>19</v>
      </c>
      <c r="E625">
        <v>206699</v>
      </c>
      <c r="F625" t="s">
        <v>14</v>
      </c>
      <c r="G625">
        <v>206699</v>
      </c>
      <c r="H625" t="s">
        <v>15</v>
      </c>
      <c r="I625">
        <v>0</v>
      </c>
      <c r="J625" t="s">
        <v>15</v>
      </c>
      <c r="K625" t="s">
        <v>16</v>
      </c>
      <c r="L625" t="str" cm="1">
        <f t="array" ref="L625">_xlfn.IFS(
  C625="PT", "Part-time",
  C625="FT", "Full-time",
  C625="CT", "Contract",
  C625="FL", "Freelance"
)</f>
        <v>Full-time</v>
      </c>
      <c r="M625" t="str" cm="1">
        <f t="array" ref="M625">_xlfn.IFS(
  B625="EN", "Entry-level",
  B625="MI", "Middle-level",
  B625="SE", "Senior-level",
  B625="EX", "Executive-level"
)</f>
        <v>Senior-level</v>
      </c>
    </row>
    <row r="626" spans="1:13" hidden="1" x14ac:dyDescent="0.25">
      <c r="A626">
        <v>2022</v>
      </c>
      <c r="B626" t="s">
        <v>18</v>
      </c>
      <c r="C626" t="s">
        <v>12</v>
      </c>
      <c r="D626" t="s">
        <v>19</v>
      </c>
      <c r="E626">
        <v>99100</v>
      </c>
      <c r="F626" t="s">
        <v>14</v>
      </c>
      <c r="G626">
        <v>99100</v>
      </c>
      <c r="H626" t="s">
        <v>15</v>
      </c>
      <c r="I626">
        <v>0</v>
      </c>
      <c r="J626" t="s">
        <v>15</v>
      </c>
      <c r="K626" t="s">
        <v>16</v>
      </c>
      <c r="L626" t="str" cm="1">
        <f t="array" ref="L626">_xlfn.IFS(
  C626="PT", "Part-time",
  C626="FT", "Full-time",
  C626="CT", "Contract",
  C626="FL", "Freelance"
)</f>
        <v>Full-time</v>
      </c>
      <c r="M626" t="str" cm="1">
        <f t="array" ref="M626">_xlfn.IFS(
  B626="EN", "Entry-level",
  B626="MI", "Middle-level",
  B626="SE", "Senior-level",
  B626="EX", "Executive-level"
)</f>
        <v>Senior-level</v>
      </c>
    </row>
    <row r="627" spans="1:13" hidden="1" x14ac:dyDescent="0.25">
      <c r="A627">
        <v>2022</v>
      </c>
      <c r="B627" t="s">
        <v>11</v>
      </c>
      <c r="C627" t="s">
        <v>12</v>
      </c>
      <c r="D627" t="s">
        <v>32</v>
      </c>
      <c r="E627">
        <v>200000</v>
      </c>
      <c r="F627" t="s">
        <v>14</v>
      </c>
      <c r="G627">
        <v>200000</v>
      </c>
      <c r="H627" t="s">
        <v>15</v>
      </c>
      <c r="I627">
        <v>0</v>
      </c>
      <c r="J627" t="s">
        <v>15</v>
      </c>
      <c r="K627" t="s">
        <v>16</v>
      </c>
      <c r="L627" t="str" cm="1">
        <f t="array" ref="L627">_xlfn.IFS(
  C627="PT", "Part-time",
  C627="FT", "Full-time",
  C627="CT", "Contract",
  C627="FL", "Freelance"
)</f>
        <v>Full-time</v>
      </c>
      <c r="M627" t="str" cm="1">
        <f t="array" ref="M627">_xlfn.IFS(
  B627="EN", "Entry-level",
  B627="MI", "Middle-level",
  B627="SE", "Senior-level",
  B627="EX", "Executive-level"
)</f>
        <v>Middle-level</v>
      </c>
    </row>
    <row r="628" spans="1:13" hidden="1" x14ac:dyDescent="0.25">
      <c r="A628">
        <v>2022</v>
      </c>
      <c r="B628" t="s">
        <v>11</v>
      </c>
      <c r="C628" t="s">
        <v>12</v>
      </c>
      <c r="D628" t="s">
        <v>32</v>
      </c>
      <c r="E628">
        <v>54000</v>
      </c>
      <c r="F628" t="s">
        <v>14</v>
      </c>
      <c r="G628">
        <v>54000</v>
      </c>
      <c r="H628" t="s">
        <v>15</v>
      </c>
      <c r="I628">
        <v>0</v>
      </c>
      <c r="J628" t="s">
        <v>15</v>
      </c>
      <c r="K628" t="s">
        <v>16</v>
      </c>
      <c r="L628" t="str" cm="1">
        <f t="array" ref="L628">_xlfn.IFS(
  C628="PT", "Part-time",
  C628="FT", "Full-time",
  C628="CT", "Contract",
  C628="FL", "Freelance"
)</f>
        <v>Full-time</v>
      </c>
      <c r="M628" t="str" cm="1">
        <f t="array" ref="M628">_xlfn.IFS(
  B628="EN", "Entry-level",
  B628="MI", "Middle-level",
  B628="SE", "Senior-level",
  B628="EX", "Executive-level"
)</f>
        <v>Middle-level</v>
      </c>
    </row>
    <row r="629" spans="1:13" hidden="1" x14ac:dyDescent="0.25">
      <c r="A629">
        <v>2022</v>
      </c>
      <c r="B629" t="s">
        <v>18</v>
      </c>
      <c r="C629" t="s">
        <v>12</v>
      </c>
      <c r="D629" t="s">
        <v>19</v>
      </c>
      <c r="E629">
        <v>250000</v>
      </c>
      <c r="F629" t="s">
        <v>14</v>
      </c>
      <c r="G629">
        <v>250000</v>
      </c>
      <c r="H629" t="s">
        <v>15</v>
      </c>
      <c r="I629">
        <v>0</v>
      </c>
      <c r="J629" t="s">
        <v>15</v>
      </c>
      <c r="K629" t="s">
        <v>16</v>
      </c>
      <c r="L629" t="str" cm="1">
        <f t="array" ref="L629">_xlfn.IFS(
  C629="PT", "Part-time",
  C629="FT", "Full-time",
  C629="CT", "Contract",
  C629="FL", "Freelance"
)</f>
        <v>Full-time</v>
      </c>
      <c r="M629" t="str" cm="1">
        <f t="array" ref="M629">_xlfn.IFS(
  B629="EN", "Entry-level",
  B629="MI", "Middle-level",
  B629="SE", "Senior-level",
  B629="EX", "Executive-level"
)</f>
        <v>Senior-level</v>
      </c>
    </row>
    <row r="630" spans="1:13" hidden="1" x14ac:dyDescent="0.25">
      <c r="A630">
        <v>2022</v>
      </c>
      <c r="B630" t="s">
        <v>18</v>
      </c>
      <c r="C630" t="s">
        <v>12</v>
      </c>
      <c r="D630" t="s">
        <v>19</v>
      </c>
      <c r="E630">
        <v>63000</v>
      </c>
      <c r="F630" t="s">
        <v>14</v>
      </c>
      <c r="G630">
        <v>63000</v>
      </c>
      <c r="H630" t="s">
        <v>15</v>
      </c>
      <c r="I630">
        <v>0</v>
      </c>
      <c r="J630" t="s">
        <v>15</v>
      </c>
      <c r="K630" t="s">
        <v>16</v>
      </c>
      <c r="L630" t="str" cm="1">
        <f t="array" ref="L630">_xlfn.IFS(
  C630="PT", "Part-time",
  C630="FT", "Full-time",
  C630="CT", "Contract",
  C630="FL", "Freelance"
)</f>
        <v>Full-time</v>
      </c>
      <c r="M630" t="str" cm="1">
        <f t="array" ref="M630">_xlfn.IFS(
  B630="EN", "Entry-level",
  B630="MI", "Middle-level",
  B630="SE", "Senior-level",
  B630="EX", "Executive-level"
)</f>
        <v>Senior-level</v>
      </c>
    </row>
    <row r="631" spans="1:13" hidden="1" x14ac:dyDescent="0.25">
      <c r="A631">
        <v>2022</v>
      </c>
      <c r="B631" t="s">
        <v>18</v>
      </c>
      <c r="C631" t="s">
        <v>12</v>
      </c>
      <c r="D631" t="s">
        <v>38</v>
      </c>
      <c r="E631">
        <v>250000</v>
      </c>
      <c r="F631" t="s">
        <v>14</v>
      </c>
      <c r="G631">
        <v>250000</v>
      </c>
      <c r="H631" t="s">
        <v>15</v>
      </c>
      <c r="I631">
        <v>0</v>
      </c>
      <c r="J631" t="s">
        <v>15</v>
      </c>
      <c r="K631" t="s">
        <v>16</v>
      </c>
      <c r="L631" t="str" cm="1">
        <f t="array" ref="L631">_xlfn.IFS(
  C631="PT", "Part-time",
  C631="FT", "Full-time",
  C631="CT", "Contract",
  C631="FL", "Freelance"
)</f>
        <v>Full-time</v>
      </c>
      <c r="M631" t="str" cm="1">
        <f t="array" ref="M631">_xlfn.IFS(
  B631="EN", "Entry-level",
  B631="MI", "Middle-level",
  B631="SE", "Senior-level",
  B631="EX", "Executive-level"
)</f>
        <v>Senior-level</v>
      </c>
    </row>
    <row r="632" spans="1:13" hidden="1" x14ac:dyDescent="0.25">
      <c r="A632">
        <v>2022</v>
      </c>
      <c r="B632" t="s">
        <v>18</v>
      </c>
      <c r="C632" t="s">
        <v>12</v>
      </c>
      <c r="D632" t="s">
        <v>38</v>
      </c>
      <c r="E632">
        <v>63000</v>
      </c>
      <c r="F632" t="s">
        <v>14</v>
      </c>
      <c r="G632">
        <v>63000</v>
      </c>
      <c r="H632" t="s">
        <v>15</v>
      </c>
      <c r="I632">
        <v>0</v>
      </c>
      <c r="J632" t="s">
        <v>15</v>
      </c>
      <c r="K632" t="s">
        <v>16</v>
      </c>
      <c r="L632" t="str" cm="1">
        <f t="array" ref="L632">_xlfn.IFS(
  C632="PT", "Part-time",
  C632="FT", "Full-time",
  C632="CT", "Contract",
  C632="FL", "Freelance"
)</f>
        <v>Full-time</v>
      </c>
      <c r="M632" t="str" cm="1">
        <f t="array" ref="M632">_xlfn.IFS(
  B632="EN", "Entry-level",
  B632="MI", "Middle-level",
  B632="SE", "Senior-level",
  B632="EX", "Executive-level"
)</f>
        <v>Senior-level</v>
      </c>
    </row>
    <row r="633" spans="1:13" hidden="1" x14ac:dyDescent="0.25">
      <c r="A633">
        <v>2022</v>
      </c>
      <c r="B633" t="s">
        <v>18</v>
      </c>
      <c r="C633" t="s">
        <v>12</v>
      </c>
      <c r="D633" t="s">
        <v>19</v>
      </c>
      <c r="E633">
        <v>250000</v>
      </c>
      <c r="F633" t="s">
        <v>14</v>
      </c>
      <c r="G633">
        <v>250000</v>
      </c>
      <c r="H633" t="s">
        <v>15</v>
      </c>
      <c r="I633">
        <v>0</v>
      </c>
      <c r="J633" t="s">
        <v>15</v>
      </c>
      <c r="K633" t="s">
        <v>16</v>
      </c>
      <c r="L633" t="str" cm="1">
        <f t="array" ref="L633">_xlfn.IFS(
  C633="PT", "Part-time",
  C633="FT", "Full-time",
  C633="CT", "Contract",
  C633="FL", "Freelance"
)</f>
        <v>Full-time</v>
      </c>
      <c r="M633" t="str" cm="1">
        <f t="array" ref="M633">_xlfn.IFS(
  B633="EN", "Entry-level",
  B633="MI", "Middle-level",
  B633="SE", "Senior-level",
  B633="EX", "Executive-level"
)</f>
        <v>Senior-level</v>
      </c>
    </row>
    <row r="634" spans="1:13" hidden="1" x14ac:dyDescent="0.25">
      <c r="A634">
        <v>2022</v>
      </c>
      <c r="B634" t="s">
        <v>18</v>
      </c>
      <c r="C634" t="s">
        <v>12</v>
      </c>
      <c r="D634" t="s">
        <v>19</v>
      </c>
      <c r="E634">
        <v>63000</v>
      </c>
      <c r="F634" t="s">
        <v>14</v>
      </c>
      <c r="G634">
        <v>63000</v>
      </c>
      <c r="H634" t="s">
        <v>15</v>
      </c>
      <c r="I634">
        <v>0</v>
      </c>
      <c r="J634" t="s">
        <v>15</v>
      </c>
      <c r="K634" t="s">
        <v>16</v>
      </c>
      <c r="L634" t="str" cm="1">
        <f t="array" ref="L634">_xlfn.IFS(
  C634="PT", "Part-time",
  C634="FT", "Full-time",
  C634="CT", "Contract",
  C634="FL", "Freelance"
)</f>
        <v>Full-time</v>
      </c>
      <c r="M634" t="str" cm="1">
        <f t="array" ref="M634">_xlfn.IFS(
  B634="EN", "Entry-level",
  B634="MI", "Middle-level",
  B634="SE", "Senior-level",
  B634="EX", "Executive-level"
)</f>
        <v>Senior-level</v>
      </c>
    </row>
    <row r="635" spans="1:13" hidden="1" x14ac:dyDescent="0.25">
      <c r="A635">
        <v>2022</v>
      </c>
      <c r="B635" t="s">
        <v>25</v>
      </c>
      <c r="C635" t="s">
        <v>12</v>
      </c>
      <c r="D635" t="s">
        <v>32</v>
      </c>
      <c r="E635">
        <v>130000</v>
      </c>
      <c r="F635" t="s">
        <v>14</v>
      </c>
      <c r="G635">
        <v>130000</v>
      </c>
      <c r="H635" t="s">
        <v>15</v>
      </c>
      <c r="I635">
        <v>50</v>
      </c>
      <c r="J635" t="s">
        <v>15</v>
      </c>
      <c r="K635" t="s">
        <v>28</v>
      </c>
      <c r="L635" t="str" cm="1">
        <f t="array" ref="L635">_xlfn.IFS(
  C635="PT", "Part-time",
  C635="FT", "Full-time",
  C635="CT", "Contract",
  C635="FL", "Freelance"
)</f>
        <v>Full-time</v>
      </c>
      <c r="M635" t="str" cm="1">
        <f t="array" ref="M635">_xlfn.IFS(
  B635="EN", "Entry-level",
  B635="MI", "Middle-level",
  B635="SE", "Senior-level",
  B635="EX", "Executive-level"
)</f>
        <v>Entry-level</v>
      </c>
    </row>
    <row r="636" spans="1:13" hidden="1" x14ac:dyDescent="0.25">
      <c r="A636">
        <v>2022</v>
      </c>
      <c r="B636" t="s">
        <v>18</v>
      </c>
      <c r="C636" t="s">
        <v>12</v>
      </c>
      <c r="D636" t="s">
        <v>19</v>
      </c>
      <c r="E636">
        <v>100000</v>
      </c>
      <c r="F636" t="s">
        <v>14</v>
      </c>
      <c r="G636">
        <v>100000</v>
      </c>
      <c r="H636" t="s">
        <v>15</v>
      </c>
      <c r="I636">
        <v>0</v>
      </c>
      <c r="J636" t="s">
        <v>15</v>
      </c>
      <c r="K636" t="s">
        <v>28</v>
      </c>
      <c r="L636" t="str" cm="1">
        <f t="array" ref="L636">_xlfn.IFS(
  C636="PT", "Part-time",
  C636="FT", "Full-time",
  C636="CT", "Contract",
  C636="FL", "Freelance"
)</f>
        <v>Full-time</v>
      </c>
      <c r="M636" t="str" cm="1">
        <f t="array" ref="M636">_xlfn.IFS(
  B636="EN", "Entry-level",
  B636="MI", "Middle-level",
  B636="SE", "Senior-level",
  B636="EX", "Executive-level"
)</f>
        <v>Senior-level</v>
      </c>
    </row>
    <row r="637" spans="1:13" hidden="1" x14ac:dyDescent="0.25">
      <c r="A637">
        <v>2022</v>
      </c>
      <c r="B637" t="s">
        <v>18</v>
      </c>
      <c r="C637" t="s">
        <v>12</v>
      </c>
      <c r="D637" t="s">
        <v>19</v>
      </c>
      <c r="E637">
        <v>80000</v>
      </c>
      <c r="F637" t="s">
        <v>14</v>
      </c>
      <c r="G637">
        <v>80000</v>
      </c>
      <c r="H637" t="s">
        <v>15</v>
      </c>
      <c r="I637">
        <v>0</v>
      </c>
      <c r="J637" t="s">
        <v>15</v>
      </c>
      <c r="K637" t="s">
        <v>28</v>
      </c>
      <c r="L637" t="str" cm="1">
        <f t="array" ref="L637">_xlfn.IFS(
  C637="PT", "Part-time",
  C637="FT", "Full-time",
  C637="CT", "Contract",
  C637="FL", "Freelance"
)</f>
        <v>Full-time</v>
      </c>
      <c r="M637" t="str" cm="1">
        <f t="array" ref="M637">_xlfn.IFS(
  B637="EN", "Entry-level",
  B637="MI", "Middle-level",
  B637="SE", "Senior-level",
  B637="EX", "Executive-level"
)</f>
        <v>Senior-level</v>
      </c>
    </row>
    <row r="638" spans="1:13" x14ac:dyDescent="0.25">
      <c r="A638">
        <v>2022</v>
      </c>
      <c r="B638" t="s">
        <v>18</v>
      </c>
      <c r="C638" t="s">
        <v>12</v>
      </c>
      <c r="D638" t="s">
        <v>17</v>
      </c>
      <c r="E638">
        <v>160000</v>
      </c>
      <c r="F638" t="s">
        <v>14</v>
      </c>
      <c r="G638">
        <v>160000</v>
      </c>
      <c r="H638" t="s">
        <v>15</v>
      </c>
      <c r="I638">
        <v>0</v>
      </c>
      <c r="J638" t="s">
        <v>15</v>
      </c>
      <c r="K638" t="s">
        <v>28</v>
      </c>
      <c r="L638" t="str" cm="1">
        <f t="array" ref="L638">_xlfn.IFS(
  C638="PT", "Part-time",
  C638="FT", "Full-time",
  C638="CT", "Contract",
  C638="FL", "Freelance"
)</f>
        <v>Full-time</v>
      </c>
      <c r="M638" t="str" cm="1">
        <f t="array" ref="M638">_xlfn.IFS(
  B638="EN", "Entry-level",
  B638="MI", "Middle-level",
  B638="SE", "Senior-level",
  B638="EX", "Executive-level"
)</f>
        <v>Senior-level</v>
      </c>
    </row>
    <row r="639" spans="1:13" x14ac:dyDescent="0.25">
      <c r="A639">
        <v>2022</v>
      </c>
      <c r="B639" t="s">
        <v>18</v>
      </c>
      <c r="C639" t="s">
        <v>12</v>
      </c>
      <c r="D639" t="s">
        <v>17</v>
      </c>
      <c r="E639">
        <v>100000</v>
      </c>
      <c r="F639" t="s">
        <v>14</v>
      </c>
      <c r="G639">
        <v>100000</v>
      </c>
      <c r="H639" t="s">
        <v>15</v>
      </c>
      <c r="I639">
        <v>0</v>
      </c>
      <c r="J639" t="s">
        <v>15</v>
      </c>
      <c r="K639" t="s">
        <v>28</v>
      </c>
      <c r="L639" t="str" cm="1">
        <f t="array" ref="L639">_xlfn.IFS(
  C639="PT", "Part-time",
  C639="FT", "Full-time",
  C639="CT", "Contract",
  C639="FL", "Freelance"
)</f>
        <v>Full-time</v>
      </c>
      <c r="M639" t="str" cm="1">
        <f t="array" ref="M639">_xlfn.IFS(
  B639="EN", "Entry-level",
  B639="MI", "Middle-level",
  B639="SE", "Senior-level",
  B639="EX", "Executive-level"
)</f>
        <v>Senior-level</v>
      </c>
    </row>
    <row r="640" spans="1:13" hidden="1" x14ac:dyDescent="0.25">
      <c r="A640">
        <v>2022</v>
      </c>
      <c r="B640" t="s">
        <v>18</v>
      </c>
      <c r="C640" t="s">
        <v>12</v>
      </c>
      <c r="D640" t="s">
        <v>65</v>
      </c>
      <c r="E640">
        <v>221300</v>
      </c>
      <c r="F640" t="s">
        <v>14</v>
      </c>
      <c r="G640">
        <v>221300</v>
      </c>
      <c r="H640" t="s">
        <v>15</v>
      </c>
      <c r="I640">
        <v>100</v>
      </c>
      <c r="J640" t="s">
        <v>15</v>
      </c>
      <c r="K640" t="s">
        <v>28</v>
      </c>
      <c r="L640" t="str" cm="1">
        <f t="array" ref="L640">_xlfn.IFS(
  C640="PT", "Part-time",
  C640="FT", "Full-time",
  C640="CT", "Contract",
  C640="FL", "Freelance"
)</f>
        <v>Full-time</v>
      </c>
      <c r="M640" t="str" cm="1">
        <f t="array" ref="M640">_xlfn.IFS(
  B640="EN", "Entry-level",
  B640="MI", "Middle-level",
  B640="SE", "Senior-level",
  B640="EX", "Executive-level"
)</f>
        <v>Senior-level</v>
      </c>
    </row>
    <row r="641" spans="1:13" hidden="1" x14ac:dyDescent="0.25">
      <c r="A641">
        <v>2022</v>
      </c>
      <c r="B641" t="s">
        <v>18</v>
      </c>
      <c r="C641" t="s">
        <v>12</v>
      </c>
      <c r="D641" t="s">
        <v>65</v>
      </c>
      <c r="E641">
        <v>148700</v>
      </c>
      <c r="F641" t="s">
        <v>14</v>
      </c>
      <c r="G641">
        <v>148700</v>
      </c>
      <c r="H641" t="s">
        <v>15</v>
      </c>
      <c r="I641">
        <v>100</v>
      </c>
      <c r="J641" t="s">
        <v>15</v>
      </c>
      <c r="K641" t="s">
        <v>28</v>
      </c>
      <c r="L641" t="str" cm="1">
        <f t="array" ref="L641">_xlfn.IFS(
  C641="PT", "Part-time",
  C641="FT", "Full-time",
  C641="CT", "Contract",
  C641="FL", "Freelance"
)</f>
        <v>Full-time</v>
      </c>
      <c r="M641" t="str" cm="1">
        <f t="array" ref="M641">_xlfn.IFS(
  B641="EN", "Entry-level",
  B641="MI", "Middle-level",
  B641="SE", "Senior-level",
  B641="EX", "Executive-level"
)</f>
        <v>Senior-level</v>
      </c>
    </row>
    <row r="642" spans="1:13" hidden="1" x14ac:dyDescent="0.25">
      <c r="A642">
        <v>2022</v>
      </c>
      <c r="B642" t="s">
        <v>25</v>
      </c>
      <c r="C642" t="s">
        <v>12</v>
      </c>
      <c r="D642" t="s">
        <v>13</v>
      </c>
      <c r="E642">
        <v>30000</v>
      </c>
      <c r="F642" t="s">
        <v>14</v>
      </c>
      <c r="G642">
        <v>30000</v>
      </c>
      <c r="H642" t="s">
        <v>27</v>
      </c>
      <c r="I642">
        <v>100</v>
      </c>
      <c r="J642" t="s">
        <v>27</v>
      </c>
      <c r="K642" t="s">
        <v>28</v>
      </c>
      <c r="L642" t="str" cm="1">
        <f t="array" ref="L642">_xlfn.IFS(
  C642="PT", "Part-time",
  C642="FT", "Full-time",
  C642="CT", "Contract",
  C642="FL", "Freelance"
)</f>
        <v>Full-time</v>
      </c>
      <c r="M642" t="str" cm="1">
        <f t="array" ref="M642">_xlfn.IFS(
  B642="EN", "Entry-level",
  B642="MI", "Middle-level",
  B642="SE", "Senior-level",
  B642="EX", "Executive-level"
)</f>
        <v>Entry-level</v>
      </c>
    </row>
    <row r="643" spans="1:13" hidden="1" x14ac:dyDescent="0.25">
      <c r="A643">
        <v>2022</v>
      </c>
      <c r="B643" t="s">
        <v>25</v>
      </c>
      <c r="C643" t="s">
        <v>12</v>
      </c>
      <c r="D643" t="s">
        <v>24</v>
      </c>
      <c r="E643">
        <v>27000</v>
      </c>
      <c r="F643" t="s">
        <v>20</v>
      </c>
      <c r="G643">
        <v>28427</v>
      </c>
      <c r="H643" t="s">
        <v>29</v>
      </c>
      <c r="I643">
        <v>50</v>
      </c>
      <c r="J643" t="s">
        <v>29</v>
      </c>
      <c r="K643" t="s">
        <v>16</v>
      </c>
      <c r="L643" t="str" cm="1">
        <f t="array" ref="L643">_xlfn.IFS(
  C643="PT", "Part-time",
  C643="FT", "Full-time",
  C643="CT", "Contract",
  C643="FL", "Freelance"
)</f>
        <v>Full-time</v>
      </c>
      <c r="M643" t="str" cm="1">
        <f t="array" ref="M643">_xlfn.IFS(
  B643="EN", "Entry-level",
  B643="MI", "Middle-level",
  B643="SE", "Senior-level",
  B643="EX", "Executive-level"
)</f>
        <v>Entry-level</v>
      </c>
    </row>
    <row r="644" spans="1:13" hidden="1" x14ac:dyDescent="0.25">
      <c r="A644">
        <v>2022</v>
      </c>
      <c r="B644" t="s">
        <v>11</v>
      </c>
      <c r="C644" t="s">
        <v>12</v>
      </c>
      <c r="D644" t="s">
        <v>19</v>
      </c>
      <c r="E644">
        <v>74000</v>
      </c>
      <c r="F644" t="s">
        <v>26</v>
      </c>
      <c r="G644">
        <v>91652</v>
      </c>
      <c r="H644" t="s">
        <v>27</v>
      </c>
      <c r="I644">
        <v>0</v>
      </c>
      <c r="J644" t="s">
        <v>27</v>
      </c>
      <c r="K644" t="s">
        <v>16</v>
      </c>
      <c r="L644" t="str" cm="1">
        <f t="array" ref="L644">_xlfn.IFS(
  C644="PT", "Part-time",
  C644="FT", "Full-time",
  C644="CT", "Contract",
  C644="FL", "Freelance"
)</f>
        <v>Full-time</v>
      </c>
      <c r="M644" t="str" cm="1">
        <f t="array" ref="M644">_xlfn.IFS(
  B644="EN", "Entry-level",
  B644="MI", "Middle-level",
  B644="SE", "Senior-level",
  B644="EX", "Executive-level"
)</f>
        <v>Middle-level</v>
      </c>
    </row>
    <row r="645" spans="1:13" hidden="1" x14ac:dyDescent="0.25">
      <c r="A645">
        <v>2022</v>
      </c>
      <c r="B645" t="s">
        <v>11</v>
      </c>
      <c r="C645" t="s">
        <v>12</v>
      </c>
      <c r="D645" t="s">
        <v>19</v>
      </c>
      <c r="E645">
        <v>50000</v>
      </c>
      <c r="F645" t="s">
        <v>26</v>
      </c>
      <c r="G645">
        <v>61927</v>
      </c>
      <c r="H645" t="s">
        <v>27</v>
      </c>
      <c r="I645">
        <v>0</v>
      </c>
      <c r="J645" t="s">
        <v>27</v>
      </c>
      <c r="K645" t="s">
        <v>16</v>
      </c>
      <c r="L645" t="str" cm="1">
        <f t="array" ref="L645">_xlfn.IFS(
  C645="PT", "Part-time",
  C645="FT", "Full-time",
  C645="CT", "Contract",
  C645="FL", "Freelance"
)</f>
        <v>Full-time</v>
      </c>
      <c r="M645" t="str" cm="1">
        <f t="array" ref="M645">_xlfn.IFS(
  B645="EN", "Entry-level",
  B645="MI", "Middle-level",
  B645="SE", "Senior-level",
  B645="EX", "Executive-level"
)</f>
        <v>Middle-level</v>
      </c>
    </row>
    <row r="646" spans="1:13" x14ac:dyDescent="0.25">
      <c r="A646">
        <v>2022</v>
      </c>
      <c r="B646" t="s">
        <v>11</v>
      </c>
      <c r="C646" t="s">
        <v>12</v>
      </c>
      <c r="D646" t="s">
        <v>17</v>
      </c>
      <c r="E646">
        <v>58000</v>
      </c>
      <c r="F646" t="s">
        <v>20</v>
      </c>
      <c r="G646">
        <v>61066</v>
      </c>
      <c r="H646" t="s">
        <v>53</v>
      </c>
      <c r="I646">
        <v>100</v>
      </c>
      <c r="J646" t="s">
        <v>53</v>
      </c>
      <c r="K646" t="s">
        <v>35</v>
      </c>
      <c r="L646" t="str" cm="1">
        <f t="array" ref="L646">_xlfn.IFS(
  C646="PT", "Part-time",
  C646="FT", "Full-time",
  C646="CT", "Contract",
  C646="FL", "Freelance"
)</f>
        <v>Full-time</v>
      </c>
      <c r="M646" t="str" cm="1">
        <f t="array" ref="M646">_xlfn.IFS(
  B646="EN", "Entry-level",
  B646="MI", "Middle-level",
  B646="SE", "Senior-level",
  B646="EX", "Executive-level"
)</f>
        <v>Middle-level</v>
      </c>
    </row>
    <row r="647" spans="1:13" hidden="1" x14ac:dyDescent="0.25">
      <c r="A647">
        <v>2022</v>
      </c>
      <c r="B647" t="s">
        <v>18</v>
      </c>
      <c r="C647" t="s">
        <v>12</v>
      </c>
      <c r="D647" t="s">
        <v>64</v>
      </c>
      <c r="E647">
        <v>249260</v>
      </c>
      <c r="F647" t="s">
        <v>14</v>
      </c>
      <c r="G647">
        <v>249260</v>
      </c>
      <c r="H647" t="s">
        <v>15</v>
      </c>
      <c r="I647">
        <v>0</v>
      </c>
      <c r="J647" t="s">
        <v>15</v>
      </c>
      <c r="K647" t="s">
        <v>16</v>
      </c>
      <c r="L647" t="str" cm="1">
        <f t="array" ref="L647">_xlfn.IFS(
  C647="PT", "Part-time",
  C647="FT", "Full-time",
  C647="CT", "Contract",
  C647="FL", "Freelance"
)</f>
        <v>Full-time</v>
      </c>
      <c r="M647" t="str" cm="1">
        <f t="array" ref="M647">_xlfn.IFS(
  B647="EN", "Entry-level",
  B647="MI", "Middle-level",
  B647="SE", "Senior-level",
  B647="EX", "Executive-level"
)</f>
        <v>Senior-level</v>
      </c>
    </row>
    <row r="648" spans="1:13" hidden="1" x14ac:dyDescent="0.25">
      <c r="A648">
        <v>2022</v>
      </c>
      <c r="B648" t="s">
        <v>18</v>
      </c>
      <c r="C648" t="s">
        <v>12</v>
      </c>
      <c r="D648" t="s">
        <v>64</v>
      </c>
      <c r="E648">
        <v>185400</v>
      </c>
      <c r="F648" t="s">
        <v>14</v>
      </c>
      <c r="G648">
        <v>185400</v>
      </c>
      <c r="H648" t="s">
        <v>15</v>
      </c>
      <c r="I648">
        <v>0</v>
      </c>
      <c r="J648" t="s">
        <v>15</v>
      </c>
      <c r="K648" t="s">
        <v>16</v>
      </c>
      <c r="L648" t="str" cm="1">
        <f t="array" ref="L648">_xlfn.IFS(
  C648="PT", "Part-time",
  C648="FT", "Full-time",
  C648="CT", "Contract",
  C648="FL", "Freelance"
)</f>
        <v>Full-time</v>
      </c>
      <c r="M648" t="str" cm="1">
        <f t="array" ref="M648">_xlfn.IFS(
  B648="EN", "Entry-level",
  B648="MI", "Middle-level",
  B648="SE", "Senior-level",
  B648="EX", "Executive-level"
)</f>
        <v>Senior-level</v>
      </c>
    </row>
    <row r="649" spans="1:13" hidden="1" x14ac:dyDescent="0.25">
      <c r="A649">
        <v>2022</v>
      </c>
      <c r="B649" t="s">
        <v>18</v>
      </c>
      <c r="C649" t="s">
        <v>12</v>
      </c>
      <c r="D649" t="s">
        <v>19</v>
      </c>
      <c r="E649">
        <v>170000</v>
      </c>
      <c r="F649" t="s">
        <v>14</v>
      </c>
      <c r="G649">
        <v>170000</v>
      </c>
      <c r="H649" t="s">
        <v>15</v>
      </c>
      <c r="I649">
        <v>100</v>
      </c>
      <c r="J649" t="s">
        <v>15</v>
      </c>
      <c r="K649" t="s">
        <v>16</v>
      </c>
      <c r="L649" t="str" cm="1">
        <f t="array" ref="L649">_xlfn.IFS(
  C649="PT", "Part-time",
  C649="FT", "Full-time",
  C649="CT", "Contract",
  C649="FL", "Freelance"
)</f>
        <v>Full-time</v>
      </c>
      <c r="M649" t="str" cm="1">
        <f t="array" ref="M649">_xlfn.IFS(
  B649="EN", "Entry-level",
  B649="MI", "Middle-level",
  B649="SE", "Senior-level",
  B649="EX", "Executive-level"
)</f>
        <v>Senior-level</v>
      </c>
    </row>
    <row r="650" spans="1:13" hidden="1" x14ac:dyDescent="0.25">
      <c r="A650">
        <v>2022</v>
      </c>
      <c r="B650" t="s">
        <v>18</v>
      </c>
      <c r="C650" t="s">
        <v>12</v>
      </c>
      <c r="D650" t="s">
        <v>19</v>
      </c>
      <c r="E650">
        <v>130000</v>
      </c>
      <c r="F650" t="s">
        <v>14</v>
      </c>
      <c r="G650">
        <v>130000</v>
      </c>
      <c r="H650" t="s">
        <v>15</v>
      </c>
      <c r="I650">
        <v>100</v>
      </c>
      <c r="J650" t="s">
        <v>15</v>
      </c>
      <c r="K650" t="s">
        <v>16</v>
      </c>
      <c r="L650" t="str" cm="1">
        <f t="array" ref="L650">_xlfn.IFS(
  C650="PT", "Part-time",
  C650="FT", "Full-time",
  C650="CT", "Contract",
  C650="FL", "Freelance"
)</f>
        <v>Full-time</v>
      </c>
      <c r="M650" t="str" cm="1">
        <f t="array" ref="M650">_xlfn.IFS(
  B650="EN", "Entry-level",
  B650="MI", "Middle-level",
  B650="SE", "Senior-level",
  B650="EX", "Executive-level"
)</f>
        <v>Senior-level</v>
      </c>
    </row>
    <row r="651" spans="1:13" x14ac:dyDescent="0.25">
      <c r="A651">
        <v>2022</v>
      </c>
      <c r="B651" t="s">
        <v>11</v>
      </c>
      <c r="C651" t="s">
        <v>12</v>
      </c>
      <c r="D651" t="s">
        <v>17</v>
      </c>
      <c r="E651">
        <v>65000</v>
      </c>
      <c r="F651" t="s">
        <v>26</v>
      </c>
      <c r="G651">
        <v>80505</v>
      </c>
      <c r="H651" t="s">
        <v>27</v>
      </c>
      <c r="I651">
        <v>50</v>
      </c>
      <c r="J651" t="s">
        <v>27</v>
      </c>
      <c r="K651" t="s">
        <v>16</v>
      </c>
      <c r="L651" t="str" cm="1">
        <f t="array" ref="L651">_xlfn.IFS(
  C651="PT", "Part-time",
  C651="FT", "Full-time",
  C651="CT", "Contract",
  C651="FL", "Freelance"
)</f>
        <v>Full-time</v>
      </c>
      <c r="M651" t="str" cm="1">
        <f t="array" ref="M651">_xlfn.IFS(
  B651="EN", "Entry-level",
  B651="MI", "Middle-level",
  B651="SE", "Senior-level",
  B651="EX", "Executive-level"
)</f>
        <v>Middle-level</v>
      </c>
    </row>
    <row r="652" spans="1:13" hidden="1" x14ac:dyDescent="0.25">
      <c r="A652">
        <v>2022</v>
      </c>
      <c r="B652" t="s">
        <v>18</v>
      </c>
      <c r="C652" t="s">
        <v>12</v>
      </c>
      <c r="D652" t="s">
        <v>24</v>
      </c>
      <c r="E652">
        <v>128875</v>
      </c>
      <c r="F652" t="s">
        <v>14</v>
      </c>
      <c r="G652">
        <v>128875</v>
      </c>
      <c r="H652" t="s">
        <v>15</v>
      </c>
      <c r="I652">
        <v>100</v>
      </c>
      <c r="J652" t="s">
        <v>15</v>
      </c>
      <c r="K652" t="s">
        <v>16</v>
      </c>
      <c r="L652" t="str" cm="1">
        <f t="array" ref="L652">_xlfn.IFS(
  C652="PT", "Part-time",
  C652="FT", "Full-time",
  C652="CT", "Contract",
  C652="FL", "Freelance"
)</f>
        <v>Full-time</v>
      </c>
      <c r="M652" t="str" cm="1">
        <f t="array" ref="M652">_xlfn.IFS(
  B652="EN", "Entry-level",
  B652="MI", "Middle-level",
  B652="SE", "Senior-level",
  B652="EX", "Executive-level"
)</f>
        <v>Senior-level</v>
      </c>
    </row>
    <row r="653" spans="1:13" hidden="1" x14ac:dyDescent="0.25">
      <c r="A653">
        <v>2022</v>
      </c>
      <c r="B653" t="s">
        <v>18</v>
      </c>
      <c r="C653" t="s">
        <v>12</v>
      </c>
      <c r="D653" t="s">
        <v>24</v>
      </c>
      <c r="E653">
        <v>93700</v>
      </c>
      <c r="F653" t="s">
        <v>14</v>
      </c>
      <c r="G653">
        <v>93700</v>
      </c>
      <c r="H653" t="s">
        <v>15</v>
      </c>
      <c r="I653">
        <v>100</v>
      </c>
      <c r="J653" t="s">
        <v>15</v>
      </c>
      <c r="K653" t="s">
        <v>16</v>
      </c>
      <c r="L653" t="str" cm="1">
        <f t="array" ref="L653">_xlfn.IFS(
  C653="PT", "Part-time",
  C653="FT", "Full-time",
  C653="CT", "Contract",
  C653="FL", "Freelance"
)</f>
        <v>Full-time</v>
      </c>
      <c r="M653" t="str" cm="1">
        <f t="array" ref="M653">_xlfn.IFS(
  B653="EN", "Entry-level",
  B653="MI", "Middle-level",
  B653="SE", "Senior-level",
  B653="EX", "Executive-level"
)</f>
        <v>Senior-level</v>
      </c>
    </row>
    <row r="654" spans="1:13" hidden="1" x14ac:dyDescent="0.25">
      <c r="A654">
        <v>2022</v>
      </c>
      <c r="B654" t="s">
        <v>18</v>
      </c>
      <c r="C654" t="s">
        <v>12</v>
      </c>
      <c r="D654" t="s">
        <v>13</v>
      </c>
      <c r="E654">
        <v>180000</v>
      </c>
      <c r="F654" t="s">
        <v>14</v>
      </c>
      <c r="G654">
        <v>180000</v>
      </c>
      <c r="H654" t="s">
        <v>15</v>
      </c>
      <c r="I654">
        <v>100</v>
      </c>
      <c r="J654" t="s">
        <v>15</v>
      </c>
      <c r="K654" t="s">
        <v>16</v>
      </c>
      <c r="L654" t="str" cm="1">
        <f t="array" ref="L654">_xlfn.IFS(
  C654="PT", "Part-time",
  C654="FT", "Full-time",
  C654="CT", "Contract",
  C654="FL", "Freelance"
)</f>
        <v>Full-time</v>
      </c>
      <c r="M654" t="str" cm="1">
        <f t="array" ref="M654">_xlfn.IFS(
  B654="EN", "Entry-level",
  B654="MI", "Middle-level",
  B654="SE", "Senior-level",
  B654="EX", "Executive-level"
)</f>
        <v>Senior-level</v>
      </c>
    </row>
    <row r="655" spans="1:13" hidden="1" x14ac:dyDescent="0.25">
      <c r="A655">
        <v>2022</v>
      </c>
      <c r="B655" t="s">
        <v>18</v>
      </c>
      <c r="C655" t="s">
        <v>12</v>
      </c>
      <c r="D655" t="s">
        <v>13</v>
      </c>
      <c r="E655">
        <v>100000</v>
      </c>
      <c r="F655" t="s">
        <v>14</v>
      </c>
      <c r="G655">
        <v>100000</v>
      </c>
      <c r="H655" t="s">
        <v>15</v>
      </c>
      <c r="I655">
        <v>100</v>
      </c>
      <c r="J655" t="s">
        <v>15</v>
      </c>
      <c r="K655" t="s">
        <v>16</v>
      </c>
      <c r="L655" t="str" cm="1">
        <f t="array" ref="L655">_xlfn.IFS(
  C655="PT", "Part-time",
  C655="FT", "Full-time",
  C655="CT", "Contract",
  C655="FL", "Freelance"
)</f>
        <v>Full-time</v>
      </c>
      <c r="M655" t="str" cm="1">
        <f t="array" ref="M655">_xlfn.IFS(
  B655="EN", "Entry-level",
  B655="MI", "Middle-level",
  B655="SE", "Senior-level",
  B655="EX", "Executive-level"
)</f>
        <v>Senior-level</v>
      </c>
    </row>
    <row r="656" spans="1:13" hidden="1" x14ac:dyDescent="0.25">
      <c r="A656">
        <v>2022</v>
      </c>
      <c r="B656" t="s">
        <v>18</v>
      </c>
      <c r="C656" t="s">
        <v>12</v>
      </c>
      <c r="D656" t="s">
        <v>24</v>
      </c>
      <c r="E656">
        <v>136260</v>
      </c>
      <c r="F656" t="s">
        <v>14</v>
      </c>
      <c r="G656">
        <v>136260</v>
      </c>
      <c r="H656" t="s">
        <v>15</v>
      </c>
      <c r="I656">
        <v>100</v>
      </c>
      <c r="J656" t="s">
        <v>15</v>
      </c>
      <c r="K656" t="s">
        <v>16</v>
      </c>
      <c r="L656" t="str" cm="1">
        <f t="array" ref="L656">_xlfn.IFS(
  C656="PT", "Part-time",
  C656="FT", "Full-time",
  C656="CT", "Contract",
  C656="FL", "Freelance"
)</f>
        <v>Full-time</v>
      </c>
      <c r="M656" t="str" cm="1">
        <f t="array" ref="M656">_xlfn.IFS(
  B656="EN", "Entry-level",
  B656="MI", "Middle-level",
  B656="SE", "Senior-level",
  B656="EX", "Executive-level"
)</f>
        <v>Senior-level</v>
      </c>
    </row>
    <row r="657" spans="1:13" hidden="1" x14ac:dyDescent="0.25">
      <c r="A657">
        <v>2022</v>
      </c>
      <c r="B657" t="s">
        <v>18</v>
      </c>
      <c r="C657" t="s">
        <v>12</v>
      </c>
      <c r="D657" t="s">
        <v>24</v>
      </c>
      <c r="E657">
        <v>109280</v>
      </c>
      <c r="F657" t="s">
        <v>14</v>
      </c>
      <c r="G657">
        <v>109280</v>
      </c>
      <c r="H657" t="s">
        <v>15</v>
      </c>
      <c r="I657">
        <v>100</v>
      </c>
      <c r="J657" t="s">
        <v>15</v>
      </c>
      <c r="K657" t="s">
        <v>16</v>
      </c>
      <c r="L657" t="str" cm="1">
        <f t="array" ref="L657">_xlfn.IFS(
  C657="PT", "Part-time",
  C657="FT", "Full-time",
  C657="CT", "Contract",
  C657="FL", "Freelance"
)</f>
        <v>Full-time</v>
      </c>
      <c r="M657" t="str" cm="1">
        <f t="array" ref="M657">_xlfn.IFS(
  B657="EN", "Entry-level",
  B657="MI", "Middle-level",
  B657="SE", "Senior-level",
  B657="EX", "Executive-level"
)</f>
        <v>Senior-level</v>
      </c>
    </row>
    <row r="658" spans="1:13" x14ac:dyDescent="0.25">
      <c r="A658">
        <v>2022</v>
      </c>
      <c r="B658" t="s">
        <v>18</v>
      </c>
      <c r="C658" t="s">
        <v>12</v>
      </c>
      <c r="D658" t="s">
        <v>17</v>
      </c>
      <c r="E658">
        <v>160000</v>
      </c>
      <c r="F658" t="s">
        <v>14</v>
      </c>
      <c r="G658">
        <v>160000</v>
      </c>
      <c r="H658" t="s">
        <v>15</v>
      </c>
      <c r="I658">
        <v>100</v>
      </c>
      <c r="J658" t="s">
        <v>15</v>
      </c>
      <c r="K658" t="s">
        <v>28</v>
      </c>
      <c r="L658" t="str" cm="1">
        <f t="array" ref="L658">_xlfn.IFS(
  C658="PT", "Part-time",
  C658="FT", "Full-time",
  C658="CT", "Contract",
  C658="FL", "Freelance"
)</f>
        <v>Full-time</v>
      </c>
      <c r="M658" t="str" cm="1">
        <f t="array" ref="M658">_xlfn.IFS(
  B658="EN", "Entry-level",
  B658="MI", "Middle-level",
  B658="SE", "Senior-level",
  B658="EX", "Executive-level"
)</f>
        <v>Senior-level</v>
      </c>
    </row>
    <row r="659" spans="1:13" x14ac:dyDescent="0.25">
      <c r="A659">
        <v>2022</v>
      </c>
      <c r="B659" t="s">
        <v>18</v>
      </c>
      <c r="C659" t="s">
        <v>12</v>
      </c>
      <c r="D659" t="s">
        <v>17</v>
      </c>
      <c r="E659">
        <v>92000</v>
      </c>
      <c r="F659" t="s">
        <v>14</v>
      </c>
      <c r="G659">
        <v>92000</v>
      </c>
      <c r="H659" t="s">
        <v>15</v>
      </c>
      <c r="I659">
        <v>100</v>
      </c>
      <c r="J659" t="s">
        <v>15</v>
      </c>
      <c r="K659" t="s">
        <v>28</v>
      </c>
      <c r="L659" t="str" cm="1">
        <f t="array" ref="L659">_xlfn.IFS(
  C659="PT", "Part-time",
  C659="FT", "Full-time",
  C659="CT", "Contract",
  C659="FL", "Freelance"
)</f>
        <v>Full-time</v>
      </c>
      <c r="M659" t="str" cm="1">
        <f t="array" ref="M659">_xlfn.IFS(
  B659="EN", "Entry-level",
  B659="MI", "Middle-level",
  B659="SE", "Senior-level",
  B659="EX", "Executive-level"
)</f>
        <v>Senior-level</v>
      </c>
    </row>
    <row r="660" spans="1:13" hidden="1" x14ac:dyDescent="0.25">
      <c r="A660">
        <v>2022</v>
      </c>
      <c r="B660" t="s">
        <v>18</v>
      </c>
      <c r="C660" t="s">
        <v>12</v>
      </c>
      <c r="D660" t="s">
        <v>19</v>
      </c>
      <c r="E660">
        <v>200000</v>
      </c>
      <c r="F660" t="s">
        <v>14</v>
      </c>
      <c r="G660">
        <v>200000</v>
      </c>
      <c r="H660" t="s">
        <v>15</v>
      </c>
      <c r="I660">
        <v>100</v>
      </c>
      <c r="J660" t="s">
        <v>15</v>
      </c>
      <c r="K660" t="s">
        <v>16</v>
      </c>
      <c r="L660" t="str" cm="1">
        <f t="array" ref="L660">_xlfn.IFS(
  C660="PT", "Part-time",
  C660="FT", "Full-time",
  C660="CT", "Contract",
  C660="FL", "Freelance"
)</f>
        <v>Full-time</v>
      </c>
      <c r="M660" t="str" cm="1">
        <f t="array" ref="M660">_xlfn.IFS(
  B660="EN", "Entry-level",
  B660="MI", "Middle-level",
  B660="SE", "Senior-level",
  B660="EX", "Executive-level"
)</f>
        <v>Senior-level</v>
      </c>
    </row>
    <row r="661" spans="1:13" hidden="1" x14ac:dyDescent="0.25">
      <c r="A661">
        <v>2022</v>
      </c>
      <c r="B661" t="s">
        <v>18</v>
      </c>
      <c r="C661" t="s">
        <v>12</v>
      </c>
      <c r="D661" t="s">
        <v>19</v>
      </c>
      <c r="E661">
        <v>160000</v>
      </c>
      <c r="F661" t="s">
        <v>14</v>
      </c>
      <c r="G661">
        <v>160000</v>
      </c>
      <c r="H661" t="s">
        <v>15</v>
      </c>
      <c r="I661">
        <v>100</v>
      </c>
      <c r="J661" t="s">
        <v>15</v>
      </c>
      <c r="K661" t="s">
        <v>16</v>
      </c>
      <c r="L661" t="str" cm="1">
        <f t="array" ref="L661">_xlfn.IFS(
  C661="PT", "Part-time",
  C661="FT", "Full-time",
  C661="CT", "Contract",
  C661="FL", "Freelance"
)</f>
        <v>Full-time</v>
      </c>
      <c r="M661" t="str" cm="1">
        <f t="array" ref="M661">_xlfn.IFS(
  B661="EN", "Entry-level",
  B661="MI", "Middle-level",
  B661="SE", "Senior-level",
  B661="EX", "Executive-level"
)</f>
        <v>Senior-level</v>
      </c>
    </row>
    <row r="662" spans="1:13" hidden="1" x14ac:dyDescent="0.25">
      <c r="A662">
        <v>2022</v>
      </c>
      <c r="B662" t="s">
        <v>11</v>
      </c>
      <c r="C662" t="s">
        <v>12</v>
      </c>
      <c r="D662" t="s">
        <v>19</v>
      </c>
      <c r="E662">
        <v>110000</v>
      </c>
      <c r="F662" t="s">
        <v>26</v>
      </c>
      <c r="G662">
        <v>136240</v>
      </c>
      <c r="H662" t="s">
        <v>27</v>
      </c>
      <c r="I662">
        <v>0</v>
      </c>
      <c r="J662" t="s">
        <v>27</v>
      </c>
      <c r="K662" t="s">
        <v>16</v>
      </c>
      <c r="L662" t="str" cm="1">
        <f t="array" ref="L662">_xlfn.IFS(
  C662="PT", "Part-time",
  C662="FT", "Full-time",
  C662="CT", "Contract",
  C662="FL", "Freelance"
)</f>
        <v>Full-time</v>
      </c>
      <c r="M662" t="str" cm="1">
        <f t="array" ref="M662">_xlfn.IFS(
  B662="EN", "Entry-level",
  B662="MI", "Middle-level",
  B662="SE", "Senior-level",
  B662="EX", "Executive-level"
)</f>
        <v>Middle-level</v>
      </c>
    </row>
    <row r="663" spans="1:13" hidden="1" x14ac:dyDescent="0.25">
      <c r="A663">
        <v>2022</v>
      </c>
      <c r="B663" t="s">
        <v>11</v>
      </c>
      <c r="C663" t="s">
        <v>12</v>
      </c>
      <c r="D663" t="s">
        <v>19</v>
      </c>
      <c r="E663">
        <v>85000</v>
      </c>
      <c r="F663" t="s">
        <v>26</v>
      </c>
      <c r="G663">
        <v>105276</v>
      </c>
      <c r="H663" t="s">
        <v>27</v>
      </c>
      <c r="I663">
        <v>0</v>
      </c>
      <c r="J663" t="s">
        <v>27</v>
      </c>
      <c r="K663" t="s">
        <v>16</v>
      </c>
      <c r="L663" t="str" cm="1">
        <f t="array" ref="L663">_xlfn.IFS(
  C663="PT", "Part-time",
  C663="FT", "Full-time",
  C663="CT", "Contract",
  C663="FL", "Freelance"
)</f>
        <v>Full-time</v>
      </c>
      <c r="M663" t="str" cm="1">
        <f t="array" ref="M663">_xlfn.IFS(
  B663="EN", "Entry-level",
  B663="MI", "Middle-level",
  B663="SE", "Senior-level",
  B663="EX", "Executive-level"
)</f>
        <v>Middle-level</v>
      </c>
    </row>
    <row r="664" spans="1:13" hidden="1" x14ac:dyDescent="0.25">
      <c r="A664">
        <v>2022</v>
      </c>
      <c r="B664" t="s">
        <v>18</v>
      </c>
      <c r="C664" t="s">
        <v>12</v>
      </c>
      <c r="D664" t="s">
        <v>24</v>
      </c>
      <c r="E664">
        <v>117000</v>
      </c>
      <c r="F664" t="s">
        <v>14</v>
      </c>
      <c r="G664">
        <v>117000</v>
      </c>
      <c r="H664" t="s">
        <v>15</v>
      </c>
      <c r="I664">
        <v>100</v>
      </c>
      <c r="J664" t="s">
        <v>15</v>
      </c>
      <c r="K664" t="s">
        <v>16</v>
      </c>
      <c r="L664" t="str" cm="1">
        <f t="array" ref="L664">_xlfn.IFS(
  C664="PT", "Part-time",
  C664="FT", "Full-time",
  C664="CT", "Contract",
  C664="FL", "Freelance"
)</f>
        <v>Full-time</v>
      </c>
      <c r="M664" t="str" cm="1">
        <f t="array" ref="M664">_xlfn.IFS(
  B664="EN", "Entry-level",
  B664="MI", "Middle-level",
  B664="SE", "Senior-level",
  B664="EX", "Executive-level"
)</f>
        <v>Senior-level</v>
      </c>
    </row>
    <row r="665" spans="1:13" hidden="1" x14ac:dyDescent="0.25">
      <c r="A665">
        <v>2022</v>
      </c>
      <c r="B665" t="s">
        <v>18</v>
      </c>
      <c r="C665" t="s">
        <v>12</v>
      </c>
      <c r="D665" t="s">
        <v>24</v>
      </c>
      <c r="E665">
        <v>99450</v>
      </c>
      <c r="F665" t="s">
        <v>14</v>
      </c>
      <c r="G665">
        <v>99450</v>
      </c>
      <c r="H665" t="s">
        <v>15</v>
      </c>
      <c r="I665">
        <v>100</v>
      </c>
      <c r="J665" t="s">
        <v>15</v>
      </c>
      <c r="K665" t="s">
        <v>16</v>
      </c>
      <c r="L665" t="str" cm="1">
        <f t="array" ref="L665">_xlfn.IFS(
  C665="PT", "Part-time",
  C665="FT", "Full-time",
  C665="CT", "Contract",
  C665="FL", "Freelance"
)</f>
        <v>Full-time</v>
      </c>
      <c r="M665" t="str" cm="1">
        <f t="array" ref="M665">_xlfn.IFS(
  B665="EN", "Entry-level",
  B665="MI", "Middle-level",
  B665="SE", "Senior-level",
  B665="EX", "Executive-level"
)</f>
        <v>Senior-level</v>
      </c>
    </row>
    <row r="666" spans="1:13" hidden="1" x14ac:dyDescent="0.25">
      <c r="A666">
        <v>2022</v>
      </c>
      <c r="B666" t="s">
        <v>25</v>
      </c>
      <c r="C666" t="s">
        <v>12</v>
      </c>
      <c r="D666" t="s">
        <v>63</v>
      </c>
      <c r="E666">
        <v>240000</v>
      </c>
      <c r="F666" t="s">
        <v>43</v>
      </c>
      <c r="G666">
        <v>3078</v>
      </c>
      <c r="H666" t="s">
        <v>44</v>
      </c>
      <c r="I666">
        <v>0</v>
      </c>
      <c r="J666" t="s">
        <v>44</v>
      </c>
      <c r="K666" t="s">
        <v>35</v>
      </c>
      <c r="L666" t="str" cm="1">
        <f t="array" ref="L666">_xlfn.IFS(
  C666="PT", "Part-time",
  C666="FT", "Full-time",
  C666="CT", "Contract",
  C666="FL", "Freelance"
)</f>
        <v>Full-time</v>
      </c>
      <c r="M666" t="str" cm="1">
        <f t="array" ref="M666">_xlfn.IFS(
  B666="EN", "Entry-level",
  B666="MI", "Middle-level",
  B666="SE", "Senior-level",
  B666="EX", "Executive-level"
)</f>
        <v>Entry-level</v>
      </c>
    </row>
    <row r="667" spans="1:13" hidden="1" x14ac:dyDescent="0.25">
      <c r="A667">
        <v>2022</v>
      </c>
      <c r="B667" t="s">
        <v>25</v>
      </c>
      <c r="C667" t="s">
        <v>12</v>
      </c>
      <c r="D667" t="s">
        <v>19</v>
      </c>
      <c r="E667">
        <v>129000</v>
      </c>
      <c r="F667" t="s">
        <v>14</v>
      </c>
      <c r="G667">
        <v>129000</v>
      </c>
      <c r="H667" t="s">
        <v>15</v>
      </c>
      <c r="I667">
        <v>100</v>
      </c>
      <c r="J667" t="s">
        <v>15</v>
      </c>
      <c r="K667" t="s">
        <v>28</v>
      </c>
      <c r="L667" t="str" cm="1">
        <f t="array" ref="L667">_xlfn.IFS(
  C667="PT", "Part-time",
  C667="FT", "Full-time",
  C667="CT", "Contract",
  C667="FL", "Freelance"
)</f>
        <v>Full-time</v>
      </c>
      <c r="M667" t="str" cm="1">
        <f t="array" ref="M667">_xlfn.IFS(
  B667="EN", "Entry-level",
  B667="MI", "Middle-level",
  B667="SE", "Senior-level",
  B667="EX", "Executive-level"
)</f>
        <v>Entry-level</v>
      </c>
    </row>
    <row r="668" spans="1:13" hidden="1" x14ac:dyDescent="0.25">
      <c r="A668">
        <v>2022</v>
      </c>
      <c r="B668" t="s">
        <v>25</v>
      </c>
      <c r="C668" t="s">
        <v>12</v>
      </c>
      <c r="D668" t="s">
        <v>19</v>
      </c>
      <c r="E668">
        <v>86000</v>
      </c>
      <c r="F668" t="s">
        <v>14</v>
      </c>
      <c r="G668">
        <v>86000</v>
      </c>
      <c r="H668" t="s">
        <v>15</v>
      </c>
      <c r="I668">
        <v>100</v>
      </c>
      <c r="J668" t="s">
        <v>15</v>
      </c>
      <c r="K668" t="s">
        <v>28</v>
      </c>
      <c r="L668" t="str" cm="1">
        <f t="array" ref="L668">_xlfn.IFS(
  C668="PT", "Part-time",
  C668="FT", "Full-time",
  C668="CT", "Contract",
  C668="FL", "Freelance"
)</f>
        <v>Full-time</v>
      </c>
      <c r="M668" t="str" cm="1">
        <f t="array" ref="M668">_xlfn.IFS(
  B668="EN", "Entry-level",
  B668="MI", "Middle-level",
  B668="SE", "Senior-level",
  B668="EX", "Executive-level"
)</f>
        <v>Entry-level</v>
      </c>
    </row>
    <row r="669" spans="1:13" hidden="1" x14ac:dyDescent="0.25">
      <c r="A669">
        <v>2020</v>
      </c>
      <c r="B669" t="s">
        <v>25</v>
      </c>
      <c r="C669" t="s">
        <v>12</v>
      </c>
      <c r="D669" t="s">
        <v>19</v>
      </c>
      <c r="E669">
        <v>1000000</v>
      </c>
      <c r="F669" t="s">
        <v>43</v>
      </c>
      <c r="G669">
        <v>13493</v>
      </c>
      <c r="H669" t="s">
        <v>44</v>
      </c>
      <c r="I669">
        <v>100</v>
      </c>
      <c r="J669" t="s">
        <v>44</v>
      </c>
      <c r="K669" t="s">
        <v>28</v>
      </c>
      <c r="L669" t="str" cm="1">
        <f t="array" ref="L669">_xlfn.IFS(
  C669="PT", "Part-time",
  C669="FT", "Full-time",
  C669="CT", "Contract",
  C669="FL", "Freelance"
)</f>
        <v>Full-time</v>
      </c>
      <c r="M669" t="str" cm="1">
        <f t="array" ref="M669">_xlfn.IFS(
  B669="EN", "Entry-level",
  B669="MI", "Middle-level",
  B669="SE", "Senior-level",
  B669="EX", "Executive-level"
)</f>
        <v>Entry-level</v>
      </c>
    </row>
    <row r="670" spans="1:13" hidden="1" x14ac:dyDescent="0.25">
      <c r="A670">
        <v>2020</v>
      </c>
      <c r="B670" t="s">
        <v>25</v>
      </c>
      <c r="C670" t="s">
        <v>12</v>
      </c>
      <c r="D670" t="s">
        <v>19</v>
      </c>
      <c r="E670">
        <v>1000000</v>
      </c>
      <c r="F670" t="s">
        <v>43</v>
      </c>
      <c r="G670">
        <v>13493</v>
      </c>
      <c r="H670" t="s">
        <v>44</v>
      </c>
      <c r="I670">
        <v>100</v>
      </c>
      <c r="J670" t="s">
        <v>44</v>
      </c>
      <c r="K670" t="s">
        <v>28</v>
      </c>
      <c r="L670" t="str" cm="1">
        <f t="array" ref="L670">_xlfn.IFS(
  C670="PT", "Part-time",
  C670="FT", "Full-time",
  C670="CT", "Contract",
  C670="FL", "Freelance"
)</f>
        <v>Full-time</v>
      </c>
      <c r="M670" t="str" cm="1">
        <f t="array" ref="M670">_xlfn.IFS(
  B670="EN", "Entry-level",
  B670="MI", "Middle-level",
  B670="SE", "Senior-level",
  B670="EX", "Executive-level"
)</f>
        <v>Entry-level</v>
      </c>
    </row>
    <row r="671" spans="1:13" x14ac:dyDescent="0.25">
      <c r="A671">
        <v>2022</v>
      </c>
      <c r="B671" t="s">
        <v>18</v>
      </c>
      <c r="C671" t="s">
        <v>12</v>
      </c>
      <c r="D671" t="s">
        <v>17</v>
      </c>
      <c r="E671">
        <v>160000</v>
      </c>
      <c r="F671" t="s">
        <v>14</v>
      </c>
      <c r="G671">
        <v>160000</v>
      </c>
      <c r="H671" t="s">
        <v>15</v>
      </c>
      <c r="I671">
        <v>0</v>
      </c>
      <c r="J671" t="s">
        <v>15</v>
      </c>
      <c r="K671" t="s">
        <v>28</v>
      </c>
      <c r="L671" t="str" cm="1">
        <f t="array" ref="L671">_xlfn.IFS(
  C671="PT", "Part-time",
  C671="FT", "Full-time",
  C671="CT", "Contract",
  C671="FL", "Freelance"
)</f>
        <v>Full-time</v>
      </c>
      <c r="M671" t="str" cm="1">
        <f t="array" ref="M671">_xlfn.IFS(
  B671="EN", "Entry-level",
  B671="MI", "Middle-level",
  B671="SE", "Senior-level",
  B671="EX", "Executive-level"
)</f>
        <v>Senior-level</v>
      </c>
    </row>
    <row r="672" spans="1:13" x14ac:dyDescent="0.25">
      <c r="A672">
        <v>2022</v>
      </c>
      <c r="B672" t="s">
        <v>18</v>
      </c>
      <c r="C672" t="s">
        <v>12</v>
      </c>
      <c r="D672" t="s">
        <v>17</v>
      </c>
      <c r="E672">
        <v>119300</v>
      </c>
      <c r="F672" t="s">
        <v>14</v>
      </c>
      <c r="G672">
        <v>119300</v>
      </c>
      <c r="H672" t="s">
        <v>15</v>
      </c>
      <c r="I672">
        <v>0</v>
      </c>
      <c r="J672" t="s">
        <v>15</v>
      </c>
      <c r="K672" t="s">
        <v>28</v>
      </c>
      <c r="L672" t="str" cm="1">
        <f t="array" ref="L672">_xlfn.IFS(
  C672="PT", "Part-time",
  C672="FT", "Full-time",
  C672="CT", "Contract",
  C672="FL", "Freelance"
)</f>
        <v>Full-time</v>
      </c>
      <c r="M672" t="str" cm="1">
        <f t="array" ref="M672">_xlfn.IFS(
  B672="EN", "Entry-level",
  B672="MI", "Middle-level",
  B672="SE", "Senior-level",
  B672="EX", "Executive-level"
)</f>
        <v>Senior-level</v>
      </c>
    </row>
    <row r="673" spans="1:13" hidden="1" x14ac:dyDescent="0.25">
      <c r="A673">
        <v>2022</v>
      </c>
      <c r="B673" t="s">
        <v>18</v>
      </c>
      <c r="C673" t="s">
        <v>12</v>
      </c>
      <c r="D673" t="s">
        <v>68</v>
      </c>
      <c r="E673">
        <v>100000</v>
      </c>
      <c r="F673" t="s">
        <v>14</v>
      </c>
      <c r="G673">
        <v>100000</v>
      </c>
      <c r="H673" t="s">
        <v>15</v>
      </c>
      <c r="I673">
        <v>100</v>
      </c>
      <c r="J673" t="s">
        <v>15</v>
      </c>
      <c r="K673" t="s">
        <v>28</v>
      </c>
      <c r="L673" t="str" cm="1">
        <f t="array" ref="L673">_xlfn.IFS(
  C673="PT", "Part-time",
  C673="FT", "Full-time",
  C673="CT", "Contract",
  C673="FL", "Freelance"
)</f>
        <v>Full-time</v>
      </c>
      <c r="M673" t="str" cm="1">
        <f t="array" ref="M673">_xlfn.IFS(
  B673="EN", "Entry-level",
  B673="MI", "Middle-level",
  B673="SE", "Senior-level",
  B673="EX", "Executive-level"
)</f>
        <v>Senior-level</v>
      </c>
    </row>
    <row r="674" spans="1:13" x14ac:dyDescent="0.25">
      <c r="A674">
        <v>2022</v>
      </c>
      <c r="B674" t="s">
        <v>11</v>
      </c>
      <c r="C674" t="s">
        <v>12</v>
      </c>
      <c r="D674" t="s">
        <v>17</v>
      </c>
      <c r="E674">
        <v>25000</v>
      </c>
      <c r="F674" t="s">
        <v>14</v>
      </c>
      <c r="G674">
        <v>25000</v>
      </c>
      <c r="H674" t="s">
        <v>62</v>
      </c>
      <c r="I674">
        <v>50</v>
      </c>
      <c r="J674" t="s">
        <v>62</v>
      </c>
      <c r="K674" t="s">
        <v>16</v>
      </c>
      <c r="L674" t="str" cm="1">
        <f t="array" ref="L674">_xlfn.IFS(
  C674="PT", "Part-time",
  C674="FT", "Full-time",
  C674="CT", "Contract",
  C674="FL", "Freelance"
)</f>
        <v>Full-time</v>
      </c>
      <c r="M674" t="str" cm="1">
        <f t="array" ref="M674">_xlfn.IFS(
  B674="EN", "Entry-level",
  B674="MI", "Middle-level",
  B674="SE", "Senior-level",
  B674="EX", "Executive-level"
)</f>
        <v>Middle-level</v>
      </c>
    </row>
    <row r="675" spans="1:13" hidden="1" x14ac:dyDescent="0.25">
      <c r="A675">
        <v>2022</v>
      </c>
      <c r="B675" t="s">
        <v>11</v>
      </c>
      <c r="C675" t="s">
        <v>12</v>
      </c>
      <c r="D675" t="s">
        <v>24</v>
      </c>
      <c r="E675">
        <v>90000</v>
      </c>
      <c r="F675" t="s">
        <v>93</v>
      </c>
      <c r="G675">
        <v>65161</v>
      </c>
      <c r="H675" t="s">
        <v>47</v>
      </c>
      <c r="I675">
        <v>50</v>
      </c>
      <c r="J675" t="s">
        <v>47</v>
      </c>
      <c r="K675" t="s">
        <v>16</v>
      </c>
      <c r="L675" t="str" cm="1">
        <f t="array" ref="L675">_xlfn.IFS(
  C675="PT", "Part-time",
  C675="FT", "Full-time",
  C675="CT", "Contract",
  C675="FL", "Freelance"
)</f>
        <v>Full-time</v>
      </c>
      <c r="M675" t="str" cm="1">
        <f t="array" ref="M675">_xlfn.IFS(
  B675="EN", "Entry-level",
  B675="MI", "Middle-level",
  B675="SE", "Senior-level",
  B675="EX", "Executive-level"
)</f>
        <v>Middle-level</v>
      </c>
    </row>
    <row r="676" spans="1:13" hidden="1" x14ac:dyDescent="0.25">
      <c r="A676">
        <v>2022</v>
      </c>
      <c r="B676" t="s">
        <v>11</v>
      </c>
      <c r="C676" t="s">
        <v>12</v>
      </c>
      <c r="D676" t="s">
        <v>63</v>
      </c>
      <c r="E676">
        <v>200000</v>
      </c>
      <c r="F676" t="s">
        <v>14</v>
      </c>
      <c r="G676">
        <v>200000</v>
      </c>
      <c r="H676" t="s">
        <v>15</v>
      </c>
      <c r="I676">
        <v>100</v>
      </c>
      <c r="J676" t="s">
        <v>15</v>
      </c>
      <c r="K676" t="s">
        <v>16</v>
      </c>
      <c r="L676" t="str" cm="1">
        <f t="array" ref="L676">_xlfn.IFS(
  C676="PT", "Part-time",
  C676="FT", "Full-time",
  C676="CT", "Contract",
  C676="FL", "Freelance"
)</f>
        <v>Full-time</v>
      </c>
      <c r="M676" t="str" cm="1">
        <f t="array" ref="M676">_xlfn.IFS(
  B676="EN", "Entry-level",
  B676="MI", "Middle-level",
  B676="SE", "Senior-level",
  B676="EX", "Executive-level"
)</f>
        <v>Middle-level</v>
      </c>
    </row>
    <row r="677" spans="1:13" hidden="1" x14ac:dyDescent="0.25">
      <c r="A677">
        <v>2022</v>
      </c>
      <c r="B677" t="s">
        <v>25</v>
      </c>
      <c r="C677" t="s">
        <v>12</v>
      </c>
      <c r="D677" t="s">
        <v>73</v>
      </c>
      <c r="E677">
        <v>180000</v>
      </c>
      <c r="F677" t="s">
        <v>14</v>
      </c>
      <c r="G677">
        <v>180000</v>
      </c>
      <c r="H677" t="s">
        <v>15</v>
      </c>
      <c r="I677">
        <v>100</v>
      </c>
      <c r="J677" t="s">
        <v>15</v>
      </c>
      <c r="K677" t="s">
        <v>28</v>
      </c>
      <c r="L677" t="str" cm="1">
        <f t="array" ref="L677">_xlfn.IFS(
  C677="PT", "Part-time",
  C677="FT", "Full-time",
  C677="CT", "Contract",
  C677="FL", "Freelance"
)</f>
        <v>Full-time</v>
      </c>
      <c r="M677" t="str" cm="1">
        <f t="array" ref="M677">_xlfn.IFS(
  B677="EN", "Entry-level",
  B677="MI", "Middle-level",
  B677="SE", "Senior-level",
  B677="EX", "Executive-level"
)</f>
        <v>Entry-level</v>
      </c>
    </row>
    <row r="678" spans="1:13" x14ac:dyDescent="0.25">
      <c r="A678">
        <v>2022</v>
      </c>
      <c r="B678" t="s">
        <v>11</v>
      </c>
      <c r="C678" t="s">
        <v>12</v>
      </c>
      <c r="D678" t="s">
        <v>17</v>
      </c>
      <c r="E678">
        <v>153000</v>
      </c>
      <c r="F678" t="s">
        <v>14</v>
      </c>
      <c r="G678">
        <v>153000</v>
      </c>
      <c r="H678" t="s">
        <v>15</v>
      </c>
      <c r="I678">
        <v>100</v>
      </c>
      <c r="J678" t="s">
        <v>15</v>
      </c>
      <c r="K678" t="s">
        <v>28</v>
      </c>
      <c r="L678" t="str" cm="1">
        <f t="array" ref="L678">_xlfn.IFS(
  C678="PT", "Part-time",
  C678="FT", "Full-time",
  C678="CT", "Contract",
  C678="FL", "Freelance"
)</f>
        <v>Full-time</v>
      </c>
      <c r="M678" t="str" cm="1">
        <f t="array" ref="M678">_xlfn.IFS(
  B678="EN", "Entry-level",
  B678="MI", "Middle-level",
  B678="SE", "Senior-level",
  B678="EX", "Executive-level"
)</f>
        <v>Middle-level</v>
      </c>
    </row>
    <row r="679" spans="1:13" hidden="1" x14ac:dyDescent="0.25">
      <c r="A679">
        <v>2022</v>
      </c>
      <c r="B679" t="s">
        <v>18</v>
      </c>
      <c r="C679" t="s">
        <v>12</v>
      </c>
      <c r="D679" t="s">
        <v>19</v>
      </c>
      <c r="E679">
        <v>210000</v>
      </c>
      <c r="F679" t="s">
        <v>14</v>
      </c>
      <c r="G679">
        <v>210000</v>
      </c>
      <c r="H679" t="s">
        <v>15</v>
      </c>
      <c r="I679">
        <v>100</v>
      </c>
      <c r="J679" t="s">
        <v>15</v>
      </c>
      <c r="K679" t="s">
        <v>16</v>
      </c>
      <c r="L679" t="str" cm="1">
        <f t="array" ref="L679">_xlfn.IFS(
  C679="PT", "Part-time",
  C679="FT", "Full-time",
  C679="CT", "Contract",
  C679="FL", "Freelance"
)</f>
        <v>Full-time</v>
      </c>
      <c r="M679" t="str" cm="1">
        <f t="array" ref="M679">_xlfn.IFS(
  B679="EN", "Entry-level",
  B679="MI", "Middle-level",
  B679="SE", "Senior-level",
  B679="EX", "Executive-level"
)</f>
        <v>Senior-level</v>
      </c>
    </row>
    <row r="680" spans="1:13" hidden="1" x14ac:dyDescent="0.25">
      <c r="A680">
        <v>2022</v>
      </c>
      <c r="B680" t="s">
        <v>18</v>
      </c>
      <c r="C680" t="s">
        <v>12</v>
      </c>
      <c r="D680" t="s">
        <v>19</v>
      </c>
      <c r="E680">
        <v>100000</v>
      </c>
      <c r="F680" t="s">
        <v>14</v>
      </c>
      <c r="G680">
        <v>100000</v>
      </c>
      <c r="H680" t="s">
        <v>15</v>
      </c>
      <c r="I680">
        <v>100</v>
      </c>
      <c r="J680" t="s">
        <v>15</v>
      </c>
      <c r="K680" t="s">
        <v>16</v>
      </c>
      <c r="L680" t="str" cm="1">
        <f t="array" ref="L680">_xlfn.IFS(
  C680="PT", "Part-time",
  C680="FT", "Full-time",
  C680="CT", "Contract",
  C680="FL", "Freelance"
)</f>
        <v>Full-time</v>
      </c>
      <c r="M680" t="str" cm="1">
        <f t="array" ref="M680">_xlfn.IFS(
  B680="EN", "Entry-level",
  B680="MI", "Middle-level",
  B680="SE", "Senior-level",
  B680="EX", "Executive-level"
)</f>
        <v>Senior-level</v>
      </c>
    </row>
    <row r="681" spans="1:13" hidden="1" x14ac:dyDescent="0.25">
      <c r="A681">
        <v>2022</v>
      </c>
      <c r="B681" t="s">
        <v>18</v>
      </c>
      <c r="C681" t="s">
        <v>12</v>
      </c>
      <c r="D681" t="s">
        <v>24</v>
      </c>
      <c r="E681">
        <v>150075</v>
      </c>
      <c r="F681" t="s">
        <v>14</v>
      </c>
      <c r="G681">
        <v>150075</v>
      </c>
      <c r="H681" t="s">
        <v>15</v>
      </c>
      <c r="I681">
        <v>100</v>
      </c>
      <c r="J681" t="s">
        <v>15</v>
      </c>
      <c r="K681" t="s">
        <v>16</v>
      </c>
      <c r="L681" t="str" cm="1">
        <f t="array" ref="L681">_xlfn.IFS(
  C681="PT", "Part-time",
  C681="FT", "Full-time",
  C681="CT", "Contract",
  C681="FL", "Freelance"
)</f>
        <v>Full-time</v>
      </c>
      <c r="M681" t="str" cm="1">
        <f t="array" ref="M681">_xlfn.IFS(
  B681="EN", "Entry-level",
  B681="MI", "Middle-level",
  B681="SE", "Senior-level",
  B681="EX", "Executive-level"
)</f>
        <v>Senior-level</v>
      </c>
    </row>
    <row r="682" spans="1:13" hidden="1" x14ac:dyDescent="0.25">
      <c r="A682">
        <v>2022</v>
      </c>
      <c r="B682" t="s">
        <v>18</v>
      </c>
      <c r="C682" t="s">
        <v>12</v>
      </c>
      <c r="D682" t="s">
        <v>24</v>
      </c>
      <c r="E682">
        <v>110925</v>
      </c>
      <c r="F682" t="s">
        <v>14</v>
      </c>
      <c r="G682">
        <v>110925</v>
      </c>
      <c r="H682" t="s">
        <v>15</v>
      </c>
      <c r="I682">
        <v>100</v>
      </c>
      <c r="J682" t="s">
        <v>15</v>
      </c>
      <c r="K682" t="s">
        <v>16</v>
      </c>
      <c r="L682" t="str" cm="1">
        <f t="array" ref="L682">_xlfn.IFS(
  C682="PT", "Part-time",
  C682="FT", "Full-time",
  C682="CT", "Contract",
  C682="FL", "Freelance"
)</f>
        <v>Full-time</v>
      </c>
      <c r="M682" t="str" cm="1">
        <f t="array" ref="M682">_xlfn.IFS(
  B682="EN", "Entry-level",
  B682="MI", "Middle-level",
  B682="SE", "Senior-level",
  B682="EX", "Executive-level"
)</f>
        <v>Senior-level</v>
      </c>
    </row>
    <row r="683" spans="1:13" hidden="1" x14ac:dyDescent="0.25">
      <c r="A683">
        <v>2022</v>
      </c>
      <c r="B683" t="s">
        <v>11</v>
      </c>
      <c r="C683" t="s">
        <v>12</v>
      </c>
      <c r="D683" t="s">
        <v>72</v>
      </c>
      <c r="E683">
        <v>22800</v>
      </c>
      <c r="F683" t="s">
        <v>14</v>
      </c>
      <c r="G683">
        <v>22800</v>
      </c>
      <c r="H683" t="s">
        <v>94</v>
      </c>
      <c r="I683">
        <v>100</v>
      </c>
      <c r="J683" t="s">
        <v>94</v>
      </c>
      <c r="K683" t="s">
        <v>16</v>
      </c>
      <c r="L683" t="str" cm="1">
        <f t="array" ref="L683">_xlfn.IFS(
  C683="PT", "Part-time",
  C683="FT", "Full-time",
  C683="CT", "Contract",
  C683="FL", "Freelance"
)</f>
        <v>Full-time</v>
      </c>
      <c r="M683" t="str" cm="1">
        <f t="array" ref="M683">_xlfn.IFS(
  B683="EN", "Entry-level",
  B683="MI", "Middle-level",
  B683="SE", "Senior-level",
  B683="EX", "Executive-level"
)</f>
        <v>Middle-level</v>
      </c>
    </row>
    <row r="684" spans="1:13" x14ac:dyDescent="0.25">
      <c r="A684">
        <v>2022</v>
      </c>
      <c r="B684" t="s">
        <v>18</v>
      </c>
      <c r="C684" t="s">
        <v>12</v>
      </c>
      <c r="D684" t="s">
        <v>17</v>
      </c>
      <c r="E684">
        <v>160000</v>
      </c>
      <c r="F684" t="s">
        <v>14</v>
      </c>
      <c r="G684">
        <v>160000</v>
      </c>
      <c r="H684" t="s">
        <v>15</v>
      </c>
      <c r="I684">
        <v>100</v>
      </c>
      <c r="J684" t="s">
        <v>15</v>
      </c>
      <c r="K684" t="s">
        <v>28</v>
      </c>
      <c r="L684" t="str" cm="1">
        <f t="array" ref="L684">_xlfn.IFS(
  C684="PT", "Part-time",
  C684="FT", "Full-time",
  C684="CT", "Contract",
  C684="FL", "Freelance"
)</f>
        <v>Full-time</v>
      </c>
      <c r="M684" t="str" cm="1">
        <f t="array" ref="M684">_xlfn.IFS(
  B684="EN", "Entry-level",
  B684="MI", "Middle-level",
  B684="SE", "Senior-level",
  B684="EX", "Executive-level"
)</f>
        <v>Senior-level</v>
      </c>
    </row>
    <row r="685" spans="1:13" x14ac:dyDescent="0.25">
      <c r="A685">
        <v>2022</v>
      </c>
      <c r="B685" t="s">
        <v>18</v>
      </c>
      <c r="C685" t="s">
        <v>12</v>
      </c>
      <c r="D685" t="s">
        <v>17</v>
      </c>
      <c r="E685">
        <v>92000</v>
      </c>
      <c r="F685" t="s">
        <v>14</v>
      </c>
      <c r="G685">
        <v>92000</v>
      </c>
      <c r="H685" t="s">
        <v>15</v>
      </c>
      <c r="I685">
        <v>100</v>
      </c>
      <c r="J685" t="s">
        <v>15</v>
      </c>
      <c r="K685" t="s">
        <v>28</v>
      </c>
      <c r="L685" t="str" cm="1">
        <f t="array" ref="L685">_xlfn.IFS(
  C685="PT", "Part-time",
  C685="FT", "Full-time",
  C685="CT", "Contract",
  C685="FL", "Freelance"
)</f>
        <v>Full-time</v>
      </c>
      <c r="M685" t="str" cm="1">
        <f t="array" ref="M685">_xlfn.IFS(
  B685="EN", "Entry-level",
  B685="MI", "Middle-level",
  B685="SE", "Senior-level",
  B685="EX", "Executive-level"
)</f>
        <v>Senior-level</v>
      </c>
    </row>
    <row r="686" spans="1:13" hidden="1" x14ac:dyDescent="0.25">
      <c r="A686">
        <v>2022</v>
      </c>
      <c r="B686" t="s">
        <v>18</v>
      </c>
      <c r="C686" t="s">
        <v>12</v>
      </c>
      <c r="D686" t="s">
        <v>13</v>
      </c>
      <c r="E686">
        <v>202900</v>
      </c>
      <c r="F686" t="s">
        <v>14</v>
      </c>
      <c r="G686">
        <v>202900</v>
      </c>
      <c r="H686" t="s">
        <v>15</v>
      </c>
      <c r="I686">
        <v>100</v>
      </c>
      <c r="J686" t="s">
        <v>15</v>
      </c>
      <c r="K686" t="s">
        <v>28</v>
      </c>
      <c r="L686" t="str" cm="1">
        <f t="array" ref="L686">_xlfn.IFS(
  C686="PT", "Part-time",
  C686="FT", "Full-time",
  C686="CT", "Contract",
  C686="FL", "Freelance"
)</f>
        <v>Full-time</v>
      </c>
      <c r="M686" t="str" cm="1">
        <f t="array" ref="M686">_xlfn.IFS(
  B686="EN", "Entry-level",
  B686="MI", "Middle-level",
  B686="SE", "Senior-level",
  B686="EX", "Executive-level"
)</f>
        <v>Senior-level</v>
      </c>
    </row>
    <row r="687" spans="1:13" hidden="1" x14ac:dyDescent="0.25">
      <c r="A687">
        <v>2022</v>
      </c>
      <c r="B687" t="s">
        <v>18</v>
      </c>
      <c r="C687" t="s">
        <v>12</v>
      </c>
      <c r="D687" t="s">
        <v>13</v>
      </c>
      <c r="E687">
        <v>131300</v>
      </c>
      <c r="F687" t="s">
        <v>14</v>
      </c>
      <c r="G687">
        <v>131300</v>
      </c>
      <c r="H687" t="s">
        <v>15</v>
      </c>
      <c r="I687">
        <v>100</v>
      </c>
      <c r="J687" t="s">
        <v>15</v>
      </c>
      <c r="K687" t="s">
        <v>28</v>
      </c>
      <c r="L687" t="str" cm="1">
        <f t="array" ref="L687">_xlfn.IFS(
  C687="PT", "Part-time",
  C687="FT", "Full-time",
  C687="CT", "Contract",
  C687="FL", "Freelance"
)</f>
        <v>Full-time</v>
      </c>
      <c r="M687" t="str" cm="1">
        <f t="array" ref="M687">_xlfn.IFS(
  B687="EN", "Entry-level",
  B687="MI", "Middle-level",
  B687="SE", "Senior-level",
  B687="EX", "Executive-level"
)</f>
        <v>Senior-level</v>
      </c>
    </row>
    <row r="688" spans="1:13" hidden="1" x14ac:dyDescent="0.25">
      <c r="A688">
        <v>2020</v>
      </c>
      <c r="B688" t="s">
        <v>25</v>
      </c>
      <c r="C688" t="s">
        <v>12</v>
      </c>
      <c r="D688" t="s">
        <v>24</v>
      </c>
      <c r="E688">
        <v>20000</v>
      </c>
      <c r="F688" t="s">
        <v>20</v>
      </c>
      <c r="G688">
        <v>22809</v>
      </c>
      <c r="H688" t="s">
        <v>33</v>
      </c>
      <c r="I688">
        <v>100</v>
      </c>
      <c r="J688" t="s">
        <v>33</v>
      </c>
      <c r="K688" t="s">
        <v>16</v>
      </c>
      <c r="L688" t="str" cm="1">
        <f t="array" ref="L688">_xlfn.IFS(
  C688="PT", "Part-time",
  C688="FT", "Full-time",
  C688="CT", "Contract",
  C688="FL", "Freelance"
)</f>
        <v>Full-time</v>
      </c>
      <c r="M688" t="str" cm="1">
        <f t="array" ref="M688">_xlfn.IFS(
  B688="EN", "Entry-level",
  B688="MI", "Middle-level",
  B688="SE", "Senior-level",
  B688="EX", "Executive-level"
)</f>
        <v>Entry-level</v>
      </c>
    </row>
    <row r="689" spans="1:13" hidden="1" x14ac:dyDescent="0.25">
      <c r="A689">
        <v>2022</v>
      </c>
      <c r="B689" t="s">
        <v>25</v>
      </c>
      <c r="C689" t="s">
        <v>12</v>
      </c>
      <c r="D689" t="s">
        <v>24</v>
      </c>
      <c r="E689">
        <v>15000</v>
      </c>
      <c r="F689" t="s">
        <v>14</v>
      </c>
      <c r="G689">
        <v>15000</v>
      </c>
      <c r="H689" t="s">
        <v>89</v>
      </c>
      <c r="I689">
        <v>0</v>
      </c>
      <c r="J689" t="s">
        <v>89</v>
      </c>
      <c r="K689" t="s">
        <v>28</v>
      </c>
      <c r="L689" t="str" cm="1">
        <f t="array" ref="L689">_xlfn.IFS(
  C689="PT", "Part-time",
  C689="FT", "Full-time",
  C689="CT", "Contract",
  C689="FL", "Freelance"
)</f>
        <v>Full-time</v>
      </c>
      <c r="M689" t="str" cm="1">
        <f t="array" ref="M689">_xlfn.IFS(
  B689="EN", "Entry-level",
  B689="MI", "Middle-level",
  B689="SE", "Senior-level",
  B689="EX", "Executive-level"
)</f>
        <v>Entry-level</v>
      </c>
    </row>
    <row r="690" spans="1:13" hidden="1" x14ac:dyDescent="0.25">
      <c r="A690">
        <v>2022</v>
      </c>
      <c r="B690" t="s">
        <v>18</v>
      </c>
      <c r="C690" t="s">
        <v>12</v>
      </c>
      <c r="D690" t="s">
        <v>19</v>
      </c>
      <c r="E690">
        <v>175000</v>
      </c>
      <c r="F690" t="s">
        <v>14</v>
      </c>
      <c r="G690">
        <v>175000</v>
      </c>
      <c r="H690" t="s">
        <v>15</v>
      </c>
      <c r="I690">
        <v>100</v>
      </c>
      <c r="J690" t="s">
        <v>15</v>
      </c>
      <c r="K690" t="s">
        <v>16</v>
      </c>
      <c r="L690" t="str" cm="1">
        <f t="array" ref="L690">_xlfn.IFS(
  C690="PT", "Part-time",
  C690="FT", "Full-time",
  C690="CT", "Contract",
  C690="FL", "Freelance"
)</f>
        <v>Full-time</v>
      </c>
      <c r="M690" t="str" cm="1">
        <f t="array" ref="M690">_xlfn.IFS(
  B690="EN", "Entry-level",
  B690="MI", "Middle-level",
  B690="SE", "Senior-level",
  B690="EX", "Executive-level"
)</f>
        <v>Senior-level</v>
      </c>
    </row>
    <row r="691" spans="1:13" hidden="1" x14ac:dyDescent="0.25">
      <c r="A691">
        <v>2022</v>
      </c>
      <c r="B691" t="s">
        <v>18</v>
      </c>
      <c r="C691" t="s">
        <v>12</v>
      </c>
      <c r="D691" t="s">
        <v>19</v>
      </c>
      <c r="E691">
        <v>135000</v>
      </c>
      <c r="F691" t="s">
        <v>14</v>
      </c>
      <c r="G691">
        <v>135000</v>
      </c>
      <c r="H691" t="s">
        <v>15</v>
      </c>
      <c r="I691">
        <v>100</v>
      </c>
      <c r="J691" t="s">
        <v>15</v>
      </c>
      <c r="K691" t="s">
        <v>16</v>
      </c>
      <c r="L691" t="str" cm="1">
        <f t="array" ref="L691">_xlfn.IFS(
  C691="PT", "Part-time",
  C691="FT", "Full-time",
  C691="CT", "Contract",
  C691="FL", "Freelance"
)</f>
        <v>Full-time</v>
      </c>
      <c r="M691" t="str" cm="1">
        <f t="array" ref="M691">_xlfn.IFS(
  B691="EN", "Entry-level",
  B691="MI", "Middle-level",
  B691="SE", "Senior-level",
  B691="EX", "Executive-level"
)</f>
        <v>Senior-level</v>
      </c>
    </row>
    <row r="692" spans="1:13" hidden="1" x14ac:dyDescent="0.25">
      <c r="A692">
        <v>2022</v>
      </c>
      <c r="B692" t="s">
        <v>18</v>
      </c>
      <c r="C692" t="s">
        <v>12</v>
      </c>
      <c r="D692" t="s">
        <v>64</v>
      </c>
      <c r="E692">
        <v>193000</v>
      </c>
      <c r="F692" t="s">
        <v>45</v>
      </c>
      <c r="G692">
        <v>134768</v>
      </c>
      <c r="H692" t="s">
        <v>46</v>
      </c>
      <c r="I692">
        <v>100</v>
      </c>
      <c r="J692" t="s">
        <v>46</v>
      </c>
      <c r="K692" t="s">
        <v>28</v>
      </c>
      <c r="L692" t="str" cm="1">
        <f t="array" ref="L692">_xlfn.IFS(
  C692="PT", "Part-time",
  C692="FT", "Full-time",
  C692="CT", "Contract",
  C692="FL", "Freelance"
)</f>
        <v>Full-time</v>
      </c>
      <c r="M692" t="str" cm="1">
        <f t="array" ref="M692">_xlfn.IFS(
  B692="EN", "Entry-level",
  B692="MI", "Middle-level",
  B692="SE", "Senior-level",
  B692="EX", "Executive-level"
)</f>
        <v>Senior-level</v>
      </c>
    </row>
    <row r="693" spans="1:13" hidden="1" x14ac:dyDescent="0.25">
      <c r="A693">
        <v>2022</v>
      </c>
      <c r="B693" t="s">
        <v>25</v>
      </c>
      <c r="C693" t="s">
        <v>12</v>
      </c>
      <c r="D693" t="s">
        <v>13</v>
      </c>
      <c r="E693">
        <v>83000</v>
      </c>
      <c r="F693" t="s">
        <v>14</v>
      </c>
      <c r="G693">
        <v>83000</v>
      </c>
      <c r="H693" t="s">
        <v>15</v>
      </c>
      <c r="I693">
        <v>0</v>
      </c>
      <c r="J693" t="s">
        <v>15</v>
      </c>
      <c r="K693" t="s">
        <v>28</v>
      </c>
      <c r="L693" t="str" cm="1">
        <f t="array" ref="L693">_xlfn.IFS(
  C693="PT", "Part-time",
  C693="FT", "Full-time",
  C693="CT", "Contract",
  C693="FL", "Freelance"
)</f>
        <v>Full-time</v>
      </c>
      <c r="M693" t="str" cm="1">
        <f t="array" ref="M693">_xlfn.IFS(
  B693="EN", "Entry-level",
  B693="MI", "Middle-level",
  B693="SE", "Senior-level",
  B693="EX", "Executive-level"
)</f>
        <v>Entry-level</v>
      </c>
    </row>
    <row r="694" spans="1:13" hidden="1" x14ac:dyDescent="0.25">
      <c r="A694">
        <v>2022</v>
      </c>
      <c r="B694" t="s">
        <v>11</v>
      </c>
      <c r="C694" t="s">
        <v>12</v>
      </c>
      <c r="D694" t="s">
        <v>19</v>
      </c>
      <c r="E694">
        <v>75000</v>
      </c>
      <c r="F694" t="s">
        <v>26</v>
      </c>
      <c r="G694">
        <v>92891</v>
      </c>
      <c r="H694" t="s">
        <v>27</v>
      </c>
      <c r="I694">
        <v>100</v>
      </c>
      <c r="J694" t="s">
        <v>27</v>
      </c>
      <c r="K694" t="s">
        <v>16</v>
      </c>
      <c r="L694" t="str" cm="1">
        <f t="array" ref="L694">_xlfn.IFS(
  C694="PT", "Part-time",
  C694="FT", "Full-time",
  C694="CT", "Contract",
  C694="FL", "Freelance"
)</f>
        <v>Full-time</v>
      </c>
      <c r="M694" t="str" cm="1">
        <f t="array" ref="M694">_xlfn.IFS(
  B694="EN", "Entry-level",
  B694="MI", "Middle-level",
  B694="SE", "Senior-level",
  B694="EX", "Executive-level"
)</f>
        <v>Middle-level</v>
      </c>
    </row>
    <row r="695" spans="1:13" hidden="1" x14ac:dyDescent="0.25">
      <c r="A695">
        <v>2022</v>
      </c>
      <c r="B695" t="s">
        <v>11</v>
      </c>
      <c r="C695" t="s">
        <v>12</v>
      </c>
      <c r="D695" t="s">
        <v>19</v>
      </c>
      <c r="E695">
        <v>55000</v>
      </c>
      <c r="F695" t="s">
        <v>26</v>
      </c>
      <c r="G695">
        <v>68120</v>
      </c>
      <c r="H695" t="s">
        <v>27</v>
      </c>
      <c r="I695">
        <v>100</v>
      </c>
      <c r="J695" t="s">
        <v>27</v>
      </c>
      <c r="K695" t="s">
        <v>16</v>
      </c>
      <c r="L695" t="str" cm="1">
        <f t="array" ref="L695">_xlfn.IFS(
  C695="PT", "Part-time",
  C695="FT", "Full-time",
  C695="CT", "Contract",
  C695="FL", "Freelance"
)</f>
        <v>Full-time</v>
      </c>
      <c r="M695" t="str" cm="1">
        <f t="array" ref="M695">_xlfn.IFS(
  B695="EN", "Entry-level",
  B695="MI", "Middle-level",
  B695="SE", "Senior-level",
  B695="EX", "Executive-level"
)</f>
        <v>Middle-level</v>
      </c>
    </row>
    <row r="696" spans="1:13" x14ac:dyDescent="0.25">
      <c r="A696">
        <v>2022</v>
      </c>
      <c r="B696" t="s">
        <v>18</v>
      </c>
      <c r="C696" t="s">
        <v>12</v>
      </c>
      <c r="D696" t="s">
        <v>17</v>
      </c>
      <c r="E696">
        <v>186000</v>
      </c>
      <c r="F696" t="s">
        <v>14</v>
      </c>
      <c r="G696">
        <v>186000</v>
      </c>
      <c r="H696" t="s">
        <v>15</v>
      </c>
      <c r="I696">
        <v>0</v>
      </c>
      <c r="J696" t="s">
        <v>15</v>
      </c>
      <c r="K696" t="s">
        <v>16</v>
      </c>
      <c r="L696" t="str" cm="1">
        <f t="array" ref="L696">_xlfn.IFS(
  C696="PT", "Part-time",
  C696="FT", "Full-time",
  C696="CT", "Contract",
  C696="FL", "Freelance"
)</f>
        <v>Full-time</v>
      </c>
      <c r="M696" t="str" cm="1">
        <f t="array" ref="M696">_xlfn.IFS(
  B696="EN", "Entry-level",
  B696="MI", "Middle-level",
  B696="SE", "Senior-level",
  B696="EX", "Executive-level"
)</f>
        <v>Senior-level</v>
      </c>
    </row>
    <row r="697" spans="1:13" x14ac:dyDescent="0.25">
      <c r="A697">
        <v>2022</v>
      </c>
      <c r="B697" t="s">
        <v>18</v>
      </c>
      <c r="C697" t="s">
        <v>12</v>
      </c>
      <c r="D697" t="s">
        <v>17</v>
      </c>
      <c r="E697">
        <v>148800</v>
      </c>
      <c r="F697" t="s">
        <v>14</v>
      </c>
      <c r="G697">
        <v>148800</v>
      </c>
      <c r="H697" t="s">
        <v>15</v>
      </c>
      <c r="I697">
        <v>0</v>
      </c>
      <c r="J697" t="s">
        <v>15</v>
      </c>
      <c r="K697" t="s">
        <v>16</v>
      </c>
      <c r="L697" t="str" cm="1">
        <f t="array" ref="L697">_xlfn.IFS(
  C697="PT", "Part-time",
  C697="FT", "Full-time",
  C697="CT", "Contract",
  C697="FL", "Freelance"
)</f>
        <v>Full-time</v>
      </c>
      <c r="M697" t="str" cm="1">
        <f t="array" ref="M697">_xlfn.IFS(
  B697="EN", "Entry-level",
  B697="MI", "Middle-level",
  B697="SE", "Senior-level",
  B697="EX", "Executive-level"
)</f>
        <v>Senior-level</v>
      </c>
    </row>
    <row r="698" spans="1:13" hidden="1" x14ac:dyDescent="0.25">
      <c r="A698">
        <v>2022</v>
      </c>
      <c r="B698" t="s">
        <v>18</v>
      </c>
      <c r="C698" t="s">
        <v>12</v>
      </c>
      <c r="D698" t="s">
        <v>24</v>
      </c>
      <c r="E698">
        <v>112900</v>
      </c>
      <c r="F698" t="s">
        <v>14</v>
      </c>
      <c r="G698">
        <v>112900</v>
      </c>
      <c r="H698" t="s">
        <v>15</v>
      </c>
      <c r="I698">
        <v>0</v>
      </c>
      <c r="J698" t="s">
        <v>15</v>
      </c>
      <c r="K698" t="s">
        <v>16</v>
      </c>
      <c r="L698" t="str" cm="1">
        <f t="array" ref="L698">_xlfn.IFS(
  C698="PT", "Part-time",
  C698="FT", "Full-time",
  C698="CT", "Contract",
  C698="FL", "Freelance"
)</f>
        <v>Full-time</v>
      </c>
      <c r="M698" t="str" cm="1">
        <f t="array" ref="M698">_xlfn.IFS(
  B698="EN", "Entry-level",
  B698="MI", "Middle-level",
  B698="SE", "Senior-level",
  B698="EX", "Executive-level"
)</f>
        <v>Senior-level</v>
      </c>
    </row>
    <row r="699" spans="1:13" hidden="1" x14ac:dyDescent="0.25">
      <c r="A699">
        <v>2022</v>
      </c>
      <c r="B699" t="s">
        <v>18</v>
      </c>
      <c r="C699" t="s">
        <v>12</v>
      </c>
      <c r="D699" t="s">
        <v>24</v>
      </c>
      <c r="E699">
        <v>90320</v>
      </c>
      <c r="F699" t="s">
        <v>14</v>
      </c>
      <c r="G699">
        <v>90320</v>
      </c>
      <c r="H699" t="s">
        <v>15</v>
      </c>
      <c r="I699">
        <v>0</v>
      </c>
      <c r="J699" t="s">
        <v>15</v>
      </c>
      <c r="K699" t="s">
        <v>16</v>
      </c>
      <c r="L699" t="str" cm="1">
        <f t="array" ref="L699">_xlfn.IFS(
  C699="PT", "Part-time",
  C699="FT", "Full-time",
  C699="CT", "Contract",
  C699="FL", "Freelance"
)</f>
        <v>Full-time</v>
      </c>
      <c r="M699" t="str" cm="1">
        <f t="array" ref="M699">_xlfn.IFS(
  B699="EN", "Entry-level",
  B699="MI", "Middle-level",
  B699="SE", "Senior-level",
  B699="EX", "Executive-level"
)</f>
        <v>Senior-level</v>
      </c>
    </row>
    <row r="700" spans="1:13" hidden="1" x14ac:dyDescent="0.25">
      <c r="A700">
        <v>2022</v>
      </c>
      <c r="B700" t="s">
        <v>18</v>
      </c>
      <c r="C700" t="s">
        <v>12</v>
      </c>
      <c r="D700" t="s">
        <v>37</v>
      </c>
      <c r="E700">
        <v>240000</v>
      </c>
      <c r="F700" t="s">
        <v>14</v>
      </c>
      <c r="G700">
        <v>240000</v>
      </c>
      <c r="H700" t="s">
        <v>15</v>
      </c>
      <c r="I700">
        <v>0</v>
      </c>
      <c r="J700" t="s">
        <v>15</v>
      </c>
      <c r="K700" t="s">
        <v>16</v>
      </c>
      <c r="L700" t="str" cm="1">
        <f t="array" ref="L700">_xlfn.IFS(
  C700="PT", "Part-time",
  C700="FT", "Full-time",
  C700="CT", "Contract",
  C700="FL", "Freelance"
)</f>
        <v>Full-time</v>
      </c>
      <c r="M700" t="str" cm="1">
        <f t="array" ref="M700">_xlfn.IFS(
  B700="EN", "Entry-level",
  B700="MI", "Middle-level",
  B700="SE", "Senior-level",
  B700="EX", "Executive-level"
)</f>
        <v>Senior-level</v>
      </c>
    </row>
    <row r="701" spans="1:13" hidden="1" x14ac:dyDescent="0.25">
      <c r="A701">
        <v>2022</v>
      </c>
      <c r="B701" t="s">
        <v>18</v>
      </c>
      <c r="C701" t="s">
        <v>12</v>
      </c>
      <c r="D701" t="s">
        <v>37</v>
      </c>
      <c r="E701">
        <v>160000</v>
      </c>
      <c r="F701" t="s">
        <v>14</v>
      </c>
      <c r="G701">
        <v>160000</v>
      </c>
      <c r="H701" t="s">
        <v>15</v>
      </c>
      <c r="I701">
        <v>0</v>
      </c>
      <c r="J701" t="s">
        <v>15</v>
      </c>
      <c r="K701" t="s">
        <v>16</v>
      </c>
      <c r="L701" t="str" cm="1">
        <f t="array" ref="L701">_xlfn.IFS(
  C701="PT", "Part-time",
  C701="FT", "Full-time",
  C701="CT", "Contract",
  C701="FL", "Freelance"
)</f>
        <v>Full-time</v>
      </c>
      <c r="M701" t="str" cm="1">
        <f t="array" ref="M701">_xlfn.IFS(
  B701="EN", "Entry-level",
  B701="MI", "Middle-level",
  B701="SE", "Senior-level",
  B701="EX", "Executive-level"
)</f>
        <v>Senior-level</v>
      </c>
    </row>
    <row r="702" spans="1:13" hidden="1" x14ac:dyDescent="0.25">
      <c r="A702">
        <v>2022</v>
      </c>
      <c r="B702" t="s">
        <v>18</v>
      </c>
      <c r="C702" t="s">
        <v>12</v>
      </c>
      <c r="D702" t="s">
        <v>64</v>
      </c>
      <c r="E702">
        <v>300000</v>
      </c>
      <c r="F702" t="s">
        <v>14</v>
      </c>
      <c r="G702">
        <v>300000</v>
      </c>
      <c r="H702" t="s">
        <v>15</v>
      </c>
      <c r="I702">
        <v>100</v>
      </c>
      <c r="J702" t="s">
        <v>15</v>
      </c>
      <c r="K702" t="s">
        <v>16</v>
      </c>
      <c r="L702" t="str" cm="1">
        <f t="array" ref="L702">_xlfn.IFS(
  C702="PT", "Part-time",
  C702="FT", "Full-time",
  C702="CT", "Contract",
  C702="FL", "Freelance"
)</f>
        <v>Full-time</v>
      </c>
      <c r="M702" t="str" cm="1">
        <f t="array" ref="M702">_xlfn.IFS(
  B702="EN", "Entry-level",
  B702="MI", "Middle-level",
  B702="SE", "Senior-level",
  B702="EX", "Executive-level"
)</f>
        <v>Senior-level</v>
      </c>
    </row>
    <row r="703" spans="1:13" hidden="1" x14ac:dyDescent="0.25">
      <c r="A703">
        <v>2022</v>
      </c>
      <c r="B703" t="s">
        <v>18</v>
      </c>
      <c r="C703" t="s">
        <v>12</v>
      </c>
      <c r="D703" t="s">
        <v>64</v>
      </c>
      <c r="E703">
        <v>200000</v>
      </c>
      <c r="F703" t="s">
        <v>14</v>
      </c>
      <c r="G703">
        <v>200000</v>
      </c>
      <c r="H703" t="s">
        <v>15</v>
      </c>
      <c r="I703">
        <v>100</v>
      </c>
      <c r="J703" t="s">
        <v>15</v>
      </c>
      <c r="K703" t="s">
        <v>16</v>
      </c>
      <c r="L703" t="str" cm="1">
        <f t="array" ref="L703">_xlfn.IFS(
  C703="PT", "Part-time",
  C703="FT", "Full-time",
  C703="CT", "Contract",
  C703="FL", "Freelance"
)</f>
        <v>Full-time</v>
      </c>
      <c r="M703" t="str" cm="1">
        <f t="array" ref="M703">_xlfn.IFS(
  B703="EN", "Entry-level",
  B703="MI", "Middle-level",
  B703="SE", "Senior-level",
  B703="EX", "Executive-level"
)</f>
        <v>Senior-level</v>
      </c>
    </row>
    <row r="704" spans="1:13" hidden="1" x14ac:dyDescent="0.25">
      <c r="A704">
        <v>2022</v>
      </c>
      <c r="B704" t="s">
        <v>11</v>
      </c>
      <c r="C704" t="s">
        <v>12</v>
      </c>
      <c r="D704" t="s">
        <v>19</v>
      </c>
      <c r="E704">
        <v>62500</v>
      </c>
      <c r="F704" t="s">
        <v>20</v>
      </c>
      <c r="G704">
        <v>65804</v>
      </c>
      <c r="H704" t="s">
        <v>53</v>
      </c>
      <c r="I704">
        <v>50</v>
      </c>
      <c r="J704" t="s">
        <v>53</v>
      </c>
      <c r="K704" t="s">
        <v>35</v>
      </c>
      <c r="L704" t="str" cm="1">
        <f t="array" ref="L704">_xlfn.IFS(
  C704="PT", "Part-time",
  C704="FT", "Full-time",
  C704="CT", "Contract",
  C704="FL", "Freelance"
)</f>
        <v>Full-time</v>
      </c>
      <c r="M704" t="str" cm="1">
        <f t="array" ref="M704">_xlfn.IFS(
  B704="EN", "Entry-level",
  B704="MI", "Middle-level",
  B704="SE", "Senior-level",
  B704="EX", "Executive-level"
)</f>
        <v>Middle-level</v>
      </c>
    </row>
    <row r="705" spans="1:13" hidden="1" x14ac:dyDescent="0.25">
      <c r="A705">
        <v>2022</v>
      </c>
      <c r="B705" t="s">
        <v>11</v>
      </c>
      <c r="C705" t="s">
        <v>12</v>
      </c>
      <c r="D705" t="s">
        <v>63</v>
      </c>
      <c r="E705">
        <v>200000</v>
      </c>
      <c r="F705" t="s">
        <v>14</v>
      </c>
      <c r="G705">
        <v>200000</v>
      </c>
      <c r="H705" t="s">
        <v>44</v>
      </c>
      <c r="I705">
        <v>100</v>
      </c>
      <c r="J705" t="s">
        <v>15</v>
      </c>
      <c r="K705" t="s">
        <v>28</v>
      </c>
      <c r="L705" t="str" cm="1">
        <f t="array" ref="L705">_xlfn.IFS(
  C705="PT", "Part-time",
  C705="FT", "Full-time",
  C705="CT", "Contract",
  C705="FL", "Freelance"
)</f>
        <v>Full-time</v>
      </c>
      <c r="M705" t="str" cm="1">
        <f t="array" ref="M705">_xlfn.IFS(
  B705="EN", "Entry-level",
  B705="MI", "Middle-level",
  B705="SE", "Senior-level",
  B705="EX", "Executive-level"
)</f>
        <v>Middle-level</v>
      </c>
    </row>
    <row r="706" spans="1:13" hidden="1" x14ac:dyDescent="0.25">
      <c r="A706">
        <v>2022</v>
      </c>
      <c r="B706" t="s">
        <v>11</v>
      </c>
      <c r="C706" t="s">
        <v>12</v>
      </c>
      <c r="D706" t="s">
        <v>13</v>
      </c>
      <c r="E706">
        <v>95000</v>
      </c>
      <c r="F706" t="s">
        <v>26</v>
      </c>
      <c r="G706">
        <v>117662</v>
      </c>
      <c r="H706" t="s">
        <v>27</v>
      </c>
      <c r="I706">
        <v>0</v>
      </c>
      <c r="J706" t="s">
        <v>27</v>
      </c>
      <c r="K706" t="s">
        <v>16</v>
      </c>
      <c r="L706" t="str" cm="1">
        <f t="array" ref="L706">_xlfn.IFS(
  C706="PT", "Part-time",
  C706="FT", "Full-time",
  C706="CT", "Contract",
  C706="FL", "Freelance"
)</f>
        <v>Full-time</v>
      </c>
      <c r="M706" t="str" cm="1">
        <f t="array" ref="M706">_xlfn.IFS(
  B706="EN", "Entry-level",
  B706="MI", "Middle-level",
  B706="SE", "Senior-level",
  B706="EX", "Executive-level"
)</f>
        <v>Middle-level</v>
      </c>
    </row>
    <row r="707" spans="1:13" hidden="1" x14ac:dyDescent="0.25">
      <c r="A707">
        <v>2022</v>
      </c>
      <c r="B707" t="s">
        <v>11</v>
      </c>
      <c r="C707" t="s">
        <v>12</v>
      </c>
      <c r="D707" t="s">
        <v>13</v>
      </c>
      <c r="E707">
        <v>75000</v>
      </c>
      <c r="F707" t="s">
        <v>26</v>
      </c>
      <c r="G707">
        <v>92891</v>
      </c>
      <c r="H707" t="s">
        <v>27</v>
      </c>
      <c r="I707">
        <v>0</v>
      </c>
      <c r="J707" t="s">
        <v>27</v>
      </c>
      <c r="K707" t="s">
        <v>16</v>
      </c>
      <c r="L707" t="str" cm="1">
        <f t="array" ref="L707">_xlfn.IFS(
  C707="PT", "Part-time",
  C707="FT", "Full-time",
  C707="CT", "Contract",
  C707="FL", "Freelance"
)</f>
        <v>Full-time</v>
      </c>
      <c r="M707" t="str" cm="1">
        <f t="array" ref="M707">_xlfn.IFS(
  B707="EN", "Entry-level",
  B707="MI", "Middle-level",
  B707="SE", "Senior-level",
  B707="EX", "Executive-level"
)</f>
        <v>Middle-level</v>
      </c>
    </row>
    <row r="708" spans="1:13" hidden="1" x14ac:dyDescent="0.25">
      <c r="A708">
        <v>2022</v>
      </c>
      <c r="B708" t="s">
        <v>11</v>
      </c>
      <c r="C708" t="s">
        <v>12</v>
      </c>
      <c r="D708" t="s">
        <v>63</v>
      </c>
      <c r="E708">
        <v>120000</v>
      </c>
      <c r="F708" t="s">
        <v>14</v>
      </c>
      <c r="G708">
        <v>120000</v>
      </c>
      <c r="H708" t="s">
        <v>15</v>
      </c>
      <c r="I708">
        <v>0</v>
      </c>
      <c r="J708" t="s">
        <v>15</v>
      </c>
      <c r="K708" t="s">
        <v>16</v>
      </c>
      <c r="L708" t="str" cm="1">
        <f t="array" ref="L708">_xlfn.IFS(
  C708="PT", "Part-time",
  C708="FT", "Full-time",
  C708="CT", "Contract",
  C708="FL", "Freelance"
)</f>
        <v>Full-time</v>
      </c>
      <c r="M708" t="str" cm="1">
        <f t="array" ref="M708">_xlfn.IFS(
  B708="EN", "Entry-level",
  B708="MI", "Middle-level",
  B708="SE", "Senior-level",
  B708="EX", "Executive-level"
)</f>
        <v>Middle-level</v>
      </c>
    </row>
    <row r="709" spans="1:13" hidden="1" x14ac:dyDescent="0.25">
      <c r="A709">
        <v>2022</v>
      </c>
      <c r="B709" t="s">
        <v>18</v>
      </c>
      <c r="C709" t="s">
        <v>12</v>
      </c>
      <c r="D709" t="s">
        <v>24</v>
      </c>
      <c r="E709">
        <v>112900</v>
      </c>
      <c r="F709" t="s">
        <v>14</v>
      </c>
      <c r="G709">
        <v>112900</v>
      </c>
      <c r="H709" t="s">
        <v>15</v>
      </c>
      <c r="I709">
        <v>100</v>
      </c>
      <c r="J709" t="s">
        <v>15</v>
      </c>
      <c r="K709" t="s">
        <v>16</v>
      </c>
      <c r="L709" t="str" cm="1">
        <f t="array" ref="L709">_xlfn.IFS(
  C709="PT", "Part-time",
  C709="FT", "Full-time",
  C709="CT", "Contract",
  C709="FL", "Freelance"
)</f>
        <v>Full-time</v>
      </c>
      <c r="M709" t="str" cm="1">
        <f t="array" ref="M709">_xlfn.IFS(
  B709="EN", "Entry-level",
  B709="MI", "Middle-level",
  B709="SE", "Senior-level",
  B709="EX", "Executive-level"
)</f>
        <v>Senior-level</v>
      </c>
    </row>
    <row r="710" spans="1:13" hidden="1" x14ac:dyDescent="0.25">
      <c r="A710">
        <v>2022</v>
      </c>
      <c r="B710" t="s">
        <v>18</v>
      </c>
      <c r="C710" t="s">
        <v>12</v>
      </c>
      <c r="D710" t="s">
        <v>24</v>
      </c>
      <c r="E710">
        <v>90320</v>
      </c>
      <c r="F710" t="s">
        <v>14</v>
      </c>
      <c r="G710">
        <v>90320</v>
      </c>
      <c r="H710" t="s">
        <v>15</v>
      </c>
      <c r="I710">
        <v>100</v>
      </c>
      <c r="J710" t="s">
        <v>15</v>
      </c>
      <c r="K710" t="s">
        <v>16</v>
      </c>
      <c r="L710" t="str" cm="1">
        <f t="array" ref="L710">_xlfn.IFS(
  C710="PT", "Part-time",
  C710="FT", "Full-time",
  C710="CT", "Contract",
  C710="FL", "Freelance"
)</f>
        <v>Full-time</v>
      </c>
      <c r="M710" t="str" cm="1">
        <f t="array" ref="M710">_xlfn.IFS(
  B710="EN", "Entry-level",
  B710="MI", "Middle-level",
  B710="SE", "Senior-level",
  B710="EX", "Executive-level"
)</f>
        <v>Senior-level</v>
      </c>
    </row>
    <row r="711" spans="1:13" hidden="1" x14ac:dyDescent="0.25">
      <c r="A711">
        <v>2022</v>
      </c>
      <c r="B711" t="s">
        <v>18</v>
      </c>
      <c r="C711" t="s">
        <v>12</v>
      </c>
      <c r="D711" t="s">
        <v>95</v>
      </c>
      <c r="E711">
        <v>145000</v>
      </c>
      <c r="F711" t="s">
        <v>14</v>
      </c>
      <c r="G711">
        <v>145000</v>
      </c>
      <c r="H711" t="s">
        <v>15</v>
      </c>
      <c r="I711">
        <v>100</v>
      </c>
      <c r="J711" t="s">
        <v>15</v>
      </c>
      <c r="K711" t="s">
        <v>16</v>
      </c>
      <c r="L711" t="str" cm="1">
        <f t="array" ref="L711">_xlfn.IFS(
  C711="PT", "Part-time",
  C711="FT", "Full-time",
  C711="CT", "Contract",
  C711="FL", "Freelance"
)</f>
        <v>Full-time</v>
      </c>
      <c r="M711" t="str" cm="1">
        <f t="array" ref="M711">_xlfn.IFS(
  B711="EN", "Entry-level",
  B711="MI", "Middle-level",
  B711="SE", "Senior-level",
  B711="EX", "Executive-level"
)</f>
        <v>Senior-level</v>
      </c>
    </row>
    <row r="712" spans="1:13" hidden="1" x14ac:dyDescent="0.25">
      <c r="A712">
        <v>2022</v>
      </c>
      <c r="B712" t="s">
        <v>18</v>
      </c>
      <c r="C712" t="s">
        <v>12</v>
      </c>
      <c r="D712" t="s">
        <v>95</v>
      </c>
      <c r="E712">
        <v>105400</v>
      </c>
      <c r="F712" t="s">
        <v>14</v>
      </c>
      <c r="G712">
        <v>105400</v>
      </c>
      <c r="H712" t="s">
        <v>15</v>
      </c>
      <c r="I712">
        <v>100</v>
      </c>
      <c r="J712" t="s">
        <v>15</v>
      </c>
      <c r="K712" t="s">
        <v>16</v>
      </c>
      <c r="L712" t="str" cm="1">
        <f t="array" ref="L712">_xlfn.IFS(
  C712="PT", "Part-time",
  C712="FT", "Full-time",
  C712="CT", "Contract",
  C712="FL", "Freelance"
)</f>
        <v>Full-time</v>
      </c>
      <c r="M712" t="str" cm="1">
        <f t="array" ref="M712">_xlfn.IFS(
  B712="EN", "Entry-level",
  B712="MI", "Middle-level",
  B712="SE", "Senior-level",
  B712="EX", "Executive-level"
)</f>
        <v>Senior-level</v>
      </c>
    </row>
    <row r="713" spans="1:13" x14ac:dyDescent="0.25">
      <c r="A713">
        <v>2020</v>
      </c>
      <c r="B713" t="s">
        <v>25</v>
      </c>
      <c r="C713" t="s">
        <v>12</v>
      </c>
      <c r="D713" t="s">
        <v>17</v>
      </c>
      <c r="E713">
        <v>43200</v>
      </c>
      <c r="F713" t="s">
        <v>20</v>
      </c>
      <c r="G713">
        <v>49268</v>
      </c>
      <c r="H713" t="s">
        <v>53</v>
      </c>
      <c r="I713">
        <v>0</v>
      </c>
      <c r="J713" t="s">
        <v>53</v>
      </c>
      <c r="K713" t="s">
        <v>35</v>
      </c>
      <c r="L713" t="str" cm="1">
        <f t="array" ref="L713">_xlfn.IFS(
  C713="PT", "Part-time",
  C713="FT", "Full-time",
  C713="CT", "Contract",
  C713="FL", "Freelance"
)</f>
        <v>Full-time</v>
      </c>
      <c r="M713" t="str" cm="1">
        <f t="array" ref="M713">_xlfn.IFS(
  B713="EN", "Entry-level",
  B713="MI", "Middle-level",
  B713="SE", "Senior-level",
  B713="EX", "Executive-level"
)</f>
        <v>Entry-level</v>
      </c>
    </row>
    <row r="714" spans="1:13" hidden="1" x14ac:dyDescent="0.25">
      <c r="A714">
        <v>2022</v>
      </c>
      <c r="B714" t="s">
        <v>11</v>
      </c>
      <c r="C714" t="s">
        <v>12</v>
      </c>
      <c r="D714" t="s">
        <v>19</v>
      </c>
      <c r="E714">
        <v>90000</v>
      </c>
      <c r="F714" t="s">
        <v>26</v>
      </c>
      <c r="G714">
        <v>111469</v>
      </c>
      <c r="H714" t="s">
        <v>27</v>
      </c>
      <c r="I714">
        <v>0</v>
      </c>
      <c r="J714" t="s">
        <v>27</v>
      </c>
      <c r="K714" t="s">
        <v>16</v>
      </c>
      <c r="L714" t="str" cm="1">
        <f t="array" ref="L714">_xlfn.IFS(
  C714="PT", "Part-time",
  C714="FT", "Full-time",
  C714="CT", "Contract",
  C714="FL", "Freelance"
)</f>
        <v>Full-time</v>
      </c>
      <c r="M714" t="str" cm="1">
        <f t="array" ref="M714">_xlfn.IFS(
  B714="EN", "Entry-level",
  B714="MI", "Middle-level",
  B714="SE", "Senior-level",
  B714="EX", "Executive-level"
)</f>
        <v>Middle-level</v>
      </c>
    </row>
    <row r="715" spans="1:13" hidden="1" x14ac:dyDescent="0.25">
      <c r="A715">
        <v>2022</v>
      </c>
      <c r="B715" t="s">
        <v>11</v>
      </c>
      <c r="C715" t="s">
        <v>12</v>
      </c>
      <c r="D715" t="s">
        <v>19</v>
      </c>
      <c r="E715">
        <v>75000</v>
      </c>
      <c r="F715" t="s">
        <v>26</v>
      </c>
      <c r="G715">
        <v>92891</v>
      </c>
      <c r="H715" t="s">
        <v>27</v>
      </c>
      <c r="I715">
        <v>0</v>
      </c>
      <c r="J715" t="s">
        <v>27</v>
      </c>
      <c r="K715" t="s">
        <v>16</v>
      </c>
      <c r="L715" t="str" cm="1">
        <f t="array" ref="L715">_xlfn.IFS(
  C715="PT", "Part-time",
  C715="FT", "Full-time",
  C715="CT", "Contract",
  C715="FL", "Freelance"
)</f>
        <v>Full-time</v>
      </c>
      <c r="M715" t="str" cm="1">
        <f t="array" ref="M715">_xlfn.IFS(
  B715="EN", "Entry-level",
  B715="MI", "Middle-level",
  B715="SE", "Senior-level",
  B715="EX", "Executive-level"
)</f>
        <v>Middle-level</v>
      </c>
    </row>
    <row r="716" spans="1:13" x14ac:dyDescent="0.25">
      <c r="A716">
        <v>2022</v>
      </c>
      <c r="B716" t="s">
        <v>18</v>
      </c>
      <c r="C716" t="s">
        <v>12</v>
      </c>
      <c r="D716" t="s">
        <v>17</v>
      </c>
      <c r="E716">
        <v>215300</v>
      </c>
      <c r="F716" t="s">
        <v>14</v>
      </c>
      <c r="G716">
        <v>215300</v>
      </c>
      <c r="H716" t="s">
        <v>15</v>
      </c>
      <c r="I716">
        <v>100</v>
      </c>
      <c r="J716" t="s">
        <v>15</v>
      </c>
      <c r="K716" t="s">
        <v>28</v>
      </c>
      <c r="L716" t="str" cm="1">
        <f t="array" ref="L716">_xlfn.IFS(
  C716="PT", "Part-time",
  C716="FT", "Full-time",
  C716="CT", "Contract",
  C716="FL", "Freelance"
)</f>
        <v>Full-time</v>
      </c>
      <c r="M716" t="str" cm="1">
        <f t="array" ref="M716">_xlfn.IFS(
  B716="EN", "Entry-level",
  B716="MI", "Middle-level",
  B716="SE", "Senior-level",
  B716="EX", "Executive-level"
)</f>
        <v>Senior-level</v>
      </c>
    </row>
    <row r="717" spans="1:13" x14ac:dyDescent="0.25">
      <c r="A717">
        <v>2022</v>
      </c>
      <c r="B717" t="s">
        <v>18</v>
      </c>
      <c r="C717" t="s">
        <v>12</v>
      </c>
      <c r="D717" t="s">
        <v>17</v>
      </c>
      <c r="E717">
        <v>158200</v>
      </c>
      <c r="F717" t="s">
        <v>14</v>
      </c>
      <c r="G717">
        <v>158200</v>
      </c>
      <c r="H717" t="s">
        <v>15</v>
      </c>
      <c r="I717">
        <v>100</v>
      </c>
      <c r="J717" t="s">
        <v>15</v>
      </c>
      <c r="K717" t="s">
        <v>28</v>
      </c>
      <c r="L717" t="str" cm="1">
        <f t="array" ref="L717">_xlfn.IFS(
  C717="PT", "Part-time",
  C717="FT", "Full-time",
  C717="CT", "Contract",
  C717="FL", "Freelance"
)</f>
        <v>Full-time</v>
      </c>
      <c r="M717" t="str" cm="1">
        <f t="array" ref="M717">_xlfn.IFS(
  B717="EN", "Entry-level",
  B717="MI", "Middle-level",
  B717="SE", "Senior-level",
  B717="EX", "Executive-level"
)</f>
        <v>Senior-level</v>
      </c>
    </row>
    <row r="718" spans="1:13" hidden="1" x14ac:dyDescent="0.25">
      <c r="A718">
        <v>2022</v>
      </c>
      <c r="B718" t="s">
        <v>18</v>
      </c>
      <c r="C718" t="s">
        <v>12</v>
      </c>
      <c r="D718" t="s">
        <v>19</v>
      </c>
      <c r="E718">
        <v>209100</v>
      </c>
      <c r="F718" t="s">
        <v>14</v>
      </c>
      <c r="G718">
        <v>209100</v>
      </c>
      <c r="H718" t="s">
        <v>15</v>
      </c>
      <c r="I718">
        <v>100</v>
      </c>
      <c r="J718" t="s">
        <v>15</v>
      </c>
      <c r="K718" t="s">
        <v>28</v>
      </c>
      <c r="L718" t="str" cm="1">
        <f t="array" ref="L718">_xlfn.IFS(
  C718="PT", "Part-time",
  C718="FT", "Full-time",
  C718="CT", "Contract",
  C718="FL", "Freelance"
)</f>
        <v>Full-time</v>
      </c>
      <c r="M718" t="str" cm="1">
        <f t="array" ref="M718">_xlfn.IFS(
  B718="EN", "Entry-level",
  B718="MI", "Middle-level",
  B718="SE", "Senior-level",
  B718="EX", "Executive-level"
)</f>
        <v>Senior-level</v>
      </c>
    </row>
    <row r="719" spans="1:13" hidden="1" x14ac:dyDescent="0.25">
      <c r="A719">
        <v>2022</v>
      </c>
      <c r="B719" t="s">
        <v>18</v>
      </c>
      <c r="C719" t="s">
        <v>12</v>
      </c>
      <c r="D719" t="s">
        <v>19</v>
      </c>
      <c r="E719">
        <v>154600</v>
      </c>
      <c r="F719" t="s">
        <v>14</v>
      </c>
      <c r="G719">
        <v>154600</v>
      </c>
      <c r="H719" t="s">
        <v>15</v>
      </c>
      <c r="I719">
        <v>100</v>
      </c>
      <c r="J719" t="s">
        <v>15</v>
      </c>
      <c r="K719" t="s">
        <v>28</v>
      </c>
      <c r="L719" t="str" cm="1">
        <f t="array" ref="L719">_xlfn.IFS(
  C719="PT", "Part-time",
  C719="FT", "Full-time",
  C719="CT", "Contract",
  C719="FL", "Freelance"
)</f>
        <v>Full-time</v>
      </c>
      <c r="M719" t="str" cm="1">
        <f t="array" ref="M719">_xlfn.IFS(
  B719="EN", "Entry-level",
  B719="MI", "Middle-level",
  B719="SE", "Senior-level",
  B719="EX", "Executive-level"
)</f>
        <v>Senior-level</v>
      </c>
    </row>
    <row r="720" spans="1:13" hidden="1" x14ac:dyDescent="0.25">
      <c r="A720">
        <v>2022</v>
      </c>
      <c r="B720" t="s">
        <v>18</v>
      </c>
      <c r="C720" t="s">
        <v>12</v>
      </c>
      <c r="D720" t="s">
        <v>24</v>
      </c>
      <c r="E720">
        <v>115934</v>
      </c>
      <c r="F720" t="s">
        <v>14</v>
      </c>
      <c r="G720">
        <v>115934</v>
      </c>
      <c r="H720" t="s">
        <v>15</v>
      </c>
      <c r="I720">
        <v>0</v>
      </c>
      <c r="J720" t="s">
        <v>15</v>
      </c>
      <c r="K720" t="s">
        <v>16</v>
      </c>
      <c r="L720" t="str" cm="1">
        <f t="array" ref="L720">_xlfn.IFS(
  C720="PT", "Part-time",
  C720="FT", "Full-time",
  C720="CT", "Contract",
  C720="FL", "Freelance"
)</f>
        <v>Full-time</v>
      </c>
      <c r="M720" t="str" cm="1">
        <f t="array" ref="M720">_xlfn.IFS(
  B720="EN", "Entry-level",
  B720="MI", "Middle-level",
  B720="SE", "Senior-level",
  B720="EX", "Executive-level"
)</f>
        <v>Senior-level</v>
      </c>
    </row>
    <row r="721" spans="1:13" hidden="1" x14ac:dyDescent="0.25">
      <c r="A721">
        <v>2022</v>
      </c>
      <c r="B721" t="s">
        <v>18</v>
      </c>
      <c r="C721" t="s">
        <v>12</v>
      </c>
      <c r="D721" t="s">
        <v>24</v>
      </c>
      <c r="E721">
        <v>81666</v>
      </c>
      <c r="F721" t="s">
        <v>14</v>
      </c>
      <c r="G721">
        <v>81666</v>
      </c>
      <c r="H721" t="s">
        <v>15</v>
      </c>
      <c r="I721">
        <v>0</v>
      </c>
      <c r="J721" t="s">
        <v>15</v>
      </c>
      <c r="K721" t="s">
        <v>16</v>
      </c>
      <c r="L721" t="str" cm="1">
        <f t="array" ref="L721">_xlfn.IFS(
  C721="PT", "Part-time",
  C721="FT", "Full-time",
  C721="CT", "Contract",
  C721="FL", "Freelance"
)</f>
        <v>Full-time</v>
      </c>
      <c r="M721" t="str" cm="1">
        <f t="array" ref="M721">_xlfn.IFS(
  B721="EN", "Entry-level",
  B721="MI", "Middle-level",
  B721="SE", "Senior-level",
  B721="EX", "Executive-level"
)</f>
        <v>Senior-level</v>
      </c>
    </row>
    <row r="722" spans="1:13" hidden="1" x14ac:dyDescent="0.25">
      <c r="A722">
        <v>2022</v>
      </c>
      <c r="B722" t="s">
        <v>18</v>
      </c>
      <c r="C722" t="s">
        <v>12</v>
      </c>
      <c r="D722" t="s">
        <v>19</v>
      </c>
      <c r="E722">
        <v>175000</v>
      </c>
      <c r="F722" t="s">
        <v>14</v>
      </c>
      <c r="G722">
        <v>175000</v>
      </c>
      <c r="H722" t="s">
        <v>15</v>
      </c>
      <c r="I722">
        <v>100</v>
      </c>
      <c r="J722" t="s">
        <v>15</v>
      </c>
      <c r="K722" t="s">
        <v>16</v>
      </c>
      <c r="L722" t="str" cm="1">
        <f t="array" ref="L722">_xlfn.IFS(
  C722="PT", "Part-time",
  C722="FT", "Full-time",
  C722="CT", "Contract",
  C722="FL", "Freelance"
)</f>
        <v>Full-time</v>
      </c>
      <c r="M722" t="str" cm="1">
        <f t="array" ref="M722">_xlfn.IFS(
  B722="EN", "Entry-level",
  B722="MI", "Middle-level",
  B722="SE", "Senior-level",
  B722="EX", "Executive-level"
)</f>
        <v>Senior-level</v>
      </c>
    </row>
    <row r="723" spans="1:13" hidden="1" x14ac:dyDescent="0.25">
      <c r="A723">
        <v>2022</v>
      </c>
      <c r="B723" t="s">
        <v>18</v>
      </c>
      <c r="C723" t="s">
        <v>12</v>
      </c>
      <c r="D723" t="s">
        <v>19</v>
      </c>
      <c r="E723">
        <v>155000</v>
      </c>
      <c r="F723" t="s">
        <v>14</v>
      </c>
      <c r="G723">
        <v>155000</v>
      </c>
      <c r="H723" t="s">
        <v>15</v>
      </c>
      <c r="I723">
        <v>100</v>
      </c>
      <c r="J723" t="s">
        <v>15</v>
      </c>
      <c r="K723" t="s">
        <v>16</v>
      </c>
      <c r="L723" t="str" cm="1">
        <f t="array" ref="L723">_xlfn.IFS(
  C723="PT", "Part-time",
  C723="FT", "Full-time",
  C723="CT", "Contract",
  C723="FL", "Freelance"
)</f>
        <v>Full-time</v>
      </c>
      <c r="M723" t="str" cm="1">
        <f t="array" ref="M723">_xlfn.IFS(
  B723="EN", "Entry-level",
  B723="MI", "Middle-level",
  B723="SE", "Senior-level",
  B723="EX", "Executive-level"
)</f>
        <v>Senior-level</v>
      </c>
    </row>
    <row r="724" spans="1:13" hidden="1" x14ac:dyDescent="0.25">
      <c r="A724">
        <v>2022</v>
      </c>
      <c r="B724" t="s">
        <v>11</v>
      </c>
      <c r="C724" t="s">
        <v>12</v>
      </c>
      <c r="D724" t="s">
        <v>13</v>
      </c>
      <c r="E724">
        <v>80000</v>
      </c>
      <c r="F724" t="s">
        <v>20</v>
      </c>
      <c r="G724">
        <v>84229</v>
      </c>
      <c r="H724" t="s">
        <v>29</v>
      </c>
      <c r="I724">
        <v>100</v>
      </c>
      <c r="J724" t="s">
        <v>53</v>
      </c>
      <c r="K724" t="s">
        <v>16</v>
      </c>
      <c r="L724" t="str" cm="1">
        <f t="array" ref="L724">_xlfn.IFS(
  C724="PT", "Part-time",
  C724="FT", "Full-time",
  C724="CT", "Contract",
  C724="FL", "Freelance"
)</f>
        <v>Full-time</v>
      </c>
      <c r="M724" t="str" cm="1">
        <f t="array" ref="M724">_xlfn.IFS(
  B724="EN", "Entry-level",
  B724="MI", "Middle-level",
  B724="SE", "Senior-level",
  B724="EX", "Executive-level"
)</f>
        <v>Middle-level</v>
      </c>
    </row>
    <row r="725" spans="1:13" hidden="1" x14ac:dyDescent="0.25">
      <c r="A725">
        <v>2022</v>
      </c>
      <c r="B725" t="s">
        <v>18</v>
      </c>
      <c r="C725" t="s">
        <v>12</v>
      </c>
      <c r="D725" t="s">
        <v>24</v>
      </c>
      <c r="E725">
        <v>164000</v>
      </c>
      <c r="F725" t="s">
        <v>14</v>
      </c>
      <c r="G725">
        <v>164000</v>
      </c>
      <c r="H725" t="s">
        <v>15</v>
      </c>
      <c r="I725">
        <v>0</v>
      </c>
      <c r="J725" t="s">
        <v>15</v>
      </c>
      <c r="K725" t="s">
        <v>16</v>
      </c>
      <c r="L725" t="str" cm="1">
        <f t="array" ref="L725">_xlfn.IFS(
  C725="PT", "Part-time",
  C725="FT", "Full-time",
  C725="CT", "Contract",
  C725="FL", "Freelance"
)</f>
        <v>Full-time</v>
      </c>
      <c r="M725" t="str" cm="1">
        <f t="array" ref="M725">_xlfn.IFS(
  B725="EN", "Entry-level",
  B725="MI", "Middle-level",
  B725="SE", "Senior-level",
  B725="EX", "Executive-level"
)</f>
        <v>Senior-level</v>
      </c>
    </row>
    <row r="726" spans="1:13" hidden="1" x14ac:dyDescent="0.25">
      <c r="A726">
        <v>2022</v>
      </c>
      <c r="B726" t="s">
        <v>18</v>
      </c>
      <c r="C726" t="s">
        <v>12</v>
      </c>
      <c r="D726" t="s">
        <v>24</v>
      </c>
      <c r="E726">
        <v>132000</v>
      </c>
      <c r="F726" t="s">
        <v>14</v>
      </c>
      <c r="G726">
        <v>132000</v>
      </c>
      <c r="H726" t="s">
        <v>15</v>
      </c>
      <c r="I726">
        <v>0</v>
      </c>
      <c r="J726" t="s">
        <v>15</v>
      </c>
      <c r="K726" t="s">
        <v>16</v>
      </c>
      <c r="L726" t="str" cm="1">
        <f t="array" ref="L726">_xlfn.IFS(
  C726="PT", "Part-time",
  C726="FT", "Full-time",
  C726="CT", "Contract",
  C726="FL", "Freelance"
)</f>
        <v>Full-time</v>
      </c>
      <c r="M726" t="str" cm="1">
        <f t="array" ref="M726">_xlfn.IFS(
  B726="EN", "Entry-level",
  B726="MI", "Middle-level",
  B726="SE", "Senior-level",
  B726="EX", "Executive-level"
)</f>
        <v>Senior-level</v>
      </c>
    </row>
    <row r="727" spans="1:13" x14ac:dyDescent="0.25">
      <c r="A727">
        <v>2022</v>
      </c>
      <c r="B727" t="s">
        <v>18</v>
      </c>
      <c r="C727" t="s">
        <v>12</v>
      </c>
      <c r="D727" t="s">
        <v>17</v>
      </c>
      <c r="E727">
        <v>170000</v>
      </c>
      <c r="F727" t="s">
        <v>14</v>
      </c>
      <c r="G727">
        <v>170000</v>
      </c>
      <c r="H727" t="s">
        <v>15</v>
      </c>
      <c r="I727">
        <v>100</v>
      </c>
      <c r="J727" t="s">
        <v>15</v>
      </c>
      <c r="K727" t="s">
        <v>16</v>
      </c>
      <c r="L727" t="str" cm="1">
        <f t="array" ref="L727">_xlfn.IFS(
  C727="PT", "Part-time",
  C727="FT", "Full-time",
  C727="CT", "Contract",
  C727="FL", "Freelance"
)</f>
        <v>Full-time</v>
      </c>
      <c r="M727" t="str" cm="1">
        <f t="array" ref="M727">_xlfn.IFS(
  B727="EN", "Entry-level",
  B727="MI", "Middle-level",
  B727="SE", "Senior-level",
  B727="EX", "Executive-level"
)</f>
        <v>Senior-level</v>
      </c>
    </row>
    <row r="728" spans="1:13" x14ac:dyDescent="0.25">
      <c r="A728">
        <v>2022</v>
      </c>
      <c r="B728" t="s">
        <v>18</v>
      </c>
      <c r="C728" t="s">
        <v>12</v>
      </c>
      <c r="D728" t="s">
        <v>17</v>
      </c>
      <c r="E728">
        <v>123000</v>
      </c>
      <c r="F728" t="s">
        <v>14</v>
      </c>
      <c r="G728">
        <v>123000</v>
      </c>
      <c r="H728" t="s">
        <v>15</v>
      </c>
      <c r="I728">
        <v>100</v>
      </c>
      <c r="J728" t="s">
        <v>15</v>
      </c>
      <c r="K728" t="s">
        <v>16</v>
      </c>
      <c r="L728" t="str" cm="1">
        <f t="array" ref="L728">_xlfn.IFS(
  C728="PT", "Part-time",
  C728="FT", "Full-time",
  C728="CT", "Contract",
  C728="FL", "Freelance"
)</f>
        <v>Full-time</v>
      </c>
      <c r="M728" t="str" cm="1">
        <f t="array" ref="M728">_xlfn.IFS(
  B728="EN", "Entry-level",
  B728="MI", "Middle-level",
  B728="SE", "Senior-level",
  B728="EX", "Executive-level"
)</f>
        <v>Senior-level</v>
      </c>
    </row>
    <row r="729" spans="1:13" hidden="1" x14ac:dyDescent="0.25">
      <c r="A729">
        <v>2022</v>
      </c>
      <c r="B729" t="s">
        <v>18</v>
      </c>
      <c r="C729" t="s">
        <v>12</v>
      </c>
      <c r="D729" t="s">
        <v>13</v>
      </c>
      <c r="E729">
        <v>189650</v>
      </c>
      <c r="F729" t="s">
        <v>14</v>
      </c>
      <c r="G729">
        <v>189650</v>
      </c>
      <c r="H729" t="s">
        <v>15</v>
      </c>
      <c r="I729">
        <v>0</v>
      </c>
      <c r="J729" t="s">
        <v>15</v>
      </c>
      <c r="K729" t="s">
        <v>16</v>
      </c>
      <c r="L729" t="str" cm="1">
        <f t="array" ref="L729">_xlfn.IFS(
  C729="PT", "Part-time",
  C729="FT", "Full-time",
  C729="CT", "Contract",
  C729="FL", "Freelance"
)</f>
        <v>Full-time</v>
      </c>
      <c r="M729" t="str" cm="1">
        <f t="array" ref="M729">_xlfn.IFS(
  B729="EN", "Entry-level",
  B729="MI", "Middle-level",
  B729="SE", "Senior-level",
  B729="EX", "Executive-level"
)</f>
        <v>Senior-level</v>
      </c>
    </row>
    <row r="730" spans="1:13" hidden="1" x14ac:dyDescent="0.25">
      <c r="A730">
        <v>2022</v>
      </c>
      <c r="B730" t="s">
        <v>18</v>
      </c>
      <c r="C730" t="s">
        <v>12</v>
      </c>
      <c r="D730" t="s">
        <v>13</v>
      </c>
      <c r="E730">
        <v>164996</v>
      </c>
      <c r="F730" t="s">
        <v>14</v>
      </c>
      <c r="G730">
        <v>164996</v>
      </c>
      <c r="H730" t="s">
        <v>15</v>
      </c>
      <c r="I730">
        <v>0</v>
      </c>
      <c r="J730" t="s">
        <v>15</v>
      </c>
      <c r="K730" t="s">
        <v>16</v>
      </c>
      <c r="L730" t="str" cm="1">
        <f t="array" ref="L730">_xlfn.IFS(
  C730="PT", "Part-time",
  C730="FT", "Full-time",
  C730="CT", "Contract",
  C730="FL", "Freelance"
)</f>
        <v>Full-time</v>
      </c>
      <c r="M730" t="str" cm="1">
        <f t="array" ref="M730">_xlfn.IFS(
  B730="EN", "Entry-level",
  B730="MI", "Middle-level",
  B730="SE", "Senior-level",
  B730="EX", "Executive-level"
)</f>
        <v>Senior-level</v>
      </c>
    </row>
    <row r="731" spans="1:13" hidden="1" x14ac:dyDescent="0.25">
      <c r="A731">
        <v>2022</v>
      </c>
      <c r="B731" t="s">
        <v>11</v>
      </c>
      <c r="C731" t="s">
        <v>12</v>
      </c>
      <c r="D731" t="s">
        <v>61</v>
      </c>
      <c r="E731">
        <v>50000</v>
      </c>
      <c r="F731" t="s">
        <v>20</v>
      </c>
      <c r="G731">
        <v>52643</v>
      </c>
      <c r="H731" t="s">
        <v>79</v>
      </c>
      <c r="I731">
        <v>0</v>
      </c>
      <c r="J731" t="s">
        <v>79</v>
      </c>
      <c r="K731" t="s">
        <v>16</v>
      </c>
      <c r="L731" t="str" cm="1">
        <f t="array" ref="L731">_xlfn.IFS(
  C731="PT", "Part-time",
  C731="FT", "Full-time",
  C731="CT", "Contract",
  C731="FL", "Freelance"
)</f>
        <v>Full-time</v>
      </c>
      <c r="M731" t="str" cm="1">
        <f t="array" ref="M731">_xlfn.IFS(
  B731="EN", "Entry-level",
  B731="MI", "Middle-level",
  B731="SE", "Senior-level",
  B731="EX", "Executive-level"
)</f>
        <v>Middle-level</v>
      </c>
    </row>
    <row r="732" spans="1:13" hidden="1" x14ac:dyDescent="0.25">
      <c r="A732">
        <v>2022</v>
      </c>
      <c r="B732" t="s">
        <v>11</v>
      </c>
      <c r="C732" t="s">
        <v>12</v>
      </c>
      <c r="D732" t="s">
        <v>61</v>
      </c>
      <c r="E732">
        <v>50000</v>
      </c>
      <c r="F732" t="s">
        <v>20</v>
      </c>
      <c r="G732">
        <v>52643</v>
      </c>
      <c r="H732" t="s">
        <v>79</v>
      </c>
      <c r="I732">
        <v>0</v>
      </c>
      <c r="J732" t="s">
        <v>79</v>
      </c>
      <c r="K732" t="s">
        <v>16</v>
      </c>
      <c r="L732" t="str" cm="1">
        <f t="array" ref="L732">_xlfn.IFS(
  C732="PT", "Part-time",
  C732="FT", "Full-time",
  C732="CT", "Contract",
  C732="FL", "Freelance"
)</f>
        <v>Full-time</v>
      </c>
      <c r="M732" t="str" cm="1">
        <f t="array" ref="M732">_xlfn.IFS(
  B732="EN", "Entry-level",
  B732="MI", "Middle-level",
  B732="SE", "Senior-level",
  B732="EX", "Executive-level"
)</f>
        <v>Middle-level</v>
      </c>
    </row>
    <row r="733" spans="1:13" hidden="1" x14ac:dyDescent="0.25">
      <c r="A733">
        <v>2022</v>
      </c>
      <c r="B733" t="s">
        <v>22</v>
      </c>
      <c r="C733" t="s">
        <v>12</v>
      </c>
      <c r="D733" t="s">
        <v>96</v>
      </c>
      <c r="E733">
        <v>150000</v>
      </c>
      <c r="F733" t="s">
        <v>42</v>
      </c>
      <c r="G733">
        <v>116073</v>
      </c>
      <c r="H733" t="s">
        <v>30</v>
      </c>
      <c r="I733">
        <v>100</v>
      </c>
      <c r="J733" t="s">
        <v>30</v>
      </c>
      <c r="K733" t="s">
        <v>35</v>
      </c>
      <c r="L733" t="str" cm="1">
        <f t="array" ref="L733">_xlfn.IFS(
  C733="PT", "Part-time",
  C733="FT", "Full-time",
  C733="CT", "Contract",
  C733="FL", "Freelance"
)</f>
        <v>Full-time</v>
      </c>
      <c r="M733" t="str" cm="1">
        <f t="array" ref="M733">_xlfn.IFS(
  B733="EN", "Entry-level",
  B733="MI", "Middle-level",
  B733="SE", "Senior-level",
  B733="EX", "Executive-level"
)</f>
        <v>Executive-level</v>
      </c>
    </row>
    <row r="734" spans="1:13" hidden="1" x14ac:dyDescent="0.25">
      <c r="A734">
        <v>2022</v>
      </c>
      <c r="B734" t="s">
        <v>18</v>
      </c>
      <c r="C734" t="s">
        <v>12</v>
      </c>
      <c r="D734" t="s">
        <v>19</v>
      </c>
      <c r="E734">
        <v>165400</v>
      </c>
      <c r="F734" t="s">
        <v>14</v>
      </c>
      <c r="G734">
        <v>165400</v>
      </c>
      <c r="H734" t="s">
        <v>15</v>
      </c>
      <c r="I734">
        <v>100</v>
      </c>
      <c r="J734" t="s">
        <v>15</v>
      </c>
      <c r="K734" t="s">
        <v>16</v>
      </c>
      <c r="L734" t="str" cm="1">
        <f t="array" ref="L734">_xlfn.IFS(
  C734="PT", "Part-time",
  C734="FT", "Full-time",
  C734="CT", "Contract",
  C734="FL", "Freelance"
)</f>
        <v>Full-time</v>
      </c>
      <c r="M734" t="str" cm="1">
        <f t="array" ref="M734">_xlfn.IFS(
  B734="EN", "Entry-level",
  B734="MI", "Middle-level",
  B734="SE", "Senior-level",
  B734="EX", "Executive-level"
)</f>
        <v>Senior-level</v>
      </c>
    </row>
    <row r="735" spans="1:13" hidden="1" x14ac:dyDescent="0.25">
      <c r="A735">
        <v>2022</v>
      </c>
      <c r="B735" t="s">
        <v>18</v>
      </c>
      <c r="C735" t="s">
        <v>12</v>
      </c>
      <c r="D735" t="s">
        <v>19</v>
      </c>
      <c r="E735">
        <v>132320</v>
      </c>
      <c r="F735" t="s">
        <v>14</v>
      </c>
      <c r="G735">
        <v>132320</v>
      </c>
      <c r="H735" t="s">
        <v>15</v>
      </c>
      <c r="I735">
        <v>100</v>
      </c>
      <c r="J735" t="s">
        <v>15</v>
      </c>
      <c r="K735" t="s">
        <v>16</v>
      </c>
      <c r="L735" t="str" cm="1">
        <f t="array" ref="L735">_xlfn.IFS(
  C735="PT", "Part-time",
  C735="FT", "Full-time",
  C735="CT", "Contract",
  C735="FL", "Freelance"
)</f>
        <v>Full-time</v>
      </c>
      <c r="M735" t="str" cm="1">
        <f t="array" ref="M735">_xlfn.IFS(
  B735="EN", "Entry-level",
  B735="MI", "Middle-level",
  B735="SE", "Senior-level",
  B735="EX", "Executive-level"
)</f>
        <v>Senior-level</v>
      </c>
    </row>
    <row r="736" spans="1:13" hidden="1" x14ac:dyDescent="0.25">
      <c r="A736">
        <v>2022</v>
      </c>
      <c r="B736" t="s">
        <v>18</v>
      </c>
      <c r="C736" t="s">
        <v>12</v>
      </c>
      <c r="D736" t="s">
        <v>38</v>
      </c>
      <c r="E736">
        <v>208775</v>
      </c>
      <c r="F736" t="s">
        <v>14</v>
      </c>
      <c r="G736">
        <v>208775</v>
      </c>
      <c r="H736" t="s">
        <v>15</v>
      </c>
      <c r="I736">
        <v>100</v>
      </c>
      <c r="J736" t="s">
        <v>15</v>
      </c>
      <c r="K736" t="s">
        <v>16</v>
      </c>
      <c r="L736" t="str" cm="1">
        <f t="array" ref="L736">_xlfn.IFS(
  C736="PT", "Part-time",
  C736="FT", "Full-time",
  C736="CT", "Contract",
  C736="FL", "Freelance"
)</f>
        <v>Full-time</v>
      </c>
      <c r="M736" t="str" cm="1">
        <f t="array" ref="M736">_xlfn.IFS(
  B736="EN", "Entry-level",
  B736="MI", "Middle-level",
  B736="SE", "Senior-level",
  B736="EX", "Executive-level"
)</f>
        <v>Senior-level</v>
      </c>
    </row>
    <row r="737" spans="1:13" hidden="1" x14ac:dyDescent="0.25">
      <c r="A737">
        <v>2022</v>
      </c>
      <c r="B737" t="s">
        <v>18</v>
      </c>
      <c r="C737" t="s">
        <v>12</v>
      </c>
      <c r="D737" t="s">
        <v>38</v>
      </c>
      <c r="E737">
        <v>147800</v>
      </c>
      <c r="F737" t="s">
        <v>14</v>
      </c>
      <c r="G737">
        <v>147800</v>
      </c>
      <c r="H737" t="s">
        <v>15</v>
      </c>
      <c r="I737">
        <v>100</v>
      </c>
      <c r="J737" t="s">
        <v>15</v>
      </c>
      <c r="K737" t="s">
        <v>16</v>
      </c>
      <c r="L737" t="str" cm="1">
        <f t="array" ref="L737">_xlfn.IFS(
  C737="PT", "Part-time",
  C737="FT", "Full-time",
  C737="CT", "Contract",
  C737="FL", "Freelance"
)</f>
        <v>Full-time</v>
      </c>
      <c r="M737" t="str" cm="1">
        <f t="array" ref="M737">_xlfn.IFS(
  B737="EN", "Entry-level",
  B737="MI", "Middle-level",
  B737="SE", "Senior-level",
  B737="EX", "Executive-level"
)</f>
        <v>Senior-level</v>
      </c>
    </row>
    <row r="738" spans="1:13" hidden="1" x14ac:dyDescent="0.25">
      <c r="A738">
        <v>2022</v>
      </c>
      <c r="B738" t="s">
        <v>18</v>
      </c>
      <c r="C738" t="s">
        <v>12</v>
      </c>
      <c r="D738" t="s">
        <v>19</v>
      </c>
      <c r="E738">
        <v>136994</v>
      </c>
      <c r="F738" t="s">
        <v>14</v>
      </c>
      <c r="G738">
        <v>136994</v>
      </c>
      <c r="H738" t="s">
        <v>15</v>
      </c>
      <c r="I738">
        <v>100</v>
      </c>
      <c r="J738" t="s">
        <v>15</v>
      </c>
      <c r="K738" t="s">
        <v>16</v>
      </c>
      <c r="L738" t="str" cm="1">
        <f t="array" ref="L738">_xlfn.IFS(
  C738="PT", "Part-time",
  C738="FT", "Full-time",
  C738="CT", "Contract",
  C738="FL", "Freelance"
)</f>
        <v>Full-time</v>
      </c>
      <c r="M738" t="str" cm="1">
        <f t="array" ref="M738">_xlfn.IFS(
  B738="EN", "Entry-level",
  B738="MI", "Middle-level",
  B738="SE", "Senior-level",
  B738="EX", "Executive-level"
)</f>
        <v>Senior-level</v>
      </c>
    </row>
    <row r="739" spans="1:13" hidden="1" x14ac:dyDescent="0.25">
      <c r="A739">
        <v>2022</v>
      </c>
      <c r="B739" t="s">
        <v>18</v>
      </c>
      <c r="C739" t="s">
        <v>12</v>
      </c>
      <c r="D739" t="s">
        <v>19</v>
      </c>
      <c r="E739">
        <v>101570</v>
      </c>
      <c r="F739" t="s">
        <v>14</v>
      </c>
      <c r="G739">
        <v>101570</v>
      </c>
      <c r="H739" t="s">
        <v>15</v>
      </c>
      <c r="I739">
        <v>100</v>
      </c>
      <c r="J739" t="s">
        <v>15</v>
      </c>
      <c r="K739" t="s">
        <v>16</v>
      </c>
      <c r="L739" t="str" cm="1">
        <f t="array" ref="L739">_xlfn.IFS(
  C739="PT", "Part-time",
  C739="FT", "Full-time",
  C739="CT", "Contract",
  C739="FL", "Freelance"
)</f>
        <v>Full-time</v>
      </c>
      <c r="M739" t="str" cm="1">
        <f t="array" ref="M739">_xlfn.IFS(
  B739="EN", "Entry-level",
  B739="MI", "Middle-level",
  B739="SE", "Senior-level",
  B739="EX", "Executive-level"
)</f>
        <v>Senior-level</v>
      </c>
    </row>
    <row r="740" spans="1:13" hidden="1" x14ac:dyDescent="0.25">
      <c r="A740">
        <v>2022</v>
      </c>
      <c r="B740" t="s">
        <v>18</v>
      </c>
      <c r="C740" t="s">
        <v>12</v>
      </c>
      <c r="D740" t="s">
        <v>24</v>
      </c>
      <c r="E740">
        <v>128875</v>
      </c>
      <c r="F740" t="s">
        <v>14</v>
      </c>
      <c r="G740">
        <v>128875</v>
      </c>
      <c r="H740" t="s">
        <v>15</v>
      </c>
      <c r="I740">
        <v>100</v>
      </c>
      <c r="J740" t="s">
        <v>15</v>
      </c>
      <c r="K740" t="s">
        <v>16</v>
      </c>
      <c r="L740" t="str" cm="1">
        <f t="array" ref="L740">_xlfn.IFS(
  C740="PT", "Part-time",
  C740="FT", "Full-time",
  C740="CT", "Contract",
  C740="FL", "Freelance"
)</f>
        <v>Full-time</v>
      </c>
      <c r="M740" t="str" cm="1">
        <f t="array" ref="M740">_xlfn.IFS(
  B740="EN", "Entry-level",
  B740="MI", "Middle-level",
  B740="SE", "Senior-level",
  B740="EX", "Executive-level"
)</f>
        <v>Senior-level</v>
      </c>
    </row>
    <row r="741" spans="1:13" hidden="1" x14ac:dyDescent="0.25">
      <c r="A741">
        <v>2022</v>
      </c>
      <c r="B741" t="s">
        <v>18</v>
      </c>
      <c r="C741" t="s">
        <v>12</v>
      </c>
      <c r="D741" t="s">
        <v>24</v>
      </c>
      <c r="E741">
        <v>93700</v>
      </c>
      <c r="F741" t="s">
        <v>14</v>
      </c>
      <c r="G741">
        <v>93700</v>
      </c>
      <c r="H741" t="s">
        <v>15</v>
      </c>
      <c r="I741">
        <v>100</v>
      </c>
      <c r="J741" t="s">
        <v>15</v>
      </c>
      <c r="K741" t="s">
        <v>16</v>
      </c>
      <c r="L741" t="str" cm="1">
        <f t="array" ref="L741">_xlfn.IFS(
  C741="PT", "Part-time",
  C741="FT", "Full-time",
  C741="CT", "Contract",
  C741="FL", "Freelance"
)</f>
        <v>Full-time</v>
      </c>
      <c r="M741" t="str" cm="1">
        <f t="array" ref="M741">_xlfn.IFS(
  B741="EN", "Entry-level",
  B741="MI", "Middle-level",
  B741="SE", "Senior-level",
  B741="EX", "Executive-level"
)</f>
        <v>Senior-level</v>
      </c>
    </row>
    <row r="742" spans="1:13" hidden="1" x14ac:dyDescent="0.25">
      <c r="A742">
        <v>2022</v>
      </c>
      <c r="B742" t="s">
        <v>25</v>
      </c>
      <c r="C742" t="s">
        <v>12</v>
      </c>
      <c r="D742" t="s">
        <v>13</v>
      </c>
      <c r="E742">
        <v>28500</v>
      </c>
      <c r="F742" t="s">
        <v>26</v>
      </c>
      <c r="G742">
        <v>35298</v>
      </c>
      <c r="H742" t="s">
        <v>27</v>
      </c>
      <c r="I742">
        <v>100</v>
      </c>
      <c r="J742" t="s">
        <v>27</v>
      </c>
      <c r="K742" t="s">
        <v>28</v>
      </c>
      <c r="L742" t="str" cm="1">
        <f t="array" ref="L742">_xlfn.IFS(
  C742="PT", "Part-time",
  C742="FT", "Full-time",
  C742="CT", "Contract",
  C742="FL", "Freelance"
)</f>
        <v>Full-time</v>
      </c>
      <c r="M742" t="str" cm="1">
        <f t="array" ref="M742">_xlfn.IFS(
  B742="EN", "Entry-level",
  B742="MI", "Middle-level",
  B742="SE", "Senior-level",
  B742="EX", "Executive-level"
)</f>
        <v>Entry-level</v>
      </c>
    </row>
    <row r="743" spans="1:13" hidden="1" x14ac:dyDescent="0.25">
      <c r="A743">
        <v>2022</v>
      </c>
      <c r="B743" t="s">
        <v>18</v>
      </c>
      <c r="C743" t="s">
        <v>12</v>
      </c>
      <c r="D743" t="s">
        <v>19</v>
      </c>
      <c r="E743">
        <v>183600</v>
      </c>
      <c r="F743" t="s">
        <v>14</v>
      </c>
      <c r="G743">
        <v>183600</v>
      </c>
      <c r="H743" t="s">
        <v>15</v>
      </c>
      <c r="I743">
        <v>100</v>
      </c>
      <c r="J743" t="s">
        <v>15</v>
      </c>
      <c r="K743" t="s">
        <v>28</v>
      </c>
      <c r="L743" t="str" cm="1">
        <f t="array" ref="L743">_xlfn.IFS(
  C743="PT", "Part-time",
  C743="FT", "Full-time",
  C743="CT", "Contract",
  C743="FL", "Freelance"
)</f>
        <v>Full-time</v>
      </c>
      <c r="M743" t="str" cm="1">
        <f t="array" ref="M743">_xlfn.IFS(
  B743="EN", "Entry-level",
  B743="MI", "Middle-level",
  B743="SE", "Senior-level",
  B743="EX", "Executive-level"
)</f>
        <v>Senior-level</v>
      </c>
    </row>
    <row r="744" spans="1:13" hidden="1" x14ac:dyDescent="0.25">
      <c r="A744">
        <v>2022</v>
      </c>
      <c r="B744" t="s">
        <v>18</v>
      </c>
      <c r="C744" t="s">
        <v>12</v>
      </c>
      <c r="D744" t="s">
        <v>19</v>
      </c>
      <c r="E744">
        <v>100800</v>
      </c>
      <c r="F744" t="s">
        <v>14</v>
      </c>
      <c r="G744">
        <v>100800</v>
      </c>
      <c r="H744" t="s">
        <v>15</v>
      </c>
      <c r="I744">
        <v>100</v>
      </c>
      <c r="J744" t="s">
        <v>15</v>
      </c>
      <c r="K744" t="s">
        <v>28</v>
      </c>
      <c r="L744" t="str" cm="1">
        <f t="array" ref="L744">_xlfn.IFS(
  C744="PT", "Part-time",
  C744="FT", "Full-time",
  C744="CT", "Contract",
  C744="FL", "Freelance"
)</f>
        <v>Full-time</v>
      </c>
      <c r="M744" t="str" cm="1">
        <f t="array" ref="M744">_xlfn.IFS(
  B744="EN", "Entry-level",
  B744="MI", "Middle-level",
  B744="SE", "Senior-level",
  B744="EX", "Executive-level"
)</f>
        <v>Senior-level</v>
      </c>
    </row>
    <row r="745" spans="1:13" hidden="1" x14ac:dyDescent="0.25">
      <c r="A745">
        <v>2022</v>
      </c>
      <c r="B745" t="s">
        <v>11</v>
      </c>
      <c r="C745" t="s">
        <v>12</v>
      </c>
      <c r="D745" t="s">
        <v>24</v>
      </c>
      <c r="E745">
        <v>40000</v>
      </c>
      <c r="F745" t="s">
        <v>26</v>
      </c>
      <c r="G745">
        <v>49542</v>
      </c>
      <c r="H745" t="s">
        <v>27</v>
      </c>
      <c r="I745">
        <v>100</v>
      </c>
      <c r="J745" t="s">
        <v>27</v>
      </c>
      <c r="K745" t="s">
        <v>16</v>
      </c>
      <c r="L745" t="str" cm="1">
        <f t="array" ref="L745">_xlfn.IFS(
  C745="PT", "Part-time",
  C745="FT", "Full-time",
  C745="CT", "Contract",
  C745="FL", "Freelance"
)</f>
        <v>Full-time</v>
      </c>
      <c r="M745" t="str" cm="1">
        <f t="array" ref="M745">_xlfn.IFS(
  B745="EN", "Entry-level",
  B745="MI", "Middle-level",
  B745="SE", "Senior-level",
  B745="EX", "Executive-level"
)</f>
        <v>Middle-level</v>
      </c>
    </row>
    <row r="746" spans="1:13" hidden="1" x14ac:dyDescent="0.25">
      <c r="A746">
        <v>2022</v>
      </c>
      <c r="B746" t="s">
        <v>11</v>
      </c>
      <c r="C746" t="s">
        <v>12</v>
      </c>
      <c r="D746" t="s">
        <v>24</v>
      </c>
      <c r="E746">
        <v>30000</v>
      </c>
      <c r="F746" t="s">
        <v>26</v>
      </c>
      <c r="G746">
        <v>37156</v>
      </c>
      <c r="H746" t="s">
        <v>27</v>
      </c>
      <c r="I746">
        <v>100</v>
      </c>
      <c r="J746" t="s">
        <v>27</v>
      </c>
      <c r="K746" t="s">
        <v>16</v>
      </c>
      <c r="L746" t="str" cm="1">
        <f t="array" ref="L746">_xlfn.IFS(
  C746="PT", "Part-time",
  C746="FT", "Full-time",
  C746="CT", "Contract",
  C746="FL", "Freelance"
)</f>
        <v>Full-time</v>
      </c>
      <c r="M746" t="str" cm="1">
        <f t="array" ref="M746">_xlfn.IFS(
  B746="EN", "Entry-level",
  B746="MI", "Middle-level",
  B746="SE", "Senior-level",
  B746="EX", "Executive-level"
)</f>
        <v>Middle-level</v>
      </c>
    </row>
    <row r="747" spans="1:13" hidden="1" x14ac:dyDescent="0.25">
      <c r="A747">
        <v>2022</v>
      </c>
      <c r="B747" t="s">
        <v>11</v>
      </c>
      <c r="C747" t="s">
        <v>12</v>
      </c>
      <c r="D747" t="s">
        <v>24</v>
      </c>
      <c r="E747">
        <v>40000</v>
      </c>
      <c r="F747" t="s">
        <v>20</v>
      </c>
      <c r="G747">
        <v>42114</v>
      </c>
      <c r="H747" t="s">
        <v>21</v>
      </c>
      <c r="I747">
        <v>100</v>
      </c>
      <c r="J747" t="s">
        <v>21</v>
      </c>
      <c r="K747" t="s">
        <v>16</v>
      </c>
      <c r="L747" t="str" cm="1">
        <f t="array" ref="L747">_xlfn.IFS(
  C747="PT", "Part-time",
  C747="FT", "Full-time",
  C747="CT", "Contract",
  C747="FL", "Freelance"
)</f>
        <v>Full-time</v>
      </c>
      <c r="M747" t="str" cm="1">
        <f t="array" ref="M747">_xlfn.IFS(
  B747="EN", "Entry-level",
  B747="MI", "Middle-level",
  B747="SE", "Senior-level",
  B747="EX", "Executive-level"
)</f>
        <v>Middle-level</v>
      </c>
    </row>
    <row r="748" spans="1:13" hidden="1" x14ac:dyDescent="0.25">
      <c r="A748">
        <v>2022</v>
      </c>
      <c r="B748" t="s">
        <v>11</v>
      </c>
      <c r="C748" t="s">
        <v>12</v>
      </c>
      <c r="D748" t="s">
        <v>24</v>
      </c>
      <c r="E748">
        <v>30000</v>
      </c>
      <c r="F748" t="s">
        <v>20</v>
      </c>
      <c r="G748">
        <v>31586</v>
      </c>
      <c r="H748" t="s">
        <v>21</v>
      </c>
      <c r="I748">
        <v>100</v>
      </c>
      <c r="J748" t="s">
        <v>21</v>
      </c>
      <c r="K748" t="s">
        <v>16</v>
      </c>
      <c r="L748" t="str" cm="1">
        <f t="array" ref="L748">_xlfn.IFS(
  C748="PT", "Part-time",
  C748="FT", "Full-time",
  C748="CT", "Contract",
  C748="FL", "Freelance"
)</f>
        <v>Full-time</v>
      </c>
      <c r="M748" t="str" cm="1">
        <f t="array" ref="M748">_xlfn.IFS(
  B748="EN", "Entry-level",
  B748="MI", "Middle-level",
  B748="SE", "Senior-level",
  B748="EX", "Executive-level"
)</f>
        <v>Middle-level</v>
      </c>
    </row>
    <row r="749" spans="1:13" hidden="1" x14ac:dyDescent="0.25">
      <c r="A749">
        <v>2022</v>
      </c>
      <c r="B749" t="s">
        <v>11</v>
      </c>
      <c r="C749" t="s">
        <v>12</v>
      </c>
      <c r="D749" t="s">
        <v>19</v>
      </c>
      <c r="E749">
        <v>80000</v>
      </c>
      <c r="F749" t="s">
        <v>20</v>
      </c>
      <c r="G749">
        <v>84229</v>
      </c>
      <c r="H749" t="s">
        <v>21</v>
      </c>
      <c r="I749">
        <v>100</v>
      </c>
      <c r="J749" t="s">
        <v>21</v>
      </c>
      <c r="K749" t="s">
        <v>16</v>
      </c>
      <c r="L749" t="str" cm="1">
        <f t="array" ref="L749">_xlfn.IFS(
  C749="PT", "Part-time",
  C749="FT", "Full-time",
  C749="CT", "Contract",
  C749="FL", "Freelance"
)</f>
        <v>Full-time</v>
      </c>
      <c r="M749" t="str" cm="1">
        <f t="array" ref="M749">_xlfn.IFS(
  B749="EN", "Entry-level",
  B749="MI", "Middle-level",
  B749="SE", "Senior-level",
  B749="EX", "Executive-level"
)</f>
        <v>Middle-level</v>
      </c>
    </row>
    <row r="750" spans="1:13" hidden="1" x14ac:dyDescent="0.25">
      <c r="A750">
        <v>2022</v>
      </c>
      <c r="B750" t="s">
        <v>11</v>
      </c>
      <c r="C750" t="s">
        <v>12</v>
      </c>
      <c r="D750" t="s">
        <v>19</v>
      </c>
      <c r="E750">
        <v>70000</v>
      </c>
      <c r="F750" t="s">
        <v>20</v>
      </c>
      <c r="G750">
        <v>73701</v>
      </c>
      <c r="H750" t="s">
        <v>21</v>
      </c>
      <c r="I750">
        <v>100</v>
      </c>
      <c r="J750" t="s">
        <v>21</v>
      </c>
      <c r="K750" t="s">
        <v>16</v>
      </c>
      <c r="L750" t="str" cm="1">
        <f t="array" ref="L750">_xlfn.IFS(
  C750="PT", "Part-time",
  C750="FT", "Full-time",
  C750="CT", "Contract",
  C750="FL", "Freelance"
)</f>
        <v>Full-time</v>
      </c>
      <c r="M750" t="str" cm="1">
        <f t="array" ref="M750">_xlfn.IFS(
  B750="EN", "Entry-level",
  B750="MI", "Middle-level",
  B750="SE", "Senior-level",
  B750="EX", "Executive-level"
)</f>
        <v>Middle-level</v>
      </c>
    </row>
    <row r="751" spans="1:13" hidden="1" x14ac:dyDescent="0.25">
      <c r="A751">
        <v>2022</v>
      </c>
      <c r="B751" t="s">
        <v>11</v>
      </c>
      <c r="C751" t="s">
        <v>12</v>
      </c>
      <c r="D751" t="s">
        <v>19</v>
      </c>
      <c r="E751">
        <v>80000</v>
      </c>
      <c r="F751" t="s">
        <v>26</v>
      </c>
      <c r="G751">
        <v>99084</v>
      </c>
      <c r="H751" t="s">
        <v>27</v>
      </c>
      <c r="I751">
        <v>100</v>
      </c>
      <c r="J751" t="s">
        <v>27</v>
      </c>
      <c r="K751" t="s">
        <v>16</v>
      </c>
      <c r="L751" t="str" cm="1">
        <f t="array" ref="L751">_xlfn.IFS(
  C751="PT", "Part-time",
  C751="FT", "Full-time",
  C751="CT", "Contract",
  C751="FL", "Freelance"
)</f>
        <v>Full-time</v>
      </c>
      <c r="M751" t="str" cm="1">
        <f t="array" ref="M751">_xlfn.IFS(
  B751="EN", "Entry-level",
  B751="MI", "Middle-level",
  B751="SE", "Senior-level",
  B751="EX", "Executive-level"
)</f>
        <v>Middle-level</v>
      </c>
    </row>
    <row r="752" spans="1:13" hidden="1" x14ac:dyDescent="0.25">
      <c r="A752">
        <v>2022</v>
      </c>
      <c r="B752" t="s">
        <v>11</v>
      </c>
      <c r="C752" t="s">
        <v>12</v>
      </c>
      <c r="D752" t="s">
        <v>19</v>
      </c>
      <c r="E752">
        <v>70000</v>
      </c>
      <c r="F752" t="s">
        <v>26</v>
      </c>
      <c r="G752">
        <v>86698</v>
      </c>
      <c r="H752" t="s">
        <v>27</v>
      </c>
      <c r="I752">
        <v>100</v>
      </c>
      <c r="J752" t="s">
        <v>27</v>
      </c>
      <c r="K752" t="s">
        <v>16</v>
      </c>
      <c r="L752" t="str" cm="1">
        <f t="array" ref="L752">_xlfn.IFS(
  C752="PT", "Part-time",
  C752="FT", "Full-time",
  C752="CT", "Contract",
  C752="FL", "Freelance"
)</f>
        <v>Full-time</v>
      </c>
      <c r="M752" t="str" cm="1">
        <f t="array" ref="M752">_xlfn.IFS(
  B752="EN", "Entry-level",
  B752="MI", "Middle-level",
  B752="SE", "Senior-level",
  B752="EX", "Executive-level"
)</f>
        <v>Middle-level</v>
      </c>
    </row>
    <row r="753" spans="1:13" hidden="1" x14ac:dyDescent="0.25">
      <c r="A753">
        <v>2022</v>
      </c>
      <c r="B753" t="s">
        <v>11</v>
      </c>
      <c r="C753" t="s">
        <v>12</v>
      </c>
      <c r="D753" t="s">
        <v>19</v>
      </c>
      <c r="E753">
        <v>80000</v>
      </c>
      <c r="F753" t="s">
        <v>20</v>
      </c>
      <c r="G753">
        <v>84229</v>
      </c>
      <c r="H753" t="s">
        <v>79</v>
      </c>
      <c r="I753">
        <v>100</v>
      </c>
      <c r="J753" t="s">
        <v>79</v>
      </c>
      <c r="K753" t="s">
        <v>16</v>
      </c>
      <c r="L753" t="str" cm="1">
        <f t="array" ref="L753">_xlfn.IFS(
  C753="PT", "Part-time",
  C753="FT", "Full-time",
  C753="CT", "Contract",
  C753="FL", "Freelance"
)</f>
        <v>Full-time</v>
      </c>
      <c r="M753" t="str" cm="1">
        <f t="array" ref="M753">_xlfn.IFS(
  B753="EN", "Entry-level",
  B753="MI", "Middle-level",
  B753="SE", "Senior-level",
  B753="EX", "Executive-level"
)</f>
        <v>Middle-level</v>
      </c>
    </row>
    <row r="754" spans="1:13" hidden="1" x14ac:dyDescent="0.25">
      <c r="A754">
        <v>2022</v>
      </c>
      <c r="B754" t="s">
        <v>11</v>
      </c>
      <c r="C754" t="s">
        <v>12</v>
      </c>
      <c r="D754" t="s">
        <v>19</v>
      </c>
      <c r="E754">
        <v>70000</v>
      </c>
      <c r="F754" t="s">
        <v>20</v>
      </c>
      <c r="G754">
        <v>73701</v>
      </c>
      <c r="H754" t="s">
        <v>79</v>
      </c>
      <c r="I754">
        <v>100</v>
      </c>
      <c r="J754" t="s">
        <v>79</v>
      </c>
      <c r="K754" t="s">
        <v>16</v>
      </c>
      <c r="L754" t="str" cm="1">
        <f t="array" ref="L754">_xlfn.IFS(
  C754="PT", "Part-time",
  C754="FT", "Full-time",
  C754="CT", "Contract",
  C754="FL", "Freelance"
)</f>
        <v>Full-time</v>
      </c>
      <c r="M754" t="str" cm="1">
        <f t="array" ref="M754">_xlfn.IFS(
  B754="EN", "Entry-level",
  B754="MI", "Middle-level",
  B754="SE", "Senior-level",
  B754="EX", "Executive-level"
)</f>
        <v>Middle-level</v>
      </c>
    </row>
    <row r="755" spans="1:13" hidden="1" x14ac:dyDescent="0.25">
      <c r="A755">
        <v>2022</v>
      </c>
      <c r="B755" t="s">
        <v>18</v>
      </c>
      <c r="C755" t="s">
        <v>12</v>
      </c>
      <c r="D755" t="s">
        <v>13</v>
      </c>
      <c r="E755">
        <v>189650</v>
      </c>
      <c r="F755" t="s">
        <v>14</v>
      </c>
      <c r="G755">
        <v>189650</v>
      </c>
      <c r="H755" t="s">
        <v>15</v>
      </c>
      <c r="I755">
        <v>0</v>
      </c>
      <c r="J755" t="s">
        <v>15</v>
      </c>
      <c r="K755" t="s">
        <v>16</v>
      </c>
      <c r="L755" t="str" cm="1">
        <f t="array" ref="L755">_xlfn.IFS(
  C755="PT", "Part-time",
  C755="FT", "Full-time",
  C755="CT", "Contract",
  C755="FL", "Freelance"
)</f>
        <v>Full-time</v>
      </c>
      <c r="M755" t="str" cm="1">
        <f t="array" ref="M755">_xlfn.IFS(
  B755="EN", "Entry-level",
  B755="MI", "Middle-level",
  B755="SE", "Senior-level",
  B755="EX", "Executive-level"
)</f>
        <v>Senior-level</v>
      </c>
    </row>
    <row r="756" spans="1:13" hidden="1" x14ac:dyDescent="0.25">
      <c r="A756">
        <v>2022</v>
      </c>
      <c r="B756" t="s">
        <v>18</v>
      </c>
      <c r="C756" t="s">
        <v>12</v>
      </c>
      <c r="D756" t="s">
        <v>13</v>
      </c>
      <c r="E756">
        <v>164996</v>
      </c>
      <c r="F756" t="s">
        <v>14</v>
      </c>
      <c r="G756">
        <v>164996</v>
      </c>
      <c r="H756" t="s">
        <v>15</v>
      </c>
      <c r="I756">
        <v>0</v>
      </c>
      <c r="J756" t="s">
        <v>15</v>
      </c>
      <c r="K756" t="s">
        <v>16</v>
      </c>
      <c r="L756" t="str" cm="1">
        <f t="array" ref="L756">_xlfn.IFS(
  C756="PT", "Part-time",
  C756="FT", "Full-time",
  C756="CT", "Contract",
  C756="FL", "Freelance"
)</f>
        <v>Full-time</v>
      </c>
      <c r="M756" t="str" cm="1">
        <f t="array" ref="M756">_xlfn.IFS(
  B756="EN", "Entry-level",
  B756="MI", "Middle-level",
  B756="SE", "Senior-level",
  B756="EX", "Executive-level"
)</f>
        <v>Senior-level</v>
      </c>
    </row>
    <row r="757" spans="1:13" hidden="1" x14ac:dyDescent="0.25">
      <c r="A757">
        <v>2022</v>
      </c>
      <c r="B757" t="s">
        <v>11</v>
      </c>
      <c r="C757" t="s">
        <v>12</v>
      </c>
      <c r="D757" t="s">
        <v>24</v>
      </c>
      <c r="E757">
        <v>40000</v>
      </c>
      <c r="F757" t="s">
        <v>20</v>
      </c>
      <c r="G757">
        <v>42114</v>
      </c>
      <c r="H757" t="s">
        <v>79</v>
      </c>
      <c r="I757">
        <v>100</v>
      </c>
      <c r="J757" t="s">
        <v>79</v>
      </c>
      <c r="K757" t="s">
        <v>16</v>
      </c>
      <c r="L757" t="str" cm="1">
        <f t="array" ref="L757">_xlfn.IFS(
  C757="PT", "Part-time",
  C757="FT", "Full-time",
  C757="CT", "Contract",
  C757="FL", "Freelance"
)</f>
        <v>Full-time</v>
      </c>
      <c r="M757" t="str" cm="1">
        <f t="array" ref="M757">_xlfn.IFS(
  B757="EN", "Entry-level",
  B757="MI", "Middle-level",
  B757="SE", "Senior-level",
  B757="EX", "Executive-level"
)</f>
        <v>Middle-level</v>
      </c>
    </row>
    <row r="758" spans="1:13" hidden="1" x14ac:dyDescent="0.25">
      <c r="A758">
        <v>2022</v>
      </c>
      <c r="B758" t="s">
        <v>11</v>
      </c>
      <c r="C758" t="s">
        <v>12</v>
      </c>
      <c r="D758" t="s">
        <v>24</v>
      </c>
      <c r="E758">
        <v>30000</v>
      </c>
      <c r="F758" t="s">
        <v>20</v>
      </c>
      <c r="G758">
        <v>31586</v>
      </c>
      <c r="H758" t="s">
        <v>79</v>
      </c>
      <c r="I758">
        <v>100</v>
      </c>
      <c r="J758" t="s">
        <v>79</v>
      </c>
      <c r="K758" t="s">
        <v>16</v>
      </c>
      <c r="L758" t="str" cm="1">
        <f t="array" ref="L758">_xlfn.IFS(
  C758="PT", "Part-time",
  C758="FT", "Full-time",
  C758="CT", "Contract",
  C758="FL", "Freelance"
)</f>
        <v>Full-time</v>
      </c>
      <c r="M758" t="str" cm="1">
        <f t="array" ref="M758">_xlfn.IFS(
  B758="EN", "Entry-level",
  B758="MI", "Middle-level",
  B758="SE", "Senior-level",
  B758="EX", "Executive-level"
)</f>
        <v>Middle-level</v>
      </c>
    </row>
    <row r="759" spans="1:13" hidden="1" x14ac:dyDescent="0.25">
      <c r="A759">
        <v>2022</v>
      </c>
      <c r="B759" t="s">
        <v>11</v>
      </c>
      <c r="C759" t="s">
        <v>12</v>
      </c>
      <c r="D759" t="s">
        <v>19</v>
      </c>
      <c r="E759">
        <v>75000</v>
      </c>
      <c r="F759" t="s">
        <v>26</v>
      </c>
      <c r="G759">
        <v>92891</v>
      </c>
      <c r="H759" t="s">
        <v>27</v>
      </c>
      <c r="I759">
        <v>100</v>
      </c>
      <c r="J759" t="s">
        <v>27</v>
      </c>
      <c r="K759" t="s">
        <v>16</v>
      </c>
      <c r="L759" t="str" cm="1">
        <f t="array" ref="L759">_xlfn.IFS(
  C759="PT", "Part-time",
  C759="FT", "Full-time",
  C759="CT", "Contract",
  C759="FL", "Freelance"
)</f>
        <v>Full-time</v>
      </c>
      <c r="M759" t="str" cm="1">
        <f t="array" ref="M759">_xlfn.IFS(
  B759="EN", "Entry-level",
  B759="MI", "Middle-level",
  B759="SE", "Senior-level",
  B759="EX", "Executive-level"
)</f>
        <v>Middle-level</v>
      </c>
    </row>
    <row r="760" spans="1:13" hidden="1" x14ac:dyDescent="0.25">
      <c r="A760">
        <v>2022</v>
      </c>
      <c r="B760" t="s">
        <v>11</v>
      </c>
      <c r="C760" t="s">
        <v>12</v>
      </c>
      <c r="D760" t="s">
        <v>19</v>
      </c>
      <c r="E760">
        <v>60000</v>
      </c>
      <c r="F760" t="s">
        <v>26</v>
      </c>
      <c r="G760">
        <v>74313</v>
      </c>
      <c r="H760" t="s">
        <v>27</v>
      </c>
      <c r="I760">
        <v>100</v>
      </c>
      <c r="J760" t="s">
        <v>27</v>
      </c>
      <c r="K760" t="s">
        <v>16</v>
      </c>
      <c r="L760" t="str" cm="1">
        <f t="array" ref="L760">_xlfn.IFS(
  C760="PT", "Part-time",
  C760="FT", "Full-time",
  C760="CT", "Contract",
  C760="FL", "Freelance"
)</f>
        <v>Full-time</v>
      </c>
      <c r="M760" t="str" cm="1">
        <f t="array" ref="M760">_xlfn.IFS(
  B760="EN", "Entry-level",
  B760="MI", "Middle-level",
  B760="SE", "Senior-level",
  B760="EX", "Executive-level"
)</f>
        <v>Middle-level</v>
      </c>
    </row>
    <row r="761" spans="1:13" x14ac:dyDescent="0.25">
      <c r="A761">
        <v>2022</v>
      </c>
      <c r="B761" t="s">
        <v>18</v>
      </c>
      <c r="C761" t="s">
        <v>12</v>
      </c>
      <c r="D761" t="s">
        <v>17</v>
      </c>
      <c r="E761">
        <v>215300</v>
      </c>
      <c r="F761" t="s">
        <v>14</v>
      </c>
      <c r="G761">
        <v>215300</v>
      </c>
      <c r="H761" t="s">
        <v>15</v>
      </c>
      <c r="I761">
        <v>0</v>
      </c>
      <c r="J761" t="s">
        <v>15</v>
      </c>
      <c r="K761" t="s">
        <v>28</v>
      </c>
      <c r="L761" t="str" cm="1">
        <f t="array" ref="L761">_xlfn.IFS(
  C761="PT", "Part-time",
  C761="FT", "Full-time",
  C761="CT", "Contract",
  C761="FL", "Freelance"
)</f>
        <v>Full-time</v>
      </c>
      <c r="M761" t="str" cm="1">
        <f t="array" ref="M761">_xlfn.IFS(
  B761="EN", "Entry-level",
  B761="MI", "Middle-level",
  B761="SE", "Senior-level",
  B761="EX", "Executive-level"
)</f>
        <v>Senior-level</v>
      </c>
    </row>
    <row r="762" spans="1:13" x14ac:dyDescent="0.25">
      <c r="A762">
        <v>2022</v>
      </c>
      <c r="B762" t="s">
        <v>18</v>
      </c>
      <c r="C762" t="s">
        <v>12</v>
      </c>
      <c r="D762" t="s">
        <v>17</v>
      </c>
      <c r="E762">
        <v>140400</v>
      </c>
      <c r="F762" t="s">
        <v>14</v>
      </c>
      <c r="G762">
        <v>140400</v>
      </c>
      <c r="H762" t="s">
        <v>15</v>
      </c>
      <c r="I762">
        <v>0</v>
      </c>
      <c r="J762" t="s">
        <v>15</v>
      </c>
      <c r="K762" t="s">
        <v>28</v>
      </c>
      <c r="L762" t="str" cm="1">
        <f t="array" ref="L762">_xlfn.IFS(
  C762="PT", "Part-time",
  C762="FT", "Full-time",
  C762="CT", "Contract",
  C762="FL", "Freelance"
)</f>
        <v>Full-time</v>
      </c>
      <c r="M762" t="str" cm="1">
        <f t="array" ref="M762">_xlfn.IFS(
  B762="EN", "Entry-level",
  B762="MI", "Middle-level",
  B762="SE", "Senior-level",
  B762="EX", "Executive-level"
)</f>
        <v>Senior-level</v>
      </c>
    </row>
    <row r="763" spans="1:13" hidden="1" x14ac:dyDescent="0.25">
      <c r="A763">
        <v>2022</v>
      </c>
      <c r="B763" t="s">
        <v>11</v>
      </c>
      <c r="C763" t="s">
        <v>12</v>
      </c>
      <c r="D763" t="s">
        <v>19</v>
      </c>
      <c r="E763">
        <v>60000</v>
      </c>
      <c r="F763" t="s">
        <v>20</v>
      </c>
      <c r="G763">
        <v>63172</v>
      </c>
      <c r="H763" t="s">
        <v>21</v>
      </c>
      <c r="I763">
        <v>100</v>
      </c>
      <c r="J763" t="s">
        <v>21</v>
      </c>
      <c r="K763" t="s">
        <v>16</v>
      </c>
      <c r="L763" t="str" cm="1">
        <f t="array" ref="L763">_xlfn.IFS(
  C763="PT", "Part-time",
  C763="FT", "Full-time",
  C763="CT", "Contract",
  C763="FL", "Freelance"
)</f>
        <v>Full-time</v>
      </c>
      <c r="M763" t="str" cm="1">
        <f t="array" ref="M763">_xlfn.IFS(
  B763="EN", "Entry-level",
  B763="MI", "Middle-level",
  B763="SE", "Senior-level",
  B763="EX", "Executive-level"
)</f>
        <v>Middle-level</v>
      </c>
    </row>
    <row r="764" spans="1:13" hidden="1" x14ac:dyDescent="0.25">
      <c r="A764">
        <v>2022</v>
      </c>
      <c r="B764" t="s">
        <v>11</v>
      </c>
      <c r="C764" t="s">
        <v>12</v>
      </c>
      <c r="D764" t="s">
        <v>19</v>
      </c>
      <c r="E764">
        <v>45000</v>
      </c>
      <c r="F764" t="s">
        <v>20</v>
      </c>
      <c r="G764">
        <v>47379</v>
      </c>
      <c r="H764" t="s">
        <v>21</v>
      </c>
      <c r="I764">
        <v>100</v>
      </c>
      <c r="J764" t="s">
        <v>21</v>
      </c>
      <c r="K764" t="s">
        <v>16</v>
      </c>
      <c r="L764" t="str" cm="1">
        <f t="array" ref="L764">_xlfn.IFS(
  C764="PT", "Part-time",
  C764="FT", "Full-time",
  C764="CT", "Contract",
  C764="FL", "Freelance"
)</f>
        <v>Full-time</v>
      </c>
      <c r="M764" t="str" cm="1">
        <f t="array" ref="M764">_xlfn.IFS(
  B764="EN", "Entry-level",
  B764="MI", "Middle-level",
  B764="SE", "Senior-level",
  B764="EX", "Executive-level"
)</f>
        <v>Middle-level</v>
      </c>
    </row>
    <row r="765" spans="1:13" x14ac:dyDescent="0.25">
      <c r="A765">
        <v>2022</v>
      </c>
      <c r="B765" t="s">
        <v>18</v>
      </c>
      <c r="C765" t="s">
        <v>12</v>
      </c>
      <c r="D765" t="s">
        <v>17</v>
      </c>
      <c r="E765">
        <v>260000</v>
      </c>
      <c r="F765" t="s">
        <v>14</v>
      </c>
      <c r="G765">
        <v>260000</v>
      </c>
      <c r="H765" t="s">
        <v>15</v>
      </c>
      <c r="I765">
        <v>100</v>
      </c>
      <c r="J765" t="s">
        <v>15</v>
      </c>
      <c r="K765" t="s">
        <v>16</v>
      </c>
      <c r="L765" t="str" cm="1">
        <f t="array" ref="L765">_xlfn.IFS(
  C765="PT", "Part-time",
  C765="FT", "Full-time",
  C765="CT", "Contract",
  C765="FL", "Freelance"
)</f>
        <v>Full-time</v>
      </c>
      <c r="M765" t="str" cm="1">
        <f t="array" ref="M765">_xlfn.IFS(
  B765="EN", "Entry-level",
  B765="MI", "Middle-level",
  B765="SE", "Senior-level",
  B765="EX", "Executive-level"
)</f>
        <v>Senior-level</v>
      </c>
    </row>
    <row r="766" spans="1:13" x14ac:dyDescent="0.25">
      <c r="A766">
        <v>2022</v>
      </c>
      <c r="B766" t="s">
        <v>18</v>
      </c>
      <c r="C766" t="s">
        <v>12</v>
      </c>
      <c r="D766" t="s">
        <v>17</v>
      </c>
      <c r="E766">
        <v>180000</v>
      </c>
      <c r="F766" t="s">
        <v>14</v>
      </c>
      <c r="G766">
        <v>180000</v>
      </c>
      <c r="H766" t="s">
        <v>15</v>
      </c>
      <c r="I766">
        <v>100</v>
      </c>
      <c r="J766" t="s">
        <v>15</v>
      </c>
      <c r="K766" t="s">
        <v>16</v>
      </c>
      <c r="L766" t="str" cm="1">
        <f t="array" ref="L766">_xlfn.IFS(
  C766="PT", "Part-time",
  C766="FT", "Full-time",
  C766="CT", "Contract",
  C766="FL", "Freelance"
)</f>
        <v>Full-time</v>
      </c>
      <c r="M766" t="str" cm="1">
        <f t="array" ref="M766">_xlfn.IFS(
  B766="EN", "Entry-level",
  B766="MI", "Middle-level",
  B766="SE", "Senior-level",
  B766="EX", "Executive-level"
)</f>
        <v>Senior-level</v>
      </c>
    </row>
    <row r="767" spans="1:13" x14ac:dyDescent="0.25">
      <c r="A767">
        <v>2022</v>
      </c>
      <c r="B767" t="s">
        <v>11</v>
      </c>
      <c r="C767" t="s">
        <v>12</v>
      </c>
      <c r="D767" t="s">
        <v>17</v>
      </c>
      <c r="E767">
        <v>55000</v>
      </c>
      <c r="F767" t="s">
        <v>26</v>
      </c>
      <c r="G767">
        <v>68120</v>
      </c>
      <c r="H767" t="s">
        <v>27</v>
      </c>
      <c r="I767">
        <v>0</v>
      </c>
      <c r="J767" t="s">
        <v>27</v>
      </c>
      <c r="K767" t="s">
        <v>16</v>
      </c>
      <c r="L767" t="str" cm="1">
        <f t="array" ref="L767">_xlfn.IFS(
  C767="PT", "Part-time",
  C767="FT", "Full-time",
  C767="CT", "Contract",
  C767="FL", "Freelance"
)</f>
        <v>Full-time</v>
      </c>
      <c r="M767" t="str" cm="1">
        <f t="array" ref="M767">_xlfn.IFS(
  B767="EN", "Entry-level",
  B767="MI", "Middle-level",
  B767="SE", "Senior-level",
  B767="EX", "Executive-level"
)</f>
        <v>Middle-level</v>
      </c>
    </row>
    <row r="768" spans="1:13" x14ac:dyDescent="0.25">
      <c r="A768">
        <v>2022</v>
      </c>
      <c r="B768" t="s">
        <v>11</v>
      </c>
      <c r="C768" t="s">
        <v>12</v>
      </c>
      <c r="D768" t="s">
        <v>17</v>
      </c>
      <c r="E768">
        <v>35000</v>
      </c>
      <c r="F768" t="s">
        <v>26</v>
      </c>
      <c r="G768">
        <v>43349</v>
      </c>
      <c r="H768" t="s">
        <v>27</v>
      </c>
      <c r="I768">
        <v>0</v>
      </c>
      <c r="J768" t="s">
        <v>27</v>
      </c>
      <c r="K768" t="s">
        <v>16</v>
      </c>
      <c r="L768" t="str" cm="1">
        <f t="array" ref="L768">_xlfn.IFS(
  C768="PT", "Part-time",
  C768="FT", "Full-time",
  C768="CT", "Contract",
  C768="FL", "Freelance"
)</f>
        <v>Full-time</v>
      </c>
      <c r="M768" t="str" cm="1">
        <f t="array" ref="M768">_xlfn.IFS(
  B768="EN", "Entry-level",
  B768="MI", "Middle-level",
  B768="SE", "Senior-level",
  B768="EX", "Executive-level"
)</f>
        <v>Middle-level</v>
      </c>
    </row>
    <row r="769" spans="1:13" hidden="1" x14ac:dyDescent="0.25">
      <c r="A769">
        <v>2022</v>
      </c>
      <c r="B769" t="s">
        <v>11</v>
      </c>
      <c r="C769" t="s">
        <v>12</v>
      </c>
      <c r="D769" t="s">
        <v>19</v>
      </c>
      <c r="E769">
        <v>60000</v>
      </c>
      <c r="F769" t="s">
        <v>20</v>
      </c>
      <c r="G769">
        <v>63172</v>
      </c>
      <c r="H769" t="s">
        <v>79</v>
      </c>
      <c r="I769">
        <v>100</v>
      </c>
      <c r="J769" t="s">
        <v>79</v>
      </c>
      <c r="K769" t="s">
        <v>16</v>
      </c>
      <c r="L769" t="str" cm="1">
        <f t="array" ref="L769">_xlfn.IFS(
  C769="PT", "Part-time",
  C769="FT", "Full-time",
  C769="CT", "Contract",
  C769="FL", "Freelance"
)</f>
        <v>Full-time</v>
      </c>
      <c r="M769" t="str" cm="1">
        <f t="array" ref="M769">_xlfn.IFS(
  B769="EN", "Entry-level",
  B769="MI", "Middle-level",
  B769="SE", "Senior-level",
  B769="EX", "Executive-level"
)</f>
        <v>Middle-level</v>
      </c>
    </row>
    <row r="770" spans="1:13" hidden="1" x14ac:dyDescent="0.25">
      <c r="A770">
        <v>2022</v>
      </c>
      <c r="B770" t="s">
        <v>11</v>
      </c>
      <c r="C770" t="s">
        <v>12</v>
      </c>
      <c r="D770" t="s">
        <v>19</v>
      </c>
      <c r="E770">
        <v>45000</v>
      </c>
      <c r="F770" t="s">
        <v>20</v>
      </c>
      <c r="G770">
        <v>47379</v>
      </c>
      <c r="H770" t="s">
        <v>79</v>
      </c>
      <c r="I770">
        <v>100</v>
      </c>
      <c r="J770" t="s">
        <v>79</v>
      </c>
      <c r="K770" t="s">
        <v>16</v>
      </c>
      <c r="L770" t="str" cm="1">
        <f t="array" ref="L770">_xlfn.IFS(
  C770="PT", "Part-time",
  C770="FT", "Full-time",
  C770="CT", "Contract",
  C770="FL", "Freelance"
)</f>
        <v>Full-time</v>
      </c>
      <c r="M770" t="str" cm="1">
        <f t="array" ref="M770">_xlfn.IFS(
  B770="EN", "Entry-level",
  B770="MI", "Middle-level",
  B770="SE", "Senior-level",
  B770="EX", "Executive-level"
)</f>
        <v>Middle-level</v>
      </c>
    </row>
    <row r="771" spans="1:13" hidden="1" x14ac:dyDescent="0.25">
      <c r="A771">
        <v>2022</v>
      </c>
      <c r="B771" t="s">
        <v>11</v>
      </c>
      <c r="C771" t="s">
        <v>12</v>
      </c>
      <c r="D771" t="s">
        <v>19</v>
      </c>
      <c r="E771">
        <v>60000</v>
      </c>
      <c r="F771" t="s">
        <v>26</v>
      </c>
      <c r="G771">
        <v>74313</v>
      </c>
      <c r="H771" t="s">
        <v>27</v>
      </c>
      <c r="I771">
        <v>100</v>
      </c>
      <c r="J771" t="s">
        <v>27</v>
      </c>
      <c r="K771" t="s">
        <v>16</v>
      </c>
      <c r="L771" t="str" cm="1">
        <f t="array" ref="L771">_xlfn.IFS(
  C771="PT", "Part-time",
  C771="FT", "Full-time",
  C771="CT", "Contract",
  C771="FL", "Freelance"
)</f>
        <v>Full-time</v>
      </c>
      <c r="M771" t="str" cm="1">
        <f t="array" ref="M771">_xlfn.IFS(
  B771="EN", "Entry-level",
  B771="MI", "Middle-level",
  B771="SE", "Senior-level",
  B771="EX", "Executive-level"
)</f>
        <v>Middle-level</v>
      </c>
    </row>
    <row r="772" spans="1:13" hidden="1" x14ac:dyDescent="0.25">
      <c r="A772">
        <v>2022</v>
      </c>
      <c r="B772" t="s">
        <v>11</v>
      </c>
      <c r="C772" t="s">
        <v>12</v>
      </c>
      <c r="D772" t="s">
        <v>19</v>
      </c>
      <c r="E772">
        <v>45000</v>
      </c>
      <c r="F772" t="s">
        <v>26</v>
      </c>
      <c r="G772">
        <v>55734</v>
      </c>
      <c r="H772" t="s">
        <v>27</v>
      </c>
      <c r="I772">
        <v>100</v>
      </c>
      <c r="J772" t="s">
        <v>27</v>
      </c>
      <c r="K772" t="s">
        <v>16</v>
      </c>
      <c r="L772" t="str" cm="1">
        <f t="array" ref="L772">_xlfn.IFS(
  C772="PT", "Part-time",
  C772="FT", "Full-time",
  C772="CT", "Contract",
  C772="FL", "Freelance"
)</f>
        <v>Full-time</v>
      </c>
      <c r="M772" t="str" cm="1">
        <f t="array" ref="M772">_xlfn.IFS(
  B772="EN", "Entry-level",
  B772="MI", "Middle-level",
  B772="SE", "Senior-level",
  B772="EX", "Executive-level"
)</f>
        <v>Middle-level</v>
      </c>
    </row>
    <row r="773" spans="1:13" hidden="1" x14ac:dyDescent="0.25">
      <c r="A773">
        <v>2021</v>
      </c>
      <c r="B773" t="s">
        <v>11</v>
      </c>
      <c r="C773" t="s">
        <v>12</v>
      </c>
      <c r="D773" t="s">
        <v>13</v>
      </c>
      <c r="E773">
        <v>43200</v>
      </c>
      <c r="F773" t="s">
        <v>20</v>
      </c>
      <c r="G773">
        <v>51064</v>
      </c>
      <c r="H773" t="s">
        <v>97</v>
      </c>
      <c r="I773">
        <v>50</v>
      </c>
      <c r="J773" t="s">
        <v>97</v>
      </c>
      <c r="K773" t="s">
        <v>28</v>
      </c>
      <c r="L773" t="str" cm="1">
        <f t="array" ref="L773">_xlfn.IFS(
  C773="PT", "Part-time",
  C773="FT", "Full-time",
  C773="CT", "Contract",
  C773="FL", "Freelance"
)</f>
        <v>Full-time</v>
      </c>
      <c r="M773" t="str" cm="1">
        <f t="array" ref="M773">_xlfn.IFS(
  B773="EN", "Entry-level",
  B773="MI", "Middle-level",
  B773="SE", "Senior-level",
  B773="EX", "Executive-level"
)</f>
        <v>Middle-level</v>
      </c>
    </row>
    <row r="774" spans="1:13" hidden="1" x14ac:dyDescent="0.25">
      <c r="A774">
        <v>2022</v>
      </c>
      <c r="B774" t="s">
        <v>11</v>
      </c>
      <c r="C774" t="s">
        <v>12</v>
      </c>
      <c r="D774" t="s">
        <v>19</v>
      </c>
      <c r="E774">
        <v>82900</v>
      </c>
      <c r="F774" t="s">
        <v>14</v>
      </c>
      <c r="G774">
        <v>82900</v>
      </c>
      <c r="H774" t="s">
        <v>15</v>
      </c>
      <c r="I774">
        <v>0</v>
      </c>
      <c r="J774" t="s">
        <v>15</v>
      </c>
      <c r="K774" t="s">
        <v>16</v>
      </c>
      <c r="L774" t="str" cm="1">
        <f t="array" ref="L774">_xlfn.IFS(
  C774="PT", "Part-time",
  C774="FT", "Full-time",
  C774="CT", "Contract",
  C774="FL", "Freelance"
)</f>
        <v>Full-time</v>
      </c>
      <c r="M774" t="str" cm="1">
        <f t="array" ref="M774">_xlfn.IFS(
  B774="EN", "Entry-level",
  B774="MI", "Middle-level",
  B774="SE", "Senior-level",
  B774="EX", "Executive-level"
)</f>
        <v>Middle-level</v>
      </c>
    </row>
    <row r="775" spans="1:13" hidden="1" x14ac:dyDescent="0.25">
      <c r="A775">
        <v>2022</v>
      </c>
      <c r="B775" t="s">
        <v>11</v>
      </c>
      <c r="C775" t="s">
        <v>12</v>
      </c>
      <c r="D775" t="s">
        <v>19</v>
      </c>
      <c r="E775">
        <v>63900</v>
      </c>
      <c r="F775" t="s">
        <v>14</v>
      </c>
      <c r="G775">
        <v>63900</v>
      </c>
      <c r="H775" t="s">
        <v>15</v>
      </c>
      <c r="I775">
        <v>0</v>
      </c>
      <c r="J775" t="s">
        <v>15</v>
      </c>
      <c r="K775" t="s">
        <v>16</v>
      </c>
      <c r="L775" t="str" cm="1">
        <f t="array" ref="L775">_xlfn.IFS(
  C775="PT", "Part-time",
  C775="FT", "Full-time",
  C775="CT", "Contract",
  C775="FL", "Freelance"
)</f>
        <v>Full-time</v>
      </c>
      <c r="M775" t="str" cm="1">
        <f t="array" ref="M775">_xlfn.IFS(
  B775="EN", "Entry-level",
  B775="MI", "Middle-level",
  B775="SE", "Senior-level",
  B775="EX", "Executive-level"
)</f>
        <v>Middle-level</v>
      </c>
    </row>
    <row r="776" spans="1:13" hidden="1" x14ac:dyDescent="0.25">
      <c r="A776">
        <v>2022</v>
      </c>
      <c r="B776" t="s">
        <v>11</v>
      </c>
      <c r="C776" t="s">
        <v>12</v>
      </c>
      <c r="D776" t="s">
        <v>72</v>
      </c>
      <c r="E776">
        <v>160000</v>
      </c>
      <c r="F776" t="s">
        <v>14</v>
      </c>
      <c r="G776">
        <v>160000</v>
      </c>
      <c r="H776" t="s">
        <v>15</v>
      </c>
      <c r="I776">
        <v>100</v>
      </c>
      <c r="J776" t="s">
        <v>15</v>
      </c>
      <c r="K776" t="s">
        <v>28</v>
      </c>
      <c r="L776" t="str" cm="1">
        <f t="array" ref="L776">_xlfn.IFS(
  C776="PT", "Part-time",
  C776="FT", "Full-time",
  C776="CT", "Contract",
  C776="FL", "Freelance"
)</f>
        <v>Full-time</v>
      </c>
      <c r="M776" t="str" cm="1">
        <f t="array" ref="M776">_xlfn.IFS(
  B776="EN", "Entry-level",
  B776="MI", "Middle-level",
  B776="SE", "Senior-level",
  B776="EX", "Executive-level"
)</f>
        <v>Middle-level</v>
      </c>
    </row>
    <row r="777" spans="1:13" hidden="1" x14ac:dyDescent="0.25">
      <c r="A777">
        <v>2022</v>
      </c>
      <c r="B777" t="s">
        <v>11</v>
      </c>
      <c r="C777" t="s">
        <v>12</v>
      </c>
      <c r="D777" t="s">
        <v>72</v>
      </c>
      <c r="E777">
        <v>112300</v>
      </c>
      <c r="F777" t="s">
        <v>14</v>
      </c>
      <c r="G777">
        <v>112300</v>
      </c>
      <c r="H777" t="s">
        <v>15</v>
      </c>
      <c r="I777">
        <v>100</v>
      </c>
      <c r="J777" t="s">
        <v>15</v>
      </c>
      <c r="K777" t="s">
        <v>28</v>
      </c>
      <c r="L777" t="str" cm="1">
        <f t="array" ref="L777">_xlfn.IFS(
  C777="PT", "Part-time",
  C777="FT", "Full-time",
  C777="CT", "Contract",
  C777="FL", "Freelance"
)</f>
        <v>Full-time</v>
      </c>
      <c r="M777" t="str" cm="1">
        <f t="array" ref="M777">_xlfn.IFS(
  B777="EN", "Entry-level",
  B777="MI", "Middle-level",
  B777="SE", "Senior-level",
  B777="EX", "Executive-level"
)</f>
        <v>Middle-level</v>
      </c>
    </row>
    <row r="778" spans="1:13" hidden="1" x14ac:dyDescent="0.25">
      <c r="A778">
        <v>2022</v>
      </c>
      <c r="B778" t="s">
        <v>11</v>
      </c>
      <c r="C778" t="s">
        <v>12</v>
      </c>
      <c r="D778" t="s">
        <v>64</v>
      </c>
      <c r="E778">
        <v>241000</v>
      </c>
      <c r="F778" t="s">
        <v>14</v>
      </c>
      <c r="G778">
        <v>241000</v>
      </c>
      <c r="H778" t="s">
        <v>15</v>
      </c>
      <c r="I778">
        <v>100</v>
      </c>
      <c r="J778" t="s">
        <v>15</v>
      </c>
      <c r="K778" t="s">
        <v>16</v>
      </c>
      <c r="L778" t="str" cm="1">
        <f t="array" ref="L778">_xlfn.IFS(
  C778="PT", "Part-time",
  C778="FT", "Full-time",
  C778="CT", "Contract",
  C778="FL", "Freelance"
)</f>
        <v>Full-time</v>
      </c>
      <c r="M778" t="str" cm="1">
        <f t="array" ref="M778">_xlfn.IFS(
  B778="EN", "Entry-level",
  B778="MI", "Middle-level",
  B778="SE", "Senior-level",
  B778="EX", "Executive-level"
)</f>
        <v>Middle-level</v>
      </c>
    </row>
    <row r="779" spans="1:13" hidden="1" x14ac:dyDescent="0.25">
      <c r="A779">
        <v>2022</v>
      </c>
      <c r="B779" t="s">
        <v>11</v>
      </c>
      <c r="C779" t="s">
        <v>12</v>
      </c>
      <c r="D779" t="s">
        <v>64</v>
      </c>
      <c r="E779">
        <v>159000</v>
      </c>
      <c r="F779" t="s">
        <v>14</v>
      </c>
      <c r="G779">
        <v>159000</v>
      </c>
      <c r="H779" t="s">
        <v>15</v>
      </c>
      <c r="I779">
        <v>100</v>
      </c>
      <c r="J779" t="s">
        <v>15</v>
      </c>
      <c r="K779" t="s">
        <v>16</v>
      </c>
      <c r="L779" t="str" cm="1">
        <f t="array" ref="L779">_xlfn.IFS(
  C779="PT", "Part-time",
  C779="FT", "Full-time",
  C779="CT", "Contract",
  C779="FL", "Freelance"
)</f>
        <v>Full-time</v>
      </c>
      <c r="M779" t="str" cm="1">
        <f t="array" ref="M779">_xlfn.IFS(
  B779="EN", "Entry-level",
  B779="MI", "Middle-level",
  B779="SE", "Senior-level",
  B779="EX", "Executive-level"
)</f>
        <v>Middle-level</v>
      </c>
    </row>
    <row r="780" spans="1:13" x14ac:dyDescent="0.25">
      <c r="A780">
        <v>2022</v>
      </c>
      <c r="B780" t="s">
        <v>18</v>
      </c>
      <c r="C780" t="s">
        <v>12</v>
      </c>
      <c r="D780" t="s">
        <v>17</v>
      </c>
      <c r="E780">
        <v>180000</v>
      </c>
      <c r="F780" t="s">
        <v>14</v>
      </c>
      <c r="G780">
        <v>180000</v>
      </c>
      <c r="H780" t="s">
        <v>15</v>
      </c>
      <c r="I780">
        <v>0</v>
      </c>
      <c r="J780" t="s">
        <v>15</v>
      </c>
      <c r="K780" t="s">
        <v>16</v>
      </c>
      <c r="L780" t="str" cm="1">
        <f t="array" ref="L780">_xlfn.IFS(
  C780="PT", "Part-time",
  C780="FT", "Full-time",
  C780="CT", "Contract",
  C780="FL", "Freelance"
)</f>
        <v>Full-time</v>
      </c>
      <c r="M780" t="str" cm="1">
        <f t="array" ref="M780">_xlfn.IFS(
  B780="EN", "Entry-level",
  B780="MI", "Middle-level",
  B780="SE", "Senior-level",
  B780="EX", "Executive-level"
)</f>
        <v>Senior-level</v>
      </c>
    </row>
    <row r="781" spans="1:13" x14ac:dyDescent="0.25">
      <c r="A781">
        <v>2022</v>
      </c>
      <c r="B781" t="s">
        <v>18</v>
      </c>
      <c r="C781" t="s">
        <v>12</v>
      </c>
      <c r="D781" t="s">
        <v>17</v>
      </c>
      <c r="E781">
        <v>80000</v>
      </c>
      <c r="F781" t="s">
        <v>14</v>
      </c>
      <c r="G781">
        <v>80000</v>
      </c>
      <c r="H781" t="s">
        <v>15</v>
      </c>
      <c r="I781">
        <v>0</v>
      </c>
      <c r="J781" t="s">
        <v>15</v>
      </c>
      <c r="K781" t="s">
        <v>16</v>
      </c>
      <c r="L781" t="str" cm="1">
        <f t="array" ref="L781">_xlfn.IFS(
  C781="PT", "Part-time",
  C781="FT", "Full-time",
  C781="CT", "Contract",
  C781="FL", "Freelance"
)</f>
        <v>Full-time</v>
      </c>
      <c r="M781" t="str" cm="1">
        <f t="array" ref="M781">_xlfn.IFS(
  B781="EN", "Entry-level",
  B781="MI", "Middle-level",
  B781="SE", "Senior-level",
  B781="EX", "Executive-level"
)</f>
        <v>Senior-level</v>
      </c>
    </row>
    <row r="782" spans="1:13" hidden="1" x14ac:dyDescent="0.25">
      <c r="A782">
        <v>2022</v>
      </c>
      <c r="B782" t="s">
        <v>11</v>
      </c>
      <c r="C782" t="s">
        <v>12</v>
      </c>
      <c r="D782" t="s">
        <v>24</v>
      </c>
      <c r="E782">
        <v>58000</v>
      </c>
      <c r="F782" t="s">
        <v>14</v>
      </c>
      <c r="G782">
        <v>58000</v>
      </c>
      <c r="H782" t="s">
        <v>15</v>
      </c>
      <c r="I782">
        <v>0</v>
      </c>
      <c r="J782" t="s">
        <v>15</v>
      </c>
      <c r="K782" t="s">
        <v>35</v>
      </c>
      <c r="L782" t="str" cm="1">
        <f t="array" ref="L782">_xlfn.IFS(
  C782="PT", "Part-time",
  C782="FT", "Full-time",
  C782="CT", "Contract",
  C782="FL", "Freelance"
)</f>
        <v>Full-time</v>
      </c>
      <c r="M782" t="str" cm="1">
        <f t="array" ref="M782">_xlfn.IFS(
  B782="EN", "Entry-level",
  B782="MI", "Middle-level",
  B782="SE", "Senior-level",
  B782="EX", "Executive-level"
)</f>
        <v>Middle-level</v>
      </c>
    </row>
    <row r="783" spans="1:13" hidden="1" x14ac:dyDescent="0.25">
      <c r="A783">
        <v>2022</v>
      </c>
      <c r="B783" t="s">
        <v>11</v>
      </c>
      <c r="C783" t="s">
        <v>12</v>
      </c>
      <c r="D783" t="s">
        <v>24</v>
      </c>
      <c r="E783">
        <v>58000</v>
      </c>
      <c r="F783" t="s">
        <v>14</v>
      </c>
      <c r="G783">
        <v>58000</v>
      </c>
      <c r="H783" t="s">
        <v>15</v>
      </c>
      <c r="I783">
        <v>0</v>
      </c>
      <c r="J783" t="s">
        <v>15</v>
      </c>
      <c r="K783" t="s">
        <v>35</v>
      </c>
      <c r="L783" t="str" cm="1">
        <f t="array" ref="L783">_xlfn.IFS(
  C783="PT", "Part-time",
  C783="FT", "Full-time",
  C783="CT", "Contract",
  C783="FL", "Freelance"
)</f>
        <v>Full-time</v>
      </c>
      <c r="M783" t="str" cm="1">
        <f t="array" ref="M783">_xlfn.IFS(
  B783="EN", "Entry-level",
  B783="MI", "Middle-level",
  B783="SE", "Senior-level",
  B783="EX", "Executive-level"
)</f>
        <v>Middle-level</v>
      </c>
    </row>
    <row r="784" spans="1:13" hidden="1" x14ac:dyDescent="0.25">
      <c r="A784">
        <v>2022</v>
      </c>
      <c r="B784" t="s">
        <v>18</v>
      </c>
      <c r="C784" t="s">
        <v>12</v>
      </c>
      <c r="D784" t="s">
        <v>19</v>
      </c>
      <c r="E784">
        <v>136000</v>
      </c>
      <c r="F784" t="s">
        <v>14</v>
      </c>
      <c r="G784">
        <v>136000</v>
      </c>
      <c r="H784" t="s">
        <v>15</v>
      </c>
      <c r="I784">
        <v>0</v>
      </c>
      <c r="J784" t="s">
        <v>15</v>
      </c>
      <c r="K784" t="s">
        <v>16</v>
      </c>
      <c r="L784" t="str" cm="1">
        <f t="array" ref="L784">_xlfn.IFS(
  C784="PT", "Part-time",
  C784="FT", "Full-time",
  C784="CT", "Contract",
  C784="FL", "Freelance"
)</f>
        <v>Full-time</v>
      </c>
      <c r="M784" t="str" cm="1">
        <f t="array" ref="M784">_xlfn.IFS(
  B784="EN", "Entry-level",
  B784="MI", "Middle-level",
  B784="SE", "Senior-level",
  B784="EX", "Executive-level"
)</f>
        <v>Senior-level</v>
      </c>
    </row>
    <row r="785" spans="1:13" hidden="1" x14ac:dyDescent="0.25">
      <c r="A785">
        <v>2022</v>
      </c>
      <c r="B785" t="s">
        <v>18</v>
      </c>
      <c r="C785" t="s">
        <v>12</v>
      </c>
      <c r="D785" t="s">
        <v>19</v>
      </c>
      <c r="E785">
        <v>108800</v>
      </c>
      <c r="F785" t="s">
        <v>14</v>
      </c>
      <c r="G785">
        <v>108800</v>
      </c>
      <c r="H785" t="s">
        <v>15</v>
      </c>
      <c r="I785">
        <v>0</v>
      </c>
      <c r="J785" t="s">
        <v>15</v>
      </c>
      <c r="K785" t="s">
        <v>16</v>
      </c>
      <c r="L785" t="str" cm="1">
        <f t="array" ref="L785">_xlfn.IFS(
  C785="PT", "Part-time",
  C785="FT", "Full-time",
  C785="CT", "Contract",
  C785="FL", "Freelance"
)</f>
        <v>Full-time</v>
      </c>
      <c r="M785" t="str" cm="1">
        <f t="array" ref="M785">_xlfn.IFS(
  B785="EN", "Entry-level",
  B785="MI", "Middle-level",
  B785="SE", "Senior-level",
  B785="EX", "Executive-level"
)</f>
        <v>Senior-level</v>
      </c>
    </row>
    <row r="786" spans="1:13" hidden="1" x14ac:dyDescent="0.25">
      <c r="A786">
        <v>2022</v>
      </c>
      <c r="B786" t="s">
        <v>22</v>
      </c>
      <c r="C786" t="s">
        <v>12</v>
      </c>
      <c r="D786" t="s">
        <v>19</v>
      </c>
      <c r="E786">
        <v>242000</v>
      </c>
      <c r="F786" t="s">
        <v>14</v>
      </c>
      <c r="G786">
        <v>242000</v>
      </c>
      <c r="H786" t="s">
        <v>15</v>
      </c>
      <c r="I786">
        <v>100</v>
      </c>
      <c r="J786" t="s">
        <v>15</v>
      </c>
      <c r="K786" t="s">
        <v>16</v>
      </c>
      <c r="L786" t="str" cm="1">
        <f t="array" ref="L786">_xlfn.IFS(
  C786="PT", "Part-time",
  C786="FT", "Full-time",
  C786="CT", "Contract",
  C786="FL", "Freelance"
)</f>
        <v>Full-time</v>
      </c>
      <c r="M786" t="str" cm="1">
        <f t="array" ref="M786">_xlfn.IFS(
  B786="EN", "Entry-level",
  B786="MI", "Middle-level",
  B786="SE", "Senior-level",
  B786="EX", "Executive-level"
)</f>
        <v>Executive-level</v>
      </c>
    </row>
    <row r="787" spans="1:13" hidden="1" x14ac:dyDescent="0.25">
      <c r="A787">
        <v>2022</v>
      </c>
      <c r="B787" t="s">
        <v>22</v>
      </c>
      <c r="C787" t="s">
        <v>12</v>
      </c>
      <c r="D787" t="s">
        <v>19</v>
      </c>
      <c r="E787">
        <v>200000</v>
      </c>
      <c r="F787" t="s">
        <v>14</v>
      </c>
      <c r="G787">
        <v>200000</v>
      </c>
      <c r="H787" t="s">
        <v>15</v>
      </c>
      <c r="I787">
        <v>100</v>
      </c>
      <c r="J787" t="s">
        <v>15</v>
      </c>
      <c r="K787" t="s">
        <v>16</v>
      </c>
      <c r="L787" t="str" cm="1">
        <f t="array" ref="L787">_xlfn.IFS(
  C787="PT", "Part-time",
  C787="FT", "Full-time",
  C787="CT", "Contract",
  C787="FL", "Freelance"
)</f>
        <v>Full-time</v>
      </c>
      <c r="M787" t="str" cm="1">
        <f t="array" ref="M787">_xlfn.IFS(
  B787="EN", "Entry-level",
  B787="MI", "Middle-level",
  B787="SE", "Senior-level",
  B787="EX", "Executive-level"
)</f>
        <v>Executive-level</v>
      </c>
    </row>
    <row r="788" spans="1:13" x14ac:dyDescent="0.25">
      <c r="A788">
        <v>2022</v>
      </c>
      <c r="B788" t="s">
        <v>11</v>
      </c>
      <c r="C788" t="s">
        <v>12</v>
      </c>
      <c r="D788" t="s">
        <v>17</v>
      </c>
      <c r="E788">
        <v>50000</v>
      </c>
      <c r="F788" t="s">
        <v>26</v>
      </c>
      <c r="G788">
        <v>61927</v>
      </c>
      <c r="H788" t="s">
        <v>27</v>
      </c>
      <c r="I788">
        <v>0</v>
      </c>
      <c r="J788" t="s">
        <v>27</v>
      </c>
      <c r="K788" t="s">
        <v>16</v>
      </c>
      <c r="L788" t="str" cm="1">
        <f t="array" ref="L788">_xlfn.IFS(
  C788="PT", "Part-time",
  C788="FT", "Full-time",
  C788="CT", "Contract",
  C788="FL", "Freelance"
)</f>
        <v>Full-time</v>
      </c>
      <c r="M788" t="str" cm="1">
        <f t="array" ref="M788">_xlfn.IFS(
  B788="EN", "Entry-level",
  B788="MI", "Middle-level",
  B788="SE", "Senior-level",
  B788="EX", "Executive-level"
)</f>
        <v>Middle-level</v>
      </c>
    </row>
    <row r="789" spans="1:13" x14ac:dyDescent="0.25">
      <c r="A789">
        <v>2022</v>
      </c>
      <c r="B789" t="s">
        <v>11</v>
      </c>
      <c r="C789" t="s">
        <v>12</v>
      </c>
      <c r="D789" t="s">
        <v>17</v>
      </c>
      <c r="E789">
        <v>30000</v>
      </c>
      <c r="F789" t="s">
        <v>26</v>
      </c>
      <c r="G789">
        <v>37156</v>
      </c>
      <c r="H789" t="s">
        <v>27</v>
      </c>
      <c r="I789">
        <v>0</v>
      </c>
      <c r="J789" t="s">
        <v>27</v>
      </c>
      <c r="K789" t="s">
        <v>16</v>
      </c>
      <c r="L789" t="str" cm="1">
        <f t="array" ref="L789">_xlfn.IFS(
  C789="PT", "Part-time",
  C789="FT", "Full-time",
  C789="CT", "Contract",
  C789="FL", "Freelance"
)</f>
        <v>Full-time</v>
      </c>
      <c r="M789" t="str" cm="1">
        <f t="array" ref="M789">_xlfn.IFS(
  B789="EN", "Entry-level",
  B789="MI", "Middle-level",
  B789="SE", "Senior-level",
  B789="EX", "Executive-level"
)</f>
        <v>Middle-level</v>
      </c>
    </row>
    <row r="790" spans="1:13" hidden="1" x14ac:dyDescent="0.25">
      <c r="A790">
        <v>2022</v>
      </c>
      <c r="B790" t="s">
        <v>11</v>
      </c>
      <c r="C790" t="s">
        <v>12</v>
      </c>
      <c r="D790" t="s">
        <v>19</v>
      </c>
      <c r="E790">
        <v>60000</v>
      </c>
      <c r="F790" t="s">
        <v>26</v>
      </c>
      <c r="G790">
        <v>74313</v>
      </c>
      <c r="H790" t="s">
        <v>27</v>
      </c>
      <c r="I790">
        <v>0</v>
      </c>
      <c r="J790" t="s">
        <v>27</v>
      </c>
      <c r="K790" t="s">
        <v>16</v>
      </c>
      <c r="L790" t="str" cm="1">
        <f t="array" ref="L790">_xlfn.IFS(
  C790="PT", "Part-time",
  C790="FT", "Full-time",
  C790="CT", "Contract",
  C790="FL", "Freelance"
)</f>
        <v>Full-time</v>
      </c>
      <c r="M790" t="str" cm="1">
        <f t="array" ref="M790">_xlfn.IFS(
  B790="EN", "Entry-level",
  B790="MI", "Middle-level",
  B790="SE", "Senior-level",
  B790="EX", "Executive-level"
)</f>
        <v>Middle-level</v>
      </c>
    </row>
    <row r="791" spans="1:13" hidden="1" x14ac:dyDescent="0.25">
      <c r="A791">
        <v>2022</v>
      </c>
      <c r="B791" t="s">
        <v>11</v>
      </c>
      <c r="C791" t="s">
        <v>12</v>
      </c>
      <c r="D791" t="s">
        <v>19</v>
      </c>
      <c r="E791">
        <v>40000</v>
      </c>
      <c r="F791" t="s">
        <v>26</v>
      </c>
      <c r="G791">
        <v>49542</v>
      </c>
      <c r="H791" t="s">
        <v>27</v>
      </c>
      <c r="I791">
        <v>0</v>
      </c>
      <c r="J791" t="s">
        <v>27</v>
      </c>
      <c r="K791" t="s">
        <v>16</v>
      </c>
      <c r="L791" t="str" cm="1">
        <f t="array" ref="L791">_xlfn.IFS(
  C791="PT", "Part-time",
  C791="FT", "Full-time",
  C791="CT", "Contract",
  C791="FL", "Freelance"
)</f>
        <v>Full-time</v>
      </c>
      <c r="M791" t="str" cm="1">
        <f t="array" ref="M791">_xlfn.IFS(
  B791="EN", "Entry-level",
  B791="MI", "Middle-level",
  B791="SE", "Senior-level",
  B791="EX", "Executive-level"
)</f>
        <v>Middle-level</v>
      </c>
    </row>
    <row r="792" spans="1:13" x14ac:dyDescent="0.25">
      <c r="A792">
        <v>2022</v>
      </c>
      <c r="B792" t="s">
        <v>18</v>
      </c>
      <c r="C792" t="s">
        <v>12</v>
      </c>
      <c r="D792" t="s">
        <v>17</v>
      </c>
      <c r="E792">
        <v>165220</v>
      </c>
      <c r="F792" t="s">
        <v>14</v>
      </c>
      <c r="G792">
        <v>165220</v>
      </c>
      <c r="H792" t="s">
        <v>15</v>
      </c>
      <c r="I792">
        <v>100</v>
      </c>
      <c r="J792" t="s">
        <v>15</v>
      </c>
      <c r="K792" t="s">
        <v>16</v>
      </c>
      <c r="L792" t="str" cm="1">
        <f t="array" ref="L792">_xlfn.IFS(
  C792="PT", "Part-time",
  C792="FT", "Full-time",
  C792="CT", "Contract",
  C792="FL", "Freelance"
)</f>
        <v>Full-time</v>
      </c>
      <c r="M792" t="str" cm="1">
        <f t="array" ref="M792">_xlfn.IFS(
  B792="EN", "Entry-level",
  B792="MI", "Middle-level",
  B792="SE", "Senior-level",
  B792="EX", "Executive-level"
)</f>
        <v>Senior-level</v>
      </c>
    </row>
    <row r="793" spans="1:13" x14ac:dyDescent="0.25">
      <c r="A793">
        <v>2022</v>
      </c>
      <c r="B793" t="s">
        <v>18</v>
      </c>
      <c r="C793" t="s">
        <v>12</v>
      </c>
      <c r="D793" t="s">
        <v>17</v>
      </c>
      <c r="E793">
        <v>120160</v>
      </c>
      <c r="F793" t="s">
        <v>14</v>
      </c>
      <c r="G793">
        <v>120160</v>
      </c>
      <c r="H793" t="s">
        <v>15</v>
      </c>
      <c r="I793">
        <v>100</v>
      </c>
      <c r="J793" t="s">
        <v>15</v>
      </c>
      <c r="K793" t="s">
        <v>16</v>
      </c>
      <c r="L793" t="str" cm="1">
        <f t="array" ref="L793">_xlfn.IFS(
  C793="PT", "Part-time",
  C793="FT", "Full-time",
  C793="CT", "Contract",
  C793="FL", "Freelance"
)</f>
        <v>Full-time</v>
      </c>
      <c r="M793" t="str" cm="1">
        <f t="array" ref="M793">_xlfn.IFS(
  B793="EN", "Entry-level",
  B793="MI", "Middle-level",
  B793="SE", "Senior-level",
  B793="EX", "Executive-level"
)</f>
        <v>Senior-level</v>
      </c>
    </row>
    <row r="794" spans="1:13" hidden="1" x14ac:dyDescent="0.25">
      <c r="A794">
        <v>2022</v>
      </c>
      <c r="B794" t="s">
        <v>18</v>
      </c>
      <c r="C794" t="s">
        <v>12</v>
      </c>
      <c r="D794" t="s">
        <v>24</v>
      </c>
      <c r="E794">
        <v>124190</v>
      </c>
      <c r="F794" t="s">
        <v>14</v>
      </c>
      <c r="G794">
        <v>124190</v>
      </c>
      <c r="H794" t="s">
        <v>15</v>
      </c>
      <c r="I794">
        <v>100</v>
      </c>
      <c r="J794" t="s">
        <v>15</v>
      </c>
      <c r="K794" t="s">
        <v>16</v>
      </c>
      <c r="L794" t="str" cm="1">
        <f t="array" ref="L794">_xlfn.IFS(
  C794="PT", "Part-time",
  C794="FT", "Full-time",
  C794="CT", "Contract",
  C794="FL", "Freelance"
)</f>
        <v>Full-time</v>
      </c>
      <c r="M794" t="str" cm="1">
        <f t="array" ref="M794">_xlfn.IFS(
  B794="EN", "Entry-level",
  B794="MI", "Middle-level",
  B794="SE", "Senior-level",
  B794="EX", "Executive-level"
)</f>
        <v>Senior-level</v>
      </c>
    </row>
    <row r="795" spans="1:13" hidden="1" x14ac:dyDescent="0.25">
      <c r="A795">
        <v>2022</v>
      </c>
      <c r="B795" t="s">
        <v>18</v>
      </c>
      <c r="C795" t="s">
        <v>12</v>
      </c>
      <c r="D795" t="s">
        <v>24</v>
      </c>
      <c r="E795">
        <v>90320</v>
      </c>
      <c r="F795" t="s">
        <v>14</v>
      </c>
      <c r="G795">
        <v>90320</v>
      </c>
      <c r="H795" t="s">
        <v>15</v>
      </c>
      <c r="I795">
        <v>100</v>
      </c>
      <c r="J795" t="s">
        <v>15</v>
      </c>
      <c r="K795" t="s">
        <v>16</v>
      </c>
      <c r="L795" t="str" cm="1">
        <f t="array" ref="L795">_xlfn.IFS(
  C795="PT", "Part-time",
  C795="FT", "Full-time",
  C795="CT", "Contract",
  C795="FL", "Freelance"
)</f>
        <v>Full-time</v>
      </c>
      <c r="M795" t="str" cm="1">
        <f t="array" ref="M795">_xlfn.IFS(
  B795="EN", "Entry-level",
  B795="MI", "Middle-level",
  B795="SE", "Senior-level",
  B795="EX", "Executive-level"
)</f>
        <v>Senior-level</v>
      </c>
    </row>
    <row r="796" spans="1:13" hidden="1" x14ac:dyDescent="0.25">
      <c r="A796">
        <v>2022</v>
      </c>
      <c r="B796" t="s">
        <v>18</v>
      </c>
      <c r="C796" t="s">
        <v>12</v>
      </c>
      <c r="D796" t="s">
        <v>19</v>
      </c>
      <c r="E796">
        <v>181940</v>
      </c>
      <c r="F796" t="s">
        <v>14</v>
      </c>
      <c r="G796">
        <v>181940</v>
      </c>
      <c r="H796" t="s">
        <v>15</v>
      </c>
      <c r="I796">
        <v>0</v>
      </c>
      <c r="J796" t="s">
        <v>15</v>
      </c>
      <c r="K796" t="s">
        <v>16</v>
      </c>
      <c r="L796" t="str" cm="1">
        <f t="array" ref="L796">_xlfn.IFS(
  C796="PT", "Part-time",
  C796="FT", "Full-time",
  C796="CT", "Contract",
  C796="FL", "Freelance"
)</f>
        <v>Full-time</v>
      </c>
      <c r="M796" t="str" cm="1">
        <f t="array" ref="M796">_xlfn.IFS(
  B796="EN", "Entry-level",
  B796="MI", "Middle-level",
  B796="SE", "Senior-level",
  B796="EX", "Executive-level"
)</f>
        <v>Senior-level</v>
      </c>
    </row>
    <row r="797" spans="1:13" hidden="1" x14ac:dyDescent="0.25">
      <c r="A797">
        <v>2022</v>
      </c>
      <c r="B797" t="s">
        <v>18</v>
      </c>
      <c r="C797" t="s">
        <v>12</v>
      </c>
      <c r="D797" t="s">
        <v>19</v>
      </c>
      <c r="E797">
        <v>132320</v>
      </c>
      <c r="F797" t="s">
        <v>14</v>
      </c>
      <c r="G797">
        <v>132320</v>
      </c>
      <c r="H797" t="s">
        <v>15</v>
      </c>
      <c r="I797">
        <v>0</v>
      </c>
      <c r="J797" t="s">
        <v>15</v>
      </c>
      <c r="K797" t="s">
        <v>16</v>
      </c>
      <c r="L797" t="str" cm="1">
        <f t="array" ref="L797">_xlfn.IFS(
  C797="PT", "Part-time",
  C797="FT", "Full-time",
  C797="CT", "Contract",
  C797="FL", "Freelance"
)</f>
        <v>Full-time</v>
      </c>
      <c r="M797" t="str" cm="1">
        <f t="array" ref="M797">_xlfn.IFS(
  B797="EN", "Entry-level",
  B797="MI", "Middle-level",
  B797="SE", "Senior-level",
  B797="EX", "Executive-level"
)</f>
        <v>Senior-level</v>
      </c>
    </row>
    <row r="798" spans="1:13" hidden="1" x14ac:dyDescent="0.25">
      <c r="A798">
        <v>2022</v>
      </c>
      <c r="B798" t="s">
        <v>18</v>
      </c>
      <c r="C798" t="s">
        <v>12</v>
      </c>
      <c r="D798" t="s">
        <v>19</v>
      </c>
      <c r="E798">
        <v>220110</v>
      </c>
      <c r="F798" t="s">
        <v>14</v>
      </c>
      <c r="G798">
        <v>220110</v>
      </c>
      <c r="H798" t="s">
        <v>15</v>
      </c>
      <c r="I798">
        <v>0</v>
      </c>
      <c r="J798" t="s">
        <v>15</v>
      </c>
      <c r="K798" t="s">
        <v>16</v>
      </c>
      <c r="L798" t="str" cm="1">
        <f t="array" ref="L798">_xlfn.IFS(
  C798="PT", "Part-time",
  C798="FT", "Full-time",
  C798="CT", "Contract",
  C798="FL", "Freelance"
)</f>
        <v>Full-time</v>
      </c>
      <c r="M798" t="str" cm="1">
        <f t="array" ref="M798">_xlfn.IFS(
  B798="EN", "Entry-level",
  B798="MI", "Middle-level",
  B798="SE", "Senior-level",
  B798="EX", "Executive-level"
)</f>
        <v>Senior-level</v>
      </c>
    </row>
    <row r="799" spans="1:13" hidden="1" x14ac:dyDescent="0.25">
      <c r="A799">
        <v>2022</v>
      </c>
      <c r="B799" t="s">
        <v>18</v>
      </c>
      <c r="C799" t="s">
        <v>12</v>
      </c>
      <c r="D799" t="s">
        <v>19</v>
      </c>
      <c r="E799">
        <v>160080</v>
      </c>
      <c r="F799" t="s">
        <v>14</v>
      </c>
      <c r="G799">
        <v>160080</v>
      </c>
      <c r="H799" t="s">
        <v>15</v>
      </c>
      <c r="I799">
        <v>0</v>
      </c>
      <c r="J799" t="s">
        <v>15</v>
      </c>
      <c r="K799" t="s">
        <v>16</v>
      </c>
      <c r="L799" t="str" cm="1">
        <f t="array" ref="L799">_xlfn.IFS(
  C799="PT", "Part-time",
  C799="FT", "Full-time",
  C799="CT", "Contract",
  C799="FL", "Freelance"
)</f>
        <v>Full-time</v>
      </c>
      <c r="M799" t="str" cm="1">
        <f t="array" ref="M799">_xlfn.IFS(
  B799="EN", "Entry-level",
  B799="MI", "Middle-level",
  B799="SE", "Senior-level",
  B799="EX", "Executive-level"
)</f>
        <v>Senior-level</v>
      </c>
    </row>
    <row r="800" spans="1:13" x14ac:dyDescent="0.25">
      <c r="A800">
        <v>2022</v>
      </c>
      <c r="B800" t="s">
        <v>18</v>
      </c>
      <c r="C800" t="s">
        <v>12</v>
      </c>
      <c r="D800" t="s">
        <v>17</v>
      </c>
      <c r="E800">
        <v>180000</v>
      </c>
      <c r="F800" t="s">
        <v>14</v>
      </c>
      <c r="G800">
        <v>180000</v>
      </c>
      <c r="H800" t="s">
        <v>15</v>
      </c>
      <c r="I800">
        <v>0</v>
      </c>
      <c r="J800" t="s">
        <v>15</v>
      </c>
      <c r="K800" t="s">
        <v>28</v>
      </c>
      <c r="L800" t="str" cm="1">
        <f t="array" ref="L800">_xlfn.IFS(
  C800="PT", "Part-time",
  C800="FT", "Full-time",
  C800="CT", "Contract",
  C800="FL", "Freelance"
)</f>
        <v>Full-time</v>
      </c>
      <c r="M800" t="str" cm="1">
        <f t="array" ref="M800">_xlfn.IFS(
  B800="EN", "Entry-level",
  B800="MI", "Middle-level",
  B800="SE", "Senior-level",
  B800="EX", "Executive-level"
)</f>
        <v>Senior-level</v>
      </c>
    </row>
    <row r="801" spans="1:13" x14ac:dyDescent="0.25">
      <c r="A801">
        <v>2022</v>
      </c>
      <c r="B801" t="s">
        <v>18</v>
      </c>
      <c r="C801" t="s">
        <v>12</v>
      </c>
      <c r="D801" t="s">
        <v>17</v>
      </c>
      <c r="E801">
        <v>120000</v>
      </c>
      <c r="F801" t="s">
        <v>14</v>
      </c>
      <c r="G801">
        <v>120000</v>
      </c>
      <c r="H801" t="s">
        <v>15</v>
      </c>
      <c r="I801">
        <v>0</v>
      </c>
      <c r="J801" t="s">
        <v>15</v>
      </c>
      <c r="K801" t="s">
        <v>28</v>
      </c>
      <c r="L801" t="str" cm="1">
        <f t="array" ref="L801">_xlfn.IFS(
  C801="PT", "Part-time",
  C801="FT", "Full-time",
  C801="CT", "Contract",
  C801="FL", "Freelance"
)</f>
        <v>Full-time</v>
      </c>
      <c r="M801" t="str" cm="1">
        <f t="array" ref="M801">_xlfn.IFS(
  B801="EN", "Entry-level",
  B801="MI", "Middle-level",
  B801="SE", "Senior-level",
  B801="EX", "Executive-level"
)</f>
        <v>Senior-level</v>
      </c>
    </row>
    <row r="802" spans="1:13" hidden="1" x14ac:dyDescent="0.25">
      <c r="A802">
        <v>2022</v>
      </c>
      <c r="B802" t="s">
        <v>11</v>
      </c>
      <c r="C802" t="s">
        <v>12</v>
      </c>
      <c r="D802" t="s">
        <v>24</v>
      </c>
      <c r="E802">
        <v>126500</v>
      </c>
      <c r="F802" t="s">
        <v>14</v>
      </c>
      <c r="G802">
        <v>126500</v>
      </c>
      <c r="H802" t="s">
        <v>15</v>
      </c>
      <c r="I802">
        <v>0</v>
      </c>
      <c r="J802" t="s">
        <v>15</v>
      </c>
      <c r="K802" t="s">
        <v>16</v>
      </c>
      <c r="L802" t="str" cm="1">
        <f t="array" ref="L802">_xlfn.IFS(
  C802="PT", "Part-time",
  C802="FT", "Full-time",
  C802="CT", "Contract",
  C802="FL", "Freelance"
)</f>
        <v>Full-time</v>
      </c>
      <c r="M802" t="str" cm="1">
        <f t="array" ref="M802">_xlfn.IFS(
  B802="EN", "Entry-level",
  B802="MI", "Middle-level",
  B802="SE", "Senior-level",
  B802="EX", "Executive-level"
)</f>
        <v>Middle-level</v>
      </c>
    </row>
    <row r="803" spans="1:13" hidden="1" x14ac:dyDescent="0.25">
      <c r="A803">
        <v>2022</v>
      </c>
      <c r="B803" t="s">
        <v>11</v>
      </c>
      <c r="C803" t="s">
        <v>12</v>
      </c>
      <c r="D803" t="s">
        <v>24</v>
      </c>
      <c r="E803">
        <v>106260</v>
      </c>
      <c r="F803" t="s">
        <v>14</v>
      </c>
      <c r="G803">
        <v>106260</v>
      </c>
      <c r="H803" t="s">
        <v>15</v>
      </c>
      <c r="I803">
        <v>0</v>
      </c>
      <c r="J803" t="s">
        <v>15</v>
      </c>
      <c r="K803" t="s">
        <v>16</v>
      </c>
      <c r="L803" t="str" cm="1">
        <f t="array" ref="L803">_xlfn.IFS(
  C803="PT", "Part-time",
  C803="FT", "Full-time",
  C803="CT", "Contract",
  C803="FL", "Freelance"
)</f>
        <v>Full-time</v>
      </c>
      <c r="M803" t="str" cm="1">
        <f t="array" ref="M803">_xlfn.IFS(
  B803="EN", "Entry-level",
  B803="MI", "Middle-level",
  B803="SE", "Senior-level",
  B803="EX", "Executive-level"
)</f>
        <v>Middle-level</v>
      </c>
    </row>
    <row r="804" spans="1:13" hidden="1" x14ac:dyDescent="0.25">
      <c r="A804">
        <v>2022</v>
      </c>
      <c r="B804" t="s">
        <v>18</v>
      </c>
      <c r="C804" t="s">
        <v>12</v>
      </c>
      <c r="D804" t="s">
        <v>24</v>
      </c>
      <c r="E804">
        <v>116000</v>
      </c>
      <c r="F804" t="s">
        <v>14</v>
      </c>
      <c r="G804">
        <v>116000</v>
      </c>
      <c r="H804" t="s">
        <v>15</v>
      </c>
      <c r="I804">
        <v>0</v>
      </c>
      <c r="J804" t="s">
        <v>15</v>
      </c>
      <c r="K804" t="s">
        <v>16</v>
      </c>
      <c r="L804" t="str" cm="1">
        <f t="array" ref="L804">_xlfn.IFS(
  C804="PT", "Part-time",
  C804="FT", "Full-time",
  C804="CT", "Contract",
  C804="FL", "Freelance"
)</f>
        <v>Full-time</v>
      </c>
      <c r="M804" t="str" cm="1">
        <f t="array" ref="M804">_xlfn.IFS(
  B804="EN", "Entry-level",
  B804="MI", "Middle-level",
  B804="SE", "Senior-level",
  B804="EX", "Executive-level"
)</f>
        <v>Senior-level</v>
      </c>
    </row>
    <row r="805" spans="1:13" hidden="1" x14ac:dyDescent="0.25">
      <c r="A805">
        <v>2022</v>
      </c>
      <c r="B805" t="s">
        <v>18</v>
      </c>
      <c r="C805" t="s">
        <v>12</v>
      </c>
      <c r="D805" t="s">
        <v>24</v>
      </c>
      <c r="E805">
        <v>99000</v>
      </c>
      <c r="F805" t="s">
        <v>14</v>
      </c>
      <c r="G805">
        <v>99000</v>
      </c>
      <c r="H805" t="s">
        <v>15</v>
      </c>
      <c r="I805">
        <v>0</v>
      </c>
      <c r="J805" t="s">
        <v>15</v>
      </c>
      <c r="K805" t="s">
        <v>16</v>
      </c>
      <c r="L805" t="str" cm="1">
        <f t="array" ref="L805">_xlfn.IFS(
  C805="PT", "Part-time",
  C805="FT", "Full-time",
  C805="CT", "Contract",
  C805="FL", "Freelance"
)</f>
        <v>Full-time</v>
      </c>
      <c r="M805" t="str" cm="1">
        <f t="array" ref="M805">_xlfn.IFS(
  B805="EN", "Entry-level",
  B805="MI", "Middle-level",
  B805="SE", "Senior-level",
  B805="EX", "Executive-level"
)</f>
        <v>Senior-level</v>
      </c>
    </row>
    <row r="806" spans="1:13" hidden="1" x14ac:dyDescent="0.25">
      <c r="A806">
        <v>2022</v>
      </c>
      <c r="B806" t="s">
        <v>18</v>
      </c>
      <c r="C806" t="s">
        <v>12</v>
      </c>
      <c r="D806" t="s">
        <v>24</v>
      </c>
      <c r="E806">
        <v>155000</v>
      </c>
      <c r="F806" t="s">
        <v>14</v>
      </c>
      <c r="G806">
        <v>155000</v>
      </c>
      <c r="H806" t="s">
        <v>15</v>
      </c>
      <c r="I806">
        <v>100</v>
      </c>
      <c r="J806" t="s">
        <v>15</v>
      </c>
      <c r="K806" t="s">
        <v>16</v>
      </c>
      <c r="L806" t="str" cm="1">
        <f t="array" ref="L806">_xlfn.IFS(
  C806="PT", "Part-time",
  C806="FT", "Full-time",
  C806="CT", "Contract",
  C806="FL", "Freelance"
)</f>
        <v>Full-time</v>
      </c>
      <c r="M806" t="str" cm="1">
        <f t="array" ref="M806">_xlfn.IFS(
  B806="EN", "Entry-level",
  B806="MI", "Middle-level",
  B806="SE", "Senior-level",
  B806="EX", "Executive-level"
)</f>
        <v>Senior-level</v>
      </c>
    </row>
    <row r="807" spans="1:13" hidden="1" x14ac:dyDescent="0.25">
      <c r="A807">
        <v>2022</v>
      </c>
      <c r="B807" t="s">
        <v>18</v>
      </c>
      <c r="C807" t="s">
        <v>12</v>
      </c>
      <c r="D807" t="s">
        <v>24</v>
      </c>
      <c r="E807">
        <v>120600</v>
      </c>
      <c r="F807" t="s">
        <v>14</v>
      </c>
      <c r="G807">
        <v>120600</v>
      </c>
      <c r="H807" t="s">
        <v>15</v>
      </c>
      <c r="I807">
        <v>100</v>
      </c>
      <c r="J807" t="s">
        <v>15</v>
      </c>
      <c r="K807" t="s">
        <v>16</v>
      </c>
      <c r="L807" t="str" cm="1">
        <f t="array" ref="L807">_xlfn.IFS(
  C807="PT", "Part-time",
  C807="FT", "Full-time",
  C807="CT", "Contract",
  C807="FL", "Freelance"
)</f>
        <v>Full-time</v>
      </c>
      <c r="M807" t="str" cm="1">
        <f t="array" ref="M807">_xlfn.IFS(
  B807="EN", "Entry-level",
  B807="MI", "Middle-level",
  B807="SE", "Senior-level",
  B807="EX", "Executive-level"
)</f>
        <v>Senior-level</v>
      </c>
    </row>
    <row r="808" spans="1:13" x14ac:dyDescent="0.25">
      <c r="A808">
        <v>2022</v>
      </c>
      <c r="B808" t="s">
        <v>11</v>
      </c>
      <c r="C808" t="s">
        <v>12</v>
      </c>
      <c r="D808" t="s">
        <v>17</v>
      </c>
      <c r="E808">
        <v>130000</v>
      </c>
      <c r="F808" t="s">
        <v>14</v>
      </c>
      <c r="G808">
        <v>130000</v>
      </c>
      <c r="H808" t="s">
        <v>15</v>
      </c>
      <c r="I808">
        <v>0</v>
      </c>
      <c r="J808" t="s">
        <v>15</v>
      </c>
      <c r="K808" t="s">
        <v>16</v>
      </c>
      <c r="L808" t="str" cm="1">
        <f t="array" ref="L808">_xlfn.IFS(
  C808="PT", "Part-time",
  C808="FT", "Full-time",
  C808="CT", "Contract",
  C808="FL", "Freelance"
)</f>
        <v>Full-time</v>
      </c>
      <c r="M808" t="str" cm="1">
        <f t="array" ref="M808">_xlfn.IFS(
  B808="EN", "Entry-level",
  B808="MI", "Middle-level",
  B808="SE", "Senior-level",
  B808="EX", "Executive-level"
)</f>
        <v>Middle-level</v>
      </c>
    </row>
    <row r="809" spans="1:13" x14ac:dyDescent="0.25">
      <c r="A809">
        <v>2022</v>
      </c>
      <c r="B809" t="s">
        <v>11</v>
      </c>
      <c r="C809" t="s">
        <v>12</v>
      </c>
      <c r="D809" t="s">
        <v>17</v>
      </c>
      <c r="E809">
        <v>90000</v>
      </c>
      <c r="F809" t="s">
        <v>14</v>
      </c>
      <c r="G809">
        <v>90000</v>
      </c>
      <c r="H809" t="s">
        <v>15</v>
      </c>
      <c r="I809">
        <v>0</v>
      </c>
      <c r="J809" t="s">
        <v>15</v>
      </c>
      <c r="K809" t="s">
        <v>16</v>
      </c>
      <c r="L809" t="str" cm="1">
        <f t="array" ref="L809">_xlfn.IFS(
  C809="PT", "Part-time",
  C809="FT", "Full-time",
  C809="CT", "Contract",
  C809="FL", "Freelance"
)</f>
        <v>Full-time</v>
      </c>
      <c r="M809" t="str" cm="1">
        <f t="array" ref="M809">_xlfn.IFS(
  B809="EN", "Entry-level",
  B809="MI", "Middle-level",
  B809="SE", "Senior-level",
  B809="EX", "Executive-level"
)</f>
        <v>Middle-level</v>
      </c>
    </row>
    <row r="810" spans="1:13" hidden="1" x14ac:dyDescent="0.25">
      <c r="A810">
        <v>2022</v>
      </c>
      <c r="B810" t="s">
        <v>11</v>
      </c>
      <c r="C810" t="s">
        <v>12</v>
      </c>
      <c r="D810" t="s">
        <v>19</v>
      </c>
      <c r="E810">
        <v>170000</v>
      </c>
      <c r="F810" t="s">
        <v>14</v>
      </c>
      <c r="G810">
        <v>170000</v>
      </c>
      <c r="H810" t="s">
        <v>15</v>
      </c>
      <c r="I810">
        <v>100</v>
      </c>
      <c r="J810" t="s">
        <v>15</v>
      </c>
      <c r="K810" t="s">
        <v>16</v>
      </c>
      <c r="L810" t="str" cm="1">
        <f t="array" ref="L810">_xlfn.IFS(
  C810="PT", "Part-time",
  C810="FT", "Full-time",
  C810="CT", "Contract",
  C810="FL", "Freelance"
)</f>
        <v>Full-time</v>
      </c>
      <c r="M810" t="str" cm="1">
        <f t="array" ref="M810">_xlfn.IFS(
  B810="EN", "Entry-level",
  B810="MI", "Middle-level",
  B810="SE", "Senior-level",
  B810="EX", "Executive-level"
)</f>
        <v>Middle-level</v>
      </c>
    </row>
    <row r="811" spans="1:13" hidden="1" x14ac:dyDescent="0.25">
      <c r="A811">
        <v>2022</v>
      </c>
      <c r="B811" t="s">
        <v>11</v>
      </c>
      <c r="C811" t="s">
        <v>12</v>
      </c>
      <c r="D811" t="s">
        <v>19</v>
      </c>
      <c r="E811">
        <v>150000</v>
      </c>
      <c r="F811" t="s">
        <v>14</v>
      </c>
      <c r="G811">
        <v>150000</v>
      </c>
      <c r="H811" t="s">
        <v>15</v>
      </c>
      <c r="I811">
        <v>100</v>
      </c>
      <c r="J811" t="s">
        <v>15</v>
      </c>
      <c r="K811" t="s">
        <v>16</v>
      </c>
      <c r="L811" t="str" cm="1">
        <f t="array" ref="L811">_xlfn.IFS(
  C811="PT", "Part-time",
  C811="FT", "Full-time",
  C811="CT", "Contract",
  C811="FL", "Freelance"
)</f>
        <v>Full-time</v>
      </c>
      <c r="M811" t="str" cm="1">
        <f t="array" ref="M811">_xlfn.IFS(
  B811="EN", "Entry-level",
  B811="MI", "Middle-level",
  B811="SE", "Senior-level",
  B811="EX", "Executive-level"
)</f>
        <v>Middle-level</v>
      </c>
    </row>
    <row r="812" spans="1:13" hidden="1" x14ac:dyDescent="0.25">
      <c r="A812">
        <v>2022</v>
      </c>
      <c r="B812" t="s">
        <v>18</v>
      </c>
      <c r="C812" t="s">
        <v>12</v>
      </c>
      <c r="D812" t="s">
        <v>24</v>
      </c>
      <c r="E812">
        <v>102100</v>
      </c>
      <c r="F812" t="s">
        <v>14</v>
      </c>
      <c r="G812">
        <v>102100</v>
      </c>
      <c r="H812" t="s">
        <v>15</v>
      </c>
      <c r="I812">
        <v>100</v>
      </c>
      <c r="J812" t="s">
        <v>15</v>
      </c>
      <c r="K812" t="s">
        <v>16</v>
      </c>
      <c r="L812" t="str" cm="1">
        <f t="array" ref="L812">_xlfn.IFS(
  C812="PT", "Part-time",
  C812="FT", "Full-time",
  C812="CT", "Contract",
  C812="FL", "Freelance"
)</f>
        <v>Full-time</v>
      </c>
      <c r="M812" t="str" cm="1">
        <f t="array" ref="M812">_xlfn.IFS(
  B812="EN", "Entry-level",
  B812="MI", "Middle-level",
  B812="SE", "Senior-level",
  B812="EX", "Executive-level"
)</f>
        <v>Senior-level</v>
      </c>
    </row>
    <row r="813" spans="1:13" hidden="1" x14ac:dyDescent="0.25">
      <c r="A813">
        <v>2022</v>
      </c>
      <c r="B813" t="s">
        <v>18</v>
      </c>
      <c r="C813" t="s">
        <v>12</v>
      </c>
      <c r="D813" t="s">
        <v>24</v>
      </c>
      <c r="E813">
        <v>84900</v>
      </c>
      <c r="F813" t="s">
        <v>14</v>
      </c>
      <c r="G813">
        <v>84900</v>
      </c>
      <c r="H813" t="s">
        <v>15</v>
      </c>
      <c r="I813">
        <v>100</v>
      </c>
      <c r="J813" t="s">
        <v>15</v>
      </c>
      <c r="K813" t="s">
        <v>16</v>
      </c>
      <c r="L813" t="str" cm="1">
        <f t="array" ref="L813">_xlfn.IFS(
  C813="PT", "Part-time",
  C813="FT", "Full-time",
  C813="CT", "Contract",
  C813="FL", "Freelance"
)</f>
        <v>Full-time</v>
      </c>
      <c r="M813" t="str" cm="1">
        <f t="array" ref="M813">_xlfn.IFS(
  B813="EN", "Entry-level",
  B813="MI", "Middle-level",
  B813="SE", "Senior-level",
  B813="EX", "Executive-level"
)</f>
        <v>Senior-level</v>
      </c>
    </row>
    <row r="814" spans="1:13" x14ac:dyDescent="0.25">
      <c r="A814">
        <v>2022</v>
      </c>
      <c r="B814" t="s">
        <v>18</v>
      </c>
      <c r="C814" t="s">
        <v>12</v>
      </c>
      <c r="D814" t="s">
        <v>17</v>
      </c>
      <c r="E814">
        <v>136620</v>
      </c>
      <c r="F814" t="s">
        <v>14</v>
      </c>
      <c r="G814">
        <v>136620</v>
      </c>
      <c r="H814" t="s">
        <v>15</v>
      </c>
      <c r="I814">
        <v>100</v>
      </c>
      <c r="J814" t="s">
        <v>15</v>
      </c>
      <c r="K814" t="s">
        <v>16</v>
      </c>
      <c r="L814" t="str" cm="1">
        <f t="array" ref="L814">_xlfn.IFS(
  C814="PT", "Part-time",
  C814="FT", "Full-time",
  C814="CT", "Contract",
  C814="FL", "Freelance"
)</f>
        <v>Full-time</v>
      </c>
      <c r="M814" t="str" cm="1">
        <f t="array" ref="M814">_xlfn.IFS(
  B814="EN", "Entry-level",
  B814="MI", "Middle-level",
  B814="SE", "Senior-level",
  B814="EX", "Executive-level"
)</f>
        <v>Senior-level</v>
      </c>
    </row>
    <row r="815" spans="1:13" x14ac:dyDescent="0.25">
      <c r="A815">
        <v>2022</v>
      </c>
      <c r="B815" t="s">
        <v>18</v>
      </c>
      <c r="C815" t="s">
        <v>12</v>
      </c>
      <c r="D815" t="s">
        <v>17</v>
      </c>
      <c r="E815">
        <v>99360</v>
      </c>
      <c r="F815" t="s">
        <v>14</v>
      </c>
      <c r="G815">
        <v>99360</v>
      </c>
      <c r="H815" t="s">
        <v>15</v>
      </c>
      <c r="I815">
        <v>100</v>
      </c>
      <c r="J815" t="s">
        <v>15</v>
      </c>
      <c r="K815" t="s">
        <v>16</v>
      </c>
      <c r="L815" t="str" cm="1">
        <f t="array" ref="L815">_xlfn.IFS(
  C815="PT", "Part-time",
  C815="FT", "Full-time",
  C815="CT", "Contract",
  C815="FL", "Freelance"
)</f>
        <v>Full-time</v>
      </c>
      <c r="M815" t="str" cm="1">
        <f t="array" ref="M815">_xlfn.IFS(
  B815="EN", "Entry-level",
  B815="MI", "Middle-level",
  B815="SE", "Senior-level",
  B815="EX", "Executive-level"
)</f>
        <v>Senior-level</v>
      </c>
    </row>
    <row r="816" spans="1:13" x14ac:dyDescent="0.25">
      <c r="A816">
        <v>2022</v>
      </c>
      <c r="B816" t="s">
        <v>18</v>
      </c>
      <c r="C816" t="s">
        <v>12</v>
      </c>
      <c r="D816" t="s">
        <v>17</v>
      </c>
      <c r="E816">
        <v>90000</v>
      </c>
      <c r="F816" t="s">
        <v>26</v>
      </c>
      <c r="G816">
        <v>111469</v>
      </c>
      <c r="H816" t="s">
        <v>27</v>
      </c>
      <c r="I816">
        <v>0</v>
      </c>
      <c r="J816" t="s">
        <v>27</v>
      </c>
      <c r="K816" t="s">
        <v>16</v>
      </c>
      <c r="L816" t="str" cm="1">
        <f t="array" ref="L816">_xlfn.IFS(
  C816="PT", "Part-time",
  C816="FT", "Full-time",
  C816="CT", "Contract",
  C816="FL", "Freelance"
)</f>
        <v>Full-time</v>
      </c>
      <c r="M816" t="str" cm="1">
        <f t="array" ref="M816">_xlfn.IFS(
  B816="EN", "Entry-level",
  B816="MI", "Middle-level",
  B816="SE", "Senior-level",
  B816="EX", "Executive-level"
)</f>
        <v>Senior-level</v>
      </c>
    </row>
    <row r="817" spans="1:13" x14ac:dyDescent="0.25">
      <c r="A817">
        <v>2022</v>
      </c>
      <c r="B817" t="s">
        <v>18</v>
      </c>
      <c r="C817" t="s">
        <v>12</v>
      </c>
      <c r="D817" t="s">
        <v>17</v>
      </c>
      <c r="E817">
        <v>80000</v>
      </c>
      <c r="F817" t="s">
        <v>26</v>
      </c>
      <c r="G817">
        <v>99084</v>
      </c>
      <c r="H817" t="s">
        <v>27</v>
      </c>
      <c r="I817">
        <v>0</v>
      </c>
      <c r="J817" t="s">
        <v>27</v>
      </c>
      <c r="K817" t="s">
        <v>16</v>
      </c>
      <c r="L817" t="str" cm="1">
        <f t="array" ref="L817">_xlfn.IFS(
  C817="PT", "Part-time",
  C817="FT", "Full-time",
  C817="CT", "Contract",
  C817="FL", "Freelance"
)</f>
        <v>Full-time</v>
      </c>
      <c r="M817" t="str" cm="1">
        <f t="array" ref="M817">_xlfn.IFS(
  B817="EN", "Entry-level",
  B817="MI", "Middle-level",
  B817="SE", "Senior-level",
  B817="EX", "Executive-level"
)</f>
        <v>Senior-level</v>
      </c>
    </row>
    <row r="818" spans="1:13" x14ac:dyDescent="0.25">
      <c r="A818">
        <v>2022</v>
      </c>
      <c r="B818" t="s">
        <v>18</v>
      </c>
      <c r="C818" t="s">
        <v>12</v>
      </c>
      <c r="D818" t="s">
        <v>17</v>
      </c>
      <c r="E818">
        <v>146000</v>
      </c>
      <c r="F818" t="s">
        <v>14</v>
      </c>
      <c r="G818">
        <v>146000</v>
      </c>
      <c r="H818" t="s">
        <v>15</v>
      </c>
      <c r="I818">
        <v>100</v>
      </c>
      <c r="J818" t="s">
        <v>15</v>
      </c>
      <c r="K818" t="s">
        <v>16</v>
      </c>
      <c r="L818" t="str" cm="1">
        <f t="array" ref="L818">_xlfn.IFS(
  C818="PT", "Part-time",
  C818="FT", "Full-time",
  C818="CT", "Contract",
  C818="FL", "Freelance"
)</f>
        <v>Full-time</v>
      </c>
      <c r="M818" t="str" cm="1">
        <f t="array" ref="M818">_xlfn.IFS(
  B818="EN", "Entry-level",
  B818="MI", "Middle-level",
  B818="SE", "Senior-level",
  B818="EX", "Executive-level"
)</f>
        <v>Senior-level</v>
      </c>
    </row>
    <row r="819" spans="1:13" x14ac:dyDescent="0.25">
      <c r="A819">
        <v>2022</v>
      </c>
      <c r="B819" t="s">
        <v>18</v>
      </c>
      <c r="C819" t="s">
        <v>12</v>
      </c>
      <c r="D819" t="s">
        <v>17</v>
      </c>
      <c r="E819">
        <v>123000</v>
      </c>
      <c r="F819" t="s">
        <v>14</v>
      </c>
      <c r="G819">
        <v>123000</v>
      </c>
      <c r="H819" t="s">
        <v>15</v>
      </c>
      <c r="I819">
        <v>100</v>
      </c>
      <c r="J819" t="s">
        <v>15</v>
      </c>
      <c r="K819" t="s">
        <v>16</v>
      </c>
      <c r="L819" t="str" cm="1">
        <f t="array" ref="L819">_xlfn.IFS(
  C819="PT", "Part-time",
  C819="FT", "Full-time",
  C819="CT", "Contract",
  C819="FL", "Freelance"
)</f>
        <v>Full-time</v>
      </c>
      <c r="M819" t="str" cm="1">
        <f t="array" ref="M819">_xlfn.IFS(
  B819="EN", "Entry-level",
  B819="MI", "Middle-level",
  B819="SE", "Senior-level",
  B819="EX", "Executive-level"
)</f>
        <v>Senior-level</v>
      </c>
    </row>
    <row r="820" spans="1:13" hidden="1" x14ac:dyDescent="0.25">
      <c r="A820">
        <v>2022</v>
      </c>
      <c r="B820" t="s">
        <v>25</v>
      </c>
      <c r="C820" t="s">
        <v>12</v>
      </c>
      <c r="D820" t="s">
        <v>19</v>
      </c>
      <c r="E820">
        <v>40000</v>
      </c>
      <c r="F820" t="s">
        <v>26</v>
      </c>
      <c r="G820">
        <v>49542</v>
      </c>
      <c r="H820" t="s">
        <v>27</v>
      </c>
      <c r="I820">
        <v>100</v>
      </c>
      <c r="J820" t="s">
        <v>27</v>
      </c>
      <c r="K820" t="s">
        <v>16</v>
      </c>
      <c r="L820" t="str" cm="1">
        <f t="array" ref="L820">_xlfn.IFS(
  C820="PT", "Part-time",
  C820="FT", "Full-time",
  C820="CT", "Contract",
  C820="FL", "Freelance"
)</f>
        <v>Full-time</v>
      </c>
      <c r="M820" t="str" cm="1">
        <f t="array" ref="M820">_xlfn.IFS(
  B820="EN", "Entry-level",
  B820="MI", "Middle-level",
  B820="SE", "Senior-level",
  B820="EX", "Executive-level"
)</f>
        <v>Entry-level</v>
      </c>
    </row>
    <row r="821" spans="1:13" hidden="1" x14ac:dyDescent="0.25">
      <c r="A821">
        <v>2022</v>
      </c>
      <c r="B821" t="s">
        <v>25</v>
      </c>
      <c r="C821" t="s">
        <v>12</v>
      </c>
      <c r="D821" t="s">
        <v>19</v>
      </c>
      <c r="E821">
        <v>35000</v>
      </c>
      <c r="F821" t="s">
        <v>26</v>
      </c>
      <c r="G821">
        <v>43349</v>
      </c>
      <c r="H821" t="s">
        <v>27</v>
      </c>
      <c r="I821">
        <v>100</v>
      </c>
      <c r="J821" t="s">
        <v>27</v>
      </c>
      <c r="K821" t="s">
        <v>16</v>
      </c>
      <c r="L821" t="str" cm="1">
        <f t="array" ref="L821">_xlfn.IFS(
  C821="PT", "Part-time",
  C821="FT", "Full-time",
  C821="CT", "Contract",
  C821="FL", "Freelance"
)</f>
        <v>Full-time</v>
      </c>
      <c r="M821" t="str" cm="1">
        <f t="array" ref="M821">_xlfn.IFS(
  B821="EN", "Entry-level",
  B821="MI", "Middle-level",
  B821="SE", "Senior-level",
  B821="EX", "Executive-level"
)</f>
        <v>Entry-level</v>
      </c>
    </row>
    <row r="822" spans="1:13" hidden="1" x14ac:dyDescent="0.25">
      <c r="A822">
        <v>2022</v>
      </c>
      <c r="B822" t="s">
        <v>22</v>
      </c>
      <c r="C822" t="s">
        <v>12</v>
      </c>
      <c r="D822" t="s">
        <v>24</v>
      </c>
      <c r="E822">
        <v>130000</v>
      </c>
      <c r="F822" t="s">
        <v>14</v>
      </c>
      <c r="G822">
        <v>130000</v>
      </c>
      <c r="H822" t="s">
        <v>15</v>
      </c>
      <c r="I822">
        <v>100</v>
      </c>
      <c r="J822" t="s">
        <v>15</v>
      </c>
      <c r="K822" t="s">
        <v>16</v>
      </c>
      <c r="L822" t="str" cm="1">
        <f t="array" ref="L822">_xlfn.IFS(
  C822="PT", "Part-time",
  C822="FT", "Full-time",
  C822="CT", "Contract",
  C822="FL", "Freelance"
)</f>
        <v>Full-time</v>
      </c>
      <c r="M822" t="str" cm="1">
        <f t="array" ref="M822">_xlfn.IFS(
  B822="EN", "Entry-level",
  B822="MI", "Middle-level",
  B822="SE", "Senior-level",
  B822="EX", "Executive-level"
)</f>
        <v>Executive-level</v>
      </c>
    </row>
    <row r="823" spans="1:13" hidden="1" x14ac:dyDescent="0.25">
      <c r="A823">
        <v>2022</v>
      </c>
      <c r="B823" t="s">
        <v>22</v>
      </c>
      <c r="C823" t="s">
        <v>12</v>
      </c>
      <c r="D823" t="s">
        <v>24</v>
      </c>
      <c r="E823">
        <v>110000</v>
      </c>
      <c r="F823" t="s">
        <v>14</v>
      </c>
      <c r="G823">
        <v>110000</v>
      </c>
      <c r="H823" t="s">
        <v>15</v>
      </c>
      <c r="I823">
        <v>100</v>
      </c>
      <c r="J823" t="s">
        <v>15</v>
      </c>
      <c r="K823" t="s">
        <v>16</v>
      </c>
      <c r="L823" t="str" cm="1">
        <f t="array" ref="L823">_xlfn.IFS(
  C823="PT", "Part-time",
  C823="FT", "Full-time",
  C823="CT", "Contract",
  C823="FL", "Freelance"
)</f>
        <v>Full-time</v>
      </c>
      <c r="M823" t="str" cm="1">
        <f t="array" ref="M823">_xlfn.IFS(
  B823="EN", "Entry-level",
  B823="MI", "Middle-level",
  B823="SE", "Senior-level",
  B823="EX", "Executive-level"
)</f>
        <v>Executive-level</v>
      </c>
    </row>
    <row r="824" spans="1:13" hidden="1" x14ac:dyDescent="0.25">
      <c r="A824">
        <v>2022</v>
      </c>
      <c r="B824" t="s">
        <v>18</v>
      </c>
      <c r="C824" t="s">
        <v>12</v>
      </c>
      <c r="D824" t="s">
        <v>24</v>
      </c>
      <c r="E824">
        <v>170000</v>
      </c>
      <c r="F824" t="s">
        <v>14</v>
      </c>
      <c r="G824">
        <v>170000</v>
      </c>
      <c r="H824" t="s">
        <v>15</v>
      </c>
      <c r="I824">
        <v>100</v>
      </c>
      <c r="J824" t="s">
        <v>15</v>
      </c>
      <c r="K824" t="s">
        <v>16</v>
      </c>
      <c r="L824" t="str" cm="1">
        <f t="array" ref="L824">_xlfn.IFS(
  C824="PT", "Part-time",
  C824="FT", "Full-time",
  C824="CT", "Contract",
  C824="FL", "Freelance"
)</f>
        <v>Full-time</v>
      </c>
      <c r="M824" t="str" cm="1">
        <f t="array" ref="M824">_xlfn.IFS(
  B824="EN", "Entry-level",
  B824="MI", "Middle-level",
  B824="SE", "Senior-level",
  B824="EX", "Executive-level"
)</f>
        <v>Senior-level</v>
      </c>
    </row>
    <row r="825" spans="1:13" hidden="1" x14ac:dyDescent="0.25">
      <c r="A825">
        <v>2022</v>
      </c>
      <c r="B825" t="s">
        <v>18</v>
      </c>
      <c r="C825" t="s">
        <v>12</v>
      </c>
      <c r="D825" t="s">
        <v>24</v>
      </c>
      <c r="E825">
        <v>135000</v>
      </c>
      <c r="F825" t="s">
        <v>14</v>
      </c>
      <c r="G825">
        <v>135000</v>
      </c>
      <c r="H825" t="s">
        <v>15</v>
      </c>
      <c r="I825">
        <v>100</v>
      </c>
      <c r="J825" t="s">
        <v>15</v>
      </c>
      <c r="K825" t="s">
        <v>16</v>
      </c>
      <c r="L825" t="str" cm="1">
        <f t="array" ref="L825">_xlfn.IFS(
  C825="PT", "Part-time",
  C825="FT", "Full-time",
  C825="CT", "Contract",
  C825="FL", "Freelance"
)</f>
        <v>Full-time</v>
      </c>
      <c r="M825" t="str" cm="1">
        <f t="array" ref="M825">_xlfn.IFS(
  B825="EN", "Entry-level",
  B825="MI", "Middle-level",
  B825="SE", "Senior-level",
  B825="EX", "Executive-level"
)</f>
        <v>Senior-level</v>
      </c>
    </row>
    <row r="826" spans="1:13" hidden="1" x14ac:dyDescent="0.25">
      <c r="A826">
        <v>2022</v>
      </c>
      <c r="B826" t="s">
        <v>18</v>
      </c>
      <c r="C826" t="s">
        <v>12</v>
      </c>
      <c r="D826" t="s">
        <v>64</v>
      </c>
      <c r="E826">
        <v>161342</v>
      </c>
      <c r="F826" t="s">
        <v>14</v>
      </c>
      <c r="G826">
        <v>161342</v>
      </c>
      <c r="H826" t="s">
        <v>15</v>
      </c>
      <c r="I826">
        <v>100</v>
      </c>
      <c r="J826" t="s">
        <v>15</v>
      </c>
      <c r="K826" t="s">
        <v>16</v>
      </c>
      <c r="L826" t="str" cm="1">
        <f t="array" ref="L826">_xlfn.IFS(
  C826="PT", "Part-time",
  C826="FT", "Full-time",
  C826="CT", "Contract",
  C826="FL", "Freelance"
)</f>
        <v>Full-time</v>
      </c>
      <c r="M826" t="str" cm="1">
        <f t="array" ref="M826">_xlfn.IFS(
  B826="EN", "Entry-level",
  B826="MI", "Middle-level",
  B826="SE", "Senior-level",
  B826="EX", "Executive-level"
)</f>
        <v>Senior-level</v>
      </c>
    </row>
    <row r="827" spans="1:13" hidden="1" x14ac:dyDescent="0.25">
      <c r="A827">
        <v>2022</v>
      </c>
      <c r="B827" t="s">
        <v>18</v>
      </c>
      <c r="C827" t="s">
        <v>12</v>
      </c>
      <c r="D827" t="s">
        <v>64</v>
      </c>
      <c r="E827">
        <v>137141</v>
      </c>
      <c r="F827" t="s">
        <v>14</v>
      </c>
      <c r="G827">
        <v>137141</v>
      </c>
      <c r="H827" t="s">
        <v>15</v>
      </c>
      <c r="I827">
        <v>100</v>
      </c>
      <c r="J827" t="s">
        <v>15</v>
      </c>
      <c r="K827" t="s">
        <v>16</v>
      </c>
      <c r="L827" t="str" cm="1">
        <f t="array" ref="L827">_xlfn.IFS(
  C827="PT", "Part-time",
  C827="FT", "Full-time",
  C827="CT", "Contract",
  C827="FL", "Freelance"
)</f>
        <v>Full-time</v>
      </c>
      <c r="M827" t="str" cm="1">
        <f t="array" ref="M827">_xlfn.IFS(
  B827="EN", "Entry-level",
  B827="MI", "Middle-level",
  B827="SE", "Senior-level",
  B827="EX", "Executive-level"
)</f>
        <v>Senior-level</v>
      </c>
    </row>
    <row r="828" spans="1:13" x14ac:dyDescent="0.25">
      <c r="A828">
        <v>2022</v>
      </c>
      <c r="B828" t="s">
        <v>18</v>
      </c>
      <c r="C828" t="s">
        <v>12</v>
      </c>
      <c r="D828" t="s">
        <v>17</v>
      </c>
      <c r="E828">
        <v>167000</v>
      </c>
      <c r="F828" t="s">
        <v>14</v>
      </c>
      <c r="G828">
        <v>167000</v>
      </c>
      <c r="H828" t="s">
        <v>15</v>
      </c>
      <c r="I828">
        <v>100</v>
      </c>
      <c r="J828" t="s">
        <v>15</v>
      </c>
      <c r="K828" t="s">
        <v>16</v>
      </c>
      <c r="L828" t="str" cm="1">
        <f t="array" ref="L828">_xlfn.IFS(
  C828="PT", "Part-time",
  C828="FT", "Full-time",
  C828="CT", "Contract",
  C828="FL", "Freelance"
)</f>
        <v>Full-time</v>
      </c>
      <c r="M828" t="str" cm="1">
        <f t="array" ref="M828">_xlfn.IFS(
  B828="EN", "Entry-level",
  B828="MI", "Middle-level",
  B828="SE", "Senior-level",
  B828="EX", "Executive-level"
)</f>
        <v>Senior-level</v>
      </c>
    </row>
    <row r="829" spans="1:13" x14ac:dyDescent="0.25">
      <c r="A829">
        <v>2022</v>
      </c>
      <c r="B829" t="s">
        <v>18</v>
      </c>
      <c r="C829" t="s">
        <v>12</v>
      </c>
      <c r="D829" t="s">
        <v>17</v>
      </c>
      <c r="E829">
        <v>123000</v>
      </c>
      <c r="F829" t="s">
        <v>14</v>
      </c>
      <c r="G829">
        <v>123000</v>
      </c>
      <c r="H829" t="s">
        <v>15</v>
      </c>
      <c r="I829">
        <v>100</v>
      </c>
      <c r="J829" t="s">
        <v>15</v>
      </c>
      <c r="K829" t="s">
        <v>16</v>
      </c>
      <c r="L829" t="str" cm="1">
        <f t="array" ref="L829">_xlfn.IFS(
  C829="PT", "Part-time",
  C829="FT", "Full-time",
  C829="CT", "Contract",
  C829="FL", "Freelance"
)</f>
        <v>Full-time</v>
      </c>
      <c r="M829" t="str" cm="1">
        <f t="array" ref="M829">_xlfn.IFS(
  B829="EN", "Entry-level",
  B829="MI", "Middle-level",
  B829="SE", "Senior-level",
  B829="EX", "Executive-level"
)</f>
        <v>Senior-level</v>
      </c>
    </row>
    <row r="830" spans="1:13" hidden="1" x14ac:dyDescent="0.25">
      <c r="A830">
        <v>2022</v>
      </c>
      <c r="B830" t="s">
        <v>18</v>
      </c>
      <c r="C830" t="s">
        <v>12</v>
      </c>
      <c r="D830" t="s">
        <v>19</v>
      </c>
      <c r="E830">
        <v>60000</v>
      </c>
      <c r="F830" t="s">
        <v>26</v>
      </c>
      <c r="G830">
        <v>74313</v>
      </c>
      <c r="H830" t="s">
        <v>27</v>
      </c>
      <c r="I830">
        <v>0</v>
      </c>
      <c r="J830" t="s">
        <v>27</v>
      </c>
      <c r="K830" t="s">
        <v>16</v>
      </c>
      <c r="L830" t="str" cm="1">
        <f t="array" ref="L830">_xlfn.IFS(
  C830="PT", "Part-time",
  C830="FT", "Full-time",
  C830="CT", "Contract",
  C830="FL", "Freelance"
)</f>
        <v>Full-time</v>
      </c>
      <c r="M830" t="str" cm="1">
        <f t="array" ref="M830">_xlfn.IFS(
  B830="EN", "Entry-level",
  B830="MI", "Middle-level",
  B830="SE", "Senior-level",
  B830="EX", "Executive-level"
)</f>
        <v>Senior-level</v>
      </c>
    </row>
    <row r="831" spans="1:13" hidden="1" x14ac:dyDescent="0.25">
      <c r="A831">
        <v>2022</v>
      </c>
      <c r="B831" t="s">
        <v>18</v>
      </c>
      <c r="C831" t="s">
        <v>12</v>
      </c>
      <c r="D831" t="s">
        <v>19</v>
      </c>
      <c r="E831">
        <v>50000</v>
      </c>
      <c r="F831" t="s">
        <v>26</v>
      </c>
      <c r="G831">
        <v>61927</v>
      </c>
      <c r="H831" t="s">
        <v>27</v>
      </c>
      <c r="I831">
        <v>0</v>
      </c>
      <c r="J831" t="s">
        <v>27</v>
      </c>
      <c r="K831" t="s">
        <v>16</v>
      </c>
      <c r="L831" t="str" cm="1">
        <f t="array" ref="L831">_xlfn.IFS(
  C831="PT", "Part-time",
  C831="FT", "Full-time",
  C831="CT", "Contract",
  C831="FL", "Freelance"
)</f>
        <v>Full-time</v>
      </c>
      <c r="M831" t="str" cm="1">
        <f t="array" ref="M831">_xlfn.IFS(
  B831="EN", "Entry-level",
  B831="MI", "Middle-level",
  B831="SE", "Senior-level",
  B831="EX", "Executive-level"
)</f>
        <v>Senior-level</v>
      </c>
    </row>
    <row r="832" spans="1:13" x14ac:dyDescent="0.25">
      <c r="A832">
        <v>2022</v>
      </c>
      <c r="B832" t="s">
        <v>18</v>
      </c>
      <c r="C832" t="s">
        <v>12</v>
      </c>
      <c r="D832" t="s">
        <v>17</v>
      </c>
      <c r="E832">
        <v>211500</v>
      </c>
      <c r="F832" t="s">
        <v>14</v>
      </c>
      <c r="G832">
        <v>211500</v>
      </c>
      <c r="H832" t="s">
        <v>15</v>
      </c>
      <c r="I832">
        <v>100</v>
      </c>
      <c r="J832" t="s">
        <v>15</v>
      </c>
      <c r="K832" t="s">
        <v>16</v>
      </c>
      <c r="L832" t="str" cm="1">
        <f t="array" ref="L832">_xlfn.IFS(
  C832="PT", "Part-time",
  C832="FT", "Full-time",
  C832="CT", "Contract",
  C832="FL", "Freelance"
)</f>
        <v>Full-time</v>
      </c>
      <c r="M832" t="str" cm="1">
        <f t="array" ref="M832">_xlfn.IFS(
  B832="EN", "Entry-level",
  B832="MI", "Middle-level",
  B832="SE", "Senior-level",
  B832="EX", "Executive-level"
)</f>
        <v>Senior-level</v>
      </c>
    </row>
    <row r="833" spans="1:13" x14ac:dyDescent="0.25">
      <c r="A833">
        <v>2022</v>
      </c>
      <c r="B833" t="s">
        <v>18</v>
      </c>
      <c r="C833" t="s">
        <v>12</v>
      </c>
      <c r="D833" t="s">
        <v>17</v>
      </c>
      <c r="E833">
        <v>138600</v>
      </c>
      <c r="F833" t="s">
        <v>14</v>
      </c>
      <c r="G833">
        <v>138600</v>
      </c>
      <c r="H833" t="s">
        <v>15</v>
      </c>
      <c r="I833">
        <v>100</v>
      </c>
      <c r="J833" t="s">
        <v>15</v>
      </c>
      <c r="K833" t="s">
        <v>16</v>
      </c>
      <c r="L833" t="str" cm="1">
        <f t="array" ref="L833">_xlfn.IFS(
  C833="PT", "Part-time",
  C833="FT", "Full-time",
  C833="CT", "Contract",
  C833="FL", "Freelance"
)</f>
        <v>Full-time</v>
      </c>
      <c r="M833" t="str" cm="1">
        <f t="array" ref="M833">_xlfn.IFS(
  B833="EN", "Entry-level",
  B833="MI", "Middle-level",
  B833="SE", "Senior-level",
  B833="EX", "Executive-level"
)</f>
        <v>Senior-level</v>
      </c>
    </row>
    <row r="834" spans="1:13" hidden="1" x14ac:dyDescent="0.25">
      <c r="A834">
        <v>2022</v>
      </c>
      <c r="B834" t="s">
        <v>18</v>
      </c>
      <c r="C834" t="s">
        <v>12</v>
      </c>
      <c r="D834" t="s">
        <v>38</v>
      </c>
      <c r="E834">
        <v>192400</v>
      </c>
      <c r="F834" t="s">
        <v>14</v>
      </c>
      <c r="G834">
        <v>192400</v>
      </c>
      <c r="H834" t="s">
        <v>30</v>
      </c>
      <c r="I834">
        <v>100</v>
      </c>
      <c r="J834" t="s">
        <v>30</v>
      </c>
      <c r="K834" t="s">
        <v>16</v>
      </c>
      <c r="L834" t="str" cm="1">
        <f t="array" ref="L834">_xlfn.IFS(
  C834="PT", "Part-time",
  C834="FT", "Full-time",
  C834="CT", "Contract",
  C834="FL", "Freelance"
)</f>
        <v>Full-time</v>
      </c>
      <c r="M834" t="str" cm="1">
        <f t="array" ref="M834">_xlfn.IFS(
  B834="EN", "Entry-level",
  B834="MI", "Middle-level",
  B834="SE", "Senior-level",
  B834="EX", "Executive-level"
)</f>
        <v>Senior-level</v>
      </c>
    </row>
    <row r="835" spans="1:13" hidden="1" x14ac:dyDescent="0.25">
      <c r="A835">
        <v>2022</v>
      </c>
      <c r="B835" t="s">
        <v>18</v>
      </c>
      <c r="C835" t="s">
        <v>12</v>
      </c>
      <c r="D835" t="s">
        <v>38</v>
      </c>
      <c r="E835">
        <v>90700</v>
      </c>
      <c r="F835" t="s">
        <v>14</v>
      </c>
      <c r="G835">
        <v>90700</v>
      </c>
      <c r="H835" t="s">
        <v>30</v>
      </c>
      <c r="I835">
        <v>100</v>
      </c>
      <c r="J835" t="s">
        <v>30</v>
      </c>
      <c r="K835" t="s">
        <v>16</v>
      </c>
      <c r="L835" t="str" cm="1">
        <f t="array" ref="L835">_xlfn.IFS(
  C835="PT", "Part-time",
  C835="FT", "Full-time",
  C835="CT", "Contract",
  C835="FL", "Freelance"
)</f>
        <v>Full-time</v>
      </c>
      <c r="M835" t="str" cm="1">
        <f t="array" ref="M835">_xlfn.IFS(
  B835="EN", "Entry-level",
  B835="MI", "Middle-level",
  B835="SE", "Senior-level",
  B835="EX", "Executive-level"
)</f>
        <v>Senior-level</v>
      </c>
    </row>
    <row r="836" spans="1:13" hidden="1" x14ac:dyDescent="0.25">
      <c r="A836">
        <v>2022</v>
      </c>
      <c r="B836" t="s">
        <v>18</v>
      </c>
      <c r="C836" t="s">
        <v>12</v>
      </c>
      <c r="D836" t="s">
        <v>24</v>
      </c>
      <c r="E836">
        <v>130000</v>
      </c>
      <c r="F836" t="s">
        <v>14</v>
      </c>
      <c r="G836">
        <v>130000</v>
      </c>
      <c r="H836" t="s">
        <v>30</v>
      </c>
      <c r="I836">
        <v>100</v>
      </c>
      <c r="J836" t="s">
        <v>30</v>
      </c>
      <c r="K836" t="s">
        <v>16</v>
      </c>
      <c r="L836" t="str" cm="1">
        <f t="array" ref="L836">_xlfn.IFS(
  C836="PT", "Part-time",
  C836="FT", "Full-time",
  C836="CT", "Contract",
  C836="FL", "Freelance"
)</f>
        <v>Full-time</v>
      </c>
      <c r="M836" t="str" cm="1">
        <f t="array" ref="M836">_xlfn.IFS(
  B836="EN", "Entry-level",
  B836="MI", "Middle-level",
  B836="SE", "Senior-level",
  B836="EX", "Executive-level"
)</f>
        <v>Senior-level</v>
      </c>
    </row>
    <row r="837" spans="1:13" hidden="1" x14ac:dyDescent="0.25">
      <c r="A837">
        <v>2022</v>
      </c>
      <c r="B837" t="s">
        <v>18</v>
      </c>
      <c r="C837" t="s">
        <v>12</v>
      </c>
      <c r="D837" t="s">
        <v>24</v>
      </c>
      <c r="E837">
        <v>61300</v>
      </c>
      <c r="F837" t="s">
        <v>14</v>
      </c>
      <c r="G837">
        <v>61300</v>
      </c>
      <c r="H837" t="s">
        <v>30</v>
      </c>
      <c r="I837">
        <v>100</v>
      </c>
      <c r="J837" t="s">
        <v>30</v>
      </c>
      <c r="K837" t="s">
        <v>16</v>
      </c>
      <c r="L837" t="str" cm="1">
        <f t="array" ref="L837">_xlfn.IFS(
  C837="PT", "Part-time",
  C837="FT", "Full-time",
  C837="CT", "Contract",
  C837="FL", "Freelance"
)</f>
        <v>Full-time</v>
      </c>
      <c r="M837" t="str" cm="1">
        <f t="array" ref="M837">_xlfn.IFS(
  B837="EN", "Entry-level",
  B837="MI", "Middle-level",
  B837="SE", "Senior-level",
  B837="EX", "Executive-level"
)</f>
        <v>Senior-level</v>
      </c>
    </row>
    <row r="838" spans="1:13" hidden="1" x14ac:dyDescent="0.25">
      <c r="A838">
        <v>2022</v>
      </c>
      <c r="B838" t="s">
        <v>18</v>
      </c>
      <c r="C838" t="s">
        <v>12</v>
      </c>
      <c r="D838" t="s">
        <v>24</v>
      </c>
      <c r="E838">
        <v>130000</v>
      </c>
      <c r="F838" t="s">
        <v>14</v>
      </c>
      <c r="G838">
        <v>130000</v>
      </c>
      <c r="H838" t="s">
        <v>30</v>
      </c>
      <c r="I838">
        <v>100</v>
      </c>
      <c r="J838" t="s">
        <v>30</v>
      </c>
      <c r="K838" t="s">
        <v>16</v>
      </c>
      <c r="L838" t="str" cm="1">
        <f t="array" ref="L838">_xlfn.IFS(
  C838="PT", "Part-time",
  C838="FT", "Full-time",
  C838="CT", "Contract",
  C838="FL", "Freelance"
)</f>
        <v>Full-time</v>
      </c>
      <c r="M838" t="str" cm="1">
        <f t="array" ref="M838">_xlfn.IFS(
  B838="EN", "Entry-level",
  B838="MI", "Middle-level",
  B838="SE", "Senior-level",
  B838="EX", "Executive-level"
)</f>
        <v>Senior-level</v>
      </c>
    </row>
    <row r="839" spans="1:13" hidden="1" x14ac:dyDescent="0.25">
      <c r="A839">
        <v>2022</v>
      </c>
      <c r="B839" t="s">
        <v>18</v>
      </c>
      <c r="C839" t="s">
        <v>12</v>
      </c>
      <c r="D839" t="s">
        <v>24</v>
      </c>
      <c r="E839">
        <v>61300</v>
      </c>
      <c r="F839" t="s">
        <v>14</v>
      </c>
      <c r="G839">
        <v>61300</v>
      </c>
      <c r="H839" t="s">
        <v>30</v>
      </c>
      <c r="I839">
        <v>100</v>
      </c>
      <c r="J839" t="s">
        <v>30</v>
      </c>
      <c r="K839" t="s">
        <v>16</v>
      </c>
      <c r="L839" t="str" cm="1">
        <f t="array" ref="L839">_xlfn.IFS(
  C839="PT", "Part-time",
  C839="FT", "Full-time",
  C839="CT", "Contract",
  C839="FL", "Freelance"
)</f>
        <v>Full-time</v>
      </c>
      <c r="M839" t="str" cm="1">
        <f t="array" ref="M839">_xlfn.IFS(
  B839="EN", "Entry-level",
  B839="MI", "Middle-level",
  B839="SE", "Senior-level",
  B839="EX", "Executive-level"
)</f>
        <v>Senior-level</v>
      </c>
    </row>
    <row r="840" spans="1:13" hidden="1" x14ac:dyDescent="0.25">
      <c r="A840">
        <v>2022</v>
      </c>
      <c r="B840" t="s">
        <v>18</v>
      </c>
      <c r="C840" t="s">
        <v>12</v>
      </c>
      <c r="D840" t="s">
        <v>19</v>
      </c>
      <c r="E840">
        <v>160000</v>
      </c>
      <c r="F840" t="s">
        <v>14</v>
      </c>
      <c r="G840">
        <v>160000</v>
      </c>
      <c r="H840" t="s">
        <v>15</v>
      </c>
      <c r="I840">
        <v>0</v>
      </c>
      <c r="J840" t="s">
        <v>15</v>
      </c>
      <c r="K840" t="s">
        <v>28</v>
      </c>
      <c r="L840" t="str" cm="1">
        <f t="array" ref="L840">_xlfn.IFS(
  C840="PT", "Part-time",
  C840="FT", "Full-time",
  C840="CT", "Contract",
  C840="FL", "Freelance"
)</f>
        <v>Full-time</v>
      </c>
      <c r="M840" t="str" cm="1">
        <f t="array" ref="M840">_xlfn.IFS(
  B840="EN", "Entry-level",
  B840="MI", "Middle-level",
  B840="SE", "Senior-level",
  B840="EX", "Executive-level"
)</f>
        <v>Senior-level</v>
      </c>
    </row>
    <row r="841" spans="1:13" hidden="1" x14ac:dyDescent="0.25">
      <c r="A841">
        <v>2022</v>
      </c>
      <c r="B841" t="s">
        <v>18</v>
      </c>
      <c r="C841" t="s">
        <v>12</v>
      </c>
      <c r="D841" t="s">
        <v>19</v>
      </c>
      <c r="E841">
        <v>113000</v>
      </c>
      <c r="F841" t="s">
        <v>14</v>
      </c>
      <c r="G841">
        <v>113000</v>
      </c>
      <c r="H841" t="s">
        <v>15</v>
      </c>
      <c r="I841">
        <v>0</v>
      </c>
      <c r="J841" t="s">
        <v>15</v>
      </c>
      <c r="K841" t="s">
        <v>28</v>
      </c>
      <c r="L841" t="str" cm="1">
        <f t="array" ref="L841">_xlfn.IFS(
  C841="PT", "Part-time",
  C841="FT", "Full-time",
  C841="CT", "Contract",
  C841="FL", "Freelance"
)</f>
        <v>Full-time</v>
      </c>
      <c r="M841" t="str" cm="1">
        <f t="array" ref="M841">_xlfn.IFS(
  B841="EN", "Entry-level",
  B841="MI", "Middle-level",
  B841="SE", "Senior-level",
  B841="EX", "Executive-level"
)</f>
        <v>Senior-level</v>
      </c>
    </row>
    <row r="842" spans="1:13" x14ac:dyDescent="0.25">
      <c r="A842">
        <v>2022</v>
      </c>
      <c r="B842" t="s">
        <v>18</v>
      </c>
      <c r="C842" t="s">
        <v>12</v>
      </c>
      <c r="D842" t="s">
        <v>17</v>
      </c>
      <c r="E842">
        <v>150000</v>
      </c>
      <c r="F842" t="s">
        <v>14</v>
      </c>
      <c r="G842">
        <v>150000</v>
      </c>
      <c r="H842" t="s">
        <v>15</v>
      </c>
      <c r="I842">
        <v>0</v>
      </c>
      <c r="J842" t="s">
        <v>15</v>
      </c>
      <c r="K842" t="s">
        <v>16</v>
      </c>
      <c r="L842" t="str" cm="1">
        <f t="array" ref="L842">_xlfn.IFS(
  C842="PT", "Part-time",
  C842="FT", "Full-time",
  C842="CT", "Contract",
  C842="FL", "Freelance"
)</f>
        <v>Full-time</v>
      </c>
      <c r="M842" t="str" cm="1">
        <f t="array" ref="M842">_xlfn.IFS(
  B842="EN", "Entry-level",
  B842="MI", "Middle-level",
  B842="SE", "Senior-level",
  B842="EX", "Executive-level"
)</f>
        <v>Senior-level</v>
      </c>
    </row>
    <row r="843" spans="1:13" x14ac:dyDescent="0.25">
      <c r="A843">
        <v>2022</v>
      </c>
      <c r="B843" t="s">
        <v>18</v>
      </c>
      <c r="C843" t="s">
        <v>12</v>
      </c>
      <c r="D843" t="s">
        <v>17</v>
      </c>
      <c r="E843">
        <v>95550</v>
      </c>
      <c r="F843" t="s">
        <v>14</v>
      </c>
      <c r="G843">
        <v>95550</v>
      </c>
      <c r="H843" t="s">
        <v>15</v>
      </c>
      <c r="I843">
        <v>0</v>
      </c>
      <c r="J843" t="s">
        <v>15</v>
      </c>
      <c r="K843" t="s">
        <v>16</v>
      </c>
      <c r="L843" t="str" cm="1">
        <f t="array" ref="L843">_xlfn.IFS(
  C843="PT", "Part-time",
  C843="FT", "Full-time",
  C843="CT", "Contract",
  C843="FL", "Freelance"
)</f>
        <v>Full-time</v>
      </c>
      <c r="M843" t="str" cm="1">
        <f t="array" ref="M843">_xlfn.IFS(
  B843="EN", "Entry-level",
  B843="MI", "Middle-level",
  B843="SE", "Senior-level",
  B843="EX", "Executive-level"
)</f>
        <v>Senior-level</v>
      </c>
    </row>
    <row r="844" spans="1:13" hidden="1" x14ac:dyDescent="0.25">
      <c r="A844">
        <v>2022</v>
      </c>
      <c r="B844" t="s">
        <v>11</v>
      </c>
      <c r="C844" t="s">
        <v>12</v>
      </c>
      <c r="D844" t="s">
        <v>24</v>
      </c>
      <c r="E844">
        <v>167000</v>
      </c>
      <c r="F844" t="s">
        <v>14</v>
      </c>
      <c r="G844">
        <v>167000</v>
      </c>
      <c r="H844" t="s">
        <v>15</v>
      </c>
      <c r="I844">
        <v>100</v>
      </c>
      <c r="J844" t="s">
        <v>15</v>
      </c>
      <c r="K844" t="s">
        <v>16</v>
      </c>
      <c r="L844" t="str" cm="1">
        <f t="array" ref="L844">_xlfn.IFS(
  C844="PT", "Part-time",
  C844="FT", "Full-time",
  C844="CT", "Contract",
  C844="FL", "Freelance"
)</f>
        <v>Full-time</v>
      </c>
      <c r="M844" t="str" cm="1">
        <f t="array" ref="M844">_xlfn.IFS(
  B844="EN", "Entry-level",
  B844="MI", "Middle-level",
  B844="SE", "Senior-level",
  B844="EX", "Executive-level"
)</f>
        <v>Middle-level</v>
      </c>
    </row>
    <row r="845" spans="1:13" hidden="1" x14ac:dyDescent="0.25">
      <c r="A845">
        <v>2022</v>
      </c>
      <c r="B845" t="s">
        <v>11</v>
      </c>
      <c r="C845" t="s">
        <v>12</v>
      </c>
      <c r="D845" t="s">
        <v>24</v>
      </c>
      <c r="E845">
        <v>115500</v>
      </c>
      <c r="F845" t="s">
        <v>14</v>
      </c>
      <c r="G845">
        <v>115500</v>
      </c>
      <c r="H845" t="s">
        <v>15</v>
      </c>
      <c r="I845">
        <v>100</v>
      </c>
      <c r="J845" t="s">
        <v>15</v>
      </c>
      <c r="K845" t="s">
        <v>16</v>
      </c>
      <c r="L845" t="str" cm="1">
        <f t="array" ref="L845">_xlfn.IFS(
  C845="PT", "Part-time",
  C845="FT", "Full-time",
  C845="CT", "Contract",
  C845="FL", "Freelance"
)</f>
        <v>Full-time</v>
      </c>
      <c r="M845" t="str" cm="1">
        <f t="array" ref="M845">_xlfn.IFS(
  B845="EN", "Entry-level",
  B845="MI", "Middle-level",
  B845="SE", "Senior-level",
  B845="EX", "Executive-level"
)</f>
        <v>Middle-level</v>
      </c>
    </row>
    <row r="846" spans="1:13" hidden="1" x14ac:dyDescent="0.25">
      <c r="A846">
        <v>2022</v>
      </c>
      <c r="B846" t="s">
        <v>18</v>
      </c>
      <c r="C846" t="s">
        <v>12</v>
      </c>
      <c r="D846" t="s">
        <v>24</v>
      </c>
      <c r="E846">
        <v>112900</v>
      </c>
      <c r="F846" t="s">
        <v>14</v>
      </c>
      <c r="G846">
        <v>112900</v>
      </c>
      <c r="H846" t="s">
        <v>15</v>
      </c>
      <c r="I846">
        <v>100</v>
      </c>
      <c r="J846" t="s">
        <v>15</v>
      </c>
      <c r="K846" t="s">
        <v>16</v>
      </c>
      <c r="L846" t="str" cm="1">
        <f t="array" ref="L846">_xlfn.IFS(
  C846="PT", "Part-time",
  C846="FT", "Full-time",
  C846="CT", "Contract",
  C846="FL", "Freelance"
)</f>
        <v>Full-time</v>
      </c>
      <c r="M846" t="str" cm="1">
        <f t="array" ref="M846">_xlfn.IFS(
  B846="EN", "Entry-level",
  B846="MI", "Middle-level",
  B846="SE", "Senior-level",
  B846="EX", "Executive-level"
)</f>
        <v>Senior-level</v>
      </c>
    </row>
    <row r="847" spans="1:13" hidden="1" x14ac:dyDescent="0.25">
      <c r="A847">
        <v>2022</v>
      </c>
      <c r="B847" t="s">
        <v>18</v>
      </c>
      <c r="C847" t="s">
        <v>12</v>
      </c>
      <c r="D847" t="s">
        <v>24</v>
      </c>
      <c r="E847">
        <v>90320</v>
      </c>
      <c r="F847" t="s">
        <v>14</v>
      </c>
      <c r="G847">
        <v>90320</v>
      </c>
      <c r="H847" t="s">
        <v>15</v>
      </c>
      <c r="I847">
        <v>100</v>
      </c>
      <c r="J847" t="s">
        <v>15</v>
      </c>
      <c r="K847" t="s">
        <v>16</v>
      </c>
      <c r="L847" t="str" cm="1">
        <f t="array" ref="L847">_xlfn.IFS(
  C847="PT", "Part-time",
  C847="FT", "Full-time",
  C847="CT", "Contract",
  C847="FL", "Freelance"
)</f>
        <v>Full-time</v>
      </c>
      <c r="M847" t="str" cm="1">
        <f t="array" ref="M847">_xlfn.IFS(
  B847="EN", "Entry-level",
  B847="MI", "Middle-level",
  B847="SE", "Senior-level",
  B847="EX", "Executive-level"
)</f>
        <v>Senior-level</v>
      </c>
    </row>
    <row r="848" spans="1:13" hidden="1" x14ac:dyDescent="0.25">
      <c r="A848">
        <v>2022</v>
      </c>
      <c r="B848" t="s">
        <v>18</v>
      </c>
      <c r="C848" t="s">
        <v>12</v>
      </c>
      <c r="D848" t="s">
        <v>24</v>
      </c>
      <c r="E848">
        <v>112900</v>
      </c>
      <c r="F848" t="s">
        <v>14</v>
      </c>
      <c r="G848">
        <v>112900</v>
      </c>
      <c r="H848" t="s">
        <v>15</v>
      </c>
      <c r="I848">
        <v>100</v>
      </c>
      <c r="J848" t="s">
        <v>15</v>
      </c>
      <c r="K848" t="s">
        <v>16</v>
      </c>
      <c r="L848" t="str" cm="1">
        <f t="array" ref="L848">_xlfn.IFS(
  C848="PT", "Part-time",
  C848="FT", "Full-time",
  C848="CT", "Contract",
  C848="FL", "Freelance"
)</f>
        <v>Full-time</v>
      </c>
      <c r="M848" t="str" cm="1">
        <f t="array" ref="M848">_xlfn.IFS(
  B848="EN", "Entry-level",
  B848="MI", "Middle-level",
  B848="SE", "Senior-level",
  B848="EX", "Executive-level"
)</f>
        <v>Senior-level</v>
      </c>
    </row>
    <row r="849" spans="1:13" hidden="1" x14ac:dyDescent="0.25">
      <c r="A849">
        <v>2022</v>
      </c>
      <c r="B849" t="s">
        <v>18</v>
      </c>
      <c r="C849" t="s">
        <v>12</v>
      </c>
      <c r="D849" t="s">
        <v>24</v>
      </c>
      <c r="E849">
        <v>90320</v>
      </c>
      <c r="F849" t="s">
        <v>14</v>
      </c>
      <c r="G849">
        <v>90320</v>
      </c>
      <c r="H849" t="s">
        <v>15</v>
      </c>
      <c r="I849">
        <v>100</v>
      </c>
      <c r="J849" t="s">
        <v>15</v>
      </c>
      <c r="K849" t="s">
        <v>16</v>
      </c>
      <c r="L849" t="str" cm="1">
        <f t="array" ref="L849">_xlfn.IFS(
  C849="PT", "Part-time",
  C849="FT", "Full-time",
  C849="CT", "Contract",
  C849="FL", "Freelance"
)</f>
        <v>Full-time</v>
      </c>
      <c r="M849" t="str" cm="1">
        <f t="array" ref="M849">_xlfn.IFS(
  B849="EN", "Entry-level",
  B849="MI", "Middle-level",
  B849="SE", "Senior-level",
  B849="EX", "Executive-level"
)</f>
        <v>Senior-level</v>
      </c>
    </row>
    <row r="850" spans="1:13" hidden="1" x14ac:dyDescent="0.25">
      <c r="A850">
        <v>2022</v>
      </c>
      <c r="B850" t="s">
        <v>18</v>
      </c>
      <c r="C850" t="s">
        <v>12</v>
      </c>
      <c r="D850" t="s">
        <v>19</v>
      </c>
      <c r="E850">
        <v>165400</v>
      </c>
      <c r="F850" t="s">
        <v>14</v>
      </c>
      <c r="G850">
        <v>165400</v>
      </c>
      <c r="H850" t="s">
        <v>15</v>
      </c>
      <c r="I850">
        <v>100</v>
      </c>
      <c r="J850" t="s">
        <v>15</v>
      </c>
      <c r="K850" t="s">
        <v>16</v>
      </c>
      <c r="L850" t="str" cm="1">
        <f t="array" ref="L850">_xlfn.IFS(
  C850="PT", "Part-time",
  C850="FT", "Full-time",
  C850="CT", "Contract",
  C850="FL", "Freelance"
)</f>
        <v>Full-time</v>
      </c>
      <c r="M850" t="str" cm="1">
        <f t="array" ref="M850">_xlfn.IFS(
  B850="EN", "Entry-level",
  B850="MI", "Middle-level",
  B850="SE", "Senior-level",
  B850="EX", "Executive-level"
)</f>
        <v>Senior-level</v>
      </c>
    </row>
    <row r="851" spans="1:13" hidden="1" x14ac:dyDescent="0.25">
      <c r="A851">
        <v>2022</v>
      </c>
      <c r="B851" t="s">
        <v>18</v>
      </c>
      <c r="C851" t="s">
        <v>12</v>
      </c>
      <c r="D851" t="s">
        <v>19</v>
      </c>
      <c r="E851">
        <v>132320</v>
      </c>
      <c r="F851" t="s">
        <v>14</v>
      </c>
      <c r="G851">
        <v>132320</v>
      </c>
      <c r="H851" t="s">
        <v>15</v>
      </c>
      <c r="I851">
        <v>100</v>
      </c>
      <c r="J851" t="s">
        <v>15</v>
      </c>
      <c r="K851" t="s">
        <v>16</v>
      </c>
      <c r="L851" t="str" cm="1">
        <f t="array" ref="L851">_xlfn.IFS(
  C851="PT", "Part-time",
  C851="FT", "Full-time",
  C851="CT", "Contract",
  C851="FL", "Freelance"
)</f>
        <v>Full-time</v>
      </c>
      <c r="M851" t="str" cm="1">
        <f t="array" ref="M851">_xlfn.IFS(
  B851="EN", "Entry-level",
  B851="MI", "Middle-level",
  B851="SE", "Senior-level",
  B851="EX", "Executive-level"
)</f>
        <v>Senior-level</v>
      </c>
    </row>
    <row r="852" spans="1:13" hidden="1" x14ac:dyDescent="0.25">
      <c r="A852">
        <v>2022</v>
      </c>
      <c r="B852" t="s">
        <v>18</v>
      </c>
      <c r="C852" t="s">
        <v>12</v>
      </c>
      <c r="D852" t="s">
        <v>19</v>
      </c>
      <c r="E852">
        <v>243900</v>
      </c>
      <c r="F852" t="s">
        <v>14</v>
      </c>
      <c r="G852">
        <v>243900</v>
      </c>
      <c r="H852" t="s">
        <v>15</v>
      </c>
      <c r="I852">
        <v>100</v>
      </c>
      <c r="J852" t="s">
        <v>15</v>
      </c>
      <c r="K852" t="s">
        <v>16</v>
      </c>
      <c r="L852" t="str" cm="1">
        <f t="array" ref="L852">_xlfn.IFS(
  C852="PT", "Part-time",
  C852="FT", "Full-time",
  C852="CT", "Contract",
  C852="FL", "Freelance"
)</f>
        <v>Full-time</v>
      </c>
      <c r="M852" t="str" cm="1">
        <f t="array" ref="M852">_xlfn.IFS(
  B852="EN", "Entry-level",
  B852="MI", "Middle-level",
  B852="SE", "Senior-level",
  B852="EX", "Executive-level"
)</f>
        <v>Senior-level</v>
      </c>
    </row>
    <row r="853" spans="1:13" hidden="1" x14ac:dyDescent="0.25">
      <c r="A853">
        <v>2022</v>
      </c>
      <c r="B853" t="s">
        <v>18</v>
      </c>
      <c r="C853" t="s">
        <v>12</v>
      </c>
      <c r="D853" t="s">
        <v>19</v>
      </c>
      <c r="E853">
        <v>156600</v>
      </c>
      <c r="F853" t="s">
        <v>14</v>
      </c>
      <c r="G853">
        <v>156600</v>
      </c>
      <c r="H853" t="s">
        <v>15</v>
      </c>
      <c r="I853">
        <v>100</v>
      </c>
      <c r="J853" t="s">
        <v>15</v>
      </c>
      <c r="K853" t="s">
        <v>16</v>
      </c>
      <c r="L853" t="str" cm="1">
        <f t="array" ref="L853">_xlfn.IFS(
  C853="PT", "Part-time",
  C853="FT", "Full-time",
  C853="CT", "Contract",
  C853="FL", "Freelance"
)</f>
        <v>Full-time</v>
      </c>
      <c r="M853" t="str" cm="1">
        <f t="array" ref="M853">_xlfn.IFS(
  B853="EN", "Entry-level",
  B853="MI", "Middle-level",
  B853="SE", "Senior-level",
  B853="EX", "Executive-level"
)</f>
        <v>Senior-level</v>
      </c>
    </row>
    <row r="854" spans="1:13" hidden="1" x14ac:dyDescent="0.25">
      <c r="A854">
        <v>2022</v>
      </c>
      <c r="B854" t="s">
        <v>18</v>
      </c>
      <c r="C854" t="s">
        <v>12</v>
      </c>
      <c r="D854" t="s">
        <v>24</v>
      </c>
      <c r="E854">
        <v>136600</v>
      </c>
      <c r="F854" t="s">
        <v>14</v>
      </c>
      <c r="G854">
        <v>136600</v>
      </c>
      <c r="H854" t="s">
        <v>15</v>
      </c>
      <c r="I854">
        <v>100</v>
      </c>
      <c r="J854" t="s">
        <v>15</v>
      </c>
      <c r="K854" t="s">
        <v>16</v>
      </c>
      <c r="L854" t="str" cm="1">
        <f t="array" ref="L854">_xlfn.IFS(
  C854="PT", "Part-time",
  C854="FT", "Full-time",
  C854="CT", "Contract",
  C854="FL", "Freelance"
)</f>
        <v>Full-time</v>
      </c>
      <c r="M854" t="str" cm="1">
        <f t="array" ref="M854">_xlfn.IFS(
  B854="EN", "Entry-level",
  B854="MI", "Middle-level",
  B854="SE", "Senior-level",
  B854="EX", "Executive-level"
)</f>
        <v>Senior-level</v>
      </c>
    </row>
    <row r="855" spans="1:13" hidden="1" x14ac:dyDescent="0.25">
      <c r="A855">
        <v>2022</v>
      </c>
      <c r="B855" t="s">
        <v>18</v>
      </c>
      <c r="C855" t="s">
        <v>12</v>
      </c>
      <c r="D855" t="s">
        <v>24</v>
      </c>
      <c r="E855">
        <v>109280</v>
      </c>
      <c r="F855" t="s">
        <v>14</v>
      </c>
      <c r="G855">
        <v>109280</v>
      </c>
      <c r="H855" t="s">
        <v>15</v>
      </c>
      <c r="I855">
        <v>100</v>
      </c>
      <c r="J855" t="s">
        <v>15</v>
      </c>
      <c r="K855" t="s">
        <v>16</v>
      </c>
      <c r="L855" t="str" cm="1">
        <f t="array" ref="L855">_xlfn.IFS(
  C855="PT", "Part-time",
  C855="FT", "Full-time",
  C855="CT", "Contract",
  C855="FL", "Freelance"
)</f>
        <v>Full-time</v>
      </c>
      <c r="M855" t="str" cm="1">
        <f t="array" ref="M855">_xlfn.IFS(
  B855="EN", "Entry-level",
  B855="MI", "Middle-level",
  B855="SE", "Senior-level",
  B855="EX", "Executive-level"
)</f>
        <v>Senior-level</v>
      </c>
    </row>
    <row r="856" spans="1:13" hidden="1" x14ac:dyDescent="0.25">
      <c r="A856">
        <v>2022</v>
      </c>
      <c r="B856" t="s">
        <v>18</v>
      </c>
      <c r="C856" t="s">
        <v>12</v>
      </c>
      <c r="D856" t="s">
        <v>19</v>
      </c>
      <c r="E856">
        <v>128875</v>
      </c>
      <c r="F856" t="s">
        <v>14</v>
      </c>
      <c r="G856">
        <v>128875</v>
      </c>
      <c r="H856" t="s">
        <v>15</v>
      </c>
      <c r="I856">
        <v>100</v>
      </c>
      <c r="J856" t="s">
        <v>15</v>
      </c>
      <c r="K856" t="s">
        <v>16</v>
      </c>
      <c r="L856" t="str" cm="1">
        <f t="array" ref="L856">_xlfn.IFS(
  C856="PT", "Part-time",
  C856="FT", "Full-time",
  C856="CT", "Contract",
  C856="FL", "Freelance"
)</f>
        <v>Full-time</v>
      </c>
      <c r="M856" t="str" cm="1">
        <f t="array" ref="M856">_xlfn.IFS(
  B856="EN", "Entry-level",
  B856="MI", "Middle-level",
  B856="SE", "Senior-level",
  B856="EX", "Executive-level"
)</f>
        <v>Senior-level</v>
      </c>
    </row>
    <row r="857" spans="1:13" hidden="1" x14ac:dyDescent="0.25">
      <c r="A857">
        <v>2022</v>
      </c>
      <c r="B857" t="s">
        <v>18</v>
      </c>
      <c r="C857" t="s">
        <v>12</v>
      </c>
      <c r="D857" t="s">
        <v>19</v>
      </c>
      <c r="E857">
        <v>93700</v>
      </c>
      <c r="F857" t="s">
        <v>14</v>
      </c>
      <c r="G857">
        <v>93700</v>
      </c>
      <c r="H857" t="s">
        <v>15</v>
      </c>
      <c r="I857">
        <v>100</v>
      </c>
      <c r="J857" t="s">
        <v>15</v>
      </c>
      <c r="K857" t="s">
        <v>16</v>
      </c>
      <c r="L857" t="str" cm="1">
        <f t="array" ref="L857">_xlfn.IFS(
  C857="PT", "Part-time",
  C857="FT", "Full-time",
  C857="CT", "Contract",
  C857="FL", "Freelance"
)</f>
        <v>Full-time</v>
      </c>
      <c r="M857" t="str" cm="1">
        <f t="array" ref="M857">_xlfn.IFS(
  B857="EN", "Entry-level",
  B857="MI", "Middle-level",
  B857="SE", "Senior-level",
  B857="EX", "Executive-level"
)</f>
        <v>Senior-level</v>
      </c>
    </row>
    <row r="858" spans="1:13" hidden="1" x14ac:dyDescent="0.25">
      <c r="A858">
        <v>2022</v>
      </c>
      <c r="B858" t="s">
        <v>22</v>
      </c>
      <c r="C858" t="s">
        <v>12</v>
      </c>
      <c r="D858" t="s">
        <v>98</v>
      </c>
      <c r="E858">
        <v>224000</v>
      </c>
      <c r="F858" t="s">
        <v>14</v>
      </c>
      <c r="G858">
        <v>224000</v>
      </c>
      <c r="H858" t="s">
        <v>15</v>
      </c>
      <c r="I858">
        <v>100</v>
      </c>
      <c r="J858" t="s">
        <v>15</v>
      </c>
      <c r="K858" t="s">
        <v>16</v>
      </c>
      <c r="L858" t="str" cm="1">
        <f t="array" ref="L858">_xlfn.IFS(
  C858="PT", "Part-time",
  C858="FT", "Full-time",
  C858="CT", "Contract",
  C858="FL", "Freelance"
)</f>
        <v>Full-time</v>
      </c>
      <c r="M858" t="str" cm="1">
        <f t="array" ref="M858">_xlfn.IFS(
  B858="EN", "Entry-level",
  B858="MI", "Middle-level",
  B858="SE", "Senior-level",
  B858="EX", "Executive-level"
)</f>
        <v>Executive-level</v>
      </c>
    </row>
    <row r="859" spans="1:13" hidden="1" x14ac:dyDescent="0.25">
      <c r="A859">
        <v>2022</v>
      </c>
      <c r="B859" t="s">
        <v>22</v>
      </c>
      <c r="C859" t="s">
        <v>12</v>
      </c>
      <c r="D859" t="s">
        <v>98</v>
      </c>
      <c r="E859">
        <v>167875</v>
      </c>
      <c r="F859" t="s">
        <v>14</v>
      </c>
      <c r="G859">
        <v>167875</v>
      </c>
      <c r="H859" t="s">
        <v>15</v>
      </c>
      <c r="I859">
        <v>100</v>
      </c>
      <c r="J859" t="s">
        <v>15</v>
      </c>
      <c r="K859" t="s">
        <v>16</v>
      </c>
      <c r="L859" t="str" cm="1">
        <f t="array" ref="L859">_xlfn.IFS(
  C859="PT", "Part-time",
  C859="FT", "Full-time",
  C859="CT", "Contract",
  C859="FL", "Freelance"
)</f>
        <v>Full-time</v>
      </c>
      <c r="M859" t="str" cm="1">
        <f t="array" ref="M859">_xlfn.IFS(
  B859="EN", "Entry-level",
  B859="MI", "Middle-level",
  B859="SE", "Senior-level",
  B859="EX", "Executive-level"
)</f>
        <v>Executive-level</v>
      </c>
    </row>
    <row r="860" spans="1:13" hidden="1" x14ac:dyDescent="0.25">
      <c r="A860">
        <v>2022</v>
      </c>
      <c r="B860" t="s">
        <v>22</v>
      </c>
      <c r="C860" t="s">
        <v>12</v>
      </c>
      <c r="D860" t="s">
        <v>32</v>
      </c>
      <c r="E860">
        <v>175000</v>
      </c>
      <c r="F860" t="s">
        <v>14</v>
      </c>
      <c r="G860">
        <v>175000</v>
      </c>
      <c r="H860" t="s">
        <v>15</v>
      </c>
      <c r="I860">
        <v>100</v>
      </c>
      <c r="J860" t="s">
        <v>15</v>
      </c>
      <c r="K860" t="s">
        <v>16</v>
      </c>
      <c r="L860" t="str" cm="1">
        <f t="array" ref="L860">_xlfn.IFS(
  C860="PT", "Part-time",
  C860="FT", "Full-time",
  C860="CT", "Contract",
  C860="FL", "Freelance"
)</f>
        <v>Full-time</v>
      </c>
      <c r="M860" t="str" cm="1">
        <f t="array" ref="M860">_xlfn.IFS(
  B860="EN", "Entry-level",
  B860="MI", "Middle-level",
  B860="SE", "Senior-level",
  B860="EX", "Executive-level"
)</f>
        <v>Executive-level</v>
      </c>
    </row>
    <row r="861" spans="1:13" hidden="1" x14ac:dyDescent="0.25">
      <c r="A861">
        <v>2022</v>
      </c>
      <c r="B861" t="s">
        <v>22</v>
      </c>
      <c r="C861" t="s">
        <v>12</v>
      </c>
      <c r="D861" t="s">
        <v>32</v>
      </c>
      <c r="E861">
        <v>135000</v>
      </c>
      <c r="F861" t="s">
        <v>14</v>
      </c>
      <c r="G861">
        <v>135000</v>
      </c>
      <c r="H861" t="s">
        <v>15</v>
      </c>
      <c r="I861">
        <v>100</v>
      </c>
      <c r="J861" t="s">
        <v>15</v>
      </c>
      <c r="K861" t="s">
        <v>16</v>
      </c>
      <c r="L861" t="str" cm="1">
        <f t="array" ref="L861">_xlfn.IFS(
  C861="PT", "Part-time",
  C861="FT", "Full-time",
  C861="CT", "Contract",
  C861="FL", "Freelance"
)</f>
        <v>Full-time</v>
      </c>
      <c r="M861" t="str" cm="1">
        <f t="array" ref="M861">_xlfn.IFS(
  B861="EN", "Entry-level",
  B861="MI", "Middle-level",
  B861="SE", "Senior-level",
  B861="EX", "Executive-level"
)</f>
        <v>Executive-level</v>
      </c>
    </row>
    <row r="862" spans="1:13" hidden="1" x14ac:dyDescent="0.25">
      <c r="A862">
        <v>2022</v>
      </c>
      <c r="B862" t="s">
        <v>18</v>
      </c>
      <c r="C862" t="s">
        <v>12</v>
      </c>
      <c r="D862" t="s">
        <v>19</v>
      </c>
      <c r="E862">
        <v>209100</v>
      </c>
      <c r="F862" t="s">
        <v>14</v>
      </c>
      <c r="G862">
        <v>209100</v>
      </c>
      <c r="H862" t="s">
        <v>15</v>
      </c>
      <c r="I862">
        <v>100</v>
      </c>
      <c r="J862" t="s">
        <v>15</v>
      </c>
      <c r="K862" t="s">
        <v>28</v>
      </c>
      <c r="L862" t="str" cm="1">
        <f t="array" ref="L862">_xlfn.IFS(
  C862="PT", "Part-time",
  C862="FT", "Full-time",
  C862="CT", "Contract",
  C862="FL", "Freelance"
)</f>
        <v>Full-time</v>
      </c>
      <c r="M862" t="str" cm="1">
        <f t="array" ref="M862">_xlfn.IFS(
  B862="EN", "Entry-level",
  B862="MI", "Middle-level",
  B862="SE", "Senior-level",
  B862="EX", "Executive-level"
)</f>
        <v>Senior-level</v>
      </c>
    </row>
    <row r="863" spans="1:13" hidden="1" x14ac:dyDescent="0.25">
      <c r="A863">
        <v>2022</v>
      </c>
      <c r="B863" t="s">
        <v>18</v>
      </c>
      <c r="C863" t="s">
        <v>12</v>
      </c>
      <c r="D863" t="s">
        <v>19</v>
      </c>
      <c r="E863">
        <v>154600</v>
      </c>
      <c r="F863" t="s">
        <v>14</v>
      </c>
      <c r="G863">
        <v>154600</v>
      </c>
      <c r="H863" t="s">
        <v>15</v>
      </c>
      <c r="I863">
        <v>100</v>
      </c>
      <c r="J863" t="s">
        <v>15</v>
      </c>
      <c r="K863" t="s">
        <v>28</v>
      </c>
      <c r="L863" t="str" cm="1">
        <f t="array" ref="L863">_xlfn.IFS(
  C863="PT", "Part-time",
  C863="FT", "Full-time",
  C863="CT", "Contract",
  C863="FL", "Freelance"
)</f>
        <v>Full-time</v>
      </c>
      <c r="M863" t="str" cm="1">
        <f t="array" ref="M863">_xlfn.IFS(
  B863="EN", "Entry-level",
  B863="MI", "Middle-level",
  B863="SE", "Senior-level",
  B863="EX", "Executive-level"
)</f>
        <v>Senior-level</v>
      </c>
    </row>
    <row r="864" spans="1:13" hidden="1" x14ac:dyDescent="0.25">
      <c r="A864">
        <v>2022</v>
      </c>
      <c r="B864" t="s">
        <v>18</v>
      </c>
      <c r="C864" t="s">
        <v>12</v>
      </c>
      <c r="D864" t="s">
        <v>19</v>
      </c>
      <c r="E864">
        <v>180000</v>
      </c>
      <c r="F864" t="s">
        <v>14</v>
      </c>
      <c r="G864">
        <v>180000</v>
      </c>
      <c r="H864" t="s">
        <v>15</v>
      </c>
      <c r="I864">
        <v>100</v>
      </c>
      <c r="J864" t="s">
        <v>15</v>
      </c>
      <c r="K864" t="s">
        <v>16</v>
      </c>
      <c r="L864" t="str" cm="1">
        <f t="array" ref="L864">_xlfn.IFS(
  C864="PT", "Part-time",
  C864="FT", "Full-time",
  C864="CT", "Contract",
  C864="FL", "Freelance"
)</f>
        <v>Full-time</v>
      </c>
      <c r="M864" t="str" cm="1">
        <f t="array" ref="M864">_xlfn.IFS(
  B864="EN", "Entry-level",
  B864="MI", "Middle-level",
  B864="SE", "Senior-level",
  B864="EX", "Executive-level"
)</f>
        <v>Senior-level</v>
      </c>
    </row>
    <row r="865" spans="1:13" hidden="1" x14ac:dyDescent="0.25">
      <c r="A865">
        <v>2022</v>
      </c>
      <c r="B865" t="s">
        <v>18</v>
      </c>
      <c r="C865" t="s">
        <v>12</v>
      </c>
      <c r="D865" t="s">
        <v>19</v>
      </c>
      <c r="E865">
        <v>160000</v>
      </c>
      <c r="F865" t="s">
        <v>14</v>
      </c>
      <c r="G865">
        <v>160000</v>
      </c>
      <c r="H865" t="s">
        <v>15</v>
      </c>
      <c r="I865">
        <v>100</v>
      </c>
      <c r="J865" t="s">
        <v>15</v>
      </c>
      <c r="K865" t="s">
        <v>16</v>
      </c>
      <c r="L865" t="str" cm="1">
        <f t="array" ref="L865">_xlfn.IFS(
  C865="PT", "Part-time",
  C865="FT", "Full-time",
  C865="CT", "Contract",
  C865="FL", "Freelance"
)</f>
        <v>Full-time</v>
      </c>
      <c r="M865" t="str" cm="1">
        <f t="array" ref="M865">_xlfn.IFS(
  B865="EN", "Entry-level",
  B865="MI", "Middle-level",
  B865="SE", "Senior-level",
  B865="EX", "Executive-level"
)</f>
        <v>Senior-level</v>
      </c>
    </row>
    <row r="866" spans="1:13" x14ac:dyDescent="0.25">
      <c r="A866">
        <v>2022</v>
      </c>
      <c r="B866" t="s">
        <v>18</v>
      </c>
      <c r="C866" t="s">
        <v>12</v>
      </c>
      <c r="D866" t="s">
        <v>17</v>
      </c>
      <c r="E866">
        <v>205300</v>
      </c>
      <c r="F866" t="s">
        <v>14</v>
      </c>
      <c r="G866">
        <v>205300</v>
      </c>
      <c r="H866" t="s">
        <v>15</v>
      </c>
      <c r="I866">
        <v>0</v>
      </c>
      <c r="J866" t="s">
        <v>15</v>
      </c>
      <c r="K866" t="s">
        <v>28</v>
      </c>
      <c r="L866" t="str" cm="1">
        <f t="array" ref="L866">_xlfn.IFS(
  C866="PT", "Part-time",
  C866="FT", "Full-time",
  C866="CT", "Contract",
  C866="FL", "Freelance"
)</f>
        <v>Full-time</v>
      </c>
      <c r="M866" t="str" cm="1">
        <f t="array" ref="M866">_xlfn.IFS(
  B866="EN", "Entry-level",
  B866="MI", "Middle-level",
  B866="SE", "Senior-level",
  B866="EX", "Executive-level"
)</f>
        <v>Senior-level</v>
      </c>
    </row>
    <row r="867" spans="1:13" x14ac:dyDescent="0.25">
      <c r="A867">
        <v>2022</v>
      </c>
      <c r="B867" t="s">
        <v>18</v>
      </c>
      <c r="C867" t="s">
        <v>12</v>
      </c>
      <c r="D867" t="s">
        <v>17</v>
      </c>
      <c r="E867">
        <v>140400</v>
      </c>
      <c r="F867" t="s">
        <v>14</v>
      </c>
      <c r="G867">
        <v>140400</v>
      </c>
      <c r="H867" t="s">
        <v>15</v>
      </c>
      <c r="I867">
        <v>0</v>
      </c>
      <c r="J867" t="s">
        <v>15</v>
      </c>
      <c r="K867" t="s">
        <v>28</v>
      </c>
      <c r="L867" t="str" cm="1">
        <f t="array" ref="L867">_xlfn.IFS(
  C867="PT", "Part-time",
  C867="FT", "Full-time",
  C867="CT", "Contract",
  C867="FL", "Freelance"
)</f>
        <v>Full-time</v>
      </c>
      <c r="M867" t="str" cm="1">
        <f t="array" ref="M867">_xlfn.IFS(
  B867="EN", "Entry-level",
  B867="MI", "Middle-level",
  B867="SE", "Senior-level",
  B867="EX", "Executive-level"
)</f>
        <v>Senior-level</v>
      </c>
    </row>
    <row r="868" spans="1:13" x14ac:dyDescent="0.25">
      <c r="A868">
        <v>2022</v>
      </c>
      <c r="B868" t="s">
        <v>18</v>
      </c>
      <c r="C868" t="s">
        <v>12</v>
      </c>
      <c r="D868" t="s">
        <v>17</v>
      </c>
      <c r="E868">
        <v>176000</v>
      </c>
      <c r="F868" t="s">
        <v>14</v>
      </c>
      <c r="G868">
        <v>176000</v>
      </c>
      <c r="H868" t="s">
        <v>15</v>
      </c>
      <c r="I868">
        <v>100</v>
      </c>
      <c r="J868" t="s">
        <v>15</v>
      </c>
      <c r="K868" t="s">
        <v>16</v>
      </c>
      <c r="L868" t="str" cm="1">
        <f t="array" ref="L868">_xlfn.IFS(
  C868="PT", "Part-time",
  C868="FT", "Full-time",
  C868="CT", "Contract",
  C868="FL", "Freelance"
)</f>
        <v>Full-time</v>
      </c>
      <c r="M868" t="str" cm="1">
        <f t="array" ref="M868">_xlfn.IFS(
  B868="EN", "Entry-level",
  B868="MI", "Middle-level",
  B868="SE", "Senior-level",
  B868="EX", "Executive-level"
)</f>
        <v>Senior-level</v>
      </c>
    </row>
    <row r="869" spans="1:13" x14ac:dyDescent="0.25">
      <c r="A869">
        <v>2022</v>
      </c>
      <c r="B869" t="s">
        <v>18</v>
      </c>
      <c r="C869" t="s">
        <v>12</v>
      </c>
      <c r="D869" t="s">
        <v>17</v>
      </c>
      <c r="E869">
        <v>144000</v>
      </c>
      <c r="F869" t="s">
        <v>14</v>
      </c>
      <c r="G869">
        <v>144000</v>
      </c>
      <c r="H869" t="s">
        <v>15</v>
      </c>
      <c r="I869">
        <v>100</v>
      </c>
      <c r="J869" t="s">
        <v>15</v>
      </c>
      <c r="K869" t="s">
        <v>16</v>
      </c>
      <c r="L869" t="str" cm="1">
        <f t="array" ref="L869">_xlfn.IFS(
  C869="PT", "Part-time",
  C869="FT", "Full-time",
  C869="CT", "Contract",
  C869="FL", "Freelance"
)</f>
        <v>Full-time</v>
      </c>
      <c r="M869" t="str" cm="1">
        <f t="array" ref="M869">_xlfn.IFS(
  B869="EN", "Entry-level",
  B869="MI", "Middle-level",
  B869="SE", "Senior-level",
  B869="EX", "Executive-level"
)</f>
        <v>Senior-level</v>
      </c>
    </row>
    <row r="870" spans="1:13" hidden="1" x14ac:dyDescent="0.25">
      <c r="A870">
        <v>2022</v>
      </c>
      <c r="B870" t="s">
        <v>18</v>
      </c>
      <c r="C870" t="s">
        <v>12</v>
      </c>
      <c r="D870" t="s">
        <v>19</v>
      </c>
      <c r="E870">
        <v>200100</v>
      </c>
      <c r="F870" t="s">
        <v>14</v>
      </c>
      <c r="G870">
        <v>200100</v>
      </c>
      <c r="H870" t="s">
        <v>15</v>
      </c>
      <c r="I870">
        <v>100</v>
      </c>
      <c r="J870" t="s">
        <v>15</v>
      </c>
      <c r="K870" t="s">
        <v>16</v>
      </c>
      <c r="L870" t="str" cm="1">
        <f t="array" ref="L870">_xlfn.IFS(
  C870="PT", "Part-time",
  C870="FT", "Full-time",
  C870="CT", "Contract",
  C870="FL", "Freelance"
)</f>
        <v>Full-time</v>
      </c>
      <c r="M870" t="str" cm="1">
        <f t="array" ref="M870">_xlfn.IFS(
  B870="EN", "Entry-level",
  B870="MI", "Middle-level",
  B870="SE", "Senior-level",
  B870="EX", "Executive-level"
)</f>
        <v>Senior-level</v>
      </c>
    </row>
    <row r="871" spans="1:13" hidden="1" x14ac:dyDescent="0.25">
      <c r="A871">
        <v>2022</v>
      </c>
      <c r="B871" t="s">
        <v>18</v>
      </c>
      <c r="C871" t="s">
        <v>12</v>
      </c>
      <c r="D871" t="s">
        <v>19</v>
      </c>
      <c r="E871">
        <v>160000</v>
      </c>
      <c r="F871" t="s">
        <v>14</v>
      </c>
      <c r="G871">
        <v>160000</v>
      </c>
      <c r="H871" t="s">
        <v>15</v>
      </c>
      <c r="I871">
        <v>100</v>
      </c>
      <c r="J871" t="s">
        <v>15</v>
      </c>
      <c r="K871" t="s">
        <v>16</v>
      </c>
      <c r="L871" t="str" cm="1">
        <f t="array" ref="L871">_xlfn.IFS(
  C871="PT", "Part-time",
  C871="FT", "Full-time",
  C871="CT", "Contract",
  C871="FL", "Freelance"
)</f>
        <v>Full-time</v>
      </c>
      <c r="M871" t="str" cm="1">
        <f t="array" ref="M871">_xlfn.IFS(
  B871="EN", "Entry-level",
  B871="MI", "Middle-level",
  B871="SE", "Senior-level",
  B871="EX", "Executive-level"
)</f>
        <v>Senior-level</v>
      </c>
    </row>
    <row r="872" spans="1:13" hidden="1" x14ac:dyDescent="0.25">
      <c r="A872">
        <v>2022</v>
      </c>
      <c r="B872" t="s">
        <v>18</v>
      </c>
      <c r="C872" t="s">
        <v>12</v>
      </c>
      <c r="D872" t="s">
        <v>19</v>
      </c>
      <c r="E872">
        <v>70500</v>
      </c>
      <c r="F872" t="s">
        <v>14</v>
      </c>
      <c r="G872">
        <v>70500</v>
      </c>
      <c r="H872" t="s">
        <v>15</v>
      </c>
      <c r="I872">
        <v>0</v>
      </c>
      <c r="J872" t="s">
        <v>15</v>
      </c>
      <c r="K872" t="s">
        <v>16</v>
      </c>
      <c r="L872" t="str" cm="1">
        <f t="array" ref="L872">_xlfn.IFS(
  C872="PT", "Part-time",
  C872="FT", "Full-time",
  C872="CT", "Contract",
  C872="FL", "Freelance"
)</f>
        <v>Full-time</v>
      </c>
      <c r="M872" t="str" cm="1">
        <f t="array" ref="M872">_xlfn.IFS(
  B872="EN", "Entry-level",
  B872="MI", "Middle-level",
  B872="SE", "Senior-level",
  B872="EX", "Executive-level"
)</f>
        <v>Senior-level</v>
      </c>
    </row>
    <row r="873" spans="1:13" hidden="1" x14ac:dyDescent="0.25">
      <c r="A873">
        <v>2022</v>
      </c>
      <c r="B873" t="s">
        <v>18</v>
      </c>
      <c r="C873" t="s">
        <v>12</v>
      </c>
      <c r="D873" t="s">
        <v>19</v>
      </c>
      <c r="E873">
        <v>54000</v>
      </c>
      <c r="F873" t="s">
        <v>14</v>
      </c>
      <c r="G873">
        <v>54000</v>
      </c>
      <c r="H873" t="s">
        <v>15</v>
      </c>
      <c r="I873">
        <v>0</v>
      </c>
      <c r="J873" t="s">
        <v>15</v>
      </c>
      <c r="K873" t="s">
        <v>16</v>
      </c>
      <c r="L873" t="str" cm="1">
        <f t="array" ref="L873">_xlfn.IFS(
  C873="PT", "Part-time",
  C873="FT", "Full-time",
  C873="CT", "Contract",
  C873="FL", "Freelance"
)</f>
        <v>Full-time</v>
      </c>
      <c r="M873" t="str" cm="1">
        <f t="array" ref="M873">_xlfn.IFS(
  B873="EN", "Entry-level",
  B873="MI", "Middle-level",
  B873="SE", "Senior-level",
  B873="EX", "Executive-level"
)</f>
        <v>Senior-level</v>
      </c>
    </row>
    <row r="874" spans="1:13" x14ac:dyDescent="0.25">
      <c r="A874">
        <v>2022</v>
      </c>
      <c r="B874" t="s">
        <v>18</v>
      </c>
      <c r="C874" t="s">
        <v>12</v>
      </c>
      <c r="D874" t="s">
        <v>17</v>
      </c>
      <c r="E874">
        <v>205300</v>
      </c>
      <c r="F874" t="s">
        <v>14</v>
      </c>
      <c r="G874">
        <v>205300</v>
      </c>
      <c r="H874" t="s">
        <v>15</v>
      </c>
      <c r="I874">
        <v>0</v>
      </c>
      <c r="J874" t="s">
        <v>15</v>
      </c>
      <c r="K874" t="s">
        <v>16</v>
      </c>
      <c r="L874" t="str" cm="1">
        <f t="array" ref="L874">_xlfn.IFS(
  C874="PT", "Part-time",
  C874="FT", "Full-time",
  C874="CT", "Contract",
  C874="FL", "Freelance"
)</f>
        <v>Full-time</v>
      </c>
      <c r="M874" t="str" cm="1">
        <f t="array" ref="M874">_xlfn.IFS(
  B874="EN", "Entry-level",
  B874="MI", "Middle-level",
  B874="SE", "Senior-level",
  B874="EX", "Executive-level"
)</f>
        <v>Senior-level</v>
      </c>
    </row>
    <row r="875" spans="1:13" x14ac:dyDescent="0.25">
      <c r="A875">
        <v>2022</v>
      </c>
      <c r="B875" t="s">
        <v>18</v>
      </c>
      <c r="C875" t="s">
        <v>12</v>
      </c>
      <c r="D875" t="s">
        <v>17</v>
      </c>
      <c r="E875">
        <v>140400</v>
      </c>
      <c r="F875" t="s">
        <v>14</v>
      </c>
      <c r="G875">
        <v>140400</v>
      </c>
      <c r="H875" t="s">
        <v>15</v>
      </c>
      <c r="I875">
        <v>0</v>
      </c>
      <c r="J875" t="s">
        <v>15</v>
      </c>
      <c r="K875" t="s">
        <v>16</v>
      </c>
      <c r="L875" t="str" cm="1">
        <f t="array" ref="L875">_xlfn.IFS(
  C875="PT", "Part-time",
  C875="FT", "Full-time",
  C875="CT", "Contract",
  C875="FL", "Freelance"
)</f>
        <v>Full-time</v>
      </c>
      <c r="M875" t="str" cm="1">
        <f t="array" ref="M875">_xlfn.IFS(
  B875="EN", "Entry-level",
  B875="MI", "Middle-level",
  B875="SE", "Senior-level",
  B875="EX", "Executive-level"
)</f>
        <v>Senior-level</v>
      </c>
    </row>
    <row r="876" spans="1:13" hidden="1" x14ac:dyDescent="0.25">
      <c r="A876">
        <v>2022</v>
      </c>
      <c r="B876" t="s">
        <v>18</v>
      </c>
      <c r="C876" t="s">
        <v>12</v>
      </c>
      <c r="D876" t="s">
        <v>32</v>
      </c>
      <c r="E876">
        <v>205300</v>
      </c>
      <c r="F876" t="s">
        <v>14</v>
      </c>
      <c r="G876">
        <v>205300</v>
      </c>
      <c r="H876" t="s">
        <v>15</v>
      </c>
      <c r="I876">
        <v>0</v>
      </c>
      <c r="J876" t="s">
        <v>15</v>
      </c>
      <c r="K876" t="s">
        <v>16</v>
      </c>
      <c r="L876" t="str" cm="1">
        <f t="array" ref="L876">_xlfn.IFS(
  C876="PT", "Part-time",
  C876="FT", "Full-time",
  C876="CT", "Contract",
  C876="FL", "Freelance"
)</f>
        <v>Full-time</v>
      </c>
      <c r="M876" t="str" cm="1">
        <f t="array" ref="M876">_xlfn.IFS(
  B876="EN", "Entry-level",
  B876="MI", "Middle-level",
  B876="SE", "Senior-level",
  B876="EX", "Executive-level"
)</f>
        <v>Senior-level</v>
      </c>
    </row>
    <row r="877" spans="1:13" hidden="1" x14ac:dyDescent="0.25">
      <c r="A877">
        <v>2022</v>
      </c>
      <c r="B877" t="s">
        <v>18</v>
      </c>
      <c r="C877" t="s">
        <v>12</v>
      </c>
      <c r="D877" t="s">
        <v>32</v>
      </c>
      <c r="E877">
        <v>184700</v>
      </c>
      <c r="F877" t="s">
        <v>14</v>
      </c>
      <c r="G877">
        <v>184700</v>
      </c>
      <c r="H877" t="s">
        <v>15</v>
      </c>
      <c r="I877">
        <v>0</v>
      </c>
      <c r="J877" t="s">
        <v>15</v>
      </c>
      <c r="K877" t="s">
        <v>16</v>
      </c>
      <c r="L877" t="str" cm="1">
        <f t="array" ref="L877">_xlfn.IFS(
  C877="PT", "Part-time",
  C877="FT", "Full-time",
  C877="CT", "Contract",
  C877="FL", "Freelance"
)</f>
        <v>Full-time</v>
      </c>
      <c r="M877" t="str" cm="1">
        <f t="array" ref="M877">_xlfn.IFS(
  B877="EN", "Entry-level",
  B877="MI", "Middle-level",
  B877="SE", "Senior-level",
  B877="EX", "Executive-level"
)</f>
        <v>Senior-level</v>
      </c>
    </row>
    <row r="878" spans="1:13" hidden="1" x14ac:dyDescent="0.25">
      <c r="A878">
        <v>2022</v>
      </c>
      <c r="B878" t="s">
        <v>18</v>
      </c>
      <c r="C878" t="s">
        <v>12</v>
      </c>
      <c r="D878" t="s">
        <v>19</v>
      </c>
      <c r="E878">
        <v>175100</v>
      </c>
      <c r="F878" t="s">
        <v>14</v>
      </c>
      <c r="G878">
        <v>175100</v>
      </c>
      <c r="H878" t="s">
        <v>15</v>
      </c>
      <c r="I878">
        <v>100</v>
      </c>
      <c r="J878" t="s">
        <v>15</v>
      </c>
      <c r="K878" t="s">
        <v>16</v>
      </c>
      <c r="L878" t="str" cm="1">
        <f t="array" ref="L878">_xlfn.IFS(
  C878="PT", "Part-time",
  C878="FT", "Full-time",
  C878="CT", "Contract",
  C878="FL", "Freelance"
)</f>
        <v>Full-time</v>
      </c>
      <c r="M878" t="str" cm="1">
        <f t="array" ref="M878">_xlfn.IFS(
  B878="EN", "Entry-level",
  B878="MI", "Middle-level",
  B878="SE", "Senior-level",
  B878="EX", "Executive-level"
)</f>
        <v>Senior-level</v>
      </c>
    </row>
    <row r="879" spans="1:13" hidden="1" x14ac:dyDescent="0.25">
      <c r="A879">
        <v>2022</v>
      </c>
      <c r="B879" t="s">
        <v>18</v>
      </c>
      <c r="C879" t="s">
        <v>12</v>
      </c>
      <c r="D879" t="s">
        <v>19</v>
      </c>
      <c r="E879">
        <v>140250</v>
      </c>
      <c r="F879" t="s">
        <v>14</v>
      </c>
      <c r="G879">
        <v>140250</v>
      </c>
      <c r="H879" t="s">
        <v>15</v>
      </c>
      <c r="I879">
        <v>100</v>
      </c>
      <c r="J879" t="s">
        <v>15</v>
      </c>
      <c r="K879" t="s">
        <v>16</v>
      </c>
      <c r="L879" t="str" cm="1">
        <f t="array" ref="L879">_xlfn.IFS(
  C879="PT", "Part-time",
  C879="FT", "Full-time",
  C879="CT", "Contract",
  C879="FL", "Freelance"
)</f>
        <v>Full-time</v>
      </c>
      <c r="M879" t="str" cm="1">
        <f t="array" ref="M879">_xlfn.IFS(
  B879="EN", "Entry-level",
  B879="MI", "Middle-level",
  B879="SE", "Senior-level",
  B879="EX", "Executive-level"
)</f>
        <v>Senior-level</v>
      </c>
    </row>
    <row r="880" spans="1:13" hidden="1" x14ac:dyDescent="0.25">
      <c r="A880">
        <v>2022</v>
      </c>
      <c r="B880" t="s">
        <v>18</v>
      </c>
      <c r="C880" t="s">
        <v>12</v>
      </c>
      <c r="D880" t="s">
        <v>24</v>
      </c>
      <c r="E880">
        <v>116150</v>
      </c>
      <c r="F880" t="s">
        <v>14</v>
      </c>
      <c r="G880">
        <v>116150</v>
      </c>
      <c r="H880" t="s">
        <v>15</v>
      </c>
      <c r="I880">
        <v>100</v>
      </c>
      <c r="J880" t="s">
        <v>15</v>
      </c>
      <c r="K880" t="s">
        <v>16</v>
      </c>
      <c r="L880" t="str" cm="1">
        <f t="array" ref="L880">_xlfn.IFS(
  C880="PT", "Part-time",
  C880="FT", "Full-time",
  C880="CT", "Contract",
  C880="FL", "Freelance"
)</f>
        <v>Full-time</v>
      </c>
      <c r="M880" t="str" cm="1">
        <f t="array" ref="M880">_xlfn.IFS(
  B880="EN", "Entry-level",
  B880="MI", "Middle-level",
  B880="SE", "Senior-level",
  B880="EX", "Executive-level"
)</f>
        <v>Senior-level</v>
      </c>
    </row>
    <row r="881" spans="1:13" hidden="1" x14ac:dyDescent="0.25">
      <c r="A881">
        <v>2022</v>
      </c>
      <c r="B881" t="s">
        <v>18</v>
      </c>
      <c r="C881" t="s">
        <v>12</v>
      </c>
      <c r="D881" t="s">
        <v>24</v>
      </c>
      <c r="E881">
        <v>99050</v>
      </c>
      <c r="F881" t="s">
        <v>14</v>
      </c>
      <c r="G881">
        <v>99050</v>
      </c>
      <c r="H881" t="s">
        <v>15</v>
      </c>
      <c r="I881">
        <v>100</v>
      </c>
      <c r="J881" t="s">
        <v>15</v>
      </c>
      <c r="K881" t="s">
        <v>16</v>
      </c>
      <c r="L881" t="str" cm="1">
        <f t="array" ref="L881">_xlfn.IFS(
  C881="PT", "Part-time",
  C881="FT", "Full-time",
  C881="CT", "Contract",
  C881="FL", "Freelance"
)</f>
        <v>Full-time</v>
      </c>
      <c r="M881" t="str" cm="1">
        <f t="array" ref="M881">_xlfn.IFS(
  B881="EN", "Entry-level",
  B881="MI", "Middle-level",
  B881="SE", "Senior-level",
  B881="EX", "Executive-level"
)</f>
        <v>Senior-level</v>
      </c>
    </row>
    <row r="882" spans="1:13" hidden="1" x14ac:dyDescent="0.25">
      <c r="A882">
        <v>2022</v>
      </c>
      <c r="B882" t="s">
        <v>18</v>
      </c>
      <c r="C882" t="s">
        <v>12</v>
      </c>
      <c r="D882" t="s">
        <v>19</v>
      </c>
      <c r="E882">
        <v>145000</v>
      </c>
      <c r="F882" t="s">
        <v>14</v>
      </c>
      <c r="G882">
        <v>145000</v>
      </c>
      <c r="H882" t="s">
        <v>15</v>
      </c>
      <c r="I882">
        <v>100</v>
      </c>
      <c r="J882" t="s">
        <v>15</v>
      </c>
      <c r="K882" t="s">
        <v>16</v>
      </c>
      <c r="L882" t="str" cm="1">
        <f t="array" ref="L882">_xlfn.IFS(
  C882="PT", "Part-time",
  C882="FT", "Full-time",
  C882="CT", "Contract",
  C882="FL", "Freelance"
)</f>
        <v>Full-time</v>
      </c>
      <c r="M882" t="str" cm="1">
        <f t="array" ref="M882">_xlfn.IFS(
  B882="EN", "Entry-level",
  B882="MI", "Middle-level",
  B882="SE", "Senior-level",
  B882="EX", "Executive-level"
)</f>
        <v>Senior-level</v>
      </c>
    </row>
    <row r="883" spans="1:13" hidden="1" x14ac:dyDescent="0.25">
      <c r="A883">
        <v>2022</v>
      </c>
      <c r="B883" t="s">
        <v>18</v>
      </c>
      <c r="C883" t="s">
        <v>12</v>
      </c>
      <c r="D883" t="s">
        <v>19</v>
      </c>
      <c r="E883">
        <v>130000</v>
      </c>
      <c r="F883" t="s">
        <v>14</v>
      </c>
      <c r="G883">
        <v>130000</v>
      </c>
      <c r="H883" t="s">
        <v>15</v>
      </c>
      <c r="I883">
        <v>100</v>
      </c>
      <c r="J883" t="s">
        <v>15</v>
      </c>
      <c r="K883" t="s">
        <v>16</v>
      </c>
      <c r="L883" t="str" cm="1">
        <f t="array" ref="L883">_xlfn.IFS(
  C883="PT", "Part-time",
  C883="FT", "Full-time",
  C883="CT", "Contract",
  C883="FL", "Freelance"
)</f>
        <v>Full-time</v>
      </c>
      <c r="M883" t="str" cm="1">
        <f t="array" ref="M883">_xlfn.IFS(
  B883="EN", "Entry-level",
  B883="MI", "Middle-level",
  B883="SE", "Senior-level",
  B883="EX", "Executive-level"
)</f>
        <v>Senior-level</v>
      </c>
    </row>
    <row r="884" spans="1:13" hidden="1" x14ac:dyDescent="0.25">
      <c r="A884">
        <v>2022</v>
      </c>
      <c r="B884" t="s">
        <v>18</v>
      </c>
      <c r="C884" t="s">
        <v>12</v>
      </c>
      <c r="D884" t="s">
        <v>24</v>
      </c>
      <c r="E884">
        <v>112900</v>
      </c>
      <c r="F884" t="s">
        <v>14</v>
      </c>
      <c r="G884">
        <v>112900</v>
      </c>
      <c r="H884" t="s">
        <v>15</v>
      </c>
      <c r="I884">
        <v>100</v>
      </c>
      <c r="J884" t="s">
        <v>15</v>
      </c>
      <c r="K884" t="s">
        <v>16</v>
      </c>
      <c r="L884" t="str" cm="1">
        <f t="array" ref="L884">_xlfn.IFS(
  C884="PT", "Part-time",
  C884="FT", "Full-time",
  C884="CT", "Contract",
  C884="FL", "Freelance"
)</f>
        <v>Full-time</v>
      </c>
      <c r="M884" t="str" cm="1">
        <f t="array" ref="M884">_xlfn.IFS(
  B884="EN", "Entry-level",
  B884="MI", "Middle-level",
  B884="SE", "Senior-level",
  B884="EX", "Executive-level"
)</f>
        <v>Senior-level</v>
      </c>
    </row>
    <row r="885" spans="1:13" hidden="1" x14ac:dyDescent="0.25">
      <c r="A885">
        <v>2022</v>
      </c>
      <c r="B885" t="s">
        <v>18</v>
      </c>
      <c r="C885" t="s">
        <v>12</v>
      </c>
      <c r="D885" t="s">
        <v>24</v>
      </c>
      <c r="E885">
        <v>90320</v>
      </c>
      <c r="F885" t="s">
        <v>14</v>
      </c>
      <c r="G885">
        <v>90320</v>
      </c>
      <c r="H885" t="s">
        <v>15</v>
      </c>
      <c r="I885">
        <v>100</v>
      </c>
      <c r="J885" t="s">
        <v>15</v>
      </c>
      <c r="K885" t="s">
        <v>16</v>
      </c>
      <c r="L885" t="str" cm="1">
        <f t="array" ref="L885">_xlfn.IFS(
  C885="PT", "Part-time",
  C885="FT", "Full-time",
  C885="CT", "Contract",
  C885="FL", "Freelance"
)</f>
        <v>Full-time</v>
      </c>
      <c r="M885" t="str" cm="1">
        <f t="array" ref="M885">_xlfn.IFS(
  B885="EN", "Entry-level",
  B885="MI", "Middle-level",
  B885="SE", "Senior-level",
  B885="EX", "Executive-level"
)</f>
        <v>Senior-level</v>
      </c>
    </row>
    <row r="886" spans="1:13" hidden="1" x14ac:dyDescent="0.25">
      <c r="A886">
        <v>2022</v>
      </c>
      <c r="B886" t="s">
        <v>11</v>
      </c>
      <c r="C886" t="s">
        <v>12</v>
      </c>
      <c r="D886" t="s">
        <v>24</v>
      </c>
      <c r="E886">
        <v>85000</v>
      </c>
      <c r="F886" t="s">
        <v>14</v>
      </c>
      <c r="G886">
        <v>85000</v>
      </c>
      <c r="H886" t="s">
        <v>30</v>
      </c>
      <c r="I886">
        <v>0</v>
      </c>
      <c r="J886" t="s">
        <v>30</v>
      </c>
      <c r="K886" t="s">
        <v>16</v>
      </c>
      <c r="L886" t="str" cm="1">
        <f t="array" ref="L886">_xlfn.IFS(
  C886="PT", "Part-time",
  C886="FT", "Full-time",
  C886="CT", "Contract",
  C886="FL", "Freelance"
)</f>
        <v>Full-time</v>
      </c>
      <c r="M886" t="str" cm="1">
        <f t="array" ref="M886">_xlfn.IFS(
  B886="EN", "Entry-level",
  B886="MI", "Middle-level",
  B886="SE", "Senior-level",
  B886="EX", "Executive-level"
)</f>
        <v>Middle-level</v>
      </c>
    </row>
    <row r="887" spans="1:13" hidden="1" x14ac:dyDescent="0.25">
      <c r="A887">
        <v>2022</v>
      </c>
      <c r="B887" t="s">
        <v>11</v>
      </c>
      <c r="C887" t="s">
        <v>12</v>
      </c>
      <c r="D887" t="s">
        <v>24</v>
      </c>
      <c r="E887">
        <v>75000</v>
      </c>
      <c r="F887" t="s">
        <v>14</v>
      </c>
      <c r="G887">
        <v>75000</v>
      </c>
      <c r="H887" t="s">
        <v>30</v>
      </c>
      <c r="I887">
        <v>0</v>
      </c>
      <c r="J887" t="s">
        <v>30</v>
      </c>
      <c r="K887" t="s">
        <v>16</v>
      </c>
      <c r="L887" t="str" cm="1">
        <f t="array" ref="L887">_xlfn.IFS(
  C887="PT", "Part-time",
  C887="FT", "Full-time",
  C887="CT", "Contract",
  C887="FL", "Freelance"
)</f>
        <v>Full-time</v>
      </c>
      <c r="M887" t="str" cm="1">
        <f t="array" ref="M887">_xlfn.IFS(
  B887="EN", "Entry-level",
  B887="MI", "Middle-level",
  B887="SE", "Senior-level",
  B887="EX", "Executive-level"
)</f>
        <v>Middle-level</v>
      </c>
    </row>
    <row r="888" spans="1:13" hidden="1" x14ac:dyDescent="0.25">
      <c r="A888">
        <v>2022</v>
      </c>
      <c r="B888" t="s">
        <v>18</v>
      </c>
      <c r="C888" t="s">
        <v>12</v>
      </c>
      <c r="D888" t="s">
        <v>13</v>
      </c>
      <c r="E888">
        <v>214000</v>
      </c>
      <c r="F888" t="s">
        <v>14</v>
      </c>
      <c r="G888">
        <v>214000</v>
      </c>
      <c r="H888" t="s">
        <v>15</v>
      </c>
      <c r="I888">
        <v>100</v>
      </c>
      <c r="J888" t="s">
        <v>15</v>
      </c>
      <c r="K888" t="s">
        <v>16</v>
      </c>
      <c r="L888" t="str" cm="1">
        <f t="array" ref="L888">_xlfn.IFS(
  C888="PT", "Part-time",
  C888="FT", "Full-time",
  C888="CT", "Contract",
  C888="FL", "Freelance"
)</f>
        <v>Full-time</v>
      </c>
      <c r="M888" t="str" cm="1">
        <f t="array" ref="M888">_xlfn.IFS(
  B888="EN", "Entry-level",
  B888="MI", "Middle-level",
  B888="SE", "Senior-level",
  B888="EX", "Executive-level"
)</f>
        <v>Senior-level</v>
      </c>
    </row>
    <row r="889" spans="1:13" hidden="1" x14ac:dyDescent="0.25">
      <c r="A889">
        <v>2022</v>
      </c>
      <c r="B889" t="s">
        <v>18</v>
      </c>
      <c r="C889" t="s">
        <v>12</v>
      </c>
      <c r="D889" t="s">
        <v>13</v>
      </c>
      <c r="E889">
        <v>192600</v>
      </c>
      <c r="F889" t="s">
        <v>14</v>
      </c>
      <c r="G889">
        <v>192600</v>
      </c>
      <c r="H889" t="s">
        <v>15</v>
      </c>
      <c r="I889">
        <v>100</v>
      </c>
      <c r="J889" t="s">
        <v>15</v>
      </c>
      <c r="K889" t="s">
        <v>16</v>
      </c>
      <c r="L889" t="str" cm="1">
        <f t="array" ref="L889">_xlfn.IFS(
  C889="PT", "Part-time",
  C889="FT", "Full-time",
  C889="CT", "Contract",
  C889="FL", "Freelance"
)</f>
        <v>Full-time</v>
      </c>
      <c r="M889" t="str" cm="1">
        <f t="array" ref="M889">_xlfn.IFS(
  B889="EN", "Entry-level",
  B889="MI", "Middle-level",
  B889="SE", "Senior-level",
  B889="EX", "Executive-level"
)</f>
        <v>Senior-level</v>
      </c>
    </row>
    <row r="890" spans="1:13" hidden="1" x14ac:dyDescent="0.25">
      <c r="A890">
        <v>2022</v>
      </c>
      <c r="B890" t="s">
        <v>18</v>
      </c>
      <c r="C890" t="s">
        <v>12</v>
      </c>
      <c r="D890" t="s">
        <v>38</v>
      </c>
      <c r="E890">
        <v>266400</v>
      </c>
      <c r="F890" t="s">
        <v>14</v>
      </c>
      <c r="G890">
        <v>266400</v>
      </c>
      <c r="H890" t="s">
        <v>15</v>
      </c>
      <c r="I890">
        <v>100</v>
      </c>
      <c r="J890" t="s">
        <v>15</v>
      </c>
      <c r="K890" t="s">
        <v>16</v>
      </c>
      <c r="L890" t="str" cm="1">
        <f t="array" ref="L890">_xlfn.IFS(
  C890="PT", "Part-time",
  C890="FT", "Full-time",
  C890="CT", "Contract",
  C890="FL", "Freelance"
)</f>
        <v>Full-time</v>
      </c>
      <c r="M890" t="str" cm="1">
        <f t="array" ref="M890">_xlfn.IFS(
  B890="EN", "Entry-level",
  B890="MI", "Middle-level",
  B890="SE", "Senior-level",
  B890="EX", "Executive-level"
)</f>
        <v>Senior-level</v>
      </c>
    </row>
    <row r="891" spans="1:13" hidden="1" x14ac:dyDescent="0.25">
      <c r="A891">
        <v>2022</v>
      </c>
      <c r="B891" t="s">
        <v>18</v>
      </c>
      <c r="C891" t="s">
        <v>12</v>
      </c>
      <c r="D891" t="s">
        <v>38</v>
      </c>
      <c r="E891">
        <v>213120</v>
      </c>
      <c r="F891" t="s">
        <v>14</v>
      </c>
      <c r="G891">
        <v>213120</v>
      </c>
      <c r="H891" t="s">
        <v>15</v>
      </c>
      <c r="I891">
        <v>100</v>
      </c>
      <c r="J891" t="s">
        <v>15</v>
      </c>
      <c r="K891" t="s">
        <v>16</v>
      </c>
      <c r="L891" t="str" cm="1">
        <f t="array" ref="L891">_xlfn.IFS(
  C891="PT", "Part-time",
  C891="FT", "Full-time",
  C891="CT", "Contract",
  C891="FL", "Freelance"
)</f>
        <v>Full-time</v>
      </c>
      <c r="M891" t="str" cm="1">
        <f t="array" ref="M891">_xlfn.IFS(
  B891="EN", "Entry-level",
  B891="MI", "Middle-level",
  B891="SE", "Senior-level",
  B891="EX", "Executive-level"
)</f>
        <v>Senior-level</v>
      </c>
    </row>
    <row r="892" spans="1:13" hidden="1" x14ac:dyDescent="0.25">
      <c r="A892">
        <v>2022</v>
      </c>
      <c r="B892" t="s">
        <v>18</v>
      </c>
      <c r="C892" t="s">
        <v>12</v>
      </c>
      <c r="D892" t="s">
        <v>19</v>
      </c>
      <c r="E892">
        <v>155000</v>
      </c>
      <c r="F892" t="s">
        <v>14</v>
      </c>
      <c r="G892">
        <v>155000</v>
      </c>
      <c r="H892" t="s">
        <v>15</v>
      </c>
      <c r="I892">
        <v>100</v>
      </c>
      <c r="J892" t="s">
        <v>15</v>
      </c>
      <c r="K892" t="s">
        <v>16</v>
      </c>
      <c r="L892" t="str" cm="1">
        <f t="array" ref="L892">_xlfn.IFS(
  C892="PT", "Part-time",
  C892="FT", "Full-time",
  C892="CT", "Contract",
  C892="FL", "Freelance"
)</f>
        <v>Full-time</v>
      </c>
      <c r="M892" t="str" cm="1">
        <f t="array" ref="M892">_xlfn.IFS(
  B892="EN", "Entry-level",
  B892="MI", "Middle-level",
  B892="SE", "Senior-level",
  B892="EX", "Executive-level"
)</f>
        <v>Senior-level</v>
      </c>
    </row>
    <row r="893" spans="1:13" hidden="1" x14ac:dyDescent="0.25">
      <c r="A893">
        <v>2022</v>
      </c>
      <c r="B893" t="s">
        <v>18</v>
      </c>
      <c r="C893" t="s">
        <v>12</v>
      </c>
      <c r="D893" t="s">
        <v>19</v>
      </c>
      <c r="E893">
        <v>115000</v>
      </c>
      <c r="F893" t="s">
        <v>14</v>
      </c>
      <c r="G893">
        <v>115000</v>
      </c>
      <c r="H893" t="s">
        <v>15</v>
      </c>
      <c r="I893">
        <v>100</v>
      </c>
      <c r="J893" t="s">
        <v>15</v>
      </c>
      <c r="K893" t="s">
        <v>16</v>
      </c>
      <c r="L893" t="str" cm="1">
        <f t="array" ref="L893">_xlfn.IFS(
  C893="PT", "Part-time",
  C893="FT", "Full-time",
  C893="CT", "Contract",
  C893="FL", "Freelance"
)</f>
        <v>Full-time</v>
      </c>
      <c r="M893" t="str" cm="1">
        <f t="array" ref="M893">_xlfn.IFS(
  B893="EN", "Entry-level",
  B893="MI", "Middle-level",
  B893="SE", "Senior-level",
  B893="EX", "Executive-level"
)</f>
        <v>Senior-level</v>
      </c>
    </row>
    <row r="894" spans="1:13" x14ac:dyDescent="0.25">
      <c r="A894">
        <v>2022</v>
      </c>
      <c r="B894" t="s">
        <v>11</v>
      </c>
      <c r="C894" t="s">
        <v>12</v>
      </c>
      <c r="D894" t="s">
        <v>17</v>
      </c>
      <c r="E894">
        <v>141300</v>
      </c>
      <c r="F894" t="s">
        <v>14</v>
      </c>
      <c r="G894">
        <v>141300</v>
      </c>
      <c r="H894" t="s">
        <v>15</v>
      </c>
      <c r="I894">
        <v>0</v>
      </c>
      <c r="J894" t="s">
        <v>15</v>
      </c>
      <c r="K894" t="s">
        <v>16</v>
      </c>
      <c r="L894" t="str" cm="1">
        <f t="array" ref="L894">_xlfn.IFS(
  C894="PT", "Part-time",
  C894="FT", "Full-time",
  C894="CT", "Contract",
  C894="FL", "Freelance"
)</f>
        <v>Full-time</v>
      </c>
      <c r="M894" t="str" cm="1">
        <f t="array" ref="M894">_xlfn.IFS(
  B894="EN", "Entry-level",
  B894="MI", "Middle-level",
  B894="SE", "Senior-level",
  B894="EX", "Executive-level"
)</f>
        <v>Middle-level</v>
      </c>
    </row>
    <row r="895" spans="1:13" x14ac:dyDescent="0.25">
      <c r="A895">
        <v>2022</v>
      </c>
      <c r="B895" t="s">
        <v>11</v>
      </c>
      <c r="C895" t="s">
        <v>12</v>
      </c>
      <c r="D895" t="s">
        <v>17</v>
      </c>
      <c r="E895">
        <v>102100</v>
      </c>
      <c r="F895" t="s">
        <v>14</v>
      </c>
      <c r="G895">
        <v>102100</v>
      </c>
      <c r="H895" t="s">
        <v>15</v>
      </c>
      <c r="I895">
        <v>0</v>
      </c>
      <c r="J895" t="s">
        <v>15</v>
      </c>
      <c r="K895" t="s">
        <v>16</v>
      </c>
      <c r="L895" t="str" cm="1">
        <f t="array" ref="L895">_xlfn.IFS(
  C895="PT", "Part-time",
  C895="FT", "Full-time",
  C895="CT", "Contract",
  C895="FL", "Freelance"
)</f>
        <v>Full-time</v>
      </c>
      <c r="M895" t="str" cm="1">
        <f t="array" ref="M895">_xlfn.IFS(
  B895="EN", "Entry-level",
  B895="MI", "Middle-level",
  B895="SE", "Senior-level",
  B895="EX", "Executive-level"
)</f>
        <v>Middle-level</v>
      </c>
    </row>
    <row r="896" spans="1:13" hidden="1" x14ac:dyDescent="0.25">
      <c r="A896">
        <v>2022</v>
      </c>
      <c r="B896" t="s">
        <v>18</v>
      </c>
      <c r="C896" t="s">
        <v>12</v>
      </c>
      <c r="D896" t="s">
        <v>24</v>
      </c>
      <c r="E896">
        <v>115934</v>
      </c>
      <c r="F896" t="s">
        <v>14</v>
      </c>
      <c r="G896">
        <v>115934</v>
      </c>
      <c r="H896" t="s">
        <v>15</v>
      </c>
      <c r="I896">
        <v>100</v>
      </c>
      <c r="J896" t="s">
        <v>15</v>
      </c>
      <c r="K896" t="s">
        <v>16</v>
      </c>
      <c r="L896" t="str" cm="1">
        <f t="array" ref="L896">_xlfn.IFS(
  C896="PT", "Part-time",
  C896="FT", "Full-time",
  C896="CT", "Contract",
  C896="FL", "Freelance"
)</f>
        <v>Full-time</v>
      </c>
      <c r="M896" t="str" cm="1">
        <f t="array" ref="M896">_xlfn.IFS(
  B896="EN", "Entry-level",
  B896="MI", "Middle-level",
  B896="SE", "Senior-level",
  B896="EX", "Executive-level"
)</f>
        <v>Senior-level</v>
      </c>
    </row>
    <row r="897" spans="1:13" hidden="1" x14ac:dyDescent="0.25">
      <c r="A897">
        <v>2022</v>
      </c>
      <c r="B897" t="s">
        <v>18</v>
      </c>
      <c r="C897" t="s">
        <v>12</v>
      </c>
      <c r="D897" t="s">
        <v>24</v>
      </c>
      <c r="E897">
        <v>81666</v>
      </c>
      <c r="F897" t="s">
        <v>14</v>
      </c>
      <c r="G897">
        <v>81666</v>
      </c>
      <c r="H897" t="s">
        <v>15</v>
      </c>
      <c r="I897">
        <v>100</v>
      </c>
      <c r="J897" t="s">
        <v>15</v>
      </c>
      <c r="K897" t="s">
        <v>16</v>
      </c>
      <c r="L897" t="str" cm="1">
        <f t="array" ref="L897">_xlfn.IFS(
  C897="PT", "Part-time",
  C897="FT", "Full-time",
  C897="CT", "Contract",
  C897="FL", "Freelance"
)</f>
        <v>Full-time</v>
      </c>
      <c r="M897" t="str" cm="1">
        <f t="array" ref="M897">_xlfn.IFS(
  B897="EN", "Entry-level",
  B897="MI", "Middle-level",
  B897="SE", "Senior-level",
  B897="EX", "Executive-level"
)</f>
        <v>Senior-level</v>
      </c>
    </row>
    <row r="898" spans="1:13" hidden="1" x14ac:dyDescent="0.25">
      <c r="A898">
        <v>2022</v>
      </c>
      <c r="B898" t="s">
        <v>11</v>
      </c>
      <c r="C898" t="s">
        <v>12</v>
      </c>
      <c r="D898" t="s">
        <v>19</v>
      </c>
      <c r="E898">
        <v>206699</v>
      </c>
      <c r="F898" t="s">
        <v>14</v>
      </c>
      <c r="G898">
        <v>206699</v>
      </c>
      <c r="H898" t="s">
        <v>15</v>
      </c>
      <c r="I898">
        <v>0</v>
      </c>
      <c r="J898" t="s">
        <v>15</v>
      </c>
      <c r="K898" t="s">
        <v>16</v>
      </c>
      <c r="L898" t="str" cm="1">
        <f t="array" ref="L898">_xlfn.IFS(
  C898="PT", "Part-time",
  C898="FT", "Full-time",
  C898="CT", "Contract",
  C898="FL", "Freelance"
)</f>
        <v>Full-time</v>
      </c>
      <c r="M898" t="str" cm="1">
        <f t="array" ref="M898">_xlfn.IFS(
  B898="EN", "Entry-level",
  B898="MI", "Middle-level",
  B898="SE", "Senior-level",
  B898="EX", "Executive-level"
)</f>
        <v>Middle-level</v>
      </c>
    </row>
    <row r="899" spans="1:13" hidden="1" x14ac:dyDescent="0.25">
      <c r="A899">
        <v>2022</v>
      </c>
      <c r="B899" t="s">
        <v>11</v>
      </c>
      <c r="C899" t="s">
        <v>12</v>
      </c>
      <c r="D899" t="s">
        <v>19</v>
      </c>
      <c r="E899">
        <v>99100</v>
      </c>
      <c r="F899" t="s">
        <v>14</v>
      </c>
      <c r="G899">
        <v>99100</v>
      </c>
      <c r="H899" t="s">
        <v>15</v>
      </c>
      <c r="I899">
        <v>0</v>
      </c>
      <c r="J899" t="s">
        <v>15</v>
      </c>
      <c r="K899" t="s">
        <v>16</v>
      </c>
      <c r="L899" t="str" cm="1">
        <f t="array" ref="L899">_xlfn.IFS(
  C899="PT", "Part-time",
  C899="FT", "Full-time",
  C899="CT", "Contract",
  C899="FL", "Freelance"
)</f>
        <v>Full-time</v>
      </c>
      <c r="M899" t="str" cm="1">
        <f t="array" ref="M899">_xlfn.IFS(
  B899="EN", "Entry-level",
  B899="MI", "Middle-level",
  B899="SE", "Senior-level",
  B899="EX", "Executive-level"
)</f>
        <v>Middle-level</v>
      </c>
    </row>
    <row r="900" spans="1:13" hidden="1" x14ac:dyDescent="0.25">
      <c r="A900">
        <v>2022</v>
      </c>
      <c r="B900" t="s">
        <v>18</v>
      </c>
      <c r="C900" t="s">
        <v>12</v>
      </c>
      <c r="D900" t="s">
        <v>19</v>
      </c>
      <c r="E900">
        <v>130000</v>
      </c>
      <c r="F900" t="s">
        <v>14</v>
      </c>
      <c r="G900">
        <v>130000</v>
      </c>
      <c r="H900" t="s">
        <v>15</v>
      </c>
      <c r="I900">
        <v>100</v>
      </c>
      <c r="J900" t="s">
        <v>15</v>
      </c>
      <c r="K900" t="s">
        <v>16</v>
      </c>
      <c r="L900" t="str" cm="1">
        <f t="array" ref="L900">_xlfn.IFS(
  C900="PT", "Part-time",
  C900="FT", "Full-time",
  C900="CT", "Contract",
  C900="FL", "Freelance"
)</f>
        <v>Full-time</v>
      </c>
      <c r="M900" t="str" cm="1">
        <f t="array" ref="M900">_xlfn.IFS(
  B900="EN", "Entry-level",
  B900="MI", "Middle-level",
  B900="SE", "Senior-level",
  B900="EX", "Executive-level"
)</f>
        <v>Senior-level</v>
      </c>
    </row>
    <row r="901" spans="1:13" hidden="1" x14ac:dyDescent="0.25">
      <c r="A901">
        <v>2022</v>
      </c>
      <c r="B901" t="s">
        <v>18</v>
      </c>
      <c r="C901" t="s">
        <v>12</v>
      </c>
      <c r="D901" t="s">
        <v>19</v>
      </c>
      <c r="E901">
        <v>110500</v>
      </c>
      <c r="F901" t="s">
        <v>14</v>
      </c>
      <c r="G901">
        <v>110500</v>
      </c>
      <c r="H901" t="s">
        <v>15</v>
      </c>
      <c r="I901">
        <v>100</v>
      </c>
      <c r="J901" t="s">
        <v>15</v>
      </c>
      <c r="K901" t="s">
        <v>16</v>
      </c>
      <c r="L901" t="str" cm="1">
        <f t="array" ref="L901">_xlfn.IFS(
  C901="PT", "Part-time",
  C901="FT", "Full-time",
  C901="CT", "Contract",
  C901="FL", "Freelance"
)</f>
        <v>Full-time</v>
      </c>
      <c r="M901" t="str" cm="1">
        <f t="array" ref="M901">_xlfn.IFS(
  B901="EN", "Entry-level",
  B901="MI", "Middle-level",
  B901="SE", "Senior-level",
  B901="EX", "Executive-level"
)</f>
        <v>Senior-level</v>
      </c>
    </row>
    <row r="902" spans="1:13" hidden="1" x14ac:dyDescent="0.25">
      <c r="A902">
        <v>2022</v>
      </c>
      <c r="B902" t="s">
        <v>11</v>
      </c>
      <c r="C902" t="s">
        <v>12</v>
      </c>
      <c r="D902" t="s">
        <v>24</v>
      </c>
      <c r="E902">
        <v>50000</v>
      </c>
      <c r="F902" t="s">
        <v>26</v>
      </c>
      <c r="G902">
        <v>61927</v>
      </c>
      <c r="H902" t="s">
        <v>27</v>
      </c>
      <c r="I902">
        <v>0</v>
      </c>
      <c r="J902" t="s">
        <v>27</v>
      </c>
      <c r="K902" t="s">
        <v>16</v>
      </c>
      <c r="L902" t="str" cm="1">
        <f t="array" ref="L902">_xlfn.IFS(
  C902="PT", "Part-time",
  C902="FT", "Full-time",
  C902="CT", "Contract",
  C902="FL", "Freelance"
)</f>
        <v>Full-time</v>
      </c>
      <c r="M902" t="str" cm="1">
        <f t="array" ref="M902">_xlfn.IFS(
  B902="EN", "Entry-level",
  B902="MI", "Middle-level",
  B902="SE", "Senior-level",
  B902="EX", "Executive-level"
)</f>
        <v>Middle-level</v>
      </c>
    </row>
    <row r="903" spans="1:13" hidden="1" x14ac:dyDescent="0.25">
      <c r="A903">
        <v>2022</v>
      </c>
      <c r="B903" t="s">
        <v>11</v>
      </c>
      <c r="C903" t="s">
        <v>12</v>
      </c>
      <c r="D903" t="s">
        <v>24</v>
      </c>
      <c r="E903">
        <v>35000</v>
      </c>
      <c r="F903" t="s">
        <v>26</v>
      </c>
      <c r="G903">
        <v>43349</v>
      </c>
      <c r="H903" t="s">
        <v>27</v>
      </c>
      <c r="I903">
        <v>0</v>
      </c>
      <c r="J903" t="s">
        <v>27</v>
      </c>
      <c r="K903" t="s">
        <v>16</v>
      </c>
      <c r="L903" t="str" cm="1">
        <f t="array" ref="L903">_xlfn.IFS(
  C903="PT", "Part-time",
  C903="FT", "Full-time",
  C903="CT", "Contract",
  C903="FL", "Freelance"
)</f>
        <v>Full-time</v>
      </c>
      <c r="M903" t="str" cm="1">
        <f t="array" ref="M903">_xlfn.IFS(
  B903="EN", "Entry-level",
  B903="MI", "Middle-level",
  B903="SE", "Senior-level",
  B903="EX", "Executive-level"
)</f>
        <v>Middle-level</v>
      </c>
    </row>
    <row r="904" spans="1:13" hidden="1" x14ac:dyDescent="0.25">
      <c r="A904">
        <v>2022</v>
      </c>
      <c r="B904" t="s">
        <v>18</v>
      </c>
      <c r="C904" t="s">
        <v>12</v>
      </c>
      <c r="D904" t="s">
        <v>24</v>
      </c>
      <c r="E904">
        <v>80000</v>
      </c>
      <c r="F904" t="s">
        <v>14</v>
      </c>
      <c r="G904">
        <v>80000</v>
      </c>
      <c r="H904" t="s">
        <v>15</v>
      </c>
      <c r="I904">
        <v>100</v>
      </c>
      <c r="J904" t="s">
        <v>15</v>
      </c>
      <c r="K904" t="s">
        <v>16</v>
      </c>
      <c r="L904" t="str" cm="1">
        <f t="array" ref="L904">_xlfn.IFS(
  C904="PT", "Part-time",
  C904="FT", "Full-time",
  C904="CT", "Contract",
  C904="FL", "Freelance"
)</f>
        <v>Full-time</v>
      </c>
      <c r="M904" t="str" cm="1">
        <f t="array" ref="M904">_xlfn.IFS(
  B904="EN", "Entry-level",
  B904="MI", "Middle-level",
  B904="SE", "Senior-level",
  B904="EX", "Executive-level"
)</f>
        <v>Senior-level</v>
      </c>
    </row>
    <row r="905" spans="1:13" hidden="1" x14ac:dyDescent="0.25">
      <c r="A905">
        <v>2022</v>
      </c>
      <c r="B905" t="s">
        <v>18</v>
      </c>
      <c r="C905" t="s">
        <v>12</v>
      </c>
      <c r="D905" t="s">
        <v>24</v>
      </c>
      <c r="E905">
        <v>60000</v>
      </c>
      <c r="F905" t="s">
        <v>14</v>
      </c>
      <c r="G905">
        <v>60000</v>
      </c>
      <c r="H905" t="s">
        <v>15</v>
      </c>
      <c r="I905">
        <v>100</v>
      </c>
      <c r="J905" t="s">
        <v>15</v>
      </c>
      <c r="K905" t="s">
        <v>16</v>
      </c>
      <c r="L905" t="str" cm="1">
        <f t="array" ref="L905">_xlfn.IFS(
  C905="PT", "Part-time",
  C905="FT", "Full-time",
  C905="CT", "Contract",
  C905="FL", "Freelance"
)</f>
        <v>Full-time</v>
      </c>
      <c r="M905" t="str" cm="1">
        <f t="array" ref="M905">_xlfn.IFS(
  B905="EN", "Entry-level",
  B905="MI", "Middle-level",
  B905="SE", "Senior-level",
  B905="EX", "Executive-level"
)</f>
        <v>Senior-level</v>
      </c>
    </row>
    <row r="906" spans="1:13" hidden="1" x14ac:dyDescent="0.25">
      <c r="A906">
        <v>2022</v>
      </c>
      <c r="B906" t="s">
        <v>18</v>
      </c>
      <c r="C906" t="s">
        <v>12</v>
      </c>
      <c r="D906" t="s">
        <v>38</v>
      </c>
      <c r="E906">
        <v>192564</v>
      </c>
      <c r="F906" t="s">
        <v>14</v>
      </c>
      <c r="G906">
        <v>192564</v>
      </c>
      <c r="H906" t="s">
        <v>15</v>
      </c>
      <c r="I906">
        <v>100</v>
      </c>
      <c r="J906" t="s">
        <v>15</v>
      </c>
      <c r="K906" t="s">
        <v>16</v>
      </c>
      <c r="L906" t="str" cm="1">
        <f t="array" ref="L906">_xlfn.IFS(
  C906="PT", "Part-time",
  C906="FT", "Full-time",
  C906="CT", "Contract",
  C906="FL", "Freelance"
)</f>
        <v>Full-time</v>
      </c>
      <c r="M906" t="str" cm="1">
        <f t="array" ref="M906">_xlfn.IFS(
  B906="EN", "Entry-level",
  B906="MI", "Middle-level",
  B906="SE", "Senior-level",
  B906="EX", "Executive-level"
)</f>
        <v>Senior-level</v>
      </c>
    </row>
    <row r="907" spans="1:13" hidden="1" x14ac:dyDescent="0.25">
      <c r="A907">
        <v>2022</v>
      </c>
      <c r="B907" t="s">
        <v>18</v>
      </c>
      <c r="C907" t="s">
        <v>12</v>
      </c>
      <c r="D907" t="s">
        <v>38</v>
      </c>
      <c r="E907">
        <v>144854</v>
      </c>
      <c r="F907" t="s">
        <v>14</v>
      </c>
      <c r="G907">
        <v>144854</v>
      </c>
      <c r="H907" t="s">
        <v>15</v>
      </c>
      <c r="I907">
        <v>100</v>
      </c>
      <c r="J907" t="s">
        <v>15</v>
      </c>
      <c r="K907" t="s">
        <v>16</v>
      </c>
      <c r="L907" t="str" cm="1">
        <f t="array" ref="L907">_xlfn.IFS(
  C907="PT", "Part-time",
  C907="FT", "Full-time",
  C907="CT", "Contract",
  C907="FL", "Freelance"
)</f>
        <v>Full-time</v>
      </c>
      <c r="M907" t="str" cm="1">
        <f t="array" ref="M907">_xlfn.IFS(
  B907="EN", "Entry-level",
  B907="MI", "Middle-level",
  B907="SE", "Senior-level",
  B907="EX", "Executive-level"
)</f>
        <v>Senior-level</v>
      </c>
    </row>
    <row r="908" spans="1:13" x14ac:dyDescent="0.25">
      <c r="A908">
        <v>2022</v>
      </c>
      <c r="B908" t="s">
        <v>18</v>
      </c>
      <c r="C908" t="s">
        <v>12</v>
      </c>
      <c r="D908" t="s">
        <v>17</v>
      </c>
      <c r="E908">
        <v>230000</v>
      </c>
      <c r="F908" t="s">
        <v>14</v>
      </c>
      <c r="G908">
        <v>230000</v>
      </c>
      <c r="H908" t="s">
        <v>15</v>
      </c>
      <c r="I908">
        <v>100</v>
      </c>
      <c r="J908" t="s">
        <v>15</v>
      </c>
      <c r="K908" t="s">
        <v>16</v>
      </c>
      <c r="L908" t="str" cm="1">
        <f t="array" ref="L908">_xlfn.IFS(
  C908="PT", "Part-time",
  C908="FT", "Full-time",
  C908="CT", "Contract",
  C908="FL", "Freelance"
)</f>
        <v>Full-time</v>
      </c>
      <c r="M908" t="str" cm="1">
        <f t="array" ref="M908">_xlfn.IFS(
  B908="EN", "Entry-level",
  B908="MI", "Middle-level",
  B908="SE", "Senior-level",
  B908="EX", "Executive-level"
)</f>
        <v>Senior-level</v>
      </c>
    </row>
    <row r="909" spans="1:13" x14ac:dyDescent="0.25">
      <c r="A909">
        <v>2022</v>
      </c>
      <c r="B909" t="s">
        <v>18</v>
      </c>
      <c r="C909" t="s">
        <v>12</v>
      </c>
      <c r="D909" t="s">
        <v>17</v>
      </c>
      <c r="E909">
        <v>150000</v>
      </c>
      <c r="F909" t="s">
        <v>14</v>
      </c>
      <c r="G909">
        <v>150000</v>
      </c>
      <c r="H909" t="s">
        <v>15</v>
      </c>
      <c r="I909">
        <v>100</v>
      </c>
      <c r="J909" t="s">
        <v>15</v>
      </c>
      <c r="K909" t="s">
        <v>16</v>
      </c>
      <c r="L909" t="str" cm="1">
        <f t="array" ref="L909">_xlfn.IFS(
  C909="PT", "Part-time",
  C909="FT", "Full-time",
  C909="CT", "Contract",
  C909="FL", "Freelance"
)</f>
        <v>Full-time</v>
      </c>
      <c r="M909" t="str" cm="1">
        <f t="array" ref="M909">_xlfn.IFS(
  B909="EN", "Entry-level",
  B909="MI", "Middle-level",
  B909="SE", "Senior-level",
  B909="EX", "Executive-level"
)</f>
        <v>Senior-level</v>
      </c>
    </row>
    <row r="910" spans="1:13" hidden="1" x14ac:dyDescent="0.25">
      <c r="A910">
        <v>2022</v>
      </c>
      <c r="B910" t="s">
        <v>18</v>
      </c>
      <c r="C910" t="s">
        <v>12</v>
      </c>
      <c r="D910" t="s">
        <v>95</v>
      </c>
      <c r="E910">
        <v>150260</v>
      </c>
      <c r="F910" t="s">
        <v>14</v>
      </c>
      <c r="G910">
        <v>150260</v>
      </c>
      <c r="H910" t="s">
        <v>15</v>
      </c>
      <c r="I910">
        <v>100</v>
      </c>
      <c r="J910" t="s">
        <v>15</v>
      </c>
      <c r="K910" t="s">
        <v>16</v>
      </c>
      <c r="L910" t="str" cm="1">
        <f t="array" ref="L910">_xlfn.IFS(
  C910="PT", "Part-time",
  C910="FT", "Full-time",
  C910="CT", "Contract",
  C910="FL", "Freelance"
)</f>
        <v>Full-time</v>
      </c>
      <c r="M910" t="str" cm="1">
        <f t="array" ref="M910">_xlfn.IFS(
  B910="EN", "Entry-level",
  B910="MI", "Middle-level",
  B910="SE", "Senior-level",
  B910="EX", "Executive-level"
)</f>
        <v>Senior-level</v>
      </c>
    </row>
    <row r="911" spans="1:13" hidden="1" x14ac:dyDescent="0.25">
      <c r="A911">
        <v>2022</v>
      </c>
      <c r="B911" t="s">
        <v>18</v>
      </c>
      <c r="C911" t="s">
        <v>12</v>
      </c>
      <c r="D911" t="s">
        <v>95</v>
      </c>
      <c r="E911">
        <v>109280</v>
      </c>
      <c r="F911" t="s">
        <v>14</v>
      </c>
      <c r="G911">
        <v>109280</v>
      </c>
      <c r="H911" t="s">
        <v>15</v>
      </c>
      <c r="I911">
        <v>100</v>
      </c>
      <c r="J911" t="s">
        <v>15</v>
      </c>
      <c r="K911" t="s">
        <v>16</v>
      </c>
      <c r="L911" t="str" cm="1">
        <f t="array" ref="L911">_xlfn.IFS(
  C911="PT", "Part-time",
  C911="FT", "Full-time",
  C911="CT", "Contract",
  C911="FL", "Freelance"
)</f>
        <v>Full-time</v>
      </c>
      <c r="M911" t="str" cm="1">
        <f t="array" ref="M911">_xlfn.IFS(
  B911="EN", "Entry-level",
  B911="MI", "Middle-level",
  B911="SE", "Senior-level",
  B911="EX", "Executive-level"
)</f>
        <v>Senior-level</v>
      </c>
    </row>
    <row r="912" spans="1:13" hidden="1" x14ac:dyDescent="0.25">
      <c r="A912">
        <v>2022</v>
      </c>
      <c r="B912" t="s">
        <v>18</v>
      </c>
      <c r="C912" t="s">
        <v>12</v>
      </c>
      <c r="D912" t="s">
        <v>24</v>
      </c>
      <c r="E912">
        <v>170000</v>
      </c>
      <c r="F912" t="s">
        <v>14</v>
      </c>
      <c r="G912">
        <v>170000</v>
      </c>
      <c r="H912" t="s">
        <v>15</v>
      </c>
      <c r="I912">
        <v>100</v>
      </c>
      <c r="J912" t="s">
        <v>15</v>
      </c>
      <c r="K912" t="s">
        <v>16</v>
      </c>
      <c r="L912" t="str" cm="1">
        <f t="array" ref="L912">_xlfn.IFS(
  C912="PT", "Part-time",
  C912="FT", "Full-time",
  C912="CT", "Contract",
  C912="FL", "Freelance"
)</f>
        <v>Full-time</v>
      </c>
      <c r="M912" t="str" cm="1">
        <f t="array" ref="M912">_xlfn.IFS(
  B912="EN", "Entry-level",
  B912="MI", "Middle-level",
  B912="SE", "Senior-level",
  B912="EX", "Executive-level"
)</f>
        <v>Senior-level</v>
      </c>
    </row>
    <row r="913" spans="1:13" hidden="1" x14ac:dyDescent="0.25">
      <c r="A913">
        <v>2022</v>
      </c>
      <c r="B913" t="s">
        <v>18</v>
      </c>
      <c r="C913" t="s">
        <v>12</v>
      </c>
      <c r="D913" t="s">
        <v>24</v>
      </c>
      <c r="E913">
        <v>150000</v>
      </c>
      <c r="F913" t="s">
        <v>14</v>
      </c>
      <c r="G913">
        <v>150000</v>
      </c>
      <c r="H913" t="s">
        <v>15</v>
      </c>
      <c r="I913">
        <v>100</v>
      </c>
      <c r="J913" t="s">
        <v>15</v>
      </c>
      <c r="K913" t="s">
        <v>16</v>
      </c>
      <c r="L913" t="str" cm="1">
        <f t="array" ref="L913">_xlfn.IFS(
  C913="PT", "Part-time",
  C913="FT", "Full-time",
  C913="CT", "Contract",
  C913="FL", "Freelance"
)</f>
        <v>Full-time</v>
      </c>
      <c r="M913" t="str" cm="1">
        <f t="array" ref="M913">_xlfn.IFS(
  B913="EN", "Entry-level",
  B913="MI", "Middle-level",
  B913="SE", "Senior-level",
  B913="EX", "Executive-level"
)</f>
        <v>Senior-level</v>
      </c>
    </row>
    <row r="914" spans="1:13" x14ac:dyDescent="0.25">
      <c r="A914">
        <v>2022</v>
      </c>
      <c r="B914" t="s">
        <v>11</v>
      </c>
      <c r="C914" t="s">
        <v>12</v>
      </c>
      <c r="D914" t="s">
        <v>17</v>
      </c>
      <c r="E914">
        <v>160000</v>
      </c>
      <c r="F914" t="s">
        <v>14</v>
      </c>
      <c r="G914">
        <v>160000</v>
      </c>
      <c r="H914" t="s">
        <v>15</v>
      </c>
      <c r="I914">
        <v>100</v>
      </c>
      <c r="J914" t="s">
        <v>15</v>
      </c>
      <c r="K914" t="s">
        <v>16</v>
      </c>
      <c r="L914" t="str" cm="1">
        <f t="array" ref="L914">_xlfn.IFS(
  C914="PT", "Part-time",
  C914="FT", "Full-time",
  C914="CT", "Contract",
  C914="FL", "Freelance"
)</f>
        <v>Full-time</v>
      </c>
      <c r="M914" t="str" cm="1">
        <f t="array" ref="M914">_xlfn.IFS(
  B914="EN", "Entry-level",
  B914="MI", "Middle-level",
  B914="SE", "Senior-level",
  B914="EX", "Executive-level"
)</f>
        <v>Middle-level</v>
      </c>
    </row>
    <row r="915" spans="1:13" x14ac:dyDescent="0.25">
      <c r="A915">
        <v>2022</v>
      </c>
      <c r="B915" t="s">
        <v>11</v>
      </c>
      <c r="C915" t="s">
        <v>12</v>
      </c>
      <c r="D915" t="s">
        <v>17</v>
      </c>
      <c r="E915">
        <v>130000</v>
      </c>
      <c r="F915" t="s">
        <v>14</v>
      </c>
      <c r="G915">
        <v>130000</v>
      </c>
      <c r="H915" t="s">
        <v>15</v>
      </c>
      <c r="I915">
        <v>100</v>
      </c>
      <c r="J915" t="s">
        <v>15</v>
      </c>
      <c r="K915" t="s">
        <v>16</v>
      </c>
      <c r="L915" t="str" cm="1">
        <f t="array" ref="L915">_xlfn.IFS(
  C915="PT", "Part-time",
  C915="FT", "Full-time",
  C915="CT", "Contract",
  C915="FL", "Freelance"
)</f>
        <v>Full-time</v>
      </c>
      <c r="M915" t="str" cm="1">
        <f t="array" ref="M915">_xlfn.IFS(
  B915="EN", "Entry-level",
  B915="MI", "Middle-level",
  B915="SE", "Senior-level",
  B915="EX", "Executive-level"
)</f>
        <v>Middle-level</v>
      </c>
    </row>
    <row r="916" spans="1:13" hidden="1" x14ac:dyDescent="0.25">
      <c r="A916">
        <v>2022</v>
      </c>
      <c r="B916" t="s">
        <v>25</v>
      </c>
      <c r="C916" t="s">
        <v>12</v>
      </c>
      <c r="D916" t="s">
        <v>24</v>
      </c>
      <c r="E916">
        <v>67000</v>
      </c>
      <c r="F916" t="s">
        <v>14</v>
      </c>
      <c r="G916">
        <v>67000</v>
      </c>
      <c r="H916" t="s">
        <v>30</v>
      </c>
      <c r="I916">
        <v>0</v>
      </c>
      <c r="J916" t="s">
        <v>30</v>
      </c>
      <c r="K916" t="s">
        <v>16</v>
      </c>
      <c r="L916" t="str" cm="1">
        <f t="array" ref="L916">_xlfn.IFS(
  C916="PT", "Part-time",
  C916="FT", "Full-time",
  C916="CT", "Contract",
  C916="FL", "Freelance"
)</f>
        <v>Full-time</v>
      </c>
      <c r="M916" t="str" cm="1">
        <f t="array" ref="M916">_xlfn.IFS(
  B916="EN", "Entry-level",
  B916="MI", "Middle-level",
  B916="SE", "Senior-level",
  B916="EX", "Executive-level"
)</f>
        <v>Entry-level</v>
      </c>
    </row>
    <row r="917" spans="1:13" hidden="1" x14ac:dyDescent="0.25">
      <c r="A917">
        <v>2022</v>
      </c>
      <c r="B917" t="s">
        <v>25</v>
      </c>
      <c r="C917" t="s">
        <v>12</v>
      </c>
      <c r="D917" t="s">
        <v>24</v>
      </c>
      <c r="E917">
        <v>52000</v>
      </c>
      <c r="F917" t="s">
        <v>14</v>
      </c>
      <c r="G917">
        <v>52000</v>
      </c>
      <c r="H917" t="s">
        <v>30</v>
      </c>
      <c r="I917">
        <v>0</v>
      </c>
      <c r="J917" t="s">
        <v>30</v>
      </c>
      <c r="K917" t="s">
        <v>16</v>
      </c>
      <c r="L917" t="str" cm="1">
        <f t="array" ref="L917">_xlfn.IFS(
  C917="PT", "Part-time",
  C917="FT", "Full-time",
  C917="CT", "Contract",
  C917="FL", "Freelance"
)</f>
        <v>Full-time</v>
      </c>
      <c r="M917" t="str" cm="1">
        <f t="array" ref="M917">_xlfn.IFS(
  B917="EN", "Entry-level",
  B917="MI", "Middle-level",
  B917="SE", "Senior-level",
  B917="EX", "Executive-level"
)</f>
        <v>Entry-level</v>
      </c>
    </row>
    <row r="918" spans="1:13" hidden="1" x14ac:dyDescent="0.25">
      <c r="A918">
        <v>2022</v>
      </c>
      <c r="B918" t="s">
        <v>18</v>
      </c>
      <c r="C918" t="s">
        <v>12</v>
      </c>
      <c r="D918" t="s">
        <v>19</v>
      </c>
      <c r="E918">
        <v>154000</v>
      </c>
      <c r="F918" t="s">
        <v>14</v>
      </c>
      <c r="G918">
        <v>154000</v>
      </c>
      <c r="H918" t="s">
        <v>15</v>
      </c>
      <c r="I918">
        <v>100</v>
      </c>
      <c r="J918" t="s">
        <v>15</v>
      </c>
      <c r="K918" t="s">
        <v>16</v>
      </c>
      <c r="L918" t="str" cm="1">
        <f t="array" ref="L918">_xlfn.IFS(
  C918="PT", "Part-time",
  C918="FT", "Full-time",
  C918="CT", "Contract",
  C918="FL", "Freelance"
)</f>
        <v>Full-time</v>
      </c>
      <c r="M918" t="str" cm="1">
        <f t="array" ref="M918">_xlfn.IFS(
  B918="EN", "Entry-level",
  B918="MI", "Middle-level",
  B918="SE", "Senior-level",
  B918="EX", "Executive-level"
)</f>
        <v>Senior-level</v>
      </c>
    </row>
    <row r="919" spans="1:13" hidden="1" x14ac:dyDescent="0.25">
      <c r="A919">
        <v>2022</v>
      </c>
      <c r="B919" t="s">
        <v>18</v>
      </c>
      <c r="C919" t="s">
        <v>12</v>
      </c>
      <c r="D919" t="s">
        <v>19</v>
      </c>
      <c r="E919">
        <v>126000</v>
      </c>
      <c r="F919" t="s">
        <v>14</v>
      </c>
      <c r="G919">
        <v>126000</v>
      </c>
      <c r="H919" t="s">
        <v>15</v>
      </c>
      <c r="I919">
        <v>100</v>
      </c>
      <c r="J919" t="s">
        <v>15</v>
      </c>
      <c r="K919" t="s">
        <v>16</v>
      </c>
      <c r="L919" t="str" cm="1">
        <f t="array" ref="L919">_xlfn.IFS(
  C919="PT", "Part-time",
  C919="FT", "Full-time",
  C919="CT", "Contract",
  C919="FL", "Freelance"
)</f>
        <v>Full-time</v>
      </c>
      <c r="M919" t="str" cm="1">
        <f t="array" ref="M919">_xlfn.IFS(
  B919="EN", "Entry-level",
  B919="MI", "Middle-level",
  B919="SE", "Senior-level",
  B919="EX", "Executive-level"
)</f>
        <v>Senior-level</v>
      </c>
    </row>
    <row r="920" spans="1:13" hidden="1" x14ac:dyDescent="0.25">
      <c r="A920">
        <v>2022</v>
      </c>
      <c r="B920" t="s">
        <v>18</v>
      </c>
      <c r="C920" t="s">
        <v>12</v>
      </c>
      <c r="D920" t="s">
        <v>24</v>
      </c>
      <c r="E920">
        <v>129000</v>
      </c>
      <c r="F920" t="s">
        <v>14</v>
      </c>
      <c r="G920">
        <v>129000</v>
      </c>
      <c r="H920" t="s">
        <v>15</v>
      </c>
      <c r="I920">
        <v>0</v>
      </c>
      <c r="J920" t="s">
        <v>15</v>
      </c>
      <c r="K920" t="s">
        <v>16</v>
      </c>
      <c r="L920" t="str" cm="1">
        <f t="array" ref="L920">_xlfn.IFS(
  C920="PT", "Part-time",
  C920="FT", "Full-time",
  C920="CT", "Contract",
  C920="FL", "Freelance"
)</f>
        <v>Full-time</v>
      </c>
      <c r="M920" t="str" cm="1">
        <f t="array" ref="M920">_xlfn.IFS(
  B920="EN", "Entry-level",
  B920="MI", "Middle-level",
  B920="SE", "Senior-level",
  B920="EX", "Executive-level"
)</f>
        <v>Senior-level</v>
      </c>
    </row>
    <row r="921" spans="1:13" hidden="1" x14ac:dyDescent="0.25">
      <c r="A921">
        <v>2022</v>
      </c>
      <c r="B921" t="s">
        <v>18</v>
      </c>
      <c r="C921" t="s">
        <v>12</v>
      </c>
      <c r="D921" t="s">
        <v>24</v>
      </c>
      <c r="E921">
        <v>99000</v>
      </c>
      <c r="F921" t="s">
        <v>14</v>
      </c>
      <c r="G921">
        <v>99000</v>
      </c>
      <c r="H921" t="s">
        <v>15</v>
      </c>
      <c r="I921">
        <v>0</v>
      </c>
      <c r="J921" t="s">
        <v>15</v>
      </c>
      <c r="K921" t="s">
        <v>16</v>
      </c>
      <c r="L921" t="str" cm="1">
        <f t="array" ref="L921">_xlfn.IFS(
  C921="PT", "Part-time",
  C921="FT", "Full-time",
  C921="CT", "Contract",
  C921="FL", "Freelance"
)</f>
        <v>Full-time</v>
      </c>
      <c r="M921" t="str" cm="1">
        <f t="array" ref="M921">_xlfn.IFS(
  B921="EN", "Entry-level",
  B921="MI", "Middle-level",
  B921="SE", "Senior-level",
  B921="EX", "Executive-level"
)</f>
        <v>Senior-level</v>
      </c>
    </row>
    <row r="922" spans="1:13" x14ac:dyDescent="0.25">
      <c r="A922">
        <v>2022</v>
      </c>
      <c r="B922" t="s">
        <v>18</v>
      </c>
      <c r="C922" t="s">
        <v>12</v>
      </c>
      <c r="D922" t="s">
        <v>17</v>
      </c>
      <c r="E922">
        <v>210000</v>
      </c>
      <c r="F922" t="s">
        <v>14</v>
      </c>
      <c r="G922">
        <v>210000</v>
      </c>
      <c r="H922" t="s">
        <v>15</v>
      </c>
      <c r="I922">
        <v>100</v>
      </c>
      <c r="J922" t="s">
        <v>15</v>
      </c>
      <c r="K922" t="s">
        <v>16</v>
      </c>
      <c r="L922" t="str" cm="1">
        <f t="array" ref="L922">_xlfn.IFS(
  C922="PT", "Part-time",
  C922="FT", "Full-time",
  C922="CT", "Contract",
  C922="FL", "Freelance"
)</f>
        <v>Full-time</v>
      </c>
      <c r="M922" t="str" cm="1">
        <f t="array" ref="M922">_xlfn.IFS(
  B922="EN", "Entry-level",
  B922="MI", "Middle-level",
  B922="SE", "Senior-level",
  B922="EX", "Executive-level"
)</f>
        <v>Senior-level</v>
      </c>
    </row>
    <row r="923" spans="1:13" x14ac:dyDescent="0.25">
      <c r="A923">
        <v>2022</v>
      </c>
      <c r="B923" t="s">
        <v>18</v>
      </c>
      <c r="C923" t="s">
        <v>12</v>
      </c>
      <c r="D923" t="s">
        <v>17</v>
      </c>
      <c r="E923">
        <v>140000</v>
      </c>
      <c r="F923" t="s">
        <v>14</v>
      </c>
      <c r="G923">
        <v>140000</v>
      </c>
      <c r="H923" t="s">
        <v>15</v>
      </c>
      <c r="I923">
        <v>100</v>
      </c>
      <c r="J923" t="s">
        <v>15</v>
      </c>
      <c r="K923" t="s">
        <v>16</v>
      </c>
      <c r="L923" t="str" cm="1">
        <f t="array" ref="L923">_xlfn.IFS(
  C923="PT", "Part-time",
  C923="FT", "Full-time",
  C923="CT", "Contract",
  C923="FL", "Freelance"
)</f>
        <v>Full-time</v>
      </c>
      <c r="M923" t="str" cm="1">
        <f t="array" ref="M923">_xlfn.IFS(
  B923="EN", "Entry-level",
  B923="MI", "Middle-level",
  B923="SE", "Senior-level",
  B923="EX", "Executive-level"
)</f>
        <v>Senior-level</v>
      </c>
    </row>
    <row r="924" spans="1:13" x14ac:dyDescent="0.25">
      <c r="A924">
        <v>2022</v>
      </c>
      <c r="B924" t="s">
        <v>18</v>
      </c>
      <c r="C924" t="s">
        <v>12</v>
      </c>
      <c r="D924" t="s">
        <v>17</v>
      </c>
      <c r="E924">
        <v>210000</v>
      </c>
      <c r="F924" t="s">
        <v>14</v>
      </c>
      <c r="G924">
        <v>210000</v>
      </c>
      <c r="H924" t="s">
        <v>15</v>
      </c>
      <c r="I924">
        <v>100</v>
      </c>
      <c r="J924" t="s">
        <v>15</v>
      </c>
      <c r="K924" t="s">
        <v>16</v>
      </c>
      <c r="L924" t="str" cm="1">
        <f t="array" ref="L924">_xlfn.IFS(
  C924="PT", "Part-time",
  C924="FT", "Full-time",
  C924="CT", "Contract",
  C924="FL", "Freelance"
)</f>
        <v>Full-time</v>
      </c>
      <c r="M924" t="str" cm="1">
        <f t="array" ref="M924">_xlfn.IFS(
  B924="EN", "Entry-level",
  B924="MI", "Middle-level",
  B924="SE", "Senior-level",
  B924="EX", "Executive-level"
)</f>
        <v>Senior-level</v>
      </c>
    </row>
    <row r="925" spans="1:13" x14ac:dyDescent="0.25">
      <c r="A925">
        <v>2022</v>
      </c>
      <c r="B925" t="s">
        <v>18</v>
      </c>
      <c r="C925" t="s">
        <v>12</v>
      </c>
      <c r="D925" t="s">
        <v>17</v>
      </c>
      <c r="E925">
        <v>140000</v>
      </c>
      <c r="F925" t="s">
        <v>14</v>
      </c>
      <c r="G925">
        <v>140000</v>
      </c>
      <c r="H925" t="s">
        <v>15</v>
      </c>
      <c r="I925">
        <v>100</v>
      </c>
      <c r="J925" t="s">
        <v>15</v>
      </c>
      <c r="K925" t="s">
        <v>16</v>
      </c>
      <c r="L925" t="str" cm="1">
        <f t="array" ref="L925">_xlfn.IFS(
  C925="PT", "Part-time",
  C925="FT", "Full-time",
  C925="CT", "Contract",
  C925="FL", "Freelance"
)</f>
        <v>Full-time</v>
      </c>
      <c r="M925" t="str" cm="1">
        <f t="array" ref="M925">_xlfn.IFS(
  B925="EN", "Entry-level",
  B925="MI", "Middle-level",
  B925="SE", "Senior-level",
  B925="EX", "Executive-level"
)</f>
        <v>Senior-level</v>
      </c>
    </row>
    <row r="926" spans="1:13" x14ac:dyDescent="0.25">
      <c r="A926">
        <v>2022</v>
      </c>
      <c r="B926" t="s">
        <v>18</v>
      </c>
      <c r="C926" t="s">
        <v>12</v>
      </c>
      <c r="D926" t="s">
        <v>17</v>
      </c>
      <c r="E926">
        <v>210000</v>
      </c>
      <c r="F926" t="s">
        <v>14</v>
      </c>
      <c r="G926">
        <v>210000</v>
      </c>
      <c r="H926" t="s">
        <v>15</v>
      </c>
      <c r="I926">
        <v>100</v>
      </c>
      <c r="J926" t="s">
        <v>15</v>
      </c>
      <c r="K926" t="s">
        <v>16</v>
      </c>
      <c r="L926" t="str" cm="1">
        <f t="array" ref="L926">_xlfn.IFS(
  C926="PT", "Part-time",
  C926="FT", "Full-time",
  C926="CT", "Contract",
  C926="FL", "Freelance"
)</f>
        <v>Full-time</v>
      </c>
      <c r="M926" t="str" cm="1">
        <f t="array" ref="M926">_xlfn.IFS(
  B926="EN", "Entry-level",
  B926="MI", "Middle-level",
  B926="SE", "Senior-level",
  B926="EX", "Executive-level"
)</f>
        <v>Senior-level</v>
      </c>
    </row>
    <row r="927" spans="1:13" x14ac:dyDescent="0.25">
      <c r="A927">
        <v>2022</v>
      </c>
      <c r="B927" t="s">
        <v>18</v>
      </c>
      <c r="C927" t="s">
        <v>12</v>
      </c>
      <c r="D927" t="s">
        <v>17</v>
      </c>
      <c r="E927">
        <v>140000</v>
      </c>
      <c r="F927" t="s">
        <v>14</v>
      </c>
      <c r="G927">
        <v>140000</v>
      </c>
      <c r="H927" t="s">
        <v>15</v>
      </c>
      <c r="I927">
        <v>100</v>
      </c>
      <c r="J927" t="s">
        <v>15</v>
      </c>
      <c r="K927" t="s">
        <v>16</v>
      </c>
      <c r="L927" t="str" cm="1">
        <f t="array" ref="L927">_xlfn.IFS(
  C927="PT", "Part-time",
  C927="FT", "Full-time",
  C927="CT", "Contract",
  C927="FL", "Freelance"
)</f>
        <v>Full-time</v>
      </c>
      <c r="M927" t="str" cm="1">
        <f t="array" ref="M927">_xlfn.IFS(
  B927="EN", "Entry-level",
  B927="MI", "Middle-level",
  B927="SE", "Senior-level",
  B927="EX", "Executive-level"
)</f>
        <v>Senior-level</v>
      </c>
    </row>
    <row r="928" spans="1:13" hidden="1" x14ac:dyDescent="0.25">
      <c r="A928">
        <v>2022</v>
      </c>
      <c r="B928" t="s">
        <v>18</v>
      </c>
      <c r="C928" t="s">
        <v>12</v>
      </c>
      <c r="D928" t="s">
        <v>24</v>
      </c>
      <c r="E928">
        <v>100000</v>
      </c>
      <c r="F928" t="s">
        <v>14</v>
      </c>
      <c r="G928">
        <v>100000</v>
      </c>
      <c r="H928" t="s">
        <v>15</v>
      </c>
      <c r="I928">
        <v>100</v>
      </c>
      <c r="J928" t="s">
        <v>15</v>
      </c>
      <c r="K928" t="s">
        <v>16</v>
      </c>
      <c r="L928" t="str" cm="1">
        <f t="array" ref="L928">_xlfn.IFS(
  C928="PT", "Part-time",
  C928="FT", "Full-time",
  C928="CT", "Contract",
  C928="FL", "Freelance"
)</f>
        <v>Full-time</v>
      </c>
      <c r="M928" t="str" cm="1">
        <f t="array" ref="M928">_xlfn.IFS(
  B928="EN", "Entry-level",
  B928="MI", "Middle-level",
  B928="SE", "Senior-level",
  B928="EX", "Executive-level"
)</f>
        <v>Senior-level</v>
      </c>
    </row>
    <row r="929" spans="1:13" hidden="1" x14ac:dyDescent="0.25">
      <c r="A929">
        <v>2022</v>
      </c>
      <c r="B929" t="s">
        <v>18</v>
      </c>
      <c r="C929" t="s">
        <v>12</v>
      </c>
      <c r="D929" t="s">
        <v>24</v>
      </c>
      <c r="E929">
        <v>69000</v>
      </c>
      <c r="F929" t="s">
        <v>14</v>
      </c>
      <c r="G929">
        <v>69000</v>
      </c>
      <c r="H929" t="s">
        <v>15</v>
      </c>
      <c r="I929">
        <v>100</v>
      </c>
      <c r="J929" t="s">
        <v>15</v>
      </c>
      <c r="K929" t="s">
        <v>16</v>
      </c>
      <c r="L929" t="str" cm="1">
        <f t="array" ref="L929">_xlfn.IFS(
  C929="PT", "Part-time",
  C929="FT", "Full-time",
  C929="CT", "Contract",
  C929="FL", "Freelance"
)</f>
        <v>Full-time</v>
      </c>
      <c r="M929" t="str" cm="1">
        <f t="array" ref="M929">_xlfn.IFS(
  B929="EN", "Entry-level",
  B929="MI", "Middle-level",
  B929="SE", "Senior-level",
  B929="EX", "Executive-level"
)</f>
        <v>Senior-level</v>
      </c>
    </row>
    <row r="930" spans="1:13" x14ac:dyDescent="0.25">
      <c r="A930">
        <v>2022</v>
      </c>
      <c r="B930" t="s">
        <v>18</v>
      </c>
      <c r="C930" t="s">
        <v>12</v>
      </c>
      <c r="D930" t="s">
        <v>17</v>
      </c>
      <c r="E930">
        <v>210000</v>
      </c>
      <c r="F930" t="s">
        <v>14</v>
      </c>
      <c r="G930">
        <v>210000</v>
      </c>
      <c r="H930" t="s">
        <v>15</v>
      </c>
      <c r="I930">
        <v>100</v>
      </c>
      <c r="J930" t="s">
        <v>15</v>
      </c>
      <c r="K930" t="s">
        <v>16</v>
      </c>
      <c r="L930" t="str" cm="1">
        <f t="array" ref="L930">_xlfn.IFS(
  C930="PT", "Part-time",
  C930="FT", "Full-time",
  C930="CT", "Contract",
  C930="FL", "Freelance"
)</f>
        <v>Full-time</v>
      </c>
      <c r="M930" t="str" cm="1">
        <f t="array" ref="M930">_xlfn.IFS(
  B930="EN", "Entry-level",
  B930="MI", "Middle-level",
  B930="SE", "Senior-level",
  B930="EX", "Executive-level"
)</f>
        <v>Senior-level</v>
      </c>
    </row>
    <row r="931" spans="1:13" x14ac:dyDescent="0.25">
      <c r="A931">
        <v>2022</v>
      </c>
      <c r="B931" t="s">
        <v>18</v>
      </c>
      <c r="C931" t="s">
        <v>12</v>
      </c>
      <c r="D931" t="s">
        <v>17</v>
      </c>
      <c r="E931">
        <v>140000</v>
      </c>
      <c r="F931" t="s">
        <v>14</v>
      </c>
      <c r="G931">
        <v>140000</v>
      </c>
      <c r="H931" t="s">
        <v>15</v>
      </c>
      <c r="I931">
        <v>100</v>
      </c>
      <c r="J931" t="s">
        <v>15</v>
      </c>
      <c r="K931" t="s">
        <v>16</v>
      </c>
      <c r="L931" t="str" cm="1">
        <f t="array" ref="L931">_xlfn.IFS(
  C931="PT", "Part-time",
  C931="FT", "Full-time",
  C931="CT", "Contract",
  C931="FL", "Freelance"
)</f>
        <v>Full-time</v>
      </c>
      <c r="M931" t="str" cm="1">
        <f t="array" ref="M931">_xlfn.IFS(
  B931="EN", "Entry-level",
  B931="MI", "Middle-level",
  B931="SE", "Senior-level",
  B931="EX", "Executive-level"
)</f>
        <v>Senior-level</v>
      </c>
    </row>
    <row r="932" spans="1:13" hidden="1" x14ac:dyDescent="0.25">
      <c r="A932">
        <v>2022</v>
      </c>
      <c r="B932" t="s">
        <v>18</v>
      </c>
      <c r="C932" t="s">
        <v>12</v>
      </c>
      <c r="D932" t="s">
        <v>24</v>
      </c>
      <c r="E932">
        <v>150075</v>
      </c>
      <c r="F932" t="s">
        <v>14</v>
      </c>
      <c r="G932">
        <v>150075</v>
      </c>
      <c r="H932" t="s">
        <v>15</v>
      </c>
      <c r="I932">
        <v>100</v>
      </c>
      <c r="J932" t="s">
        <v>15</v>
      </c>
      <c r="K932" t="s">
        <v>16</v>
      </c>
      <c r="L932" t="str" cm="1">
        <f t="array" ref="L932">_xlfn.IFS(
  C932="PT", "Part-time",
  C932="FT", "Full-time",
  C932="CT", "Contract",
  C932="FL", "Freelance"
)</f>
        <v>Full-time</v>
      </c>
      <c r="M932" t="str" cm="1">
        <f t="array" ref="M932">_xlfn.IFS(
  B932="EN", "Entry-level",
  B932="MI", "Middle-level",
  B932="SE", "Senior-level",
  B932="EX", "Executive-level"
)</f>
        <v>Senior-level</v>
      </c>
    </row>
    <row r="933" spans="1:13" hidden="1" x14ac:dyDescent="0.25">
      <c r="A933">
        <v>2022</v>
      </c>
      <c r="B933" t="s">
        <v>18</v>
      </c>
      <c r="C933" t="s">
        <v>12</v>
      </c>
      <c r="D933" t="s">
        <v>24</v>
      </c>
      <c r="E933">
        <v>110925</v>
      </c>
      <c r="F933" t="s">
        <v>14</v>
      </c>
      <c r="G933">
        <v>110925</v>
      </c>
      <c r="H933" t="s">
        <v>15</v>
      </c>
      <c r="I933">
        <v>100</v>
      </c>
      <c r="J933" t="s">
        <v>15</v>
      </c>
      <c r="K933" t="s">
        <v>16</v>
      </c>
      <c r="L933" t="str" cm="1">
        <f t="array" ref="L933">_xlfn.IFS(
  C933="PT", "Part-time",
  C933="FT", "Full-time",
  C933="CT", "Contract",
  C933="FL", "Freelance"
)</f>
        <v>Full-time</v>
      </c>
      <c r="M933" t="str" cm="1">
        <f t="array" ref="M933">_xlfn.IFS(
  B933="EN", "Entry-level",
  B933="MI", "Middle-level",
  B933="SE", "Senior-level",
  B933="EX", "Executive-level"
)</f>
        <v>Senior-level</v>
      </c>
    </row>
    <row r="934" spans="1:13" hidden="1" x14ac:dyDescent="0.25">
      <c r="A934">
        <v>2022</v>
      </c>
      <c r="B934" t="s">
        <v>18</v>
      </c>
      <c r="C934" t="s">
        <v>12</v>
      </c>
      <c r="D934" t="s">
        <v>19</v>
      </c>
      <c r="E934">
        <v>100000</v>
      </c>
      <c r="F934" t="s">
        <v>14</v>
      </c>
      <c r="G934">
        <v>100000</v>
      </c>
      <c r="H934" t="s">
        <v>15</v>
      </c>
      <c r="I934">
        <v>100</v>
      </c>
      <c r="J934" t="s">
        <v>15</v>
      </c>
      <c r="K934" t="s">
        <v>16</v>
      </c>
      <c r="L934" t="str" cm="1">
        <f t="array" ref="L934">_xlfn.IFS(
  C934="PT", "Part-time",
  C934="FT", "Full-time",
  C934="CT", "Contract",
  C934="FL", "Freelance"
)</f>
        <v>Full-time</v>
      </c>
      <c r="M934" t="str" cm="1">
        <f t="array" ref="M934">_xlfn.IFS(
  B934="EN", "Entry-level",
  B934="MI", "Middle-level",
  B934="SE", "Senior-level",
  B934="EX", "Executive-level"
)</f>
        <v>Senior-level</v>
      </c>
    </row>
    <row r="935" spans="1:13" hidden="1" x14ac:dyDescent="0.25">
      <c r="A935">
        <v>2022</v>
      </c>
      <c r="B935" t="s">
        <v>18</v>
      </c>
      <c r="C935" t="s">
        <v>12</v>
      </c>
      <c r="D935" t="s">
        <v>19</v>
      </c>
      <c r="E935">
        <v>25000</v>
      </c>
      <c r="F935" t="s">
        <v>14</v>
      </c>
      <c r="G935">
        <v>25000</v>
      </c>
      <c r="H935" t="s">
        <v>15</v>
      </c>
      <c r="I935">
        <v>100</v>
      </c>
      <c r="J935" t="s">
        <v>15</v>
      </c>
      <c r="K935" t="s">
        <v>16</v>
      </c>
      <c r="L935" t="str" cm="1">
        <f t="array" ref="L935">_xlfn.IFS(
  C935="PT", "Part-time",
  C935="FT", "Full-time",
  C935="CT", "Contract",
  C935="FL", "Freelance"
)</f>
        <v>Full-time</v>
      </c>
      <c r="M935" t="str" cm="1">
        <f t="array" ref="M935">_xlfn.IFS(
  B935="EN", "Entry-level",
  B935="MI", "Middle-level",
  B935="SE", "Senior-level",
  B935="EX", "Executive-level"
)</f>
        <v>Senior-level</v>
      </c>
    </row>
    <row r="936" spans="1:13" hidden="1" x14ac:dyDescent="0.25">
      <c r="A936">
        <v>2022</v>
      </c>
      <c r="B936" t="s">
        <v>18</v>
      </c>
      <c r="C936" t="s">
        <v>12</v>
      </c>
      <c r="D936" t="s">
        <v>24</v>
      </c>
      <c r="E936">
        <v>126500</v>
      </c>
      <c r="F936" t="s">
        <v>14</v>
      </c>
      <c r="G936">
        <v>126500</v>
      </c>
      <c r="H936" t="s">
        <v>15</v>
      </c>
      <c r="I936">
        <v>100</v>
      </c>
      <c r="J936" t="s">
        <v>15</v>
      </c>
      <c r="K936" t="s">
        <v>16</v>
      </c>
      <c r="L936" t="str" cm="1">
        <f t="array" ref="L936">_xlfn.IFS(
  C936="PT", "Part-time",
  C936="FT", "Full-time",
  C936="CT", "Contract",
  C936="FL", "Freelance"
)</f>
        <v>Full-time</v>
      </c>
      <c r="M936" t="str" cm="1">
        <f t="array" ref="M936">_xlfn.IFS(
  B936="EN", "Entry-level",
  B936="MI", "Middle-level",
  B936="SE", "Senior-level",
  B936="EX", "Executive-level"
)</f>
        <v>Senior-level</v>
      </c>
    </row>
    <row r="937" spans="1:13" hidden="1" x14ac:dyDescent="0.25">
      <c r="A937">
        <v>2022</v>
      </c>
      <c r="B937" t="s">
        <v>18</v>
      </c>
      <c r="C937" t="s">
        <v>12</v>
      </c>
      <c r="D937" t="s">
        <v>24</v>
      </c>
      <c r="E937">
        <v>106260</v>
      </c>
      <c r="F937" t="s">
        <v>14</v>
      </c>
      <c r="G937">
        <v>106260</v>
      </c>
      <c r="H937" t="s">
        <v>15</v>
      </c>
      <c r="I937">
        <v>100</v>
      </c>
      <c r="J937" t="s">
        <v>15</v>
      </c>
      <c r="K937" t="s">
        <v>16</v>
      </c>
      <c r="L937" t="str" cm="1">
        <f t="array" ref="L937">_xlfn.IFS(
  C937="PT", "Part-time",
  C937="FT", "Full-time",
  C937="CT", "Contract",
  C937="FL", "Freelance"
)</f>
        <v>Full-time</v>
      </c>
      <c r="M937" t="str" cm="1">
        <f t="array" ref="M937">_xlfn.IFS(
  B937="EN", "Entry-level",
  B937="MI", "Middle-level",
  B937="SE", "Senior-level",
  B937="EX", "Executive-level"
)</f>
        <v>Senior-level</v>
      </c>
    </row>
    <row r="938" spans="1:13" hidden="1" x14ac:dyDescent="0.25">
      <c r="A938">
        <v>2022</v>
      </c>
      <c r="B938" t="s">
        <v>18</v>
      </c>
      <c r="C938" t="s">
        <v>12</v>
      </c>
      <c r="D938" t="s">
        <v>19</v>
      </c>
      <c r="E938">
        <v>220110</v>
      </c>
      <c r="F938" t="s">
        <v>14</v>
      </c>
      <c r="G938">
        <v>220110</v>
      </c>
      <c r="H938" t="s">
        <v>15</v>
      </c>
      <c r="I938">
        <v>100</v>
      </c>
      <c r="J938" t="s">
        <v>15</v>
      </c>
      <c r="K938" t="s">
        <v>16</v>
      </c>
      <c r="L938" t="str" cm="1">
        <f t="array" ref="L938">_xlfn.IFS(
  C938="PT", "Part-time",
  C938="FT", "Full-time",
  C938="CT", "Contract",
  C938="FL", "Freelance"
)</f>
        <v>Full-time</v>
      </c>
      <c r="M938" t="str" cm="1">
        <f t="array" ref="M938">_xlfn.IFS(
  B938="EN", "Entry-level",
  B938="MI", "Middle-level",
  B938="SE", "Senior-level",
  B938="EX", "Executive-level"
)</f>
        <v>Senior-level</v>
      </c>
    </row>
    <row r="939" spans="1:13" hidden="1" x14ac:dyDescent="0.25">
      <c r="A939">
        <v>2022</v>
      </c>
      <c r="B939" t="s">
        <v>18</v>
      </c>
      <c r="C939" t="s">
        <v>12</v>
      </c>
      <c r="D939" t="s">
        <v>19</v>
      </c>
      <c r="E939">
        <v>160080</v>
      </c>
      <c r="F939" t="s">
        <v>14</v>
      </c>
      <c r="G939">
        <v>160080</v>
      </c>
      <c r="H939" t="s">
        <v>15</v>
      </c>
      <c r="I939">
        <v>100</v>
      </c>
      <c r="J939" t="s">
        <v>15</v>
      </c>
      <c r="K939" t="s">
        <v>16</v>
      </c>
      <c r="L939" t="str" cm="1">
        <f t="array" ref="L939">_xlfn.IFS(
  C939="PT", "Part-time",
  C939="FT", "Full-time",
  C939="CT", "Contract",
  C939="FL", "Freelance"
)</f>
        <v>Full-time</v>
      </c>
      <c r="M939" t="str" cm="1">
        <f t="array" ref="M939">_xlfn.IFS(
  B939="EN", "Entry-level",
  B939="MI", "Middle-level",
  B939="SE", "Senior-level",
  B939="EX", "Executive-level"
)</f>
        <v>Senior-level</v>
      </c>
    </row>
    <row r="940" spans="1:13" hidden="1" x14ac:dyDescent="0.25">
      <c r="A940">
        <v>2022</v>
      </c>
      <c r="B940" t="s">
        <v>18</v>
      </c>
      <c r="C940" t="s">
        <v>12</v>
      </c>
      <c r="D940" t="s">
        <v>24</v>
      </c>
      <c r="E940">
        <v>105000</v>
      </c>
      <c r="F940" t="s">
        <v>14</v>
      </c>
      <c r="G940">
        <v>105000</v>
      </c>
      <c r="H940" t="s">
        <v>15</v>
      </c>
      <c r="I940">
        <v>100</v>
      </c>
      <c r="J940" t="s">
        <v>15</v>
      </c>
      <c r="K940" t="s">
        <v>16</v>
      </c>
      <c r="L940" t="str" cm="1">
        <f t="array" ref="L940">_xlfn.IFS(
  C940="PT", "Part-time",
  C940="FT", "Full-time",
  C940="CT", "Contract",
  C940="FL", "Freelance"
)</f>
        <v>Full-time</v>
      </c>
      <c r="M940" t="str" cm="1">
        <f t="array" ref="M940">_xlfn.IFS(
  B940="EN", "Entry-level",
  B940="MI", "Middle-level",
  B940="SE", "Senior-level",
  B940="EX", "Executive-level"
)</f>
        <v>Senior-level</v>
      </c>
    </row>
    <row r="941" spans="1:13" hidden="1" x14ac:dyDescent="0.25">
      <c r="A941">
        <v>2022</v>
      </c>
      <c r="B941" t="s">
        <v>18</v>
      </c>
      <c r="C941" t="s">
        <v>12</v>
      </c>
      <c r="D941" t="s">
        <v>24</v>
      </c>
      <c r="E941">
        <v>100000</v>
      </c>
      <c r="F941" t="s">
        <v>14</v>
      </c>
      <c r="G941">
        <v>100000</v>
      </c>
      <c r="H941" t="s">
        <v>15</v>
      </c>
      <c r="I941">
        <v>100</v>
      </c>
      <c r="J941" t="s">
        <v>15</v>
      </c>
      <c r="K941" t="s">
        <v>16</v>
      </c>
      <c r="L941" t="str" cm="1">
        <f t="array" ref="L941">_xlfn.IFS(
  C941="PT", "Part-time",
  C941="FT", "Full-time",
  C941="CT", "Contract",
  C941="FL", "Freelance"
)</f>
        <v>Full-time</v>
      </c>
      <c r="M941" t="str" cm="1">
        <f t="array" ref="M941">_xlfn.IFS(
  B941="EN", "Entry-level",
  B941="MI", "Middle-level",
  B941="SE", "Senior-level",
  B941="EX", "Executive-level"
)</f>
        <v>Senior-level</v>
      </c>
    </row>
    <row r="942" spans="1:13" hidden="1" x14ac:dyDescent="0.25">
      <c r="A942">
        <v>2022</v>
      </c>
      <c r="B942" t="s">
        <v>18</v>
      </c>
      <c r="C942" t="s">
        <v>12</v>
      </c>
      <c r="D942" t="s">
        <v>24</v>
      </c>
      <c r="E942">
        <v>170000</v>
      </c>
      <c r="F942" t="s">
        <v>14</v>
      </c>
      <c r="G942">
        <v>170000</v>
      </c>
      <c r="H942" t="s">
        <v>15</v>
      </c>
      <c r="I942">
        <v>100</v>
      </c>
      <c r="J942" t="s">
        <v>15</v>
      </c>
      <c r="K942" t="s">
        <v>16</v>
      </c>
      <c r="L942" t="str" cm="1">
        <f t="array" ref="L942">_xlfn.IFS(
  C942="PT", "Part-time",
  C942="FT", "Full-time",
  C942="CT", "Contract",
  C942="FL", "Freelance"
)</f>
        <v>Full-time</v>
      </c>
      <c r="M942" t="str" cm="1">
        <f t="array" ref="M942">_xlfn.IFS(
  B942="EN", "Entry-level",
  B942="MI", "Middle-level",
  B942="SE", "Senior-level",
  B942="EX", "Executive-level"
)</f>
        <v>Senior-level</v>
      </c>
    </row>
    <row r="943" spans="1:13" hidden="1" x14ac:dyDescent="0.25">
      <c r="A943">
        <v>2022</v>
      </c>
      <c r="B943" t="s">
        <v>18</v>
      </c>
      <c r="C943" t="s">
        <v>12</v>
      </c>
      <c r="D943" t="s">
        <v>24</v>
      </c>
      <c r="E943">
        <v>135000</v>
      </c>
      <c r="F943" t="s">
        <v>14</v>
      </c>
      <c r="G943">
        <v>135000</v>
      </c>
      <c r="H943" t="s">
        <v>15</v>
      </c>
      <c r="I943">
        <v>100</v>
      </c>
      <c r="J943" t="s">
        <v>15</v>
      </c>
      <c r="K943" t="s">
        <v>16</v>
      </c>
      <c r="L943" t="str" cm="1">
        <f t="array" ref="L943">_xlfn.IFS(
  C943="PT", "Part-time",
  C943="FT", "Full-time",
  C943="CT", "Contract",
  C943="FL", "Freelance"
)</f>
        <v>Full-time</v>
      </c>
      <c r="M943" t="str" cm="1">
        <f t="array" ref="M943">_xlfn.IFS(
  B943="EN", "Entry-level",
  B943="MI", "Middle-level",
  B943="SE", "Senior-level",
  B943="EX", "Executive-level"
)</f>
        <v>Senior-level</v>
      </c>
    </row>
    <row r="944" spans="1:13" x14ac:dyDescent="0.25">
      <c r="A944">
        <v>2022</v>
      </c>
      <c r="B944" t="s">
        <v>18</v>
      </c>
      <c r="C944" t="s">
        <v>12</v>
      </c>
      <c r="D944" t="s">
        <v>17</v>
      </c>
      <c r="E944">
        <v>230000</v>
      </c>
      <c r="F944" t="s">
        <v>14</v>
      </c>
      <c r="G944">
        <v>230000</v>
      </c>
      <c r="H944" t="s">
        <v>15</v>
      </c>
      <c r="I944">
        <v>100</v>
      </c>
      <c r="J944" t="s">
        <v>15</v>
      </c>
      <c r="K944" t="s">
        <v>16</v>
      </c>
      <c r="L944" t="str" cm="1">
        <f t="array" ref="L944">_xlfn.IFS(
  C944="PT", "Part-time",
  C944="FT", "Full-time",
  C944="CT", "Contract",
  C944="FL", "Freelance"
)</f>
        <v>Full-time</v>
      </c>
      <c r="M944" t="str" cm="1">
        <f t="array" ref="M944">_xlfn.IFS(
  B944="EN", "Entry-level",
  B944="MI", "Middle-level",
  B944="SE", "Senior-level",
  B944="EX", "Executive-level"
)</f>
        <v>Senior-level</v>
      </c>
    </row>
    <row r="945" spans="1:13" x14ac:dyDescent="0.25">
      <c r="A945">
        <v>2022</v>
      </c>
      <c r="B945" t="s">
        <v>18</v>
      </c>
      <c r="C945" t="s">
        <v>12</v>
      </c>
      <c r="D945" t="s">
        <v>17</v>
      </c>
      <c r="E945">
        <v>140000</v>
      </c>
      <c r="F945" t="s">
        <v>14</v>
      </c>
      <c r="G945">
        <v>140000</v>
      </c>
      <c r="H945" t="s">
        <v>15</v>
      </c>
      <c r="I945">
        <v>100</v>
      </c>
      <c r="J945" t="s">
        <v>15</v>
      </c>
      <c r="K945" t="s">
        <v>16</v>
      </c>
      <c r="L945" t="str" cm="1">
        <f t="array" ref="L945">_xlfn.IFS(
  C945="PT", "Part-time",
  C945="FT", "Full-time",
  C945="CT", "Contract",
  C945="FL", "Freelance"
)</f>
        <v>Full-time</v>
      </c>
      <c r="M945" t="str" cm="1">
        <f t="array" ref="M945">_xlfn.IFS(
  B945="EN", "Entry-level",
  B945="MI", "Middle-level",
  B945="SE", "Senior-level",
  B945="EX", "Executive-level"
)</f>
        <v>Senior-level</v>
      </c>
    </row>
    <row r="946" spans="1:13" hidden="1" x14ac:dyDescent="0.25">
      <c r="A946">
        <v>2022</v>
      </c>
      <c r="B946" t="s">
        <v>11</v>
      </c>
      <c r="C946" t="s">
        <v>12</v>
      </c>
      <c r="D946" t="s">
        <v>24</v>
      </c>
      <c r="E946">
        <v>135000</v>
      </c>
      <c r="F946" t="s">
        <v>14</v>
      </c>
      <c r="G946">
        <v>135000</v>
      </c>
      <c r="H946" t="s">
        <v>15</v>
      </c>
      <c r="I946">
        <v>100</v>
      </c>
      <c r="J946" t="s">
        <v>15</v>
      </c>
      <c r="K946" t="s">
        <v>16</v>
      </c>
      <c r="L946" t="str" cm="1">
        <f t="array" ref="L946">_xlfn.IFS(
  C946="PT", "Part-time",
  C946="FT", "Full-time",
  C946="CT", "Contract",
  C946="FL", "Freelance"
)</f>
        <v>Full-time</v>
      </c>
      <c r="M946" t="str" cm="1">
        <f t="array" ref="M946">_xlfn.IFS(
  B946="EN", "Entry-level",
  B946="MI", "Middle-level",
  B946="SE", "Senior-level",
  B946="EX", "Executive-level"
)</f>
        <v>Middle-level</v>
      </c>
    </row>
    <row r="947" spans="1:13" hidden="1" x14ac:dyDescent="0.25">
      <c r="A947">
        <v>2022</v>
      </c>
      <c r="B947" t="s">
        <v>11</v>
      </c>
      <c r="C947" t="s">
        <v>12</v>
      </c>
      <c r="D947" t="s">
        <v>24</v>
      </c>
      <c r="E947">
        <v>50000</v>
      </c>
      <c r="F947" t="s">
        <v>14</v>
      </c>
      <c r="G947">
        <v>50000</v>
      </c>
      <c r="H947" t="s">
        <v>15</v>
      </c>
      <c r="I947">
        <v>100</v>
      </c>
      <c r="J947" t="s">
        <v>15</v>
      </c>
      <c r="K947" t="s">
        <v>16</v>
      </c>
      <c r="L947" t="str" cm="1">
        <f t="array" ref="L947">_xlfn.IFS(
  C947="PT", "Part-time",
  C947="FT", "Full-time",
  C947="CT", "Contract",
  C947="FL", "Freelance"
)</f>
        <v>Full-time</v>
      </c>
      <c r="M947" t="str" cm="1">
        <f t="array" ref="M947">_xlfn.IFS(
  B947="EN", "Entry-level",
  B947="MI", "Middle-level",
  B947="SE", "Senior-level",
  B947="EX", "Executive-level"
)</f>
        <v>Middle-level</v>
      </c>
    </row>
    <row r="948" spans="1:13" x14ac:dyDescent="0.25">
      <c r="A948">
        <v>2022</v>
      </c>
      <c r="B948" t="s">
        <v>18</v>
      </c>
      <c r="C948" t="s">
        <v>12</v>
      </c>
      <c r="D948" t="s">
        <v>17</v>
      </c>
      <c r="E948">
        <v>220000</v>
      </c>
      <c r="F948" t="s">
        <v>14</v>
      </c>
      <c r="G948">
        <v>220000</v>
      </c>
      <c r="H948" t="s">
        <v>15</v>
      </c>
      <c r="I948">
        <v>100</v>
      </c>
      <c r="J948" t="s">
        <v>15</v>
      </c>
      <c r="K948" t="s">
        <v>16</v>
      </c>
      <c r="L948" t="str" cm="1">
        <f t="array" ref="L948">_xlfn.IFS(
  C948="PT", "Part-time",
  C948="FT", "Full-time",
  C948="CT", "Contract",
  C948="FL", "Freelance"
)</f>
        <v>Full-time</v>
      </c>
      <c r="M948" t="str" cm="1">
        <f t="array" ref="M948">_xlfn.IFS(
  B948="EN", "Entry-level",
  B948="MI", "Middle-level",
  B948="SE", "Senior-level",
  B948="EX", "Executive-level"
)</f>
        <v>Senior-level</v>
      </c>
    </row>
    <row r="949" spans="1:13" x14ac:dyDescent="0.25">
      <c r="A949">
        <v>2022</v>
      </c>
      <c r="B949" t="s">
        <v>18</v>
      </c>
      <c r="C949" t="s">
        <v>12</v>
      </c>
      <c r="D949" t="s">
        <v>17</v>
      </c>
      <c r="E949">
        <v>140000</v>
      </c>
      <c r="F949" t="s">
        <v>14</v>
      </c>
      <c r="G949">
        <v>140000</v>
      </c>
      <c r="H949" t="s">
        <v>15</v>
      </c>
      <c r="I949">
        <v>100</v>
      </c>
      <c r="J949" t="s">
        <v>15</v>
      </c>
      <c r="K949" t="s">
        <v>16</v>
      </c>
      <c r="L949" t="str" cm="1">
        <f t="array" ref="L949">_xlfn.IFS(
  C949="PT", "Part-time",
  C949="FT", "Full-time",
  C949="CT", "Contract",
  C949="FL", "Freelance"
)</f>
        <v>Full-time</v>
      </c>
      <c r="M949" t="str" cm="1">
        <f t="array" ref="M949">_xlfn.IFS(
  B949="EN", "Entry-level",
  B949="MI", "Middle-level",
  B949="SE", "Senior-level",
  B949="EX", "Executive-level"
)</f>
        <v>Senior-level</v>
      </c>
    </row>
    <row r="950" spans="1:13" x14ac:dyDescent="0.25">
      <c r="A950">
        <v>2022</v>
      </c>
      <c r="B950" t="s">
        <v>11</v>
      </c>
      <c r="C950" t="s">
        <v>12</v>
      </c>
      <c r="D950" t="s">
        <v>17</v>
      </c>
      <c r="E950">
        <v>140000</v>
      </c>
      <c r="F950" t="s">
        <v>26</v>
      </c>
      <c r="G950">
        <v>173397</v>
      </c>
      <c r="H950" t="s">
        <v>27</v>
      </c>
      <c r="I950">
        <v>0</v>
      </c>
      <c r="J950" t="s">
        <v>27</v>
      </c>
      <c r="K950" t="s">
        <v>16</v>
      </c>
      <c r="L950" t="str" cm="1">
        <f t="array" ref="L950">_xlfn.IFS(
  C950="PT", "Part-time",
  C950="FT", "Full-time",
  C950="CT", "Contract",
  C950="FL", "Freelance"
)</f>
        <v>Full-time</v>
      </c>
      <c r="M950" t="str" cm="1">
        <f t="array" ref="M950">_xlfn.IFS(
  B950="EN", "Entry-level",
  B950="MI", "Middle-level",
  B950="SE", "Senior-level",
  B950="EX", "Executive-level"
)</f>
        <v>Middle-level</v>
      </c>
    </row>
    <row r="951" spans="1:13" x14ac:dyDescent="0.25">
      <c r="A951">
        <v>2022</v>
      </c>
      <c r="B951" t="s">
        <v>11</v>
      </c>
      <c r="C951" t="s">
        <v>12</v>
      </c>
      <c r="D951" t="s">
        <v>17</v>
      </c>
      <c r="E951">
        <v>70000</v>
      </c>
      <c r="F951" t="s">
        <v>26</v>
      </c>
      <c r="G951">
        <v>86698</v>
      </c>
      <c r="H951" t="s">
        <v>27</v>
      </c>
      <c r="I951">
        <v>0</v>
      </c>
      <c r="J951" t="s">
        <v>27</v>
      </c>
      <c r="K951" t="s">
        <v>16</v>
      </c>
      <c r="L951" t="str" cm="1">
        <f t="array" ref="L951">_xlfn.IFS(
  C951="PT", "Part-time",
  C951="FT", "Full-time",
  C951="CT", "Contract",
  C951="FL", "Freelance"
)</f>
        <v>Full-time</v>
      </c>
      <c r="M951" t="str" cm="1">
        <f t="array" ref="M951">_xlfn.IFS(
  B951="EN", "Entry-level",
  B951="MI", "Middle-level",
  B951="SE", "Senior-level",
  B951="EX", "Executive-level"
)</f>
        <v>Middle-level</v>
      </c>
    </row>
    <row r="952" spans="1:13" hidden="1" x14ac:dyDescent="0.25">
      <c r="A952">
        <v>2022</v>
      </c>
      <c r="B952" t="s">
        <v>18</v>
      </c>
      <c r="C952" t="s">
        <v>12</v>
      </c>
      <c r="D952" t="s">
        <v>13</v>
      </c>
      <c r="E952">
        <v>220000</v>
      </c>
      <c r="F952" t="s">
        <v>14</v>
      </c>
      <c r="G952">
        <v>220000</v>
      </c>
      <c r="H952" t="s">
        <v>15</v>
      </c>
      <c r="I952">
        <v>100</v>
      </c>
      <c r="J952" t="s">
        <v>15</v>
      </c>
      <c r="K952" t="s">
        <v>16</v>
      </c>
      <c r="L952" t="str" cm="1">
        <f t="array" ref="L952">_xlfn.IFS(
  C952="PT", "Part-time",
  C952="FT", "Full-time",
  C952="CT", "Contract",
  C952="FL", "Freelance"
)</f>
        <v>Full-time</v>
      </c>
      <c r="M952" t="str" cm="1">
        <f t="array" ref="M952">_xlfn.IFS(
  B952="EN", "Entry-level",
  B952="MI", "Middle-level",
  B952="SE", "Senior-level",
  B952="EX", "Executive-level"
)</f>
        <v>Senior-level</v>
      </c>
    </row>
    <row r="953" spans="1:13" hidden="1" x14ac:dyDescent="0.25">
      <c r="A953">
        <v>2022</v>
      </c>
      <c r="B953" t="s">
        <v>18</v>
      </c>
      <c r="C953" t="s">
        <v>12</v>
      </c>
      <c r="D953" t="s">
        <v>13</v>
      </c>
      <c r="E953">
        <v>120000</v>
      </c>
      <c r="F953" t="s">
        <v>14</v>
      </c>
      <c r="G953">
        <v>120000</v>
      </c>
      <c r="H953" t="s">
        <v>15</v>
      </c>
      <c r="I953">
        <v>100</v>
      </c>
      <c r="J953" t="s">
        <v>15</v>
      </c>
      <c r="K953" t="s">
        <v>16</v>
      </c>
      <c r="L953" t="str" cm="1">
        <f t="array" ref="L953">_xlfn.IFS(
  C953="PT", "Part-time",
  C953="FT", "Full-time",
  C953="CT", "Contract",
  C953="FL", "Freelance"
)</f>
        <v>Full-time</v>
      </c>
      <c r="M953" t="str" cm="1">
        <f t="array" ref="M953">_xlfn.IFS(
  B953="EN", "Entry-level",
  B953="MI", "Middle-level",
  B953="SE", "Senior-level",
  B953="EX", "Executive-level"
)</f>
        <v>Senior-level</v>
      </c>
    </row>
    <row r="954" spans="1:13" x14ac:dyDescent="0.25">
      <c r="A954">
        <v>2022</v>
      </c>
      <c r="B954" t="s">
        <v>11</v>
      </c>
      <c r="C954" t="s">
        <v>12</v>
      </c>
      <c r="D954" t="s">
        <v>17</v>
      </c>
      <c r="E954">
        <v>200000</v>
      </c>
      <c r="F954" t="s">
        <v>14</v>
      </c>
      <c r="G954">
        <v>200000</v>
      </c>
      <c r="H954" t="s">
        <v>15</v>
      </c>
      <c r="I954">
        <v>100</v>
      </c>
      <c r="J954" t="s">
        <v>15</v>
      </c>
      <c r="K954" t="s">
        <v>16</v>
      </c>
      <c r="L954" t="str" cm="1">
        <f t="array" ref="L954">_xlfn.IFS(
  C954="PT", "Part-time",
  C954="FT", "Full-time",
  C954="CT", "Contract",
  C954="FL", "Freelance"
)</f>
        <v>Full-time</v>
      </c>
      <c r="M954" t="str" cm="1">
        <f t="array" ref="M954">_xlfn.IFS(
  B954="EN", "Entry-level",
  B954="MI", "Middle-level",
  B954="SE", "Senior-level",
  B954="EX", "Executive-level"
)</f>
        <v>Middle-level</v>
      </c>
    </row>
    <row r="955" spans="1:13" x14ac:dyDescent="0.25">
      <c r="A955">
        <v>2022</v>
      </c>
      <c r="B955" t="s">
        <v>11</v>
      </c>
      <c r="C955" t="s">
        <v>12</v>
      </c>
      <c r="D955" t="s">
        <v>17</v>
      </c>
      <c r="E955">
        <v>120000</v>
      </c>
      <c r="F955" t="s">
        <v>14</v>
      </c>
      <c r="G955">
        <v>120000</v>
      </c>
      <c r="H955" t="s">
        <v>15</v>
      </c>
      <c r="I955">
        <v>100</v>
      </c>
      <c r="J955" t="s">
        <v>15</v>
      </c>
      <c r="K955" t="s">
        <v>16</v>
      </c>
      <c r="L955" t="str" cm="1">
        <f t="array" ref="L955">_xlfn.IFS(
  C955="PT", "Part-time",
  C955="FT", "Full-time",
  C955="CT", "Contract",
  C955="FL", "Freelance"
)</f>
        <v>Full-time</v>
      </c>
      <c r="M955" t="str" cm="1">
        <f t="array" ref="M955">_xlfn.IFS(
  B955="EN", "Entry-level",
  B955="MI", "Middle-level",
  B955="SE", "Senior-level",
  B955="EX", "Executive-level"
)</f>
        <v>Middle-level</v>
      </c>
    </row>
    <row r="956" spans="1:13" hidden="1" x14ac:dyDescent="0.25">
      <c r="A956">
        <v>2022</v>
      </c>
      <c r="B956" t="s">
        <v>18</v>
      </c>
      <c r="C956" t="s">
        <v>12</v>
      </c>
      <c r="D956" t="s">
        <v>13</v>
      </c>
      <c r="E956">
        <v>120000</v>
      </c>
      <c r="F956" t="s">
        <v>14</v>
      </c>
      <c r="G956">
        <v>120000</v>
      </c>
      <c r="H956" t="s">
        <v>99</v>
      </c>
      <c r="I956">
        <v>100</v>
      </c>
      <c r="J956" t="s">
        <v>99</v>
      </c>
      <c r="K956" t="s">
        <v>35</v>
      </c>
      <c r="L956" t="str" cm="1">
        <f t="array" ref="L956">_xlfn.IFS(
  C956="PT", "Part-time",
  C956="FT", "Full-time",
  C956="CT", "Contract",
  C956="FL", "Freelance"
)</f>
        <v>Full-time</v>
      </c>
      <c r="M956" t="str" cm="1">
        <f t="array" ref="M956">_xlfn.IFS(
  B956="EN", "Entry-level",
  B956="MI", "Middle-level",
  B956="SE", "Senior-level",
  B956="EX", "Executive-level"
)</f>
        <v>Senior-level</v>
      </c>
    </row>
    <row r="957" spans="1:13" hidden="1" x14ac:dyDescent="0.25">
      <c r="A957">
        <v>2022</v>
      </c>
      <c r="B957" t="s">
        <v>18</v>
      </c>
      <c r="C957" t="s">
        <v>12</v>
      </c>
      <c r="D957" t="s">
        <v>13</v>
      </c>
      <c r="E957">
        <v>65000</v>
      </c>
      <c r="F957" t="s">
        <v>14</v>
      </c>
      <c r="G957">
        <v>65000</v>
      </c>
      <c r="H957" t="s">
        <v>99</v>
      </c>
      <c r="I957">
        <v>100</v>
      </c>
      <c r="J957" t="s">
        <v>99</v>
      </c>
      <c r="K957" t="s">
        <v>35</v>
      </c>
      <c r="L957" t="str" cm="1">
        <f t="array" ref="L957">_xlfn.IFS(
  C957="PT", "Part-time",
  C957="FT", "Full-time",
  C957="CT", "Contract",
  C957="FL", "Freelance"
)</f>
        <v>Full-time</v>
      </c>
      <c r="M957" t="str" cm="1">
        <f t="array" ref="M957">_xlfn.IFS(
  B957="EN", "Entry-level",
  B957="MI", "Middle-level",
  B957="SE", "Senior-level",
  B957="EX", "Executive-level"
)</f>
        <v>Senior-level</v>
      </c>
    </row>
    <row r="958" spans="1:13" hidden="1" x14ac:dyDescent="0.25">
      <c r="A958">
        <v>2022</v>
      </c>
      <c r="B958" t="s">
        <v>22</v>
      </c>
      <c r="C958" t="s">
        <v>12</v>
      </c>
      <c r="D958" t="s">
        <v>19</v>
      </c>
      <c r="E958">
        <v>324000</v>
      </c>
      <c r="F958" t="s">
        <v>14</v>
      </c>
      <c r="G958">
        <v>324000</v>
      </c>
      <c r="H958" t="s">
        <v>15</v>
      </c>
      <c r="I958">
        <v>100</v>
      </c>
      <c r="J958" t="s">
        <v>15</v>
      </c>
      <c r="K958" t="s">
        <v>16</v>
      </c>
      <c r="L958" t="str" cm="1">
        <f t="array" ref="L958">_xlfn.IFS(
  C958="PT", "Part-time",
  C958="FT", "Full-time",
  C958="CT", "Contract",
  C958="FL", "Freelance"
)</f>
        <v>Full-time</v>
      </c>
      <c r="M958" t="str" cm="1">
        <f t="array" ref="M958">_xlfn.IFS(
  B958="EN", "Entry-level",
  B958="MI", "Middle-level",
  B958="SE", "Senior-level",
  B958="EX", "Executive-level"
)</f>
        <v>Executive-level</v>
      </c>
    </row>
    <row r="959" spans="1:13" hidden="1" x14ac:dyDescent="0.25">
      <c r="A959">
        <v>2022</v>
      </c>
      <c r="B959" t="s">
        <v>22</v>
      </c>
      <c r="C959" t="s">
        <v>12</v>
      </c>
      <c r="D959" t="s">
        <v>19</v>
      </c>
      <c r="E959">
        <v>216000</v>
      </c>
      <c r="F959" t="s">
        <v>14</v>
      </c>
      <c r="G959">
        <v>216000</v>
      </c>
      <c r="H959" t="s">
        <v>15</v>
      </c>
      <c r="I959">
        <v>100</v>
      </c>
      <c r="J959" t="s">
        <v>15</v>
      </c>
      <c r="K959" t="s">
        <v>16</v>
      </c>
      <c r="L959" t="str" cm="1">
        <f t="array" ref="L959">_xlfn.IFS(
  C959="PT", "Part-time",
  C959="FT", "Full-time",
  C959="CT", "Contract",
  C959="FL", "Freelance"
)</f>
        <v>Full-time</v>
      </c>
      <c r="M959" t="str" cm="1">
        <f t="array" ref="M959">_xlfn.IFS(
  B959="EN", "Entry-level",
  B959="MI", "Middle-level",
  B959="SE", "Senior-level",
  B959="EX", "Executive-level"
)</f>
        <v>Executive-level</v>
      </c>
    </row>
    <row r="960" spans="1:13" hidden="1" x14ac:dyDescent="0.25">
      <c r="A960">
        <v>2022</v>
      </c>
      <c r="B960" t="s">
        <v>18</v>
      </c>
      <c r="C960" t="s">
        <v>12</v>
      </c>
      <c r="D960" t="s">
        <v>19</v>
      </c>
      <c r="E960">
        <v>210000</v>
      </c>
      <c r="F960" t="s">
        <v>14</v>
      </c>
      <c r="G960">
        <v>210000</v>
      </c>
      <c r="H960" t="s">
        <v>15</v>
      </c>
      <c r="I960">
        <v>100</v>
      </c>
      <c r="J960" t="s">
        <v>15</v>
      </c>
      <c r="K960" t="s">
        <v>16</v>
      </c>
      <c r="L960" t="str" cm="1">
        <f t="array" ref="L960">_xlfn.IFS(
  C960="PT", "Part-time",
  C960="FT", "Full-time",
  C960="CT", "Contract",
  C960="FL", "Freelance"
)</f>
        <v>Full-time</v>
      </c>
      <c r="M960" t="str" cm="1">
        <f t="array" ref="M960">_xlfn.IFS(
  B960="EN", "Entry-level",
  B960="MI", "Middle-level",
  B960="SE", "Senior-level",
  B960="EX", "Executive-level"
)</f>
        <v>Senior-level</v>
      </c>
    </row>
    <row r="961" spans="1:13" hidden="1" x14ac:dyDescent="0.25">
      <c r="A961">
        <v>2022</v>
      </c>
      <c r="B961" t="s">
        <v>18</v>
      </c>
      <c r="C961" t="s">
        <v>12</v>
      </c>
      <c r="D961" t="s">
        <v>19</v>
      </c>
      <c r="E961">
        <v>100000</v>
      </c>
      <c r="F961" t="s">
        <v>14</v>
      </c>
      <c r="G961">
        <v>100000</v>
      </c>
      <c r="H961" t="s">
        <v>15</v>
      </c>
      <c r="I961">
        <v>100</v>
      </c>
      <c r="J961" t="s">
        <v>15</v>
      </c>
      <c r="K961" t="s">
        <v>16</v>
      </c>
      <c r="L961" t="str" cm="1">
        <f t="array" ref="L961">_xlfn.IFS(
  C961="PT", "Part-time",
  C961="FT", "Full-time",
  C961="CT", "Contract",
  C961="FL", "Freelance"
)</f>
        <v>Full-time</v>
      </c>
      <c r="M961" t="str" cm="1">
        <f t="array" ref="M961">_xlfn.IFS(
  B961="EN", "Entry-level",
  B961="MI", "Middle-level",
  B961="SE", "Senior-level",
  B961="EX", "Executive-level"
)</f>
        <v>Senior-level</v>
      </c>
    </row>
    <row r="962" spans="1:13" x14ac:dyDescent="0.25">
      <c r="A962">
        <v>2022</v>
      </c>
      <c r="B962" t="s">
        <v>18</v>
      </c>
      <c r="C962" t="s">
        <v>12</v>
      </c>
      <c r="D962" t="s">
        <v>17</v>
      </c>
      <c r="E962">
        <v>185100</v>
      </c>
      <c r="F962" t="s">
        <v>14</v>
      </c>
      <c r="G962">
        <v>185100</v>
      </c>
      <c r="H962" t="s">
        <v>15</v>
      </c>
      <c r="I962">
        <v>100</v>
      </c>
      <c r="J962" t="s">
        <v>15</v>
      </c>
      <c r="K962" t="s">
        <v>16</v>
      </c>
      <c r="L962" t="str" cm="1">
        <f t="array" ref="L962">_xlfn.IFS(
  C962="PT", "Part-time",
  C962="FT", "Full-time",
  C962="CT", "Contract",
  C962="FL", "Freelance"
)</f>
        <v>Full-time</v>
      </c>
      <c r="M962" t="str" cm="1">
        <f t="array" ref="M962">_xlfn.IFS(
  B962="EN", "Entry-level",
  B962="MI", "Middle-level",
  B962="SE", "Senior-level",
  B962="EX", "Executive-level"
)</f>
        <v>Senior-level</v>
      </c>
    </row>
    <row r="963" spans="1:13" x14ac:dyDescent="0.25">
      <c r="A963">
        <v>2022</v>
      </c>
      <c r="B963" t="s">
        <v>18</v>
      </c>
      <c r="C963" t="s">
        <v>12</v>
      </c>
      <c r="D963" t="s">
        <v>17</v>
      </c>
      <c r="E963">
        <v>104890</v>
      </c>
      <c r="F963" t="s">
        <v>14</v>
      </c>
      <c r="G963">
        <v>104890</v>
      </c>
      <c r="H963" t="s">
        <v>15</v>
      </c>
      <c r="I963">
        <v>100</v>
      </c>
      <c r="J963" t="s">
        <v>15</v>
      </c>
      <c r="K963" t="s">
        <v>16</v>
      </c>
      <c r="L963" t="str" cm="1">
        <f t="array" ref="L963">_xlfn.IFS(
  C963="PT", "Part-time",
  C963="FT", "Full-time",
  C963="CT", "Contract",
  C963="FL", "Freelance"
)</f>
        <v>Full-time</v>
      </c>
      <c r="M963" t="str" cm="1">
        <f t="array" ref="M963">_xlfn.IFS(
  B963="EN", "Entry-level",
  B963="MI", "Middle-level",
  B963="SE", "Senior-level",
  B963="EX", "Executive-level"
)</f>
        <v>Senior-level</v>
      </c>
    </row>
    <row r="964" spans="1:13" hidden="1" x14ac:dyDescent="0.25">
      <c r="A964">
        <v>2022</v>
      </c>
      <c r="B964" t="s">
        <v>18</v>
      </c>
      <c r="C964" t="s">
        <v>12</v>
      </c>
      <c r="D964" t="s">
        <v>19</v>
      </c>
      <c r="E964">
        <v>105000</v>
      </c>
      <c r="F964" t="s">
        <v>14</v>
      </c>
      <c r="G964">
        <v>105000</v>
      </c>
      <c r="H964" t="s">
        <v>15</v>
      </c>
      <c r="I964">
        <v>100</v>
      </c>
      <c r="J964" t="s">
        <v>15</v>
      </c>
      <c r="K964" t="s">
        <v>16</v>
      </c>
      <c r="L964" t="str" cm="1">
        <f t="array" ref="L964">_xlfn.IFS(
  C964="PT", "Part-time",
  C964="FT", "Full-time",
  C964="CT", "Contract",
  C964="FL", "Freelance"
)</f>
        <v>Full-time</v>
      </c>
      <c r="M964" t="str" cm="1">
        <f t="array" ref="M964">_xlfn.IFS(
  B964="EN", "Entry-level",
  B964="MI", "Middle-level",
  B964="SE", "Senior-level",
  B964="EX", "Executive-level"
)</f>
        <v>Senior-level</v>
      </c>
    </row>
    <row r="965" spans="1:13" hidden="1" x14ac:dyDescent="0.25">
      <c r="A965">
        <v>2022</v>
      </c>
      <c r="B965" t="s">
        <v>18</v>
      </c>
      <c r="C965" t="s">
        <v>12</v>
      </c>
      <c r="D965" t="s">
        <v>19</v>
      </c>
      <c r="E965">
        <v>80000</v>
      </c>
      <c r="F965" t="s">
        <v>14</v>
      </c>
      <c r="G965">
        <v>80000</v>
      </c>
      <c r="H965" t="s">
        <v>15</v>
      </c>
      <c r="I965">
        <v>100</v>
      </c>
      <c r="J965" t="s">
        <v>15</v>
      </c>
      <c r="K965" t="s">
        <v>16</v>
      </c>
      <c r="L965" t="str" cm="1">
        <f t="array" ref="L965">_xlfn.IFS(
  C965="PT", "Part-time",
  C965="FT", "Full-time",
  C965="CT", "Contract",
  C965="FL", "Freelance"
)</f>
        <v>Full-time</v>
      </c>
      <c r="M965" t="str" cm="1">
        <f t="array" ref="M965">_xlfn.IFS(
  B965="EN", "Entry-level",
  B965="MI", "Middle-level",
  B965="SE", "Senior-level",
  B965="EX", "Executive-level"
)</f>
        <v>Senior-level</v>
      </c>
    </row>
    <row r="966" spans="1:13" hidden="1" x14ac:dyDescent="0.25">
      <c r="A966">
        <v>2022</v>
      </c>
      <c r="B966" t="s">
        <v>11</v>
      </c>
      <c r="C966" t="s">
        <v>12</v>
      </c>
      <c r="D966" t="s">
        <v>73</v>
      </c>
      <c r="E966">
        <v>100000</v>
      </c>
      <c r="F966" t="s">
        <v>42</v>
      </c>
      <c r="G966">
        <v>77382</v>
      </c>
      <c r="H966" t="s">
        <v>30</v>
      </c>
      <c r="I966">
        <v>100</v>
      </c>
      <c r="J966" t="s">
        <v>30</v>
      </c>
      <c r="K966" t="s">
        <v>16</v>
      </c>
      <c r="L966" t="str" cm="1">
        <f t="array" ref="L966">_xlfn.IFS(
  C966="PT", "Part-time",
  C966="FT", "Full-time",
  C966="CT", "Contract",
  C966="FL", "Freelance"
)</f>
        <v>Full-time</v>
      </c>
      <c r="M966" t="str" cm="1">
        <f t="array" ref="M966">_xlfn.IFS(
  B966="EN", "Entry-level",
  B966="MI", "Middle-level",
  B966="SE", "Senior-level",
  B966="EX", "Executive-level"
)</f>
        <v>Middle-level</v>
      </c>
    </row>
    <row r="967" spans="1:13" hidden="1" x14ac:dyDescent="0.25">
      <c r="A967">
        <v>2022</v>
      </c>
      <c r="B967" t="s">
        <v>22</v>
      </c>
      <c r="C967" t="s">
        <v>12</v>
      </c>
      <c r="D967" t="s">
        <v>77</v>
      </c>
      <c r="E967">
        <v>250000</v>
      </c>
      <c r="F967" t="s">
        <v>42</v>
      </c>
      <c r="G967">
        <v>193455</v>
      </c>
      <c r="H967" t="s">
        <v>30</v>
      </c>
      <c r="I967">
        <v>50</v>
      </c>
      <c r="J967" t="s">
        <v>30</v>
      </c>
      <c r="K967" t="s">
        <v>28</v>
      </c>
      <c r="L967" t="str" cm="1">
        <f t="array" ref="L967">_xlfn.IFS(
  C967="PT", "Part-time",
  C967="FT", "Full-time",
  C967="CT", "Contract",
  C967="FL", "Freelance"
)</f>
        <v>Full-time</v>
      </c>
      <c r="M967" t="str" cm="1">
        <f t="array" ref="M967">_xlfn.IFS(
  B967="EN", "Entry-level",
  B967="MI", "Middle-level",
  B967="SE", "Senior-level",
  B967="EX", "Executive-level"
)</f>
        <v>Executive-level</v>
      </c>
    </row>
    <row r="968" spans="1:13" hidden="1" x14ac:dyDescent="0.25">
      <c r="A968">
        <v>2022</v>
      </c>
      <c r="B968" t="s">
        <v>11</v>
      </c>
      <c r="C968" t="s">
        <v>12</v>
      </c>
      <c r="D968" t="s">
        <v>13</v>
      </c>
      <c r="E968">
        <v>120000</v>
      </c>
      <c r="F968" t="s">
        <v>14</v>
      </c>
      <c r="G968">
        <v>120000</v>
      </c>
      <c r="H968" t="s">
        <v>15</v>
      </c>
      <c r="I968">
        <v>100</v>
      </c>
      <c r="J968" t="s">
        <v>15</v>
      </c>
      <c r="K968" t="s">
        <v>35</v>
      </c>
      <c r="L968" t="str" cm="1">
        <f t="array" ref="L968">_xlfn.IFS(
  C968="PT", "Part-time",
  C968="FT", "Full-time",
  C968="CT", "Contract",
  C968="FL", "Freelance"
)</f>
        <v>Full-time</v>
      </c>
      <c r="M968" t="str" cm="1">
        <f t="array" ref="M968">_xlfn.IFS(
  B968="EN", "Entry-level",
  B968="MI", "Middle-level",
  B968="SE", "Senior-level",
  B968="EX", "Executive-level"
)</f>
        <v>Middle-level</v>
      </c>
    </row>
    <row r="969" spans="1:13" hidden="1" x14ac:dyDescent="0.25">
      <c r="A969">
        <v>2022</v>
      </c>
      <c r="B969" t="s">
        <v>11</v>
      </c>
      <c r="C969" t="s">
        <v>12</v>
      </c>
      <c r="D969" t="s">
        <v>68</v>
      </c>
      <c r="E969">
        <v>1400000</v>
      </c>
      <c r="F969" t="s">
        <v>43</v>
      </c>
      <c r="G969">
        <v>17959</v>
      </c>
      <c r="H969" t="s">
        <v>44</v>
      </c>
      <c r="I969">
        <v>100</v>
      </c>
      <c r="J969" t="s">
        <v>44</v>
      </c>
      <c r="K969" t="s">
        <v>16</v>
      </c>
      <c r="L969" t="str" cm="1">
        <f t="array" ref="L969">_xlfn.IFS(
  C969="PT", "Part-time",
  C969="FT", "Full-time",
  C969="CT", "Contract",
  C969="FL", "Freelance"
)</f>
        <v>Full-time</v>
      </c>
      <c r="M969" t="str" cm="1">
        <f t="array" ref="M969">_xlfn.IFS(
  B969="EN", "Entry-level",
  B969="MI", "Middle-level",
  B969="SE", "Senior-level",
  B969="EX", "Executive-level"
)</f>
        <v>Middle-level</v>
      </c>
    </row>
    <row r="970" spans="1:13" x14ac:dyDescent="0.25">
      <c r="A970">
        <v>2022</v>
      </c>
      <c r="B970" t="s">
        <v>11</v>
      </c>
      <c r="C970" t="s">
        <v>12</v>
      </c>
      <c r="D970" t="s">
        <v>17</v>
      </c>
      <c r="E970">
        <v>2400000</v>
      </c>
      <c r="F970" t="s">
        <v>43</v>
      </c>
      <c r="G970">
        <v>30787</v>
      </c>
      <c r="H970" t="s">
        <v>44</v>
      </c>
      <c r="I970">
        <v>100</v>
      </c>
      <c r="J970" t="s">
        <v>44</v>
      </c>
      <c r="K970" t="s">
        <v>28</v>
      </c>
      <c r="L970" t="str" cm="1">
        <f t="array" ref="L970">_xlfn.IFS(
  C970="PT", "Part-time",
  C970="FT", "Full-time",
  C970="CT", "Contract",
  C970="FL", "Freelance"
)</f>
        <v>Full-time</v>
      </c>
      <c r="M970" t="str" cm="1">
        <f t="array" ref="M970">_xlfn.IFS(
  B970="EN", "Entry-level",
  B970="MI", "Middle-level",
  B970="SE", "Senior-level",
  B970="EX", "Executive-level"
)</f>
        <v>Middle-level</v>
      </c>
    </row>
    <row r="971" spans="1:13" hidden="1" x14ac:dyDescent="0.25">
      <c r="A971">
        <v>2022</v>
      </c>
      <c r="B971" t="s">
        <v>11</v>
      </c>
      <c r="C971" t="s">
        <v>12</v>
      </c>
      <c r="D971" t="s">
        <v>85</v>
      </c>
      <c r="E971">
        <v>53000</v>
      </c>
      <c r="F971" t="s">
        <v>20</v>
      </c>
      <c r="G971">
        <v>55802</v>
      </c>
      <c r="H971" t="s">
        <v>33</v>
      </c>
      <c r="I971">
        <v>50</v>
      </c>
      <c r="J971" t="s">
        <v>33</v>
      </c>
      <c r="K971" t="s">
        <v>28</v>
      </c>
      <c r="L971" t="str" cm="1">
        <f t="array" ref="L971">_xlfn.IFS(
  C971="PT", "Part-time",
  C971="FT", "Full-time",
  C971="CT", "Contract",
  C971="FL", "Freelance"
)</f>
        <v>Full-time</v>
      </c>
      <c r="M971" t="str" cm="1">
        <f t="array" ref="M971">_xlfn.IFS(
  B971="EN", "Entry-level",
  B971="MI", "Middle-level",
  B971="SE", "Senior-level",
  B971="EX", "Executive-level"
)</f>
        <v>Middle-level</v>
      </c>
    </row>
    <row r="972" spans="1:13" hidden="1" x14ac:dyDescent="0.25">
      <c r="A972">
        <v>2022</v>
      </c>
      <c r="B972" t="s">
        <v>11</v>
      </c>
      <c r="C972" t="s">
        <v>33</v>
      </c>
      <c r="D972" t="s">
        <v>19</v>
      </c>
      <c r="E972">
        <v>50000</v>
      </c>
      <c r="F972" t="s">
        <v>20</v>
      </c>
      <c r="G972">
        <v>52643</v>
      </c>
      <c r="H972" t="s">
        <v>53</v>
      </c>
      <c r="I972">
        <v>50</v>
      </c>
      <c r="J972" t="s">
        <v>53</v>
      </c>
      <c r="K972" t="s">
        <v>28</v>
      </c>
      <c r="L972" t="str" cm="1">
        <f t="array" ref="L972">_xlfn.IFS(
  C972="PT", "Part-time",
  C972="FT", "Full-time",
  C972="CT", "Contract",
  C972="FL", "Freelance"
)</f>
        <v>Part-time</v>
      </c>
      <c r="M972" t="str" cm="1">
        <f t="array" ref="M972">_xlfn.IFS(
  B972="EN", "Entry-level",
  B972="MI", "Middle-level",
  B972="SE", "Senior-level",
  B972="EX", "Executive-level"
)</f>
        <v>Middle-level</v>
      </c>
    </row>
    <row r="973" spans="1:13" x14ac:dyDescent="0.25">
      <c r="A973">
        <v>2022</v>
      </c>
      <c r="B973" t="s">
        <v>25</v>
      </c>
      <c r="C973" t="s">
        <v>12</v>
      </c>
      <c r="D973" t="s">
        <v>17</v>
      </c>
      <c r="E973">
        <v>1400000</v>
      </c>
      <c r="F973" t="s">
        <v>43</v>
      </c>
      <c r="G973">
        <v>17959</v>
      </c>
      <c r="H973" t="s">
        <v>44</v>
      </c>
      <c r="I973">
        <v>100</v>
      </c>
      <c r="J973" t="s">
        <v>44</v>
      </c>
      <c r="K973" t="s">
        <v>16</v>
      </c>
      <c r="L973" t="str" cm="1">
        <f t="array" ref="L973">_xlfn.IFS(
  C973="PT", "Part-time",
  C973="FT", "Full-time",
  C973="CT", "Contract",
  C973="FL", "Freelance"
)</f>
        <v>Full-time</v>
      </c>
      <c r="M973" t="str" cm="1">
        <f t="array" ref="M973">_xlfn.IFS(
  B973="EN", "Entry-level",
  B973="MI", "Middle-level",
  B973="SE", "Senior-level",
  B973="EX", "Executive-level"
)</f>
        <v>Entry-level</v>
      </c>
    </row>
    <row r="974" spans="1:13" hidden="1" x14ac:dyDescent="0.25">
      <c r="A974">
        <v>2022</v>
      </c>
      <c r="B974" t="s">
        <v>11</v>
      </c>
      <c r="C974" t="s">
        <v>12</v>
      </c>
      <c r="D974" t="s">
        <v>71</v>
      </c>
      <c r="E974">
        <v>75000</v>
      </c>
      <c r="F974" t="s">
        <v>14</v>
      </c>
      <c r="G974">
        <v>75000</v>
      </c>
      <c r="H974" t="s">
        <v>83</v>
      </c>
      <c r="I974">
        <v>100</v>
      </c>
      <c r="J974" t="s">
        <v>15</v>
      </c>
      <c r="K974" t="s">
        <v>28</v>
      </c>
      <c r="L974" t="str" cm="1">
        <f t="array" ref="L974">_xlfn.IFS(
  C974="PT", "Part-time",
  C974="FT", "Full-time",
  C974="CT", "Contract",
  C974="FL", "Freelance"
)</f>
        <v>Full-time</v>
      </c>
      <c r="M974" t="str" cm="1">
        <f t="array" ref="M974">_xlfn.IFS(
  B974="EN", "Entry-level",
  B974="MI", "Middle-level",
  B974="SE", "Senior-level",
  B974="EX", "Executive-level"
)</f>
        <v>Middle-level</v>
      </c>
    </row>
    <row r="975" spans="1:13" hidden="1" x14ac:dyDescent="0.25">
      <c r="A975">
        <v>2022</v>
      </c>
      <c r="B975" t="s">
        <v>11</v>
      </c>
      <c r="C975" t="s">
        <v>12</v>
      </c>
      <c r="D975" t="s">
        <v>90</v>
      </c>
      <c r="E975">
        <v>157000</v>
      </c>
      <c r="F975" t="s">
        <v>14</v>
      </c>
      <c r="G975">
        <v>157000</v>
      </c>
      <c r="H975" t="s">
        <v>15</v>
      </c>
      <c r="I975">
        <v>100</v>
      </c>
      <c r="J975" t="s">
        <v>15</v>
      </c>
      <c r="K975" t="s">
        <v>28</v>
      </c>
      <c r="L975" t="str" cm="1">
        <f t="array" ref="L975">_xlfn.IFS(
  C975="PT", "Part-time",
  C975="FT", "Full-time",
  C975="CT", "Contract",
  C975="FL", "Freelance"
)</f>
        <v>Full-time</v>
      </c>
      <c r="M975" t="str" cm="1">
        <f t="array" ref="M975">_xlfn.IFS(
  B975="EN", "Entry-level",
  B975="MI", "Middle-level",
  B975="SE", "Senior-level",
  B975="EX", "Executive-level"
)</f>
        <v>Middle-level</v>
      </c>
    </row>
    <row r="976" spans="1:13" hidden="1" x14ac:dyDescent="0.25">
      <c r="A976">
        <v>2022</v>
      </c>
      <c r="B976" t="s">
        <v>11</v>
      </c>
      <c r="C976" t="s">
        <v>12</v>
      </c>
      <c r="D976" t="s">
        <v>68</v>
      </c>
      <c r="E976">
        <v>90000</v>
      </c>
      <c r="F976" t="s">
        <v>42</v>
      </c>
      <c r="G976">
        <v>69643</v>
      </c>
      <c r="H976" t="s">
        <v>30</v>
      </c>
      <c r="I976">
        <v>50</v>
      </c>
      <c r="J976" t="s">
        <v>30</v>
      </c>
      <c r="K976" t="s">
        <v>28</v>
      </c>
      <c r="L976" t="str" cm="1">
        <f t="array" ref="L976">_xlfn.IFS(
  C976="PT", "Part-time",
  C976="FT", "Full-time",
  C976="CT", "Contract",
  C976="FL", "Freelance"
)</f>
        <v>Full-time</v>
      </c>
      <c r="M976" t="str" cm="1">
        <f t="array" ref="M976">_xlfn.IFS(
  B976="EN", "Entry-level",
  B976="MI", "Middle-level",
  B976="SE", "Senior-level",
  B976="EX", "Executive-level"
)</f>
        <v>Middle-level</v>
      </c>
    </row>
    <row r="977" spans="1:13" hidden="1" x14ac:dyDescent="0.25">
      <c r="A977">
        <v>2022</v>
      </c>
      <c r="B977" t="s">
        <v>25</v>
      </c>
      <c r="C977" t="s">
        <v>12</v>
      </c>
      <c r="D977" t="s">
        <v>19</v>
      </c>
      <c r="E977">
        <v>65000</v>
      </c>
      <c r="F977" t="s">
        <v>14</v>
      </c>
      <c r="G977">
        <v>65000</v>
      </c>
      <c r="H977" t="s">
        <v>15</v>
      </c>
      <c r="I977">
        <v>100</v>
      </c>
      <c r="J977" t="s">
        <v>15</v>
      </c>
      <c r="K977" t="s">
        <v>35</v>
      </c>
      <c r="L977" t="str" cm="1">
        <f t="array" ref="L977">_xlfn.IFS(
  C977="PT", "Part-time",
  C977="FT", "Full-time",
  C977="CT", "Contract",
  C977="FL", "Freelance"
)</f>
        <v>Full-time</v>
      </c>
      <c r="M977" t="str" cm="1">
        <f t="array" ref="M977">_xlfn.IFS(
  B977="EN", "Entry-level",
  B977="MI", "Middle-level",
  B977="SE", "Senior-level",
  B977="EX", "Executive-level"
)</f>
        <v>Entry-level</v>
      </c>
    </row>
    <row r="978" spans="1:13" hidden="1" x14ac:dyDescent="0.25">
      <c r="A978">
        <v>2022</v>
      </c>
      <c r="B978" t="s">
        <v>18</v>
      </c>
      <c r="C978" t="s">
        <v>12</v>
      </c>
      <c r="D978" t="s">
        <v>13</v>
      </c>
      <c r="E978">
        <v>65000</v>
      </c>
      <c r="F978" t="s">
        <v>20</v>
      </c>
      <c r="G978">
        <v>68436</v>
      </c>
      <c r="H978" t="s">
        <v>101</v>
      </c>
      <c r="I978">
        <v>100</v>
      </c>
      <c r="J978" t="s">
        <v>101</v>
      </c>
      <c r="K978" t="s">
        <v>35</v>
      </c>
      <c r="L978" t="str" cm="1">
        <f t="array" ref="L978">_xlfn.IFS(
  C978="PT", "Part-time",
  C978="FT", "Full-time",
  C978="CT", "Contract",
  C978="FL", "Freelance"
)</f>
        <v>Full-time</v>
      </c>
      <c r="M978" t="str" cm="1">
        <f t="array" ref="M978">_xlfn.IFS(
  B978="EN", "Entry-level",
  B978="MI", "Middle-level",
  B978="SE", "Senior-level",
  B978="EX", "Executive-level"
)</f>
        <v>Senior-level</v>
      </c>
    </row>
    <row r="979" spans="1:13" x14ac:dyDescent="0.25">
      <c r="A979">
        <v>2021</v>
      </c>
      <c r="B979" t="s">
        <v>11</v>
      </c>
      <c r="C979" t="s">
        <v>12</v>
      </c>
      <c r="D979" t="s">
        <v>17</v>
      </c>
      <c r="E979">
        <v>109000</v>
      </c>
      <c r="F979" t="s">
        <v>14</v>
      </c>
      <c r="G979">
        <v>109000</v>
      </c>
      <c r="H979" t="s">
        <v>15</v>
      </c>
      <c r="I979">
        <v>50</v>
      </c>
      <c r="J979" t="s">
        <v>15</v>
      </c>
      <c r="K979" t="s">
        <v>28</v>
      </c>
      <c r="L979" t="str" cm="1">
        <f t="array" ref="L979">_xlfn.IFS(
  C979="PT", "Part-time",
  C979="FT", "Full-time",
  C979="CT", "Contract",
  C979="FL", "Freelance"
)</f>
        <v>Full-time</v>
      </c>
      <c r="M979" t="str" cm="1">
        <f t="array" ref="M979">_xlfn.IFS(
  B979="EN", "Entry-level",
  B979="MI", "Middle-level",
  B979="SE", "Senior-level",
  B979="EX", "Executive-level"
)</f>
        <v>Middle-level</v>
      </c>
    </row>
    <row r="980" spans="1:13" x14ac:dyDescent="0.25">
      <c r="A980">
        <v>2022</v>
      </c>
      <c r="B980" t="s">
        <v>11</v>
      </c>
      <c r="C980" t="s">
        <v>12</v>
      </c>
      <c r="D980" t="s">
        <v>17</v>
      </c>
      <c r="E980">
        <v>88000</v>
      </c>
      <c r="F980" t="s">
        <v>42</v>
      </c>
      <c r="G980">
        <v>68096</v>
      </c>
      <c r="H980" t="s">
        <v>30</v>
      </c>
      <c r="I980">
        <v>100</v>
      </c>
      <c r="J980" t="s">
        <v>30</v>
      </c>
      <c r="K980" t="s">
        <v>16</v>
      </c>
      <c r="L980" t="str" cm="1">
        <f t="array" ref="L980">_xlfn.IFS(
  C980="PT", "Part-time",
  C980="FT", "Full-time",
  C980="CT", "Contract",
  C980="FL", "Freelance"
)</f>
        <v>Full-time</v>
      </c>
      <c r="M980" t="str" cm="1">
        <f t="array" ref="M980">_xlfn.IFS(
  B980="EN", "Entry-level",
  B980="MI", "Middle-level",
  B980="SE", "Senior-level",
  B980="EX", "Executive-level"
)</f>
        <v>Middle-level</v>
      </c>
    </row>
    <row r="981" spans="1:13" hidden="1" x14ac:dyDescent="0.25">
      <c r="A981">
        <v>2022</v>
      </c>
      <c r="B981" t="s">
        <v>25</v>
      </c>
      <c r="C981" t="s">
        <v>12</v>
      </c>
      <c r="D981" t="s">
        <v>102</v>
      </c>
      <c r="E981">
        <v>10000</v>
      </c>
      <c r="F981" t="s">
        <v>14</v>
      </c>
      <c r="G981">
        <v>10000</v>
      </c>
      <c r="H981" t="s">
        <v>33</v>
      </c>
      <c r="I981">
        <v>100</v>
      </c>
      <c r="J981" t="s">
        <v>103</v>
      </c>
      <c r="K981" t="s">
        <v>16</v>
      </c>
      <c r="L981" t="str" cm="1">
        <f t="array" ref="L981">_xlfn.IFS(
  C981="PT", "Part-time",
  C981="FT", "Full-time",
  C981="CT", "Contract",
  C981="FL", "Freelance"
)</f>
        <v>Full-time</v>
      </c>
      <c r="M981" t="str" cm="1">
        <f t="array" ref="M981">_xlfn.IFS(
  B981="EN", "Entry-level",
  B981="MI", "Middle-level",
  B981="SE", "Senior-level",
  B981="EX", "Executive-level"
)</f>
        <v>Entry-level</v>
      </c>
    </row>
    <row r="982" spans="1:13" hidden="1" x14ac:dyDescent="0.25">
      <c r="A982">
        <v>2022</v>
      </c>
      <c r="B982" t="s">
        <v>11</v>
      </c>
      <c r="C982" t="s">
        <v>12</v>
      </c>
      <c r="D982" t="s">
        <v>24</v>
      </c>
      <c r="E982">
        <v>20000</v>
      </c>
      <c r="F982" t="s">
        <v>14</v>
      </c>
      <c r="G982">
        <v>20000</v>
      </c>
      <c r="H982" t="s">
        <v>79</v>
      </c>
      <c r="I982">
        <v>100</v>
      </c>
      <c r="J982" t="s">
        <v>79</v>
      </c>
      <c r="K982" t="s">
        <v>35</v>
      </c>
      <c r="L982" t="str" cm="1">
        <f t="array" ref="L982">_xlfn.IFS(
  C982="PT", "Part-time",
  C982="FT", "Full-time",
  C982="CT", "Contract",
  C982="FL", "Freelance"
)</f>
        <v>Full-time</v>
      </c>
      <c r="M982" t="str" cm="1">
        <f t="array" ref="M982">_xlfn.IFS(
  B982="EN", "Entry-level",
  B982="MI", "Middle-level",
  B982="SE", "Senior-level",
  B982="EX", "Executive-level"
)</f>
        <v>Middle-level</v>
      </c>
    </row>
    <row r="983" spans="1:13" hidden="1" x14ac:dyDescent="0.25">
      <c r="A983">
        <v>2021</v>
      </c>
      <c r="B983" t="s">
        <v>18</v>
      </c>
      <c r="C983" t="s">
        <v>12</v>
      </c>
      <c r="D983" t="s">
        <v>23</v>
      </c>
      <c r="E983">
        <v>87000</v>
      </c>
      <c r="F983" t="s">
        <v>20</v>
      </c>
      <c r="G983">
        <v>102839</v>
      </c>
      <c r="H983" t="s">
        <v>104</v>
      </c>
      <c r="I983">
        <v>100</v>
      </c>
      <c r="J983" t="s">
        <v>104</v>
      </c>
      <c r="K983" t="s">
        <v>28</v>
      </c>
      <c r="L983" t="str" cm="1">
        <f t="array" ref="L983">_xlfn.IFS(
  C983="PT", "Part-time",
  C983="FT", "Full-time",
  C983="CT", "Contract",
  C983="FL", "Freelance"
)</f>
        <v>Full-time</v>
      </c>
      <c r="M983" t="str" cm="1">
        <f t="array" ref="M983">_xlfn.IFS(
  B983="EN", "Entry-level",
  B983="MI", "Middle-level",
  B983="SE", "Senior-level",
  B983="EX", "Executive-level"
)</f>
        <v>Senior-level</v>
      </c>
    </row>
    <row r="984" spans="1:13" hidden="1" x14ac:dyDescent="0.25">
      <c r="A984">
        <v>2022</v>
      </c>
      <c r="B984" t="s">
        <v>18</v>
      </c>
      <c r="C984" t="s">
        <v>12</v>
      </c>
      <c r="D984" t="s">
        <v>23</v>
      </c>
      <c r="E984">
        <v>200000</v>
      </c>
      <c r="F984" t="s">
        <v>14</v>
      </c>
      <c r="G984">
        <v>200000</v>
      </c>
      <c r="H984" t="s">
        <v>105</v>
      </c>
      <c r="I984">
        <v>100</v>
      </c>
      <c r="J984" t="s">
        <v>15</v>
      </c>
      <c r="K984" t="s">
        <v>16</v>
      </c>
      <c r="L984" t="str" cm="1">
        <f t="array" ref="L984">_xlfn.IFS(
  C984="PT", "Part-time",
  C984="FT", "Full-time",
  C984="CT", "Contract",
  C984="FL", "Freelance"
)</f>
        <v>Full-time</v>
      </c>
      <c r="M984" t="str" cm="1">
        <f t="array" ref="M984">_xlfn.IFS(
  B984="EN", "Entry-level",
  B984="MI", "Middle-level",
  B984="SE", "Senior-level",
  B984="EX", "Executive-level"
)</f>
        <v>Senior-level</v>
      </c>
    </row>
    <row r="985" spans="1:13" x14ac:dyDescent="0.25">
      <c r="A985">
        <v>2022</v>
      </c>
      <c r="B985" t="s">
        <v>25</v>
      </c>
      <c r="C985" t="s">
        <v>12</v>
      </c>
      <c r="D985" t="s">
        <v>17</v>
      </c>
      <c r="E985">
        <v>66500</v>
      </c>
      <c r="F985" t="s">
        <v>42</v>
      </c>
      <c r="G985">
        <v>51459</v>
      </c>
      <c r="H985" t="s">
        <v>30</v>
      </c>
      <c r="I985">
        <v>100</v>
      </c>
      <c r="J985" t="s">
        <v>30</v>
      </c>
      <c r="K985" t="s">
        <v>28</v>
      </c>
      <c r="L985" t="str" cm="1">
        <f t="array" ref="L985">_xlfn.IFS(
  C985="PT", "Part-time",
  C985="FT", "Full-time",
  C985="CT", "Contract",
  C985="FL", "Freelance"
)</f>
        <v>Full-time</v>
      </c>
      <c r="M985" t="str" cm="1">
        <f t="array" ref="M985">_xlfn.IFS(
  B985="EN", "Entry-level",
  B985="MI", "Middle-level",
  B985="SE", "Senior-level",
  B985="EX", "Executive-level"
)</f>
        <v>Entry-level</v>
      </c>
    </row>
    <row r="986" spans="1:13" x14ac:dyDescent="0.25">
      <c r="A986">
        <v>2022</v>
      </c>
      <c r="B986" t="s">
        <v>11</v>
      </c>
      <c r="C986" t="s">
        <v>12</v>
      </c>
      <c r="D986" t="s">
        <v>17</v>
      </c>
      <c r="E986">
        <v>78000</v>
      </c>
      <c r="F986" t="s">
        <v>14</v>
      </c>
      <c r="G986">
        <v>78000</v>
      </c>
      <c r="H986" t="s">
        <v>15</v>
      </c>
      <c r="I986">
        <v>100</v>
      </c>
      <c r="J986" t="s">
        <v>15</v>
      </c>
      <c r="K986" t="s">
        <v>16</v>
      </c>
      <c r="L986" t="str" cm="1">
        <f t="array" ref="L986">_xlfn.IFS(
  C986="PT", "Part-time",
  C986="FT", "Full-time",
  C986="CT", "Contract",
  C986="FL", "Freelance"
)</f>
        <v>Full-time</v>
      </c>
      <c r="M986" t="str" cm="1">
        <f t="array" ref="M986">_xlfn.IFS(
  B986="EN", "Entry-level",
  B986="MI", "Middle-level",
  B986="SE", "Senior-level",
  B986="EX", "Executive-level"
)</f>
        <v>Middle-level</v>
      </c>
    </row>
    <row r="987" spans="1:13" hidden="1" x14ac:dyDescent="0.25">
      <c r="A987">
        <v>2022</v>
      </c>
      <c r="B987" t="s">
        <v>18</v>
      </c>
      <c r="C987" t="s">
        <v>12</v>
      </c>
      <c r="D987" t="s">
        <v>19</v>
      </c>
      <c r="E987">
        <v>135000</v>
      </c>
      <c r="F987" t="s">
        <v>14</v>
      </c>
      <c r="G987">
        <v>135000</v>
      </c>
      <c r="H987" t="s">
        <v>15</v>
      </c>
      <c r="I987">
        <v>100</v>
      </c>
      <c r="J987" t="s">
        <v>15</v>
      </c>
      <c r="K987" t="s">
        <v>16</v>
      </c>
      <c r="L987" t="str" cm="1">
        <f t="array" ref="L987">_xlfn.IFS(
  C987="PT", "Part-time",
  C987="FT", "Full-time",
  C987="CT", "Contract",
  C987="FL", "Freelance"
)</f>
        <v>Full-time</v>
      </c>
      <c r="M987" t="str" cm="1">
        <f t="array" ref="M987">_xlfn.IFS(
  B987="EN", "Entry-level",
  B987="MI", "Middle-level",
  B987="SE", "Senior-level",
  B987="EX", "Executive-level"
)</f>
        <v>Senior-level</v>
      </c>
    </row>
    <row r="988" spans="1:13" hidden="1" x14ac:dyDescent="0.25">
      <c r="A988">
        <v>2022</v>
      </c>
      <c r="B988" t="s">
        <v>18</v>
      </c>
      <c r="C988" t="s">
        <v>12</v>
      </c>
      <c r="D988" t="s">
        <v>19</v>
      </c>
      <c r="E988">
        <v>115000</v>
      </c>
      <c r="F988" t="s">
        <v>14</v>
      </c>
      <c r="G988">
        <v>115000</v>
      </c>
      <c r="H988" t="s">
        <v>15</v>
      </c>
      <c r="I988">
        <v>100</v>
      </c>
      <c r="J988" t="s">
        <v>15</v>
      </c>
      <c r="K988" t="s">
        <v>16</v>
      </c>
      <c r="L988" t="str" cm="1">
        <f t="array" ref="L988">_xlfn.IFS(
  C988="PT", "Part-time",
  C988="FT", "Full-time",
  C988="CT", "Contract",
  C988="FL", "Freelance"
)</f>
        <v>Full-time</v>
      </c>
      <c r="M988" t="str" cm="1">
        <f t="array" ref="M988">_xlfn.IFS(
  B988="EN", "Entry-level",
  B988="MI", "Middle-level",
  B988="SE", "Senior-level",
  B988="EX", "Executive-level"
)</f>
        <v>Senior-level</v>
      </c>
    </row>
    <row r="989" spans="1:13" hidden="1" x14ac:dyDescent="0.25">
      <c r="A989">
        <v>2022</v>
      </c>
      <c r="B989" t="s">
        <v>11</v>
      </c>
      <c r="C989" t="s">
        <v>12</v>
      </c>
      <c r="D989" t="s">
        <v>13</v>
      </c>
      <c r="E989">
        <v>121000</v>
      </c>
      <c r="F989" t="s">
        <v>45</v>
      </c>
      <c r="G989">
        <v>84491</v>
      </c>
      <c r="H989" t="s">
        <v>46</v>
      </c>
      <c r="I989">
        <v>100</v>
      </c>
      <c r="J989" t="s">
        <v>46</v>
      </c>
      <c r="K989" t="s">
        <v>28</v>
      </c>
      <c r="L989" t="str" cm="1">
        <f t="array" ref="L989">_xlfn.IFS(
  C989="PT", "Part-time",
  C989="FT", "Full-time",
  C989="CT", "Contract",
  C989="FL", "Freelance"
)</f>
        <v>Full-time</v>
      </c>
      <c r="M989" t="str" cm="1">
        <f t="array" ref="M989">_xlfn.IFS(
  B989="EN", "Entry-level",
  B989="MI", "Middle-level",
  B989="SE", "Senior-level",
  B989="EX", "Executive-level"
)</f>
        <v>Middle-level</v>
      </c>
    </row>
    <row r="990" spans="1:13" x14ac:dyDescent="0.25">
      <c r="A990">
        <v>2022</v>
      </c>
      <c r="B990" t="s">
        <v>25</v>
      </c>
      <c r="C990" t="s">
        <v>12</v>
      </c>
      <c r="D990" t="s">
        <v>17</v>
      </c>
      <c r="E990">
        <v>40000</v>
      </c>
      <c r="F990" t="s">
        <v>14</v>
      </c>
      <c r="G990">
        <v>40000</v>
      </c>
      <c r="H990" t="s">
        <v>106</v>
      </c>
      <c r="I990">
        <v>100</v>
      </c>
      <c r="J990" t="s">
        <v>105</v>
      </c>
      <c r="K990" t="s">
        <v>28</v>
      </c>
      <c r="L990" t="str" cm="1">
        <f t="array" ref="L990">_xlfn.IFS(
  C990="PT", "Part-time",
  C990="FT", "Full-time",
  C990="CT", "Contract",
  C990="FL", "Freelance"
)</f>
        <v>Full-time</v>
      </c>
      <c r="M990" t="str" cm="1">
        <f t="array" ref="M990">_xlfn.IFS(
  B990="EN", "Entry-level",
  B990="MI", "Middle-level",
  B990="SE", "Senior-level",
  B990="EX", "Executive-level"
)</f>
        <v>Entry-level</v>
      </c>
    </row>
    <row r="991" spans="1:13" hidden="1" x14ac:dyDescent="0.25">
      <c r="A991">
        <v>2022</v>
      </c>
      <c r="B991" t="s">
        <v>11</v>
      </c>
      <c r="C991" t="s">
        <v>12</v>
      </c>
      <c r="D991" t="s">
        <v>23</v>
      </c>
      <c r="E991">
        <v>30000</v>
      </c>
      <c r="F991" t="s">
        <v>20</v>
      </c>
      <c r="G991">
        <v>31586</v>
      </c>
      <c r="H991" t="s">
        <v>107</v>
      </c>
      <c r="I991">
        <v>100</v>
      </c>
      <c r="J991" t="s">
        <v>107</v>
      </c>
      <c r="K991" t="s">
        <v>35</v>
      </c>
      <c r="L991" t="str" cm="1">
        <f t="array" ref="L991">_xlfn.IFS(
  C991="PT", "Part-time",
  C991="FT", "Full-time",
  C991="CT", "Contract",
  C991="FL", "Freelance"
)</f>
        <v>Full-time</v>
      </c>
      <c r="M991" t="str" cm="1">
        <f t="array" ref="M991">_xlfn.IFS(
  B991="EN", "Entry-level",
  B991="MI", "Middle-level",
  B991="SE", "Senior-level",
  B991="EX", "Executive-level"
)</f>
        <v>Middle-level</v>
      </c>
    </row>
    <row r="992" spans="1:13" hidden="1" x14ac:dyDescent="0.25">
      <c r="A992">
        <v>2022</v>
      </c>
      <c r="B992" t="s">
        <v>18</v>
      </c>
      <c r="C992" t="s">
        <v>12</v>
      </c>
      <c r="D992" t="s">
        <v>13</v>
      </c>
      <c r="E992">
        <v>57000</v>
      </c>
      <c r="F992" t="s">
        <v>20</v>
      </c>
      <c r="G992">
        <v>60013</v>
      </c>
      <c r="H992" t="s">
        <v>78</v>
      </c>
      <c r="I992">
        <v>100</v>
      </c>
      <c r="J992" t="s">
        <v>78</v>
      </c>
      <c r="K992" t="s">
        <v>28</v>
      </c>
      <c r="L992" t="str" cm="1">
        <f t="array" ref="L992">_xlfn.IFS(
  C992="PT", "Part-time",
  C992="FT", "Full-time",
  C992="CT", "Contract",
  C992="FL", "Freelance"
)</f>
        <v>Full-time</v>
      </c>
      <c r="M992" t="str" cm="1">
        <f t="array" ref="M992">_xlfn.IFS(
  B992="EN", "Entry-level",
  B992="MI", "Middle-level",
  B992="SE", "Senior-level",
  B992="EX", "Executive-level"
)</f>
        <v>Senior-level</v>
      </c>
    </row>
    <row r="993" spans="1:13" hidden="1" x14ac:dyDescent="0.25">
      <c r="A993">
        <v>2020</v>
      </c>
      <c r="B993" t="s">
        <v>25</v>
      </c>
      <c r="C993" t="s">
        <v>12</v>
      </c>
      <c r="D993" t="s">
        <v>19</v>
      </c>
      <c r="E993">
        <v>48000</v>
      </c>
      <c r="F993" t="s">
        <v>20</v>
      </c>
      <c r="G993">
        <v>54742</v>
      </c>
      <c r="H993" t="s">
        <v>108</v>
      </c>
      <c r="I993">
        <v>100</v>
      </c>
      <c r="J993" t="s">
        <v>53</v>
      </c>
      <c r="K993" t="s">
        <v>28</v>
      </c>
      <c r="L993" t="str" cm="1">
        <f t="array" ref="L993">_xlfn.IFS(
  C993="PT", "Part-time",
  C993="FT", "Full-time",
  C993="CT", "Contract",
  C993="FL", "Freelance"
)</f>
        <v>Full-time</v>
      </c>
      <c r="M993" t="str" cm="1">
        <f t="array" ref="M993">_xlfn.IFS(
  B993="EN", "Entry-level",
  B993="MI", "Middle-level",
  B993="SE", "Senior-level",
  B993="EX", "Executive-level"
)</f>
        <v>Entry-level</v>
      </c>
    </row>
    <row r="994" spans="1:13" hidden="1" x14ac:dyDescent="0.25">
      <c r="A994">
        <v>2022</v>
      </c>
      <c r="B994" t="s">
        <v>18</v>
      </c>
      <c r="C994" t="s">
        <v>12</v>
      </c>
      <c r="D994" t="s">
        <v>58</v>
      </c>
      <c r="E994">
        <v>85000</v>
      </c>
      <c r="F994" t="s">
        <v>20</v>
      </c>
      <c r="G994">
        <v>89494</v>
      </c>
      <c r="H994" t="s">
        <v>29</v>
      </c>
      <c r="I994">
        <v>50</v>
      </c>
      <c r="J994" t="s">
        <v>29</v>
      </c>
      <c r="K994" t="s">
        <v>28</v>
      </c>
      <c r="L994" t="str" cm="1">
        <f t="array" ref="L994">_xlfn.IFS(
  C994="PT", "Part-time",
  C994="FT", "Full-time",
  C994="CT", "Contract",
  C994="FL", "Freelance"
)</f>
        <v>Full-time</v>
      </c>
      <c r="M994" t="str" cm="1">
        <f t="array" ref="M994">_xlfn.IFS(
  B994="EN", "Entry-level",
  B994="MI", "Middle-level",
  B994="SE", "Senior-level",
  B994="EX", "Executive-level"
)</f>
        <v>Senior-level</v>
      </c>
    </row>
    <row r="995" spans="1:13" x14ac:dyDescent="0.25">
      <c r="A995">
        <v>2022</v>
      </c>
      <c r="B995" t="s">
        <v>25</v>
      </c>
      <c r="C995" t="s">
        <v>12</v>
      </c>
      <c r="D995" t="s">
        <v>17</v>
      </c>
      <c r="E995">
        <v>120000</v>
      </c>
      <c r="F995" t="s">
        <v>45</v>
      </c>
      <c r="G995">
        <v>83793</v>
      </c>
      <c r="H995" t="s">
        <v>46</v>
      </c>
      <c r="I995">
        <v>50</v>
      </c>
      <c r="J995" t="s">
        <v>46</v>
      </c>
      <c r="K995" t="s">
        <v>16</v>
      </c>
      <c r="L995" t="str" cm="1">
        <f t="array" ref="L995">_xlfn.IFS(
  C995="PT", "Part-time",
  C995="FT", "Full-time",
  C995="CT", "Contract",
  C995="FL", "Freelance"
)</f>
        <v>Full-time</v>
      </c>
      <c r="M995" t="str" cm="1">
        <f t="array" ref="M995">_xlfn.IFS(
  B995="EN", "Entry-level",
  B995="MI", "Middle-level",
  B995="SE", "Senior-level",
  B995="EX", "Executive-level"
)</f>
        <v>Entry-level</v>
      </c>
    </row>
    <row r="996" spans="1:13" x14ac:dyDescent="0.25">
      <c r="A996">
        <v>2022</v>
      </c>
      <c r="B996" t="s">
        <v>18</v>
      </c>
      <c r="C996" t="s">
        <v>12</v>
      </c>
      <c r="D996" t="s">
        <v>17</v>
      </c>
      <c r="E996">
        <v>165000</v>
      </c>
      <c r="F996" t="s">
        <v>14</v>
      </c>
      <c r="G996">
        <v>165000</v>
      </c>
      <c r="H996" t="s">
        <v>15</v>
      </c>
      <c r="I996">
        <v>100</v>
      </c>
      <c r="J996" t="s">
        <v>15</v>
      </c>
      <c r="K996" t="s">
        <v>16</v>
      </c>
      <c r="L996" t="str" cm="1">
        <f t="array" ref="L996">_xlfn.IFS(
  C996="PT", "Part-time",
  C996="FT", "Full-time",
  C996="CT", "Contract",
  C996="FL", "Freelance"
)</f>
        <v>Full-time</v>
      </c>
      <c r="M996" t="str" cm="1">
        <f t="array" ref="M996">_xlfn.IFS(
  B996="EN", "Entry-level",
  B996="MI", "Middle-level",
  B996="SE", "Senior-level",
  B996="EX", "Executive-level"
)</f>
        <v>Senior-level</v>
      </c>
    </row>
    <row r="997" spans="1:13" hidden="1" x14ac:dyDescent="0.25">
      <c r="A997">
        <v>2022</v>
      </c>
      <c r="B997" t="s">
        <v>11</v>
      </c>
      <c r="C997" t="s">
        <v>12</v>
      </c>
      <c r="D997" t="s">
        <v>72</v>
      </c>
      <c r="E997">
        <v>153000</v>
      </c>
      <c r="F997" t="s">
        <v>14</v>
      </c>
      <c r="G997">
        <v>153000</v>
      </c>
      <c r="H997" t="s">
        <v>15</v>
      </c>
      <c r="I997">
        <v>50</v>
      </c>
      <c r="J997" t="s">
        <v>15</v>
      </c>
      <c r="K997" t="s">
        <v>16</v>
      </c>
      <c r="L997" t="str" cm="1">
        <f t="array" ref="L997">_xlfn.IFS(
  C997="PT", "Part-time",
  C997="FT", "Full-time",
  C997="CT", "Contract",
  C997="FL", "Freelance"
)</f>
        <v>Full-time</v>
      </c>
      <c r="M997" t="str" cm="1">
        <f t="array" ref="M997">_xlfn.IFS(
  B997="EN", "Entry-level",
  B997="MI", "Middle-level",
  B997="SE", "Senior-level",
  B997="EX", "Executive-level"
)</f>
        <v>Middle-level</v>
      </c>
    </row>
    <row r="998" spans="1:13" x14ac:dyDescent="0.25">
      <c r="A998">
        <v>2022</v>
      </c>
      <c r="B998" t="s">
        <v>18</v>
      </c>
      <c r="C998" t="s">
        <v>12</v>
      </c>
      <c r="D998" t="s">
        <v>17</v>
      </c>
      <c r="E998">
        <v>100000</v>
      </c>
      <c r="F998" t="s">
        <v>14</v>
      </c>
      <c r="G998">
        <v>100000</v>
      </c>
      <c r="H998" t="s">
        <v>41</v>
      </c>
      <c r="I998">
        <v>100</v>
      </c>
      <c r="J998" t="s">
        <v>15</v>
      </c>
      <c r="K998" t="s">
        <v>16</v>
      </c>
      <c r="L998" t="str" cm="1">
        <f t="array" ref="L998">_xlfn.IFS(
  C998="PT", "Part-time",
  C998="FT", "Full-time",
  C998="CT", "Contract",
  C998="FL", "Freelance"
)</f>
        <v>Full-time</v>
      </c>
      <c r="M998" t="str" cm="1">
        <f t="array" ref="M998">_xlfn.IFS(
  B998="EN", "Entry-level",
  B998="MI", "Middle-level",
  B998="SE", "Senior-level",
  B998="EX", "Executive-level"
)</f>
        <v>Senior-level</v>
      </c>
    </row>
    <row r="999" spans="1:13" hidden="1" x14ac:dyDescent="0.25">
      <c r="A999">
        <v>2022</v>
      </c>
      <c r="B999" t="s">
        <v>18</v>
      </c>
      <c r="C999" t="s">
        <v>12</v>
      </c>
      <c r="D999" t="s">
        <v>73</v>
      </c>
      <c r="E999">
        <v>100000</v>
      </c>
      <c r="F999" t="s">
        <v>42</v>
      </c>
      <c r="G999">
        <v>77382</v>
      </c>
      <c r="H999" t="s">
        <v>30</v>
      </c>
      <c r="I999">
        <v>100</v>
      </c>
      <c r="J999" t="s">
        <v>30</v>
      </c>
      <c r="K999" t="s">
        <v>16</v>
      </c>
      <c r="L999" t="str" cm="1">
        <f t="array" ref="L999">_xlfn.IFS(
  C999="PT", "Part-time",
  C999="FT", "Full-time",
  C999="CT", "Contract",
  C999="FL", "Freelance"
)</f>
        <v>Full-time</v>
      </c>
      <c r="M999" t="str" cm="1">
        <f t="array" ref="M999">_xlfn.IFS(
  B999="EN", "Entry-level",
  B999="MI", "Middle-level",
  B999="SE", "Senior-level",
  B999="EX", "Executive-level"
)</f>
        <v>Senior-level</v>
      </c>
    </row>
    <row r="1000" spans="1:13" x14ac:dyDescent="0.25">
      <c r="A1000">
        <v>2022</v>
      </c>
      <c r="B1000" t="s">
        <v>11</v>
      </c>
      <c r="C1000" t="s">
        <v>12</v>
      </c>
      <c r="D1000" t="s">
        <v>17</v>
      </c>
      <c r="E1000">
        <v>150000</v>
      </c>
      <c r="F1000" t="s">
        <v>109</v>
      </c>
      <c r="G1000">
        <v>33681</v>
      </c>
      <c r="H1000" t="s">
        <v>110</v>
      </c>
      <c r="I1000">
        <v>100</v>
      </c>
      <c r="J1000" t="s">
        <v>110</v>
      </c>
      <c r="K1000" t="s">
        <v>28</v>
      </c>
      <c r="L1000" t="str" cm="1">
        <f t="array" ref="L1000">_xlfn.IFS(
  C1000="PT", "Part-time",
  C1000="FT", "Full-time",
  C1000="CT", "Contract",
  C1000="FL", "Freelance"
)</f>
        <v>Full-time</v>
      </c>
      <c r="M1000" t="str" cm="1">
        <f t="array" ref="M1000">_xlfn.IFS(
  B1000="EN", "Entry-level",
  B1000="MI", "Middle-level",
  B1000="SE", "Senior-level",
  B1000="EX", "Executive-level"
)</f>
        <v>Middle-level</v>
      </c>
    </row>
    <row r="1001" spans="1:13" hidden="1" x14ac:dyDescent="0.25">
      <c r="A1001">
        <v>2022</v>
      </c>
      <c r="B1001" t="s">
        <v>25</v>
      </c>
      <c r="C1001" t="s">
        <v>57</v>
      </c>
      <c r="D1001" t="s">
        <v>71</v>
      </c>
      <c r="E1001">
        <v>29000</v>
      </c>
      <c r="F1001" t="s">
        <v>20</v>
      </c>
      <c r="G1001">
        <v>30533</v>
      </c>
      <c r="H1001" t="s">
        <v>111</v>
      </c>
      <c r="I1001">
        <v>100</v>
      </c>
      <c r="J1001" t="s">
        <v>56</v>
      </c>
      <c r="K1001" t="s">
        <v>16</v>
      </c>
      <c r="L1001" t="str" cm="1">
        <f t="array" ref="L1001">_xlfn.IFS(
  C1001="PT", "Part-time",
  C1001="FT", "Full-time",
  C1001="CT", "Contract",
  C1001="FL", "Freelance"
)</f>
        <v>Contract</v>
      </c>
      <c r="M1001" t="str" cm="1">
        <f t="array" ref="M1001">_xlfn.IFS(
  B1001="EN", "Entry-level",
  B1001="MI", "Middle-level",
  B1001="SE", "Senior-level",
  B1001="EX", "Executive-level"
)</f>
        <v>Entry-level</v>
      </c>
    </row>
    <row r="1002" spans="1:13" hidden="1" x14ac:dyDescent="0.25">
      <c r="A1002">
        <v>2021</v>
      </c>
      <c r="B1002" t="s">
        <v>11</v>
      </c>
      <c r="C1002" t="s">
        <v>12</v>
      </c>
      <c r="D1002" t="s">
        <v>58</v>
      </c>
      <c r="E1002">
        <v>69999</v>
      </c>
      <c r="F1002" t="s">
        <v>14</v>
      </c>
      <c r="G1002">
        <v>69999</v>
      </c>
      <c r="H1002" t="s">
        <v>56</v>
      </c>
      <c r="I1002">
        <v>50</v>
      </c>
      <c r="J1002" t="s">
        <v>56</v>
      </c>
      <c r="K1002" t="s">
        <v>28</v>
      </c>
      <c r="L1002" t="str" cm="1">
        <f t="array" ref="L1002">_xlfn.IFS(
  C1002="PT", "Part-time",
  C1002="FT", "Full-time",
  C1002="CT", "Contract",
  C1002="FL", "Freelance"
)</f>
        <v>Full-time</v>
      </c>
      <c r="M1002" t="str" cm="1">
        <f t="array" ref="M1002">_xlfn.IFS(
  B1002="EN", "Entry-level",
  B1002="MI", "Middle-level",
  B1002="SE", "Senior-level",
  B1002="EX", "Executive-level"
)</f>
        <v>Middle-level</v>
      </c>
    </row>
    <row r="1003" spans="1:13" hidden="1" x14ac:dyDescent="0.25">
      <c r="A1003">
        <v>2022</v>
      </c>
      <c r="B1003" t="s">
        <v>25</v>
      </c>
      <c r="C1003" t="s">
        <v>12</v>
      </c>
      <c r="D1003" t="s">
        <v>19</v>
      </c>
      <c r="E1003">
        <v>52800</v>
      </c>
      <c r="F1003" t="s">
        <v>20</v>
      </c>
      <c r="G1003">
        <v>55591</v>
      </c>
      <c r="H1003" t="s">
        <v>108</v>
      </c>
      <c r="I1003">
        <v>100</v>
      </c>
      <c r="J1003" t="s">
        <v>53</v>
      </c>
      <c r="K1003" t="s">
        <v>16</v>
      </c>
      <c r="L1003" t="str" cm="1">
        <f t="array" ref="L1003">_xlfn.IFS(
  C1003="PT", "Part-time",
  C1003="FT", "Full-time",
  C1003="CT", "Contract",
  C1003="FL", "Freelance"
)</f>
        <v>Full-time</v>
      </c>
      <c r="M1003" t="str" cm="1">
        <f t="array" ref="M1003">_xlfn.IFS(
  B1003="EN", "Entry-level",
  B1003="MI", "Middle-level",
  B1003="SE", "Senior-level",
  B1003="EX", "Executive-level"
)</f>
        <v>Entry-level</v>
      </c>
    </row>
    <row r="1004" spans="1:13" hidden="1" x14ac:dyDescent="0.25">
      <c r="A1004">
        <v>2022</v>
      </c>
      <c r="B1004" t="s">
        <v>11</v>
      </c>
      <c r="C1004" t="s">
        <v>12</v>
      </c>
      <c r="D1004" t="s">
        <v>58</v>
      </c>
      <c r="E1004">
        <v>59000</v>
      </c>
      <c r="F1004" t="s">
        <v>20</v>
      </c>
      <c r="G1004">
        <v>62119</v>
      </c>
      <c r="H1004" t="s">
        <v>91</v>
      </c>
      <c r="I1004">
        <v>0</v>
      </c>
      <c r="J1004" t="s">
        <v>91</v>
      </c>
      <c r="K1004" t="s">
        <v>28</v>
      </c>
      <c r="L1004" t="str" cm="1">
        <f t="array" ref="L1004">_xlfn.IFS(
  C1004="PT", "Part-time",
  C1004="FT", "Full-time",
  C1004="CT", "Contract",
  C1004="FL", "Freelance"
)</f>
        <v>Full-time</v>
      </c>
      <c r="M1004" t="str" cm="1">
        <f t="array" ref="M1004">_xlfn.IFS(
  B1004="EN", "Entry-level",
  B1004="MI", "Middle-level",
  B1004="SE", "Senior-level",
  B1004="EX", "Executive-level"
)</f>
        <v>Middle-level</v>
      </c>
    </row>
    <row r="1005" spans="1:13" hidden="1" x14ac:dyDescent="0.25">
      <c r="A1005">
        <v>2022</v>
      </c>
      <c r="B1005" t="s">
        <v>18</v>
      </c>
      <c r="C1005" t="s">
        <v>12</v>
      </c>
      <c r="D1005" t="s">
        <v>64</v>
      </c>
      <c r="E1005">
        <v>152500</v>
      </c>
      <c r="F1005" t="s">
        <v>14</v>
      </c>
      <c r="G1005">
        <v>152500</v>
      </c>
      <c r="H1005" t="s">
        <v>15</v>
      </c>
      <c r="I1005">
        <v>100</v>
      </c>
      <c r="J1005" t="s">
        <v>15</v>
      </c>
      <c r="K1005" t="s">
        <v>16</v>
      </c>
      <c r="L1005" t="str" cm="1">
        <f t="array" ref="L1005">_xlfn.IFS(
  C1005="PT", "Part-time",
  C1005="FT", "Full-time",
  C1005="CT", "Contract",
  C1005="FL", "Freelance"
)</f>
        <v>Full-time</v>
      </c>
      <c r="M1005" t="str" cm="1">
        <f t="array" ref="M1005">_xlfn.IFS(
  B1005="EN", "Entry-level",
  B1005="MI", "Middle-level",
  B1005="SE", "Senior-level",
  B1005="EX", "Executive-level"
)</f>
        <v>Senior-level</v>
      </c>
    </row>
    <row r="1006" spans="1:13" hidden="1" x14ac:dyDescent="0.25">
      <c r="A1006">
        <v>2022</v>
      </c>
      <c r="B1006" t="s">
        <v>25</v>
      </c>
      <c r="C1006" t="s">
        <v>12</v>
      </c>
      <c r="D1006" t="s">
        <v>58</v>
      </c>
      <c r="E1006">
        <v>120000</v>
      </c>
      <c r="F1006" t="s">
        <v>14</v>
      </c>
      <c r="G1006">
        <v>120000</v>
      </c>
      <c r="H1006" t="s">
        <v>15</v>
      </c>
      <c r="I1006">
        <v>100</v>
      </c>
      <c r="J1006" t="s">
        <v>15</v>
      </c>
      <c r="K1006" t="s">
        <v>28</v>
      </c>
      <c r="L1006" t="str" cm="1">
        <f t="array" ref="L1006">_xlfn.IFS(
  C1006="PT", "Part-time",
  C1006="FT", "Full-time",
  C1006="CT", "Contract",
  C1006="FL", "Freelance"
)</f>
        <v>Full-time</v>
      </c>
      <c r="M1006" t="str" cm="1">
        <f t="array" ref="M1006">_xlfn.IFS(
  B1006="EN", "Entry-level",
  B1006="MI", "Middle-level",
  B1006="SE", "Senior-level",
  B1006="EX", "Executive-level"
)</f>
        <v>Entry-level</v>
      </c>
    </row>
    <row r="1007" spans="1:13" x14ac:dyDescent="0.25">
      <c r="A1007">
        <v>2022</v>
      </c>
      <c r="B1007" t="s">
        <v>11</v>
      </c>
      <c r="C1007" t="s">
        <v>12</v>
      </c>
      <c r="D1007" t="s">
        <v>17</v>
      </c>
      <c r="E1007">
        <v>135000</v>
      </c>
      <c r="F1007" t="s">
        <v>14</v>
      </c>
      <c r="G1007">
        <v>135000</v>
      </c>
      <c r="H1007" t="s">
        <v>15</v>
      </c>
      <c r="I1007">
        <v>100</v>
      </c>
      <c r="J1007" t="s">
        <v>15</v>
      </c>
      <c r="K1007" t="s">
        <v>28</v>
      </c>
      <c r="L1007" t="str" cm="1">
        <f t="array" ref="L1007">_xlfn.IFS(
  C1007="PT", "Part-time",
  C1007="FT", "Full-time",
  C1007="CT", "Contract",
  C1007="FL", "Freelance"
)</f>
        <v>Full-time</v>
      </c>
      <c r="M1007" t="str" cm="1">
        <f t="array" ref="M1007">_xlfn.IFS(
  B1007="EN", "Entry-level",
  B1007="MI", "Middle-level",
  B1007="SE", "Senior-level",
  B1007="EX", "Executive-level"
)</f>
        <v>Middle-level</v>
      </c>
    </row>
    <row r="1008" spans="1:13" hidden="1" x14ac:dyDescent="0.25">
      <c r="A1008">
        <v>2021</v>
      </c>
      <c r="B1008" t="s">
        <v>18</v>
      </c>
      <c r="C1008" t="s">
        <v>12</v>
      </c>
      <c r="D1008" t="s">
        <v>75</v>
      </c>
      <c r="E1008">
        <v>150000</v>
      </c>
      <c r="F1008" t="s">
        <v>14</v>
      </c>
      <c r="G1008">
        <v>150000</v>
      </c>
      <c r="H1008" t="s">
        <v>15</v>
      </c>
      <c r="I1008">
        <v>0</v>
      </c>
      <c r="J1008" t="s">
        <v>15</v>
      </c>
      <c r="K1008" t="s">
        <v>28</v>
      </c>
      <c r="L1008" t="str" cm="1">
        <f t="array" ref="L1008">_xlfn.IFS(
  C1008="PT", "Part-time",
  C1008="FT", "Full-time",
  C1008="CT", "Contract",
  C1008="FL", "Freelance"
)</f>
        <v>Full-time</v>
      </c>
      <c r="M1008" t="str" cm="1">
        <f t="array" ref="M1008">_xlfn.IFS(
  B1008="EN", "Entry-level",
  B1008="MI", "Middle-level",
  B1008="SE", "Senior-level",
  B1008="EX", "Executive-level"
)</f>
        <v>Senior-level</v>
      </c>
    </row>
    <row r="1009" spans="1:13" hidden="1" x14ac:dyDescent="0.25">
      <c r="A1009">
        <v>2021</v>
      </c>
      <c r="B1009" t="s">
        <v>18</v>
      </c>
      <c r="C1009" t="s">
        <v>12</v>
      </c>
      <c r="D1009" t="s">
        <v>64</v>
      </c>
      <c r="E1009">
        <v>240000</v>
      </c>
      <c r="F1009" t="s">
        <v>14</v>
      </c>
      <c r="G1009">
        <v>240000</v>
      </c>
      <c r="H1009" t="s">
        <v>15</v>
      </c>
      <c r="I1009">
        <v>0</v>
      </c>
      <c r="J1009" t="s">
        <v>15</v>
      </c>
      <c r="K1009" t="s">
        <v>28</v>
      </c>
      <c r="L1009" t="str" cm="1">
        <f t="array" ref="L1009">_xlfn.IFS(
  C1009="PT", "Part-time",
  C1009="FT", "Full-time",
  C1009="CT", "Contract",
  C1009="FL", "Freelance"
)</f>
        <v>Full-time</v>
      </c>
      <c r="M1009" t="str" cm="1">
        <f t="array" ref="M1009">_xlfn.IFS(
  B1009="EN", "Entry-level",
  B1009="MI", "Middle-level",
  B1009="SE", "Senior-level",
  B1009="EX", "Executive-level"
)</f>
        <v>Senior-level</v>
      </c>
    </row>
    <row r="1010" spans="1:13" hidden="1" x14ac:dyDescent="0.25">
      <c r="A1010">
        <v>2021</v>
      </c>
      <c r="B1010" t="s">
        <v>11</v>
      </c>
      <c r="C1010" t="s">
        <v>12</v>
      </c>
      <c r="D1010" t="s">
        <v>24</v>
      </c>
      <c r="E1010">
        <v>135000</v>
      </c>
      <c r="F1010" t="s">
        <v>14</v>
      </c>
      <c r="G1010">
        <v>135000</v>
      </c>
      <c r="H1010" t="s">
        <v>15</v>
      </c>
      <c r="I1010">
        <v>100</v>
      </c>
      <c r="J1010" t="s">
        <v>15</v>
      </c>
      <c r="K1010" t="s">
        <v>28</v>
      </c>
      <c r="L1010" t="str" cm="1">
        <f t="array" ref="L1010">_xlfn.IFS(
  C1010="PT", "Part-time",
  C1010="FT", "Full-time",
  C1010="CT", "Contract",
  C1010="FL", "Freelance"
)</f>
        <v>Full-time</v>
      </c>
      <c r="M1010" t="str" cm="1">
        <f t="array" ref="M1010">_xlfn.IFS(
  B1010="EN", "Entry-level",
  B1010="MI", "Middle-level",
  B1010="SE", "Senior-level",
  B1010="EX", "Executive-level"
)</f>
        <v>Middle-level</v>
      </c>
    </row>
    <row r="1011" spans="1:13" x14ac:dyDescent="0.25">
      <c r="A1011">
        <v>2021</v>
      </c>
      <c r="B1011" t="s">
        <v>25</v>
      </c>
      <c r="C1011" t="s">
        <v>12</v>
      </c>
      <c r="D1011" t="s">
        <v>17</v>
      </c>
      <c r="E1011">
        <v>80000</v>
      </c>
      <c r="F1011" t="s">
        <v>14</v>
      </c>
      <c r="G1011">
        <v>80000</v>
      </c>
      <c r="H1011" t="s">
        <v>15</v>
      </c>
      <c r="I1011">
        <v>100</v>
      </c>
      <c r="J1011" t="s">
        <v>15</v>
      </c>
      <c r="K1011" t="s">
        <v>16</v>
      </c>
      <c r="L1011" t="str" cm="1">
        <f t="array" ref="L1011">_xlfn.IFS(
  C1011="PT", "Part-time",
  C1011="FT", "Full-time",
  C1011="CT", "Contract",
  C1011="FL", "Freelance"
)</f>
        <v>Full-time</v>
      </c>
      <c r="M1011" t="str" cm="1">
        <f t="array" ref="M1011">_xlfn.IFS(
  B1011="EN", "Entry-level",
  B1011="MI", "Middle-level",
  B1011="SE", "Senior-level",
  B1011="EX", "Executive-level"
)</f>
        <v>Entry-level</v>
      </c>
    </row>
    <row r="1012" spans="1:13" hidden="1" x14ac:dyDescent="0.25">
      <c r="A1012">
        <v>2022</v>
      </c>
      <c r="B1012" t="s">
        <v>18</v>
      </c>
      <c r="C1012" t="s">
        <v>12</v>
      </c>
      <c r="D1012" t="s">
        <v>90</v>
      </c>
      <c r="E1012">
        <v>380000</v>
      </c>
      <c r="F1012" t="s">
        <v>14</v>
      </c>
      <c r="G1012">
        <v>380000</v>
      </c>
      <c r="H1012" t="s">
        <v>15</v>
      </c>
      <c r="I1012">
        <v>100</v>
      </c>
      <c r="J1012" t="s">
        <v>15</v>
      </c>
      <c r="K1012" t="s">
        <v>28</v>
      </c>
      <c r="L1012" t="str" cm="1">
        <f t="array" ref="L1012">_xlfn.IFS(
  C1012="PT", "Part-time",
  C1012="FT", "Full-time",
  C1012="CT", "Contract",
  C1012="FL", "Freelance"
)</f>
        <v>Full-time</v>
      </c>
      <c r="M1012" t="str" cm="1">
        <f t="array" ref="M1012">_xlfn.IFS(
  B1012="EN", "Entry-level",
  B1012="MI", "Middle-level",
  B1012="SE", "Senior-level",
  B1012="EX", "Executive-level"
)</f>
        <v>Senior-level</v>
      </c>
    </row>
    <row r="1013" spans="1:13" x14ac:dyDescent="0.25">
      <c r="A1013">
        <v>2022</v>
      </c>
      <c r="B1013" t="s">
        <v>11</v>
      </c>
      <c r="C1013" t="s">
        <v>12</v>
      </c>
      <c r="D1013" t="s">
        <v>17</v>
      </c>
      <c r="E1013">
        <v>115000</v>
      </c>
      <c r="F1013" t="s">
        <v>112</v>
      </c>
      <c r="G1013">
        <v>120221</v>
      </c>
      <c r="H1013" t="s">
        <v>113</v>
      </c>
      <c r="I1013">
        <v>0</v>
      </c>
      <c r="J1013" t="s">
        <v>113</v>
      </c>
      <c r="K1013" t="s">
        <v>28</v>
      </c>
      <c r="L1013" t="str" cm="1">
        <f t="array" ref="L1013">_xlfn.IFS(
  C1013="PT", "Part-time",
  C1013="FT", "Full-time",
  C1013="CT", "Contract",
  C1013="FL", "Freelance"
)</f>
        <v>Full-time</v>
      </c>
      <c r="M1013" t="str" cm="1">
        <f t="array" ref="M1013">_xlfn.IFS(
  B1013="EN", "Entry-level",
  B1013="MI", "Middle-level",
  B1013="SE", "Senior-level",
  B1013="EX", "Executive-level"
)</f>
        <v>Middle-level</v>
      </c>
    </row>
    <row r="1014" spans="1:13" hidden="1" x14ac:dyDescent="0.25">
      <c r="A1014">
        <v>2022</v>
      </c>
      <c r="B1014" t="s">
        <v>18</v>
      </c>
      <c r="C1014" t="s">
        <v>12</v>
      </c>
      <c r="D1014" t="s">
        <v>90</v>
      </c>
      <c r="E1014">
        <v>177000</v>
      </c>
      <c r="F1014" t="s">
        <v>14</v>
      </c>
      <c r="G1014">
        <v>177000</v>
      </c>
      <c r="H1014" t="s">
        <v>15</v>
      </c>
      <c r="I1014">
        <v>100</v>
      </c>
      <c r="J1014" t="s">
        <v>15</v>
      </c>
      <c r="K1014" t="s">
        <v>28</v>
      </c>
      <c r="L1014" t="str" cm="1">
        <f t="array" ref="L1014">_xlfn.IFS(
  C1014="PT", "Part-time",
  C1014="FT", "Full-time",
  C1014="CT", "Contract",
  C1014="FL", "Freelance"
)</f>
        <v>Full-time</v>
      </c>
      <c r="M1014" t="str" cm="1">
        <f t="array" ref="M1014">_xlfn.IFS(
  B1014="EN", "Entry-level",
  B1014="MI", "Middle-level",
  B1014="SE", "Senior-level",
  B1014="EX", "Executive-level"
)</f>
        <v>Senior-level</v>
      </c>
    </row>
    <row r="1015" spans="1:13" hidden="1" x14ac:dyDescent="0.25">
      <c r="A1015">
        <v>2022</v>
      </c>
      <c r="B1015" t="s">
        <v>11</v>
      </c>
      <c r="C1015" t="s">
        <v>12</v>
      </c>
      <c r="D1015" t="s">
        <v>19</v>
      </c>
      <c r="E1015">
        <v>62000</v>
      </c>
      <c r="F1015" t="s">
        <v>20</v>
      </c>
      <c r="G1015">
        <v>65278</v>
      </c>
      <c r="H1015" t="s">
        <v>29</v>
      </c>
      <c r="I1015">
        <v>100</v>
      </c>
      <c r="J1015" t="s">
        <v>29</v>
      </c>
      <c r="K1015" t="s">
        <v>16</v>
      </c>
      <c r="L1015" t="str" cm="1">
        <f t="array" ref="L1015">_xlfn.IFS(
  C1015="PT", "Part-time",
  C1015="FT", "Full-time",
  C1015="CT", "Contract",
  C1015="FL", "Freelance"
)</f>
        <v>Full-time</v>
      </c>
      <c r="M1015" t="str" cm="1">
        <f t="array" ref="M1015">_xlfn.IFS(
  B1015="EN", "Entry-level",
  B1015="MI", "Middle-level",
  B1015="SE", "Senior-level",
  B1015="EX", "Executive-level"
)</f>
        <v>Middle-level</v>
      </c>
    </row>
    <row r="1016" spans="1:13" x14ac:dyDescent="0.25">
      <c r="A1016">
        <v>2022</v>
      </c>
      <c r="B1016" t="s">
        <v>11</v>
      </c>
      <c r="C1016" t="s">
        <v>12</v>
      </c>
      <c r="D1016" t="s">
        <v>17</v>
      </c>
      <c r="E1016">
        <v>48000</v>
      </c>
      <c r="F1016" t="s">
        <v>14</v>
      </c>
      <c r="G1016">
        <v>48000</v>
      </c>
      <c r="H1016" t="s">
        <v>114</v>
      </c>
      <c r="I1016">
        <v>100</v>
      </c>
      <c r="J1016" t="s">
        <v>15</v>
      </c>
      <c r="K1016" t="s">
        <v>35</v>
      </c>
      <c r="L1016" t="str" cm="1">
        <f t="array" ref="L1016">_xlfn.IFS(
  C1016="PT", "Part-time",
  C1016="FT", "Full-time",
  C1016="CT", "Contract",
  C1016="FL", "Freelance"
)</f>
        <v>Full-time</v>
      </c>
      <c r="M1016" t="str" cm="1">
        <f t="array" ref="M1016">_xlfn.IFS(
  B1016="EN", "Entry-level",
  B1016="MI", "Middle-level",
  B1016="SE", "Senior-level",
  B1016="EX", "Executive-level"
)</f>
        <v>Middle-level</v>
      </c>
    </row>
    <row r="1017" spans="1:13" hidden="1" x14ac:dyDescent="0.25">
      <c r="A1017">
        <v>2022</v>
      </c>
      <c r="B1017" t="s">
        <v>25</v>
      </c>
      <c r="C1017" t="s">
        <v>12</v>
      </c>
      <c r="D1017" t="s">
        <v>59</v>
      </c>
      <c r="E1017">
        <v>20000</v>
      </c>
      <c r="F1017" t="s">
        <v>14</v>
      </c>
      <c r="G1017">
        <v>20000</v>
      </c>
      <c r="H1017" t="s">
        <v>108</v>
      </c>
      <c r="I1017">
        <v>0</v>
      </c>
      <c r="J1017" t="s">
        <v>108</v>
      </c>
      <c r="K1017" t="s">
        <v>16</v>
      </c>
      <c r="L1017" t="str" cm="1">
        <f t="array" ref="L1017">_xlfn.IFS(
  C1017="PT", "Part-time",
  C1017="FT", "Full-time",
  C1017="CT", "Contract",
  C1017="FL", "Freelance"
)</f>
        <v>Full-time</v>
      </c>
      <c r="M1017" t="str" cm="1">
        <f t="array" ref="M1017">_xlfn.IFS(
  B1017="EN", "Entry-level",
  B1017="MI", "Middle-level",
  B1017="SE", "Senior-level",
  B1017="EX", "Executive-level"
)</f>
        <v>Entry-level</v>
      </c>
    </row>
    <row r="1018" spans="1:13" hidden="1" x14ac:dyDescent="0.25">
      <c r="A1018">
        <v>2021</v>
      </c>
      <c r="B1018" t="s">
        <v>18</v>
      </c>
      <c r="C1018" t="s">
        <v>12</v>
      </c>
      <c r="D1018" t="s">
        <v>115</v>
      </c>
      <c r="E1018">
        <v>220000</v>
      </c>
      <c r="F1018" t="s">
        <v>14</v>
      </c>
      <c r="G1018">
        <v>220000</v>
      </c>
      <c r="H1018" t="s">
        <v>15</v>
      </c>
      <c r="I1018">
        <v>0</v>
      </c>
      <c r="J1018" t="s">
        <v>15</v>
      </c>
      <c r="K1018" t="s">
        <v>28</v>
      </c>
      <c r="L1018" t="str" cm="1">
        <f t="array" ref="L1018">_xlfn.IFS(
  C1018="PT", "Part-time",
  C1018="FT", "Full-time",
  C1018="CT", "Contract",
  C1018="FL", "Freelance"
)</f>
        <v>Full-time</v>
      </c>
      <c r="M1018" t="str" cm="1">
        <f t="array" ref="M1018">_xlfn.IFS(
  B1018="EN", "Entry-level",
  B1018="MI", "Middle-level",
  B1018="SE", "Senior-level",
  B1018="EX", "Executive-level"
)</f>
        <v>Senior-level</v>
      </c>
    </row>
    <row r="1019" spans="1:13" hidden="1" x14ac:dyDescent="0.25">
      <c r="A1019">
        <v>2021</v>
      </c>
      <c r="B1019" t="s">
        <v>11</v>
      </c>
      <c r="C1019" t="s">
        <v>12</v>
      </c>
      <c r="D1019" t="s">
        <v>37</v>
      </c>
      <c r="E1019">
        <v>8500000</v>
      </c>
      <c r="F1019" t="s">
        <v>116</v>
      </c>
      <c r="G1019">
        <v>77364</v>
      </c>
      <c r="H1019" t="s">
        <v>106</v>
      </c>
      <c r="I1019">
        <v>50</v>
      </c>
      <c r="J1019" t="s">
        <v>106</v>
      </c>
      <c r="K1019" t="s">
        <v>35</v>
      </c>
      <c r="L1019" t="str" cm="1">
        <f t="array" ref="L1019">_xlfn.IFS(
  C1019="PT", "Part-time",
  C1019="FT", "Full-time",
  C1019="CT", "Contract",
  C1019="FL", "Freelance"
)</f>
        <v>Full-time</v>
      </c>
      <c r="M1019" t="str" cm="1">
        <f t="array" ref="M1019">_xlfn.IFS(
  B1019="EN", "Entry-level",
  B1019="MI", "Middle-level",
  B1019="SE", "Senior-level",
  B1019="EX", "Executive-level"
)</f>
        <v>Middle-level</v>
      </c>
    </row>
    <row r="1020" spans="1:13" hidden="1" x14ac:dyDescent="0.25">
      <c r="A1020">
        <v>2021</v>
      </c>
      <c r="B1020" t="s">
        <v>11</v>
      </c>
      <c r="C1020" t="s">
        <v>12</v>
      </c>
      <c r="D1020" t="s">
        <v>37</v>
      </c>
      <c r="E1020">
        <v>7000000</v>
      </c>
      <c r="F1020" t="s">
        <v>116</v>
      </c>
      <c r="G1020">
        <v>63711</v>
      </c>
      <c r="H1020" t="s">
        <v>106</v>
      </c>
      <c r="I1020">
        <v>50</v>
      </c>
      <c r="J1020" t="s">
        <v>106</v>
      </c>
      <c r="K1020" t="s">
        <v>35</v>
      </c>
      <c r="L1020" t="str" cm="1">
        <f t="array" ref="L1020">_xlfn.IFS(
  C1020="PT", "Part-time",
  C1020="FT", "Full-time",
  C1020="CT", "Contract",
  C1020="FL", "Freelance"
)</f>
        <v>Full-time</v>
      </c>
      <c r="M1020" t="str" cm="1">
        <f t="array" ref="M1020">_xlfn.IFS(
  B1020="EN", "Entry-level",
  B1020="MI", "Middle-level",
  B1020="SE", "Senior-level",
  B1020="EX", "Executive-level"
)</f>
        <v>Middle-level</v>
      </c>
    </row>
    <row r="1021" spans="1:13" hidden="1" x14ac:dyDescent="0.25">
      <c r="A1021">
        <v>2022</v>
      </c>
      <c r="B1021" t="s">
        <v>25</v>
      </c>
      <c r="C1021" t="s">
        <v>12</v>
      </c>
      <c r="D1021" t="s">
        <v>80</v>
      </c>
      <c r="E1021">
        <v>150000</v>
      </c>
      <c r="F1021" t="s">
        <v>14</v>
      </c>
      <c r="G1021">
        <v>150000</v>
      </c>
      <c r="H1021" t="s">
        <v>46</v>
      </c>
      <c r="I1021">
        <v>100</v>
      </c>
      <c r="J1021" t="s">
        <v>46</v>
      </c>
      <c r="K1021" t="s">
        <v>35</v>
      </c>
      <c r="L1021" t="str" cm="1">
        <f t="array" ref="L1021">_xlfn.IFS(
  C1021="PT", "Part-time",
  C1021="FT", "Full-time",
  C1021="CT", "Contract",
  C1021="FL", "Freelance"
)</f>
        <v>Full-time</v>
      </c>
      <c r="M1021" t="str" cm="1">
        <f t="array" ref="M1021">_xlfn.IFS(
  B1021="EN", "Entry-level",
  B1021="MI", "Middle-level",
  B1021="SE", "Senior-level",
  B1021="EX", "Executive-level"
)</f>
        <v>Entry-level</v>
      </c>
    </row>
    <row r="1022" spans="1:13" hidden="1" x14ac:dyDescent="0.25">
      <c r="A1022">
        <v>2021</v>
      </c>
      <c r="B1022" t="s">
        <v>11</v>
      </c>
      <c r="C1022" t="s">
        <v>12</v>
      </c>
      <c r="D1022" t="s">
        <v>24</v>
      </c>
      <c r="E1022">
        <v>90000</v>
      </c>
      <c r="F1022" t="s">
        <v>14</v>
      </c>
      <c r="G1022">
        <v>90000</v>
      </c>
      <c r="H1022" t="s">
        <v>15</v>
      </c>
      <c r="I1022">
        <v>100</v>
      </c>
      <c r="J1022" t="s">
        <v>15</v>
      </c>
      <c r="K1022" t="s">
        <v>16</v>
      </c>
      <c r="L1022" t="str" cm="1">
        <f t="array" ref="L1022">_xlfn.IFS(
  C1022="PT", "Part-time",
  C1022="FT", "Full-time",
  C1022="CT", "Contract",
  C1022="FL", "Freelance"
)</f>
        <v>Full-time</v>
      </c>
      <c r="M1022" t="str" cm="1">
        <f t="array" ref="M1022">_xlfn.IFS(
  B1022="EN", "Entry-level",
  B1022="MI", "Middle-level",
  B1022="SE", "Senior-level",
  B1022="EX", "Executive-level"
)</f>
        <v>Middle-level</v>
      </c>
    </row>
    <row r="1023" spans="1:13" x14ac:dyDescent="0.25">
      <c r="A1023">
        <v>2022</v>
      </c>
      <c r="B1023" t="s">
        <v>11</v>
      </c>
      <c r="C1023" t="s">
        <v>92</v>
      </c>
      <c r="D1023" t="s">
        <v>17</v>
      </c>
      <c r="E1023">
        <v>100000</v>
      </c>
      <c r="F1023" t="s">
        <v>14</v>
      </c>
      <c r="G1023">
        <v>100000</v>
      </c>
      <c r="H1023" t="s">
        <v>30</v>
      </c>
      <c r="I1023">
        <v>100</v>
      </c>
      <c r="J1023" t="s">
        <v>15</v>
      </c>
      <c r="K1023" t="s">
        <v>16</v>
      </c>
      <c r="L1023" t="str" cm="1">
        <f t="array" ref="L1023">_xlfn.IFS(
  C1023="PT", "Part-time",
  C1023="FT", "Full-time",
  C1023="CT", "Contract",
  C1023="FL", "Freelance"
)</f>
        <v>Freelance</v>
      </c>
      <c r="M1023" t="str" cm="1">
        <f t="array" ref="M1023">_xlfn.IFS(
  B1023="EN", "Entry-level",
  B1023="MI", "Middle-level",
  B1023="SE", "Senior-level",
  B1023="EX", "Executive-level"
)</f>
        <v>Middle-level</v>
      </c>
    </row>
    <row r="1024" spans="1:13" x14ac:dyDescent="0.25">
      <c r="A1024">
        <v>2021</v>
      </c>
      <c r="B1024" t="s">
        <v>25</v>
      </c>
      <c r="C1024" t="s">
        <v>12</v>
      </c>
      <c r="D1024" t="s">
        <v>17</v>
      </c>
      <c r="E1024">
        <v>100000</v>
      </c>
      <c r="F1024" t="s">
        <v>14</v>
      </c>
      <c r="G1024">
        <v>100000</v>
      </c>
      <c r="H1024" t="s">
        <v>15</v>
      </c>
      <c r="I1024">
        <v>0</v>
      </c>
      <c r="J1024" t="s">
        <v>15</v>
      </c>
      <c r="K1024" t="s">
        <v>35</v>
      </c>
      <c r="L1024" t="str" cm="1">
        <f t="array" ref="L1024">_xlfn.IFS(
  C1024="PT", "Part-time",
  C1024="FT", "Full-time",
  C1024="CT", "Contract",
  C1024="FL", "Freelance"
)</f>
        <v>Full-time</v>
      </c>
      <c r="M1024" t="str" cm="1">
        <f t="array" ref="M1024">_xlfn.IFS(
  B1024="EN", "Entry-level",
  B1024="MI", "Middle-level",
  B1024="SE", "Senior-level",
  B1024="EX", "Executive-level"
)</f>
        <v>Entry-level</v>
      </c>
    </row>
    <row r="1025" spans="1:13" x14ac:dyDescent="0.25">
      <c r="A1025">
        <v>2022</v>
      </c>
      <c r="B1025" t="s">
        <v>25</v>
      </c>
      <c r="C1025" t="s">
        <v>33</v>
      </c>
      <c r="D1025" t="s">
        <v>17</v>
      </c>
      <c r="E1025">
        <v>100000</v>
      </c>
      <c r="F1025" t="s">
        <v>14</v>
      </c>
      <c r="G1025">
        <v>100000</v>
      </c>
      <c r="H1025" t="s">
        <v>117</v>
      </c>
      <c r="I1025">
        <v>50</v>
      </c>
      <c r="J1025" t="s">
        <v>117</v>
      </c>
      <c r="K1025" t="s">
        <v>16</v>
      </c>
      <c r="L1025" t="str" cm="1">
        <f t="array" ref="L1025">_xlfn.IFS(
  C1025="PT", "Part-time",
  C1025="FT", "Full-time",
  C1025="CT", "Contract",
  C1025="FL", "Freelance"
)</f>
        <v>Part-time</v>
      </c>
      <c r="M1025" t="str" cm="1">
        <f t="array" ref="M1025">_xlfn.IFS(
  B1025="EN", "Entry-level",
  B1025="MI", "Middle-level",
  B1025="SE", "Senior-level",
  B1025="EX", "Executive-level"
)</f>
        <v>Entry-level</v>
      </c>
    </row>
    <row r="1026" spans="1:13" hidden="1" x14ac:dyDescent="0.25">
      <c r="A1026">
        <v>2022</v>
      </c>
      <c r="B1026" t="s">
        <v>18</v>
      </c>
      <c r="C1026" t="s">
        <v>12</v>
      </c>
      <c r="D1026" t="s">
        <v>58</v>
      </c>
      <c r="E1026">
        <v>144000</v>
      </c>
      <c r="F1026" t="s">
        <v>14</v>
      </c>
      <c r="G1026">
        <v>144000</v>
      </c>
      <c r="H1026" t="s">
        <v>15</v>
      </c>
      <c r="I1026">
        <v>50</v>
      </c>
      <c r="J1026" t="s">
        <v>15</v>
      </c>
      <c r="K1026" t="s">
        <v>28</v>
      </c>
      <c r="L1026" t="str" cm="1">
        <f t="array" ref="L1026">_xlfn.IFS(
  C1026="PT", "Part-time",
  C1026="FT", "Full-time",
  C1026="CT", "Contract",
  C1026="FL", "Freelance"
)</f>
        <v>Full-time</v>
      </c>
      <c r="M1026" t="str" cm="1">
        <f t="array" ref="M1026">_xlfn.IFS(
  B1026="EN", "Entry-level",
  B1026="MI", "Middle-level",
  B1026="SE", "Senior-level",
  B1026="EX", "Executive-level"
)</f>
        <v>Senior-level</v>
      </c>
    </row>
    <row r="1027" spans="1:13" hidden="1" x14ac:dyDescent="0.25">
      <c r="A1027">
        <v>2022</v>
      </c>
      <c r="B1027" t="s">
        <v>18</v>
      </c>
      <c r="C1027" t="s">
        <v>12</v>
      </c>
      <c r="D1027" t="s">
        <v>115</v>
      </c>
      <c r="E1027">
        <v>148000</v>
      </c>
      <c r="F1027" t="s">
        <v>20</v>
      </c>
      <c r="G1027">
        <v>155825</v>
      </c>
      <c r="H1027" t="s">
        <v>53</v>
      </c>
      <c r="I1027">
        <v>100</v>
      </c>
      <c r="J1027" t="s">
        <v>53</v>
      </c>
      <c r="K1027" t="s">
        <v>16</v>
      </c>
      <c r="L1027" t="str" cm="1">
        <f t="array" ref="L1027">_xlfn.IFS(
  C1027="PT", "Part-time",
  C1027="FT", "Full-time",
  C1027="CT", "Contract",
  C1027="FL", "Freelance"
)</f>
        <v>Full-time</v>
      </c>
      <c r="M1027" t="str" cm="1">
        <f t="array" ref="M1027">_xlfn.IFS(
  B1027="EN", "Entry-level",
  B1027="MI", "Middle-level",
  B1027="SE", "Senior-level",
  B1027="EX", "Executive-level"
)</f>
        <v>Senior-level</v>
      </c>
    </row>
    <row r="1028" spans="1:13" hidden="1" x14ac:dyDescent="0.25">
      <c r="A1028">
        <v>2021</v>
      </c>
      <c r="B1028" t="s">
        <v>18</v>
      </c>
      <c r="C1028" t="s">
        <v>12</v>
      </c>
      <c r="D1028" t="s">
        <v>102</v>
      </c>
      <c r="E1028">
        <v>24000</v>
      </c>
      <c r="F1028" t="s">
        <v>14</v>
      </c>
      <c r="G1028">
        <v>24000</v>
      </c>
      <c r="H1028" t="s">
        <v>41</v>
      </c>
      <c r="I1028">
        <v>100</v>
      </c>
      <c r="J1028" t="s">
        <v>41</v>
      </c>
      <c r="K1028" t="s">
        <v>16</v>
      </c>
      <c r="L1028" t="str" cm="1">
        <f t="array" ref="L1028">_xlfn.IFS(
  C1028="PT", "Part-time",
  C1028="FT", "Full-time",
  C1028="CT", "Contract",
  C1028="FL", "Freelance"
)</f>
        <v>Full-time</v>
      </c>
      <c r="M1028" t="str" cm="1">
        <f t="array" ref="M1028">_xlfn.IFS(
  B1028="EN", "Entry-level",
  B1028="MI", "Middle-level",
  B1028="SE", "Senior-level",
  B1028="EX", "Executive-level"
)</f>
        <v>Senior-level</v>
      </c>
    </row>
    <row r="1029" spans="1:13" hidden="1" x14ac:dyDescent="0.25">
      <c r="A1029">
        <v>2021</v>
      </c>
      <c r="B1029" t="s">
        <v>11</v>
      </c>
      <c r="C1029" t="s">
        <v>12</v>
      </c>
      <c r="D1029" t="s">
        <v>71</v>
      </c>
      <c r="E1029">
        <v>38400</v>
      </c>
      <c r="F1029" t="s">
        <v>14</v>
      </c>
      <c r="G1029">
        <v>38400</v>
      </c>
      <c r="H1029" t="s">
        <v>118</v>
      </c>
      <c r="I1029">
        <v>100</v>
      </c>
      <c r="J1029" t="s">
        <v>15</v>
      </c>
      <c r="K1029" t="s">
        <v>16</v>
      </c>
      <c r="L1029" t="str" cm="1">
        <f t="array" ref="L1029">_xlfn.IFS(
  C1029="PT", "Part-time",
  C1029="FT", "Full-time",
  C1029="CT", "Contract",
  C1029="FL", "Freelance"
)</f>
        <v>Full-time</v>
      </c>
      <c r="M1029" t="str" cm="1">
        <f t="array" ref="M1029">_xlfn.IFS(
  B1029="EN", "Entry-level",
  B1029="MI", "Middle-level",
  B1029="SE", "Senior-level",
  B1029="EX", "Executive-level"
)</f>
        <v>Middle-level</v>
      </c>
    </row>
    <row r="1030" spans="1:13" x14ac:dyDescent="0.25">
      <c r="A1030">
        <v>2021</v>
      </c>
      <c r="B1030" t="s">
        <v>11</v>
      </c>
      <c r="C1030" t="s">
        <v>12</v>
      </c>
      <c r="D1030" t="s">
        <v>17</v>
      </c>
      <c r="E1030">
        <v>82500</v>
      </c>
      <c r="F1030" t="s">
        <v>14</v>
      </c>
      <c r="G1030">
        <v>82500</v>
      </c>
      <c r="H1030" t="s">
        <v>15</v>
      </c>
      <c r="I1030">
        <v>100</v>
      </c>
      <c r="J1030" t="s">
        <v>15</v>
      </c>
      <c r="K1030" t="s">
        <v>35</v>
      </c>
      <c r="L1030" t="str" cm="1">
        <f t="array" ref="L1030">_xlfn.IFS(
  C1030="PT", "Part-time",
  C1030="FT", "Full-time",
  C1030="CT", "Contract",
  C1030="FL", "Freelance"
)</f>
        <v>Full-time</v>
      </c>
      <c r="M1030" t="str" cm="1">
        <f t="array" ref="M1030">_xlfn.IFS(
  B1030="EN", "Entry-level",
  B1030="MI", "Middle-level",
  B1030="SE", "Senior-level",
  B1030="EX", "Executive-level"
)</f>
        <v>Middle-level</v>
      </c>
    </row>
    <row r="1031" spans="1:13" x14ac:dyDescent="0.25">
      <c r="A1031">
        <v>2021</v>
      </c>
      <c r="B1031" t="s">
        <v>25</v>
      </c>
      <c r="C1031" t="s">
        <v>12</v>
      </c>
      <c r="D1031" t="s">
        <v>17</v>
      </c>
      <c r="E1031">
        <v>42000</v>
      </c>
      <c r="F1031" t="s">
        <v>20</v>
      </c>
      <c r="G1031">
        <v>49646</v>
      </c>
      <c r="H1031" t="s">
        <v>29</v>
      </c>
      <c r="I1031">
        <v>50</v>
      </c>
      <c r="J1031" t="s">
        <v>29</v>
      </c>
      <c r="K1031" t="s">
        <v>16</v>
      </c>
      <c r="L1031" t="str" cm="1">
        <f t="array" ref="L1031">_xlfn.IFS(
  C1031="PT", "Part-time",
  C1031="FT", "Full-time",
  C1031="CT", "Contract",
  C1031="FL", "Freelance"
)</f>
        <v>Full-time</v>
      </c>
      <c r="M1031" t="str" cm="1">
        <f t="array" ref="M1031">_xlfn.IFS(
  B1031="EN", "Entry-level",
  B1031="MI", "Middle-level",
  B1031="SE", "Senior-level",
  B1031="EX", "Executive-level"
)</f>
        <v>Entry-level</v>
      </c>
    </row>
    <row r="1032" spans="1:13" hidden="1" x14ac:dyDescent="0.25">
      <c r="A1032">
        <v>2021</v>
      </c>
      <c r="B1032" t="s">
        <v>18</v>
      </c>
      <c r="C1032" t="s">
        <v>12</v>
      </c>
      <c r="D1032" t="s">
        <v>54</v>
      </c>
      <c r="E1032">
        <v>3000000</v>
      </c>
      <c r="F1032" t="s">
        <v>43</v>
      </c>
      <c r="G1032">
        <v>40570</v>
      </c>
      <c r="H1032" t="s">
        <v>44</v>
      </c>
      <c r="I1032">
        <v>50</v>
      </c>
      <c r="J1032" t="s">
        <v>44</v>
      </c>
      <c r="K1032" t="s">
        <v>28</v>
      </c>
      <c r="L1032" t="str" cm="1">
        <f t="array" ref="L1032">_xlfn.IFS(
  C1032="PT", "Part-time",
  C1032="FT", "Full-time",
  C1032="CT", "Contract",
  C1032="FL", "Freelance"
)</f>
        <v>Full-time</v>
      </c>
      <c r="M1032" t="str" cm="1">
        <f t="array" ref="M1032">_xlfn.IFS(
  B1032="EN", "Entry-level",
  B1032="MI", "Middle-level",
  B1032="SE", "Senior-level",
  B1032="EX", "Executive-level"
)</f>
        <v>Senior-level</v>
      </c>
    </row>
    <row r="1033" spans="1:13" hidden="1" x14ac:dyDescent="0.25">
      <c r="A1033">
        <v>2022</v>
      </c>
      <c r="B1033" t="s">
        <v>25</v>
      </c>
      <c r="C1033" t="s">
        <v>12</v>
      </c>
      <c r="D1033" t="s">
        <v>19</v>
      </c>
      <c r="E1033">
        <v>120000</v>
      </c>
      <c r="F1033" t="s">
        <v>14</v>
      </c>
      <c r="G1033">
        <v>120000</v>
      </c>
      <c r="H1033" t="s">
        <v>15</v>
      </c>
      <c r="I1033">
        <v>100</v>
      </c>
      <c r="J1033" t="s">
        <v>15</v>
      </c>
      <c r="K1033" t="s">
        <v>16</v>
      </c>
      <c r="L1033" t="str" cm="1">
        <f t="array" ref="L1033">_xlfn.IFS(
  C1033="PT", "Part-time",
  C1033="FT", "Full-time",
  C1033="CT", "Contract",
  C1033="FL", "Freelance"
)</f>
        <v>Full-time</v>
      </c>
      <c r="M1033" t="str" cm="1">
        <f t="array" ref="M1033">_xlfn.IFS(
  B1033="EN", "Entry-level",
  B1033="MI", "Middle-level",
  B1033="SE", "Senior-level",
  B1033="EX", "Executive-level"
)</f>
        <v>Entry-level</v>
      </c>
    </row>
    <row r="1034" spans="1:13" hidden="1" x14ac:dyDescent="0.25">
      <c r="A1034">
        <v>2021</v>
      </c>
      <c r="B1034" t="s">
        <v>25</v>
      </c>
      <c r="C1034" t="s">
        <v>12</v>
      </c>
      <c r="D1034" t="s">
        <v>13</v>
      </c>
      <c r="E1034">
        <v>20000</v>
      </c>
      <c r="F1034" t="s">
        <v>14</v>
      </c>
      <c r="G1034">
        <v>20000</v>
      </c>
      <c r="H1034" t="s">
        <v>44</v>
      </c>
      <c r="I1034">
        <v>100</v>
      </c>
      <c r="J1034" t="s">
        <v>44</v>
      </c>
      <c r="K1034" t="s">
        <v>35</v>
      </c>
      <c r="L1034" t="str" cm="1">
        <f t="array" ref="L1034">_xlfn.IFS(
  C1034="PT", "Part-time",
  C1034="FT", "Full-time",
  C1034="CT", "Contract",
  C1034="FL", "Freelance"
)</f>
        <v>Full-time</v>
      </c>
      <c r="M1034" t="str" cm="1">
        <f t="array" ref="M1034">_xlfn.IFS(
  B1034="EN", "Entry-level",
  B1034="MI", "Middle-level",
  B1034="SE", "Senior-level",
  B1034="EX", "Executive-level"
)</f>
        <v>Entry-level</v>
      </c>
    </row>
    <row r="1035" spans="1:13" hidden="1" x14ac:dyDescent="0.25">
      <c r="A1035">
        <v>2022</v>
      </c>
      <c r="B1035" t="s">
        <v>25</v>
      </c>
      <c r="C1035" t="s">
        <v>12</v>
      </c>
      <c r="D1035" t="s">
        <v>102</v>
      </c>
      <c r="E1035">
        <v>125000</v>
      </c>
      <c r="F1035" t="s">
        <v>14</v>
      </c>
      <c r="G1035">
        <v>125000</v>
      </c>
      <c r="H1035" t="s">
        <v>15</v>
      </c>
      <c r="I1035">
        <v>0</v>
      </c>
      <c r="J1035" t="s">
        <v>15</v>
      </c>
      <c r="K1035" t="s">
        <v>16</v>
      </c>
      <c r="L1035" t="str" cm="1">
        <f t="array" ref="L1035">_xlfn.IFS(
  C1035="PT", "Part-time",
  C1035="FT", "Full-time",
  C1035="CT", "Contract",
  C1035="FL", "Freelance"
)</f>
        <v>Full-time</v>
      </c>
      <c r="M1035" t="str" cm="1">
        <f t="array" ref="M1035">_xlfn.IFS(
  B1035="EN", "Entry-level",
  B1035="MI", "Middle-level",
  B1035="SE", "Senior-level",
  B1035="EX", "Executive-level"
)</f>
        <v>Entry-level</v>
      </c>
    </row>
    <row r="1036" spans="1:13" x14ac:dyDescent="0.25">
      <c r="A1036">
        <v>2021</v>
      </c>
      <c r="B1036" t="s">
        <v>11</v>
      </c>
      <c r="C1036" t="s">
        <v>12</v>
      </c>
      <c r="D1036" t="s">
        <v>17</v>
      </c>
      <c r="E1036">
        <v>700000</v>
      </c>
      <c r="F1036" t="s">
        <v>43</v>
      </c>
      <c r="G1036">
        <v>9466</v>
      </c>
      <c r="H1036" t="s">
        <v>44</v>
      </c>
      <c r="I1036">
        <v>0</v>
      </c>
      <c r="J1036" t="s">
        <v>44</v>
      </c>
      <c r="K1036" t="s">
        <v>35</v>
      </c>
      <c r="L1036" t="str" cm="1">
        <f t="array" ref="L1036">_xlfn.IFS(
  C1036="PT", "Part-time",
  C1036="FT", "Full-time",
  C1036="CT", "Contract",
  C1036="FL", "Freelance"
)</f>
        <v>Full-time</v>
      </c>
      <c r="M1036" t="str" cm="1">
        <f t="array" ref="M1036">_xlfn.IFS(
  B1036="EN", "Entry-level",
  B1036="MI", "Middle-level",
  B1036="SE", "Senior-level",
  B1036="EX", "Executive-level"
)</f>
        <v>Middle-level</v>
      </c>
    </row>
    <row r="1037" spans="1:13" hidden="1" x14ac:dyDescent="0.25">
      <c r="A1037">
        <v>2021</v>
      </c>
      <c r="B1037" t="s">
        <v>18</v>
      </c>
      <c r="C1037" t="s">
        <v>12</v>
      </c>
      <c r="D1037" t="s">
        <v>72</v>
      </c>
      <c r="E1037">
        <v>120000</v>
      </c>
      <c r="F1037" t="s">
        <v>14</v>
      </c>
      <c r="G1037">
        <v>120000</v>
      </c>
      <c r="H1037" t="s">
        <v>15</v>
      </c>
      <c r="I1037">
        <v>50</v>
      </c>
      <c r="J1037" t="s">
        <v>15</v>
      </c>
      <c r="K1037" t="s">
        <v>35</v>
      </c>
      <c r="L1037" t="str" cm="1">
        <f t="array" ref="L1037">_xlfn.IFS(
  C1037="PT", "Part-time",
  C1037="FT", "Full-time",
  C1037="CT", "Contract",
  C1037="FL", "Freelance"
)</f>
        <v>Full-time</v>
      </c>
      <c r="M1037" t="str" cm="1">
        <f t="array" ref="M1037">_xlfn.IFS(
  B1037="EN", "Entry-level",
  B1037="MI", "Middle-level",
  B1037="SE", "Senior-level",
  B1037="EX", "Executive-level"
)</f>
        <v>Senior-level</v>
      </c>
    </row>
    <row r="1038" spans="1:13" hidden="1" x14ac:dyDescent="0.25">
      <c r="A1038">
        <v>2021</v>
      </c>
      <c r="B1038" t="s">
        <v>25</v>
      </c>
      <c r="C1038" t="s">
        <v>33</v>
      </c>
      <c r="D1038" t="s">
        <v>24</v>
      </c>
      <c r="E1038">
        <v>8760</v>
      </c>
      <c r="F1038" t="s">
        <v>20</v>
      </c>
      <c r="G1038">
        <v>10354</v>
      </c>
      <c r="H1038" t="s">
        <v>21</v>
      </c>
      <c r="I1038">
        <v>50</v>
      </c>
      <c r="J1038" t="s">
        <v>21</v>
      </c>
      <c r="K1038" t="s">
        <v>16</v>
      </c>
      <c r="L1038" t="str" cm="1">
        <f t="array" ref="L1038">_xlfn.IFS(
  C1038="PT", "Part-time",
  C1038="FT", "Full-time",
  C1038="CT", "Contract",
  C1038="FL", "Freelance"
)</f>
        <v>Part-time</v>
      </c>
      <c r="M1038" t="str" cm="1">
        <f t="array" ref="M1038">_xlfn.IFS(
  B1038="EN", "Entry-level",
  B1038="MI", "Middle-level",
  B1038="SE", "Senior-level",
  B1038="EX", "Executive-level"
)</f>
        <v>Entry-level</v>
      </c>
    </row>
    <row r="1039" spans="1:13" hidden="1" x14ac:dyDescent="0.25">
      <c r="A1039">
        <v>2021</v>
      </c>
      <c r="B1039" t="s">
        <v>25</v>
      </c>
      <c r="C1039" t="s">
        <v>12</v>
      </c>
      <c r="D1039" t="s">
        <v>90</v>
      </c>
      <c r="E1039">
        <v>80000</v>
      </c>
      <c r="F1039" t="s">
        <v>26</v>
      </c>
      <c r="G1039">
        <v>110037</v>
      </c>
      <c r="H1039" t="s">
        <v>27</v>
      </c>
      <c r="I1039">
        <v>0</v>
      </c>
      <c r="J1039" t="s">
        <v>27</v>
      </c>
      <c r="K1039" t="s">
        <v>28</v>
      </c>
      <c r="L1039" t="str" cm="1">
        <f t="array" ref="L1039">_xlfn.IFS(
  C1039="PT", "Part-time",
  C1039="FT", "Full-time",
  C1039="CT", "Contract",
  C1039="FL", "Freelance"
)</f>
        <v>Full-time</v>
      </c>
      <c r="M1039" t="str" cm="1">
        <f t="array" ref="M1039">_xlfn.IFS(
  B1039="EN", "Entry-level",
  B1039="MI", "Middle-level",
  B1039="SE", "Senior-level",
  B1039="EX", "Executive-level"
)</f>
        <v>Entry-level</v>
      </c>
    </row>
    <row r="1040" spans="1:13" hidden="1" x14ac:dyDescent="0.25">
      <c r="A1040">
        <v>2022</v>
      </c>
      <c r="B1040" t="s">
        <v>25</v>
      </c>
      <c r="C1040" t="s">
        <v>12</v>
      </c>
      <c r="D1040" t="s">
        <v>37</v>
      </c>
      <c r="E1040">
        <v>20000</v>
      </c>
      <c r="F1040" t="s">
        <v>20</v>
      </c>
      <c r="G1040">
        <v>21057</v>
      </c>
      <c r="H1040" t="s">
        <v>33</v>
      </c>
      <c r="I1040">
        <v>100</v>
      </c>
      <c r="J1040" t="s">
        <v>33</v>
      </c>
      <c r="K1040" t="s">
        <v>28</v>
      </c>
      <c r="L1040" t="str" cm="1">
        <f t="array" ref="L1040">_xlfn.IFS(
  C1040="PT", "Part-time",
  C1040="FT", "Full-time",
  C1040="CT", "Contract",
  C1040="FL", "Freelance"
)</f>
        <v>Full-time</v>
      </c>
      <c r="M1040" t="str" cm="1">
        <f t="array" ref="M1040">_xlfn.IFS(
  B1040="EN", "Entry-level",
  B1040="MI", "Middle-level",
  B1040="SE", "Senior-level",
  B1040="EX", "Executive-level"
)</f>
        <v>Entry-level</v>
      </c>
    </row>
    <row r="1041" spans="1:13" hidden="1" x14ac:dyDescent="0.25">
      <c r="A1041">
        <v>2021</v>
      </c>
      <c r="B1041" t="s">
        <v>25</v>
      </c>
      <c r="C1041" t="s">
        <v>12</v>
      </c>
      <c r="D1041" t="s">
        <v>24</v>
      </c>
      <c r="E1041">
        <v>50000</v>
      </c>
      <c r="F1041" t="s">
        <v>14</v>
      </c>
      <c r="G1041">
        <v>50000</v>
      </c>
      <c r="H1041" t="s">
        <v>15</v>
      </c>
      <c r="I1041">
        <v>100</v>
      </c>
      <c r="J1041" t="s">
        <v>15</v>
      </c>
      <c r="K1041" t="s">
        <v>16</v>
      </c>
      <c r="L1041" t="str" cm="1">
        <f t="array" ref="L1041">_xlfn.IFS(
  C1041="PT", "Part-time",
  C1041="FT", "Full-time",
  C1041="CT", "Contract",
  C1041="FL", "Freelance"
)</f>
        <v>Full-time</v>
      </c>
      <c r="M1041" t="str" cm="1">
        <f t="array" ref="M1041">_xlfn.IFS(
  B1041="EN", "Entry-level",
  B1041="MI", "Middle-level",
  B1041="SE", "Senior-level",
  B1041="EX", "Executive-level"
)</f>
        <v>Entry-level</v>
      </c>
    </row>
    <row r="1042" spans="1:13" hidden="1" x14ac:dyDescent="0.25">
      <c r="A1042">
        <v>2021</v>
      </c>
      <c r="B1042" t="s">
        <v>11</v>
      </c>
      <c r="C1042" t="s">
        <v>12</v>
      </c>
      <c r="D1042" t="s">
        <v>51</v>
      </c>
      <c r="E1042">
        <v>60000</v>
      </c>
      <c r="F1042" t="s">
        <v>14</v>
      </c>
      <c r="G1042">
        <v>60000</v>
      </c>
      <c r="H1042" t="s">
        <v>21</v>
      </c>
      <c r="I1042">
        <v>50</v>
      </c>
      <c r="J1042" t="s">
        <v>119</v>
      </c>
      <c r="K1042" t="s">
        <v>16</v>
      </c>
      <c r="L1042" t="str" cm="1">
        <f t="array" ref="L1042">_xlfn.IFS(
  C1042="PT", "Part-time",
  C1042="FT", "Full-time",
  C1042="CT", "Contract",
  C1042="FL", "Freelance"
)</f>
        <v>Full-time</v>
      </c>
      <c r="M1042" t="str" cm="1">
        <f t="array" ref="M1042">_xlfn.IFS(
  B1042="EN", "Entry-level",
  B1042="MI", "Middle-level",
  B1042="SE", "Senior-level",
  B1042="EX", "Executive-level"
)</f>
        <v>Middle-level</v>
      </c>
    </row>
    <row r="1043" spans="1:13" hidden="1" x14ac:dyDescent="0.25">
      <c r="A1043">
        <v>2021</v>
      </c>
      <c r="B1043" t="s">
        <v>11</v>
      </c>
      <c r="C1043" t="s">
        <v>12</v>
      </c>
      <c r="D1043" t="s">
        <v>19</v>
      </c>
      <c r="E1043">
        <v>200000</v>
      </c>
      <c r="F1043" t="s">
        <v>14</v>
      </c>
      <c r="G1043">
        <v>200000</v>
      </c>
      <c r="H1043" t="s">
        <v>15</v>
      </c>
      <c r="I1043">
        <v>100</v>
      </c>
      <c r="J1043" t="s">
        <v>15</v>
      </c>
      <c r="K1043" t="s">
        <v>28</v>
      </c>
      <c r="L1043" t="str" cm="1">
        <f t="array" ref="L1043">_xlfn.IFS(
  C1043="PT", "Part-time",
  C1043="FT", "Full-time",
  C1043="CT", "Contract",
  C1043="FL", "Freelance"
)</f>
        <v>Full-time</v>
      </c>
      <c r="M1043" t="str" cm="1">
        <f t="array" ref="M1043">_xlfn.IFS(
  B1043="EN", "Entry-level",
  B1043="MI", "Middle-level",
  B1043="SE", "Senior-level",
  B1043="EX", "Executive-level"
)</f>
        <v>Middle-level</v>
      </c>
    </row>
    <row r="1044" spans="1:13" hidden="1" x14ac:dyDescent="0.25">
      <c r="A1044">
        <v>2021</v>
      </c>
      <c r="B1044" t="s">
        <v>25</v>
      </c>
      <c r="C1044" t="s">
        <v>12</v>
      </c>
      <c r="D1044" t="s">
        <v>73</v>
      </c>
      <c r="E1044">
        <v>100000</v>
      </c>
      <c r="F1044" t="s">
        <v>14</v>
      </c>
      <c r="G1044">
        <v>100000</v>
      </c>
      <c r="H1044" t="s">
        <v>120</v>
      </c>
      <c r="I1044">
        <v>50</v>
      </c>
      <c r="J1044" t="s">
        <v>120</v>
      </c>
      <c r="K1044" t="s">
        <v>35</v>
      </c>
      <c r="L1044" t="str" cm="1">
        <f t="array" ref="L1044">_xlfn.IFS(
  C1044="PT", "Part-time",
  C1044="FT", "Full-time",
  C1044="CT", "Contract",
  C1044="FL", "Freelance"
)</f>
        <v>Full-time</v>
      </c>
      <c r="M1044" t="str" cm="1">
        <f t="array" ref="M1044">_xlfn.IFS(
  B1044="EN", "Entry-level",
  B1044="MI", "Middle-level",
  B1044="SE", "Senior-level",
  B1044="EX", "Executive-level"
)</f>
        <v>Entry-level</v>
      </c>
    </row>
    <row r="1045" spans="1:13" hidden="1" x14ac:dyDescent="0.25">
      <c r="A1045">
        <v>2021</v>
      </c>
      <c r="B1045" t="s">
        <v>11</v>
      </c>
      <c r="C1045" t="s">
        <v>12</v>
      </c>
      <c r="D1045" t="s">
        <v>19</v>
      </c>
      <c r="E1045">
        <v>100000</v>
      </c>
      <c r="F1045" t="s">
        <v>14</v>
      </c>
      <c r="G1045">
        <v>100000</v>
      </c>
      <c r="H1045" t="s">
        <v>15</v>
      </c>
      <c r="I1045">
        <v>100</v>
      </c>
      <c r="J1045" t="s">
        <v>15</v>
      </c>
      <c r="K1045" t="s">
        <v>28</v>
      </c>
      <c r="L1045" t="str" cm="1">
        <f t="array" ref="L1045">_xlfn.IFS(
  C1045="PT", "Part-time",
  C1045="FT", "Full-time",
  C1045="CT", "Contract",
  C1045="FL", "Freelance"
)</f>
        <v>Full-time</v>
      </c>
      <c r="M1045" t="str" cm="1">
        <f t="array" ref="M1045">_xlfn.IFS(
  B1045="EN", "Entry-level",
  B1045="MI", "Middle-level",
  B1045="SE", "Senior-level",
  B1045="EX", "Executive-level"
)</f>
        <v>Middle-level</v>
      </c>
    </row>
    <row r="1046" spans="1:13" hidden="1" x14ac:dyDescent="0.25">
      <c r="A1046">
        <v>2021</v>
      </c>
      <c r="B1046" t="s">
        <v>18</v>
      </c>
      <c r="C1046" t="s">
        <v>12</v>
      </c>
      <c r="D1046" t="s">
        <v>13</v>
      </c>
      <c r="E1046">
        <v>70000</v>
      </c>
      <c r="F1046" t="s">
        <v>20</v>
      </c>
      <c r="G1046">
        <v>82744</v>
      </c>
      <c r="H1046" t="s">
        <v>88</v>
      </c>
      <c r="I1046">
        <v>50</v>
      </c>
      <c r="J1046" t="s">
        <v>88</v>
      </c>
      <c r="K1046" t="s">
        <v>16</v>
      </c>
      <c r="L1046" t="str" cm="1">
        <f t="array" ref="L1046">_xlfn.IFS(
  C1046="PT", "Part-time",
  C1046="FT", "Full-time",
  C1046="CT", "Contract",
  C1046="FL", "Freelance"
)</f>
        <v>Full-time</v>
      </c>
      <c r="M1046" t="str" cm="1">
        <f t="array" ref="M1046">_xlfn.IFS(
  B1046="EN", "Entry-level",
  B1046="MI", "Middle-level",
  B1046="SE", "Senior-level",
  B1046="EX", "Executive-level"
)</f>
        <v>Senior-level</v>
      </c>
    </row>
    <row r="1047" spans="1:13" hidden="1" x14ac:dyDescent="0.25">
      <c r="A1047">
        <v>2020</v>
      </c>
      <c r="B1047" t="s">
        <v>11</v>
      </c>
      <c r="C1047" t="s">
        <v>12</v>
      </c>
      <c r="D1047" t="s">
        <v>75</v>
      </c>
      <c r="E1047">
        <v>51999</v>
      </c>
      <c r="F1047" t="s">
        <v>20</v>
      </c>
      <c r="G1047">
        <v>59303</v>
      </c>
      <c r="H1047" t="s">
        <v>53</v>
      </c>
      <c r="I1047">
        <v>100</v>
      </c>
      <c r="J1047" t="s">
        <v>53</v>
      </c>
      <c r="K1047" t="s">
        <v>35</v>
      </c>
      <c r="L1047" t="str" cm="1">
        <f t="array" ref="L1047">_xlfn.IFS(
  C1047="PT", "Part-time",
  C1047="FT", "Full-time",
  C1047="CT", "Contract",
  C1047="FL", "Freelance"
)</f>
        <v>Full-time</v>
      </c>
      <c r="M1047" t="str" cm="1">
        <f t="array" ref="M1047">_xlfn.IFS(
  B1047="EN", "Entry-level",
  B1047="MI", "Middle-level",
  B1047="SE", "Senior-level",
  B1047="EX", "Executive-level"
)</f>
        <v>Middle-level</v>
      </c>
    </row>
    <row r="1048" spans="1:13" hidden="1" x14ac:dyDescent="0.25">
      <c r="A1048">
        <v>2021</v>
      </c>
      <c r="B1048" t="s">
        <v>11</v>
      </c>
      <c r="C1048" t="s">
        <v>12</v>
      </c>
      <c r="D1048" t="s">
        <v>58</v>
      </c>
      <c r="E1048">
        <v>53000</v>
      </c>
      <c r="F1048" t="s">
        <v>20</v>
      </c>
      <c r="G1048">
        <v>62649</v>
      </c>
      <c r="H1048" t="s">
        <v>29</v>
      </c>
      <c r="I1048">
        <v>50</v>
      </c>
      <c r="J1048" t="s">
        <v>29</v>
      </c>
      <c r="K1048" t="s">
        <v>16</v>
      </c>
      <c r="L1048" t="str" cm="1">
        <f t="array" ref="L1048">_xlfn.IFS(
  C1048="PT", "Part-time",
  C1048="FT", "Full-time",
  C1048="CT", "Contract",
  C1048="FL", "Freelance"
)</f>
        <v>Full-time</v>
      </c>
      <c r="M1048" t="str" cm="1">
        <f t="array" ref="M1048">_xlfn.IFS(
  B1048="EN", "Entry-level",
  B1048="MI", "Middle-level",
  B1048="SE", "Senior-level",
  B1048="EX", "Executive-level"
)</f>
        <v>Middle-level</v>
      </c>
    </row>
    <row r="1049" spans="1:13" hidden="1" x14ac:dyDescent="0.25">
      <c r="A1049">
        <v>2021</v>
      </c>
      <c r="B1049" t="s">
        <v>11</v>
      </c>
      <c r="C1049" t="s">
        <v>12</v>
      </c>
      <c r="D1049" t="s">
        <v>19</v>
      </c>
      <c r="E1049">
        <v>60000</v>
      </c>
      <c r="F1049" t="s">
        <v>26</v>
      </c>
      <c r="G1049">
        <v>82528</v>
      </c>
      <c r="H1049" t="s">
        <v>27</v>
      </c>
      <c r="I1049">
        <v>100</v>
      </c>
      <c r="J1049" t="s">
        <v>27</v>
      </c>
      <c r="K1049" t="s">
        <v>28</v>
      </c>
      <c r="L1049" t="str" cm="1">
        <f t="array" ref="L1049">_xlfn.IFS(
  C1049="PT", "Part-time",
  C1049="FT", "Full-time",
  C1049="CT", "Contract",
  C1049="FL", "Freelance"
)</f>
        <v>Full-time</v>
      </c>
      <c r="M1049" t="str" cm="1">
        <f t="array" ref="M1049">_xlfn.IFS(
  B1049="EN", "Entry-level",
  B1049="MI", "Middle-level",
  B1049="SE", "Senior-level",
  B1049="EX", "Executive-level"
)</f>
        <v>Middle-level</v>
      </c>
    </row>
    <row r="1050" spans="1:13" hidden="1" x14ac:dyDescent="0.25">
      <c r="A1050">
        <v>2021</v>
      </c>
      <c r="B1050" t="s">
        <v>11</v>
      </c>
      <c r="C1050" t="s">
        <v>12</v>
      </c>
      <c r="D1050" t="s">
        <v>38</v>
      </c>
      <c r="E1050">
        <v>170000</v>
      </c>
      <c r="F1050" t="s">
        <v>14</v>
      </c>
      <c r="G1050">
        <v>170000</v>
      </c>
      <c r="H1050" t="s">
        <v>15</v>
      </c>
      <c r="I1050">
        <v>100</v>
      </c>
      <c r="J1050" t="s">
        <v>15</v>
      </c>
      <c r="K1050" t="s">
        <v>28</v>
      </c>
      <c r="L1050" t="str" cm="1">
        <f t="array" ref="L1050">_xlfn.IFS(
  C1050="PT", "Part-time",
  C1050="FT", "Full-time",
  C1050="CT", "Contract",
  C1050="FL", "Freelance"
)</f>
        <v>Full-time</v>
      </c>
      <c r="M1050" t="str" cm="1">
        <f t="array" ref="M1050">_xlfn.IFS(
  B1050="EN", "Entry-level",
  B1050="MI", "Middle-level",
  B1050="SE", "Senior-level",
  B1050="EX", "Executive-level"
)</f>
        <v>Middle-level</v>
      </c>
    </row>
    <row r="1051" spans="1:13" hidden="1" x14ac:dyDescent="0.25">
      <c r="A1051">
        <v>2021</v>
      </c>
      <c r="B1051" t="s">
        <v>11</v>
      </c>
      <c r="C1051" t="s">
        <v>12</v>
      </c>
      <c r="D1051" t="s">
        <v>38</v>
      </c>
      <c r="E1051">
        <v>150000</v>
      </c>
      <c r="F1051" t="s">
        <v>14</v>
      </c>
      <c r="G1051">
        <v>150000</v>
      </c>
      <c r="H1051" t="s">
        <v>15</v>
      </c>
      <c r="I1051">
        <v>100</v>
      </c>
      <c r="J1051" t="s">
        <v>15</v>
      </c>
      <c r="K1051" t="s">
        <v>28</v>
      </c>
      <c r="L1051" t="str" cm="1">
        <f t="array" ref="L1051">_xlfn.IFS(
  C1051="PT", "Part-time",
  C1051="FT", "Full-time",
  C1051="CT", "Contract",
  C1051="FL", "Freelance"
)</f>
        <v>Full-time</v>
      </c>
      <c r="M1051" t="str" cm="1">
        <f t="array" ref="M1051">_xlfn.IFS(
  B1051="EN", "Entry-level",
  B1051="MI", "Middle-level",
  B1051="SE", "Senior-level",
  B1051="EX", "Executive-level"
)</f>
        <v>Middle-level</v>
      </c>
    </row>
    <row r="1052" spans="1:13" hidden="1" x14ac:dyDescent="0.25">
      <c r="A1052">
        <v>2021</v>
      </c>
      <c r="B1052" t="s">
        <v>25</v>
      </c>
      <c r="C1052" t="s">
        <v>12</v>
      </c>
      <c r="D1052" t="s">
        <v>50</v>
      </c>
      <c r="E1052">
        <v>55000</v>
      </c>
      <c r="F1052" t="s">
        <v>14</v>
      </c>
      <c r="G1052">
        <v>55000</v>
      </c>
      <c r="H1052" t="s">
        <v>15</v>
      </c>
      <c r="I1052">
        <v>50</v>
      </c>
      <c r="J1052" t="s">
        <v>15</v>
      </c>
      <c r="K1052" t="s">
        <v>35</v>
      </c>
      <c r="L1052" t="str" cm="1">
        <f t="array" ref="L1052">_xlfn.IFS(
  C1052="PT", "Part-time",
  C1052="FT", "Full-time",
  C1052="CT", "Contract",
  C1052="FL", "Freelance"
)</f>
        <v>Full-time</v>
      </c>
      <c r="M1052" t="str" cm="1">
        <f t="array" ref="M1052">_xlfn.IFS(
  B1052="EN", "Entry-level",
  B1052="MI", "Middle-level",
  B1052="SE", "Senior-level",
  B1052="EX", "Executive-level"
)</f>
        <v>Entry-level</v>
      </c>
    </row>
    <row r="1053" spans="1:13" hidden="1" x14ac:dyDescent="0.25">
      <c r="A1053">
        <v>2021</v>
      </c>
      <c r="B1053" t="s">
        <v>22</v>
      </c>
      <c r="C1053" t="s">
        <v>12</v>
      </c>
      <c r="D1053" t="s">
        <v>77</v>
      </c>
      <c r="E1053">
        <v>250000</v>
      </c>
      <c r="F1053" t="s">
        <v>14</v>
      </c>
      <c r="G1053">
        <v>250000</v>
      </c>
      <c r="H1053" t="s">
        <v>15</v>
      </c>
      <c r="I1053">
        <v>0</v>
      </c>
      <c r="J1053" t="s">
        <v>15</v>
      </c>
      <c r="K1053" t="s">
        <v>28</v>
      </c>
      <c r="L1053" t="str" cm="1">
        <f t="array" ref="L1053">_xlfn.IFS(
  C1053="PT", "Part-time",
  C1053="FT", "Full-time",
  C1053="CT", "Contract",
  C1053="FL", "Freelance"
)</f>
        <v>Full-time</v>
      </c>
      <c r="M1053" t="str" cm="1">
        <f t="array" ref="M1053">_xlfn.IFS(
  B1053="EN", "Entry-level",
  B1053="MI", "Middle-level",
  B1053="SE", "Senior-level",
  B1053="EX", "Executive-level"
)</f>
        <v>Executive-level</v>
      </c>
    </row>
    <row r="1054" spans="1:13" hidden="1" x14ac:dyDescent="0.25">
      <c r="A1054">
        <v>2021</v>
      </c>
      <c r="B1054" t="s">
        <v>25</v>
      </c>
      <c r="C1054" t="s">
        <v>12</v>
      </c>
      <c r="D1054" t="s">
        <v>19</v>
      </c>
      <c r="E1054">
        <v>80000</v>
      </c>
      <c r="F1054" t="s">
        <v>14</v>
      </c>
      <c r="G1054">
        <v>80000</v>
      </c>
      <c r="H1054" t="s">
        <v>15</v>
      </c>
      <c r="I1054">
        <v>100</v>
      </c>
      <c r="J1054" t="s">
        <v>15</v>
      </c>
      <c r="K1054" t="s">
        <v>28</v>
      </c>
      <c r="L1054" t="str" cm="1">
        <f t="array" ref="L1054">_xlfn.IFS(
  C1054="PT", "Part-time",
  C1054="FT", "Full-time",
  C1054="CT", "Contract",
  C1054="FL", "Freelance"
)</f>
        <v>Full-time</v>
      </c>
      <c r="M1054" t="str" cm="1">
        <f t="array" ref="M1054">_xlfn.IFS(
  B1054="EN", "Entry-level",
  B1054="MI", "Middle-level",
  B1054="SE", "Senior-level",
  B1054="EX", "Executive-level"
)</f>
        <v>Entry-level</v>
      </c>
    </row>
    <row r="1055" spans="1:13" hidden="1" x14ac:dyDescent="0.25">
      <c r="A1055">
        <v>2020</v>
      </c>
      <c r="B1055" t="s">
        <v>25</v>
      </c>
      <c r="C1055" t="s">
        <v>12</v>
      </c>
      <c r="D1055" t="s">
        <v>51</v>
      </c>
      <c r="E1055">
        <v>70000</v>
      </c>
      <c r="F1055" t="s">
        <v>14</v>
      </c>
      <c r="G1055">
        <v>70000</v>
      </c>
      <c r="H1055" t="s">
        <v>15</v>
      </c>
      <c r="I1055">
        <v>100</v>
      </c>
      <c r="J1055" t="s">
        <v>15</v>
      </c>
      <c r="K1055" t="s">
        <v>28</v>
      </c>
      <c r="L1055" t="str" cm="1">
        <f t="array" ref="L1055">_xlfn.IFS(
  C1055="PT", "Part-time",
  C1055="FT", "Full-time",
  C1055="CT", "Contract",
  C1055="FL", "Freelance"
)</f>
        <v>Full-time</v>
      </c>
      <c r="M1055" t="str" cm="1">
        <f t="array" ref="M1055">_xlfn.IFS(
  B1055="EN", "Entry-level",
  B1055="MI", "Middle-level",
  B1055="SE", "Senior-level",
  B1055="EX", "Executive-level"
)</f>
        <v>Entry-level</v>
      </c>
    </row>
    <row r="1056" spans="1:13" hidden="1" x14ac:dyDescent="0.25">
      <c r="A1056">
        <v>2021</v>
      </c>
      <c r="B1056" t="s">
        <v>22</v>
      </c>
      <c r="C1056" t="s">
        <v>12</v>
      </c>
      <c r="D1056" t="s">
        <v>77</v>
      </c>
      <c r="E1056">
        <v>110000</v>
      </c>
      <c r="F1056" t="s">
        <v>20</v>
      </c>
      <c r="G1056">
        <v>130026</v>
      </c>
      <c r="H1056" t="s">
        <v>53</v>
      </c>
      <c r="I1056">
        <v>50</v>
      </c>
      <c r="J1056" t="s">
        <v>53</v>
      </c>
      <c r="K1056" t="s">
        <v>16</v>
      </c>
      <c r="L1056" t="str" cm="1">
        <f t="array" ref="L1056">_xlfn.IFS(
  C1056="PT", "Part-time",
  C1056="FT", "Full-time",
  C1056="CT", "Contract",
  C1056="FL", "Freelance"
)</f>
        <v>Full-time</v>
      </c>
      <c r="M1056" t="str" cm="1">
        <f t="array" ref="M1056">_xlfn.IFS(
  B1056="EN", "Entry-level",
  B1056="MI", "Middle-level",
  B1056="SE", "Senior-level",
  B1056="EX", "Executive-level"
)</f>
        <v>Executive-level</v>
      </c>
    </row>
    <row r="1057" spans="1:13" hidden="1" x14ac:dyDescent="0.25">
      <c r="A1057">
        <v>2021</v>
      </c>
      <c r="B1057" t="s">
        <v>25</v>
      </c>
      <c r="C1057" t="s">
        <v>12</v>
      </c>
      <c r="D1057" t="s">
        <v>48</v>
      </c>
      <c r="E1057">
        <v>54000</v>
      </c>
      <c r="F1057" t="s">
        <v>20</v>
      </c>
      <c r="G1057">
        <v>63831</v>
      </c>
      <c r="H1057" t="s">
        <v>53</v>
      </c>
      <c r="I1057">
        <v>50</v>
      </c>
      <c r="J1057" t="s">
        <v>53</v>
      </c>
      <c r="K1057" t="s">
        <v>28</v>
      </c>
      <c r="L1057" t="str" cm="1">
        <f t="array" ref="L1057">_xlfn.IFS(
  C1057="PT", "Part-time",
  C1057="FT", "Full-time",
  C1057="CT", "Contract",
  C1057="FL", "Freelance"
)</f>
        <v>Full-time</v>
      </c>
      <c r="M1057" t="str" cm="1">
        <f t="array" ref="M1057">_xlfn.IFS(
  B1057="EN", "Entry-level",
  B1057="MI", "Middle-level",
  B1057="SE", "Senior-level",
  B1057="EX", "Executive-level"
)</f>
        <v>Entry-level</v>
      </c>
    </row>
    <row r="1058" spans="1:13" x14ac:dyDescent="0.25">
      <c r="A1058">
        <v>2020</v>
      </c>
      <c r="B1058" t="s">
        <v>18</v>
      </c>
      <c r="C1058" t="s">
        <v>12</v>
      </c>
      <c r="D1058" t="s">
        <v>17</v>
      </c>
      <c r="E1058">
        <v>60000</v>
      </c>
      <c r="F1058" t="s">
        <v>20</v>
      </c>
      <c r="G1058">
        <v>68428</v>
      </c>
      <c r="H1058" t="s">
        <v>79</v>
      </c>
      <c r="I1058">
        <v>100</v>
      </c>
      <c r="J1058" t="s">
        <v>15</v>
      </c>
      <c r="K1058" t="s">
        <v>28</v>
      </c>
      <c r="L1058" t="str" cm="1">
        <f t="array" ref="L1058">_xlfn.IFS(
  C1058="PT", "Part-time",
  C1058="FT", "Full-time",
  C1058="CT", "Contract",
  C1058="FL", "Freelance"
)</f>
        <v>Full-time</v>
      </c>
      <c r="M1058" t="str" cm="1">
        <f t="array" ref="M1058">_xlfn.IFS(
  B1058="EN", "Entry-level",
  B1058="MI", "Middle-level",
  B1058="SE", "Senior-level",
  B1058="EX", "Executive-level"
)</f>
        <v>Senior-level</v>
      </c>
    </row>
    <row r="1059" spans="1:13" hidden="1" x14ac:dyDescent="0.25">
      <c r="A1059">
        <v>2021</v>
      </c>
      <c r="B1059" t="s">
        <v>22</v>
      </c>
      <c r="C1059" t="s">
        <v>12</v>
      </c>
      <c r="D1059" t="s">
        <v>98</v>
      </c>
      <c r="E1059">
        <v>85000</v>
      </c>
      <c r="F1059" t="s">
        <v>14</v>
      </c>
      <c r="G1059">
        <v>85000</v>
      </c>
      <c r="H1059" t="s">
        <v>114</v>
      </c>
      <c r="I1059">
        <v>0</v>
      </c>
      <c r="J1059" t="s">
        <v>114</v>
      </c>
      <c r="K1059" t="s">
        <v>16</v>
      </c>
      <c r="L1059" t="str" cm="1">
        <f t="array" ref="L1059">_xlfn.IFS(
  C1059="PT", "Part-time",
  C1059="FT", "Full-time",
  C1059="CT", "Contract",
  C1059="FL", "Freelance"
)</f>
        <v>Full-time</v>
      </c>
      <c r="M1059" t="str" cm="1">
        <f t="array" ref="M1059">_xlfn.IFS(
  B1059="EN", "Entry-level",
  B1059="MI", "Middle-level",
  B1059="SE", "Senior-level",
  B1059="EX", "Executive-level"
)</f>
        <v>Executive-level</v>
      </c>
    </row>
    <row r="1060" spans="1:13" hidden="1" x14ac:dyDescent="0.25">
      <c r="A1060">
        <v>2021</v>
      </c>
      <c r="B1060" t="s">
        <v>22</v>
      </c>
      <c r="C1060" t="s">
        <v>12</v>
      </c>
      <c r="D1060" t="s">
        <v>23</v>
      </c>
      <c r="E1060">
        <v>230000</v>
      </c>
      <c r="F1060" t="s">
        <v>14</v>
      </c>
      <c r="G1060">
        <v>230000</v>
      </c>
      <c r="H1060" t="s">
        <v>114</v>
      </c>
      <c r="I1060">
        <v>50</v>
      </c>
      <c r="J1060" t="s">
        <v>114</v>
      </c>
      <c r="K1060" t="s">
        <v>28</v>
      </c>
      <c r="L1060" t="str" cm="1">
        <f t="array" ref="L1060">_xlfn.IFS(
  C1060="PT", "Part-time",
  C1060="FT", "Full-time",
  C1060="CT", "Contract",
  C1060="FL", "Freelance"
)</f>
        <v>Full-time</v>
      </c>
      <c r="M1060" t="str" cm="1">
        <f t="array" ref="M1060">_xlfn.IFS(
  B1060="EN", "Entry-level",
  B1060="MI", "Middle-level",
  B1060="SE", "Senior-level",
  B1060="EX", "Executive-level"
)</f>
        <v>Executive-level</v>
      </c>
    </row>
    <row r="1061" spans="1:13" hidden="1" x14ac:dyDescent="0.25">
      <c r="A1061">
        <v>2021</v>
      </c>
      <c r="B1061" t="s">
        <v>25</v>
      </c>
      <c r="C1061" t="s">
        <v>12</v>
      </c>
      <c r="D1061" t="s">
        <v>13</v>
      </c>
      <c r="E1061">
        <v>125000</v>
      </c>
      <c r="F1061" t="s">
        <v>14</v>
      </c>
      <c r="G1061">
        <v>125000</v>
      </c>
      <c r="H1061" t="s">
        <v>15</v>
      </c>
      <c r="I1061">
        <v>100</v>
      </c>
      <c r="J1061" t="s">
        <v>15</v>
      </c>
      <c r="K1061" t="s">
        <v>35</v>
      </c>
      <c r="L1061" t="str" cm="1">
        <f t="array" ref="L1061">_xlfn.IFS(
  C1061="PT", "Part-time",
  C1061="FT", "Full-time",
  C1061="CT", "Contract",
  C1061="FL", "Freelance"
)</f>
        <v>Full-time</v>
      </c>
      <c r="M1061" t="str" cm="1">
        <f t="array" ref="M1061">_xlfn.IFS(
  B1061="EN", "Entry-level",
  B1061="MI", "Middle-level",
  B1061="SE", "Senior-level",
  B1061="EX", "Executive-level"
)</f>
        <v>Entry-level</v>
      </c>
    </row>
    <row r="1062" spans="1:13" hidden="1" x14ac:dyDescent="0.25">
      <c r="A1062">
        <v>2021</v>
      </c>
      <c r="B1062" t="s">
        <v>18</v>
      </c>
      <c r="C1062" t="s">
        <v>12</v>
      </c>
      <c r="D1062" t="s">
        <v>95</v>
      </c>
      <c r="E1062">
        <v>120000</v>
      </c>
      <c r="F1062" t="s">
        <v>14</v>
      </c>
      <c r="G1062">
        <v>120000</v>
      </c>
      <c r="H1062" t="s">
        <v>15</v>
      </c>
      <c r="I1062">
        <v>100</v>
      </c>
      <c r="J1062" t="s">
        <v>15</v>
      </c>
      <c r="K1062" t="s">
        <v>16</v>
      </c>
      <c r="L1062" t="str" cm="1">
        <f t="array" ref="L1062">_xlfn.IFS(
  C1062="PT", "Part-time",
  C1062="FT", "Full-time",
  C1062="CT", "Contract",
  C1062="FL", "Freelance"
)</f>
        <v>Full-time</v>
      </c>
      <c r="M1062" t="str" cm="1">
        <f t="array" ref="M1062">_xlfn.IFS(
  B1062="EN", "Entry-level",
  B1062="MI", "Middle-level",
  B1062="SE", "Senior-level",
  B1062="EX", "Executive-level"
)</f>
        <v>Senior-level</v>
      </c>
    </row>
    <row r="1063" spans="1:13" hidden="1" x14ac:dyDescent="0.25">
      <c r="A1063">
        <v>2020</v>
      </c>
      <c r="B1063" t="s">
        <v>11</v>
      </c>
      <c r="C1063" t="s">
        <v>12</v>
      </c>
      <c r="D1063" t="s">
        <v>58</v>
      </c>
      <c r="E1063">
        <v>450000</v>
      </c>
      <c r="F1063" t="s">
        <v>14</v>
      </c>
      <c r="G1063">
        <v>450000</v>
      </c>
      <c r="H1063" t="s">
        <v>15</v>
      </c>
      <c r="I1063">
        <v>0</v>
      </c>
      <c r="J1063" t="s">
        <v>15</v>
      </c>
      <c r="K1063" t="s">
        <v>16</v>
      </c>
      <c r="L1063" t="str" cm="1">
        <f t="array" ref="L1063">_xlfn.IFS(
  C1063="PT", "Part-time",
  C1063="FT", "Full-time",
  C1063="CT", "Contract",
  C1063="FL", "Freelance"
)</f>
        <v>Full-time</v>
      </c>
      <c r="M1063" t="str" cm="1">
        <f t="array" ref="M1063">_xlfn.IFS(
  B1063="EN", "Entry-level",
  B1063="MI", "Middle-level",
  B1063="SE", "Senior-level",
  B1063="EX", "Executive-level"
)</f>
        <v>Middle-level</v>
      </c>
    </row>
    <row r="1064" spans="1:13" hidden="1" x14ac:dyDescent="0.25">
      <c r="A1064">
        <v>2020</v>
      </c>
      <c r="B1064" t="s">
        <v>11</v>
      </c>
      <c r="C1064" t="s">
        <v>12</v>
      </c>
      <c r="D1064" t="s">
        <v>24</v>
      </c>
      <c r="E1064">
        <v>41000</v>
      </c>
      <c r="F1064" t="s">
        <v>20</v>
      </c>
      <c r="G1064">
        <v>46759</v>
      </c>
      <c r="H1064" t="s">
        <v>29</v>
      </c>
      <c r="I1064">
        <v>50</v>
      </c>
      <c r="J1064" t="s">
        <v>29</v>
      </c>
      <c r="K1064" t="s">
        <v>28</v>
      </c>
      <c r="L1064" t="str" cm="1">
        <f t="array" ref="L1064">_xlfn.IFS(
  C1064="PT", "Part-time",
  C1064="FT", "Full-time",
  C1064="CT", "Contract",
  C1064="FL", "Freelance"
)</f>
        <v>Full-time</v>
      </c>
      <c r="M1064" t="str" cm="1">
        <f t="array" ref="M1064">_xlfn.IFS(
  B1064="EN", "Entry-level",
  B1064="MI", "Middle-level",
  B1064="SE", "Senior-level",
  B1064="EX", "Executive-level"
)</f>
        <v>Middle-level</v>
      </c>
    </row>
    <row r="1065" spans="1:13" hidden="1" x14ac:dyDescent="0.25">
      <c r="A1065">
        <v>2020</v>
      </c>
      <c r="B1065" t="s">
        <v>11</v>
      </c>
      <c r="C1065" t="s">
        <v>12</v>
      </c>
      <c r="D1065" t="s">
        <v>19</v>
      </c>
      <c r="E1065">
        <v>65000</v>
      </c>
      <c r="F1065" t="s">
        <v>20</v>
      </c>
      <c r="G1065">
        <v>74130</v>
      </c>
      <c r="H1065" t="s">
        <v>91</v>
      </c>
      <c r="I1065">
        <v>50</v>
      </c>
      <c r="J1065" t="s">
        <v>91</v>
      </c>
      <c r="K1065" t="s">
        <v>28</v>
      </c>
      <c r="L1065" t="str" cm="1">
        <f t="array" ref="L1065">_xlfn.IFS(
  C1065="PT", "Part-time",
  C1065="FT", "Full-time",
  C1065="CT", "Contract",
  C1065="FL", "Freelance"
)</f>
        <v>Full-time</v>
      </c>
      <c r="M1065" t="str" cm="1">
        <f t="array" ref="M1065">_xlfn.IFS(
  B1065="EN", "Entry-level",
  B1065="MI", "Middle-level",
  B1065="SE", "Senior-level",
  B1065="EX", "Executive-level"
)</f>
        <v>Middle-level</v>
      </c>
    </row>
    <row r="1066" spans="1:13" hidden="1" x14ac:dyDescent="0.25">
      <c r="A1066">
        <v>2021</v>
      </c>
      <c r="B1066" t="s">
        <v>18</v>
      </c>
      <c r="C1066" t="s">
        <v>12</v>
      </c>
      <c r="D1066" t="s">
        <v>64</v>
      </c>
      <c r="E1066">
        <v>144000</v>
      </c>
      <c r="F1066" t="s">
        <v>14</v>
      </c>
      <c r="G1066">
        <v>144000</v>
      </c>
      <c r="H1066" t="s">
        <v>15</v>
      </c>
      <c r="I1066">
        <v>100</v>
      </c>
      <c r="J1066" t="s">
        <v>15</v>
      </c>
      <c r="K1066" t="s">
        <v>28</v>
      </c>
      <c r="L1066" t="str" cm="1">
        <f t="array" ref="L1066">_xlfn.IFS(
  C1066="PT", "Part-time",
  C1066="FT", "Full-time",
  C1066="CT", "Contract",
  C1066="FL", "Freelance"
)</f>
        <v>Full-time</v>
      </c>
      <c r="M1066" t="str" cm="1">
        <f t="array" ref="M1066">_xlfn.IFS(
  B1066="EN", "Entry-level",
  B1066="MI", "Middle-level",
  B1066="SE", "Senior-level",
  B1066="EX", "Executive-level"
)</f>
        <v>Senior-level</v>
      </c>
    </row>
    <row r="1067" spans="1:13" x14ac:dyDescent="0.25">
      <c r="A1067">
        <v>2021</v>
      </c>
      <c r="B1067" t="s">
        <v>25</v>
      </c>
      <c r="C1067" t="s">
        <v>12</v>
      </c>
      <c r="D1067" t="s">
        <v>17</v>
      </c>
      <c r="E1067">
        <v>13400</v>
      </c>
      <c r="F1067" t="s">
        <v>14</v>
      </c>
      <c r="G1067">
        <v>13400</v>
      </c>
      <c r="H1067" t="s">
        <v>121</v>
      </c>
      <c r="I1067">
        <v>100</v>
      </c>
      <c r="J1067" t="s">
        <v>121</v>
      </c>
      <c r="K1067" t="s">
        <v>28</v>
      </c>
      <c r="L1067" t="str" cm="1">
        <f t="array" ref="L1067">_xlfn.IFS(
  C1067="PT", "Part-time",
  C1067="FT", "Full-time",
  C1067="CT", "Contract",
  C1067="FL", "Freelance"
)</f>
        <v>Full-time</v>
      </c>
      <c r="M1067" t="str" cm="1">
        <f t="array" ref="M1067">_xlfn.IFS(
  B1067="EN", "Entry-level",
  B1067="MI", "Middle-level",
  B1067="SE", "Senior-level",
  B1067="EX", "Executive-level"
)</f>
        <v>Entry-level</v>
      </c>
    </row>
    <row r="1068" spans="1:13" x14ac:dyDescent="0.25">
      <c r="A1068">
        <v>2021</v>
      </c>
      <c r="B1068" t="s">
        <v>11</v>
      </c>
      <c r="C1068" t="s">
        <v>12</v>
      </c>
      <c r="D1068" t="s">
        <v>17</v>
      </c>
      <c r="E1068">
        <v>95000</v>
      </c>
      <c r="F1068" t="s">
        <v>42</v>
      </c>
      <c r="G1068">
        <v>75774</v>
      </c>
      <c r="H1068" t="s">
        <v>30</v>
      </c>
      <c r="I1068">
        <v>100</v>
      </c>
      <c r="J1068" t="s">
        <v>30</v>
      </c>
      <c r="K1068" t="s">
        <v>28</v>
      </c>
      <c r="L1068" t="str" cm="1">
        <f t="array" ref="L1068">_xlfn.IFS(
  C1068="PT", "Part-time",
  C1068="FT", "Full-time",
  C1068="CT", "Contract",
  C1068="FL", "Freelance"
)</f>
        <v>Full-time</v>
      </c>
      <c r="M1068" t="str" cm="1">
        <f t="array" ref="M1068">_xlfn.IFS(
  B1068="EN", "Entry-level",
  B1068="MI", "Middle-level",
  B1068="SE", "Senior-level",
  B1068="EX", "Executive-level"
)</f>
        <v>Middle-level</v>
      </c>
    </row>
    <row r="1069" spans="1:13" x14ac:dyDescent="0.25">
      <c r="A1069">
        <v>2021</v>
      </c>
      <c r="B1069" t="s">
        <v>11</v>
      </c>
      <c r="C1069" t="s">
        <v>12</v>
      </c>
      <c r="D1069" t="s">
        <v>17</v>
      </c>
      <c r="E1069">
        <v>150000</v>
      </c>
      <c r="F1069" t="s">
        <v>14</v>
      </c>
      <c r="G1069">
        <v>150000</v>
      </c>
      <c r="H1069" t="s">
        <v>15</v>
      </c>
      <c r="I1069">
        <v>100</v>
      </c>
      <c r="J1069" t="s">
        <v>15</v>
      </c>
      <c r="K1069" t="s">
        <v>16</v>
      </c>
      <c r="L1069" t="str" cm="1">
        <f t="array" ref="L1069">_xlfn.IFS(
  C1069="PT", "Part-time",
  C1069="FT", "Full-time",
  C1069="CT", "Contract",
  C1069="FL", "Freelance"
)</f>
        <v>Full-time</v>
      </c>
      <c r="M1069" t="str" cm="1">
        <f t="array" ref="M1069">_xlfn.IFS(
  B1069="EN", "Entry-level",
  B1069="MI", "Middle-level",
  B1069="SE", "Senior-level",
  B1069="EX", "Executive-level"
)</f>
        <v>Middle-level</v>
      </c>
    </row>
    <row r="1070" spans="1:13" hidden="1" x14ac:dyDescent="0.25">
      <c r="A1070">
        <v>2020</v>
      </c>
      <c r="B1070" t="s">
        <v>11</v>
      </c>
      <c r="C1070" t="s">
        <v>12</v>
      </c>
      <c r="D1070" t="s">
        <v>48</v>
      </c>
      <c r="E1070">
        <v>103000</v>
      </c>
      <c r="F1070" t="s">
        <v>14</v>
      </c>
      <c r="G1070">
        <v>103000</v>
      </c>
      <c r="H1070" t="s">
        <v>15</v>
      </c>
      <c r="I1070">
        <v>100</v>
      </c>
      <c r="J1070" t="s">
        <v>15</v>
      </c>
      <c r="K1070" t="s">
        <v>28</v>
      </c>
      <c r="L1070" t="str" cm="1">
        <f t="array" ref="L1070">_xlfn.IFS(
  C1070="PT", "Part-time",
  C1070="FT", "Full-time",
  C1070="CT", "Contract",
  C1070="FL", "Freelance"
)</f>
        <v>Full-time</v>
      </c>
      <c r="M1070" t="str" cm="1">
        <f t="array" ref="M1070">_xlfn.IFS(
  B1070="EN", "Entry-level",
  B1070="MI", "Middle-level",
  B1070="SE", "Senior-level",
  B1070="EX", "Executive-level"
)</f>
        <v>Middle-level</v>
      </c>
    </row>
    <row r="1071" spans="1:13" hidden="1" x14ac:dyDescent="0.25">
      <c r="A1071">
        <v>2021</v>
      </c>
      <c r="B1071" t="s">
        <v>18</v>
      </c>
      <c r="C1071" t="s">
        <v>12</v>
      </c>
      <c r="D1071" t="s">
        <v>75</v>
      </c>
      <c r="E1071">
        <v>153000</v>
      </c>
      <c r="F1071" t="s">
        <v>14</v>
      </c>
      <c r="G1071">
        <v>153000</v>
      </c>
      <c r="H1071" t="s">
        <v>15</v>
      </c>
      <c r="I1071">
        <v>100</v>
      </c>
      <c r="J1071" t="s">
        <v>15</v>
      </c>
      <c r="K1071" t="s">
        <v>28</v>
      </c>
      <c r="L1071" t="str" cm="1">
        <f t="array" ref="L1071">_xlfn.IFS(
  C1071="PT", "Part-time",
  C1071="FT", "Full-time",
  C1071="CT", "Contract",
  C1071="FL", "Freelance"
)</f>
        <v>Full-time</v>
      </c>
      <c r="M1071" t="str" cm="1">
        <f t="array" ref="M1071">_xlfn.IFS(
  B1071="EN", "Entry-level",
  B1071="MI", "Middle-level",
  B1071="SE", "Senior-level",
  B1071="EX", "Executive-level"
)</f>
        <v>Senior-level</v>
      </c>
    </row>
    <row r="1072" spans="1:13" hidden="1" x14ac:dyDescent="0.25">
      <c r="A1072">
        <v>2021</v>
      </c>
      <c r="B1072" t="s">
        <v>11</v>
      </c>
      <c r="C1072" t="s">
        <v>12</v>
      </c>
      <c r="D1072" t="s">
        <v>19</v>
      </c>
      <c r="E1072">
        <v>90000</v>
      </c>
      <c r="F1072" t="s">
        <v>14</v>
      </c>
      <c r="G1072">
        <v>90000</v>
      </c>
      <c r="H1072" t="s">
        <v>15</v>
      </c>
      <c r="I1072">
        <v>100</v>
      </c>
      <c r="J1072" t="s">
        <v>15</v>
      </c>
      <c r="K1072" t="s">
        <v>28</v>
      </c>
      <c r="L1072" t="str" cm="1">
        <f t="array" ref="L1072">_xlfn.IFS(
  C1072="PT", "Part-time",
  C1072="FT", "Full-time",
  C1072="CT", "Contract",
  C1072="FL", "Freelance"
)</f>
        <v>Full-time</v>
      </c>
      <c r="M1072" t="str" cm="1">
        <f t="array" ref="M1072">_xlfn.IFS(
  B1072="EN", "Entry-level",
  B1072="MI", "Middle-level",
  B1072="SE", "Senior-level",
  B1072="EX", "Executive-level"
)</f>
        <v>Middle-level</v>
      </c>
    </row>
    <row r="1073" spans="1:13" hidden="1" x14ac:dyDescent="0.25">
      <c r="A1073">
        <v>2021</v>
      </c>
      <c r="B1073" t="s">
        <v>25</v>
      </c>
      <c r="C1073" t="s">
        <v>12</v>
      </c>
      <c r="D1073" t="s">
        <v>24</v>
      </c>
      <c r="E1073">
        <v>90000</v>
      </c>
      <c r="F1073" t="s">
        <v>14</v>
      </c>
      <c r="G1073">
        <v>90000</v>
      </c>
      <c r="H1073" t="s">
        <v>15</v>
      </c>
      <c r="I1073">
        <v>100</v>
      </c>
      <c r="J1073" t="s">
        <v>15</v>
      </c>
      <c r="K1073" t="s">
        <v>35</v>
      </c>
      <c r="L1073" t="str" cm="1">
        <f t="array" ref="L1073">_xlfn.IFS(
  C1073="PT", "Part-time",
  C1073="FT", "Full-time",
  C1073="CT", "Contract",
  C1073="FL", "Freelance"
)</f>
        <v>Full-time</v>
      </c>
      <c r="M1073" t="str" cm="1">
        <f t="array" ref="M1073">_xlfn.IFS(
  B1073="EN", "Entry-level",
  B1073="MI", "Middle-level",
  B1073="SE", "Senior-level",
  B1073="EX", "Executive-level"
)</f>
        <v>Entry-level</v>
      </c>
    </row>
    <row r="1074" spans="1:13" hidden="1" x14ac:dyDescent="0.25">
      <c r="A1074">
        <v>2021</v>
      </c>
      <c r="B1074" t="s">
        <v>25</v>
      </c>
      <c r="C1074" t="s">
        <v>12</v>
      </c>
      <c r="D1074" t="s">
        <v>24</v>
      </c>
      <c r="E1074">
        <v>60000</v>
      </c>
      <c r="F1074" t="s">
        <v>14</v>
      </c>
      <c r="G1074">
        <v>60000</v>
      </c>
      <c r="H1074" t="s">
        <v>15</v>
      </c>
      <c r="I1074">
        <v>100</v>
      </c>
      <c r="J1074" t="s">
        <v>15</v>
      </c>
      <c r="K1074" t="s">
        <v>35</v>
      </c>
      <c r="L1074" t="str" cm="1">
        <f t="array" ref="L1074">_xlfn.IFS(
  C1074="PT", "Part-time",
  C1074="FT", "Full-time",
  C1074="CT", "Contract",
  C1074="FL", "Freelance"
)</f>
        <v>Full-time</v>
      </c>
      <c r="M1074" t="str" cm="1">
        <f t="array" ref="M1074">_xlfn.IFS(
  B1074="EN", "Entry-level",
  B1074="MI", "Middle-level",
  B1074="SE", "Senior-level",
  B1074="EX", "Executive-level"
)</f>
        <v>Entry-level</v>
      </c>
    </row>
    <row r="1075" spans="1:13" x14ac:dyDescent="0.25">
      <c r="A1075">
        <v>2021</v>
      </c>
      <c r="B1075" t="s">
        <v>11</v>
      </c>
      <c r="C1075" t="s">
        <v>12</v>
      </c>
      <c r="D1075" t="s">
        <v>17</v>
      </c>
      <c r="E1075">
        <v>50000</v>
      </c>
      <c r="F1075" t="s">
        <v>14</v>
      </c>
      <c r="G1075">
        <v>50000</v>
      </c>
      <c r="H1075" t="s">
        <v>55</v>
      </c>
      <c r="I1075">
        <v>100</v>
      </c>
      <c r="J1075" t="s">
        <v>55</v>
      </c>
      <c r="K1075" t="s">
        <v>28</v>
      </c>
      <c r="L1075" t="str" cm="1">
        <f t="array" ref="L1075">_xlfn.IFS(
  C1075="PT", "Part-time",
  C1075="FT", "Full-time",
  C1075="CT", "Contract",
  C1075="FL", "Freelance"
)</f>
        <v>Full-time</v>
      </c>
      <c r="M1075" t="str" cm="1">
        <f t="array" ref="M1075">_xlfn.IFS(
  B1075="EN", "Entry-level",
  B1075="MI", "Middle-level",
  B1075="SE", "Senior-level",
  B1075="EX", "Executive-level"
)</f>
        <v>Middle-level</v>
      </c>
    </row>
    <row r="1076" spans="1:13" hidden="1" x14ac:dyDescent="0.25">
      <c r="A1076">
        <v>2021</v>
      </c>
      <c r="B1076" t="s">
        <v>25</v>
      </c>
      <c r="C1076" t="s">
        <v>33</v>
      </c>
      <c r="D1076" t="s">
        <v>63</v>
      </c>
      <c r="E1076">
        <v>12000</v>
      </c>
      <c r="F1076" t="s">
        <v>14</v>
      </c>
      <c r="G1076">
        <v>12000</v>
      </c>
      <c r="H1076" t="s">
        <v>108</v>
      </c>
      <c r="I1076">
        <v>100</v>
      </c>
      <c r="J1076" t="s">
        <v>15</v>
      </c>
      <c r="K1076" t="s">
        <v>16</v>
      </c>
      <c r="L1076" t="str" cm="1">
        <f t="array" ref="L1076">_xlfn.IFS(
  C1076="PT", "Part-time",
  C1076="FT", "Full-time",
  C1076="CT", "Contract",
  C1076="FL", "Freelance"
)</f>
        <v>Part-time</v>
      </c>
      <c r="M1076" t="str" cm="1">
        <f t="array" ref="M1076">_xlfn.IFS(
  B1076="EN", "Entry-level",
  B1076="MI", "Middle-level",
  B1076="SE", "Senior-level",
  B1076="EX", "Executive-level"
)</f>
        <v>Entry-level</v>
      </c>
    </row>
    <row r="1077" spans="1:13" hidden="1" x14ac:dyDescent="0.25">
      <c r="A1077">
        <v>2021</v>
      </c>
      <c r="B1077" t="s">
        <v>11</v>
      </c>
      <c r="C1077" t="s">
        <v>57</v>
      </c>
      <c r="D1077" t="s">
        <v>37</v>
      </c>
      <c r="E1077">
        <v>270000</v>
      </c>
      <c r="F1077" t="s">
        <v>14</v>
      </c>
      <c r="G1077">
        <v>270000</v>
      </c>
      <c r="H1077" t="s">
        <v>15</v>
      </c>
      <c r="I1077">
        <v>100</v>
      </c>
      <c r="J1077" t="s">
        <v>15</v>
      </c>
      <c r="K1077" t="s">
        <v>28</v>
      </c>
      <c r="L1077" t="str" cm="1">
        <f t="array" ref="L1077">_xlfn.IFS(
  C1077="PT", "Part-time",
  C1077="FT", "Full-time",
  C1077="CT", "Contract",
  C1077="FL", "Freelance"
)</f>
        <v>Contract</v>
      </c>
      <c r="M1077" t="str" cm="1">
        <f t="array" ref="M1077">_xlfn.IFS(
  B1077="EN", "Entry-level",
  B1077="MI", "Middle-level",
  B1077="SE", "Senior-level",
  B1077="EX", "Executive-level"
)</f>
        <v>Middle-level</v>
      </c>
    </row>
    <row r="1078" spans="1:13" hidden="1" x14ac:dyDescent="0.25">
      <c r="A1078">
        <v>2021</v>
      </c>
      <c r="B1078" t="s">
        <v>11</v>
      </c>
      <c r="C1078" t="s">
        <v>12</v>
      </c>
      <c r="D1078" t="s">
        <v>90</v>
      </c>
      <c r="E1078">
        <v>68000</v>
      </c>
      <c r="F1078" t="s">
        <v>42</v>
      </c>
      <c r="G1078">
        <v>54238</v>
      </c>
      <c r="H1078" t="s">
        <v>27</v>
      </c>
      <c r="I1078">
        <v>50</v>
      </c>
      <c r="J1078" t="s">
        <v>30</v>
      </c>
      <c r="K1078" t="s">
        <v>28</v>
      </c>
      <c r="L1078" t="str" cm="1">
        <f t="array" ref="L1078">_xlfn.IFS(
  C1078="PT", "Part-time",
  C1078="FT", "Full-time",
  C1078="CT", "Contract",
  C1078="FL", "Freelance"
)</f>
        <v>Full-time</v>
      </c>
      <c r="M1078" t="str" cm="1">
        <f t="array" ref="M1078">_xlfn.IFS(
  B1078="EN", "Entry-level",
  B1078="MI", "Middle-level",
  B1078="SE", "Senior-level",
  B1078="EX", "Executive-level"
)</f>
        <v>Middle-level</v>
      </c>
    </row>
    <row r="1079" spans="1:13" hidden="1" x14ac:dyDescent="0.25">
      <c r="A1079">
        <v>2021</v>
      </c>
      <c r="B1079" t="s">
        <v>11</v>
      </c>
      <c r="C1079" t="s">
        <v>12</v>
      </c>
      <c r="D1079" t="s">
        <v>13</v>
      </c>
      <c r="E1079">
        <v>40000</v>
      </c>
      <c r="F1079" t="s">
        <v>20</v>
      </c>
      <c r="G1079">
        <v>47282</v>
      </c>
      <c r="H1079" t="s">
        <v>21</v>
      </c>
      <c r="I1079">
        <v>100</v>
      </c>
      <c r="J1079" t="s">
        <v>21</v>
      </c>
      <c r="K1079" t="s">
        <v>35</v>
      </c>
      <c r="L1079" t="str" cm="1">
        <f t="array" ref="L1079">_xlfn.IFS(
  C1079="PT", "Part-time",
  C1079="FT", "Full-time",
  C1079="CT", "Contract",
  C1079="FL", "Freelance"
)</f>
        <v>Full-time</v>
      </c>
      <c r="M1079" t="str" cm="1">
        <f t="array" ref="M1079">_xlfn.IFS(
  B1079="EN", "Entry-level",
  B1079="MI", "Middle-level",
  B1079="SE", "Senior-level",
  B1079="EX", "Executive-level"
)</f>
        <v>Middle-level</v>
      </c>
    </row>
    <row r="1080" spans="1:13" hidden="1" x14ac:dyDescent="0.25">
      <c r="A1080">
        <v>2021</v>
      </c>
      <c r="B1080" t="s">
        <v>22</v>
      </c>
      <c r="C1080" t="s">
        <v>12</v>
      </c>
      <c r="D1080" t="s">
        <v>77</v>
      </c>
      <c r="E1080">
        <v>130000</v>
      </c>
      <c r="F1080" t="s">
        <v>20</v>
      </c>
      <c r="G1080">
        <v>153667</v>
      </c>
      <c r="H1080" t="s">
        <v>97</v>
      </c>
      <c r="I1080">
        <v>100</v>
      </c>
      <c r="J1080" t="s">
        <v>110</v>
      </c>
      <c r="K1080" t="s">
        <v>28</v>
      </c>
      <c r="L1080" t="str" cm="1">
        <f t="array" ref="L1080">_xlfn.IFS(
  C1080="PT", "Part-time",
  C1080="FT", "Full-time",
  C1080="CT", "Contract",
  C1080="FL", "Freelance"
)</f>
        <v>Full-time</v>
      </c>
      <c r="M1080" t="str" cm="1">
        <f t="array" ref="M1080">_xlfn.IFS(
  B1080="EN", "Entry-level",
  B1080="MI", "Middle-level",
  B1080="SE", "Senior-level",
  B1080="EX", "Executive-level"
)</f>
        <v>Executive-level</v>
      </c>
    </row>
    <row r="1081" spans="1:13" hidden="1" x14ac:dyDescent="0.25">
      <c r="A1081">
        <v>2021</v>
      </c>
      <c r="B1081" t="s">
        <v>11</v>
      </c>
      <c r="C1081" t="s">
        <v>12</v>
      </c>
      <c r="D1081" t="s">
        <v>19</v>
      </c>
      <c r="E1081">
        <v>110000</v>
      </c>
      <c r="F1081" t="s">
        <v>109</v>
      </c>
      <c r="G1081">
        <v>28476</v>
      </c>
      <c r="H1081" t="s">
        <v>110</v>
      </c>
      <c r="I1081">
        <v>100</v>
      </c>
      <c r="J1081" t="s">
        <v>110</v>
      </c>
      <c r="K1081" t="s">
        <v>28</v>
      </c>
      <c r="L1081" t="str" cm="1">
        <f t="array" ref="L1081">_xlfn.IFS(
  C1081="PT", "Part-time",
  C1081="FT", "Full-time",
  C1081="CT", "Contract",
  C1081="FL", "Freelance"
)</f>
        <v>Full-time</v>
      </c>
      <c r="M1081" t="str" cm="1">
        <f t="array" ref="M1081">_xlfn.IFS(
  B1081="EN", "Entry-level",
  B1081="MI", "Middle-level",
  B1081="SE", "Senior-level",
  B1081="EX", "Executive-level"
)</f>
        <v>Middle-level</v>
      </c>
    </row>
    <row r="1082" spans="1:13" hidden="1" x14ac:dyDescent="0.25">
      <c r="A1082">
        <v>2021</v>
      </c>
      <c r="B1082" t="s">
        <v>11</v>
      </c>
      <c r="C1082" t="s">
        <v>12</v>
      </c>
      <c r="D1082" t="s">
        <v>59</v>
      </c>
      <c r="E1082">
        <v>110000</v>
      </c>
      <c r="F1082" t="s">
        <v>14</v>
      </c>
      <c r="G1082">
        <v>110000</v>
      </c>
      <c r="H1082" t="s">
        <v>15</v>
      </c>
      <c r="I1082">
        <v>100</v>
      </c>
      <c r="J1082" t="s">
        <v>15</v>
      </c>
      <c r="K1082" t="s">
        <v>28</v>
      </c>
      <c r="L1082" t="str" cm="1">
        <f t="array" ref="L1082">_xlfn.IFS(
  C1082="PT", "Part-time",
  C1082="FT", "Full-time",
  C1082="CT", "Contract",
  C1082="FL", "Freelance"
)</f>
        <v>Full-time</v>
      </c>
      <c r="M1082" t="str" cm="1">
        <f t="array" ref="M1082">_xlfn.IFS(
  B1082="EN", "Entry-level",
  B1082="MI", "Middle-level",
  B1082="SE", "Senior-level",
  B1082="EX", "Executive-level"
)</f>
        <v>Middle-level</v>
      </c>
    </row>
    <row r="1083" spans="1:13" hidden="1" x14ac:dyDescent="0.25">
      <c r="A1083">
        <v>2021</v>
      </c>
      <c r="B1083" t="s">
        <v>25</v>
      </c>
      <c r="C1083" t="s">
        <v>12</v>
      </c>
      <c r="D1083" t="s">
        <v>58</v>
      </c>
      <c r="E1083">
        <v>60000</v>
      </c>
      <c r="F1083" t="s">
        <v>26</v>
      </c>
      <c r="G1083">
        <v>82528</v>
      </c>
      <c r="H1083" t="s">
        <v>27</v>
      </c>
      <c r="I1083">
        <v>50</v>
      </c>
      <c r="J1083" t="s">
        <v>27</v>
      </c>
      <c r="K1083" t="s">
        <v>28</v>
      </c>
      <c r="L1083" t="str" cm="1">
        <f t="array" ref="L1083">_xlfn.IFS(
  C1083="PT", "Part-time",
  C1083="FT", "Full-time",
  C1083="CT", "Contract",
  C1083="FL", "Freelance"
)</f>
        <v>Full-time</v>
      </c>
      <c r="M1083" t="str" cm="1">
        <f t="array" ref="M1083">_xlfn.IFS(
  B1083="EN", "Entry-level",
  B1083="MI", "Middle-level",
  B1083="SE", "Senior-level",
  B1083="EX", "Executive-level"
)</f>
        <v>Entry-level</v>
      </c>
    </row>
    <row r="1084" spans="1:13" hidden="1" x14ac:dyDescent="0.25">
      <c r="A1084">
        <v>2020</v>
      </c>
      <c r="B1084" t="s">
        <v>25</v>
      </c>
      <c r="C1084" t="s">
        <v>12</v>
      </c>
      <c r="D1084" t="s">
        <v>13</v>
      </c>
      <c r="E1084">
        <v>250000</v>
      </c>
      <c r="F1084" t="s">
        <v>14</v>
      </c>
      <c r="G1084">
        <v>250000</v>
      </c>
      <c r="H1084" t="s">
        <v>15</v>
      </c>
      <c r="I1084">
        <v>50</v>
      </c>
      <c r="J1084" t="s">
        <v>15</v>
      </c>
      <c r="K1084" t="s">
        <v>28</v>
      </c>
      <c r="L1084" t="str" cm="1">
        <f t="array" ref="L1084">_xlfn.IFS(
  C1084="PT", "Part-time",
  C1084="FT", "Full-time",
  C1084="CT", "Contract",
  C1084="FL", "Freelance"
)</f>
        <v>Full-time</v>
      </c>
      <c r="M1084" t="str" cm="1">
        <f t="array" ref="M1084">_xlfn.IFS(
  B1084="EN", "Entry-level",
  B1084="MI", "Middle-level",
  B1084="SE", "Senior-level",
  B1084="EX", "Executive-level"
)</f>
        <v>Entry-level</v>
      </c>
    </row>
    <row r="1085" spans="1:13" hidden="1" x14ac:dyDescent="0.25">
      <c r="A1085">
        <v>2021</v>
      </c>
      <c r="B1085" t="s">
        <v>25</v>
      </c>
      <c r="C1085" t="s">
        <v>12</v>
      </c>
      <c r="D1085" t="s">
        <v>24</v>
      </c>
      <c r="E1085">
        <v>50000</v>
      </c>
      <c r="F1085" t="s">
        <v>20</v>
      </c>
      <c r="G1085">
        <v>59102</v>
      </c>
      <c r="H1085" t="s">
        <v>29</v>
      </c>
      <c r="I1085">
        <v>50</v>
      </c>
      <c r="J1085" t="s">
        <v>29</v>
      </c>
      <c r="K1085" t="s">
        <v>16</v>
      </c>
      <c r="L1085" t="str" cm="1">
        <f t="array" ref="L1085">_xlfn.IFS(
  C1085="PT", "Part-time",
  C1085="FT", "Full-time",
  C1085="CT", "Contract",
  C1085="FL", "Freelance"
)</f>
        <v>Full-time</v>
      </c>
      <c r="M1085" t="str" cm="1">
        <f t="array" ref="M1085">_xlfn.IFS(
  B1085="EN", "Entry-level",
  B1085="MI", "Middle-level",
  B1085="SE", "Senior-level",
  B1085="EX", "Executive-level"
)</f>
        <v>Entry-level</v>
      </c>
    </row>
    <row r="1086" spans="1:13" hidden="1" x14ac:dyDescent="0.25">
      <c r="A1086">
        <v>2021</v>
      </c>
      <c r="B1086" t="s">
        <v>18</v>
      </c>
      <c r="C1086" t="s">
        <v>12</v>
      </c>
      <c r="D1086" t="s">
        <v>24</v>
      </c>
      <c r="E1086">
        <v>80000</v>
      </c>
      <c r="F1086" t="s">
        <v>14</v>
      </c>
      <c r="G1086">
        <v>80000</v>
      </c>
      <c r="H1086" t="s">
        <v>122</v>
      </c>
      <c r="I1086">
        <v>100</v>
      </c>
      <c r="J1086" t="s">
        <v>15</v>
      </c>
      <c r="K1086" t="s">
        <v>35</v>
      </c>
      <c r="L1086" t="str" cm="1">
        <f t="array" ref="L1086">_xlfn.IFS(
  C1086="PT", "Part-time",
  C1086="FT", "Full-time",
  C1086="CT", "Contract",
  C1086="FL", "Freelance"
)</f>
        <v>Full-time</v>
      </c>
      <c r="M1086" t="str" cm="1">
        <f t="array" ref="M1086">_xlfn.IFS(
  B1086="EN", "Entry-level",
  B1086="MI", "Middle-level",
  B1086="SE", "Senior-level",
  B1086="EX", "Executive-level"
)</f>
        <v>Senior-level</v>
      </c>
    </row>
    <row r="1087" spans="1:13" hidden="1" x14ac:dyDescent="0.25">
      <c r="A1087">
        <v>2020</v>
      </c>
      <c r="B1087" t="s">
        <v>25</v>
      </c>
      <c r="C1087" t="s">
        <v>12</v>
      </c>
      <c r="D1087" t="s">
        <v>24</v>
      </c>
      <c r="E1087">
        <v>10000</v>
      </c>
      <c r="F1087" t="s">
        <v>14</v>
      </c>
      <c r="G1087">
        <v>10000</v>
      </c>
      <c r="H1087" t="s">
        <v>55</v>
      </c>
      <c r="I1087">
        <v>100</v>
      </c>
      <c r="J1087" t="s">
        <v>55</v>
      </c>
      <c r="K1087" t="s">
        <v>35</v>
      </c>
      <c r="L1087" t="str" cm="1">
        <f t="array" ref="L1087">_xlfn.IFS(
  C1087="PT", "Part-time",
  C1087="FT", "Full-time",
  C1087="CT", "Contract",
  C1087="FL", "Freelance"
)</f>
        <v>Full-time</v>
      </c>
      <c r="M1087" t="str" cm="1">
        <f t="array" ref="M1087">_xlfn.IFS(
  B1087="EN", "Entry-level",
  B1087="MI", "Middle-level",
  B1087="SE", "Senior-level",
  B1087="EX", "Executive-level"
)</f>
        <v>Entry-level</v>
      </c>
    </row>
    <row r="1088" spans="1:13" hidden="1" x14ac:dyDescent="0.25">
      <c r="A1088">
        <v>2020</v>
      </c>
      <c r="B1088" t="s">
        <v>25</v>
      </c>
      <c r="C1088" t="s">
        <v>12</v>
      </c>
      <c r="D1088" t="s">
        <v>13</v>
      </c>
      <c r="E1088">
        <v>138000</v>
      </c>
      <c r="F1088" t="s">
        <v>14</v>
      </c>
      <c r="G1088">
        <v>138000</v>
      </c>
      <c r="H1088" t="s">
        <v>15</v>
      </c>
      <c r="I1088">
        <v>100</v>
      </c>
      <c r="J1088" t="s">
        <v>15</v>
      </c>
      <c r="K1088" t="s">
        <v>35</v>
      </c>
      <c r="L1088" t="str" cm="1">
        <f t="array" ref="L1088">_xlfn.IFS(
  C1088="PT", "Part-time",
  C1088="FT", "Full-time",
  C1088="CT", "Contract",
  C1088="FL", "Freelance"
)</f>
        <v>Full-time</v>
      </c>
      <c r="M1088" t="str" cm="1">
        <f t="array" ref="M1088">_xlfn.IFS(
  B1088="EN", "Entry-level",
  B1088="MI", "Middle-level",
  B1088="SE", "Senior-level",
  B1088="EX", "Executive-level"
)</f>
        <v>Entry-level</v>
      </c>
    </row>
    <row r="1089" spans="1:13" hidden="1" x14ac:dyDescent="0.25">
      <c r="A1089">
        <v>2021</v>
      </c>
      <c r="B1089" t="s">
        <v>11</v>
      </c>
      <c r="C1089" t="s">
        <v>12</v>
      </c>
      <c r="D1089" t="s">
        <v>19</v>
      </c>
      <c r="E1089">
        <v>140000</v>
      </c>
      <c r="F1089" t="s">
        <v>14</v>
      </c>
      <c r="G1089">
        <v>140000</v>
      </c>
      <c r="H1089" t="s">
        <v>15</v>
      </c>
      <c r="I1089">
        <v>100</v>
      </c>
      <c r="J1089" t="s">
        <v>15</v>
      </c>
      <c r="K1089" t="s">
        <v>28</v>
      </c>
      <c r="L1089" t="str" cm="1">
        <f t="array" ref="L1089">_xlfn.IFS(
  C1089="PT", "Part-time",
  C1089="FT", "Full-time",
  C1089="CT", "Contract",
  C1089="FL", "Freelance"
)</f>
        <v>Full-time</v>
      </c>
      <c r="M1089" t="str" cm="1">
        <f t="array" ref="M1089">_xlfn.IFS(
  B1089="EN", "Entry-level",
  B1089="MI", "Middle-level",
  B1089="SE", "Senior-level",
  B1089="EX", "Executive-level"
)</f>
        <v>Middle-level</v>
      </c>
    </row>
    <row r="1090" spans="1:13" hidden="1" x14ac:dyDescent="0.25">
      <c r="A1090">
        <v>2021</v>
      </c>
      <c r="B1090" t="s">
        <v>18</v>
      </c>
      <c r="C1090" t="s">
        <v>12</v>
      </c>
      <c r="D1090" t="s">
        <v>59</v>
      </c>
      <c r="E1090">
        <v>67000</v>
      </c>
      <c r="F1090" t="s">
        <v>20</v>
      </c>
      <c r="G1090">
        <v>79197</v>
      </c>
      <c r="H1090" t="s">
        <v>53</v>
      </c>
      <c r="I1090">
        <v>100</v>
      </c>
      <c r="J1090" t="s">
        <v>53</v>
      </c>
      <c r="K1090" t="s">
        <v>28</v>
      </c>
      <c r="L1090" t="str" cm="1">
        <f t="array" ref="L1090">_xlfn.IFS(
  C1090="PT", "Part-time",
  C1090="FT", "Full-time",
  C1090="CT", "Contract",
  C1090="FL", "Freelance"
)</f>
        <v>Full-time</v>
      </c>
      <c r="M1090" t="str" cm="1">
        <f t="array" ref="M1090">_xlfn.IFS(
  B1090="EN", "Entry-level",
  B1090="MI", "Middle-level",
  B1090="SE", "Senior-level",
  B1090="EX", "Executive-level"
)</f>
        <v>Senior-level</v>
      </c>
    </row>
    <row r="1091" spans="1:13" hidden="1" x14ac:dyDescent="0.25">
      <c r="A1091">
        <v>2021</v>
      </c>
      <c r="B1091" t="s">
        <v>25</v>
      </c>
      <c r="C1091" t="s">
        <v>12</v>
      </c>
      <c r="D1091" t="s">
        <v>24</v>
      </c>
      <c r="E1091">
        <v>80000</v>
      </c>
      <c r="F1091" t="s">
        <v>14</v>
      </c>
      <c r="G1091">
        <v>80000</v>
      </c>
      <c r="H1091" t="s">
        <v>15</v>
      </c>
      <c r="I1091">
        <v>100</v>
      </c>
      <c r="J1091" t="s">
        <v>15</v>
      </c>
      <c r="K1091" t="s">
        <v>16</v>
      </c>
      <c r="L1091" t="str" cm="1">
        <f t="array" ref="L1091">_xlfn.IFS(
  C1091="PT", "Part-time",
  C1091="FT", "Full-time",
  C1091="CT", "Contract",
  C1091="FL", "Freelance"
)</f>
        <v>Full-time</v>
      </c>
      <c r="M1091" t="str" cm="1">
        <f t="array" ref="M1091">_xlfn.IFS(
  B1091="EN", "Entry-level",
  B1091="MI", "Middle-level",
  B1091="SE", "Senior-level",
  B1091="EX", "Executive-level"
)</f>
        <v>Entry-level</v>
      </c>
    </row>
    <row r="1092" spans="1:13" x14ac:dyDescent="0.25">
      <c r="A1092">
        <v>2020</v>
      </c>
      <c r="B1092" t="s">
        <v>11</v>
      </c>
      <c r="C1092" t="s">
        <v>12</v>
      </c>
      <c r="D1092" t="s">
        <v>17</v>
      </c>
      <c r="E1092">
        <v>45760</v>
      </c>
      <c r="F1092" t="s">
        <v>14</v>
      </c>
      <c r="G1092">
        <v>45760</v>
      </c>
      <c r="H1092" t="s">
        <v>84</v>
      </c>
      <c r="I1092">
        <v>100</v>
      </c>
      <c r="J1092" t="s">
        <v>15</v>
      </c>
      <c r="K1092" t="s">
        <v>35</v>
      </c>
      <c r="L1092" t="str" cm="1">
        <f t="array" ref="L1092">_xlfn.IFS(
  C1092="PT", "Part-time",
  C1092="FT", "Full-time",
  C1092="CT", "Contract",
  C1092="FL", "Freelance"
)</f>
        <v>Full-time</v>
      </c>
      <c r="M1092" t="str" cm="1">
        <f t="array" ref="M1092">_xlfn.IFS(
  B1092="EN", "Entry-level",
  B1092="MI", "Middle-level",
  B1092="SE", "Senior-level",
  B1092="EX", "Executive-level"
)</f>
        <v>Middle-level</v>
      </c>
    </row>
    <row r="1093" spans="1:13" hidden="1" x14ac:dyDescent="0.25">
      <c r="A1093">
        <v>2021</v>
      </c>
      <c r="B1093" t="s">
        <v>11</v>
      </c>
      <c r="C1093" t="s">
        <v>12</v>
      </c>
      <c r="D1093" t="s">
        <v>50</v>
      </c>
      <c r="E1093">
        <v>100000</v>
      </c>
      <c r="F1093" t="s">
        <v>14</v>
      </c>
      <c r="G1093">
        <v>100000</v>
      </c>
      <c r="H1093" t="s">
        <v>15</v>
      </c>
      <c r="I1093">
        <v>100</v>
      </c>
      <c r="J1093" t="s">
        <v>15</v>
      </c>
      <c r="K1093" t="s">
        <v>16</v>
      </c>
      <c r="L1093" t="str" cm="1">
        <f t="array" ref="L1093">_xlfn.IFS(
  C1093="PT", "Part-time",
  C1093="FT", "Full-time",
  C1093="CT", "Contract",
  C1093="FL", "Freelance"
)</f>
        <v>Full-time</v>
      </c>
      <c r="M1093" t="str" cm="1">
        <f t="array" ref="M1093">_xlfn.IFS(
  B1093="EN", "Entry-level",
  B1093="MI", "Middle-level",
  B1093="SE", "Senior-level",
  B1093="EX", "Executive-level"
)</f>
        <v>Middle-level</v>
      </c>
    </row>
    <row r="1094" spans="1:13" x14ac:dyDescent="0.25">
      <c r="A1094">
        <v>2021</v>
      </c>
      <c r="B1094" t="s">
        <v>18</v>
      </c>
      <c r="C1094" t="s">
        <v>12</v>
      </c>
      <c r="D1094" t="s">
        <v>17</v>
      </c>
      <c r="E1094">
        <v>45000</v>
      </c>
      <c r="F1094" t="s">
        <v>20</v>
      </c>
      <c r="G1094">
        <v>53192</v>
      </c>
      <c r="H1094" t="s">
        <v>29</v>
      </c>
      <c r="I1094">
        <v>50</v>
      </c>
      <c r="J1094" t="s">
        <v>29</v>
      </c>
      <c r="K1094" t="s">
        <v>28</v>
      </c>
      <c r="L1094" t="str" cm="1">
        <f t="array" ref="L1094">_xlfn.IFS(
  C1094="PT", "Part-time",
  C1094="FT", "Full-time",
  C1094="CT", "Contract",
  C1094="FL", "Freelance"
)</f>
        <v>Full-time</v>
      </c>
      <c r="M1094" t="str" cm="1">
        <f t="array" ref="M1094">_xlfn.IFS(
  B1094="EN", "Entry-level",
  B1094="MI", "Middle-level",
  B1094="SE", "Senior-level",
  B1094="EX", "Executive-level"
)</f>
        <v>Senior-level</v>
      </c>
    </row>
    <row r="1095" spans="1:13" hidden="1" x14ac:dyDescent="0.25">
      <c r="A1095">
        <v>2021</v>
      </c>
      <c r="B1095" t="s">
        <v>22</v>
      </c>
      <c r="C1095" t="s">
        <v>12</v>
      </c>
      <c r="D1095" t="s">
        <v>23</v>
      </c>
      <c r="E1095">
        <v>235000</v>
      </c>
      <c r="F1095" t="s">
        <v>14</v>
      </c>
      <c r="G1095">
        <v>235000</v>
      </c>
      <c r="H1095" t="s">
        <v>15</v>
      </c>
      <c r="I1095">
        <v>100</v>
      </c>
      <c r="J1095" t="s">
        <v>15</v>
      </c>
      <c r="K1095" t="s">
        <v>28</v>
      </c>
      <c r="L1095" t="str" cm="1">
        <f t="array" ref="L1095">_xlfn.IFS(
  C1095="PT", "Part-time",
  C1095="FT", "Full-time",
  C1095="CT", "Contract",
  C1095="FL", "Freelance"
)</f>
        <v>Full-time</v>
      </c>
      <c r="M1095" t="str" cm="1">
        <f t="array" ref="M1095">_xlfn.IFS(
  B1095="EN", "Entry-level",
  B1095="MI", "Middle-level",
  B1095="SE", "Senior-level",
  B1095="EX", "Executive-level"
)</f>
        <v>Executive-level</v>
      </c>
    </row>
    <row r="1096" spans="1:13" hidden="1" x14ac:dyDescent="0.25">
      <c r="A1096">
        <v>2021</v>
      </c>
      <c r="B1096" t="s">
        <v>22</v>
      </c>
      <c r="C1096" t="s">
        <v>12</v>
      </c>
      <c r="D1096" t="s">
        <v>50</v>
      </c>
      <c r="E1096">
        <v>150000</v>
      </c>
      <c r="F1096" t="s">
        <v>14</v>
      </c>
      <c r="G1096">
        <v>150000</v>
      </c>
      <c r="H1096" t="s">
        <v>44</v>
      </c>
      <c r="I1096">
        <v>100</v>
      </c>
      <c r="J1096" t="s">
        <v>15</v>
      </c>
      <c r="K1096" t="s">
        <v>28</v>
      </c>
      <c r="L1096" t="str" cm="1">
        <f t="array" ref="L1096">_xlfn.IFS(
  C1096="PT", "Part-time",
  C1096="FT", "Full-time",
  C1096="CT", "Contract",
  C1096="FL", "Freelance"
)</f>
        <v>Full-time</v>
      </c>
      <c r="M1096" t="str" cm="1">
        <f t="array" ref="M1096">_xlfn.IFS(
  B1096="EN", "Entry-level",
  B1096="MI", "Middle-level",
  B1096="SE", "Senior-level",
  B1096="EX", "Executive-level"
)</f>
        <v>Executive-level</v>
      </c>
    </row>
    <row r="1097" spans="1:13" hidden="1" x14ac:dyDescent="0.25">
      <c r="A1097">
        <v>2020</v>
      </c>
      <c r="B1097" t="s">
        <v>22</v>
      </c>
      <c r="C1097" t="s">
        <v>12</v>
      </c>
      <c r="D1097" t="s">
        <v>75</v>
      </c>
      <c r="E1097">
        <v>70000</v>
      </c>
      <c r="F1097" t="s">
        <v>20</v>
      </c>
      <c r="G1097">
        <v>79833</v>
      </c>
      <c r="H1097" t="s">
        <v>21</v>
      </c>
      <c r="I1097">
        <v>50</v>
      </c>
      <c r="J1097" t="s">
        <v>21</v>
      </c>
      <c r="K1097" t="s">
        <v>28</v>
      </c>
      <c r="L1097" t="str" cm="1">
        <f t="array" ref="L1097">_xlfn.IFS(
  C1097="PT", "Part-time",
  C1097="FT", "Full-time",
  C1097="CT", "Contract",
  C1097="FL", "Freelance"
)</f>
        <v>Full-time</v>
      </c>
      <c r="M1097" t="str" cm="1">
        <f t="array" ref="M1097">_xlfn.IFS(
  B1097="EN", "Entry-level",
  B1097="MI", "Middle-level",
  B1097="SE", "Senior-level",
  B1097="EX", "Executive-level"
)</f>
        <v>Executive-level</v>
      </c>
    </row>
    <row r="1098" spans="1:13" hidden="1" x14ac:dyDescent="0.25">
      <c r="A1098">
        <v>2021</v>
      </c>
      <c r="B1098" t="s">
        <v>25</v>
      </c>
      <c r="C1098" t="s">
        <v>12</v>
      </c>
      <c r="D1098" t="s">
        <v>72</v>
      </c>
      <c r="E1098">
        <v>225000</v>
      </c>
      <c r="F1098" t="s">
        <v>14</v>
      </c>
      <c r="G1098">
        <v>225000</v>
      </c>
      <c r="H1098" t="s">
        <v>15</v>
      </c>
      <c r="I1098">
        <v>100</v>
      </c>
      <c r="J1098" t="s">
        <v>15</v>
      </c>
      <c r="K1098" t="s">
        <v>28</v>
      </c>
      <c r="L1098" t="str" cm="1">
        <f t="array" ref="L1098">_xlfn.IFS(
  C1098="PT", "Part-time",
  C1098="FT", "Full-time",
  C1098="CT", "Contract",
  C1098="FL", "Freelance"
)</f>
        <v>Full-time</v>
      </c>
      <c r="M1098" t="str" cm="1">
        <f t="array" ref="M1098">_xlfn.IFS(
  B1098="EN", "Entry-level",
  B1098="MI", "Middle-level",
  B1098="SE", "Senior-level",
  B1098="EX", "Executive-level"
)</f>
        <v>Entry-level</v>
      </c>
    </row>
    <row r="1099" spans="1:13" hidden="1" x14ac:dyDescent="0.25">
      <c r="A1099">
        <v>2021</v>
      </c>
      <c r="B1099" t="s">
        <v>25</v>
      </c>
      <c r="C1099" t="s">
        <v>12</v>
      </c>
      <c r="D1099" t="s">
        <v>48</v>
      </c>
      <c r="E1099">
        <v>65000</v>
      </c>
      <c r="F1099" t="s">
        <v>20</v>
      </c>
      <c r="G1099">
        <v>76833</v>
      </c>
      <c r="H1099" t="s">
        <v>53</v>
      </c>
      <c r="I1099">
        <v>100</v>
      </c>
      <c r="J1099" t="s">
        <v>53</v>
      </c>
      <c r="K1099" t="s">
        <v>35</v>
      </c>
      <c r="L1099" t="str" cm="1">
        <f t="array" ref="L1099">_xlfn.IFS(
  C1099="PT", "Part-time",
  C1099="FT", "Full-time",
  C1099="CT", "Contract",
  C1099="FL", "Freelance"
)</f>
        <v>Full-time</v>
      </c>
      <c r="M1099" t="str" cm="1">
        <f t="array" ref="M1099">_xlfn.IFS(
  B1099="EN", "Entry-level",
  B1099="MI", "Middle-level",
  B1099="SE", "Senior-level",
  B1099="EX", "Executive-level"
)</f>
        <v>Entry-level</v>
      </c>
    </row>
    <row r="1100" spans="1:13" hidden="1" x14ac:dyDescent="0.25">
      <c r="A1100">
        <v>2020</v>
      </c>
      <c r="B1100" t="s">
        <v>11</v>
      </c>
      <c r="C1100" t="s">
        <v>12</v>
      </c>
      <c r="D1100" t="s">
        <v>85</v>
      </c>
      <c r="E1100">
        <v>44000</v>
      </c>
      <c r="F1100" t="s">
        <v>20</v>
      </c>
      <c r="G1100">
        <v>50180</v>
      </c>
      <c r="H1100" t="s">
        <v>33</v>
      </c>
      <c r="I1100">
        <v>0</v>
      </c>
      <c r="J1100" t="s">
        <v>33</v>
      </c>
      <c r="K1100" t="s">
        <v>16</v>
      </c>
      <c r="L1100" t="str" cm="1">
        <f t="array" ref="L1100">_xlfn.IFS(
  C1100="PT", "Part-time",
  C1100="FT", "Full-time",
  C1100="CT", "Contract",
  C1100="FL", "Freelance"
)</f>
        <v>Full-time</v>
      </c>
      <c r="M1100" t="str" cm="1">
        <f t="array" ref="M1100">_xlfn.IFS(
  B1100="EN", "Entry-level",
  B1100="MI", "Middle-level",
  B1100="SE", "Senior-level",
  B1100="EX", "Executive-level"
)</f>
        <v>Middle-level</v>
      </c>
    </row>
    <row r="1101" spans="1:13" hidden="1" x14ac:dyDescent="0.25">
      <c r="A1101">
        <v>2021</v>
      </c>
      <c r="B1101" t="s">
        <v>18</v>
      </c>
      <c r="C1101" t="s">
        <v>12</v>
      </c>
      <c r="D1101" t="s">
        <v>96</v>
      </c>
      <c r="E1101">
        <v>75000</v>
      </c>
      <c r="F1101" t="s">
        <v>26</v>
      </c>
      <c r="G1101">
        <v>103160</v>
      </c>
      <c r="H1101" t="s">
        <v>27</v>
      </c>
      <c r="I1101">
        <v>100</v>
      </c>
      <c r="J1101" t="s">
        <v>27</v>
      </c>
      <c r="K1101" t="s">
        <v>35</v>
      </c>
      <c r="L1101" t="str" cm="1">
        <f t="array" ref="L1101">_xlfn.IFS(
  C1101="PT", "Part-time",
  C1101="FT", "Full-time",
  C1101="CT", "Contract",
  C1101="FL", "Freelance"
)</f>
        <v>Full-time</v>
      </c>
      <c r="M1101" t="str" cm="1">
        <f t="array" ref="M1101">_xlfn.IFS(
  B1101="EN", "Entry-level",
  B1101="MI", "Middle-level",
  B1101="SE", "Senior-level",
  B1101="EX", "Executive-level"
)</f>
        <v>Senior-level</v>
      </c>
    </row>
    <row r="1102" spans="1:13" hidden="1" x14ac:dyDescent="0.25">
      <c r="A1102">
        <v>2021</v>
      </c>
      <c r="B1102" t="s">
        <v>18</v>
      </c>
      <c r="C1102" t="s">
        <v>12</v>
      </c>
      <c r="D1102" t="s">
        <v>13</v>
      </c>
      <c r="E1102">
        <v>80000</v>
      </c>
      <c r="F1102" t="s">
        <v>20</v>
      </c>
      <c r="G1102">
        <v>94564</v>
      </c>
      <c r="H1102" t="s">
        <v>53</v>
      </c>
      <c r="I1102">
        <v>50</v>
      </c>
      <c r="J1102" t="s">
        <v>53</v>
      </c>
      <c r="K1102" t="s">
        <v>28</v>
      </c>
      <c r="L1102" t="str" cm="1">
        <f t="array" ref="L1102">_xlfn.IFS(
  C1102="PT", "Part-time",
  C1102="FT", "Full-time",
  C1102="CT", "Contract",
  C1102="FL", "Freelance"
)</f>
        <v>Full-time</v>
      </c>
      <c r="M1102" t="str" cm="1">
        <f t="array" ref="M1102">_xlfn.IFS(
  B1102="EN", "Entry-level",
  B1102="MI", "Middle-level",
  B1102="SE", "Senior-level",
  B1102="EX", "Executive-level"
)</f>
        <v>Senior-level</v>
      </c>
    </row>
    <row r="1103" spans="1:13" hidden="1" x14ac:dyDescent="0.25">
      <c r="A1103">
        <v>2021</v>
      </c>
      <c r="B1103" t="s">
        <v>25</v>
      </c>
      <c r="C1103" t="s">
        <v>12</v>
      </c>
      <c r="D1103" t="s">
        <v>19</v>
      </c>
      <c r="E1103">
        <v>2250000</v>
      </c>
      <c r="F1103" t="s">
        <v>43</v>
      </c>
      <c r="G1103">
        <v>30428</v>
      </c>
      <c r="H1103" t="s">
        <v>44</v>
      </c>
      <c r="I1103">
        <v>100</v>
      </c>
      <c r="J1103" t="s">
        <v>44</v>
      </c>
      <c r="K1103" t="s">
        <v>28</v>
      </c>
      <c r="L1103" t="str" cm="1">
        <f t="array" ref="L1103">_xlfn.IFS(
  C1103="PT", "Part-time",
  C1103="FT", "Full-time",
  C1103="CT", "Contract",
  C1103="FL", "Freelance"
)</f>
        <v>Full-time</v>
      </c>
      <c r="M1103" t="str" cm="1">
        <f t="array" ref="M1103">_xlfn.IFS(
  B1103="EN", "Entry-level",
  B1103="MI", "Middle-level",
  B1103="SE", "Senior-level",
  B1103="EX", "Executive-level"
)</f>
        <v>Entry-level</v>
      </c>
    </row>
    <row r="1104" spans="1:13" hidden="1" x14ac:dyDescent="0.25">
      <c r="A1104">
        <v>2021</v>
      </c>
      <c r="B1104" t="s">
        <v>18</v>
      </c>
      <c r="C1104" t="s">
        <v>12</v>
      </c>
      <c r="D1104" t="s">
        <v>19</v>
      </c>
      <c r="E1104">
        <v>150000</v>
      </c>
      <c r="F1104" t="s">
        <v>14</v>
      </c>
      <c r="G1104">
        <v>150000</v>
      </c>
      <c r="H1104" t="s">
        <v>15</v>
      </c>
      <c r="I1104">
        <v>100</v>
      </c>
      <c r="J1104" t="s">
        <v>15</v>
      </c>
      <c r="K1104" t="s">
        <v>16</v>
      </c>
      <c r="L1104" t="str" cm="1">
        <f t="array" ref="L1104">_xlfn.IFS(
  C1104="PT", "Part-time",
  C1104="FT", "Full-time",
  C1104="CT", "Contract",
  C1104="FL", "Freelance"
)</f>
        <v>Full-time</v>
      </c>
      <c r="M1104" t="str" cm="1">
        <f t="array" ref="M1104">_xlfn.IFS(
  B1104="EN", "Entry-level",
  B1104="MI", "Middle-level",
  B1104="SE", "Senior-level",
  B1104="EX", "Executive-level"
)</f>
        <v>Senior-level</v>
      </c>
    </row>
    <row r="1105" spans="1:13" hidden="1" x14ac:dyDescent="0.25">
      <c r="A1105">
        <v>2021</v>
      </c>
      <c r="B1105" t="s">
        <v>18</v>
      </c>
      <c r="C1105" t="s">
        <v>12</v>
      </c>
      <c r="D1105" t="s">
        <v>19</v>
      </c>
      <c r="E1105">
        <v>115000</v>
      </c>
      <c r="F1105" t="s">
        <v>14</v>
      </c>
      <c r="G1105">
        <v>115000</v>
      </c>
      <c r="H1105" t="s">
        <v>15</v>
      </c>
      <c r="I1105">
        <v>100</v>
      </c>
      <c r="J1105" t="s">
        <v>15</v>
      </c>
      <c r="K1105" t="s">
        <v>35</v>
      </c>
      <c r="L1105" t="str" cm="1">
        <f t="array" ref="L1105">_xlfn.IFS(
  C1105="PT", "Part-time",
  C1105="FT", "Full-time",
  C1105="CT", "Contract",
  C1105="FL", "Freelance"
)</f>
        <v>Full-time</v>
      </c>
      <c r="M1105" t="str" cm="1">
        <f t="array" ref="M1105">_xlfn.IFS(
  B1105="EN", "Entry-level",
  B1105="MI", "Middle-level",
  B1105="SE", "Senior-level",
  B1105="EX", "Executive-level"
)</f>
        <v>Senior-level</v>
      </c>
    </row>
    <row r="1106" spans="1:13" hidden="1" x14ac:dyDescent="0.25">
      <c r="A1106">
        <v>2021</v>
      </c>
      <c r="B1106" t="s">
        <v>11</v>
      </c>
      <c r="C1106" t="s">
        <v>12</v>
      </c>
      <c r="D1106" t="s">
        <v>58</v>
      </c>
      <c r="E1106">
        <v>235000</v>
      </c>
      <c r="F1106" t="s">
        <v>42</v>
      </c>
      <c r="G1106">
        <v>187442</v>
      </c>
      <c r="H1106" t="s">
        <v>30</v>
      </c>
      <c r="I1106">
        <v>100</v>
      </c>
      <c r="J1106" t="s">
        <v>30</v>
      </c>
      <c r="K1106" t="s">
        <v>28</v>
      </c>
      <c r="L1106" t="str" cm="1">
        <f t="array" ref="L1106">_xlfn.IFS(
  C1106="PT", "Part-time",
  C1106="FT", "Full-time",
  C1106="CT", "Contract",
  C1106="FL", "Freelance"
)</f>
        <v>Full-time</v>
      </c>
      <c r="M1106" t="str" cm="1">
        <f t="array" ref="M1106">_xlfn.IFS(
  B1106="EN", "Entry-level",
  B1106="MI", "Middle-level",
  B1106="SE", "Senior-level",
  B1106="EX", "Executive-level"
)</f>
        <v>Middle-level</v>
      </c>
    </row>
    <row r="1107" spans="1:13" hidden="1" x14ac:dyDescent="0.25">
      <c r="A1107">
        <v>2021</v>
      </c>
      <c r="B1107" t="s">
        <v>11</v>
      </c>
      <c r="C1107" t="s">
        <v>12</v>
      </c>
      <c r="D1107" t="s">
        <v>24</v>
      </c>
      <c r="E1107">
        <v>37456</v>
      </c>
      <c r="F1107" t="s">
        <v>26</v>
      </c>
      <c r="G1107">
        <v>51519</v>
      </c>
      <c r="H1107" t="s">
        <v>27</v>
      </c>
      <c r="I1107">
        <v>50</v>
      </c>
      <c r="J1107" t="s">
        <v>27</v>
      </c>
      <c r="K1107" t="s">
        <v>28</v>
      </c>
      <c r="L1107" t="str" cm="1">
        <f t="array" ref="L1107">_xlfn.IFS(
  C1107="PT", "Part-time",
  C1107="FT", "Full-time",
  C1107="CT", "Contract",
  C1107="FL", "Freelance"
)</f>
        <v>Full-time</v>
      </c>
      <c r="M1107" t="str" cm="1">
        <f t="array" ref="M1107">_xlfn.IFS(
  B1107="EN", "Entry-level",
  B1107="MI", "Middle-level",
  B1107="SE", "Senior-level",
  B1107="EX", "Executive-level"
)</f>
        <v>Middle-level</v>
      </c>
    </row>
    <row r="1108" spans="1:13" hidden="1" x14ac:dyDescent="0.25">
      <c r="A1108">
        <v>2020</v>
      </c>
      <c r="B1108" t="s">
        <v>11</v>
      </c>
      <c r="C1108" t="s">
        <v>12</v>
      </c>
      <c r="D1108" t="s">
        <v>19</v>
      </c>
      <c r="E1108">
        <v>106000</v>
      </c>
      <c r="F1108" t="s">
        <v>14</v>
      </c>
      <c r="G1108">
        <v>106000</v>
      </c>
      <c r="H1108" t="s">
        <v>15</v>
      </c>
      <c r="I1108">
        <v>100</v>
      </c>
      <c r="J1108" t="s">
        <v>15</v>
      </c>
      <c r="K1108" t="s">
        <v>28</v>
      </c>
      <c r="L1108" t="str" cm="1">
        <f t="array" ref="L1108">_xlfn.IFS(
  C1108="PT", "Part-time",
  C1108="FT", "Full-time",
  C1108="CT", "Contract",
  C1108="FL", "Freelance"
)</f>
        <v>Full-time</v>
      </c>
      <c r="M1108" t="str" cm="1">
        <f t="array" ref="M1108">_xlfn.IFS(
  B1108="EN", "Entry-level",
  B1108="MI", "Middle-level",
  B1108="SE", "Senior-level",
  B1108="EX", "Executive-level"
)</f>
        <v>Middle-level</v>
      </c>
    </row>
    <row r="1109" spans="1:13" hidden="1" x14ac:dyDescent="0.25">
      <c r="A1109">
        <v>2020</v>
      </c>
      <c r="B1109" t="s">
        <v>11</v>
      </c>
      <c r="C1109" t="s">
        <v>12</v>
      </c>
      <c r="D1109" t="s">
        <v>19</v>
      </c>
      <c r="E1109">
        <v>88000</v>
      </c>
      <c r="F1109" t="s">
        <v>26</v>
      </c>
      <c r="G1109">
        <v>112872</v>
      </c>
      <c r="H1109" t="s">
        <v>27</v>
      </c>
      <c r="I1109">
        <v>50</v>
      </c>
      <c r="J1109" t="s">
        <v>27</v>
      </c>
      <c r="K1109" t="s">
        <v>28</v>
      </c>
      <c r="L1109" t="str" cm="1">
        <f t="array" ref="L1109">_xlfn.IFS(
  C1109="PT", "Part-time",
  C1109="FT", "Full-time",
  C1109="CT", "Contract",
  C1109="FL", "Freelance"
)</f>
        <v>Full-time</v>
      </c>
      <c r="M1109" t="str" cm="1">
        <f t="array" ref="M1109">_xlfn.IFS(
  B1109="EN", "Entry-level",
  B1109="MI", "Middle-level",
  B1109="SE", "Senior-level",
  B1109="EX", "Executive-level"
)</f>
        <v>Middle-level</v>
      </c>
    </row>
    <row r="1110" spans="1:13" hidden="1" x14ac:dyDescent="0.25">
      <c r="A1110">
        <v>2021</v>
      </c>
      <c r="B1110" t="s">
        <v>11</v>
      </c>
      <c r="C1110" t="s">
        <v>12</v>
      </c>
      <c r="D1110" t="s">
        <v>50</v>
      </c>
      <c r="E1110">
        <v>11000000</v>
      </c>
      <c r="F1110" t="s">
        <v>123</v>
      </c>
      <c r="G1110">
        <v>36259</v>
      </c>
      <c r="H1110" t="s">
        <v>124</v>
      </c>
      <c r="I1110">
        <v>50</v>
      </c>
      <c r="J1110" t="s">
        <v>15</v>
      </c>
      <c r="K1110" t="s">
        <v>28</v>
      </c>
      <c r="L1110" t="str" cm="1">
        <f t="array" ref="L1110">_xlfn.IFS(
  C1110="PT", "Part-time",
  C1110="FT", "Full-time",
  C1110="CT", "Contract",
  C1110="FL", "Freelance"
)</f>
        <v>Full-time</v>
      </c>
      <c r="M1110" t="str" cm="1">
        <f t="array" ref="M1110">_xlfn.IFS(
  B1110="EN", "Entry-level",
  B1110="MI", "Middle-level",
  B1110="SE", "Senior-level",
  B1110="EX", "Executive-level"
)</f>
        <v>Middle-level</v>
      </c>
    </row>
    <row r="1111" spans="1:13" hidden="1" x14ac:dyDescent="0.25">
      <c r="A1111">
        <v>2021</v>
      </c>
      <c r="B1111" t="s">
        <v>18</v>
      </c>
      <c r="C1111" t="s">
        <v>12</v>
      </c>
      <c r="D1111" t="s">
        <v>19</v>
      </c>
      <c r="E1111">
        <v>150000</v>
      </c>
      <c r="F1111" t="s">
        <v>14</v>
      </c>
      <c r="G1111">
        <v>150000</v>
      </c>
      <c r="H1111" t="s">
        <v>15</v>
      </c>
      <c r="I1111">
        <v>100</v>
      </c>
      <c r="J1111" t="s">
        <v>15</v>
      </c>
      <c r="K1111" t="s">
        <v>28</v>
      </c>
      <c r="L1111" t="str" cm="1">
        <f t="array" ref="L1111">_xlfn.IFS(
  C1111="PT", "Part-time",
  C1111="FT", "Full-time",
  C1111="CT", "Contract",
  C1111="FL", "Freelance"
)</f>
        <v>Full-time</v>
      </c>
      <c r="M1111" t="str" cm="1">
        <f t="array" ref="M1111">_xlfn.IFS(
  B1111="EN", "Entry-level",
  B1111="MI", "Middle-level",
  B1111="SE", "Senior-level",
  B1111="EX", "Executive-level"
)</f>
        <v>Senior-level</v>
      </c>
    </row>
    <row r="1112" spans="1:13" hidden="1" x14ac:dyDescent="0.25">
      <c r="A1112">
        <v>2020</v>
      </c>
      <c r="B1112" t="s">
        <v>25</v>
      </c>
      <c r="C1112" t="s">
        <v>33</v>
      </c>
      <c r="D1112" t="s">
        <v>37</v>
      </c>
      <c r="E1112">
        <v>14000</v>
      </c>
      <c r="F1112" t="s">
        <v>20</v>
      </c>
      <c r="G1112">
        <v>15966</v>
      </c>
      <c r="H1112" t="s">
        <v>53</v>
      </c>
      <c r="I1112">
        <v>100</v>
      </c>
      <c r="J1112" t="s">
        <v>53</v>
      </c>
      <c r="K1112" t="s">
        <v>35</v>
      </c>
      <c r="L1112" t="str" cm="1">
        <f t="array" ref="L1112">_xlfn.IFS(
  C1112="PT", "Part-time",
  C1112="FT", "Full-time",
  C1112="CT", "Contract",
  C1112="FL", "Freelance"
)</f>
        <v>Part-time</v>
      </c>
      <c r="M1112" t="str" cm="1">
        <f t="array" ref="M1112">_xlfn.IFS(
  B1112="EN", "Entry-level",
  B1112="MI", "Middle-level",
  B1112="SE", "Senior-level",
  B1112="EX", "Executive-level"
)</f>
        <v>Entry-level</v>
      </c>
    </row>
    <row r="1113" spans="1:13" hidden="1" x14ac:dyDescent="0.25">
      <c r="A1113">
        <v>2021</v>
      </c>
      <c r="B1113" t="s">
        <v>11</v>
      </c>
      <c r="C1113" t="s">
        <v>12</v>
      </c>
      <c r="D1113" t="s">
        <v>80</v>
      </c>
      <c r="E1113">
        <v>81000</v>
      </c>
      <c r="F1113" t="s">
        <v>20</v>
      </c>
      <c r="G1113">
        <v>95746</v>
      </c>
      <c r="H1113" t="s">
        <v>53</v>
      </c>
      <c r="I1113">
        <v>100</v>
      </c>
      <c r="J1113" t="s">
        <v>15</v>
      </c>
      <c r="K1113" t="s">
        <v>35</v>
      </c>
      <c r="L1113" t="str" cm="1">
        <f t="array" ref="L1113">_xlfn.IFS(
  C1113="PT", "Part-time",
  C1113="FT", "Full-time",
  C1113="CT", "Contract",
  C1113="FL", "Freelance"
)</f>
        <v>Full-time</v>
      </c>
      <c r="M1113" t="str" cm="1">
        <f t="array" ref="M1113">_xlfn.IFS(
  B1113="EN", "Entry-level",
  B1113="MI", "Middle-level",
  B1113="SE", "Senior-level",
  B1113="EX", "Executive-level"
)</f>
        <v>Middle-level</v>
      </c>
    </row>
    <row r="1114" spans="1:13" hidden="1" x14ac:dyDescent="0.25">
      <c r="A1114">
        <v>2021</v>
      </c>
      <c r="B1114" t="s">
        <v>25</v>
      </c>
      <c r="C1114" t="s">
        <v>12</v>
      </c>
      <c r="D1114" t="s">
        <v>80</v>
      </c>
      <c r="E1114">
        <v>70000</v>
      </c>
      <c r="F1114" t="s">
        <v>14</v>
      </c>
      <c r="G1114">
        <v>70000</v>
      </c>
      <c r="H1114" t="s">
        <v>15</v>
      </c>
      <c r="I1114">
        <v>100</v>
      </c>
      <c r="J1114" t="s">
        <v>15</v>
      </c>
      <c r="K1114" t="s">
        <v>16</v>
      </c>
      <c r="L1114" t="str" cm="1">
        <f t="array" ref="L1114">_xlfn.IFS(
  C1114="PT", "Part-time",
  C1114="FT", "Full-time",
  C1114="CT", "Contract",
  C1114="FL", "Freelance"
)</f>
        <v>Full-time</v>
      </c>
      <c r="M1114" t="str" cm="1">
        <f t="array" ref="M1114">_xlfn.IFS(
  B1114="EN", "Entry-level",
  B1114="MI", "Middle-level",
  B1114="SE", "Senior-level",
  B1114="EX", "Executive-level"
)</f>
        <v>Entry-level</v>
      </c>
    </row>
    <row r="1115" spans="1:13" x14ac:dyDescent="0.25">
      <c r="A1115">
        <v>2020</v>
      </c>
      <c r="B1115" t="s">
        <v>11</v>
      </c>
      <c r="C1115" t="s">
        <v>12</v>
      </c>
      <c r="D1115" t="s">
        <v>17</v>
      </c>
      <c r="E1115">
        <v>60000</v>
      </c>
      <c r="F1115" t="s">
        <v>26</v>
      </c>
      <c r="G1115">
        <v>76958</v>
      </c>
      <c r="H1115" t="s">
        <v>27</v>
      </c>
      <c r="I1115">
        <v>100</v>
      </c>
      <c r="J1115" t="s">
        <v>27</v>
      </c>
      <c r="K1115" t="s">
        <v>35</v>
      </c>
      <c r="L1115" t="str" cm="1">
        <f t="array" ref="L1115">_xlfn.IFS(
  C1115="PT", "Part-time",
  C1115="FT", "Full-time",
  C1115="CT", "Contract",
  C1115="FL", "Freelance"
)</f>
        <v>Full-time</v>
      </c>
      <c r="M1115" t="str" cm="1">
        <f t="array" ref="M1115">_xlfn.IFS(
  B1115="EN", "Entry-level",
  B1115="MI", "Middle-level",
  B1115="SE", "Senior-level",
  B1115="EX", "Executive-level"
)</f>
        <v>Middle-level</v>
      </c>
    </row>
    <row r="1116" spans="1:13" x14ac:dyDescent="0.25">
      <c r="A1116">
        <v>2021</v>
      </c>
      <c r="B1116" t="s">
        <v>25</v>
      </c>
      <c r="C1116" t="s">
        <v>12</v>
      </c>
      <c r="D1116" t="s">
        <v>17</v>
      </c>
      <c r="E1116">
        <v>2200000</v>
      </c>
      <c r="F1116" t="s">
        <v>43</v>
      </c>
      <c r="G1116">
        <v>29751</v>
      </c>
      <c r="H1116" t="s">
        <v>44</v>
      </c>
      <c r="I1116">
        <v>50</v>
      </c>
      <c r="J1116" t="s">
        <v>44</v>
      </c>
      <c r="K1116" t="s">
        <v>28</v>
      </c>
      <c r="L1116" t="str" cm="1">
        <f t="array" ref="L1116">_xlfn.IFS(
  C1116="PT", "Part-time",
  C1116="FT", "Full-time",
  C1116="CT", "Contract",
  C1116="FL", "Freelance"
)</f>
        <v>Full-time</v>
      </c>
      <c r="M1116" t="str" cm="1">
        <f t="array" ref="M1116">_xlfn.IFS(
  B1116="EN", "Entry-level",
  B1116="MI", "Middle-level",
  B1116="SE", "Senior-level",
  B1116="EX", "Executive-level"
)</f>
        <v>Entry-level</v>
      </c>
    </row>
    <row r="1117" spans="1:13" hidden="1" x14ac:dyDescent="0.25">
      <c r="A1117">
        <v>2021</v>
      </c>
      <c r="B1117" t="s">
        <v>18</v>
      </c>
      <c r="C1117" t="s">
        <v>12</v>
      </c>
      <c r="D1117" t="s">
        <v>96</v>
      </c>
      <c r="E1117">
        <v>276000</v>
      </c>
      <c r="F1117" t="s">
        <v>14</v>
      </c>
      <c r="G1117">
        <v>276000</v>
      </c>
      <c r="H1117" t="s">
        <v>15</v>
      </c>
      <c r="I1117">
        <v>0</v>
      </c>
      <c r="J1117" t="s">
        <v>15</v>
      </c>
      <c r="K1117" t="s">
        <v>28</v>
      </c>
      <c r="L1117" t="str" cm="1">
        <f t="array" ref="L1117">_xlfn.IFS(
  C1117="PT", "Part-time",
  C1117="FT", "Full-time",
  C1117="CT", "Contract",
  C1117="FL", "Freelance"
)</f>
        <v>Full-time</v>
      </c>
      <c r="M1117" t="str" cm="1">
        <f t="array" ref="M1117">_xlfn.IFS(
  B1117="EN", "Entry-level",
  B1117="MI", "Middle-level",
  B1117="SE", "Senior-level",
  B1117="EX", "Executive-level"
)</f>
        <v>Senior-level</v>
      </c>
    </row>
    <row r="1118" spans="1:13" hidden="1" x14ac:dyDescent="0.25">
      <c r="A1118">
        <v>2020</v>
      </c>
      <c r="B1118" t="s">
        <v>18</v>
      </c>
      <c r="C1118" t="s">
        <v>12</v>
      </c>
      <c r="D1118" t="s">
        <v>19</v>
      </c>
      <c r="E1118">
        <v>188000</v>
      </c>
      <c r="F1118" t="s">
        <v>14</v>
      </c>
      <c r="G1118">
        <v>188000</v>
      </c>
      <c r="H1118" t="s">
        <v>15</v>
      </c>
      <c r="I1118">
        <v>100</v>
      </c>
      <c r="J1118" t="s">
        <v>15</v>
      </c>
      <c r="K1118" t="s">
        <v>28</v>
      </c>
      <c r="L1118" t="str" cm="1">
        <f t="array" ref="L1118">_xlfn.IFS(
  C1118="PT", "Part-time",
  C1118="FT", "Full-time",
  C1118="CT", "Contract",
  C1118="FL", "Freelance"
)</f>
        <v>Full-time</v>
      </c>
      <c r="M1118" t="str" cm="1">
        <f t="array" ref="M1118">_xlfn.IFS(
  B1118="EN", "Entry-level",
  B1118="MI", "Middle-level",
  B1118="SE", "Senior-level",
  B1118="EX", "Executive-level"
)</f>
        <v>Senior-level</v>
      </c>
    </row>
    <row r="1119" spans="1:13" x14ac:dyDescent="0.25">
      <c r="A1119">
        <v>2020</v>
      </c>
      <c r="B1119" t="s">
        <v>11</v>
      </c>
      <c r="C1119" t="s">
        <v>12</v>
      </c>
      <c r="D1119" t="s">
        <v>17</v>
      </c>
      <c r="E1119">
        <v>105000</v>
      </c>
      <c r="F1119" t="s">
        <v>14</v>
      </c>
      <c r="G1119">
        <v>105000</v>
      </c>
      <c r="H1119" t="s">
        <v>15</v>
      </c>
      <c r="I1119">
        <v>100</v>
      </c>
      <c r="J1119" t="s">
        <v>15</v>
      </c>
      <c r="K1119" t="s">
        <v>28</v>
      </c>
      <c r="L1119" t="str" cm="1">
        <f t="array" ref="L1119">_xlfn.IFS(
  C1119="PT", "Part-time",
  C1119="FT", "Full-time",
  C1119="CT", "Contract",
  C1119="FL", "Freelance"
)</f>
        <v>Full-time</v>
      </c>
      <c r="M1119" t="str" cm="1">
        <f t="array" ref="M1119">_xlfn.IFS(
  B1119="EN", "Entry-level",
  B1119="MI", "Middle-level",
  B1119="SE", "Senior-level",
  B1119="EX", "Executive-level"
)</f>
        <v>Middle-level</v>
      </c>
    </row>
    <row r="1120" spans="1:13" hidden="1" x14ac:dyDescent="0.25">
      <c r="A1120">
        <v>2021</v>
      </c>
      <c r="B1120" t="s">
        <v>11</v>
      </c>
      <c r="C1120" t="s">
        <v>12</v>
      </c>
      <c r="D1120" t="s">
        <v>19</v>
      </c>
      <c r="E1120">
        <v>200000</v>
      </c>
      <c r="F1120" t="s">
        <v>14</v>
      </c>
      <c r="G1120">
        <v>200000</v>
      </c>
      <c r="H1120" t="s">
        <v>15</v>
      </c>
      <c r="I1120">
        <v>100</v>
      </c>
      <c r="J1120" t="s">
        <v>15</v>
      </c>
      <c r="K1120" t="s">
        <v>28</v>
      </c>
      <c r="L1120" t="str" cm="1">
        <f t="array" ref="L1120">_xlfn.IFS(
  C1120="PT", "Part-time",
  C1120="FT", "Full-time",
  C1120="CT", "Contract",
  C1120="FL", "Freelance"
)</f>
        <v>Full-time</v>
      </c>
      <c r="M1120" t="str" cm="1">
        <f t="array" ref="M1120">_xlfn.IFS(
  B1120="EN", "Entry-level",
  B1120="MI", "Middle-level",
  B1120="SE", "Senior-level",
  B1120="EX", "Executive-level"
)</f>
        <v>Middle-level</v>
      </c>
    </row>
    <row r="1121" spans="1:13" hidden="1" x14ac:dyDescent="0.25">
      <c r="A1121">
        <v>2021</v>
      </c>
      <c r="B1121" t="s">
        <v>18</v>
      </c>
      <c r="C1121" t="s">
        <v>12</v>
      </c>
      <c r="D1121" t="s">
        <v>75</v>
      </c>
      <c r="E1121">
        <v>174000</v>
      </c>
      <c r="F1121" t="s">
        <v>14</v>
      </c>
      <c r="G1121">
        <v>174000</v>
      </c>
      <c r="H1121" t="s">
        <v>15</v>
      </c>
      <c r="I1121">
        <v>100</v>
      </c>
      <c r="J1121" t="s">
        <v>15</v>
      </c>
      <c r="K1121" t="s">
        <v>28</v>
      </c>
      <c r="L1121" t="str" cm="1">
        <f t="array" ref="L1121">_xlfn.IFS(
  C1121="PT", "Part-time",
  C1121="FT", "Full-time",
  C1121="CT", "Contract",
  C1121="FL", "Freelance"
)</f>
        <v>Full-time</v>
      </c>
      <c r="M1121" t="str" cm="1">
        <f t="array" ref="M1121">_xlfn.IFS(
  B1121="EN", "Entry-level",
  B1121="MI", "Middle-level",
  B1121="SE", "Senior-level",
  B1121="EX", "Executive-level"
)</f>
        <v>Senior-level</v>
      </c>
    </row>
    <row r="1122" spans="1:13" hidden="1" x14ac:dyDescent="0.25">
      <c r="A1122">
        <v>2021</v>
      </c>
      <c r="B1122" t="s">
        <v>11</v>
      </c>
      <c r="C1122" t="s">
        <v>12</v>
      </c>
      <c r="D1122" t="s">
        <v>24</v>
      </c>
      <c r="E1122">
        <v>93000</v>
      </c>
      <c r="F1122" t="s">
        <v>14</v>
      </c>
      <c r="G1122">
        <v>93000</v>
      </c>
      <c r="H1122" t="s">
        <v>15</v>
      </c>
      <c r="I1122">
        <v>100</v>
      </c>
      <c r="J1122" t="s">
        <v>15</v>
      </c>
      <c r="K1122" t="s">
        <v>28</v>
      </c>
      <c r="L1122" t="str" cm="1">
        <f t="array" ref="L1122">_xlfn.IFS(
  C1122="PT", "Part-time",
  C1122="FT", "Full-time",
  C1122="CT", "Contract",
  C1122="FL", "Freelance"
)</f>
        <v>Full-time</v>
      </c>
      <c r="M1122" t="str" cm="1">
        <f t="array" ref="M1122">_xlfn.IFS(
  B1122="EN", "Entry-level",
  B1122="MI", "Middle-level",
  B1122="SE", "Senior-level",
  B1122="EX", "Executive-level"
)</f>
        <v>Middle-level</v>
      </c>
    </row>
    <row r="1123" spans="1:13" x14ac:dyDescent="0.25">
      <c r="A1123">
        <v>2021</v>
      </c>
      <c r="B1123" t="s">
        <v>25</v>
      </c>
      <c r="C1123" t="s">
        <v>12</v>
      </c>
      <c r="D1123" t="s">
        <v>17</v>
      </c>
      <c r="E1123">
        <v>2100000</v>
      </c>
      <c r="F1123" t="s">
        <v>43</v>
      </c>
      <c r="G1123">
        <v>28399</v>
      </c>
      <c r="H1123" t="s">
        <v>44</v>
      </c>
      <c r="I1123">
        <v>100</v>
      </c>
      <c r="J1123" t="s">
        <v>44</v>
      </c>
      <c r="K1123" t="s">
        <v>16</v>
      </c>
      <c r="L1123" t="str" cm="1">
        <f t="array" ref="L1123">_xlfn.IFS(
  C1123="PT", "Part-time",
  C1123="FT", "Full-time",
  C1123="CT", "Contract",
  C1123="FL", "Freelance"
)</f>
        <v>Full-time</v>
      </c>
      <c r="M1123" t="str" cm="1">
        <f t="array" ref="M1123">_xlfn.IFS(
  B1123="EN", "Entry-level",
  B1123="MI", "Middle-level",
  B1123="SE", "Senior-level",
  B1123="EX", "Executive-level"
)</f>
        <v>Entry-level</v>
      </c>
    </row>
    <row r="1124" spans="1:13" hidden="1" x14ac:dyDescent="0.25">
      <c r="A1124">
        <v>2021</v>
      </c>
      <c r="B1124" t="s">
        <v>18</v>
      </c>
      <c r="C1124" t="s">
        <v>12</v>
      </c>
      <c r="D1124" t="s">
        <v>58</v>
      </c>
      <c r="E1124">
        <v>51400</v>
      </c>
      <c r="F1124" t="s">
        <v>20</v>
      </c>
      <c r="G1124">
        <v>60757</v>
      </c>
      <c r="H1124" t="s">
        <v>33</v>
      </c>
      <c r="I1124">
        <v>50</v>
      </c>
      <c r="J1124" t="s">
        <v>33</v>
      </c>
      <c r="K1124" t="s">
        <v>28</v>
      </c>
      <c r="L1124" t="str" cm="1">
        <f t="array" ref="L1124">_xlfn.IFS(
  C1124="PT", "Part-time",
  C1124="FT", "Full-time",
  C1124="CT", "Contract",
  C1124="FL", "Freelance"
)</f>
        <v>Full-time</v>
      </c>
      <c r="M1124" t="str" cm="1">
        <f t="array" ref="M1124">_xlfn.IFS(
  B1124="EN", "Entry-level",
  B1124="MI", "Middle-level",
  B1124="SE", "Senior-level",
  B1124="EX", "Executive-level"
)</f>
        <v>Senior-level</v>
      </c>
    </row>
    <row r="1125" spans="1:13" x14ac:dyDescent="0.25">
      <c r="A1125">
        <v>2021</v>
      </c>
      <c r="B1125" t="s">
        <v>25</v>
      </c>
      <c r="C1125" t="s">
        <v>12</v>
      </c>
      <c r="D1125" t="s">
        <v>17</v>
      </c>
      <c r="E1125">
        <v>90000</v>
      </c>
      <c r="F1125" t="s">
        <v>14</v>
      </c>
      <c r="G1125">
        <v>90000</v>
      </c>
      <c r="H1125" t="s">
        <v>15</v>
      </c>
      <c r="I1125">
        <v>100</v>
      </c>
      <c r="J1125" t="s">
        <v>15</v>
      </c>
      <c r="K1125" t="s">
        <v>35</v>
      </c>
      <c r="L1125" t="str" cm="1">
        <f t="array" ref="L1125">_xlfn.IFS(
  C1125="PT", "Part-time",
  C1125="FT", "Full-time",
  C1125="CT", "Contract",
  C1125="FL", "Freelance"
)</f>
        <v>Full-time</v>
      </c>
      <c r="M1125" t="str" cm="1">
        <f t="array" ref="M1125">_xlfn.IFS(
  B1125="EN", "Entry-level",
  B1125="MI", "Middle-level",
  B1125="SE", "Senior-level",
  B1125="EX", "Executive-level"
)</f>
        <v>Entry-level</v>
      </c>
    </row>
    <row r="1126" spans="1:13" hidden="1" x14ac:dyDescent="0.25">
      <c r="A1126">
        <v>2020</v>
      </c>
      <c r="B1126" t="s">
        <v>11</v>
      </c>
      <c r="C1126" t="s">
        <v>12</v>
      </c>
      <c r="D1126" t="s">
        <v>19</v>
      </c>
      <c r="E1126">
        <v>61500</v>
      </c>
      <c r="F1126" t="s">
        <v>20</v>
      </c>
      <c r="G1126">
        <v>70139</v>
      </c>
      <c r="H1126" t="s">
        <v>29</v>
      </c>
      <c r="I1126">
        <v>50</v>
      </c>
      <c r="J1126" t="s">
        <v>29</v>
      </c>
      <c r="K1126" t="s">
        <v>28</v>
      </c>
      <c r="L1126" t="str" cm="1">
        <f t="array" ref="L1126">_xlfn.IFS(
  C1126="PT", "Part-time",
  C1126="FT", "Full-time",
  C1126="CT", "Contract",
  C1126="FL", "Freelance"
)</f>
        <v>Full-time</v>
      </c>
      <c r="M1126" t="str" cm="1">
        <f t="array" ref="M1126">_xlfn.IFS(
  B1126="EN", "Entry-level",
  B1126="MI", "Middle-level",
  B1126="SE", "Senior-level",
  B1126="EX", "Executive-level"
)</f>
        <v>Middle-level</v>
      </c>
    </row>
    <row r="1127" spans="1:13" hidden="1" x14ac:dyDescent="0.25">
      <c r="A1127">
        <v>2020</v>
      </c>
      <c r="B1127" t="s">
        <v>25</v>
      </c>
      <c r="C1127" t="s">
        <v>12</v>
      </c>
      <c r="D1127" t="s">
        <v>24</v>
      </c>
      <c r="E1127">
        <v>450000</v>
      </c>
      <c r="F1127" t="s">
        <v>43</v>
      </c>
      <c r="G1127">
        <v>6072</v>
      </c>
      <c r="H1127" t="s">
        <v>44</v>
      </c>
      <c r="I1127">
        <v>0</v>
      </c>
      <c r="J1127" t="s">
        <v>44</v>
      </c>
      <c r="K1127" t="s">
        <v>35</v>
      </c>
      <c r="L1127" t="str" cm="1">
        <f t="array" ref="L1127">_xlfn.IFS(
  C1127="PT", "Part-time",
  C1127="FT", "Full-time",
  C1127="CT", "Contract",
  C1127="FL", "Freelance"
)</f>
        <v>Full-time</v>
      </c>
      <c r="M1127" t="str" cm="1">
        <f t="array" ref="M1127">_xlfn.IFS(
  B1127="EN", "Entry-level",
  B1127="MI", "Middle-level",
  B1127="SE", "Senior-level",
  B1127="EX", "Executive-level"
)</f>
        <v>Entry-level</v>
      </c>
    </row>
    <row r="1128" spans="1:13" hidden="1" x14ac:dyDescent="0.25">
      <c r="A1128">
        <v>2020</v>
      </c>
      <c r="B1128" t="s">
        <v>18</v>
      </c>
      <c r="C1128" t="s">
        <v>12</v>
      </c>
      <c r="D1128" t="s">
        <v>19</v>
      </c>
      <c r="E1128">
        <v>720000</v>
      </c>
      <c r="F1128" t="s">
        <v>125</v>
      </c>
      <c r="G1128">
        <v>33511</v>
      </c>
      <c r="H1128" t="s">
        <v>40</v>
      </c>
      <c r="I1128">
        <v>0</v>
      </c>
      <c r="J1128" t="s">
        <v>40</v>
      </c>
      <c r="K1128" t="s">
        <v>35</v>
      </c>
      <c r="L1128" t="str" cm="1">
        <f t="array" ref="L1128">_xlfn.IFS(
  C1128="PT", "Part-time",
  C1128="FT", "Full-time",
  C1128="CT", "Contract",
  C1128="FL", "Freelance"
)</f>
        <v>Full-time</v>
      </c>
      <c r="M1128" t="str" cm="1">
        <f t="array" ref="M1128">_xlfn.IFS(
  B1128="EN", "Entry-level",
  B1128="MI", "Middle-level",
  B1128="SE", "Senior-level",
  B1128="EX", "Executive-level"
)</f>
        <v>Senior-level</v>
      </c>
    </row>
    <row r="1129" spans="1:13" hidden="1" x14ac:dyDescent="0.25">
      <c r="A1129">
        <v>2021</v>
      </c>
      <c r="B1129" t="s">
        <v>18</v>
      </c>
      <c r="C1129" t="s">
        <v>12</v>
      </c>
      <c r="D1129" t="s">
        <v>19</v>
      </c>
      <c r="E1129">
        <v>70000</v>
      </c>
      <c r="F1129" t="s">
        <v>26</v>
      </c>
      <c r="G1129">
        <v>96282</v>
      </c>
      <c r="H1129" t="s">
        <v>27</v>
      </c>
      <c r="I1129">
        <v>50</v>
      </c>
      <c r="J1129" t="s">
        <v>27</v>
      </c>
      <c r="K1129" t="s">
        <v>28</v>
      </c>
      <c r="L1129" t="str" cm="1">
        <f t="array" ref="L1129">_xlfn.IFS(
  C1129="PT", "Part-time",
  C1129="FT", "Full-time",
  C1129="CT", "Contract",
  C1129="FL", "Freelance"
)</f>
        <v>Full-time</v>
      </c>
      <c r="M1129" t="str" cm="1">
        <f t="array" ref="M1129">_xlfn.IFS(
  B1129="EN", "Entry-level",
  B1129="MI", "Middle-level",
  B1129="SE", "Senior-level",
  B1129="EX", "Executive-level"
)</f>
        <v>Senior-level</v>
      </c>
    </row>
    <row r="1130" spans="1:13" hidden="1" x14ac:dyDescent="0.25">
      <c r="A1130">
        <v>2021</v>
      </c>
      <c r="B1130" t="s">
        <v>11</v>
      </c>
      <c r="C1130" t="s">
        <v>12</v>
      </c>
      <c r="D1130" t="s">
        <v>19</v>
      </c>
      <c r="E1130">
        <v>108000</v>
      </c>
      <c r="F1130" t="s">
        <v>126</v>
      </c>
      <c r="G1130">
        <v>12103</v>
      </c>
      <c r="H1130" t="s">
        <v>62</v>
      </c>
      <c r="I1130">
        <v>0</v>
      </c>
      <c r="J1130" t="s">
        <v>62</v>
      </c>
      <c r="K1130" t="s">
        <v>16</v>
      </c>
      <c r="L1130" t="str" cm="1">
        <f t="array" ref="L1130">_xlfn.IFS(
  C1130="PT", "Part-time",
  C1130="FT", "Full-time",
  C1130="CT", "Contract",
  C1130="FL", "Freelance"
)</f>
        <v>Full-time</v>
      </c>
      <c r="M1130" t="str" cm="1">
        <f t="array" ref="M1130">_xlfn.IFS(
  B1130="EN", "Entry-level",
  B1130="MI", "Middle-level",
  B1130="SE", "Senior-level",
  B1130="EX", "Executive-level"
)</f>
        <v>Middle-level</v>
      </c>
    </row>
    <row r="1131" spans="1:13" x14ac:dyDescent="0.25">
      <c r="A1131">
        <v>2021</v>
      </c>
      <c r="B1131" t="s">
        <v>25</v>
      </c>
      <c r="C1131" t="s">
        <v>12</v>
      </c>
      <c r="D1131" t="s">
        <v>17</v>
      </c>
      <c r="E1131">
        <v>31000</v>
      </c>
      <c r="F1131" t="s">
        <v>20</v>
      </c>
      <c r="G1131">
        <v>36643</v>
      </c>
      <c r="H1131" t="s">
        <v>29</v>
      </c>
      <c r="I1131">
        <v>50</v>
      </c>
      <c r="J1131" t="s">
        <v>29</v>
      </c>
      <c r="K1131" t="s">
        <v>28</v>
      </c>
      <c r="L1131" t="str" cm="1">
        <f t="array" ref="L1131">_xlfn.IFS(
  C1131="PT", "Part-time",
  C1131="FT", "Full-time",
  C1131="CT", "Contract",
  C1131="FL", "Freelance"
)</f>
        <v>Full-time</v>
      </c>
      <c r="M1131" t="str" cm="1">
        <f t="array" ref="M1131">_xlfn.IFS(
  B1131="EN", "Entry-level",
  B1131="MI", "Middle-level",
  B1131="SE", "Senior-level",
  B1131="EX", "Executive-level"
)</f>
        <v>Entry-level</v>
      </c>
    </row>
    <row r="1132" spans="1:13" hidden="1" x14ac:dyDescent="0.25">
      <c r="A1132">
        <v>2021</v>
      </c>
      <c r="B1132" t="s">
        <v>11</v>
      </c>
      <c r="C1132" t="s">
        <v>12</v>
      </c>
      <c r="D1132" t="s">
        <v>19</v>
      </c>
      <c r="E1132">
        <v>52500</v>
      </c>
      <c r="F1132" t="s">
        <v>26</v>
      </c>
      <c r="G1132">
        <v>72212</v>
      </c>
      <c r="H1132" t="s">
        <v>27</v>
      </c>
      <c r="I1132">
        <v>50</v>
      </c>
      <c r="J1132" t="s">
        <v>27</v>
      </c>
      <c r="K1132" t="s">
        <v>28</v>
      </c>
      <c r="L1132" t="str" cm="1">
        <f t="array" ref="L1132">_xlfn.IFS(
  C1132="PT", "Part-time",
  C1132="FT", "Full-time",
  C1132="CT", "Contract",
  C1132="FL", "Freelance"
)</f>
        <v>Full-time</v>
      </c>
      <c r="M1132" t="str" cm="1">
        <f t="array" ref="M1132">_xlfn.IFS(
  B1132="EN", "Entry-level",
  B1132="MI", "Middle-level",
  B1132="SE", "Senior-level",
  B1132="EX", "Executive-level"
)</f>
        <v>Middle-level</v>
      </c>
    </row>
    <row r="1133" spans="1:13" hidden="1" x14ac:dyDescent="0.25">
      <c r="A1133">
        <v>2020</v>
      </c>
      <c r="B1133" t="s">
        <v>25</v>
      </c>
      <c r="C1133" t="s">
        <v>12</v>
      </c>
      <c r="D1133" t="s">
        <v>24</v>
      </c>
      <c r="E1133">
        <v>91000</v>
      </c>
      <c r="F1133" t="s">
        <v>14</v>
      </c>
      <c r="G1133">
        <v>91000</v>
      </c>
      <c r="H1133" t="s">
        <v>15</v>
      </c>
      <c r="I1133">
        <v>100</v>
      </c>
      <c r="J1133" t="s">
        <v>15</v>
      </c>
      <c r="K1133" t="s">
        <v>28</v>
      </c>
      <c r="L1133" t="str" cm="1">
        <f t="array" ref="L1133">_xlfn.IFS(
  C1133="PT", "Part-time",
  C1133="FT", "Full-time",
  C1133="CT", "Contract",
  C1133="FL", "Freelance"
)</f>
        <v>Full-time</v>
      </c>
      <c r="M1133" t="str" cm="1">
        <f t="array" ref="M1133">_xlfn.IFS(
  B1133="EN", "Entry-level",
  B1133="MI", "Middle-level",
  B1133="SE", "Senior-level",
  B1133="EX", "Executive-level"
)</f>
        <v>Entry-level</v>
      </c>
    </row>
    <row r="1134" spans="1:13" x14ac:dyDescent="0.25">
      <c r="A1134">
        <v>2021</v>
      </c>
      <c r="B1134" t="s">
        <v>18</v>
      </c>
      <c r="C1134" t="s">
        <v>12</v>
      </c>
      <c r="D1134" t="s">
        <v>17</v>
      </c>
      <c r="E1134">
        <v>165000</v>
      </c>
      <c r="F1134" t="s">
        <v>14</v>
      </c>
      <c r="G1134">
        <v>165000</v>
      </c>
      <c r="H1134" t="s">
        <v>15</v>
      </c>
      <c r="I1134">
        <v>100</v>
      </c>
      <c r="J1134" t="s">
        <v>15</v>
      </c>
      <c r="K1134" t="s">
        <v>28</v>
      </c>
      <c r="L1134" t="str" cm="1">
        <f t="array" ref="L1134">_xlfn.IFS(
  C1134="PT", "Part-time",
  C1134="FT", "Full-time",
  C1134="CT", "Contract",
  C1134="FL", "Freelance"
)</f>
        <v>Full-time</v>
      </c>
      <c r="M1134" t="str" cm="1">
        <f t="array" ref="M1134">_xlfn.IFS(
  B1134="EN", "Entry-level",
  B1134="MI", "Middle-level",
  B1134="SE", "Senior-level",
  B1134="EX", "Executive-level"
)</f>
        <v>Senior-level</v>
      </c>
    </row>
    <row r="1135" spans="1:13" hidden="1" x14ac:dyDescent="0.25">
      <c r="A1135">
        <v>2021</v>
      </c>
      <c r="B1135" t="s">
        <v>11</v>
      </c>
      <c r="C1135" t="s">
        <v>12</v>
      </c>
      <c r="D1135" t="s">
        <v>24</v>
      </c>
      <c r="E1135">
        <v>80000</v>
      </c>
      <c r="F1135" t="s">
        <v>14</v>
      </c>
      <c r="G1135">
        <v>80000</v>
      </c>
      <c r="H1135" t="s">
        <v>15</v>
      </c>
      <c r="I1135">
        <v>100</v>
      </c>
      <c r="J1135" t="s">
        <v>15</v>
      </c>
      <c r="K1135" t="s">
        <v>28</v>
      </c>
      <c r="L1135" t="str" cm="1">
        <f t="array" ref="L1135">_xlfn.IFS(
  C1135="PT", "Part-time",
  C1135="FT", "Full-time",
  C1135="CT", "Contract",
  C1135="FL", "Freelance"
)</f>
        <v>Full-time</v>
      </c>
      <c r="M1135" t="str" cm="1">
        <f t="array" ref="M1135">_xlfn.IFS(
  B1135="EN", "Entry-level",
  B1135="MI", "Middle-level",
  B1135="SE", "Senior-level",
  B1135="EX", "Executive-level"
)</f>
        <v>Middle-level</v>
      </c>
    </row>
    <row r="1136" spans="1:13" x14ac:dyDescent="0.25">
      <c r="A1136">
        <v>2021</v>
      </c>
      <c r="B1136" t="s">
        <v>18</v>
      </c>
      <c r="C1136" t="s">
        <v>12</v>
      </c>
      <c r="D1136" t="s">
        <v>17</v>
      </c>
      <c r="E1136">
        <v>130000</v>
      </c>
      <c r="F1136" t="s">
        <v>42</v>
      </c>
      <c r="G1136">
        <v>103691</v>
      </c>
      <c r="H1136" t="s">
        <v>30</v>
      </c>
      <c r="I1136">
        <v>100</v>
      </c>
      <c r="J1136" t="s">
        <v>30</v>
      </c>
      <c r="K1136" t="s">
        <v>28</v>
      </c>
      <c r="L1136" t="str" cm="1">
        <f t="array" ref="L1136">_xlfn.IFS(
  C1136="PT", "Part-time",
  C1136="FT", "Full-time",
  C1136="CT", "Contract",
  C1136="FL", "Freelance"
)</f>
        <v>Full-time</v>
      </c>
      <c r="M1136" t="str" cm="1">
        <f t="array" ref="M1136">_xlfn.IFS(
  B1136="EN", "Entry-level",
  B1136="MI", "Middle-level",
  B1136="SE", "Senior-level",
  B1136="EX", "Executive-level"
)</f>
        <v>Senior-level</v>
      </c>
    </row>
    <row r="1137" spans="1:13" hidden="1" x14ac:dyDescent="0.25">
      <c r="A1137">
        <v>2021</v>
      </c>
      <c r="B1137" t="s">
        <v>25</v>
      </c>
      <c r="C1137" t="s">
        <v>12</v>
      </c>
      <c r="D1137" t="s">
        <v>19</v>
      </c>
      <c r="E1137">
        <v>1600000</v>
      </c>
      <c r="F1137" t="s">
        <v>43</v>
      </c>
      <c r="G1137">
        <v>21637</v>
      </c>
      <c r="H1137" t="s">
        <v>44</v>
      </c>
      <c r="I1137">
        <v>50</v>
      </c>
      <c r="J1137" t="s">
        <v>44</v>
      </c>
      <c r="K1137" t="s">
        <v>16</v>
      </c>
      <c r="L1137" t="str" cm="1">
        <f t="array" ref="L1137">_xlfn.IFS(
  C1137="PT", "Part-time",
  C1137="FT", "Full-time",
  C1137="CT", "Contract",
  C1137="FL", "Freelance"
)</f>
        <v>Full-time</v>
      </c>
      <c r="M1137" t="str" cm="1">
        <f t="array" ref="M1137">_xlfn.IFS(
  B1137="EN", "Entry-level",
  B1137="MI", "Middle-level",
  B1137="SE", "Senior-level",
  B1137="EX", "Executive-level"
)</f>
        <v>Entry-level</v>
      </c>
    </row>
    <row r="1138" spans="1:13" hidden="1" x14ac:dyDescent="0.25">
      <c r="A1138">
        <v>2020</v>
      </c>
      <c r="B1138" t="s">
        <v>25</v>
      </c>
      <c r="C1138" t="s">
        <v>12</v>
      </c>
      <c r="D1138" t="s">
        <v>58</v>
      </c>
      <c r="E1138">
        <v>42000</v>
      </c>
      <c r="F1138" t="s">
        <v>14</v>
      </c>
      <c r="G1138">
        <v>42000</v>
      </c>
      <c r="H1138" t="s">
        <v>78</v>
      </c>
      <c r="I1138">
        <v>50</v>
      </c>
      <c r="J1138" t="s">
        <v>78</v>
      </c>
      <c r="K1138" t="s">
        <v>28</v>
      </c>
      <c r="L1138" t="str" cm="1">
        <f t="array" ref="L1138">_xlfn.IFS(
  C1138="PT", "Part-time",
  C1138="FT", "Full-time",
  C1138="CT", "Contract",
  C1138="FL", "Freelance"
)</f>
        <v>Full-time</v>
      </c>
      <c r="M1138" t="str" cm="1">
        <f t="array" ref="M1138">_xlfn.IFS(
  B1138="EN", "Entry-level",
  B1138="MI", "Middle-level",
  B1138="SE", "Senior-level",
  B1138="EX", "Executive-level"
)</f>
        <v>Entry-level</v>
      </c>
    </row>
    <row r="1139" spans="1:13" hidden="1" x14ac:dyDescent="0.25">
      <c r="A1139">
        <v>2020</v>
      </c>
      <c r="B1139" t="s">
        <v>11</v>
      </c>
      <c r="C1139" t="s">
        <v>12</v>
      </c>
      <c r="D1139" t="s">
        <v>54</v>
      </c>
      <c r="E1139">
        <v>115000</v>
      </c>
      <c r="F1139" t="s">
        <v>14</v>
      </c>
      <c r="G1139">
        <v>115000</v>
      </c>
      <c r="H1139" t="s">
        <v>99</v>
      </c>
      <c r="I1139">
        <v>0</v>
      </c>
      <c r="J1139" t="s">
        <v>99</v>
      </c>
      <c r="K1139" t="s">
        <v>28</v>
      </c>
      <c r="L1139" t="str" cm="1">
        <f t="array" ref="L1139">_xlfn.IFS(
  C1139="PT", "Part-time",
  C1139="FT", "Full-time",
  C1139="CT", "Contract",
  C1139="FL", "Freelance"
)</f>
        <v>Full-time</v>
      </c>
      <c r="M1139" t="str" cm="1">
        <f t="array" ref="M1139">_xlfn.IFS(
  B1139="EN", "Entry-level",
  B1139="MI", "Middle-level",
  B1139="SE", "Senior-level",
  B1139="EX", "Executive-level"
)</f>
        <v>Middle-level</v>
      </c>
    </row>
    <row r="1140" spans="1:13" hidden="1" x14ac:dyDescent="0.25">
      <c r="A1140">
        <v>2021</v>
      </c>
      <c r="B1140" t="s">
        <v>11</v>
      </c>
      <c r="C1140" t="s">
        <v>12</v>
      </c>
      <c r="D1140" t="s">
        <v>58</v>
      </c>
      <c r="E1140">
        <v>80000</v>
      </c>
      <c r="F1140" t="s">
        <v>42</v>
      </c>
      <c r="G1140">
        <v>63810</v>
      </c>
      <c r="H1140" t="s">
        <v>30</v>
      </c>
      <c r="I1140">
        <v>100</v>
      </c>
      <c r="J1140" t="s">
        <v>30</v>
      </c>
      <c r="K1140" t="s">
        <v>16</v>
      </c>
      <c r="L1140" t="str" cm="1">
        <f t="array" ref="L1140">_xlfn.IFS(
  C1140="PT", "Part-time",
  C1140="FT", "Full-time",
  C1140="CT", "Contract",
  C1140="FL", "Freelance"
)</f>
        <v>Full-time</v>
      </c>
      <c r="M1140" t="str" cm="1">
        <f t="array" ref="M1140">_xlfn.IFS(
  B1140="EN", "Entry-level",
  B1140="MI", "Middle-level",
  B1140="SE", "Senior-level",
  B1140="EX", "Executive-level"
)</f>
        <v>Middle-level</v>
      </c>
    </row>
    <row r="1141" spans="1:13" hidden="1" x14ac:dyDescent="0.25">
      <c r="A1141">
        <v>2020</v>
      </c>
      <c r="B1141" t="s">
        <v>18</v>
      </c>
      <c r="C1141" t="s">
        <v>12</v>
      </c>
      <c r="D1141" t="s">
        <v>72</v>
      </c>
      <c r="E1141">
        <v>260000</v>
      </c>
      <c r="F1141" t="s">
        <v>14</v>
      </c>
      <c r="G1141">
        <v>260000</v>
      </c>
      <c r="H1141" t="s">
        <v>106</v>
      </c>
      <c r="I1141">
        <v>0</v>
      </c>
      <c r="J1141" t="s">
        <v>106</v>
      </c>
      <c r="K1141" t="s">
        <v>35</v>
      </c>
      <c r="L1141" t="str" cm="1">
        <f t="array" ref="L1141">_xlfn.IFS(
  C1141="PT", "Part-time",
  C1141="FT", "Full-time",
  C1141="CT", "Contract",
  C1141="FL", "Freelance"
)</f>
        <v>Full-time</v>
      </c>
      <c r="M1141" t="str" cm="1">
        <f t="array" ref="M1141">_xlfn.IFS(
  B1141="EN", "Entry-level",
  B1141="MI", "Middle-level",
  B1141="SE", "Senior-level",
  B1141="EX", "Executive-level"
)</f>
        <v>Senior-level</v>
      </c>
    </row>
    <row r="1142" spans="1:13" hidden="1" x14ac:dyDescent="0.25">
      <c r="A1142">
        <v>2021</v>
      </c>
      <c r="B1142" t="s">
        <v>11</v>
      </c>
      <c r="C1142" t="s">
        <v>12</v>
      </c>
      <c r="D1142" t="s">
        <v>98</v>
      </c>
      <c r="E1142">
        <v>110000</v>
      </c>
      <c r="F1142" t="s">
        <v>14</v>
      </c>
      <c r="G1142">
        <v>110000</v>
      </c>
      <c r="H1142" t="s">
        <v>15</v>
      </c>
      <c r="I1142">
        <v>0</v>
      </c>
      <c r="J1142" t="s">
        <v>15</v>
      </c>
      <c r="K1142" t="s">
        <v>35</v>
      </c>
      <c r="L1142" t="str" cm="1">
        <f t="array" ref="L1142">_xlfn.IFS(
  C1142="PT", "Part-time",
  C1142="FT", "Full-time",
  C1142="CT", "Contract",
  C1142="FL", "Freelance"
)</f>
        <v>Full-time</v>
      </c>
      <c r="M1142" t="str" cm="1">
        <f t="array" ref="M1142">_xlfn.IFS(
  B1142="EN", "Entry-level",
  B1142="MI", "Middle-level",
  B1142="SE", "Senior-level",
  B1142="EX", "Executive-level"
)</f>
        <v>Middle-level</v>
      </c>
    </row>
    <row r="1143" spans="1:13" hidden="1" x14ac:dyDescent="0.25">
      <c r="A1143">
        <v>2021</v>
      </c>
      <c r="B1143" t="s">
        <v>11</v>
      </c>
      <c r="C1143" t="s">
        <v>12</v>
      </c>
      <c r="D1143" t="s">
        <v>38</v>
      </c>
      <c r="E1143">
        <v>180000</v>
      </c>
      <c r="F1143" t="s">
        <v>14</v>
      </c>
      <c r="G1143">
        <v>180000</v>
      </c>
      <c r="H1143" t="s">
        <v>15</v>
      </c>
      <c r="I1143">
        <v>100</v>
      </c>
      <c r="J1143" t="s">
        <v>15</v>
      </c>
      <c r="K1143" t="s">
        <v>28</v>
      </c>
      <c r="L1143" t="str" cm="1">
        <f t="array" ref="L1143">_xlfn.IFS(
  C1143="PT", "Part-time",
  C1143="FT", "Full-time",
  C1143="CT", "Contract",
  C1143="FL", "Freelance"
)</f>
        <v>Full-time</v>
      </c>
      <c r="M1143" t="str" cm="1">
        <f t="array" ref="M1143">_xlfn.IFS(
  B1143="EN", "Entry-level",
  B1143="MI", "Middle-level",
  B1143="SE", "Senior-level",
  B1143="EX", "Executive-level"
)</f>
        <v>Middle-level</v>
      </c>
    </row>
    <row r="1144" spans="1:13" hidden="1" x14ac:dyDescent="0.25">
      <c r="A1144">
        <v>2021</v>
      </c>
      <c r="B1144" t="s">
        <v>18</v>
      </c>
      <c r="C1144" t="s">
        <v>12</v>
      </c>
      <c r="D1144" t="s">
        <v>24</v>
      </c>
      <c r="E1144">
        <v>200000</v>
      </c>
      <c r="F1144" t="s">
        <v>14</v>
      </c>
      <c r="G1144">
        <v>200000</v>
      </c>
      <c r="H1144" t="s">
        <v>15</v>
      </c>
      <c r="I1144">
        <v>100</v>
      </c>
      <c r="J1144" t="s">
        <v>15</v>
      </c>
      <c r="K1144" t="s">
        <v>28</v>
      </c>
      <c r="L1144" t="str" cm="1">
        <f t="array" ref="L1144">_xlfn.IFS(
  C1144="PT", "Part-time",
  C1144="FT", "Full-time",
  C1144="CT", "Contract",
  C1144="FL", "Freelance"
)</f>
        <v>Full-time</v>
      </c>
      <c r="M1144" t="str" cm="1">
        <f t="array" ref="M1144">_xlfn.IFS(
  B1144="EN", "Entry-level",
  B1144="MI", "Middle-level",
  B1144="SE", "Senior-level",
  B1144="EX", "Executive-level"
)</f>
        <v>Senior-level</v>
      </c>
    </row>
    <row r="1145" spans="1:13" hidden="1" x14ac:dyDescent="0.25">
      <c r="A1145">
        <v>2020</v>
      </c>
      <c r="B1145" t="s">
        <v>18</v>
      </c>
      <c r="C1145" t="s">
        <v>12</v>
      </c>
      <c r="D1145" t="s">
        <v>51</v>
      </c>
      <c r="E1145">
        <v>85000</v>
      </c>
      <c r="F1145" t="s">
        <v>26</v>
      </c>
      <c r="G1145">
        <v>109024</v>
      </c>
      <c r="H1145" t="s">
        <v>27</v>
      </c>
      <c r="I1145">
        <v>50</v>
      </c>
      <c r="J1145" t="s">
        <v>27</v>
      </c>
      <c r="K1145" t="s">
        <v>16</v>
      </c>
      <c r="L1145" t="str" cm="1">
        <f t="array" ref="L1145">_xlfn.IFS(
  C1145="PT", "Part-time",
  C1145="FT", "Full-time",
  C1145="CT", "Contract",
  C1145="FL", "Freelance"
)</f>
        <v>Full-time</v>
      </c>
      <c r="M1145" t="str" cm="1">
        <f t="array" ref="M1145">_xlfn.IFS(
  B1145="EN", "Entry-level",
  B1145="MI", "Middle-level",
  B1145="SE", "Senior-level",
  B1145="EX", "Executive-level"
)</f>
        <v>Senior-level</v>
      </c>
    </row>
    <row r="1146" spans="1:13" hidden="1" x14ac:dyDescent="0.25">
      <c r="A1146">
        <v>2021</v>
      </c>
      <c r="B1146" t="s">
        <v>18</v>
      </c>
      <c r="C1146" t="s">
        <v>12</v>
      </c>
      <c r="D1146" t="s">
        <v>37</v>
      </c>
      <c r="E1146">
        <v>256000</v>
      </c>
      <c r="F1146" t="s">
        <v>14</v>
      </c>
      <c r="G1146">
        <v>256000</v>
      </c>
      <c r="H1146" t="s">
        <v>15</v>
      </c>
      <c r="I1146">
        <v>100</v>
      </c>
      <c r="J1146" t="s">
        <v>15</v>
      </c>
      <c r="K1146" t="s">
        <v>35</v>
      </c>
      <c r="L1146" t="str" cm="1">
        <f t="array" ref="L1146">_xlfn.IFS(
  C1146="PT", "Part-time",
  C1146="FT", "Full-time",
  C1146="CT", "Contract",
  C1146="FL", "Freelance"
)</f>
        <v>Full-time</v>
      </c>
      <c r="M1146" t="str" cm="1">
        <f t="array" ref="M1146">_xlfn.IFS(
  B1146="EN", "Entry-level",
  B1146="MI", "Middle-level",
  B1146="SE", "Senior-level",
  B1146="EX", "Executive-level"
)</f>
        <v>Senior-level</v>
      </c>
    </row>
    <row r="1147" spans="1:13" hidden="1" x14ac:dyDescent="0.25">
      <c r="A1147">
        <v>2021</v>
      </c>
      <c r="B1147" t="s">
        <v>11</v>
      </c>
      <c r="C1147" t="s">
        <v>12</v>
      </c>
      <c r="D1147" t="s">
        <v>19</v>
      </c>
      <c r="E1147">
        <v>110000</v>
      </c>
      <c r="F1147" t="s">
        <v>14</v>
      </c>
      <c r="G1147">
        <v>110000</v>
      </c>
      <c r="H1147" t="s">
        <v>15</v>
      </c>
      <c r="I1147">
        <v>100</v>
      </c>
      <c r="J1147" t="s">
        <v>15</v>
      </c>
      <c r="K1147" t="s">
        <v>28</v>
      </c>
      <c r="L1147" t="str" cm="1">
        <f t="array" ref="L1147">_xlfn.IFS(
  C1147="PT", "Part-time",
  C1147="FT", "Full-time",
  C1147="CT", "Contract",
  C1147="FL", "Freelance"
)</f>
        <v>Full-time</v>
      </c>
      <c r="M1147" t="str" cm="1">
        <f t="array" ref="M1147">_xlfn.IFS(
  B1147="EN", "Entry-level",
  B1147="MI", "Middle-level",
  B1147="SE", "Senior-level",
  B1147="EX", "Executive-level"
)</f>
        <v>Middle-level</v>
      </c>
    </row>
    <row r="1148" spans="1:13" x14ac:dyDescent="0.25">
      <c r="A1148">
        <v>2020</v>
      </c>
      <c r="B1148" t="s">
        <v>11</v>
      </c>
      <c r="C1148" t="s">
        <v>12</v>
      </c>
      <c r="D1148" t="s">
        <v>17</v>
      </c>
      <c r="E1148">
        <v>70000</v>
      </c>
      <c r="F1148" t="s">
        <v>20</v>
      </c>
      <c r="G1148">
        <v>79833</v>
      </c>
      <c r="H1148" t="s">
        <v>53</v>
      </c>
      <c r="I1148">
        <v>0</v>
      </c>
      <c r="J1148" t="s">
        <v>53</v>
      </c>
      <c r="K1148" t="s">
        <v>28</v>
      </c>
      <c r="L1148" t="str" cm="1">
        <f t="array" ref="L1148">_xlfn.IFS(
  C1148="PT", "Part-time",
  C1148="FT", "Full-time",
  C1148="CT", "Contract",
  C1148="FL", "Freelance"
)</f>
        <v>Full-time</v>
      </c>
      <c r="M1148" t="str" cm="1">
        <f t="array" ref="M1148">_xlfn.IFS(
  B1148="EN", "Entry-level",
  B1148="MI", "Middle-level",
  B1148="SE", "Senior-level",
  B1148="EX", "Executive-level"
)</f>
        <v>Middle-level</v>
      </c>
    </row>
    <row r="1149" spans="1:13" hidden="1" x14ac:dyDescent="0.25">
      <c r="A1149">
        <v>2021</v>
      </c>
      <c r="B1149" t="s">
        <v>25</v>
      </c>
      <c r="C1149" t="s">
        <v>12</v>
      </c>
      <c r="D1149" t="s">
        <v>19</v>
      </c>
      <c r="E1149">
        <v>72500</v>
      </c>
      <c r="F1149" t="s">
        <v>14</v>
      </c>
      <c r="G1149">
        <v>72500</v>
      </c>
      <c r="H1149" t="s">
        <v>15</v>
      </c>
      <c r="I1149">
        <v>100</v>
      </c>
      <c r="J1149" t="s">
        <v>15</v>
      </c>
      <c r="K1149" t="s">
        <v>28</v>
      </c>
      <c r="L1149" t="str" cm="1">
        <f t="array" ref="L1149">_xlfn.IFS(
  C1149="PT", "Part-time",
  C1149="FT", "Full-time",
  C1149="CT", "Contract",
  C1149="FL", "Freelance"
)</f>
        <v>Full-time</v>
      </c>
      <c r="M1149" t="str" cm="1">
        <f t="array" ref="M1149">_xlfn.IFS(
  B1149="EN", "Entry-level",
  B1149="MI", "Middle-level",
  B1149="SE", "Senior-level",
  B1149="EX", "Executive-level"
)</f>
        <v>Entry-level</v>
      </c>
    </row>
    <row r="1150" spans="1:13" hidden="1" x14ac:dyDescent="0.25">
      <c r="A1150">
        <v>2021</v>
      </c>
      <c r="B1150" t="s">
        <v>18</v>
      </c>
      <c r="C1150" t="s">
        <v>12</v>
      </c>
      <c r="D1150" t="s">
        <v>13</v>
      </c>
      <c r="E1150">
        <v>185000</v>
      </c>
      <c r="F1150" t="s">
        <v>14</v>
      </c>
      <c r="G1150">
        <v>185000</v>
      </c>
      <c r="H1150" t="s">
        <v>15</v>
      </c>
      <c r="I1150">
        <v>50</v>
      </c>
      <c r="J1150" t="s">
        <v>15</v>
      </c>
      <c r="K1150" t="s">
        <v>28</v>
      </c>
      <c r="L1150" t="str" cm="1">
        <f t="array" ref="L1150">_xlfn.IFS(
  C1150="PT", "Part-time",
  C1150="FT", "Full-time",
  C1150="CT", "Contract",
  C1150="FL", "Freelance"
)</f>
        <v>Full-time</v>
      </c>
      <c r="M1150" t="str" cm="1">
        <f t="array" ref="M1150">_xlfn.IFS(
  B1150="EN", "Entry-level",
  B1150="MI", "Middle-level",
  B1150="SE", "Senior-level",
  B1150="EX", "Executive-level"
)</f>
        <v>Senior-level</v>
      </c>
    </row>
    <row r="1151" spans="1:13" hidden="1" x14ac:dyDescent="0.25">
      <c r="A1151">
        <v>2021</v>
      </c>
      <c r="B1151" t="s">
        <v>11</v>
      </c>
      <c r="C1151" t="s">
        <v>33</v>
      </c>
      <c r="D1151" t="s">
        <v>19</v>
      </c>
      <c r="E1151">
        <v>59000</v>
      </c>
      <c r="F1151" t="s">
        <v>20</v>
      </c>
      <c r="G1151">
        <v>69741</v>
      </c>
      <c r="H1151" t="s">
        <v>78</v>
      </c>
      <c r="I1151">
        <v>100</v>
      </c>
      <c r="J1151" t="s">
        <v>78</v>
      </c>
      <c r="K1151" t="s">
        <v>28</v>
      </c>
      <c r="L1151" t="str" cm="1">
        <f t="array" ref="L1151">_xlfn.IFS(
  C1151="PT", "Part-time",
  C1151="FT", "Full-time",
  C1151="CT", "Contract",
  C1151="FL", "Freelance"
)</f>
        <v>Part-time</v>
      </c>
      <c r="M1151" t="str" cm="1">
        <f t="array" ref="M1151">_xlfn.IFS(
  B1151="EN", "Entry-level",
  B1151="MI", "Middle-level",
  B1151="SE", "Senior-level",
  B1151="EX", "Executive-level"
)</f>
        <v>Middle-level</v>
      </c>
    </row>
    <row r="1152" spans="1:13" hidden="1" x14ac:dyDescent="0.25">
      <c r="A1152">
        <v>2021</v>
      </c>
      <c r="B1152" t="s">
        <v>25</v>
      </c>
      <c r="C1152" t="s">
        <v>12</v>
      </c>
      <c r="D1152" t="s">
        <v>58</v>
      </c>
      <c r="E1152">
        <v>100000</v>
      </c>
      <c r="F1152" t="s">
        <v>14</v>
      </c>
      <c r="G1152">
        <v>100000</v>
      </c>
      <c r="H1152" t="s">
        <v>127</v>
      </c>
      <c r="I1152">
        <v>0</v>
      </c>
      <c r="J1152" t="s">
        <v>34</v>
      </c>
      <c r="K1152" t="s">
        <v>28</v>
      </c>
      <c r="L1152" t="str" cm="1">
        <f t="array" ref="L1152">_xlfn.IFS(
  C1152="PT", "Part-time",
  C1152="FT", "Full-time",
  C1152="CT", "Contract",
  C1152="FL", "Freelance"
)</f>
        <v>Full-time</v>
      </c>
      <c r="M1152" t="str" cm="1">
        <f t="array" ref="M1152">_xlfn.IFS(
  B1152="EN", "Entry-level",
  B1152="MI", "Middle-level",
  B1152="SE", "Senior-level",
  B1152="EX", "Executive-level"
)</f>
        <v>Entry-level</v>
      </c>
    </row>
    <row r="1153" spans="1:13" hidden="1" x14ac:dyDescent="0.25">
      <c r="A1153">
        <v>2021</v>
      </c>
      <c r="B1153" t="s">
        <v>11</v>
      </c>
      <c r="C1153" t="s">
        <v>12</v>
      </c>
      <c r="D1153" t="s">
        <v>19</v>
      </c>
      <c r="E1153">
        <v>112000</v>
      </c>
      <c r="F1153" t="s">
        <v>14</v>
      </c>
      <c r="G1153">
        <v>112000</v>
      </c>
      <c r="H1153" t="s">
        <v>15</v>
      </c>
      <c r="I1153">
        <v>100</v>
      </c>
      <c r="J1153" t="s">
        <v>15</v>
      </c>
      <c r="K1153" t="s">
        <v>28</v>
      </c>
      <c r="L1153" t="str" cm="1">
        <f t="array" ref="L1153">_xlfn.IFS(
  C1153="PT", "Part-time",
  C1153="FT", "Full-time",
  C1153="CT", "Contract",
  C1153="FL", "Freelance"
)</f>
        <v>Full-time</v>
      </c>
      <c r="M1153" t="str" cm="1">
        <f t="array" ref="M1153">_xlfn.IFS(
  B1153="EN", "Entry-level",
  B1153="MI", "Middle-level",
  B1153="SE", "Senior-level",
  B1153="EX", "Executive-level"
)</f>
        <v>Middle-level</v>
      </c>
    </row>
    <row r="1154" spans="1:13" hidden="1" x14ac:dyDescent="0.25">
      <c r="A1154">
        <v>2020</v>
      </c>
      <c r="B1154" t="s">
        <v>18</v>
      </c>
      <c r="C1154" t="s">
        <v>12</v>
      </c>
      <c r="D1154" t="s">
        <v>13</v>
      </c>
      <c r="E1154">
        <v>150000</v>
      </c>
      <c r="F1154" t="s">
        <v>14</v>
      </c>
      <c r="G1154">
        <v>150000</v>
      </c>
      <c r="H1154" t="s">
        <v>15</v>
      </c>
      <c r="I1154">
        <v>50</v>
      </c>
      <c r="J1154" t="s">
        <v>15</v>
      </c>
      <c r="K1154" t="s">
        <v>28</v>
      </c>
      <c r="L1154" t="str" cm="1">
        <f t="array" ref="L1154">_xlfn.IFS(
  C1154="PT", "Part-time",
  C1154="FT", "Full-time",
  C1154="CT", "Contract",
  C1154="FL", "Freelance"
)</f>
        <v>Full-time</v>
      </c>
      <c r="M1154" t="str" cm="1">
        <f t="array" ref="M1154">_xlfn.IFS(
  B1154="EN", "Entry-level",
  B1154="MI", "Middle-level",
  B1154="SE", "Senior-level",
  B1154="EX", "Executive-level"
)</f>
        <v>Senior-level</v>
      </c>
    </row>
    <row r="1155" spans="1:13" x14ac:dyDescent="0.25">
      <c r="A1155">
        <v>2021</v>
      </c>
      <c r="B1155" t="s">
        <v>18</v>
      </c>
      <c r="C1155" t="s">
        <v>12</v>
      </c>
      <c r="D1155" t="s">
        <v>17</v>
      </c>
      <c r="E1155">
        <v>180000</v>
      </c>
      <c r="F1155" t="s">
        <v>126</v>
      </c>
      <c r="G1155">
        <v>20171</v>
      </c>
      <c r="H1155" t="s">
        <v>62</v>
      </c>
      <c r="I1155">
        <v>50</v>
      </c>
      <c r="J1155" t="s">
        <v>62</v>
      </c>
      <c r="K1155" t="s">
        <v>28</v>
      </c>
      <c r="L1155" t="str" cm="1">
        <f t="array" ref="L1155">_xlfn.IFS(
  C1155="PT", "Part-time",
  C1155="FT", "Full-time",
  C1155="CT", "Contract",
  C1155="FL", "Freelance"
)</f>
        <v>Full-time</v>
      </c>
      <c r="M1155" t="str" cm="1">
        <f t="array" ref="M1155">_xlfn.IFS(
  B1155="EN", "Entry-level",
  B1155="MI", "Middle-level",
  B1155="SE", "Senior-level",
  B1155="EX", "Executive-level"
)</f>
        <v>Senior-level</v>
      </c>
    </row>
    <row r="1156" spans="1:13" hidden="1" x14ac:dyDescent="0.25">
      <c r="A1156">
        <v>2021</v>
      </c>
      <c r="B1156" t="s">
        <v>18</v>
      </c>
      <c r="C1156" t="s">
        <v>12</v>
      </c>
      <c r="D1156" t="s">
        <v>63</v>
      </c>
      <c r="E1156">
        <v>55000</v>
      </c>
      <c r="F1156" t="s">
        <v>14</v>
      </c>
      <c r="G1156">
        <v>55000</v>
      </c>
      <c r="H1156" t="s">
        <v>21</v>
      </c>
      <c r="I1156">
        <v>100</v>
      </c>
      <c r="J1156" t="s">
        <v>21</v>
      </c>
      <c r="K1156" t="s">
        <v>28</v>
      </c>
      <c r="L1156" t="str" cm="1">
        <f t="array" ref="L1156">_xlfn.IFS(
  C1156="PT", "Part-time",
  C1156="FT", "Full-time",
  C1156="CT", "Contract",
  C1156="FL", "Freelance"
)</f>
        <v>Full-time</v>
      </c>
      <c r="M1156" t="str" cm="1">
        <f t="array" ref="M1156">_xlfn.IFS(
  B1156="EN", "Entry-level",
  B1156="MI", "Middle-level",
  B1156="SE", "Senior-level",
  B1156="EX", "Executive-level"
)</f>
        <v>Senior-level</v>
      </c>
    </row>
    <row r="1157" spans="1:13" x14ac:dyDescent="0.25">
      <c r="A1157">
        <v>2021</v>
      </c>
      <c r="B1157" t="s">
        <v>25</v>
      </c>
      <c r="C1157" t="s">
        <v>12</v>
      </c>
      <c r="D1157" t="s">
        <v>17</v>
      </c>
      <c r="E1157">
        <v>58000</v>
      </c>
      <c r="F1157" t="s">
        <v>14</v>
      </c>
      <c r="G1157">
        <v>58000</v>
      </c>
      <c r="H1157" t="s">
        <v>15</v>
      </c>
      <c r="I1157">
        <v>50</v>
      </c>
      <c r="J1157" t="s">
        <v>15</v>
      </c>
      <c r="K1157" t="s">
        <v>28</v>
      </c>
      <c r="L1157" t="str" cm="1">
        <f t="array" ref="L1157">_xlfn.IFS(
  C1157="PT", "Part-time",
  C1157="FT", "Full-time",
  C1157="CT", "Contract",
  C1157="FL", "Freelance"
)</f>
        <v>Full-time</v>
      </c>
      <c r="M1157" t="str" cm="1">
        <f t="array" ref="M1157">_xlfn.IFS(
  B1157="EN", "Entry-level",
  B1157="MI", "Middle-level",
  B1157="SE", "Senior-level",
  B1157="EX", "Executive-level"
)</f>
        <v>Entry-level</v>
      </c>
    </row>
    <row r="1158" spans="1:13" x14ac:dyDescent="0.25">
      <c r="A1158">
        <v>2021</v>
      </c>
      <c r="B1158" t="s">
        <v>25</v>
      </c>
      <c r="C1158" t="s">
        <v>12</v>
      </c>
      <c r="D1158" t="s">
        <v>17</v>
      </c>
      <c r="E1158">
        <v>100000</v>
      </c>
      <c r="F1158" t="s">
        <v>14</v>
      </c>
      <c r="G1158">
        <v>100000</v>
      </c>
      <c r="H1158" t="s">
        <v>15</v>
      </c>
      <c r="I1158">
        <v>100</v>
      </c>
      <c r="J1158" t="s">
        <v>15</v>
      </c>
      <c r="K1158" t="s">
        <v>16</v>
      </c>
      <c r="L1158" t="str" cm="1">
        <f t="array" ref="L1158">_xlfn.IFS(
  C1158="PT", "Part-time",
  C1158="FT", "Full-time",
  C1158="CT", "Contract",
  C1158="FL", "Freelance"
)</f>
        <v>Full-time</v>
      </c>
      <c r="M1158" t="str" cm="1">
        <f t="array" ref="M1158">_xlfn.IFS(
  B1158="EN", "Entry-level",
  B1158="MI", "Middle-level",
  B1158="SE", "Senior-level",
  B1158="EX", "Executive-level"
)</f>
        <v>Entry-level</v>
      </c>
    </row>
    <row r="1159" spans="1:13" x14ac:dyDescent="0.25">
      <c r="A1159">
        <v>2021</v>
      </c>
      <c r="B1159" t="s">
        <v>18</v>
      </c>
      <c r="C1159" t="s">
        <v>12</v>
      </c>
      <c r="D1159" t="s">
        <v>17</v>
      </c>
      <c r="E1159">
        <v>65720</v>
      </c>
      <c r="F1159" t="s">
        <v>20</v>
      </c>
      <c r="G1159">
        <v>77684</v>
      </c>
      <c r="H1159" t="s">
        <v>29</v>
      </c>
      <c r="I1159">
        <v>50</v>
      </c>
      <c r="J1159" t="s">
        <v>29</v>
      </c>
      <c r="K1159" t="s">
        <v>16</v>
      </c>
      <c r="L1159" t="str" cm="1">
        <f t="array" ref="L1159">_xlfn.IFS(
  C1159="PT", "Part-time",
  C1159="FT", "Full-time",
  C1159="CT", "Contract",
  C1159="FL", "Freelance"
)</f>
        <v>Full-time</v>
      </c>
      <c r="M1159" t="str" cm="1">
        <f t="array" ref="M1159">_xlfn.IFS(
  B1159="EN", "Entry-level",
  B1159="MI", "Middle-level",
  B1159="SE", "Senior-level",
  B1159="EX", "Executive-level"
)</f>
        <v>Senior-level</v>
      </c>
    </row>
    <row r="1160" spans="1:13" hidden="1" x14ac:dyDescent="0.25">
      <c r="A1160">
        <v>2021</v>
      </c>
      <c r="B1160" t="s">
        <v>25</v>
      </c>
      <c r="C1160" t="s">
        <v>12</v>
      </c>
      <c r="D1160" t="s">
        <v>13</v>
      </c>
      <c r="E1160">
        <v>85000</v>
      </c>
      <c r="F1160" t="s">
        <v>14</v>
      </c>
      <c r="G1160">
        <v>85000</v>
      </c>
      <c r="H1160" t="s">
        <v>78</v>
      </c>
      <c r="I1160">
        <v>100</v>
      </c>
      <c r="J1160" t="s">
        <v>53</v>
      </c>
      <c r="K1160" t="s">
        <v>35</v>
      </c>
      <c r="L1160" t="str" cm="1">
        <f t="array" ref="L1160">_xlfn.IFS(
  C1160="PT", "Part-time",
  C1160="FT", "Full-time",
  C1160="CT", "Contract",
  C1160="FL", "Freelance"
)</f>
        <v>Full-time</v>
      </c>
      <c r="M1160" t="str" cm="1">
        <f t="array" ref="M1160">_xlfn.IFS(
  B1160="EN", "Entry-level",
  B1160="MI", "Middle-level",
  B1160="SE", "Senior-level",
  B1160="EX", "Executive-level"
)</f>
        <v>Entry-level</v>
      </c>
    </row>
    <row r="1161" spans="1:13" hidden="1" x14ac:dyDescent="0.25">
      <c r="A1161">
        <v>2021</v>
      </c>
      <c r="B1161" t="s">
        <v>25</v>
      </c>
      <c r="C1161" t="s">
        <v>12</v>
      </c>
      <c r="D1161" t="s">
        <v>48</v>
      </c>
      <c r="E1161">
        <v>65000</v>
      </c>
      <c r="F1161" t="s">
        <v>20</v>
      </c>
      <c r="G1161">
        <v>76833</v>
      </c>
      <c r="H1161" t="s">
        <v>53</v>
      </c>
      <c r="I1161">
        <v>0</v>
      </c>
      <c r="J1161" t="s">
        <v>53</v>
      </c>
      <c r="K1161" t="s">
        <v>28</v>
      </c>
      <c r="L1161" t="str" cm="1">
        <f t="array" ref="L1161">_xlfn.IFS(
  C1161="PT", "Part-time",
  C1161="FT", "Full-time",
  C1161="CT", "Contract",
  C1161="FL", "Freelance"
)</f>
        <v>Full-time</v>
      </c>
      <c r="M1161" t="str" cm="1">
        <f t="array" ref="M1161">_xlfn.IFS(
  B1161="EN", "Entry-level",
  B1161="MI", "Middle-level",
  B1161="SE", "Senior-level",
  B1161="EX", "Executive-level"
)</f>
        <v>Entry-level</v>
      </c>
    </row>
    <row r="1162" spans="1:13" hidden="1" x14ac:dyDescent="0.25">
      <c r="A1162">
        <v>2020</v>
      </c>
      <c r="B1162" t="s">
        <v>25</v>
      </c>
      <c r="C1162" t="s">
        <v>12</v>
      </c>
      <c r="D1162" t="s">
        <v>24</v>
      </c>
      <c r="E1162">
        <v>72000</v>
      </c>
      <c r="F1162" t="s">
        <v>14</v>
      </c>
      <c r="G1162">
        <v>72000</v>
      </c>
      <c r="H1162" t="s">
        <v>15</v>
      </c>
      <c r="I1162">
        <v>100</v>
      </c>
      <c r="J1162" t="s">
        <v>15</v>
      </c>
      <c r="K1162" t="s">
        <v>28</v>
      </c>
      <c r="L1162" t="str" cm="1">
        <f t="array" ref="L1162">_xlfn.IFS(
  C1162="PT", "Part-time",
  C1162="FT", "Full-time",
  C1162="CT", "Contract",
  C1162="FL", "Freelance"
)</f>
        <v>Full-time</v>
      </c>
      <c r="M1162" t="str" cm="1">
        <f t="array" ref="M1162">_xlfn.IFS(
  B1162="EN", "Entry-level",
  B1162="MI", "Middle-level",
  B1162="SE", "Senior-level",
  B1162="EX", "Executive-level"
)</f>
        <v>Entry-level</v>
      </c>
    </row>
    <row r="1163" spans="1:13" hidden="1" x14ac:dyDescent="0.25">
      <c r="A1163">
        <v>2021</v>
      </c>
      <c r="B1163" t="s">
        <v>25</v>
      </c>
      <c r="C1163" t="s">
        <v>12</v>
      </c>
      <c r="D1163" t="s">
        <v>19</v>
      </c>
      <c r="E1163">
        <v>55000</v>
      </c>
      <c r="F1163" t="s">
        <v>20</v>
      </c>
      <c r="G1163">
        <v>65013</v>
      </c>
      <c r="H1163" t="s">
        <v>53</v>
      </c>
      <c r="I1163">
        <v>50</v>
      </c>
      <c r="J1163" t="s">
        <v>53</v>
      </c>
      <c r="K1163" t="s">
        <v>16</v>
      </c>
      <c r="L1163" t="str" cm="1">
        <f t="array" ref="L1163">_xlfn.IFS(
  C1163="PT", "Part-time",
  C1163="FT", "Full-time",
  C1163="CT", "Contract",
  C1163="FL", "Freelance"
)</f>
        <v>Full-time</v>
      </c>
      <c r="M1163" t="str" cm="1">
        <f t="array" ref="M1163">_xlfn.IFS(
  B1163="EN", "Entry-level",
  B1163="MI", "Middle-level",
  B1163="SE", "Senior-level",
  B1163="EX", "Executive-level"
)</f>
        <v>Entry-level</v>
      </c>
    </row>
    <row r="1164" spans="1:13" hidden="1" x14ac:dyDescent="0.25">
      <c r="A1164">
        <v>2021</v>
      </c>
      <c r="B1164" t="s">
        <v>11</v>
      </c>
      <c r="C1164" t="s">
        <v>12</v>
      </c>
      <c r="D1164" t="s">
        <v>19</v>
      </c>
      <c r="E1164">
        <v>250000</v>
      </c>
      <c r="F1164" t="s">
        <v>126</v>
      </c>
      <c r="G1164">
        <v>28016</v>
      </c>
      <c r="H1164" t="s">
        <v>62</v>
      </c>
      <c r="I1164">
        <v>100</v>
      </c>
      <c r="J1164" t="s">
        <v>62</v>
      </c>
      <c r="K1164" t="s">
        <v>16</v>
      </c>
      <c r="L1164" t="str" cm="1">
        <f t="array" ref="L1164">_xlfn.IFS(
  C1164="PT", "Part-time",
  C1164="FT", "Full-time",
  C1164="CT", "Contract",
  C1164="FL", "Freelance"
)</f>
        <v>Full-time</v>
      </c>
      <c r="M1164" t="str" cm="1">
        <f t="array" ref="M1164">_xlfn.IFS(
  B1164="EN", "Entry-level",
  B1164="MI", "Middle-level",
  B1164="SE", "Senior-level",
  B1164="EX", "Executive-level"
)</f>
        <v>Middle-level</v>
      </c>
    </row>
    <row r="1165" spans="1:13" hidden="1" x14ac:dyDescent="0.25">
      <c r="A1165">
        <v>2021</v>
      </c>
      <c r="B1165" t="s">
        <v>11</v>
      </c>
      <c r="C1165" t="s">
        <v>12</v>
      </c>
      <c r="D1165" t="s">
        <v>19</v>
      </c>
      <c r="E1165">
        <v>111775</v>
      </c>
      <c r="F1165" t="s">
        <v>14</v>
      </c>
      <c r="G1165">
        <v>111775</v>
      </c>
      <c r="H1165" t="s">
        <v>15</v>
      </c>
      <c r="I1165">
        <v>0</v>
      </c>
      <c r="J1165" t="s">
        <v>15</v>
      </c>
      <c r="K1165" t="s">
        <v>16</v>
      </c>
      <c r="L1165" t="str" cm="1">
        <f t="array" ref="L1165">_xlfn.IFS(
  C1165="PT", "Part-time",
  C1165="FT", "Full-time",
  C1165="CT", "Contract",
  C1165="FL", "Freelance"
)</f>
        <v>Full-time</v>
      </c>
      <c r="M1165" t="str" cm="1">
        <f t="array" ref="M1165">_xlfn.IFS(
  B1165="EN", "Entry-level",
  B1165="MI", "Middle-level",
  B1165="SE", "Senior-level",
  B1165="EX", "Executive-level"
)</f>
        <v>Middle-level</v>
      </c>
    </row>
    <row r="1166" spans="1:13" hidden="1" x14ac:dyDescent="0.25">
      <c r="A1166">
        <v>2021</v>
      </c>
      <c r="B1166" t="s">
        <v>11</v>
      </c>
      <c r="C1166" t="s">
        <v>12</v>
      </c>
      <c r="D1166" t="s">
        <v>19</v>
      </c>
      <c r="E1166">
        <v>93150</v>
      </c>
      <c r="F1166" t="s">
        <v>14</v>
      </c>
      <c r="G1166">
        <v>93150</v>
      </c>
      <c r="H1166" t="s">
        <v>15</v>
      </c>
      <c r="I1166">
        <v>0</v>
      </c>
      <c r="J1166" t="s">
        <v>15</v>
      </c>
      <c r="K1166" t="s">
        <v>16</v>
      </c>
      <c r="L1166" t="str" cm="1">
        <f t="array" ref="L1166">_xlfn.IFS(
  C1166="PT", "Part-time",
  C1166="FT", "Full-time",
  C1166="CT", "Contract",
  C1166="FL", "Freelance"
)</f>
        <v>Full-time</v>
      </c>
      <c r="M1166" t="str" cm="1">
        <f t="array" ref="M1166">_xlfn.IFS(
  B1166="EN", "Entry-level",
  B1166="MI", "Middle-level",
  B1166="SE", "Senior-level",
  B1166="EX", "Executive-level"
)</f>
        <v>Middle-level</v>
      </c>
    </row>
    <row r="1167" spans="1:13" hidden="1" x14ac:dyDescent="0.25">
      <c r="A1167">
        <v>2021</v>
      </c>
      <c r="B1167" t="s">
        <v>18</v>
      </c>
      <c r="C1167" t="s">
        <v>12</v>
      </c>
      <c r="D1167" t="s">
        <v>96</v>
      </c>
      <c r="E1167">
        <v>160000</v>
      </c>
      <c r="F1167" t="s">
        <v>14</v>
      </c>
      <c r="G1167">
        <v>160000</v>
      </c>
      <c r="H1167" t="s">
        <v>67</v>
      </c>
      <c r="I1167">
        <v>50</v>
      </c>
      <c r="J1167" t="s">
        <v>15</v>
      </c>
      <c r="K1167" t="s">
        <v>35</v>
      </c>
      <c r="L1167" t="str" cm="1">
        <f t="array" ref="L1167">_xlfn.IFS(
  C1167="PT", "Part-time",
  C1167="FT", "Full-time",
  C1167="CT", "Contract",
  C1167="FL", "Freelance"
)</f>
        <v>Full-time</v>
      </c>
      <c r="M1167" t="str" cm="1">
        <f t="array" ref="M1167">_xlfn.IFS(
  B1167="EN", "Entry-level",
  B1167="MI", "Middle-level",
  B1167="SE", "Senior-level",
  B1167="EX", "Executive-level"
)</f>
        <v>Senior-level</v>
      </c>
    </row>
    <row r="1168" spans="1:13" x14ac:dyDescent="0.25">
      <c r="A1168">
        <v>2021</v>
      </c>
      <c r="B1168" t="s">
        <v>11</v>
      </c>
      <c r="C1168" t="s">
        <v>12</v>
      </c>
      <c r="D1168" t="s">
        <v>17</v>
      </c>
      <c r="E1168">
        <v>21600</v>
      </c>
      <c r="F1168" t="s">
        <v>20</v>
      </c>
      <c r="G1168">
        <v>25532</v>
      </c>
      <c r="H1168" t="s">
        <v>128</v>
      </c>
      <c r="I1168">
        <v>100</v>
      </c>
      <c r="J1168" t="s">
        <v>53</v>
      </c>
      <c r="K1168" t="s">
        <v>35</v>
      </c>
      <c r="L1168" t="str" cm="1">
        <f t="array" ref="L1168">_xlfn.IFS(
  C1168="PT", "Part-time",
  C1168="FT", "Full-time",
  C1168="CT", "Contract",
  C1168="FL", "Freelance"
)</f>
        <v>Full-time</v>
      </c>
      <c r="M1168" t="str" cm="1">
        <f t="array" ref="M1168">_xlfn.IFS(
  B1168="EN", "Entry-level",
  B1168="MI", "Middle-level",
  B1168="SE", "Senior-level",
  B1168="EX", "Executive-level"
)</f>
        <v>Middle-level</v>
      </c>
    </row>
    <row r="1169" spans="1:13" hidden="1" x14ac:dyDescent="0.25">
      <c r="A1169">
        <v>2021</v>
      </c>
      <c r="B1169" t="s">
        <v>18</v>
      </c>
      <c r="C1169" t="s">
        <v>12</v>
      </c>
      <c r="D1169" t="s">
        <v>13</v>
      </c>
      <c r="E1169">
        <v>4900000</v>
      </c>
      <c r="F1169" t="s">
        <v>43</v>
      </c>
      <c r="G1169">
        <v>66265</v>
      </c>
      <c r="H1169" t="s">
        <v>44</v>
      </c>
      <c r="I1169">
        <v>0</v>
      </c>
      <c r="J1169" t="s">
        <v>44</v>
      </c>
      <c r="K1169" t="s">
        <v>28</v>
      </c>
      <c r="L1169" t="str" cm="1">
        <f t="array" ref="L1169">_xlfn.IFS(
  C1169="PT", "Part-time",
  C1169="FT", "Full-time",
  C1169="CT", "Contract",
  C1169="FL", "Freelance"
)</f>
        <v>Full-time</v>
      </c>
      <c r="M1169" t="str" cm="1">
        <f t="array" ref="M1169">_xlfn.IFS(
  B1169="EN", "Entry-level",
  B1169="MI", "Middle-level",
  B1169="SE", "Senior-level",
  B1169="EX", "Executive-level"
)</f>
        <v>Senior-level</v>
      </c>
    </row>
    <row r="1170" spans="1:13" x14ac:dyDescent="0.25">
      <c r="A1170">
        <v>2021</v>
      </c>
      <c r="B1170" t="s">
        <v>11</v>
      </c>
      <c r="C1170" t="s">
        <v>12</v>
      </c>
      <c r="D1170" t="s">
        <v>17</v>
      </c>
      <c r="E1170">
        <v>1250000</v>
      </c>
      <c r="F1170" t="s">
        <v>43</v>
      </c>
      <c r="G1170">
        <v>16904</v>
      </c>
      <c r="H1170" t="s">
        <v>44</v>
      </c>
      <c r="I1170">
        <v>100</v>
      </c>
      <c r="J1170" t="s">
        <v>44</v>
      </c>
      <c r="K1170" t="s">
        <v>35</v>
      </c>
      <c r="L1170" t="str" cm="1">
        <f t="array" ref="L1170">_xlfn.IFS(
  C1170="PT", "Part-time",
  C1170="FT", "Full-time",
  C1170="CT", "Contract",
  C1170="FL", "Freelance"
)</f>
        <v>Full-time</v>
      </c>
      <c r="M1170" t="str" cm="1">
        <f t="array" ref="M1170">_xlfn.IFS(
  B1170="EN", "Entry-level",
  B1170="MI", "Middle-level",
  B1170="SE", "Senior-level",
  B1170="EX", "Executive-level"
)</f>
        <v>Middle-level</v>
      </c>
    </row>
    <row r="1171" spans="1:13" hidden="1" x14ac:dyDescent="0.25">
      <c r="A1171">
        <v>2021</v>
      </c>
      <c r="B1171" t="s">
        <v>18</v>
      </c>
      <c r="C1171" t="s">
        <v>12</v>
      </c>
      <c r="D1171" t="s">
        <v>24</v>
      </c>
      <c r="E1171">
        <v>54000</v>
      </c>
      <c r="F1171" t="s">
        <v>20</v>
      </c>
      <c r="G1171">
        <v>63831</v>
      </c>
      <c r="H1171" t="s">
        <v>53</v>
      </c>
      <c r="I1171">
        <v>50</v>
      </c>
      <c r="J1171" t="s">
        <v>53</v>
      </c>
      <c r="K1171" t="s">
        <v>28</v>
      </c>
      <c r="L1171" t="str" cm="1">
        <f t="array" ref="L1171">_xlfn.IFS(
  C1171="PT", "Part-time",
  C1171="FT", "Full-time",
  C1171="CT", "Contract",
  C1171="FL", "Freelance"
)</f>
        <v>Full-time</v>
      </c>
      <c r="M1171" t="str" cm="1">
        <f t="array" ref="M1171">_xlfn.IFS(
  B1171="EN", "Entry-level",
  B1171="MI", "Middle-level",
  B1171="SE", "Senior-level",
  B1171="EX", "Executive-level"
)</f>
        <v>Senior-level</v>
      </c>
    </row>
    <row r="1172" spans="1:13" hidden="1" x14ac:dyDescent="0.25">
      <c r="A1172">
        <v>2020</v>
      </c>
      <c r="B1172" t="s">
        <v>18</v>
      </c>
      <c r="C1172" t="s">
        <v>12</v>
      </c>
      <c r="D1172" t="s">
        <v>54</v>
      </c>
      <c r="E1172">
        <v>190000</v>
      </c>
      <c r="F1172" t="s">
        <v>14</v>
      </c>
      <c r="G1172">
        <v>190000</v>
      </c>
      <c r="H1172" t="s">
        <v>15</v>
      </c>
      <c r="I1172">
        <v>100</v>
      </c>
      <c r="J1172" t="s">
        <v>15</v>
      </c>
      <c r="K1172" t="s">
        <v>35</v>
      </c>
      <c r="L1172" t="str" cm="1">
        <f t="array" ref="L1172">_xlfn.IFS(
  C1172="PT", "Part-time",
  C1172="FT", "Full-time",
  C1172="CT", "Contract",
  C1172="FL", "Freelance"
)</f>
        <v>Full-time</v>
      </c>
      <c r="M1172" t="str" cm="1">
        <f t="array" ref="M1172">_xlfn.IFS(
  B1172="EN", "Entry-level",
  B1172="MI", "Middle-level",
  B1172="SE", "Senior-level",
  B1172="EX", "Executive-level"
)</f>
        <v>Senior-level</v>
      </c>
    </row>
    <row r="1173" spans="1:13" hidden="1" x14ac:dyDescent="0.25">
      <c r="A1173">
        <v>2021</v>
      </c>
      <c r="B1173" t="s">
        <v>22</v>
      </c>
      <c r="C1173" t="s">
        <v>12</v>
      </c>
      <c r="D1173" t="s">
        <v>77</v>
      </c>
      <c r="E1173">
        <v>120000</v>
      </c>
      <c r="F1173" t="s">
        <v>20</v>
      </c>
      <c r="G1173">
        <v>141846</v>
      </c>
      <c r="H1173" t="s">
        <v>53</v>
      </c>
      <c r="I1173">
        <v>0</v>
      </c>
      <c r="J1173" t="s">
        <v>53</v>
      </c>
      <c r="K1173" t="s">
        <v>28</v>
      </c>
      <c r="L1173" t="str" cm="1">
        <f t="array" ref="L1173">_xlfn.IFS(
  C1173="PT", "Part-time",
  C1173="FT", "Full-time",
  C1173="CT", "Contract",
  C1173="FL", "Freelance"
)</f>
        <v>Full-time</v>
      </c>
      <c r="M1173" t="str" cm="1">
        <f t="array" ref="M1173">_xlfn.IFS(
  B1173="EN", "Entry-level",
  B1173="MI", "Middle-level",
  B1173="SE", "Senior-level",
  B1173="EX", "Executive-level"
)</f>
        <v>Executive-level</v>
      </c>
    </row>
    <row r="1174" spans="1:13" hidden="1" x14ac:dyDescent="0.25">
      <c r="A1174">
        <v>2021</v>
      </c>
      <c r="B1174" t="s">
        <v>25</v>
      </c>
      <c r="C1174" t="s">
        <v>12</v>
      </c>
      <c r="D1174" t="s">
        <v>51</v>
      </c>
      <c r="E1174">
        <v>1200000</v>
      </c>
      <c r="F1174" t="s">
        <v>43</v>
      </c>
      <c r="G1174">
        <v>16228</v>
      </c>
      <c r="H1174" t="s">
        <v>44</v>
      </c>
      <c r="I1174">
        <v>100</v>
      </c>
      <c r="J1174" t="s">
        <v>44</v>
      </c>
      <c r="K1174" t="s">
        <v>28</v>
      </c>
      <c r="L1174" t="str" cm="1">
        <f t="array" ref="L1174">_xlfn.IFS(
  C1174="PT", "Part-time",
  C1174="FT", "Full-time",
  C1174="CT", "Contract",
  C1174="FL", "Freelance"
)</f>
        <v>Full-time</v>
      </c>
      <c r="M1174" t="str" cm="1">
        <f t="array" ref="M1174">_xlfn.IFS(
  B1174="EN", "Entry-level",
  B1174="MI", "Middle-level",
  B1174="SE", "Senior-level",
  B1174="EX", "Executive-level"
)</f>
        <v>Entry-level</v>
      </c>
    </row>
    <row r="1175" spans="1:13" hidden="1" x14ac:dyDescent="0.25">
      <c r="A1175">
        <v>2021</v>
      </c>
      <c r="B1175" t="s">
        <v>18</v>
      </c>
      <c r="C1175" t="s">
        <v>12</v>
      </c>
      <c r="D1175" t="s">
        <v>24</v>
      </c>
      <c r="E1175">
        <v>90000</v>
      </c>
      <c r="F1175" t="s">
        <v>42</v>
      </c>
      <c r="G1175">
        <v>71786</v>
      </c>
      <c r="H1175" t="s">
        <v>30</v>
      </c>
      <c r="I1175">
        <v>100</v>
      </c>
      <c r="J1175" t="s">
        <v>30</v>
      </c>
      <c r="K1175" t="s">
        <v>16</v>
      </c>
      <c r="L1175" t="str" cm="1">
        <f t="array" ref="L1175">_xlfn.IFS(
  C1175="PT", "Part-time",
  C1175="FT", "Full-time",
  C1175="CT", "Contract",
  C1175="FL", "Freelance"
)</f>
        <v>Full-time</v>
      </c>
      <c r="M1175" t="str" cm="1">
        <f t="array" ref="M1175">_xlfn.IFS(
  B1175="EN", "Entry-level",
  B1175="MI", "Middle-level",
  B1175="SE", "Senior-level",
  B1175="EX", "Executive-level"
)</f>
        <v>Senior-level</v>
      </c>
    </row>
    <row r="1176" spans="1:13" x14ac:dyDescent="0.25">
      <c r="A1176">
        <v>2020</v>
      </c>
      <c r="B1176" t="s">
        <v>11</v>
      </c>
      <c r="C1176" t="s">
        <v>12</v>
      </c>
      <c r="D1176" t="s">
        <v>17</v>
      </c>
      <c r="E1176">
        <v>11000000</v>
      </c>
      <c r="F1176" t="s">
        <v>123</v>
      </c>
      <c r="G1176">
        <v>35735</v>
      </c>
      <c r="H1176" t="s">
        <v>124</v>
      </c>
      <c r="I1176">
        <v>50</v>
      </c>
      <c r="J1176" t="s">
        <v>124</v>
      </c>
      <c r="K1176" t="s">
        <v>28</v>
      </c>
      <c r="L1176" t="str" cm="1">
        <f t="array" ref="L1176">_xlfn.IFS(
  C1176="PT", "Part-time",
  C1176="FT", "Full-time",
  C1176="CT", "Contract",
  C1176="FL", "Freelance"
)</f>
        <v>Full-time</v>
      </c>
      <c r="M1176" t="str" cm="1">
        <f t="array" ref="M1176">_xlfn.IFS(
  B1176="EN", "Entry-level",
  B1176="MI", "Middle-level",
  B1176="SE", "Senior-level",
  B1176="EX", "Executive-level"
)</f>
        <v>Middle-level</v>
      </c>
    </row>
    <row r="1177" spans="1:13" x14ac:dyDescent="0.25">
      <c r="A1177">
        <v>2021</v>
      </c>
      <c r="B1177" t="s">
        <v>18</v>
      </c>
      <c r="C1177" t="s">
        <v>12</v>
      </c>
      <c r="D1177" t="s">
        <v>17</v>
      </c>
      <c r="E1177">
        <v>135000</v>
      </c>
      <c r="F1177" t="s">
        <v>14</v>
      </c>
      <c r="G1177">
        <v>135000</v>
      </c>
      <c r="H1177" t="s">
        <v>15</v>
      </c>
      <c r="I1177">
        <v>0</v>
      </c>
      <c r="J1177" t="s">
        <v>15</v>
      </c>
      <c r="K1177" t="s">
        <v>28</v>
      </c>
      <c r="L1177" t="str" cm="1">
        <f t="array" ref="L1177">_xlfn.IFS(
  C1177="PT", "Part-time",
  C1177="FT", "Full-time",
  C1177="CT", "Contract",
  C1177="FL", "Freelance"
)</f>
        <v>Full-time</v>
      </c>
      <c r="M1177" t="str" cm="1">
        <f t="array" ref="M1177">_xlfn.IFS(
  B1177="EN", "Entry-level",
  B1177="MI", "Middle-level",
  B1177="SE", "Senior-level",
  B1177="EX", "Executive-level"
)</f>
        <v>Senior-level</v>
      </c>
    </row>
    <row r="1178" spans="1:13" hidden="1" x14ac:dyDescent="0.25">
      <c r="A1178">
        <v>2021</v>
      </c>
      <c r="B1178" t="s">
        <v>25</v>
      </c>
      <c r="C1178" t="s">
        <v>12</v>
      </c>
      <c r="D1178" t="s">
        <v>13</v>
      </c>
      <c r="E1178">
        <v>21000</v>
      </c>
      <c r="F1178" t="s">
        <v>20</v>
      </c>
      <c r="G1178">
        <v>24823</v>
      </c>
      <c r="H1178" t="s">
        <v>53</v>
      </c>
      <c r="I1178">
        <v>50</v>
      </c>
      <c r="J1178" t="s">
        <v>53</v>
      </c>
      <c r="K1178" t="s">
        <v>16</v>
      </c>
      <c r="L1178" t="str" cm="1">
        <f t="array" ref="L1178">_xlfn.IFS(
  C1178="PT", "Part-time",
  C1178="FT", "Full-time",
  C1178="CT", "Contract",
  C1178="FL", "Freelance"
)</f>
        <v>Full-time</v>
      </c>
      <c r="M1178" t="str" cm="1">
        <f t="array" ref="M1178">_xlfn.IFS(
  B1178="EN", "Entry-level",
  B1178="MI", "Middle-level",
  B1178="SE", "Senior-level",
  B1178="EX", "Executive-level"
)</f>
        <v>Entry-level</v>
      </c>
    </row>
    <row r="1179" spans="1:13" hidden="1" x14ac:dyDescent="0.25">
      <c r="A1179">
        <v>2021</v>
      </c>
      <c r="B1179" t="s">
        <v>18</v>
      </c>
      <c r="C1179" t="s">
        <v>12</v>
      </c>
      <c r="D1179" t="s">
        <v>64</v>
      </c>
      <c r="E1179">
        <v>4000000</v>
      </c>
      <c r="F1179" t="s">
        <v>43</v>
      </c>
      <c r="G1179">
        <v>54094</v>
      </c>
      <c r="H1179" t="s">
        <v>44</v>
      </c>
      <c r="I1179">
        <v>50</v>
      </c>
      <c r="J1179" t="s">
        <v>15</v>
      </c>
      <c r="K1179" t="s">
        <v>28</v>
      </c>
      <c r="L1179" t="str" cm="1">
        <f t="array" ref="L1179">_xlfn.IFS(
  C1179="PT", "Part-time",
  C1179="FT", "Full-time",
  C1179="CT", "Contract",
  C1179="FL", "Freelance"
)</f>
        <v>Full-time</v>
      </c>
      <c r="M1179" t="str" cm="1">
        <f t="array" ref="M1179">_xlfn.IFS(
  B1179="EN", "Entry-level",
  B1179="MI", "Middle-level",
  B1179="SE", "Senior-level",
  B1179="EX", "Executive-level"
)</f>
        <v>Senior-level</v>
      </c>
    </row>
    <row r="1180" spans="1:13" hidden="1" x14ac:dyDescent="0.25">
      <c r="A1180">
        <v>2021</v>
      </c>
      <c r="B1180" t="s">
        <v>18</v>
      </c>
      <c r="C1180" t="s">
        <v>12</v>
      </c>
      <c r="D1180" t="s">
        <v>13</v>
      </c>
      <c r="E1180">
        <v>1799997</v>
      </c>
      <c r="F1180" t="s">
        <v>43</v>
      </c>
      <c r="G1180">
        <v>24342</v>
      </c>
      <c r="H1180" t="s">
        <v>44</v>
      </c>
      <c r="I1180">
        <v>100</v>
      </c>
      <c r="J1180" t="s">
        <v>44</v>
      </c>
      <c r="K1180" t="s">
        <v>28</v>
      </c>
      <c r="L1180" t="str" cm="1">
        <f t="array" ref="L1180">_xlfn.IFS(
  C1180="PT", "Part-time",
  C1180="FT", "Full-time",
  C1180="CT", "Contract",
  C1180="FL", "Freelance"
)</f>
        <v>Full-time</v>
      </c>
      <c r="M1180" t="str" cm="1">
        <f t="array" ref="M1180">_xlfn.IFS(
  B1180="EN", "Entry-level",
  B1180="MI", "Middle-level",
  B1180="SE", "Senior-level",
  B1180="EX", "Executive-level"
)</f>
        <v>Senior-level</v>
      </c>
    </row>
    <row r="1181" spans="1:13" hidden="1" x14ac:dyDescent="0.25">
      <c r="A1181">
        <v>2021</v>
      </c>
      <c r="B1181" t="s">
        <v>25</v>
      </c>
      <c r="C1181" t="s">
        <v>12</v>
      </c>
      <c r="D1181" t="s">
        <v>50</v>
      </c>
      <c r="E1181">
        <v>9272</v>
      </c>
      <c r="F1181" t="s">
        <v>14</v>
      </c>
      <c r="G1181">
        <v>9272</v>
      </c>
      <c r="H1181" t="s">
        <v>129</v>
      </c>
      <c r="I1181">
        <v>100</v>
      </c>
      <c r="J1181" t="s">
        <v>129</v>
      </c>
      <c r="K1181" t="s">
        <v>35</v>
      </c>
      <c r="L1181" t="str" cm="1">
        <f t="array" ref="L1181">_xlfn.IFS(
  C1181="PT", "Part-time",
  C1181="FT", "Full-time",
  C1181="CT", "Contract",
  C1181="FL", "Freelance"
)</f>
        <v>Full-time</v>
      </c>
      <c r="M1181" t="str" cm="1">
        <f t="array" ref="M1181">_xlfn.IFS(
  B1181="EN", "Entry-level",
  B1181="MI", "Middle-level",
  B1181="SE", "Senior-level",
  B1181="EX", "Executive-level"
)</f>
        <v>Entry-level</v>
      </c>
    </row>
    <row r="1182" spans="1:13" x14ac:dyDescent="0.25">
      <c r="A1182">
        <v>2021</v>
      </c>
      <c r="B1182" t="s">
        <v>11</v>
      </c>
      <c r="C1182" t="s">
        <v>12</v>
      </c>
      <c r="D1182" t="s">
        <v>17</v>
      </c>
      <c r="E1182">
        <v>147000</v>
      </c>
      <c r="F1182" t="s">
        <v>14</v>
      </c>
      <c r="G1182">
        <v>147000</v>
      </c>
      <c r="H1182" t="s">
        <v>15</v>
      </c>
      <c r="I1182">
        <v>50</v>
      </c>
      <c r="J1182" t="s">
        <v>15</v>
      </c>
      <c r="K1182" t="s">
        <v>28</v>
      </c>
      <c r="L1182" t="str" cm="1">
        <f t="array" ref="L1182">_xlfn.IFS(
  C1182="PT", "Part-time",
  C1182="FT", "Full-time",
  C1182="CT", "Contract",
  C1182="FL", "Freelance"
)</f>
        <v>Full-time</v>
      </c>
      <c r="M1182" t="str" cm="1">
        <f t="array" ref="M1182">_xlfn.IFS(
  B1182="EN", "Entry-level",
  B1182="MI", "Middle-level",
  B1182="SE", "Senior-level",
  B1182="EX", "Executive-level"
)</f>
        <v>Middle-level</v>
      </c>
    </row>
    <row r="1183" spans="1:13" hidden="1" x14ac:dyDescent="0.25">
      <c r="A1183">
        <v>2021</v>
      </c>
      <c r="B1183" t="s">
        <v>18</v>
      </c>
      <c r="C1183" t="s">
        <v>12</v>
      </c>
      <c r="D1183" t="s">
        <v>58</v>
      </c>
      <c r="E1183">
        <v>120500</v>
      </c>
      <c r="F1183" t="s">
        <v>42</v>
      </c>
      <c r="G1183">
        <v>96113</v>
      </c>
      <c r="H1183" t="s">
        <v>30</v>
      </c>
      <c r="I1183">
        <v>50</v>
      </c>
      <c r="J1183" t="s">
        <v>30</v>
      </c>
      <c r="K1183" t="s">
        <v>28</v>
      </c>
      <c r="L1183" t="str" cm="1">
        <f t="array" ref="L1183">_xlfn.IFS(
  C1183="PT", "Part-time",
  C1183="FT", "Full-time",
  C1183="CT", "Contract",
  C1183="FL", "Freelance"
)</f>
        <v>Full-time</v>
      </c>
      <c r="M1183" t="str" cm="1">
        <f t="array" ref="M1183">_xlfn.IFS(
  B1183="EN", "Entry-level",
  B1183="MI", "Middle-level",
  B1183="SE", "Senior-level",
  B1183="EX", "Executive-level"
)</f>
        <v>Senior-level</v>
      </c>
    </row>
    <row r="1184" spans="1:13" hidden="1" x14ac:dyDescent="0.25">
      <c r="A1184">
        <v>2021</v>
      </c>
      <c r="B1184" t="s">
        <v>18</v>
      </c>
      <c r="C1184" t="s">
        <v>12</v>
      </c>
      <c r="D1184" t="s">
        <v>64</v>
      </c>
      <c r="E1184">
        <v>174000</v>
      </c>
      <c r="F1184" t="s">
        <v>14</v>
      </c>
      <c r="G1184">
        <v>174000</v>
      </c>
      <c r="H1184" t="s">
        <v>15</v>
      </c>
      <c r="I1184">
        <v>100</v>
      </c>
      <c r="J1184" t="s">
        <v>15</v>
      </c>
      <c r="K1184" t="s">
        <v>28</v>
      </c>
      <c r="L1184" t="str" cm="1">
        <f t="array" ref="L1184">_xlfn.IFS(
  C1184="PT", "Part-time",
  C1184="FT", "Full-time",
  C1184="CT", "Contract",
  C1184="FL", "Freelance"
)</f>
        <v>Full-time</v>
      </c>
      <c r="M1184" t="str" cm="1">
        <f t="array" ref="M1184">_xlfn.IFS(
  B1184="EN", "Entry-level",
  B1184="MI", "Middle-level",
  B1184="SE", "Senior-level",
  B1184="EX", "Executive-level"
)</f>
        <v>Senior-level</v>
      </c>
    </row>
    <row r="1185" spans="1:13" hidden="1" x14ac:dyDescent="0.25">
      <c r="A1185">
        <v>2020</v>
      </c>
      <c r="B1185" t="s">
        <v>11</v>
      </c>
      <c r="C1185" t="s">
        <v>12</v>
      </c>
      <c r="D1185" t="s">
        <v>68</v>
      </c>
      <c r="E1185">
        <v>135000</v>
      </c>
      <c r="F1185" t="s">
        <v>14</v>
      </c>
      <c r="G1185">
        <v>135000</v>
      </c>
      <c r="H1185" t="s">
        <v>15</v>
      </c>
      <c r="I1185">
        <v>100</v>
      </c>
      <c r="J1185" t="s">
        <v>15</v>
      </c>
      <c r="K1185" t="s">
        <v>28</v>
      </c>
      <c r="L1185" t="str" cm="1">
        <f t="array" ref="L1185">_xlfn.IFS(
  C1185="PT", "Part-time",
  C1185="FT", "Full-time",
  C1185="CT", "Contract",
  C1185="FL", "Freelance"
)</f>
        <v>Full-time</v>
      </c>
      <c r="M1185" t="str" cm="1">
        <f t="array" ref="M1185">_xlfn.IFS(
  B1185="EN", "Entry-level",
  B1185="MI", "Middle-level",
  B1185="SE", "Senior-level",
  B1185="EX", "Executive-level"
)</f>
        <v>Middle-level</v>
      </c>
    </row>
    <row r="1186" spans="1:13" hidden="1" x14ac:dyDescent="0.25">
      <c r="A1186">
        <v>2021</v>
      </c>
      <c r="B1186" t="s">
        <v>25</v>
      </c>
      <c r="C1186" t="s">
        <v>12</v>
      </c>
      <c r="D1186" t="s">
        <v>13</v>
      </c>
      <c r="E1186">
        <v>21844</v>
      </c>
      <c r="F1186" t="s">
        <v>14</v>
      </c>
      <c r="G1186">
        <v>21844</v>
      </c>
      <c r="H1186" t="s">
        <v>130</v>
      </c>
      <c r="I1186">
        <v>50</v>
      </c>
      <c r="J1186" t="s">
        <v>130</v>
      </c>
      <c r="K1186" t="s">
        <v>16</v>
      </c>
      <c r="L1186" t="str" cm="1">
        <f t="array" ref="L1186">_xlfn.IFS(
  C1186="PT", "Part-time",
  C1186="FT", "Full-time",
  C1186="CT", "Contract",
  C1186="FL", "Freelance"
)</f>
        <v>Full-time</v>
      </c>
      <c r="M1186" t="str" cm="1">
        <f t="array" ref="M1186">_xlfn.IFS(
  B1186="EN", "Entry-level",
  B1186="MI", "Middle-level",
  B1186="SE", "Senior-level",
  B1186="EX", "Executive-level"
)</f>
        <v>Entry-level</v>
      </c>
    </row>
    <row r="1187" spans="1:13" hidden="1" x14ac:dyDescent="0.25">
      <c r="A1187">
        <v>2020</v>
      </c>
      <c r="B1187" t="s">
        <v>18</v>
      </c>
      <c r="C1187" t="s">
        <v>12</v>
      </c>
      <c r="D1187" t="s">
        <v>96</v>
      </c>
      <c r="E1187">
        <v>125000</v>
      </c>
      <c r="F1187" t="s">
        <v>14</v>
      </c>
      <c r="G1187">
        <v>125000</v>
      </c>
      <c r="H1187" t="s">
        <v>131</v>
      </c>
      <c r="I1187">
        <v>50</v>
      </c>
      <c r="J1187" t="s">
        <v>131</v>
      </c>
      <c r="K1187" t="s">
        <v>35</v>
      </c>
      <c r="L1187" t="str" cm="1">
        <f t="array" ref="L1187">_xlfn.IFS(
  C1187="PT", "Part-time",
  C1187="FT", "Full-time",
  C1187="CT", "Contract",
  C1187="FL", "Freelance"
)</f>
        <v>Full-time</v>
      </c>
      <c r="M1187" t="str" cm="1">
        <f t="array" ref="M1187">_xlfn.IFS(
  B1187="EN", "Entry-level",
  B1187="MI", "Middle-level",
  B1187="SE", "Senior-level",
  B1187="EX", "Executive-level"
)</f>
        <v>Senior-level</v>
      </c>
    </row>
    <row r="1188" spans="1:13" x14ac:dyDescent="0.25">
      <c r="A1188">
        <v>2020</v>
      </c>
      <c r="B1188" t="s">
        <v>25</v>
      </c>
      <c r="C1188" t="s">
        <v>12</v>
      </c>
      <c r="D1188" t="s">
        <v>17</v>
      </c>
      <c r="E1188">
        <v>45000</v>
      </c>
      <c r="F1188" t="s">
        <v>20</v>
      </c>
      <c r="G1188">
        <v>51321</v>
      </c>
      <c r="H1188" t="s">
        <v>29</v>
      </c>
      <c r="I1188">
        <v>0</v>
      </c>
      <c r="J1188" t="s">
        <v>29</v>
      </c>
      <c r="K1188" t="s">
        <v>35</v>
      </c>
      <c r="L1188" t="str" cm="1">
        <f t="array" ref="L1188">_xlfn.IFS(
  C1188="PT", "Part-time",
  C1188="FT", "Full-time",
  C1188="CT", "Contract",
  C1188="FL", "Freelance"
)</f>
        <v>Full-time</v>
      </c>
      <c r="M1188" t="str" cm="1">
        <f t="array" ref="M1188">_xlfn.IFS(
  B1188="EN", "Entry-level",
  B1188="MI", "Middle-level",
  B1188="SE", "Senior-level",
  B1188="EX", "Executive-level"
)</f>
        <v>Entry-level</v>
      </c>
    </row>
    <row r="1189" spans="1:13" x14ac:dyDescent="0.25">
      <c r="A1189">
        <v>2020</v>
      </c>
      <c r="B1189" t="s">
        <v>11</v>
      </c>
      <c r="C1189" t="s">
        <v>12</v>
      </c>
      <c r="D1189" t="s">
        <v>17</v>
      </c>
      <c r="E1189">
        <v>3000000</v>
      </c>
      <c r="F1189" t="s">
        <v>43</v>
      </c>
      <c r="G1189">
        <v>40481</v>
      </c>
      <c r="H1189" t="s">
        <v>44</v>
      </c>
      <c r="I1189">
        <v>0</v>
      </c>
      <c r="J1189" t="s">
        <v>44</v>
      </c>
      <c r="K1189" t="s">
        <v>28</v>
      </c>
      <c r="L1189" t="str" cm="1">
        <f t="array" ref="L1189">_xlfn.IFS(
  C1189="PT", "Part-time",
  C1189="FT", "Full-time",
  C1189="CT", "Contract",
  C1189="FL", "Freelance"
)</f>
        <v>Full-time</v>
      </c>
      <c r="M1189" t="str" cm="1">
        <f t="array" ref="M1189">_xlfn.IFS(
  B1189="EN", "Entry-level",
  B1189="MI", "Middle-level",
  B1189="SE", "Senior-level",
  B1189="EX", "Executive-level"
)</f>
        <v>Middle-level</v>
      </c>
    </row>
    <row r="1190" spans="1:13" hidden="1" x14ac:dyDescent="0.25">
      <c r="A1190">
        <v>2021</v>
      </c>
      <c r="B1190" t="s">
        <v>22</v>
      </c>
      <c r="C1190" t="s">
        <v>12</v>
      </c>
      <c r="D1190" t="s">
        <v>48</v>
      </c>
      <c r="E1190">
        <v>59000</v>
      </c>
      <c r="F1190" t="s">
        <v>20</v>
      </c>
      <c r="G1190">
        <v>69741</v>
      </c>
      <c r="H1190" t="s">
        <v>29</v>
      </c>
      <c r="I1190">
        <v>100</v>
      </c>
      <c r="J1190" t="s">
        <v>21</v>
      </c>
      <c r="K1190" t="s">
        <v>35</v>
      </c>
      <c r="L1190" t="str" cm="1">
        <f t="array" ref="L1190">_xlfn.IFS(
  C1190="PT", "Part-time",
  C1190="FT", "Full-time",
  C1190="CT", "Contract",
  C1190="FL", "Freelance"
)</f>
        <v>Full-time</v>
      </c>
      <c r="M1190" t="str" cm="1">
        <f t="array" ref="M1190">_xlfn.IFS(
  B1190="EN", "Entry-level",
  B1190="MI", "Middle-level",
  B1190="SE", "Senior-level",
  B1190="EX", "Executive-level"
)</f>
        <v>Executive-level</v>
      </c>
    </row>
    <row r="1191" spans="1:13" hidden="1" x14ac:dyDescent="0.25">
      <c r="A1191">
        <v>2021</v>
      </c>
      <c r="B1191" t="s">
        <v>18</v>
      </c>
      <c r="C1191" t="s">
        <v>12</v>
      </c>
      <c r="D1191" t="s">
        <v>59</v>
      </c>
      <c r="E1191">
        <v>50000</v>
      </c>
      <c r="F1191" t="s">
        <v>14</v>
      </c>
      <c r="G1191">
        <v>50000</v>
      </c>
      <c r="H1191" t="s">
        <v>118</v>
      </c>
      <c r="I1191">
        <v>100</v>
      </c>
      <c r="J1191" t="s">
        <v>27</v>
      </c>
      <c r="K1191" t="s">
        <v>16</v>
      </c>
      <c r="L1191" t="str" cm="1">
        <f t="array" ref="L1191">_xlfn.IFS(
  C1191="PT", "Part-time",
  C1191="FT", "Full-time",
  C1191="CT", "Contract",
  C1191="FL", "Freelance"
)</f>
        <v>Full-time</v>
      </c>
      <c r="M1191" t="str" cm="1">
        <f t="array" ref="M1191">_xlfn.IFS(
  B1191="EN", "Entry-level",
  B1191="MI", "Middle-level",
  B1191="SE", "Senior-level",
  B1191="EX", "Executive-level"
)</f>
        <v>Senior-level</v>
      </c>
    </row>
    <row r="1192" spans="1:13" hidden="1" x14ac:dyDescent="0.25">
      <c r="A1192">
        <v>2021</v>
      </c>
      <c r="B1192" t="s">
        <v>11</v>
      </c>
      <c r="C1192" t="s">
        <v>12</v>
      </c>
      <c r="D1192" t="s">
        <v>19</v>
      </c>
      <c r="E1192">
        <v>4000</v>
      </c>
      <c r="F1192" t="s">
        <v>14</v>
      </c>
      <c r="G1192">
        <v>4000</v>
      </c>
      <c r="H1192" t="s">
        <v>132</v>
      </c>
      <c r="I1192">
        <v>100</v>
      </c>
      <c r="J1192" t="s">
        <v>132</v>
      </c>
      <c r="K1192" t="s">
        <v>16</v>
      </c>
      <c r="L1192" t="str" cm="1">
        <f t="array" ref="L1192">_xlfn.IFS(
  C1192="PT", "Part-time",
  C1192="FT", "Full-time",
  C1192="CT", "Contract",
  C1192="FL", "Freelance"
)</f>
        <v>Full-time</v>
      </c>
      <c r="M1192" t="str" cm="1">
        <f t="array" ref="M1192">_xlfn.IFS(
  B1192="EN", "Entry-level",
  B1192="MI", "Middle-level",
  B1192="SE", "Senior-level",
  B1192="EX", "Executive-level"
)</f>
        <v>Middle-level</v>
      </c>
    </row>
    <row r="1193" spans="1:13" x14ac:dyDescent="0.25">
      <c r="A1193">
        <v>2020</v>
      </c>
      <c r="B1193" t="s">
        <v>25</v>
      </c>
      <c r="C1193" t="s">
        <v>12</v>
      </c>
      <c r="D1193" t="s">
        <v>17</v>
      </c>
      <c r="E1193">
        <v>35000</v>
      </c>
      <c r="F1193" t="s">
        <v>20</v>
      </c>
      <c r="G1193">
        <v>39916</v>
      </c>
      <c r="H1193" t="s">
        <v>29</v>
      </c>
      <c r="I1193">
        <v>0</v>
      </c>
      <c r="J1193" t="s">
        <v>29</v>
      </c>
      <c r="K1193" t="s">
        <v>16</v>
      </c>
      <c r="L1193" t="str" cm="1">
        <f t="array" ref="L1193">_xlfn.IFS(
  C1193="PT", "Part-time",
  C1193="FT", "Full-time",
  C1193="CT", "Contract",
  C1193="FL", "Freelance"
)</f>
        <v>Full-time</v>
      </c>
      <c r="M1193" t="str" cm="1">
        <f t="array" ref="M1193">_xlfn.IFS(
  B1193="EN", "Entry-level",
  B1193="MI", "Middle-level",
  B1193="SE", "Senior-level",
  B1193="EX", "Executive-level"
)</f>
        <v>Entry-level</v>
      </c>
    </row>
    <row r="1194" spans="1:13" hidden="1" x14ac:dyDescent="0.25">
      <c r="A1194">
        <v>2021</v>
      </c>
      <c r="B1194" t="s">
        <v>11</v>
      </c>
      <c r="C1194" t="s">
        <v>12</v>
      </c>
      <c r="D1194" t="s">
        <v>19</v>
      </c>
      <c r="E1194">
        <v>22000</v>
      </c>
      <c r="F1194" t="s">
        <v>20</v>
      </c>
      <c r="G1194">
        <v>26005</v>
      </c>
      <c r="H1194" t="s">
        <v>119</v>
      </c>
      <c r="I1194">
        <v>0</v>
      </c>
      <c r="J1194" t="s">
        <v>15</v>
      </c>
      <c r="K1194" t="s">
        <v>28</v>
      </c>
      <c r="L1194" t="str" cm="1">
        <f t="array" ref="L1194">_xlfn.IFS(
  C1194="PT", "Part-time",
  C1194="FT", "Full-time",
  C1194="CT", "Contract",
  C1194="FL", "Freelance"
)</f>
        <v>Full-time</v>
      </c>
      <c r="M1194" t="str" cm="1">
        <f t="array" ref="M1194">_xlfn.IFS(
  B1194="EN", "Entry-level",
  B1194="MI", "Middle-level",
  B1194="SE", "Senior-level",
  B1194="EX", "Executive-level"
)</f>
        <v>Middle-level</v>
      </c>
    </row>
    <row r="1195" spans="1:13" x14ac:dyDescent="0.25">
      <c r="A1195">
        <v>2021</v>
      </c>
      <c r="B1195" t="s">
        <v>11</v>
      </c>
      <c r="C1195" t="s">
        <v>12</v>
      </c>
      <c r="D1195" t="s">
        <v>17</v>
      </c>
      <c r="E1195">
        <v>76760</v>
      </c>
      <c r="F1195" t="s">
        <v>20</v>
      </c>
      <c r="G1195">
        <v>90734</v>
      </c>
      <c r="H1195" t="s">
        <v>53</v>
      </c>
      <c r="I1195">
        <v>50</v>
      </c>
      <c r="J1195" t="s">
        <v>53</v>
      </c>
      <c r="K1195" t="s">
        <v>28</v>
      </c>
      <c r="L1195" t="str" cm="1">
        <f t="array" ref="L1195">_xlfn.IFS(
  C1195="PT", "Part-time",
  C1195="FT", "Full-time",
  C1195="CT", "Contract",
  C1195="FL", "Freelance"
)</f>
        <v>Full-time</v>
      </c>
      <c r="M1195" t="str" cm="1">
        <f t="array" ref="M1195">_xlfn.IFS(
  B1195="EN", "Entry-level",
  B1195="MI", "Middle-level",
  B1195="SE", "Senior-level",
  B1195="EX", "Executive-level"
)</f>
        <v>Middle-level</v>
      </c>
    </row>
    <row r="1196" spans="1:13" hidden="1" x14ac:dyDescent="0.25">
      <c r="A1196">
        <v>2021</v>
      </c>
      <c r="B1196" t="s">
        <v>11</v>
      </c>
      <c r="C1196" t="s">
        <v>12</v>
      </c>
      <c r="D1196" t="s">
        <v>51</v>
      </c>
      <c r="E1196">
        <v>1672000</v>
      </c>
      <c r="F1196" t="s">
        <v>43</v>
      </c>
      <c r="G1196">
        <v>22611</v>
      </c>
      <c r="H1196" t="s">
        <v>44</v>
      </c>
      <c r="I1196">
        <v>0</v>
      </c>
      <c r="J1196" t="s">
        <v>44</v>
      </c>
      <c r="K1196" t="s">
        <v>28</v>
      </c>
      <c r="L1196" t="str" cm="1">
        <f t="array" ref="L1196">_xlfn.IFS(
  C1196="PT", "Part-time",
  C1196="FT", "Full-time",
  C1196="CT", "Contract",
  C1196="FL", "Freelance"
)</f>
        <v>Full-time</v>
      </c>
      <c r="M1196" t="str" cm="1">
        <f t="array" ref="M1196">_xlfn.IFS(
  B1196="EN", "Entry-level",
  B1196="MI", "Middle-level",
  B1196="SE", "Senior-level",
  B1196="EX", "Executive-level"
)</f>
        <v>Middle-level</v>
      </c>
    </row>
    <row r="1197" spans="1:13" x14ac:dyDescent="0.25">
      <c r="A1197">
        <v>2021</v>
      </c>
      <c r="B1197" t="s">
        <v>11</v>
      </c>
      <c r="C1197" t="s">
        <v>12</v>
      </c>
      <c r="D1197" t="s">
        <v>17</v>
      </c>
      <c r="E1197">
        <v>420000</v>
      </c>
      <c r="F1197" t="s">
        <v>43</v>
      </c>
      <c r="G1197">
        <v>5679</v>
      </c>
      <c r="H1197" t="s">
        <v>44</v>
      </c>
      <c r="I1197">
        <v>100</v>
      </c>
      <c r="J1197" t="s">
        <v>15</v>
      </c>
      <c r="K1197" t="s">
        <v>35</v>
      </c>
      <c r="L1197" t="str" cm="1">
        <f t="array" ref="L1197">_xlfn.IFS(
  C1197="PT", "Part-time",
  C1197="FT", "Full-time",
  C1197="CT", "Contract",
  C1197="FL", "Freelance"
)</f>
        <v>Full-time</v>
      </c>
      <c r="M1197" t="str" cm="1">
        <f t="array" ref="M1197">_xlfn.IFS(
  B1197="EN", "Entry-level",
  B1197="MI", "Middle-level",
  B1197="SE", "Senior-level",
  B1197="EX", "Executive-level"
)</f>
        <v>Middle-level</v>
      </c>
    </row>
    <row r="1198" spans="1:13" hidden="1" x14ac:dyDescent="0.25">
      <c r="A1198">
        <v>2021</v>
      </c>
      <c r="B1198" t="s">
        <v>25</v>
      </c>
      <c r="C1198" t="s">
        <v>12</v>
      </c>
      <c r="D1198" t="s">
        <v>13</v>
      </c>
      <c r="E1198">
        <v>81000</v>
      </c>
      <c r="F1198" t="s">
        <v>14</v>
      </c>
      <c r="G1198">
        <v>81000</v>
      </c>
      <c r="H1198" t="s">
        <v>15</v>
      </c>
      <c r="I1198">
        <v>50</v>
      </c>
      <c r="J1198" t="s">
        <v>15</v>
      </c>
      <c r="K1198" t="s">
        <v>35</v>
      </c>
      <c r="L1198" t="str" cm="1">
        <f t="array" ref="L1198">_xlfn.IFS(
  C1198="PT", "Part-time",
  C1198="FT", "Full-time",
  C1198="CT", "Contract",
  C1198="FL", "Freelance"
)</f>
        <v>Full-time</v>
      </c>
      <c r="M1198" t="str" cm="1">
        <f t="array" ref="M1198">_xlfn.IFS(
  B1198="EN", "Entry-level",
  B1198="MI", "Middle-level",
  B1198="SE", "Senior-level",
  B1198="EX", "Executive-level"
)</f>
        <v>Entry-level</v>
      </c>
    </row>
    <row r="1199" spans="1:13" x14ac:dyDescent="0.25">
      <c r="A1199">
        <v>2021</v>
      </c>
      <c r="B1199" t="s">
        <v>11</v>
      </c>
      <c r="C1199" t="s">
        <v>12</v>
      </c>
      <c r="D1199" t="s">
        <v>17</v>
      </c>
      <c r="E1199">
        <v>30400000</v>
      </c>
      <c r="F1199" t="s">
        <v>133</v>
      </c>
      <c r="G1199">
        <v>40038</v>
      </c>
      <c r="H1199" t="s">
        <v>66</v>
      </c>
      <c r="I1199">
        <v>100</v>
      </c>
      <c r="J1199" t="s">
        <v>66</v>
      </c>
      <c r="K1199" t="s">
        <v>28</v>
      </c>
      <c r="L1199" t="str" cm="1">
        <f t="array" ref="L1199">_xlfn.IFS(
  C1199="PT", "Part-time",
  C1199="FT", "Full-time",
  C1199="CT", "Contract",
  C1199="FL", "Freelance"
)</f>
        <v>Full-time</v>
      </c>
      <c r="M1199" t="str" cm="1">
        <f t="array" ref="M1199">_xlfn.IFS(
  B1199="EN", "Entry-level",
  B1199="MI", "Middle-level",
  B1199="SE", "Senior-level",
  B1199="EX", "Executive-level"
)</f>
        <v>Middle-level</v>
      </c>
    </row>
    <row r="1200" spans="1:13" x14ac:dyDescent="0.25">
      <c r="A1200">
        <v>2021</v>
      </c>
      <c r="B1200" t="s">
        <v>11</v>
      </c>
      <c r="C1200" t="s">
        <v>12</v>
      </c>
      <c r="D1200" t="s">
        <v>17</v>
      </c>
      <c r="E1200">
        <v>58000</v>
      </c>
      <c r="F1200" t="s">
        <v>125</v>
      </c>
      <c r="G1200">
        <v>2859</v>
      </c>
      <c r="H1200" t="s">
        <v>40</v>
      </c>
      <c r="I1200">
        <v>0</v>
      </c>
      <c r="J1200" t="s">
        <v>40</v>
      </c>
      <c r="K1200" t="s">
        <v>35</v>
      </c>
      <c r="L1200" t="str" cm="1">
        <f t="array" ref="L1200">_xlfn.IFS(
  C1200="PT", "Part-time",
  C1200="FT", "Full-time",
  C1200="CT", "Contract",
  C1200="FL", "Freelance"
)</f>
        <v>Full-time</v>
      </c>
      <c r="M1200" t="str" cm="1">
        <f t="array" ref="M1200">_xlfn.IFS(
  B1200="EN", "Entry-level",
  B1200="MI", "Middle-level",
  B1200="SE", "Senior-level",
  B1200="EX", "Executive-level"
)</f>
        <v>Middle-level</v>
      </c>
    </row>
    <row r="1201" spans="1:13" hidden="1" x14ac:dyDescent="0.25">
      <c r="A1201">
        <v>2021</v>
      </c>
      <c r="B1201" t="s">
        <v>25</v>
      </c>
      <c r="C1201" t="s">
        <v>12</v>
      </c>
      <c r="D1201" t="s">
        <v>48</v>
      </c>
      <c r="E1201">
        <v>90000</v>
      </c>
      <c r="F1201" t="s">
        <v>14</v>
      </c>
      <c r="G1201">
        <v>90000</v>
      </c>
      <c r="H1201" t="s">
        <v>15</v>
      </c>
      <c r="I1201">
        <v>100</v>
      </c>
      <c r="J1201" t="s">
        <v>15</v>
      </c>
      <c r="K1201" t="s">
        <v>35</v>
      </c>
      <c r="L1201" t="str" cm="1">
        <f t="array" ref="L1201">_xlfn.IFS(
  C1201="PT", "Part-time",
  C1201="FT", "Full-time",
  C1201="CT", "Contract",
  C1201="FL", "Freelance"
)</f>
        <v>Full-time</v>
      </c>
      <c r="M1201" t="str" cm="1">
        <f t="array" ref="M1201">_xlfn.IFS(
  B1201="EN", "Entry-level",
  B1201="MI", "Middle-level",
  B1201="SE", "Senior-level",
  B1201="EX", "Executive-level"
)</f>
        <v>Entry-level</v>
      </c>
    </row>
    <row r="1202" spans="1:13" x14ac:dyDescent="0.25">
      <c r="A1202">
        <v>2021</v>
      </c>
      <c r="B1202" t="s">
        <v>11</v>
      </c>
      <c r="C1202" t="s">
        <v>12</v>
      </c>
      <c r="D1202" t="s">
        <v>17</v>
      </c>
      <c r="E1202">
        <v>52000</v>
      </c>
      <c r="F1202" t="s">
        <v>20</v>
      </c>
      <c r="G1202">
        <v>61467</v>
      </c>
      <c r="H1202" t="s">
        <v>53</v>
      </c>
      <c r="I1202">
        <v>50</v>
      </c>
      <c r="J1202" t="s">
        <v>91</v>
      </c>
      <c r="K1202" t="s">
        <v>16</v>
      </c>
      <c r="L1202" t="str" cm="1">
        <f t="array" ref="L1202">_xlfn.IFS(
  C1202="PT", "Part-time",
  C1202="FT", "Full-time",
  C1202="CT", "Contract",
  C1202="FL", "Freelance"
)</f>
        <v>Full-time</v>
      </c>
      <c r="M1202" t="str" cm="1">
        <f t="array" ref="M1202">_xlfn.IFS(
  B1202="EN", "Entry-level",
  B1202="MI", "Middle-level",
  B1202="SE", "Senior-level",
  B1202="EX", "Executive-level"
)</f>
        <v>Middle-level</v>
      </c>
    </row>
    <row r="1203" spans="1:13" hidden="1" x14ac:dyDescent="0.25">
      <c r="A1203">
        <v>2021</v>
      </c>
      <c r="B1203" t="s">
        <v>18</v>
      </c>
      <c r="C1203" t="s">
        <v>12</v>
      </c>
      <c r="D1203" t="s">
        <v>85</v>
      </c>
      <c r="E1203">
        <v>195000</v>
      </c>
      <c r="F1203" t="s">
        <v>14</v>
      </c>
      <c r="G1203">
        <v>195000</v>
      </c>
      <c r="H1203" t="s">
        <v>15</v>
      </c>
      <c r="I1203">
        <v>100</v>
      </c>
      <c r="J1203" t="s">
        <v>15</v>
      </c>
      <c r="K1203" t="s">
        <v>16</v>
      </c>
      <c r="L1203" t="str" cm="1">
        <f t="array" ref="L1203">_xlfn.IFS(
  C1203="PT", "Part-time",
  C1203="FT", "Full-time",
  C1203="CT", "Contract",
  C1203="FL", "Freelance"
)</f>
        <v>Full-time</v>
      </c>
      <c r="M1203" t="str" cm="1">
        <f t="array" ref="M1203">_xlfn.IFS(
  B1203="EN", "Entry-level",
  B1203="MI", "Middle-level",
  B1203="SE", "Senior-level",
  B1203="EX", "Executive-level"
)</f>
        <v>Senior-level</v>
      </c>
    </row>
    <row r="1204" spans="1:13" x14ac:dyDescent="0.25">
      <c r="A1204">
        <v>2021</v>
      </c>
      <c r="B1204" t="s">
        <v>11</v>
      </c>
      <c r="C1204" t="s">
        <v>12</v>
      </c>
      <c r="D1204" t="s">
        <v>17</v>
      </c>
      <c r="E1204">
        <v>32000</v>
      </c>
      <c r="F1204" t="s">
        <v>20</v>
      </c>
      <c r="G1204">
        <v>37825</v>
      </c>
      <c r="H1204" t="s">
        <v>21</v>
      </c>
      <c r="I1204">
        <v>100</v>
      </c>
      <c r="J1204" t="s">
        <v>21</v>
      </c>
      <c r="K1204" t="s">
        <v>28</v>
      </c>
      <c r="L1204" t="str" cm="1">
        <f t="array" ref="L1204">_xlfn.IFS(
  C1204="PT", "Part-time",
  C1204="FT", "Full-time",
  C1204="CT", "Contract",
  C1204="FL", "Freelance"
)</f>
        <v>Full-time</v>
      </c>
      <c r="M1204" t="str" cm="1">
        <f t="array" ref="M1204">_xlfn.IFS(
  B1204="EN", "Entry-level",
  B1204="MI", "Middle-level",
  B1204="SE", "Senior-level",
  B1204="EX", "Executive-level"
)</f>
        <v>Middle-level</v>
      </c>
    </row>
    <row r="1205" spans="1:13" hidden="1" x14ac:dyDescent="0.25">
      <c r="A1205">
        <v>2020</v>
      </c>
      <c r="B1205" t="s">
        <v>11</v>
      </c>
      <c r="C1205" t="s">
        <v>12</v>
      </c>
      <c r="D1205" t="s">
        <v>24</v>
      </c>
      <c r="E1205">
        <v>85000</v>
      </c>
      <c r="F1205" t="s">
        <v>14</v>
      </c>
      <c r="G1205">
        <v>85000</v>
      </c>
      <c r="H1205" t="s">
        <v>15</v>
      </c>
      <c r="I1205">
        <v>100</v>
      </c>
      <c r="J1205" t="s">
        <v>15</v>
      </c>
      <c r="K1205" t="s">
        <v>28</v>
      </c>
      <c r="L1205" t="str" cm="1">
        <f t="array" ref="L1205">_xlfn.IFS(
  C1205="PT", "Part-time",
  C1205="FT", "Full-time",
  C1205="CT", "Contract",
  C1205="FL", "Freelance"
)</f>
        <v>Full-time</v>
      </c>
      <c r="M1205" t="str" cm="1">
        <f t="array" ref="M1205">_xlfn.IFS(
  B1205="EN", "Entry-level",
  B1205="MI", "Middle-level",
  B1205="SE", "Senior-level",
  B1205="EX", "Executive-level"
)</f>
        <v>Middle-level</v>
      </c>
    </row>
    <row r="1206" spans="1:13" hidden="1" x14ac:dyDescent="0.25">
      <c r="A1206">
        <v>2021</v>
      </c>
      <c r="B1206" t="s">
        <v>22</v>
      </c>
      <c r="C1206" t="s">
        <v>57</v>
      </c>
      <c r="D1206" t="s">
        <v>115</v>
      </c>
      <c r="E1206">
        <v>416000</v>
      </c>
      <c r="F1206" t="s">
        <v>14</v>
      </c>
      <c r="G1206">
        <v>416000</v>
      </c>
      <c r="H1206" t="s">
        <v>15</v>
      </c>
      <c r="I1206">
        <v>100</v>
      </c>
      <c r="J1206" t="s">
        <v>15</v>
      </c>
      <c r="K1206" t="s">
        <v>35</v>
      </c>
      <c r="L1206" t="str" cm="1">
        <f t="array" ref="L1206">_xlfn.IFS(
  C1206="PT", "Part-time",
  C1206="FT", "Full-time",
  C1206="CT", "Contract",
  C1206="FL", "Freelance"
)</f>
        <v>Contract</v>
      </c>
      <c r="M1206" t="str" cm="1">
        <f t="array" ref="M1206">_xlfn.IFS(
  B1206="EN", "Entry-level",
  B1206="MI", "Middle-level",
  B1206="SE", "Senior-level",
  B1206="EX", "Executive-level"
)</f>
        <v>Executive-level</v>
      </c>
    </row>
    <row r="1207" spans="1:13" hidden="1" x14ac:dyDescent="0.25">
      <c r="A1207">
        <v>2021</v>
      </c>
      <c r="B1207" t="s">
        <v>18</v>
      </c>
      <c r="C1207" t="s">
        <v>12</v>
      </c>
      <c r="D1207" t="s">
        <v>72</v>
      </c>
      <c r="E1207">
        <v>225000</v>
      </c>
      <c r="F1207" t="s">
        <v>14</v>
      </c>
      <c r="G1207">
        <v>225000</v>
      </c>
      <c r="H1207" t="s">
        <v>15</v>
      </c>
      <c r="I1207">
        <v>100</v>
      </c>
      <c r="J1207" t="s">
        <v>30</v>
      </c>
      <c r="K1207" t="s">
        <v>28</v>
      </c>
      <c r="L1207" t="str" cm="1">
        <f t="array" ref="L1207">_xlfn.IFS(
  C1207="PT", "Part-time",
  C1207="FT", "Full-time",
  C1207="CT", "Contract",
  C1207="FL", "Freelance"
)</f>
        <v>Full-time</v>
      </c>
      <c r="M1207" t="str" cm="1">
        <f t="array" ref="M1207">_xlfn.IFS(
  B1207="EN", "Entry-level",
  B1207="MI", "Middle-level",
  B1207="SE", "Senior-level",
  B1207="EX", "Executive-level"
)</f>
        <v>Senior-level</v>
      </c>
    </row>
    <row r="1208" spans="1:13" x14ac:dyDescent="0.25">
      <c r="A1208">
        <v>2021</v>
      </c>
      <c r="B1208" t="s">
        <v>11</v>
      </c>
      <c r="C1208" t="s">
        <v>12</v>
      </c>
      <c r="D1208" t="s">
        <v>17</v>
      </c>
      <c r="E1208">
        <v>40900</v>
      </c>
      <c r="F1208" t="s">
        <v>26</v>
      </c>
      <c r="G1208">
        <v>56256</v>
      </c>
      <c r="H1208" t="s">
        <v>27</v>
      </c>
      <c r="I1208">
        <v>50</v>
      </c>
      <c r="J1208" t="s">
        <v>27</v>
      </c>
      <c r="K1208" t="s">
        <v>28</v>
      </c>
      <c r="L1208" t="str" cm="1">
        <f t="array" ref="L1208">_xlfn.IFS(
  C1208="PT", "Part-time",
  C1208="FT", "Full-time",
  C1208="CT", "Contract",
  C1208="FL", "Freelance"
)</f>
        <v>Full-time</v>
      </c>
      <c r="M1208" t="str" cm="1">
        <f t="array" ref="M1208">_xlfn.IFS(
  B1208="EN", "Entry-level",
  B1208="MI", "Middle-level",
  B1208="SE", "Senior-level",
  B1208="EX", "Executive-level"
)</f>
        <v>Middle-level</v>
      </c>
    </row>
    <row r="1209" spans="1:13" x14ac:dyDescent="0.25">
      <c r="A1209">
        <v>2021</v>
      </c>
      <c r="B1209" t="s">
        <v>11</v>
      </c>
      <c r="C1209" t="s">
        <v>12</v>
      </c>
      <c r="D1209" t="s">
        <v>17</v>
      </c>
      <c r="E1209">
        <v>2500000</v>
      </c>
      <c r="F1209" t="s">
        <v>43</v>
      </c>
      <c r="G1209">
        <v>33808</v>
      </c>
      <c r="H1209" t="s">
        <v>44</v>
      </c>
      <c r="I1209">
        <v>0</v>
      </c>
      <c r="J1209" t="s">
        <v>44</v>
      </c>
      <c r="K1209" t="s">
        <v>16</v>
      </c>
      <c r="L1209" t="str" cm="1">
        <f t="array" ref="L1209">_xlfn.IFS(
  C1209="PT", "Part-time",
  C1209="FT", "Full-time",
  C1209="CT", "Contract",
  C1209="FL", "Freelance"
)</f>
        <v>Full-time</v>
      </c>
      <c r="M1209" t="str" cm="1">
        <f t="array" ref="M1209">_xlfn.IFS(
  B1209="EN", "Entry-level",
  B1209="MI", "Middle-level",
  B1209="SE", "Senior-level",
  B1209="EX", "Executive-level"
)</f>
        <v>Middle-level</v>
      </c>
    </row>
    <row r="1210" spans="1:13" x14ac:dyDescent="0.25">
      <c r="A1210">
        <v>2021</v>
      </c>
      <c r="B1210" t="s">
        <v>11</v>
      </c>
      <c r="C1210" t="s">
        <v>12</v>
      </c>
      <c r="D1210" t="s">
        <v>17</v>
      </c>
      <c r="E1210">
        <v>85000</v>
      </c>
      <c r="F1210" t="s">
        <v>26</v>
      </c>
      <c r="G1210">
        <v>116914</v>
      </c>
      <c r="H1210" t="s">
        <v>27</v>
      </c>
      <c r="I1210">
        <v>50</v>
      </c>
      <c r="J1210" t="s">
        <v>27</v>
      </c>
      <c r="K1210" t="s">
        <v>28</v>
      </c>
      <c r="L1210" t="str" cm="1">
        <f t="array" ref="L1210">_xlfn.IFS(
  C1210="PT", "Part-time",
  C1210="FT", "Full-time",
  C1210="CT", "Contract",
  C1210="FL", "Freelance"
)</f>
        <v>Full-time</v>
      </c>
      <c r="M1210" t="str" cm="1">
        <f t="array" ref="M1210">_xlfn.IFS(
  B1210="EN", "Entry-level",
  B1210="MI", "Middle-level",
  B1210="SE", "Senior-level",
  B1210="EX", "Executive-level"
)</f>
        <v>Middle-level</v>
      </c>
    </row>
    <row r="1211" spans="1:13" hidden="1" x14ac:dyDescent="0.25">
      <c r="A1211">
        <v>2021</v>
      </c>
      <c r="B1211" t="s">
        <v>11</v>
      </c>
      <c r="C1211" t="s">
        <v>12</v>
      </c>
      <c r="D1211" t="s">
        <v>13</v>
      </c>
      <c r="E1211">
        <v>180000</v>
      </c>
      <c r="F1211" t="s">
        <v>109</v>
      </c>
      <c r="G1211">
        <v>46597</v>
      </c>
      <c r="H1211" t="s">
        <v>110</v>
      </c>
      <c r="I1211">
        <v>100</v>
      </c>
      <c r="J1211" t="s">
        <v>110</v>
      </c>
      <c r="K1211" t="s">
        <v>28</v>
      </c>
      <c r="L1211" t="str" cm="1">
        <f t="array" ref="L1211">_xlfn.IFS(
  C1211="PT", "Part-time",
  C1211="FT", "Full-time",
  C1211="CT", "Contract",
  C1211="FL", "Freelance"
)</f>
        <v>Full-time</v>
      </c>
      <c r="M1211" t="str" cm="1">
        <f t="array" ref="M1211">_xlfn.IFS(
  B1211="EN", "Entry-level",
  B1211="MI", "Middle-level",
  B1211="SE", "Senior-level",
  B1211="EX", "Executive-level"
)</f>
        <v>Middle-level</v>
      </c>
    </row>
    <row r="1212" spans="1:13" hidden="1" x14ac:dyDescent="0.25">
      <c r="A1212">
        <v>2020</v>
      </c>
      <c r="B1212" t="s">
        <v>11</v>
      </c>
      <c r="C1212" t="s">
        <v>12</v>
      </c>
      <c r="D1212" t="s">
        <v>24</v>
      </c>
      <c r="E1212">
        <v>8000</v>
      </c>
      <c r="F1212" t="s">
        <v>14</v>
      </c>
      <c r="G1212">
        <v>8000</v>
      </c>
      <c r="H1212" t="s">
        <v>108</v>
      </c>
      <c r="I1212">
        <v>50</v>
      </c>
      <c r="J1212" t="s">
        <v>108</v>
      </c>
      <c r="K1212" t="s">
        <v>28</v>
      </c>
      <c r="L1212" t="str" cm="1">
        <f t="array" ref="L1212">_xlfn.IFS(
  C1212="PT", "Part-time",
  C1212="FT", "Full-time",
  C1212="CT", "Contract",
  C1212="FL", "Freelance"
)</f>
        <v>Full-time</v>
      </c>
      <c r="M1212" t="str" cm="1">
        <f t="array" ref="M1212">_xlfn.IFS(
  B1212="EN", "Entry-level",
  B1212="MI", "Middle-level",
  B1212="SE", "Senior-level",
  B1212="EX", "Executive-level"
)</f>
        <v>Middle-level</v>
      </c>
    </row>
    <row r="1213" spans="1:13" hidden="1" x14ac:dyDescent="0.25">
      <c r="A1213">
        <v>2020</v>
      </c>
      <c r="B1213" t="s">
        <v>25</v>
      </c>
      <c r="C1213" t="s">
        <v>12</v>
      </c>
      <c r="D1213" t="s">
        <v>19</v>
      </c>
      <c r="E1213">
        <v>4450000</v>
      </c>
      <c r="F1213" t="s">
        <v>116</v>
      </c>
      <c r="G1213">
        <v>41689</v>
      </c>
      <c r="H1213" t="s">
        <v>106</v>
      </c>
      <c r="I1213">
        <v>100</v>
      </c>
      <c r="J1213" t="s">
        <v>106</v>
      </c>
      <c r="K1213" t="s">
        <v>35</v>
      </c>
      <c r="L1213" t="str" cm="1">
        <f t="array" ref="L1213">_xlfn.IFS(
  C1213="PT", "Part-time",
  C1213="FT", "Full-time",
  C1213="CT", "Contract",
  C1213="FL", "Freelance"
)</f>
        <v>Full-time</v>
      </c>
      <c r="M1213" t="str" cm="1">
        <f t="array" ref="M1213">_xlfn.IFS(
  B1213="EN", "Entry-level",
  B1213="MI", "Middle-level",
  B1213="SE", "Senior-level",
  B1213="EX", "Executive-level"
)</f>
        <v>Entry-level</v>
      </c>
    </row>
    <row r="1214" spans="1:13" hidden="1" x14ac:dyDescent="0.25">
      <c r="A1214">
        <v>2020</v>
      </c>
      <c r="B1214" t="s">
        <v>18</v>
      </c>
      <c r="C1214" t="s">
        <v>12</v>
      </c>
      <c r="D1214" t="s">
        <v>51</v>
      </c>
      <c r="E1214">
        <v>100000</v>
      </c>
      <c r="F1214" t="s">
        <v>20</v>
      </c>
      <c r="G1214">
        <v>114047</v>
      </c>
      <c r="H1214" t="s">
        <v>110</v>
      </c>
      <c r="I1214">
        <v>100</v>
      </c>
      <c r="J1214" t="s">
        <v>27</v>
      </c>
      <c r="K1214" t="s">
        <v>35</v>
      </c>
      <c r="L1214" t="str" cm="1">
        <f t="array" ref="L1214">_xlfn.IFS(
  C1214="PT", "Part-time",
  C1214="FT", "Full-time",
  C1214="CT", "Contract",
  C1214="FL", "Freelance"
)</f>
        <v>Full-time</v>
      </c>
      <c r="M1214" t="str" cm="1">
        <f t="array" ref="M1214">_xlfn.IFS(
  B1214="EN", "Entry-level",
  B1214="MI", "Middle-level",
  B1214="SE", "Senior-level",
  B1214="EX", "Executive-level"
)</f>
        <v>Senior-level</v>
      </c>
    </row>
    <row r="1215" spans="1:13" hidden="1" x14ac:dyDescent="0.25">
      <c r="A1215">
        <v>2021</v>
      </c>
      <c r="B1215" t="s">
        <v>11</v>
      </c>
      <c r="C1215" t="s">
        <v>12</v>
      </c>
      <c r="D1215" t="s">
        <v>13</v>
      </c>
      <c r="E1215">
        <v>75000</v>
      </c>
      <c r="F1215" t="s">
        <v>20</v>
      </c>
      <c r="G1215">
        <v>88654</v>
      </c>
      <c r="H1215" t="s">
        <v>88</v>
      </c>
      <c r="I1215">
        <v>100</v>
      </c>
      <c r="J1215" t="s">
        <v>88</v>
      </c>
      <c r="K1215" t="s">
        <v>16</v>
      </c>
      <c r="L1215" t="str" cm="1">
        <f t="array" ref="L1215">_xlfn.IFS(
  C1215="PT", "Part-time",
  C1215="FT", "Full-time",
  C1215="CT", "Contract",
  C1215="FL", "Freelance"
)</f>
        <v>Full-time</v>
      </c>
      <c r="M1215" t="str" cm="1">
        <f t="array" ref="M1215">_xlfn.IFS(
  B1215="EN", "Entry-level",
  B1215="MI", "Middle-level",
  B1215="SE", "Senior-level",
  B1215="EX", "Executive-level"
)</f>
        <v>Middle-level</v>
      </c>
    </row>
    <row r="1216" spans="1:13" hidden="1" x14ac:dyDescent="0.25">
      <c r="A1216">
        <v>2020</v>
      </c>
      <c r="B1216" t="s">
        <v>25</v>
      </c>
      <c r="C1216" t="s">
        <v>12</v>
      </c>
      <c r="D1216" t="s">
        <v>48</v>
      </c>
      <c r="E1216">
        <v>423000</v>
      </c>
      <c r="F1216" t="s">
        <v>43</v>
      </c>
      <c r="G1216">
        <v>5707</v>
      </c>
      <c r="H1216" t="s">
        <v>44</v>
      </c>
      <c r="I1216">
        <v>50</v>
      </c>
      <c r="J1216" t="s">
        <v>44</v>
      </c>
      <c r="K1216" t="s">
        <v>16</v>
      </c>
      <c r="L1216" t="str" cm="1">
        <f t="array" ref="L1216">_xlfn.IFS(
  C1216="PT", "Part-time",
  C1216="FT", "Full-time",
  C1216="CT", "Contract",
  C1216="FL", "Freelance"
)</f>
        <v>Full-time</v>
      </c>
      <c r="M1216" t="str" cm="1">
        <f t="array" ref="M1216">_xlfn.IFS(
  B1216="EN", "Entry-level",
  B1216="MI", "Middle-level",
  B1216="SE", "Senior-level",
  B1216="EX", "Executive-level"
)</f>
        <v>Entry-level</v>
      </c>
    </row>
    <row r="1217" spans="1:13" hidden="1" x14ac:dyDescent="0.25">
      <c r="A1217">
        <v>2020</v>
      </c>
      <c r="B1217" t="s">
        <v>11</v>
      </c>
      <c r="C1217" t="s">
        <v>12</v>
      </c>
      <c r="D1217" t="s">
        <v>96</v>
      </c>
      <c r="E1217">
        <v>56000</v>
      </c>
      <c r="F1217" t="s">
        <v>14</v>
      </c>
      <c r="G1217">
        <v>56000</v>
      </c>
      <c r="H1217" t="s">
        <v>33</v>
      </c>
      <c r="I1217">
        <v>100</v>
      </c>
      <c r="J1217" t="s">
        <v>15</v>
      </c>
      <c r="K1217" t="s">
        <v>16</v>
      </c>
      <c r="L1217" t="str" cm="1">
        <f t="array" ref="L1217">_xlfn.IFS(
  C1217="PT", "Part-time",
  C1217="FT", "Full-time",
  C1217="CT", "Contract",
  C1217="FL", "Freelance"
)</f>
        <v>Full-time</v>
      </c>
      <c r="M1217" t="str" cm="1">
        <f t="array" ref="M1217">_xlfn.IFS(
  B1217="EN", "Entry-level",
  B1217="MI", "Middle-level",
  B1217="SE", "Senior-level",
  B1217="EX", "Executive-level"
)</f>
        <v>Middle-level</v>
      </c>
    </row>
    <row r="1218" spans="1:13" hidden="1" x14ac:dyDescent="0.25">
      <c r="A1218">
        <v>2021</v>
      </c>
      <c r="B1218" t="s">
        <v>25</v>
      </c>
      <c r="C1218" t="s">
        <v>33</v>
      </c>
      <c r="D1218" t="s">
        <v>102</v>
      </c>
      <c r="E1218">
        <v>180000</v>
      </c>
      <c r="F1218" t="s">
        <v>81</v>
      </c>
      <c r="G1218">
        <v>28609</v>
      </c>
      <c r="H1218" t="s">
        <v>82</v>
      </c>
      <c r="I1218">
        <v>50</v>
      </c>
      <c r="J1218" t="s">
        <v>82</v>
      </c>
      <c r="K1218" t="s">
        <v>35</v>
      </c>
      <c r="L1218" t="str" cm="1">
        <f t="array" ref="L1218">_xlfn.IFS(
  C1218="PT", "Part-time",
  C1218="FT", "Full-time",
  C1218="CT", "Contract",
  C1218="FL", "Freelance"
)</f>
        <v>Part-time</v>
      </c>
      <c r="M1218" t="str" cm="1">
        <f t="array" ref="M1218">_xlfn.IFS(
  B1218="EN", "Entry-level",
  B1218="MI", "Middle-level",
  B1218="SE", "Senior-level",
  B1218="EX", "Executive-level"
)</f>
        <v>Entry-level</v>
      </c>
    </row>
    <row r="1219" spans="1:13" x14ac:dyDescent="0.25">
      <c r="A1219">
        <v>2021</v>
      </c>
      <c r="B1219" t="s">
        <v>11</v>
      </c>
      <c r="C1219" t="s">
        <v>12</v>
      </c>
      <c r="D1219" t="s">
        <v>17</v>
      </c>
      <c r="E1219">
        <v>75000</v>
      </c>
      <c r="F1219" t="s">
        <v>20</v>
      </c>
      <c r="G1219">
        <v>88654</v>
      </c>
      <c r="H1219" t="s">
        <v>53</v>
      </c>
      <c r="I1219">
        <v>50</v>
      </c>
      <c r="J1219" t="s">
        <v>53</v>
      </c>
      <c r="K1219" t="s">
        <v>28</v>
      </c>
      <c r="L1219" t="str" cm="1">
        <f t="array" ref="L1219">_xlfn.IFS(
  C1219="PT", "Part-time",
  C1219="FT", "Full-time",
  C1219="CT", "Contract",
  C1219="FL", "Freelance"
)</f>
        <v>Full-time</v>
      </c>
      <c r="M1219" t="str" cm="1">
        <f t="array" ref="M1219">_xlfn.IFS(
  B1219="EN", "Entry-level",
  B1219="MI", "Middle-level",
  B1219="SE", "Senior-level",
  B1219="EX", "Executive-level"
)</f>
        <v>Middle-level</v>
      </c>
    </row>
    <row r="1220" spans="1:13" hidden="1" x14ac:dyDescent="0.25">
      <c r="A1220">
        <v>2020</v>
      </c>
      <c r="B1220" t="s">
        <v>11</v>
      </c>
      <c r="C1220" t="s">
        <v>12</v>
      </c>
      <c r="D1220" t="s">
        <v>13</v>
      </c>
      <c r="E1220">
        <v>299000</v>
      </c>
      <c r="F1220" t="s">
        <v>100</v>
      </c>
      <c r="G1220">
        <v>43331</v>
      </c>
      <c r="H1220" t="s">
        <v>34</v>
      </c>
      <c r="I1220">
        <v>0</v>
      </c>
      <c r="J1220" t="s">
        <v>34</v>
      </c>
      <c r="K1220" t="s">
        <v>16</v>
      </c>
      <c r="L1220" t="str" cm="1">
        <f t="array" ref="L1220">_xlfn.IFS(
  C1220="PT", "Part-time",
  C1220="FT", "Full-time",
  C1220="CT", "Contract",
  C1220="FL", "Freelance"
)</f>
        <v>Full-time</v>
      </c>
      <c r="M1220" t="str" cm="1">
        <f t="array" ref="M1220">_xlfn.IFS(
  B1220="EN", "Entry-level",
  B1220="MI", "Middle-level",
  B1220="SE", "Senior-level",
  B1220="EX", "Executive-level"
)</f>
        <v>Middle-level</v>
      </c>
    </row>
    <row r="1221" spans="1:13" hidden="1" x14ac:dyDescent="0.25">
      <c r="A1221">
        <v>2020</v>
      </c>
      <c r="B1221" t="s">
        <v>18</v>
      </c>
      <c r="C1221" t="s">
        <v>12</v>
      </c>
      <c r="D1221" t="s">
        <v>19</v>
      </c>
      <c r="E1221">
        <v>42000</v>
      </c>
      <c r="F1221" t="s">
        <v>20</v>
      </c>
      <c r="G1221">
        <v>47899</v>
      </c>
      <c r="H1221" t="s">
        <v>79</v>
      </c>
      <c r="I1221">
        <v>50</v>
      </c>
      <c r="J1221" t="s">
        <v>79</v>
      </c>
      <c r="K1221" t="s">
        <v>28</v>
      </c>
      <c r="L1221" t="str" cm="1">
        <f t="array" ref="L1221">_xlfn.IFS(
  C1221="PT", "Part-time",
  C1221="FT", "Full-time",
  C1221="CT", "Contract",
  C1221="FL", "Freelance"
)</f>
        <v>Full-time</v>
      </c>
      <c r="M1221" t="str" cm="1">
        <f t="array" ref="M1221">_xlfn.IFS(
  B1221="EN", "Entry-level",
  B1221="MI", "Middle-level",
  B1221="SE", "Senior-level",
  B1221="EX", "Executive-level"
)</f>
        <v>Senior-level</v>
      </c>
    </row>
    <row r="1222" spans="1:13" hidden="1" x14ac:dyDescent="0.25">
      <c r="A1222">
        <v>2020</v>
      </c>
      <c r="B1222" t="s">
        <v>11</v>
      </c>
      <c r="C1222" t="s">
        <v>12</v>
      </c>
      <c r="D1222" t="s">
        <v>50</v>
      </c>
      <c r="E1222">
        <v>98000</v>
      </c>
      <c r="F1222" t="s">
        <v>14</v>
      </c>
      <c r="G1222">
        <v>98000</v>
      </c>
      <c r="H1222" t="s">
        <v>15</v>
      </c>
      <c r="I1222">
        <v>0</v>
      </c>
      <c r="J1222" t="s">
        <v>15</v>
      </c>
      <c r="K1222" t="s">
        <v>16</v>
      </c>
      <c r="L1222" t="str" cm="1">
        <f t="array" ref="L1222">_xlfn.IFS(
  C1222="PT", "Part-time",
  C1222="FT", "Full-time",
  C1222="CT", "Contract",
  C1222="FL", "Freelance"
)</f>
        <v>Full-time</v>
      </c>
      <c r="M1222" t="str" cm="1">
        <f t="array" ref="M1222">_xlfn.IFS(
  B1222="EN", "Entry-level",
  B1222="MI", "Middle-level",
  B1222="SE", "Senior-level",
  B1222="EX", "Executive-level"
)</f>
        <v>Middle-level</v>
      </c>
    </row>
    <row r="1223" spans="1:13" hidden="1" x14ac:dyDescent="0.25">
      <c r="A1223">
        <v>2021</v>
      </c>
      <c r="B1223" t="s">
        <v>11</v>
      </c>
      <c r="C1223" t="s">
        <v>12</v>
      </c>
      <c r="D1223" t="s">
        <v>19</v>
      </c>
      <c r="E1223">
        <v>48000</v>
      </c>
      <c r="F1223" t="s">
        <v>26</v>
      </c>
      <c r="G1223">
        <v>66022</v>
      </c>
      <c r="H1223" t="s">
        <v>134</v>
      </c>
      <c r="I1223">
        <v>50</v>
      </c>
      <c r="J1223" t="s">
        <v>27</v>
      </c>
      <c r="K1223" t="s">
        <v>35</v>
      </c>
      <c r="L1223" t="str" cm="1">
        <f t="array" ref="L1223">_xlfn.IFS(
  C1223="PT", "Part-time",
  C1223="FT", "Full-time",
  C1223="CT", "Contract",
  C1223="FL", "Freelance"
)</f>
        <v>Full-time</v>
      </c>
      <c r="M1223" t="str" cm="1">
        <f t="array" ref="M1223">_xlfn.IFS(
  B1223="EN", "Entry-level",
  B1223="MI", "Middle-level",
  B1223="SE", "Senior-level",
  B1223="EX", "Executive-level"
)</f>
        <v>Middle-level</v>
      </c>
    </row>
    <row r="1224" spans="1:13" hidden="1" x14ac:dyDescent="0.25">
      <c r="A1224">
        <v>2021</v>
      </c>
      <c r="B1224" t="s">
        <v>11</v>
      </c>
      <c r="C1224" t="s">
        <v>12</v>
      </c>
      <c r="D1224" t="s">
        <v>58</v>
      </c>
      <c r="E1224">
        <v>48000</v>
      </c>
      <c r="F1224" t="s">
        <v>20</v>
      </c>
      <c r="G1224">
        <v>56738</v>
      </c>
      <c r="H1224" t="s">
        <v>29</v>
      </c>
      <c r="I1224">
        <v>50</v>
      </c>
      <c r="J1224" t="s">
        <v>29</v>
      </c>
      <c r="K1224" t="s">
        <v>35</v>
      </c>
      <c r="L1224" t="str" cm="1">
        <f t="array" ref="L1224">_xlfn.IFS(
  C1224="PT", "Part-time",
  C1224="FT", "Full-time",
  C1224="CT", "Contract",
  C1224="FL", "Freelance"
)</f>
        <v>Full-time</v>
      </c>
      <c r="M1224" t="str" cm="1">
        <f t="array" ref="M1224">_xlfn.IFS(
  B1224="EN", "Entry-level",
  B1224="MI", "Middle-level",
  B1224="SE", "Senior-level",
  B1224="EX", "Executive-level"
)</f>
        <v>Middle-level</v>
      </c>
    </row>
    <row r="1225" spans="1:13" hidden="1" x14ac:dyDescent="0.25">
      <c r="A1225">
        <v>2021</v>
      </c>
      <c r="B1225" t="s">
        <v>11</v>
      </c>
      <c r="C1225" t="s">
        <v>12</v>
      </c>
      <c r="D1225" t="s">
        <v>13</v>
      </c>
      <c r="E1225">
        <v>21000</v>
      </c>
      <c r="F1225" t="s">
        <v>20</v>
      </c>
      <c r="G1225">
        <v>24823</v>
      </c>
      <c r="H1225" t="s">
        <v>104</v>
      </c>
      <c r="I1225">
        <v>50</v>
      </c>
      <c r="J1225" t="s">
        <v>104</v>
      </c>
      <c r="K1225" t="s">
        <v>28</v>
      </c>
      <c r="L1225" t="str" cm="1">
        <f t="array" ref="L1225">_xlfn.IFS(
  C1225="PT", "Part-time",
  C1225="FT", "Full-time",
  C1225="CT", "Contract",
  C1225="FL", "Freelance"
)</f>
        <v>Full-time</v>
      </c>
      <c r="M1225" t="str" cm="1">
        <f t="array" ref="M1225">_xlfn.IFS(
  B1225="EN", "Entry-level",
  B1225="MI", "Middle-level",
  B1225="SE", "Senior-level",
  B1225="EX", "Executive-level"
)</f>
        <v>Middle-level</v>
      </c>
    </row>
    <row r="1226" spans="1:13" hidden="1" x14ac:dyDescent="0.25">
      <c r="A1226">
        <v>2021</v>
      </c>
      <c r="B1226" t="s">
        <v>18</v>
      </c>
      <c r="C1226" t="s">
        <v>12</v>
      </c>
      <c r="D1226" t="s">
        <v>95</v>
      </c>
      <c r="E1226">
        <v>120000</v>
      </c>
      <c r="F1226" t="s">
        <v>14</v>
      </c>
      <c r="G1226">
        <v>120000</v>
      </c>
      <c r="H1226" t="s">
        <v>15</v>
      </c>
      <c r="I1226">
        <v>0</v>
      </c>
      <c r="J1226" t="s">
        <v>15</v>
      </c>
      <c r="K1226" t="s">
        <v>28</v>
      </c>
      <c r="L1226" t="str" cm="1">
        <f t="array" ref="L1226">_xlfn.IFS(
  C1226="PT", "Part-time",
  C1226="FT", "Full-time",
  C1226="CT", "Contract",
  C1226="FL", "Freelance"
)</f>
        <v>Full-time</v>
      </c>
      <c r="M1226" t="str" cm="1">
        <f t="array" ref="M1226">_xlfn.IFS(
  B1226="EN", "Entry-level",
  B1226="MI", "Middle-level",
  B1226="SE", "Senior-level",
  B1226="EX", "Executive-level"
)</f>
        <v>Senior-level</v>
      </c>
    </row>
    <row r="1227" spans="1:13" hidden="1" x14ac:dyDescent="0.25">
      <c r="A1227">
        <v>2021</v>
      </c>
      <c r="B1227" t="s">
        <v>11</v>
      </c>
      <c r="C1227" t="s">
        <v>92</v>
      </c>
      <c r="D1227" t="s">
        <v>19</v>
      </c>
      <c r="E1227">
        <v>20000</v>
      </c>
      <c r="F1227" t="s">
        <v>14</v>
      </c>
      <c r="G1227">
        <v>20000</v>
      </c>
      <c r="H1227" t="s">
        <v>97</v>
      </c>
      <c r="I1227">
        <v>0</v>
      </c>
      <c r="J1227" t="s">
        <v>15</v>
      </c>
      <c r="K1227" t="s">
        <v>28</v>
      </c>
      <c r="L1227" t="str" cm="1">
        <f t="array" ref="L1227">_xlfn.IFS(
  C1227="PT", "Part-time",
  C1227="FT", "Full-time",
  C1227="CT", "Contract",
  C1227="FL", "Freelance"
)</f>
        <v>Freelance</v>
      </c>
      <c r="M1227" t="str" cm="1">
        <f t="array" ref="M1227">_xlfn.IFS(
  B1227="EN", "Entry-level",
  B1227="MI", "Middle-level",
  B1227="SE", "Senior-level",
  B1227="EX", "Executive-level"
)</f>
        <v>Middle-level</v>
      </c>
    </row>
    <row r="1228" spans="1:13" hidden="1" x14ac:dyDescent="0.25">
      <c r="A1228">
        <v>2020</v>
      </c>
      <c r="B1228" t="s">
        <v>22</v>
      </c>
      <c r="C1228" t="s">
        <v>12</v>
      </c>
      <c r="D1228" t="s">
        <v>77</v>
      </c>
      <c r="E1228">
        <v>325000</v>
      </c>
      <c r="F1228" t="s">
        <v>14</v>
      </c>
      <c r="G1228">
        <v>325000</v>
      </c>
      <c r="H1228" t="s">
        <v>15</v>
      </c>
      <c r="I1228">
        <v>100</v>
      </c>
      <c r="J1228" t="s">
        <v>15</v>
      </c>
      <c r="K1228" t="s">
        <v>28</v>
      </c>
      <c r="L1228" t="str" cm="1">
        <f t="array" ref="L1228">_xlfn.IFS(
  C1228="PT", "Part-time",
  C1228="FT", "Full-time",
  C1228="CT", "Contract",
  C1228="FL", "Freelance"
)</f>
        <v>Full-time</v>
      </c>
      <c r="M1228" t="str" cm="1">
        <f t="array" ref="M1228">_xlfn.IFS(
  B1228="EN", "Entry-level",
  B1228="MI", "Middle-level",
  B1228="SE", "Senior-level",
  B1228="EX", "Executive-level"
)</f>
        <v>Executive-level</v>
      </c>
    </row>
    <row r="1229" spans="1:13" hidden="1" x14ac:dyDescent="0.25">
      <c r="A1229">
        <v>2021</v>
      </c>
      <c r="B1229" t="s">
        <v>18</v>
      </c>
      <c r="C1229" t="s">
        <v>12</v>
      </c>
      <c r="D1229" t="s">
        <v>13</v>
      </c>
      <c r="E1229">
        <v>200000</v>
      </c>
      <c r="F1229" t="s">
        <v>14</v>
      </c>
      <c r="G1229">
        <v>200000</v>
      </c>
      <c r="H1229" t="s">
        <v>15</v>
      </c>
      <c r="I1229">
        <v>100</v>
      </c>
      <c r="J1229" t="s">
        <v>15</v>
      </c>
      <c r="K1229" t="s">
        <v>28</v>
      </c>
      <c r="L1229" t="str" cm="1">
        <f t="array" ref="L1229">_xlfn.IFS(
  C1229="PT", "Part-time",
  C1229="FT", "Full-time",
  C1229="CT", "Contract",
  C1229="FL", "Freelance"
)</f>
        <v>Full-time</v>
      </c>
      <c r="M1229" t="str" cm="1">
        <f t="array" ref="M1229">_xlfn.IFS(
  B1229="EN", "Entry-level",
  B1229="MI", "Middle-level",
  B1229="SE", "Senior-level",
  B1229="EX", "Executive-level"
)</f>
        <v>Senior-level</v>
      </c>
    </row>
    <row r="1230" spans="1:13" hidden="1" x14ac:dyDescent="0.25">
      <c r="A1230">
        <v>2020</v>
      </c>
      <c r="B1230" t="s">
        <v>25</v>
      </c>
      <c r="C1230" t="s">
        <v>12</v>
      </c>
      <c r="D1230" t="s">
        <v>63</v>
      </c>
      <c r="E1230">
        <v>300000</v>
      </c>
      <c r="F1230" t="s">
        <v>81</v>
      </c>
      <c r="G1230">
        <v>45896</v>
      </c>
      <c r="H1230" t="s">
        <v>82</v>
      </c>
      <c r="I1230">
        <v>50</v>
      </c>
      <c r="J1230" t="s">
        <v>82</v>
      </c>
      <c r="K1230" t="s">
        <v>35</v>
      </c>
      <c r="L1230" t="str" cm="1">
        <f t="array" ref="L1230">_xlfn.IFS(
  C1230="PT", "Part-time",
  C1230="FT", "Full-time",
  C1230="CT", "Contract",
  C1230="FL", "Freelance"
)</f>
        <v>Full-time</v>
      </c>
      <c r="M1230" t="str" cm="1">
        <f t="array" ref="M1230">_xlfn.IFS(
  B1230="EN", "Entry-level",
  B1230="MI", "Middle-level",
  B1230="SE", "Senior-level",
  B1230="EX", "Executive-level"
)</f>
        <v>Entry-level</v>
      </c>
    </row>
    <row r="1231" spans="1:13" x14ac:dyDescent="0.25">
      <c r="A1231">
        <v>2021</v>
      </c>
      <c r="B1231" t="s">
        <v>11</v>
      </c>
      <c r="C1231" t="s">
        <v>12</v>
      </c>
      <c r="D1231" t="s">
        <v>17</v>
      </c>
      <c r="E1231">
        <v>160000</v>
      </c>
      <c r="F1231" t="s">
        <v>14</v>
      </c>
      <c r="G1231">
        <v>160000</v>
      </c>
      <c r="H1231" t="s">
        <v>15</v>
      </c>
      <c r="I1231">
        <v>100</v>
      </c>
      <c r="J1231" t="s">
        <v>15</v>
      </c>
      <c r="K1231" t="s">
        <v>28</v>
      </c>
      <c r="L1231" t="str" cm="1">
        <f t="array" ref="L1231">_xlfn.IFS(
  C1231="PT", "Part-time",
  C1231="FT", "Full-time",
  C1231="CT", "Contract",
  C1231="FL", "Freelance"
)</f>
        <v>Full-time</v>
      </c>
      <c r="M1231" t="str" cm="1">
        <f t="array" ref="M1231">_xlfn.IFS(
  B1231="EN", "Entry-level",
  B1231="MI", "Middle-level",
  B1231="SE", "Senior-level",
  B1231="EX", "Executive-level"
)</f>
        <v>Middle-level</v>
      </c>
    </row>
    <row r="1232" spans="1:13" hidden="1" x14ac:dyDescent="0.25">
      <c r="A1232">
        <v>2021</v>
      </c>
      <c r="B1232" t="s">
        <v>18</v>
      </c>
      <c r="C1232" t="s">
        <v>12</v>
      </c>
      <c r="D1232" t="s">
        <v>58</v>
      </c>
      <c r="E1232">
        <v>50000</v>
      </c>
      <c r="F1232" t="s">
        <v>14</v>
      </c>
      <c r="G1232">
        <v>50000</v>
      </c>
      <c r="H1232" t="s">
        <v>29</v>
      </c>
      <c r="I1232">
        <v>100</v>
      </c>
      <c r="J1232" t="s">
        <v>15</v>
      </c>
      <c r="K1232" t="s">
        <v>35</v>
      </c>
      <c r="L1232" t="str" cm="1">
        <f t="array" ref="L1232">_xlfn.IFS(
  C1232="PT", "Part-time",
  C1232="FT", "Full-time",
  C1232="CT", "Contract",
  C1232="FL", "Freelance"
)</f>
        <v>Full-time</v>
      </c>
      <c r="M1232" t="str" cm="1">
        <f t="array" ref="M1232">_xlfn.IFS(
  B1232="EN", "Entry-level",
  B1232="MI", "Middle-level",
  B1232="SE", "Senior-level",
  B1232="EX", "Executive-level"
)</f>
        <v>Senior-level</v>
      </c>
    </row>
    <row r="1233" spans="1:13" x14ac:dyDescent="0.25">
      <c r="A1233">
        <v>2021</v>
      </c>
      <c r="B1233" t="s">
        <v>11</v>
      </c>
      <c r="C1233" t="s">
        <v>12</v>
      </c>
      <c r="D1233" t="s">
        <v>17</v>
      </c>
      <c r="E1233">
        <v>69600</v>
      </c>
      <c r="F1233" t="s">
        <v>76</v>
      </c>
      <c r="G1233">
        <v>12901</v>
      </c>
      <c r="H1233" t="s">
        <v>41</v>
      </c>
      <c r="I1233">
        <v>0</v>
      </c>
      <c r="J1233" t="s">
        <v>41</v>
      </c>
      <c r="K1233" t="s">
        <v>35</v>
      </c>
      <c r="L1233" t="str" cm="1">
        <f t="array" ref="L1233">_xlfn.IFS(
  C1233="PT", "Part-time",
  C1233="FT", "Full-time",
  C1233="CT", "Contract",
  C1233="FL", "Freelance"
)</f>
        <v>Full-time</v>
      </c>
      <c r="M1233" t="str" cm="1">
        <f t="array" ref="M1233">_xlfn.IFS(
  B1233="EN", "Entry-level",
  B1233="MI", "Middle-level",
  B1233="SE", "Senior-level",
  B1233="EX", "Executive-level"
)</f>
        <v>Middle-level</v>
      </c>
    </row>
    <row r="1234" spans="1:13" hidden="1" x14ac:dyDescent="0.25">
      <c r="A1234">
        <v>2021</v>
      </c>
      <c r="B1234" t="s">
        <v>18</v>
      </c>
      <c r="C1234" t="s">
        <v>12</v>
      </c>
      <c r="D1234" t="s">
        <v>19</v>
      </c>
      <c r="E1234">
        <v>165000</v>
      </c>
      <c r="F1234" t="s">
        <v>14</v>
      </c>
      <c r="G1234">
        <v>165000</v>
      </c>
      <c r="H1234" t="s">
        <v>15</v>
      </c>
      <c r="I1234">
        <v>0</v>
      </c>
      <c r="J1234" t="s">
        <v>15</v>
      </c>
      <c r="K1234" t="s">
        <v>16</v>
      </c>
      <c r="L1234" t="str" cm="1">
        <f t="array" ref="L1234">_xlfn.IFS(
  C1234="PT", "Part-time",
  C1234="FT", "Full-time",
  C1234="CT", "Contract",
  C1234="FL", "Freelance"
)</f>
        <v>Full-time</v>
      </c>
      <c r="M1234" t="str" cm="1">
        <f t="array" ref="M1234">_xlfn.IFS(
  B1234="EN", "Entry-level",
  B1234="MI", "Middle-level",
  B1234="SE", "Senior-level",
  B1234="EX", "Executive-level"
)</f>
        <v>Senior-level</v>
      </c>
    </row>
    <row r="1235" spans="1:13" hidden="1" x14ac:dyDescent="0.25">
      <c r="A1235">
        <v>2021</v>
      </c>
      <c r="B1235" t="s">
        <v>25</v>
      </c>
      <c r="C1235" t="s">
        <v>12</v>
      </c>
      <c r="D1235" t="s">
        <v>51</v>
      </c>
      <c r="E1235">
        <v>435000</v>
      </c>
      <c r="F1235" t="s">
        <v>43</v>
      </c>
      <c r="G1235">
        <v>5882</v>
      </c>
      <c r="H1235" t="s">
        <v>44</v>
      </c>
      <c r="I1235">
        <v>0</v>
      </c>
      <c r="J1235" t="s">
        <v>113</v>
      </c>
      <c r="K1235" t="s">
        <v>28</v>
      </c>
      <c r="L1235" t="str" cm="1">
        <f t="array" ref="L1235">_xlfn.IFS(
  C1235="PT", "Part-time",
  C1235="FT", "Full-time",
  C1235="CT", "Contract",
  C1235="FL", "Freelance"
)</f>
        <v>Full-time</v>
      </c>
      <c r="M1235" t="str" cm="1">
        <f t="array" ref="M1235">_xlfn.IFS(
  B1235="EN", "Entry-level",
  B1235="MI", "Middle-level",
  B1235="SE", "Senior-level",
  B1235="EX", "Executive-level"
)</f>
        <v>Entry-level</v>
      </c>
    </row>
    <row r="1236" spans="1:13" x14ac:dyDescent="0.25">
      <c r="A1236">
        <v>2020</v>
      </c>
      <c r="B1236" t="s">
        <v>11</v>
      </c>
      <c r="C1236" t="s">
        <v>12</v>
      </c>
      <c r="D1236" t="s">
        <v>17</v>
      </c>
      <c r="E1236">
        <v>37000</v>
      </c>
      <c r="F1236" t="s">
        <v>20</v>
      </c>
      <c r="G1236">
        <v>42197</v>
      </c>
      <c r="H1236" t="s">
        <v>29</v>
      </c>
      <c r="I1236">
        <v>50</v>
      </c>
      <c r="J1236" t="s">
        <v>29</v>
      </c>
      <c r="K1236" t="s">
        <v>35</v>
      </c>
      <c r="L1236" t="str" cm="1">
        <f t="array" ref="L1236">_xlfn.IFS(
  C1236="PT", "Part-time",
  C1236="FT", "Full-time",
  C1236="CT", "Contract",
  C1236="FL", "Freelance"
)</f>
        <v>Full-time</v>
      </c>
      <c r="M1236" t="str" cm="1">
        <f t="array" ref="M1236">_xlfn.IFS(
  B1236="EN", "Entry-level",
  B1236="MI", "Middle-level",
  B1236="SE", "Senior-level",
  B1236="EX", "Executive-level"
)</f>
        <v>Middle-level</v>
      </c>
    </row>
    <row r="1237" spans="1:13" x14ac:dyDescent="0.25">
      <c r="A1237">
        <v>2020</v>
      </c>
      <c r="B1237" t="s">
        <v>25</v>
      </c>
      <c r="C1237" t="s">
        <v>12</v>
      </c>
      <c r="D1237" t="s">
        <v>17</v>
      </c>
      <c r="E1237">
        <v>55000</v>
      </c>
      <c r="F1237" t="s">
        <v>20</v>
      </c>
      <c r="G1237">
        <v>62726</v>
      </c>
      <c r="H1237" t="s">
        <v>53</v>
      </c>
      <c r="I1237">
        <v>50</v>
      </c>
      <c r="J1237" t="s">
        <v>53</v>
      </c>
      <c r="K1237" t="s">
        <v>35</v>
      </c>
      <c r="L1237" t="str" cm="1">
        <f t="array" ref="L1237">_xlfn.IFS(
  C1237="PT", "Part-time",
  C1237="FT", "Full-time",
  C1237="CT", "Contract",
  C1237="FL", "Freelance"
)</f>
        <v>Full-time</v>
      </c>
      <c r="M1237" t="str" cm="1">
        <f t="array" ref="M1237">_xlfn.IFS(
  B1237="EN", "Entry-level",
  B1237="MI", "Middle-level",
  B1237="SE", "Senior-level",
  B1237="EX", "Executive-level"
)</f>
        <v>Entry-level</v>
      </c>
    </row>
    <row r="1238" spans="1:13" x14ac:dyDescent="0.25">
      <c r="A1238">
        <v>2021</v>
      </c>
      <c r="B1238" t="s">
        <v>11</v>
      </c>
      <c r="C1238" t="s">
        <v>12</v>
      </c>
      <c r="D1238" t="s">
        <v>17</v>
      </c>
      <c r="E1238">
        <v>76760</v>
      </c>
      <c r="F1238" t="s">
        <v>20</v>
      </c>
      <c r="G1238">
        <v>90734</v>
      </c>
      <c r="H1238" t="s">
        <v>53</v>
      </c>
      <c r="I1238">
        <v>50</v>
      </c>
      <c r="J1238" t="s">
        <v>53</v>
      </c>
      <c r="K1238" t="s">
        <v>28</v>
      </c>
      <c r="L1238" t="str" cm="1">
        <f t="array" ref="L1238">_xlfn.IFS(
  C1238="PT", "Part-time",
  C1238="FT", "Full-time",
  C1238="CT", "Contract",
  C1238="FL", "Freelance"
)</f>
        <v>Full-time</v>
      </c>
      <c r="M1238" t="str" cm="1">
        <f t="array" ref="M1238">_xlfn.IFS(
  B1238="EN", "Entry-level",
  B1238="MI", "Middle-level",
  B1238="SE", "Senior-level",
  B1238="EX", "Executive-level"
)</f>
        <v>Middle-level</v>
      </c>
    </row>
    <row r="1239" spans="1:13" x14ac:dyDescent="0.25">
      <c r="A1239">
        <v>2020</v>
      </c>
      <c r="B1239" t="s">
        <v>25</v>
      </c>
      <c r="C1239" t="s">
        <v>33</v>
      </c>
      <c r="D1239" t="s">
        <v>17</v>
      </c>
      <c r="E1239">
        <v>19000</v>
      </c>
      <c r="F1239" t="s">
        <v>20</v>
      </c>
      <c r="G1239">
        <v>21669</v>
      </c>
      <c r="H1239" t="s">
        <v>97</v>
      </c>
      <c r="I1239">
        <v>50</v>
      </c>
      <c r="J1239" t="s">
        <v>97</v>
      </c>
      <c r="K1239" t="s">
        <v>35</v>
      </c>
      <c r="L1239" t="str" cm="1">
        <f t="array" ref="L1239">_xlfn.IFS(
  C1239="PT", "Part-time",
  C1239="FT", "Full-time",
  C1239="CT", "Contract",
  C1239="FL", "Freelance"
)</f>
        <v>Part-time</v>
      </c>
      <c r="M1239" t="str" cm="1">
        <f t="array" ref="M1239">_xlfn.IFS(
  B1239="EN", "Entry-level",
  B1239="MI", "Middle-level",
  B1239="SE", "Senior-level",
  B1239="EX", "Executive-level"
)</f>
        <v>Entry-level</v>
      </c>
    </row>
    <row r="1240" spans="1:13" hidden="1" x14ac:dyDescent="0.25">
      <c r="A1240">
        <v>2020</v>
      </c>
      <c r="B1240" t="s">
        <v>11</v>
      </c>
      <c r="C1240" t="s">
        <v>12</v>
      </c>
      <c r="D1240" t="s">
        <v>19</v>
      </c>
      <c r="E1240">
        <v>110000</v>
      </c>
      <c r="F1240" t="s">
        <v>14</v>
      </c>
      <c r="G1240">
        <v>110000</v>
      </c>
      <c r="H1240" t="s">
        <v>15</v>
      </c>
      <c r="I1240">
        <v>100</v>
      </c>
      <c r="J1240" t="s">
        <v>15</v>
      </c>
      <c r="K1240" t="s">
        <v>28</v>
      </c>
      <c r="L1240" t="str" cm="1">
        <f t="array" ref="L1240">_xlfn.IFS(
  C1240="PT", "Part-time",
  C1240="FT", "Full-time",
  C1240="CT", "Contract",
  C1240="FL", "Freelance"
)</f>
        <v>Full-time</v>
      </c>
      <c r="M1240" t="str" cm="1">
        <f t="array" ref="M1240">_xlfn.IFS(
  B1240="EN", "Entry-level",
  B1240="MI", "Middle-level",
  B1240="SE", "Senior-level",
  B1240="EX", "Executive-level"
)</f>
        <v>Middle-level</v>
      </c>
    </row>
    <row r="1241" spans="1:13" hidden="1" x14ac:dyDescent="0.25">
      <c r="A1241">
        <v>2021</v>
      </c>
      <c r="B1241" t="s">
        <v>18</v>
      </c>
      <c r="C1241" t="s">
        <v>12</v>
      </c>
      <c r="D1241" t="s">
        <v>95</v>
      </c>
      <c r="E1241">
        <v>140000</v>
      </c>
      <c r="F1241" t="s">
        <v>14</v>
      </c>
      <c r="G1241">
        <v>140000</v>
      </c>
      <c r="H1241" t="s">
        <v>15</v>
      </c>
      <c r="I1241">
        <v>100</v>
      </c>
      <c r="J1241" t="s">
        <v>15</v>
      </c>
      <c r="K1241" t="s">
        <v>28</v>
      </c>
      <c r="L1241" t="str" cm="1">
        <f t="array" ref="L1241">_xlfn.IFS(
  C1241="PT", "Part-time",
  C1241="FT", "Full-time",
  C1241="CT", "Contract",
  C1241="FL", "Freelance"
)</f>
        <v>Full-time</v>
      </c>
      <c r="M1241" t="str" cm="1">
        <f t="array" ref="M1241">_xlfn.IFS(
  B1241="EN", "Entry-level",
  B1241="MI", "Middle-level",
  B1241="SE", "Senior-level",
  B1241="EX", "Executive-level"
)</f>
        <v>Senior-level</v>
      </c>
    </row>
    <row r="1242" spans="1:13" x14ac:dyDescent="0.25">
      <c r="A1242">
        <v>2020</v>
      </c>
      <c r="B1242" t="s">
        <v>18</v>
      </c>
      <c r="C1242" t="s">
        <v>12</v>
      </c>
      <c r="D1242" t="s">
        <v>17</v>
      </c>
      <c r="E1242">
        <v>120000</v>
      </c>
      <c r="F1242" t="s">
        <v>14</v>
      </c>
      <c r="G1242">
        <v>120000</v>
      </c>
      <c r="H1242" t="s">
        <v>15</v>
      </c>
      <c r="I1242">
        <v>50</v>
      </c>
      <c r="J1242" t="s">
        <v>15</v>
      </c>
      <c r="K1242" t="s">
        <v>28</v>
      </c>
      <c r="L1242" t="str" cm="1">
        <f t="array" ref="L1242">_xlfn.IFS(
  C1242="PT", "Part-time",
  C1242="FT", "Full-time",
  C1242="CT", "Contract",
  C1242="FL", "Freelance"
)</f>
        <v>Full-time</v>
      </c>
      <c r="M1242" t="str" cm="1">
        <f t="array" ref="M1242">_xlfn.IFS(
  B1242="EN", "Entry-level",
  B1242="MI", "Middle-level",
  B1242="SE", "Senior-level",
  B1242="EX", "Executive-level"
)</f>
        <v>Senior-level</v>
      </c>
    </row>
    <row r="1243" spans="1:13" x14ac:dyDescent="0.25">
      <c r="A1243">
        <v>2021</v>
      </c>
      <c r="B1243" t="s">
        <v>18</v>
      </c>
      <c r="C1243" t="s">
        <v>12</v>
      </c>
      <c r="D1243" t="s">
        <v>17</v>
      </c>
      <c r="E1243">
        <v>110000</v>
      </c>
      <c r="F1243" t="s">
        <v>42</v>
      </c>
      <c r="G1243">
        <v>87738</v>
      </c>
      <c r="H1243" t="s">
        <v>30</v>
      </c>
      <c r="I1243">
        <v>100</v>
      </c>
      <c r="J1243" t="s">
        <v>30</v>
      </c>
      <c r="K1243" t="s">
        <v>35</v>
      </c>
      <c r="L1243" t="str" cm="1">
        <f t="array" ref="L1243">_xlfn.IFS(
  C1243="PT", "Part-time",
  C1243="FT", "Full-time",
  C1243="CT", "Contract",
  C1243="FL", "Freelance"
)</f>
        <v>Full-time</v>
      </c>
      <c r="M1243" t="str" cm="1">
        <f t="array" ref="M1243">_xlfn.IFS(
  B1243="EN", "Entry-level",
  B1243="MI", "Middle-level",
  B1243="SE", "Senior-level",
  B1243="EX", "Executive-level"
)</f>
        <v>Senior-level</v>
      </c>
    </row>
    <row r="1244" spans="1:13" hidden="1" x14ac:dyDescent="0.25">
      <c r="A1244">
        <v>2021</v>
      </c>
      <c r="B1244" t="s">
        <v>11</v>
      </c>
      <c r="C1244" t="s">
        <v>92</v>
      </c>
      <c r="D1244" t="s">
        <v>72</v>
      </c>
      <c r="E1244">
        <v>12000</v>
      </c>
      <c r="F1244" t="s">
        <v>14</v>
      </c>
      <c r="G1244">
        <v>12000</v>
      </c>
      <c r="H1244" t="s">
        <v>108</v>
      </c>
      <c r="I1244">
        <v>50</v>
      </c>
      <c r="J1244" t="s">
        <v>108</v>
      </c>
      <c r="K1244" t="s">
        <v>16</v>
      </c>
      <c r="L1244" t="str" cm="1">
        <f t="array" ref="L1244">_xlfn.IFS(
  C1244="PT", "Part-time",
  C1244="FT", "Full-time",
  C1244="CT", "Contract",
  C1244="FL", "Freelance"
)</f>
        <v>Freelance</v>
      </c>
      <c r="M1244" t="str" cm="1">
        <f t="array" ref="M1244">_xlfn.IFS(
  B1244="EN", "Entry-level",
  B1244="MI", "Middle-level",
  B1244="SE", "Senior-level",
  B1244="EX", "Executive-level"
)</f>
        <v>Middle-level</v>
      </c>
    </row>
    <row r="1245" spans="1:13" hidden="1" x14ac:dyDescent="0.25">
      <c r="A1245">
        <v>2021</v>
      </c>
      <c r="B1245" t="s">
        <v>18</v>
      </c>
      <c r="C1245" t="s">
        <v>12</v>
      </c>
      <c r="D1245" t="s">
        <v>19</v>
      </c>
      <c r="E1245">
        <v>65000</v>
      </c>
      <c r="F1245" t="s">
        <v>20</v>
      </c>
      <c r="G1245">
        <v>76833</v>
      </c>
      <c r="H1245" t="s">
        <v>119</v>
      </c>
      <c r="I1245">
        <v>50</v>
      </c>
      <c r="J1245" t="s">
        <v>27</v>
      </c>
      <c r="K1245" t="s">
        <v>35</v>
      </c>
      <c r="L1245" t="str" cm="1">
        <f t="array" ref="L1245">_xlfn.IFS(
  C1245="PT", "Part-time",
  C1245="FT", "Full-time",
  C1245="CT", "Contract",
  C1245="FL", "Freelance"
)</f>
        <v>Full-time</v>
      </c>
      <c r="M1245" t="str" cm="1">
        <f t="array" ref="M1245">_xlfn.IFS(
  B1245="EN", "Entry-level",
  B1245="MI", "Middle-level",
  B1245="SE", "Senior-level",
  B1245="EX", "Executive-level"
)</f>
        <v>Senior-level</v>
      </c>
    </row>
    <row r="1246" spans="1:13" hidden="1" x14ac:dyDescent="0.25">
      <c r="A1246">
        <v>2021</v>
      </c>
      <c r="B1246" t="s">
        <v>11</v>
      </c>
      <c r="C1246" t="s">
        <v>12</v>
      </c>
      <c r="D1246" t="s">
        <v>13</v>
      </c>
      <c r="E1246">
        <v>74000</v>
      </c>
      <c r="F1246" t="s">
        <v>14</v>
      </c>
      <c r="G1246">
        <v>74000</v>
      </c>
      <c r="H1246" t="s">
        <v>106</v>
      </c>
      <c r="I1246">
        <v>50</v>
      </c>
      <c r="J1246" t="s">
        <v>106</v>
      </c>
      <c r="K1246" t="s">
        <v>35</v>
      </c>
      <c r="L1246" t="str" cm="1">
        <f t="array" ref="L1246">_xlfn.IFS(
  C1246="PT", "Part-time",
  C1246="FT", "Full-time",
  C1246="CT", "Contract",
  C1246="FL", "Freelance"
)</f>
        <v>Full-time</v>
      </c>
      <c r="M1246" t="str" cm="1">
        <f t="array" ref="M1246">_xlfn.IFS(
  B1246="EN", "Entry-level",
  B1246="MI", "Middle-level",
  B1246="SE", "Senior-level",
  B1246="EX", "Executive-level"
)</f>
        <v>Middle-level</v>
      </c>
    </row>
    <row r="1247" spans="1:13" hidden="1" x14ac:dyDescent="0.25">
      <c r="A1247">
        <v>2021</v>
      </c>
      <c r="B1247" t="s">
        <v>18</v>
      </c>
      <c r="C1247" t="s">
        <v>12</v>
      </c>
      <c r="D1247" t="s">
        <v>64</v>
      </c>
      <c r="E1247">
        <v>152000</v>
      </c>
      <c r="F1247" t="s">
        <v>14</v>
      </c>
      <c r="G1247">
        <v>152000</v>
      </c>
      <c r="H1247" t="s">
        <v>15</v>
      </c>
      <c r="I1247">
        <v>100</v>
      </c>
      <c r="J1247" t="s">
        <v>29</v>
      </c>
      <c r="K1247" t="s">
        <v>28</v>
      </c>
      <c r="L1247" t="str" cm="1">
        <f t="array" ref="L1247">_xlfn.IFS(
  C1247="PT", "Part-time",
  C1247="FT", "Full-time",
  C1247="CT", "Contract",
  C1247="FL", "Freelance"
)</f>
        <v>Full-time</v>
      </c>
      <c r="M1247" t="str" cm="1">
        <f t="array" ref="M1247">_xlfn.IFS(
  B1247="EN", "Entry-level",
  B1247="MI", "Middle-level",
  B1247="SE", "Senior-level",
  B1247="EX", "Executive-level"
)</f>
        <v>Senior-level</v>
      </c>
    </row>
    <row r="1248" spans="1:13" hidden="1" x14ac:dyDescent="0.25">
      <c r="A1248">
        <v>2021</v>
      </c>
      <c r="B1248" t="s">
        <v>11</v>
      </c>
      <c r="C1248" t="s">
        <v>12</v>
      </c>
      <c r="D1248" t="s">
        <v>51</v>
      </c>
      <c r="E1248">
        <v>18000</v>
      </c>
      <c r="F1248" t="s">
        <v>14</v>
      </c>
      <c r="G1248">
        <v>18000</v>
      </c>
      <c r="H1248" t="s">
        <v>135</v>
      </c>
      <c r="I1248">
        <v>0</v>
      </c>
      <c r="J1248" t="s">
        <v>135</v>
      </c>
      <c r="K1248" t="s">
        <v>35</v>
      </c>
      <c r="L1248" t="str" cm="1">
        <f t="array" ref="L1248">_xlfn.IFS(
  C1248="PT", "Part-time",
  C1248="FT", "Full-time",
  C1248="CT", "Contract",
  C1248="FL", "Freelance"
)</f>
        <v>Full-time</v>
      </c>
      <c r="M1248" t="str" cm="1">
        <f t="array" ref="M1248">_xlfn.IFS(
  B1248="EN", "Entry-level",
  B1248="MI", "Middle-level",
  B1248="SE", "Senior-level",
  B1248="EX", "Executive-level"
)</f>
        <v>Middle-level</v>
      </c>
    </row>
    <row r="1249" spans="1:13" hidden="1" x14ac:dyDescent="0.25">
      <c r="A1249">
        <v>2020</v>
      </c>
      <c r="B1249" t="s">
        <v>18</v>
      </c>
      <c r="C1249" t="s">
        <v>92</v>
      </c>
      <c r="D1249" t="s">
        <v>102</v>
      </c>
      <c r="E1249">
        <v>60000</v>
      </c>
      <c r="F1249" t="s">
        <v>14</v>
      </c>
      <c r="G1249">
        <v>60000</v>
      </c>
      <c r="H1249" t="s">
        <v>114</v>
      </c>
      <c r="I1249">
        <v>100</v>
      </c>
      <c r="J1249" t="s">
        <v>15</v>
      </c>
      <c r="K1249" t="s">
        <v>35</v>
      </c>
      <c r="L1249" t="str" cm="1">
        <f t="array" ref="L1249">_xlfn.IFS(
  C1249="PT", "Part-time",
  C1249="FT", "Full-time",
  C1249="CT", "Contract",
  C1249="FL", "Freelance"
)</f>
        <v>Freelance</v>
      </c>
      <c r="M1249" t="str" cm="1">
        <f t="array" ref="M1249">_xlfn.IFS(
  B1249="EN", "Entry-level",
  B1249="MI", "Middle-level",
  B1249="SE", "Senior-level",
  B1249="EX", "Executive-level"
)</f>
        <v>Senior-level</v>
      </c>
    </row>
    <row r="1250" spans="1:13" x14ac:dyDescent="0.25">
      <c r="A1250">
        <v>2021</v>
      </c>
      <c r="B1250" t="s">
        <v>11</v>
      </c>
      <c r="C1250" t="s">
        <v>12</v>
      </c>
      <c r="D1250" t="s">
        <v>17</v>
      </c>
      <c r="E1250">
        <v>130000</v>
      </c>
      <c r="F1250" t="s">
        <v>14</v>
      </c>
      <c r="G1250">
        <v>130000</v>
      </c>
      <c r="H1250" t="s">
        <v>15</v>
      </c>
      <c r="I1250">
        <v>50</v>
      </c>
      <c r="J1250" t="s">
        <v>15</v>
      </c>
      <c r="K1250" t="s">
        <v>28</v>
      </c>
      <c r="L1250" t="str" cm="1">
        <f t="array" ref="L1250">_xlfn.IFS(
  C1250="PT", "Part-time",
  C1250="FT", "Full-time",
  C1250="CT", "Contract",
  C1250="FL", "Freelance"
)</f>
        <v>Full-time</v>
      </c>
      <c r="M1250" t="str" cm="1">
        <f t="array" ref="M1250">_xlfn.IFS(
  B1250="EN", "Entry-level",
  B1250="MI", "Middle-level",
  B1250="SE", "Senior-level",
  B1250="EX", "Executive-level"
)</f>
        <v>Middle-level</v>
      </c>
    </row>
    <row r="1251" spans="1:13" hidden="1" x14ac:dyDescent="0.25">
      <c r="A1251">
        <v>2021</v>
      </c>
      <c r="B1251" t="s">
        <v>18</v>
      </c>
      <c r="C1251" t="s">
        <v>12</v>
      </c>
      <c r="D1251" t="s">
        <v>102</v>
      </c>
      <c r="E1251">
        <v>102000</v>
      </c>
      <c r="F1251" t="s">
        <v>76</v>
      </c>
      <c r="G1251">
        <v>18907</v>
      </c>
      <c r="H1251" t="s">
        <v>41</v>
      </c>
      <c r="I1251">
        <v>0</v>
      </c>
      <c r="J1251" t="s">
        <v>41</v>
      </c>
      <c r="K1251" t="s">
        <v>16</v>
      </c>
      <c r="L1251" t="str" cm="1">
        <f t="array" ref="L1251">_xlfn.IFS(
  C1251="PT", "Part-time",
  C1251="FT", "Full-time",
  C1251="CT", "Contract",
  C1251="FL", "Freelance"
)</f>
        <v>Full-time</v>
      </c>
      <c r="M1251" t="str" cm="1">
        <f t="array" ref="M1251">_xlfn.IFS(
  B1251="EN", "Entry-level",
  B1251="MI", "Middle-level",
  B1251="SE", "Senior-level",
  B1251="EX", "Executive-level"
)</f>
        <v>Senior-level</v>
      </c>
    </row>
    <row r="1252" spans="1:13" hidden="1" x14ac:dyDescent="0.25">
      <c r="A1252">
        <v>2021</v>
      </c>
      <c r="B1252" t="s">
        <v>25</v>
      </c>
      <c r="C1252" t="s">
        <v>12</v>
      </c>
      <c r="D1252" t="s">
        <v>68</v>
      </c>
      <c r="E1252">
        <v>50000</v>
      </c>
      <c r="F1252" t="s">
        <v>20</v>
      </c>
      <c r="G1252">
        <v>59102</v>
      </c>
      <c r="H1252" t="s">
        <v>103</v>
      </c>
      <c r="I1252">
        <v>100</v>
      </c>
      <c r="J1252" t="s">
        <v>103</v>
      </c>
      <c r="K1252" t="s">
        <v>28</v>
      </c>
      <c r="L1252" t="str" cm="1">
        <f t="array" ref="L1252">_xlfn.IFS(
  C1252="PT", "Part-time",
  C1252="FT", "Full-time",
  C1252="CT", "Contract",
  C1252="FL", "Freelance"
)</f>
        <v>Full-time</v>
      </c>
      <c r="M1252" t="str" cm="1">
        <f t="array" ref="M1252">_xlfn.IFS(
  B1252="EN", "Entry-level",
  B1252="MI", "Middle-level",
  B1252="SE", "Senior-level",
  B1252="EX", "Executive-level"
)</f>
        <v>Entry-level</v>
      </c>
    </row>
    <row r="1253" spans="1:13" hidden="1" x14ac:dyDescent="0.25">
      <c r="A1253">
        <v>2021</v>
      </c>
      <c r="B1253" t="s">
        <v>18</v>
      </c>
      <c r="C1253" t="s">
        <v>12</v>
      </c>
      <c r="D1253" t="s">
        <v>115</v>
      </c>
      <c r="E1253">
        <v>147000</v>
      </c>
      <c r="F1253" t="s">
        <v>20</v>
      </c>
      <c r="G1253">
        <v>173762</v>
      </c>
      <c r="H1253" t="s">
        <v>53</v>
      </c>
      <c r="I1253">
        <v>100</v>
      </c>
      <c r="J1253" t="s">
        <v>53</v>
      </c>
      <c r="K1253" t="s">
        <v>16</v>
      </c>
      <c r="L1253" t="str" cm="1">
        <f t="array" ref="L1253">_xlfn.IFS(
  C1253="PT", "Part-time",
  C1253="FT", "Full-time",
  C1253="CT", "Contract",
  C1253="FL", "Freelance"
)</f>
        <v>Full-time</v>
      </c>
      <c r="M1253" t="str" cm="1">
        <f t="array" ref="M1253">_xlfn.IFS(
  B1253="EN", "Entry-level",
  B1253="MI", "Middle-level",
  B1253="SE", "Senior-level",
  B1253="EX", "Executive-level"
)</f>
        <v>Senior-level</v>
      </c>
    </row>
    <row r="1254" spans="1:13" hidden="1" x14ac:dyDescent="0.25">
      <c r="A1254">
        <v>2020</v>
      </c>
      <c r="B1254" t="s">
        <v>18</v>
      </c>
      <c r="C1254" t="s">
        <v>12</v>
      </c>
      <c r="D1254" t="s">
        <v>115</v>
      </c>
      <c r="E1254">
        <v>130000</v>
      </c>
      <c r="F1254" t="s">
        <v>20</v>
      </c>
      <c r="G1254">
        <v>148261</v>
      </c>
      <c r="H1254" t="s">
        <v>53</v>
      </c>
      <c r="I1254">
        <v>100</v>
      </c>
      <c r="J1254" t="s">
        <v>53</v>
      </c>
      <c r="K1254" t="s">
        <v>16</v>
      </c>
      <c r="L1254" t="str" cm="1">
        <f t="array" ref="L1254">_xlfn.IFS(
  C1254="PT", "Part-time",
  C1254="FT", "Full-time",
  C1254="CT", "Contract",
  C1254="FL", "Freelance"
)</f>
        <v>Full-time</v>
      </c>
      <c r="M1254" t="str" cm="1">
        <f t="array" ref="M1254">_xlfn.IFS(
  B1254="EN", "Entry-level",
  B1254="MI", "Middle-level",
  B1254="SE", "Senior-level",
  B1254="EX", "Executive-level"
)</f>
        <v>Senior-level</v>
      </c>
    </row>
    <row r="1255" spans="1:13" x14ac:dyDescent="0.25">
      <c r="A1255">
        <v>2020</v>
      </c>
      <c r="B1255" t="s">
        <v>11</v>
      </c>
      <c r="C1255" t="s">
        <v>12</v>
      </c>
      <c r="D1255" t="s">
        <v>17</v>
      </c>
      <c r="E1255">
        <v>34000</v>
      </c>
      <c r="F1255" t="s">
        <v>20</v>
      </c>
      <c r="G1255">
        <v>38776</v>
      </c>
      <c r="H1255" t="s">
        <v>21</v>
      </c>
      <c r="I1255">
        <v>100</v>
      </c>
      <c r="J1255" t="s">
        <v>21</v>
      </c>
      <c r="K1255" t="s">
        <v>16</v>
      </c>
      <c r="L1255" t="str" cm="1">
        <f t="array" ref="L1255">_xlfn.IFS(
  C1255="PT", "Part-time",
  C1255="FT", "Full-time",
  C1255="CT", "Contract",
  C1255="FL", "Freelance"
)</f>
        <v>Full-time</v>
      </c>
      <c r="M1255" t="str" cm="1">
        <f t="array" ref="M1255">_xlfn.IFS(
  B1255="EN", "Entry-level",
  B1255="MI", "Middle-level",
  B1255="SE", "Senior-level",
  B1255="EX", "Executive-level"
)</f>
        <v>Middle-level</v>
      </c>
    </row>
    <row r="1256" spans="1:13" x14ac:dyDescent="0.25">
      <c r="A1256">
        <v>2021</v>
      </c>
      <c r="B1256" t="s">
        <v>11</v>
      </c>
      <c r="C1256" t="s">
        <v>12</v>
      </c>
      <c r="D1256" t="s">
        <v>17</v>
      </c>
      <c r="E1256">
        <v>39600</v>
      </c>
      <c r="F1256" t="s">
        <v>20</v>
      </c>
      <c r="G1256">
        <v>46809</v>
      </c>
      <c r="H1256" t="s">
        <v>21</v>
      </c>
      <c r="I1256">
        <v>100</v>
      </c>
      <c r="J1256" t="s">
        <v>21</v>
      </c>
      <c r="K1256" t="s">
        <v>16</v>
      </c>
      <c r="L1256" t="str" cm="1">
        <f t="array" ref="L1256">_xlfn.IFS(
  C1256="PT", "Part-time",
  C1256="FT", "Full-time",
  C1256="CT", "Contract",
  C1256="FL", "Freelance"
)</f>
        <v>Full-time</v>
      </c>
      <c r="M1256" t="str" cm="1">
        <f t="array" ref="M1256">_xlfn.IFS(
  B1256="EN", "Entry-level",
  B1256="MI", "Middle-level",
  B1256="SE", "Senior-level",
  B1256="EX", "Executive-level"
)</f>
        <v>Middle-level</v>
      </c>
    </row>
    <row r="1257" spans="1:13" x14ac:dyDescent="0.25">
      <c r="A1257">
        <v>2021</v>
      </c>
      <c r="B1257" t="s">
        <v>25</v>
      </c>
      <c r="C1257" t="s">
        <v>12</v>
      </c>
      <c r="D1257" t="s">
        <v>17</v>
      </c>
      <c r="E1257">
        <v>4000</v>
      </c>
      <c r="F1257" t="s">
        <v>14</v>
      </c>
      <c r="G1257">
        <v>4000</v>
      </c>
      <c r="H1257" t="s">
        <v>118</v>
      </c>
      <c r="I1257">
        <v>0</v>
      </c>
      <c r="J1257" t="s">
        <v>118</v>
      </c>
      <c r="K1257" t="s">
        <v>16</v>
      </c>
      <c r="L1257" t="str" cm="1">
        <f t="array" ref="L1257">_xlfn.IFS(
  C1257="PT", "Part-time",
  C1257="FT", "Full-time",
  C1257="CT", "Contract",
  C1257="FL", "Freelance"
)</f>
        <v>Full-time</v>
      </c>
      <c r="M1257" t="str" cm="1">
        <f t="array" ref="M1257">_xlfn.IFS(
  B1257="EN", "Entry-level",
  B1257="MI", "Middle-level",
  B1257="SE", "Senior-level",
  B1257="EX", "Executive-level"
)</f>
        <v>Entry-level</v>
      </c>
    </row>
    <row r="1258" spans="1:13" hidden="1" x14ac:dyDescent="0.25">
      <c r="A1258">
        <v>2021</v>
      </c>
      <c r="B1258" t="s">
        <v>25</v>
      </c>
      <c r="C1258" t="s">
        <v>12</v>
      </c>
      <c r="D1258" t="s">
        <v>63</v>
      </c>
      <c r="E1258">
        <v>1335000</v>
      </c>
      <c r="F1258" t="s">
        <v>43</v>
      </c>
      <c r="G1258">
        <v>18053</v>
      </c>
      <c r="H1258" t="s">
        <v>44</v>
      </c>
      <c r="I1258">
        <v>100</v>
      </c>
      <c r="J1258" t="s">
        <v>70</v>
      </c>
      <c r="K1258" t="s">
        <v>35</v>
      </c>
      <c r="L1258" t="str" cm="1">
        <f t="array" ref="L1258">_xlfn.IFS(
  C1258="PT", "Part-time",
  C1258="FT", "Full-time",
  C1258="CT", "Contract",
  C1258="FL", "Freelance"
)</f>
        <v>Full-time</v>
      </c>
      <c r="M1258" t="str" cm="1">
        <f t="array" ref="M1258">_xlfn.IFS(
  B1258="EN", "Entry-level",
  B1258="MI", "Middle-level",
  B1258="SE", "Senior-level",
  B1258="EX", "Executive-level"
)</f>
        <v>Entry-level</v>
      </c>
    </row>
    <row r="1259" spans="1:13" x14ac:dyDescent="0.25">
      <c r="A1259">
        <v>2020</v>
      </c>
      <c r="B1259" t="s">
        <v>18</v>
      </c>
      <c r="C1259" t="s">
        <v>12</v>
      </c>
      <c r="D1259" t="s">
        <v>17</v>
      </c>
      <c r="E1259">
        <v>80000</v>
      </c>
      <c r="F1259" t="s">
        <v>20</v>
      </c>
      <c r="G1259">
        <v>91237</v>
      </c>
      <c r="H1259" t="s">
        <v>91</v>
      </c>
      <c r="I1259">
        <v>0</v>
      </c>
      <c r="J1259" t="s">
        <v>91</v>
      </c>
      <c r="K1259" t="s">
        <v>35</v>
      </c>
      <c r="L1259" t="str" cm="1">
        <f t="array" ref="L1259">_xlfn.IFS(
  C1259="PT", "Part-time",
  C1259="FT", "Full-time",
  C1259="CT", "Contract",
  C1259="FL", "Freelance"
)</f>
        <v>Full-time</v>
      </c>
      <c r="M1259" t="str" cm="1">
        <f t="array" ref="M1259">_xlfn.IFS(
  B1259="EN", "Entry-level",
  B1259="MI", "Middle-level",
  B1259="SE", "Senior-level",
  B1259="EX", "Executive-level"
)</f>
        <v>Senior-level</v>
      </c>
    </row>
    <row r="1260" spans="1:13" x14ac:dyDescent="0.25">
      <c r="A1260">
        <v>2020</v>
      </c>
      <c r="B1260" t="s">
        <v>11</v>
      </c>
      <c r="C1260" t="s">
        <v>12</v>
      </c>
      <c r="D1260" t="s">
        <v>17</v>
      </c>
      <c r="E1260">
        <v>55000</v>
      </c>
      <c r="F1260" t="s">
        <v>20</v>
      </c>
      <c r="G1260">
        <v>62726</v>
      </c>
      <c r="H1260" t="s">
        <v>29</v>
      </c>
      <c r="I1260">
        <v>50</v>
      </c>
      <c r="J1260" t="s">
        <v>103</v>
      </c>
      <c r="K1260" t="s">
        <v>35</v>
      </c>
      <c r="L1260" t="str" cm="1">
        <f t="array" ref="L1260">_xlfn.IFS(
  C1260="PT", "Part-time",
  C1260="FT", "Full-time",
  C1260="CT", "Contract",
  C1260="FL", "Freelance"
)</f>
        <v>Full-time</v>
      </c>
      <c r="M1260" t="str" cm="1">
        <f t="array" ref="M1260">_xlfn.IFS(
  B1260="EN", "Entry-level",
  B1260="MI", "Middle-level",
  B1260="SE", "Senior-level",
  B1260="EX", "Executive-level"
)</f>
        <v>Middle-level</v>
      </c>
    </row>
    <row r="1261" spans="1:13" x14ac:dyDescent="0.25">
      <c r="A1261">
        <v>2021</v>
      </c>
      <c r="B1261" t="s">
        <v>11</v>
      </c>
      <c r="C1261" t="s">
        <v>12</v>
      </c>
      <c r="D1261" t="s">
        <v>17</v>
      </c>
      <c r="E1261">
        <v>115000</v>
      </c>
      <c r="F1261" t="s">
        <v>14</v>
      </c>
      <c r="G1261">
        <v>115000</v>
      </c>
      <c r="H1261" t="s">
        <v>15</v>
      </c>
      <c r="I1261">
        <v>50</v>
      </c>
      <c r="J1261" t="s">
        <v>15</v>
      </c>
      <c r="K1261" t="s">
        <v>28</v>
      </c>
      <c r="L1261" t="str" cm="1">
        <f t="array" ref="L1261">_xlfn.IFS(
  C1261="PT", "Part-time",
  C1261="FT", "Full-time",
  C1261="CT", "Contract",
  C1261="FL", "Freelance"
)</f>
        <v>Full-time</v>
      </c>
      <c r="M1261" t="str" cm="1">
        <f t="array" ref="M1261">_xlfn.IFS(
  B1261="EN", "Entry-level",
  B1261="MI", "Middle-level",
  B1261="SE", "Senior-level",
  B1261="EX", "Executive-level"
)</f>
        <v>Middle-level</v>
      </c>
    </row>
    <row r="1262" spans="1:13" hidden="1" x14ac:dyDescent="0.25">
      <c r="A1262">
        <v>2021</v>
      </c>
      <c r="B1262" t="s">
        <v>18</v>
      </c>
      <c r="C1262" t="s">
        <v>12</v>
      </c>
      <c r="D1262" t="s">
        <v>115</v>
      </c>
      <c r="E1262">
        <v>235000</v>
      </c>
      <c r="F1262" t="s">
        <v>14</v>
      </c>
      <c r="G1262">
        <v>235000</v>
      </c>
      <c r="H1262" t="s">
        <v>15</v>
      </c>
      <c r="I1262">
        <v>100</v>
      </c>
      <c r="J1262" t="s">
        <v>15</v>
      </c>
      <c r="K1262" t="s">
        <v>28</v>
      </c>
      <c r="L1262" t="str" cm="1">
        <f t="array" ref="L1262">_xlfn.IFS(
  C1262="PT", "Part-time",
  C1262="FT", "Full-time",
  C1262="CT", "Contract",
  C1262="FL", "Freelance"
)</f>
        <v>Full-time</v>
      </c>
      <c r="M1262" t="str" cm="1">
        <f t="array" ref="M1262">_xlfn.IFS(
  B1262="EN", "Entry-level",
  B1262="MI", "Middle-level",
  B1262="SE", "Senior-level",
  B1262="EX", "Executive-level"
)</f>
        <v>Senior-level</v>
      </c>
    </row>
    <row r="1263" spans="1:13" hidden="1" x14ac:dyDescent="0.25">
      <c r="A1263">
        <v>2021</v>
      </c>
      <c r="B1263" t="s">
        <v>25</v>
      </c>
      <c r="C1263" t="s">
        <v>33</v>
      </c>
      <c r="D1263" t="s">
        <v>63</v>
      </c>
      <c r="E1263">
        <v>12000</v>
      </c>
      <c r="F1263" t="s">
        <v>14</v>
      </c>
      <c r="G1263">
        <v>12000</v>
      </c>
      <c r="H1263" t="s">
        <v>41</v>
      </c>
      <c r="I1263">
        <v>100</v>
      </c>
      <c r="J1263" t="s">
        <v>15</v>
      </c>
      <c r="K1263" t="s">
        <v>35</v>
      </c>
      <c r="L1263" t="str" cm="1">
        <f t="array" ref="L1263">_xlfn.IFS(
  C1263="PT", "Part-time",
  C1263="FT", "Full-time",
  C1263="CT", "Contract",
  C1263="FL", "Freelance"
)</f>
        <v>Part-time</v>
      </c>
      <c r="M1263" t="str" cm="1">
        <f t="array" ref="M1263">_xlfn.IFS(
  B1263="EN", "Entry-level",
  B1263="MI", "Middle-level",
  B1263="SE", "Senior-level",
  B1263="EX", "Executive-level"
)</f>
        <v>Entry-level</v>
      </c>
    </row>
    <row r="1264" spans="1:13" hidden="1" x14ac:dyDescent="0.25">
      <c r="A1264">
        <v>2021</v>
      </c>
      <c r="B1264" t="s">
        <v>11</v>
      </c>
      <c r="C1264" t="s">
        <v>12</v>
      </c>
      <c r="D1264" t="s">
        <v>24</v>
      </c>
      <c r="E1264">
        <v>75000</v>
      </c>
      <c r="F1264" t="s">
        <v>14</v>
      </c>
      <c r="G1264">
        <v>75000</v>
      </c>
      <c r="H1264" t="s">
        <v>15</v>
      </c>
      <c r="I1264">
        <v>0</v>
      </c>
      <c r="J1264" t="s">
        <v>15</v>
      </c>
      <c r="K1264" t="s">
        <v>28</v>
      </c>
      <c r="L1264" t="str" cm="1">
        <f t="array" ref="L1264">_xlfn.IFS(
  C1264="PT", "Part-time",
  C1264="FT", "Full-time",
  C1264="CT", "Contract",
  C1264="FL", "Freelance"
)</f>
        <v>Full-time</v>
      </c>
      <c r="M1264" t="str" cm="1">
        <f t="array" ref="M1264">_xlfn.IFS(
  B1264="EN", "Entry-level",
  B1264="MI", "Middle-level",
  B1264="SE", "Senior-level",
  B1264="EX", "Executive-level"
)</f>
        <v>Middle-level</v>
      </c>
    </row>
    <row r="1265" spans="1:13" hidden="1" x14ac:dyDescent="0.25">
      <c r="A1265">
        <v>2021</v>
      </c>
      <c r="B1265" t="s">
        <v>11</v>
      </c>
      <c r="C1265" t="s">
        <v>12</v>
      </c>
      <c r="D1265" t="s">
        <v>24</v>
      </c>
      <c r="E1265">
        <v>62000</v>
      </c>
      <c r="F1265" t="s">
        <v>14</v>
      </c>
      <c r="G1265">
        <v>62000</v>
      </c>
      <c r="H1265" t="s">
        <v>15</v>
      </c>
      <c r="I1265">
        <v>0</v>
      </c>
      <c r="J1265" t="s">
        <v>15</v>
      </c>
      <c r="K1265" t="s">
        <v>28</v>
      </c>
      <c r="L1265" t="str" cm="1">
        <f t="array" ref="L1265">_xlfn.IFS(
  C1265="PT", "Part-time",
  C1265="FT", "Full-time",
  C1265="CT", "Contract",
  C1265="FL", "Freelance"
)</f>
        <v>Full-time</v>
      </c>
      <c r="M1265" t="str" cm="1">
        <f t="array" ref="M1265">_xlfn.IFS(
  B1265="EN", "Entry-level",
  B1265="MI", "Middle-level",
  B1265="SE", "Senior-level",
  B1265="EX", "Executive-level"
)</f>
        <v>Middle-level</v>
      </c>
    </row>
    <row r="1266" spans="1:13" x14ac:dyDescent="0.25">
      <c r="A1266">
        <v>2021</v>
      </c>
      <c r="B1266" t="s">
        <v>11</v>
      </c>
      <c r="C1266" t="s">
        <v>12</v>
      </c>
      <c r="D1266" t="s">
        <v>17</v>
      </c>
      <c r="E1266">
        <v>73000</v>
      </c>
      <c r="F1266" t="s">
        <v>14</v>
      </c>
      <c r="G1266">
        <v>73000</v>
      </c>
      <c r="H1266" t="s">
        <v>15</v>
      </c>
      <c r="I1266">
        <v>0</v>
      </c>
      <c r="J1266" t="s">
        <v>15</v>
      </c>
      <c r="K1266" t="s">
        <v>28</v>
      </c>
      <c r="L1266" t="str" cm="1">
        <f t="array" ref="L1266">_xlfn.IFS(
  C1266="PT", "Part-time",
  C1266="FT", "Full-time",
  C1266="CT", "Contract",
  C1266="FL", "Freelance"
)</f>
        <v>Full-time</v>
      </c>
      <c r="M1266" t="str" cm="1">
        <f t="array" ref="M1266">_xlfn.IFS(
  B1266="EN", "Entry-level",
  B1266="MI", "Middle-level",
  B1266="SE", "Senior-level",
  B1266="EX", "Executive-level"
)</f>
        <v>Middle-level</v>
      </c>
    </row>
    <row r="1267" spans="1:13" hidden="1" x14ac:dyDescent="0.25">
      <c r="A1267">
        <v>2021</v>
      </c>
      <c r="B1267" t="s">
        <v>11</v>
      </c>
      <c r="C1267" t="s">
        <v>12</v>
      </c>
      <c r="D1267" t="s">
        <v>19</v>
      </c>
      <c r="E1267">
        <v>38400</v>
      </c>
      <c r="F1267" t="s">
        <v>20</v>
      </c>
      <c r="G1267">
        <v>45391</v>
      </c>
      <c r="H1267" t="s">
        <v>78</v>
      </c>
      <c r="I1267">
        <v>100</v>
      </c>
      <c r="J1267" t="s">
        <v>78</v>
      </c>
      <c r="K1267" t="s">
        <v>28</v>
      </c>
      <c r="L1267" t="str" cm="1">
        <f t="array" ref="L1267">_xlfn.IFS(
  C1267="PT", "Part-time",
  C1267="FT", "Full-time",
  C1267="CT", "Contract",
  C1267="FL", "Freelance"
)</f>
        <v>Full-time</v>
      </c>
      <c r="M1267" t="str" cm="1">
        <f t="array" ref="M1267">_xlfn.IFS(
  B1267="EN", "Entry-level",
  B1267="MI", "Middle-level",
  B1267="SE", "Senior-level",
  B1267="EX", "Executive-level"
)</f>
        <v>Middle-level</v>
      </c>
    </row>
    <row r="1268" spans="1:13" hidden="1" x14ac:dyDescent="0.25">
      <c r="A1268">
        <v>2020</v>
      </c>
      <c r="B1268" t="s">
        <v>18</v>
      </c>
      <c r="C1268" t="s">
        <v>12</v>
      </c>
      <c r="D1268" t="s">
        <v>64</v>
      </c>
      <c r="E1268">
        <v>190200</v>
      </c>
      <c r="F1268" t="s">
        <v>14</v>
      </c>
      <c r="G1268">
        <v>190200</v>
      </c>
      <c r="H1268" t="s">
        <v>15</v>
      </c>
      <c r="I1268">
        <v>100</v>
      </c>
      <c r="J1268" t="s">
        <v>15</v>
      </c>
      <c r="K1268" t="s">
        <v>16</v>
      </c>
      <c r="L1268" t="str" cm="1">
        <f t="array" ref="L1268">_xlfn.IFS(
  C1268="PT", "Part-time",
  C1268="FT", "Full-time",
  C1268="CT", "Contract",
  C1268="FL", "Freelance"
)</f>
        <v>Full-time</v>
      </c>
      <c r="M1268" t="str" cm="1">
        <f t="array" ref="M1268">_xlfn.IFS(
  B1268="EN", "Entry-level",
  B1268="MI", "Middle-level",
  B1268="SE", "Senior-level",
  B1268="EX", "Executive-level"
)</f>
        <v>Senior-level</v>
      </c>
    </row>
    <row r="1269" spans="1:13" x14ac:dyDescent="0.25">
      <c r="A1269">
        <v>2020</v>
      </c>
      <c r="B1269" t="s">
        <v>11</v>
      </c>
      <c r="C1269" t="s">
        <v>12</v>
      </c>
      <c r="D1269" t="s">
        <v>17</v>
      </c>
      <c r="E1269">
        <v>118000</v>
      </c>
      <c r="F1269" t="s">
        <v>14</v>
      </c>
      <c r="G1269">
        <v>118000</v>
      </c>
      <c r="H1269" t="s">
        <v>15</v>
      </c>
      <c r="I1269">
        <v>100</v>
      </c>
      <c r="J1269" t="s">
        <v>15</v>
      </c>
      <c r="K1269" t="s">
        <v>16</v>
      </c>
      <c r="L1269" t="str" cm="1">
        <f t="array" ref="L1269">_xlfn.IFS(
  C1269="PT", "Part-time",
  C1269="FT", "Full-time",
  C1269="CT", "Contract",
  C1269="FL", "Freelance"
)</f>
        <v>Full-time</v>
      </c>
      <c r="M1269" t="str" cm="1">
        <f t="array" ref="M1269">_xlfn.IFS(
  B1269="EN", "Entry-level",
  B1269="MI", "Middle-level",
  B1269="SE", "Senior-level",
  B1269="EX", "Executive-level"
)</f>
        <v>Middle-level</v>
      </c>
    </row>
    <row r="1270" spans="1:13" x14ac:dyDescent="0.25">
      <c r="A1270">
        <v>2020</v>
      </c>
      <c r="B1270" t="s">
        <v>11</v>
      </c>
      <c r="C1270" t="s">
        <v>12</v>
      </c>
      <c r="D1270" t="s">
        <v>17</v>
      </c>
      <c r="E1270">
        <v>138350</v>
      </c>
      <c r="F1270" t="s">
        <v>14</v>
      </c>
      <c r="G1270">
        <v>138350</v>
      </c>
      <c r="H1270" t="s">
        <v>15</v>
      </c>
      <c r="I1270">
        <v>100</v>
      </c>
      <c r="J1270" t="s">
        <v>15</v>
      </c>
      <c r="K1270" t="s">
        <v>16</v>
      </c>
      <c r="L1270" t="str" cm="1">
        <f t="array" ref="L1270">_xlfn.IFS(
  C1270="PT", "Part-time",
  C1270="FT", "Full-time",
  C1270="CT", "Contract",
  C1270="FL", "Freelance"
)</f>
        <v>Full-time</v>
      </c>
      <c r="M1270" t="str" cm="1">
        <f t="array" ref="M1270">_xlfn.IFS(
  B1270="EN", "Entry-level",
  B1270="MI", "Middle-level",
  B1270="SE", "Senior-level",
  B1270="EX", "Executive-level"
)</f>
        <v>Middle-level</v>
      </c>
    </row>
    <row r="1271" spans="1:13" hidden="1" x14ac:dyDescent="0.25">
      <c r="A1271">
        <v>2020</v>
      </c>
      <c r="B1271" t="s">
        <v>11</v>
      </c>
      <c r="C1271" t="s">
        <v>12</v>
      </c>
      <c r="D1271" t="s">
        <v>19</v>
      </c>
      <c r="E1271">
        <v>130800</v>
      </c>
      <c r="F1271" t="s">
        <v>14</v>
      </c>
      <c r="G1271">
        <v>130800</v>
      </c>
      <c r="H1271" t="s">
        <v>21</v>
      </c>
      <c r="I1271">
        <v>100</v>
      </c>
      <c r="J1271" t="s">
        <v>15</v>
      </c>
      <c r="K1271" t="s">
        <v>16</v>
      </c>
      <c r="L1271" t="str" cm="1">
        <f t="array" ref="L1271">_xlfn.IFS(
  C1271="PT", "Part-time",
  C1271="FT", "Full-time",
  C1271="CT", "Contract",
  C1271="FL", "Freelance"
)</f>
        <v>Full-time</v>
      </c>
      <c r="M1271" t="str" cm="1">
        <f t="array" ref="M1271">_xlfn.IFS(
  B1271="EN", "Entry-level",
  B1271="MI", "Middle-level",
  B1271="SE", "Senior-level",
  B1271="EX", "Executive-level"
)</f>
        <v>Middle-level</v>
      </c>
    </row>
    <row r="1272" spans="1:13" hidden="1" x14ac:dyDescent="0.25">
      <c r="A1272">
        <v>2020</v>
      </c>
      <c r="B1272" t="s">
        <v>18</v>
      </c>
      <c r="C1272" t="s">
        <v>12</v>
      </c>
      <c r="D1272" t="s">
        <v>13</v>
      </c>
      <c r="E1272">
        <v>40000</v>
      </c>
      <c r="F1272" t="s">
        <v>20</v>
      </c>
      <c r="G1272">
        <v>45618</v>
      </c>
      <c r="H1272" t="s">
        <v>136</v>
      </c>
      <c r="I1272">
        <v>100</v>
      </c>
      <c r="J1272" t="s">
        <v>136</v>
      </c>
      <c r="K1272" t="s">
        <v>35</v>
      </c>
      <c r="L1272" t="str" cm="1">
        <f t="array" ref="L1272">_xlfn.IFS(
  C1272="PT", "Part-time",
  C1272="FT", "Full-time",
  C1272="CT", "Contract",
  C1272="FL", "Freelance"
)</f>
        <v>Full-time</v>
      </c>
      <c r="M1272" t="str" cm="1">
        <f t="array" ref="M1272">_xlfn.IFS(
  B1272="EN", "Entry-level",
  B1272="MI", "Middle-level",
  B1272="SE", "Senior-level",
  B1272="EX", "Executive-level"
)</f>
        <v>Senior-level</v>
      </c>
    </row>
    <row r="1273" spans="1:13" hidden="1" x14ac:dyDescent="0.25">
      <c r="A1273">
        <v>2021</v>
      </c>
      <c r="B1273" t="s">
        <v>18</v>
      </c>
      <c r="C1273" t="s">
        <v>12</v>
      </c>
      <c r="D1273" t="s">
        <v>77</v>
      </c>
      <c r="E1273">
        <v>168000</v>
      </c>
      <c r="F1273" t="s">
        <v>14</v>
      </c>
      <c r="G1273">
        <v>168000</v>
      </c>
      <c r="H1273" t="s">
        <v>106</v>
      </c>
      <c r="I1273">
        <v>0</v>
      </c>
      <c r="J1273" t="s">
        <v>106</v>
      </c>
      <c r="K1273" t="s">
        <v>35</v>
      </c>
      <c r="L1273" t="str" cm="1">
        <f t="array" ref="L1273">_xlfn.IFS(
  C1273="PT", "Part-time",
  C1273="FT", "Full-time",
  C1273="CT", "Contract",
  C1273="FL", "Freelance"
)</f>
        <v>Full-time</v>
      </c>
      <c r="M1273" t="str" cm="1">
        <f t="array" ref="M1273">_xlfn.IFS(
  B1273="EN", "Entry-level",
  B1273="MI", "Middle-level",
  B1273="SE", "Senior-level",
  B1273="EX", "Executive-level"
)</f>
        <v>Senior-level</v>
      </c>
    </row>
    <row r="1274" spans="1:13" x14ac:dyDescent="0.25">
      <c r="A1274">
        <v>2021</v>
      </c>
      <c r="B1274" t="s">
        <v>11</v>
      </c>
      <c r="C1274" t="s">
        <v>12</v>
      </c>
      <c r="D1274" t="s">
        <v>17</v>
      </c>
      <c r="E1274">
        <v>160000</v>
      </c>
      <c r="F1274" t="s">
        <v>93</v>
      </c>
      <c r="G1274">
        <v>119059</v>
      </c>
      <c r="H1274" t="s">
        <v>47</v>
      </c>
      <c r="I1274">
        <v>100</v>
      </c>
      <c r="J1274" t="s">
        <v>137</v>
      </c>
      <c r="K1274" t="s">
        <v>16</v>
      </c>
      <c r="L1274" t="str" cm="1">
        <f t="array" ref="L1274">_xlfn.IFS(
  C1274="PT", "Part-time",
  C1274="FT", "Full-time",
  C1274="CT", "Contract",
  C1274="FL", "Freelance"
)</f>
        <v>Full-time</v>
      </c>
      <c r="M1274" t="str" cm="1">
        <f t="array" ref="M1274">_xlfn.IFS(
  B1274="EN", "Entry-level",
  B1274="MI", "Middle-level",
  B1274="SE", "Senior-level",
  B1274="EX", "Executive-level"
)</f>
        <v>Middle-level</v>
      </c>
    </row>
    <row r="1275" spans="1:13" hidden="1" x14ac:dyDescent="0.25">
      <c r="A1275">
        <v>2021</v>
      </c>
      <c r="B1275" t="s">
        <v>11</v>
      </c>
      <c r="C1275" t="s">
        <v>12</v>
      </c>
      <c r="D1275" t="s">
        <v>71</v>
      </c>
      <c r="E1275">
        <v>423000</v>
      </c>
      <c r="F1275" t="s">
        <v>14</v>
      </c>
      <c r="G1275">
        <v>423000</v>
      </c>
      <c r="H1275" t="s">
        <v>15</v>
      </c>
      <c r="I1275">
        <v>50</v>
      </c>
      <c r="J1275" t="s">
        <v>15</v>
      </c>
      <c r="K1275" t="s">
        <v>28</v>
      </c>
      <c r="L1275" t="str" cm="1">
        <f t="array" ref="L1275">_xlfn.IFS(
  C1275="PT", "Part-time",
  C1275="FT", "Full-time",
  C1275="CT", "Contract",
  C1275="FL", "Freelance"
)</f>
        <v>Full-time</v>
      </c>
      <c r="M1275" t="str" cm="1">
        <f t="array" ref="M1275">_xlfn.IFS(
  B1275="EN", "Entry-level",
  B1275="MI", "Middle-level",
  B1275="SE", "Senior-level",
  B1275="EX", "Executive-level"
)</f>
        <v>Middle-level</v>
      </c>
    </row>
    <row r="1276" spans="1:13" hidden="1" x14ac:dyDescent="0.25">
      <c r="A1276">
        <v>2021</v>
      </c>
      <c r="B1276" t="s">
        <v>11</v>
      </c>
      <c r="C1276" t="s">
        <v>12</v>
      </c>
      <c r="D1276" t="s">
        <v>19</v>
      </c>
      <c r="E1276">
        <v>24000</v>
      </c>
      <c r="F1276" t="s">
        <v>20</v>
      </c>
      <c r="G1276">
        <v>28369</v>
      </c>
      <c r="H1276" t="s">
        <v>138</v>
      </c>
      <c r="I1276">
        <v>50</v>
      </c>
      <c r="J1276" t="s">
        <v>138</v>
      </c>
      <c r="K1276" t="s">
        <v>28</v>
      </c>
      <c r="L1276" t="str" cm="1">
        <f t="array" ref="L1276">_xlfn.IFS(
  C1276="PT", "Part-time",
  C1276="FT", "Full-time",
  C1276="CT", "Contract",
  C1276="FL", "Freelance"
)</f>
        <v>Full-time</v>
      </c>
      <c r="M1276" t="str" cm="1">
        <f t="array" ref="M1276">_xlfn.IFS(
  B1276="EN", "Entry-level",
  B1276="MI", "Middle-level",
  B1276="SE", "Senior-level",
  B1276="EX", "Executive-level"
)</f>
        <v>Middle-level</v>
      </c>
    </row>
    <row r="1277" spans="1:13" hidden="1" x14ac:dyDescent="0.25">
      <c r="A1277">
        <v>2021</v>
      </c>
      <c r="B1277" t="s">
        <v>18</v>
      </c>
      <c r="C1277" t="s">
        <v>12</v>
      </c>
      <c r="D1277" t="s">
        <v>65</v>
      </c>
      <c r="E1277">
        <v>165000</v>
      </c>
      <c r="F1277" t="s">
        <v>14</v>
      </c>
      <c r="G1277">
        <v>165000</v>
      </c>
      <c r="H1277" t="s">
        <v>15</v>
      </c>
      <c r="I1277">
        <v>100</v>
      </c>
      <c r="J1277" t="s">
        <v>15</v>
      </c>
      <c r="K1277" t="s">
        <v>28</v>
      </c>
      <c r="L1277" t="str" cm="1">
        <f t="array" ref="L1277">_xlfn.IFS(
  C1277="PT", "Part-time",
  C1277="FT", "Full-time",
  C1277="CT", "Contract",
  C1277="FL", "Freelance"
)</f>
        <v>Full-time</v>
      </c>
      <c r="M1277" t="str" cm="1">
        <f t="array" ref="M1277">_xlfn.IFS(
  B1277="EN", "Entry-level",
  B1277="MI", "Middle-level",
  B1277="SE", "Senior-level",
  B1277="EX", "Executive-level"
)</f>
        <v>Senior-level</v>
      </c>
    </row>
    <row r="1278" spans="1:13" x14ac:dyDescent="0.25">
      <c r="A1278">
        <v>2020</v>
      </c>
      <c r="B1278" t="s">
        <v>18</v>
      </c>
      <c r="C1278" t="s">
        <v>12</v>
      </c>
      <c r="D1278" t="s">
        <v>17</v>
      </c>
      <c r="E1278">
        <v>412000</v>
      </c>
      <c r="F1278" t="s">
        <v>14</v>
      </c>
      <c r="G1278">
        <v>412000</v>
      </c>
      <c r="H1278" t="s">
        <v>15</v>
      </c>
      <c r="I1278">
        <v>100</v>
      </c>
      <c r="J1278" t="s">
        <v>15</v>
      </c>
      <c r="K1278" t="s">
        <v>28</v>
      </c>
      <c r="L1278" t="str" cm="1">
        <f t="array" ref="L1278">_xlfn.IFS(
  C1278="PT", "Part-time",
  C1278="FT", "Full-time",
  C1278="CT", "Contract",
  C1278="FL", "Freelance"
)</f>
        <v>Full-time</v>
      </c>
      <c r="M1278" t="str" cm="1">
        <f t="array" ref="M1278">_xlfn.IFS(
  B1278="EN", "Entry-level",
  B1278="MI", "Middle-level",
  B1278="SE", "Senior-level",
  B1278="EX", "Executive-level"
)</f>
        <v>Senior-level</v>
      </c>
    </row>
    <row r="1279" spans="1:13" hidden="1" x14ac:dyDescent="0.25">
      <c r="A1279">
        <v>2021</v>
      </c>
      <c r="B1279" t="s">
        <v>11</v>
      </c>
      <c r="C1279" t="s">
        <v>12</v>
      </c>
      <c r="D1279" t="s">
        <v>115</v>
      </c>
      <c r="E1279">
        <v>151000</v>
      </c>
      <c r="F1279" t="s">
        <v>14</v>
      </c>
      <c r="G1279">
        <v>151000</v>
      </c>
      <c r="H1279" t="s">
        <v>15</v>
      </c>
      <c r="I1279">
        <v>100</v>
      </c>
      <c r="J1279" t="s">
        <v>15</v>
      </c>
      <c r="K1279" t="s">
        <v>28</v>
      </c>
      <c r="L1279" t="str" cm="1">
        <f t="array" ref="L1279">_xlfn.IFS(
  C1279="PT", "Part-time",
  C1279="FT", "Full-time",
  C1279="CT", "Contract",
  C1279="FL", "Freelance"
)</f>
        <v>Full-time</v>
      </c>
      <c r="M1279" t="str" cm="1">
        <f t="array" ref="M1279">_xlfn.IFS(
  B1279="EN", "Entry-level",
  B1279="MI", "Middle-level",
  B1279="SE", "Senior-level",
  B1279="EX", "Executive-level"
)</f>
        <v>Middle-level</v>
      </c>
    </row>
    <row r="1280" spans="1:13" x14ac:dyDescent="0.25">
      <c r="A1280">
        <v>2020</v>
      </c>
      <c r="B1280" t="s">
        <v>25</v>
      </c>
      <c r="C1280" t="s">
        <v>12</v>
      </c>
      <c r="D1280" t="s">
        <v>17</v>
      </c>
      <c r="E1280">
        <v>105000</v>
      </c>
      <c r="F1280" t="s">
        <v>14</v>
      </c>
      <c r="G1280">
        <v>105000</v>
      </c>
      <c r="H1280" t="s">
        <v>15</v>
      </c>
      <c r="I1280">
        <v>100</v>
      </c>
      <c r="J1280" t="s">
        <v>15</v>
      </c>
      <c r="K1280" t="s">
        <v>35</v>
      </c>
      <c r="L1280" t="str" cm="1">
        <f t="array" ref="L1280">_xlfn.IFS(
  C1280="PT", "Part-time",
  C1280="FT", "Full-time",
  C1280="CT", "Contract",
  C1280="FL", "Freelance"
)</f>
        <v>Full-time</v>
      </c>
      <c r="M1280" t="str" cm="1">
        <f t="array" ref="M1280">_xlfn.IFS(
  B1280="EN", "Entry-level",
  B1280="MI", "Middle-level",
  B1280="SE", "Senior-level",
  B1280="EX", "Executive-level"
)</f>
        <v>Entry-level</v>
      </c>
    </row>
    <row r="1281" spans="1:13" hidden="1" x14ac:dyDescent="0.25">
      <c r="A1281">
        <v>2020</v>
      </c>
      <c r="B1281" t="s">
        <v>25</v>
      </c>
      <c r="C1281" t="s">
        <v>57</v>
      </c>
      <c r="D1281" t="s">
        <v>68</v>
      </c>
      <c r="E1281">
        <v>100000</v>
      </c>
      <c r="F1281" t="s">
        <v>14</v>
      </c>
      <c r="G1281">
        <v>100000</v>
      </c>
      <c r="H1281" t="s">
        <v>15</v>
      </c>
      <c r="I1281">
        <v>100</v>
      </c>
      <c r="J1281" t="s">
        <v>15</v>
      </c>
      <c r="K1281" t="s">
        <v>28</v>
      </c>
      <c r="L1281" t="str" cm="1">
        <f t="array" ref="L1281">_xlfn.IFS(
  C1281="PT", "Part-time",
  C1281="FT", "Full-time",
  C1281="CT", "Contract",
  C1281="FL", "Freelance"
)</f>
        <v>Contract</v>
      </c>
      <c r="M1281" t="str" cm="1">
        <f t="array" ref="M1281">_xlfn.IFS(
  B1281="EN", "Entry-level",
  B1281="MI", "Middle-level",
  B1281="SE", "Senior-level",
  B1281="EX", "Executive-level"
)</f>
        <v>Entry-level</v>
      </c>
    </row>
    <row r="1282" spans="1:13" hidden="1" x14ac:dyDescent="0.25">
      <c r="A1282">
        <v>2021</v>
      </c>
      <c r="B1282" t="s">
        <v>18</v>
      </c>
      <c r="C1282" t="s">
        <v>12</v>
      </c>
      <c r="D1282" t="s">
        <v>64</v>
      </c>
      <c r="E1282">
        <v>7000000</v>
      </c>
      <c r="F1282" t="s">
        <v>43</v>
      </c>
      <c r="G1282">
        <v>94665</v>
      </c>
      <c r="H1282" t="s">
        <v>44</v>
      </c>
      <c r="I1282">
        <v>50</v>
      </c>
      <c r="J1282" t="s">
        <v>44</v>
      </c>
      <c r="K1282" t="s">
        <v>28</v>
      </c>
      <c r="L1282" t="str" cm="1">
        <f t="array" ref="L1282">_xlfn.IFS(
  C1282="PT", "Part-time",
  C1282="FT", "Full-time",
  C1282="CT", "Contract",
  C1282="FL", "Freelance"
)</f>
        <v>Full-time</v>
      </c>
      <c r="M1282" t="str" cm="1">
        <f t="array" ref="M1282">_xlfn.IFS(
  B1282="EN", "Entry-level",
  B1282="MI", "Middle-level",
  B1282="SE", "Senior-level",
  B1282="EX", "Executive-level"
)</f>
        <v>Senior-level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3E2BE-AE27-44C1-A445-9EC0928F393A}">
  <dimension ref="A1:E38"/>
  <sheetViews>
    <sheetView workbookViewId="0">
      <selection activeCell="A68" sqref="A68:XFD68"/>
    </sheetView>
  </sheetViews>
  <sheetFormatPr defaultRowHeight="15" x14ac:dyDescent="0.25"/>
  <cols>
    <col min="1" max="1" width="38" bestFit="1" customWidth="1"/>
    <col min="4" max="4" width="25" bestFit="1" customWidth="1"/>
    <col min="5" max="5" width="10.5703125" customWidth="1"/>
  </cols>
  <sheetData>
    <row r="1" spans="1:5" x14ac:dyDescent="0.25">
      <c r="A1" s="1" t="s">
        <v>3</v>
      </c>
      <c r="B1" s="1" t="s">
        <v>152</v>
      </c>
    </row>
    <row r="2" spans="1:5" x14ac:dyDescent="0.25">
      <c r="A2" t="str" cm="1">
        <f t="array" ref="A2:A38">_xlfn.UNIQUE(jobs[job_title])</f>
        <v>Machine Learning Engineer</v>
      </c>
      <c r="B2">
        <f>COUNTIF(jobs[job_title], A2)</f>
        <v>86</v>
      </c>
      <c r="D2" t="str" cm="1">
        <f t="array" ref="D2:E14">_xlfn._xlws.SORT(_xlfn._xlws.FILTER(A2:B38, B2:B38&gt;9), 2, -1)</f>
        <v>Data Scientist</v>
      </c>
      <c r="E2">
        <v>344</v>
      </c>
    </row>
    <row r="3" spans="1:5" x14ac:dyDescent="0.25">
      <c r="A3" t="str">
        <v>Data Scientist</v>
      </c>
      <c r="B3">
        <f>COUNTIF(jobs[job_title], A3)</f>
        <v>344</v>
      </c>
      <c r="D3" t="str">
        <v>Data Engineer</v>
      </c>
      <c r="E3">
        <v>320</v>
      </c>
    </row>
    <row r="4" spans="1:5" x14ac:dyDescent="0.25">
      <c r="A4" t="str">
        <v>Data Engineer</v>
      </c>
      <c r="B4">
        <f>COUNTIF(jobs[job_title], A4)</f>
        <v>320</v>
      </c>
      <c r="D4" t="str">
        <v>Data Analyst</v>
      </c>
      <c r="E4">
        <v>189</v>
      </c>
    </row>
    <row r="5" spans="1:5" x14ac:dyDescent="0.25">
      <c r="A5" t="str">
        <v>Head of Data</v>
      </c>
      <c r="B5">
        <f>COUNTIF(jobs[job_title], A5)</f>
        <v>7</v>
      </c>
      <c r="D5" t="str">
        <v>Machine Learning Engineer</v>
      </c>
      <c r="E5">
        <v>86</v>
      </c>
    </row>
    <row r="6" spans="1:5" x14ac:dyDescent="0.25">
      <c r="A6" t="str">
        <v>Data Analyst</v>
      </c>
      <c r="B6">
        <f>COUNTIF(jobs[job_title], A6)</f>
        <v>189</v>
      </c>
      <c r="D6" t="str">
        <v>Analytics Engineer</v>
      </c>
      <c r="E6">
        <v>43</v>
      </c>
    </row>
    <row r="7" spans="1:5" x14ac:dyDescent="0.25">
      <c r="A7" t="str">
        <v>BI Analyst</v>
      </c>
      <c r="B7">
        <f>COUNTIF(jobs[job_title], A7)</f>
        <v>4</v>
      </c>
      <c r="D7" t="str">
        <v>Data Architect</v>
      </c>
      <c r="E7">
        <v>37</v>
      </c>
    </row>
    <row r="8" spans="1:5" x14ac:dyDescent="0.25">
      <c r="A8" t="str">
        <v>Analytics Engineer</v>
      </c>
      <c r="B8">
        <f>COUNTIF(jobs[job_title], A8)</f>
        <v>43</v>
      </c>
      <c r="D8" t="str">
        <v>Data Science Manager</v>
      </c>
      <c r="E8">
        <v>29</v>
      </c>
    </row>
    <row r="9" spans="1:5" x14ac:dyDescent="0.25">
      <c r="A9" t="str">
        <v>Data Operations Analyst</v>
      </c>
      <c r="B9">
        <f>COUNTIF(jobs[job_title], A9)</f>
        <v>4</v>
      </c>
      <c r="D9" t="str">
        <v>Research Scientist</v>
      </c>
      <c r="E9">
        <v>20</v>
      </c>
    </row>
    <row r="10" spans="1:5" x14ac:dyDescent="0.25">
      <c r="A10" t="str">
        <v>ML Engineer</v>
      </c>
      <c r="B10">
        <f>COUNTIF(jobs[job_title], A10)</f>
        <v>16</v>
      </c>
      <c r="D10" t="str">
        <v>ML Engineer</v>
      </c>
      <c r="E10">
        <v>16</v>
      </c>
    </row>
    <row r="11" spans="1:5" x14ac:dyDescent="0.25">
      <c r="A11" t="str">
        <v>Data Architect</v>
      </c>
      <c r="B11">
        <f>COUNTIF(jobs[job_title], A11)</f>
        <v>37</v>
      </c>
      <c r="D11" t="str">
        <v>Machine Learning Scientist</v>
      </c>
      <c r="E11">
        <v>15</v>
      </c>
    </row>
    <row r="12" spans="1:5" x14ac:dyDescent="0.25">
      <c r="A12" t="str">
        <v>Data Operations Engineer</v>
      </c>
      <c r="B12">
        <f>COUNTIF(jobs[job_title], A12)</f>
        <v>8</v>
      </c>
      <c r="D12" t="str">
        <v>BI Data Analyst</v>
      </c>
      <c r="E12">
        <v>12</v>
      </c>
    </row>
    <row r="13" spans="1:5" x14ac:dyDescent="0.25">
      <c r="A13" t="str">
        <v>Data Science Consultant</v>
      </c>
      <c r="B13">
        <f>COUNTIF(jobs[job_title], A13)</f>
        <v>9</v>
      </c>
      <c r="D13" t="str">
        <v>AI Scientist</v>
      </c>
      <c r="E13">
        <v>12</v>
      </c>
    </row>
    <row r="14" spans="1:5" x14ac:dyDescent="0.25">
      <c r="A14" t="str">
        <v>Data Manager</v>
      </c>
      <c r="B14">
        <f>COUNTIF(jobs[job_title], A14)</f>
        <v>5</v>
      </c>
      <c r="D14" t="str">
        <v>ETL Developer</v>
      </c>
      <c r="E14">
        <v>10</v>
      </c>
    </row>
    <row r="15" spans="1:5" x14ac:dyDescent="0.25">
      <c r="A15" t="str">
        <v>BI Data Analyst</v>
      </c>
      <c r="B15">
        <f>COUNTIF(jobs[job_title], A15)</f>
        <v>12</v>
      </c>
    </row>
    <row r="16" spans="1:5" x14ac:dyDescent="0.25">
      <c r="A16" t="str">
        <v>Big Data Engineer</v>
      </c>
      <c r="B16">
        <f>COUNTIF(jobs[job_title], A16)</f>
        <v>9</v>
      </c>
    </row>
    <row r="17" spans="1:2" x14ac:dyDescent="0.25">
      <c r="A17" t="str">
        <v>Applied Scientist</v>
      </c>
      <c r="B17">
        <f>COUNTIF(jobs[job_title], A17)</f>
        <v>4</v>
      </c>
    </row>
    <row r="18" spans="1:2" x14ac:dyDescent="0.25">
      <c r="A18" t="str">
        <v>Lead Data Scientist</v>
      </c>
      <c r="B18">
        <f>COUNTIF(jobs[job_title], A18)</f>
        <v>6</v>
      </c>
    </row>
    <row r="19" spans="1:2" x14ac:dyDescent="0.25">
      <c r="A19" t="str">
        <v>Research Scientist</v>
      </c>
      <c r="B19">
        <f>COUNTIF(jobs[job_title], A19)</f>
        <v>20</v>
      </c>
    </row>
    <row r="20" spans="1:2" x14ac:dyDescent="0.25">
      <c r="A20" t="str">
        <v>Data Analytics Engineer</v>
      </c>
      <c r="B20">
        <f>COUNTIF(jobs[job_title], A20)</f>
        <v>5</v>
      </c>
    </row>
    <row r="21" spans="1:2" x14ac:dyDescent="0.25">
      <c r="A21" t="str">
        <v>ETL Developer</v>
      </c>
      <c r="B21">
        <f>COUNTIF(jobs[job_title], A21)</f>
        <v>10</v>
      </c>
    </row>
    <row r="22" spans="1:2" x14ac:dyDescent="0.25">
      <c r="A22" t="str">
        <v>AI Scientist</v>
      </c>
      <c r="B22">
        <f>COUNTIF(jobs[job_title], A22)</f>
        <v>12</v>
      </c>
    </row>
    <row r="23" spans="1:2" x14ac:dyDescent="0.25">
      <c r="A23" t="str">
        <v>Data Science Manager</v>
      </c>
      <c r="B23">
        <f>COUNTIF(jobs[job_title], A23)</f>
        <v>29</v>
      </c>
    </row>
    <row r="24" spans="1:2" x14ac:dyDescent="0.25">
      <c r="A24" t="str">
        <v>Data Specialist</v>
      </c>
      <c r="B24">
        <f>COUNTIF(jobs[job_title], A24)</f>
        <v>6</v>
      </c>
    </row>
    <row r="25" spans="1:2" x14ac:dyDescent="0.25">
      <c r="A25" t="str">
        <v>Business Data Analyst</v>
      </c>
      <c r="B25">
        <f>COUNTIF(jobs[job_title], A25)</f>
        <v>8</v>
      </c>
    </row>
    <row r="26" spans="1:2" x14ac:dyDescent="0.25">
      <c r="A26" t="str">
        <v>Applied Machine Learning Scientist</v>
      </c>
      <c r="B26">
        <f>COUNTIF(jobs[job_title], A26)</f>
        <v>9</v>
      </c>
    </row>
    <row r="27" spans="1:2" x14ac:dyDescent="0.25">
      <c r="A27" t="str">
        <v>Machine Learning Scientist</v>
      </c>
      <c r="B27">
        <f>COUNTIF(jobs[job_title], A27)</f>
        <v>15</v>
      </c>
    </row>
    <row r="28" spans="1:2" x14ac:dyDescent="0.25">
      <c r="A28" t="str">
        <v>Machine Learning Developer</v>
      </c>
      <c r="B28">
        <f>COUNTIF(jobs[job_title], A28)</f>
        <v>5</v>
      </c>
    </row>
    <row r="29" spans="1:2" x14ac:dyDescent="0.25">
      <c r="A29" t="str">
        <v>Data Engineering Manager</v>
      </c>
      <c r="B29">
        <f>COUNTIF(jobs[job_title], A29)</f>
        <v>6</v>
      </c>
    </row>
    <row r="30" spans="1:2" x14ac:dyDescent="0.25">
      <c r="A30" t="str">
        <v>Director of Data Science</v>
      </c>
      <c r="B30">
        <f>COUNTIF(jobs[job_title], A30)</f>
        <v>8</v>
      </c>
    </row>
    <row r="31" spans="1:2" x14ac:dyDescent="0.25">
      <c r="A31" t="str">
        <v>Computer Vision Software Engineer</v>
      </c>
      <c r="B31">
        <f>COUNTIF(jobs[job_title], A31)</f>
        <v>4</v>
      </c>
    </row>
    <row r="32" spans="1:2" x14ac:dyDescent="0.25">
      <c r="A32" t="str">
        <v>Machine Learning Infrastructure Engineer</v>
      </c>
      <c r="B32">
        <f>COUNTIF(jobs[job_title], A32)</f>
        <v>5</v>
      </c>
    </row>
    <row r="33" spans="1:2" x14ac:dyDescent="0.25">
      <c r="A33" t="str">
        <v>Applied Data Scientist</v>
      </c>
      <c r="B33">
        <f>COUNTIF(jobs[job_title], A33)</f>
        <v>6</v>
      </c>
    </row>
    <row r="34" spans="1:2" x14ac:dyDescent="0.25">
      <c r="A34" t="str">
        <v>Data Analytics Manager</v>
      </c>
      <c r="B34">
        <f>COUNTIF(jobs[job_title], A34)</f>
        <v>7</v>
      </c>
    </row>
    <row r="35" spans="1:2" x14ac:dyDescent="0.25">
      <c r="A35" t="str">
        <v>Lead Data Engineer</v>
      </c>
      <c r="B35">
        <f>COUNTIF(jobs[job_title], A35)</f>
        <v>6</v>
      </c>
    </row>
    <row r="36" spans="1:2" x14ac:dyDescent="0.25">
      <c r="A36" t="str">
        <v>Head of Data Science</v>
      </c>
      <c r="B36">
        <f>COUNTIF(jobs[job_title], A36)</f>
        <v>4</v>
      </c>
    </row>
    <row r="37" spans="1:2" x14ac:dyDescent="0.25">
      <c r="A37" t="str">
        <v>Computer Vision Engineer</v>
      </c>
      <c r="B37">
        <f>COUNTIF(jobs[job_title], A37)</f>
        <v>6</v>
      </c>
    </row>
    <row r="38" spans="1:2" x14ac:dyDescent="0.25">
      <c r="A38" t="str">
        <v>Principal Data Scientist</v>
      </c>
      <c r="B38">
        <f>COUNTIF(jobs[job_title], A38)</f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74B46-15F9-4B66-B837-124EC1DE63B8}">
  <dimension ref="A1:M58"/>
  <sheetViews>
    <sheetView topLeftCell="B1" workbookViewId="0">
      <selection activeCell="A68" sqref="A68:XFD68"/>
    </sheetView>
  </sheetViews>
  <sheetFormatPr defaultRowHeight="15" x14ac:dyDescent="0.25"/>
  <cols>
    <col min="1" max="1" width="38" bestFit="1" customWidth="1"/>
    <col min="2" max="2" width="10.42578125" customWidth="1"/>
    <col min="3" max="3" width="6.5703125" customWidth="1"/>
    <col min="4" max="4" width="38" bestFit="1" customWidth="1"/>
    <col min="5" max="5" width="10.42578125" bestFit="1" customWidth="1"/>
    <col min="7" max="7" width="11.28515625" bestFit="1" customWidth="1"/>
    <col min="8" max="8" width="18.7109375" bestFit="1" customWidth="1"/>
    <col min="10" max="10" width="18.140625" bestFit="1" customWidth="1"/>
  </cols>
  <sheetData>
    <row r="1" spans="1:13" x14ac:dyDescent="0.25">
      <c r="A1" t="s">
        <v>3</v>
      </c>
      <c r="B1" s="1" t="s">
        <v>146</v>
      </c>
      <c r="C1" s="1"/>
      <c r="D1" s="1" t="s">
        <v>140</v>
      </c>
      <c r="E1" s="1" t="s">
        <v>146</v>
      </c>
      <c r="G1" s="1" t="s">
        <v>142</v>
      </c>
      <c r="H1" s="1" t="s">
        <v>145</v>
      </c>
      <c r="J1" s="1" t="s">
        <v>144</v>
      </c>
    </row>
    <row r="2" spans="1:13" x14ac:dyDescent="0.25">
      <c r="A2" t="str" cm="1">
        <f t="array" ref="A2:A14">job_title!D2:D14</f>
        <v>Data Scientist</v>
      </c>
      <c r="B2" cm="1">
        <f t="array" ref="B2">COUNT(
 IF(
  (jobs[company_location]=country)*
  (jobs[job_title]=A2)*
  (jobs[job_schedule_type]=type),
  jobs[salary]
 )
)</f>
        <v>251</v>
      </c>
      <c r="D2" t="str" cm="1">
        <f t="array" ref="D2:E14">_xlfn._xlws.SORT(A2:B14, 2, -1)</f>
        <v>Data Scientist</v>
      </c>
      <c r="E2">
        <v>251</v>
      </c>
      <c r="G2" t="str" cm="1">
        <f t="array" ref="G2:G58">_xlfn.UNIQUE(jobs[company_location])</f>
        <v>US</v>
      </c>
      <c r="H2" t="str" cm="1">
        <f t="array" ref="H2:H58">_xlfn._xlws.SORT(_xlfn.ANCHORARRAY(G2))</f>
        <v>AE</v>
      </c>
      <c r="J2" t="str" cm="1">
        <f t="array" ref="J2:J5">_xlfn.UNIQUE(jobs[job_schedule_type])</f>
        <v>Full-time</v>
      </c>
      <c r="M2">
        <f>_xlfn.XLOOKUP(title, D2:D14, E2:E14, "No result")</f>
        <v>251</v>
      </c>
    </row>
    <row r="3" spans="1:13" x14ac:dyDescent="0.25">
      <c r="A3" t="str">
        <v>Data Engineer</v>
      </c>
      <c r="B3" cm="1">
        <f t="array" ref="B3">COUNT(
 IF(
  (jobs[company_location]=country)*
  (jobs[job_title]=A3)*
  (jobs[job_schedule_type]=type),
  jobs[salary]
 )
)</f>
        <v>235</v>
      </c>
      <c r="D3" t="str">
        <v>Data Engineer</v>
      </c>
      <c r="E3">
        <v>235</v>
      </c>
      <c r="G3" t="str">
        <v>ES</v>
      </c>
      <c r="H3" t="str">
        <v>AR</v>
      </c>
      <c r="J3" t="str">
        <v>Contract</v>
      </c>
    </row>
    <row r="4" spans="1:13" x14ac:dyDescent="0.25">
      <c r="A4" t="str">
        <v>Data Analyst</v>
      </c>
      <c r="B4" cm="1">
        <f t="array" ref="B4">COUNT(
 IF(
  (jobs[company_location]=country)*
  (jobs[job_title]=A4)*
  (jobs[job_schedule_type]=type),
  jobs[salary]
 )
)</f>
        <v>144</v>
      </c>
      <c r="D4" t="str">
        <v>Data Analyst</v>
      </c>
      <c r="E4">
        <v>144</v>
      </c>
      <c r="G4" t="str">
        <v>GB</v>
      </c>
      <c r="H4" t="str">
        <v>AS</v>
      </c>
      <c r="J4" t="str">
        <v>Part-time</v>
      </c>
    </row>
    <row r="5" spans="1:13" x14ac:dyDescent="0.25">
      <c r="A5" t="str">
        <v>Machine Learning Engineer</v>
      </c>
      <c r="B5" cm="1">
        <f t="array" ref="B5">COUNT(
 IF(
  (jobs[company_location]=country)*
  (jobs[job_title]=A5)*
  (jobs[job_schedule_type]=type),
  jobs[salary]
 )
)</f>
        <v>51</v>
      </c>
      <c r="D5" t="str">
        <v>Machine Learning Engineer</v>
      </c>
      <c r="E5">
        <v>51</v>
      </c>
      <c r="G5" t="str">
        <v>FR</v>
      </c>
      <c r="H5" t="str">
        <v>AT</v>
      </c>
      <c r="J5" t="str">
        <v>Freelance</v>
      </c>
    </row>
    <row r="6" spans="1:13" x14ac:dyDescent="0.25">
      <c r="A6" t="str">
        <v>Analytics Engineer</v>
      </c>
      <c r="B6" cm="1">
        <f t="array" ref="B6">COUNT(
 IF(
  (jobs[company_location]=country)*
  (jobs[job_title]=A6)*
  (jobs[job_schedule_type]=type),
  jobs[salary]
 )
)</f>
        <v>36</v>
      </c>
      <c r="D6" t="str">
        <v>Analytics Engineer</v>
      </c>
      <c r="E6">
        <v>36</v>
      </c>
      <c r="G6" t="str">
        <v>CA</v>
      </c>
      <c r="H6" t="str">
        <v>AU</v>
      </c>
    </row>
    <row r="7" spans="1:13" x14ac:dyDescent="0.25">
      <c r="A7" t="str">
        <v>Data Architect</v>
      </c>
      <c r="B7" cm="1">
        <f t="array" ref="B7">COUNT(
 IF(
  (jobs[company_location]=country)*
  (jobs[job_title]=A7)*
  (jobs[job_schedule_type]=type),
  jobs[salary]
 )
)</f>
        <v>35</v>
      </c>
      <c r="D7" t="str">
        <v>Data Architect</v>
      </c>
      <c r="E7">
        <v>35</v>
      </c>
      <c r="G7" t="str">
        <v>MX</v>
      </c>
      <c r="H7" t="str">
        <v>BE</v>
      </c>
    </row>
    <row r="8" spans="1:13" x14ac:dyDescent="0.25">
      <c r="A8" t="str">
        <v>Data Science Manager</v>
      </c>
      <c r="B8" cm="1">
        <f t="array" ref="B8">COUNT(
 IF(
  (jobs[company_location]=country)*
  (jobs[job_title]=A8)*
  (jobs[job_schedule_type]=type),
  jobs[salary]
 )
)</f>
        <v>26</v>
      </c>
      <c r="D8" t="str">
        <v>Data Science Manager</v>
      </c>
      <c r="E8">
        <v>26</v>
      </c>
      <c r="G8" t="str">
        <v>BR</v>
      </c>
      <c r="H8" t="str">
        <v>BO</v>
      </c>
    </row>
    <row r="9" spans="1:13" x14ac:dyDescent="0.25">
      <c r="A9" t="str">
        <v>Research Scientist</v>
      </c>
      <c r="B9" cm="1">
        <f t="array" ref="B9">COUNT(
 IF(
  (jobs[company_location]=country)*
  (jobs[job_title]=A9)*
  (jobs[job_schedule_type]=type),
  jobs[salary]
 )
)</f>
        <v>5</v>
      </c>
      <c r="D9" t="str">
        <v>ML Engineer</v>
      </c>
      <c r="E9">
        <v>11</v>
      </c>
      <c r="G9" t="str">
        <v>AU</v>
      </c>
      <c r="H9" t="str">
        <v>BR</v>
      </c>
    </row>
    <row r="10" spans="1:13" x14ac:dyDescent="0.25">
      <c r="A10" t="str">
        <v>ML Engineer</v>
      </c>
      <c r="B10" cm="1">
        <f t="array" ref="B10">COUNT(
 IF(
  (jobs[company_location]=country)*
  (jobs[job_title]=A10)*
  (jobs[job_schedule_type]=type),
  jobs[salary]
 )
)</f>
        <v>11</v>
      </c>
      <c r="D10" t="str">
        <v>Machine Learning Scientist</v>
      </c>
      <c r="E10">
        <v>11</v>
      </c>
      <c r="G10" t="str">
        <v>PT</v>
      </c>
      <c r="H10" t="str">
        <v>CA</v>
      </c>
    </row>
    <row r="11" spans="1:13" x14ac:dyDescent="0.25">
      <c r="A11" t="str">
        <v>Machine Learning Scientist</v>
      </c>
      <c r="B11" cm="1">
        <f t="array" ref="B11">COUNT(
 IF(
  (jobs[company_location]=country)*
  (jobs[job_title]=A11)*
  (jobs[job_schedule_type]=type),
  jobs[salary]
 )
)</f>
        <v>11</v>
      </c>
      <c r="D11" t="str">
        <v>ETL Developer</v>
      </c>
      <c r="E11">
        <v>8</v>
      </c>
      <c r="G11" t="str">
        <v>DE</v>
      </c>
      <c r="H11" t="str">
        <v>CH</v>
      </c>
    </row>
    <row r="12" spans="1:13" x14ac:dyDescent="0.25">
      <c r="A12" t="str">
        <v>BI Data Analyst</v>
      </c>
      <c r="B12" cm="1">
        <f t="array" ref="B12">COUNT(
 IF(
  (jobs[company_location]=country)*
  (jobs[job_title]=A12)*
  (jobs[job_schedule_type]=type),
  jobs[salary]
 )
)</f>
        <v>6</v>
      </c>
      <c r="D12" t="str">
        <v>BI Data Analyst</v>
      </c>
      <c r="E12">
        <v>6</v>
      </c>
      <c r="G12" t="str">
        <v>NG</v>
      </c>
      <c r="H12" t="str">
        <v>CL</v>
      </c>
    </row>
    <row r="13" spans="1:13" x14ac:dyDescent="0.25">
      <c r="A13" t="str">
        <v>AI Scientist</v>
      </c>
      <c r="B13" cm="1">
        <f t="array" ref="B13">COUNT(
 IF(
  (jobs[company_location]=country)*
  (jobs[job_title]=A13)*
  (jobs[job_schedule_type]=type),
  jobs[salary]
 )
)</f>
        <v>5</v>
      </c>
      <c r="D13" t="str">
        <v>Research Scientist</v>
      </c>
      <c r="E13">
        <v>5</v>
      </c>
      <c r="G13" t="str">
        <v>TR</v>
      </c>
      <c r="H13" t="str">
        <v>CN</v>
      </c>
    </row>
    <row r="14" spans="1:13" x14ac:dyDescent="0.25">
      <c r="A14" t="str">
        <v>ETL Developer</v>
      </c>
      <c r="B14" cm="1">
        <f t="array" ref="B14">COUNT(
 IF(
  (jobs[company_location]=country)*
  (jobs[job_title]=A14)*
  (jobs[job_schedule_type]=type),
  jobs[salary]
 )
)</f>
        <v>8</v>
      </c>
      <c r="D14" t="str">
        <v>AI Scientist</v>
      </c>
      <c r="E14">
        <v>5</v>
      </c>
      <c r="G14" t="str">
        <v>PR</v>
      </c>
      <c r="H14" t="str">
        <v>CO</v>
      </c>
    </row>
    <row r="15" spans="1:13" x14ac:dyDescent="0.25">
      <c r="G15" t="str">
        <v>IN</v>
      </c>
      <c r="H15" t="str">
        <v>CZ</v>
      </c>
    </row>
    <row r="16" spans="1:13" x14ac:dyDescent="0.25">
      <c r="G16" t="str">
        <v>FI</v>
      </c>
      <c r="H16" t="str">
        <v>DE</v>
      </c>
    </row>
    <row r="17" spans="7:8" x14ac:dyDescent="0.25">
      <c r="G17" t="str">
        <v>AS</v>
      </c>
      <c r="H17" t="str">
        <v>DK</v>
      </c>
    </row>
    <row r="18" spans="7:8" x14ac:dyDescent="0.25">
      <c r="G18" t="str">
        <v>TH</v>
      </c>
      <c r="H18" t="str">
        <v>DZ</v>
      </c>
    </row>
    <row r="19" spans="7:8" x14ac:dyDescent="0.25">
      <c r="G19" t="str">
        <v>NL</v>
      </c>
      <c r="H19" t="str">
        <v>EE</v>
      </c>
    </row>
    <row r="20" spans="7:8" x14ac:dyDescent="0.25">
      <c r="G20" t="str">
        <v>GR</v>
      </c>
      <c r="H20" t="str">
        <v>EG</v>
      </c>
    </row>
    <row r="21" spans="7:8" x14ac:dyDescent="0.25">
      <c r="G21" t="str">
        <v>DK</v>
      </c>
      <c r="H21" t="str">
        <v>ES</v>
      </c>
    </row>
    <row r="22" spans="7:8" x14ac:dyDescent="0.25">
      <c r="G22" t="str">
        <v>BO</v>
      </c>
      <c r="H22" t="str">
        <v>FI</v>
      </c>
    </row>
    <row r="23" spans="7:8" x14ac:dyDescent="0.25">
      <c r="G23" t="str">
        <v>PH</v>
      </c>
      <c r="H23" t="str">
        <v>FR</v>
      </c>
    </row>
    <row r="24" spans="7:8" x14ac:dyDescent="0.25">
      <c r="G24" t="str">
        <v>AR</v>
      </c>
      <c r="H24" t="str">
        <v>GB</v>
      </c>
    </row>
    <row r="25" spans="7:8" x14ac:dyDescent="0.25">
      <c r="G25" t="str">
        <v>BE</v>
      </c>
      <c r="H25" t="str">
        <v>GR</v>
      </c>
    </row>
    <row r="26" spans="7:8" x14ac:dyDescent="0.25">
      <c r="G26" t="str">
        <v>ID</v>
      </c>
      <c r="H26" t="str">
        <v>HR</v>
      </c>
    </row>
    <row r="27" spans="7:8" x14ac:dyDescent="0.25">
      <c r="G27" t="str">
        <v>AT</v>
      </c>
      <c r="H27" t="str">
        <v>HU</v>
      </c>
    </row>
    <row r="28" spans="7:8" x14ac:dyDescent="0.25">
      <c r="G28" t="str">
        <v>SG</v>
      </c>
      <c r="H28" t="str">
        <v>ID</v>
      </c>
    </row>
    <row r="29" spans="7:8" x14ac:dyDescent="0.25">
      <c r="G29" t="str">
        <v>EG</v>
      </c>
      <c r="H29" t="str">
        <v>IE</v>
      </c>
    </row>
    <row r="30" spans="7:8" x14ac:dyDescent="0.25">
      <c r="G30" t="str">
        <v>IT</v>
      </c>
      <c r="H30" t="str">
        <v>IL</v>
      </c>
    </row>
    <row r="31" spans="7:8" x14ac:dyDescent="0.25">
      <c r="G31" t="str">
        <v>AE</v>
      </c>
      <c r="H31" t="str">
        <v>IN</v>
      </c>
    </row>
    <row r="32" spans="7:8" x14ac:dyDescent="0.25">
      <c r="G32" t="str">
        <v>IE</v>
      </c>
      <c r="H32" t="str">
        <v>IQ</v>
      </c>
    </row>
    <row r="33" spans="7:8" x14ac:dyDescent="0.25">
      <c r="G33" t="str">
        <v>LU</v>
      </c>
      <c r="H33" t="str">
        <v>IR</v>
      </c>
    </row>
    <row r="34" spans="7:8" x14ac:dyDescent="0.25">
      <c r="G34" t="str">
        <v>SI</v>
      </c>
      <c r="H34" t="str">
        <v>IT</v>
      </c>
    </row>
    <row r="35" spans="7:8" x14ac:dyDescent="0.25">
      <c r="G35" t="str">
        <v>MY</v>
      </c>
      <c r="H35" t="str">
        <v>JP</v>
      </c>
    </row>
    <row r="36" spans="7:8" x14ac:dyDescent="0.25">
      <c r="G36" t="str">
        <v>EE</v>
      </c>
      <c r="H36" t="str">
        <v>KE</v>
      </c>
    </row>
    <row r="37" spans="7:8" x14ac:dyDescent="0.25">
      <c r="G37" t="str">
        <v>PL</v>
      </c>
      <c r="H37" t="str">
        <v>LU</v>
      </c>
    </row>
    <row r="38" spans="7:8" x14ac:dyDescent="0.25">
      <c r="G38" t="str">
        <v>CZ</v>
      </c>
      <c r="H38" t="str">
        <v>MD</v>
      </c>
    </row>
    <row r="39" spans="7:8" x14ac:dyDescent="0.25">
      <c r="G39" t="str">
        <v>CH</v>
      </c>
      <c r="H39" t="str">
        <v>MT</v>
      </c>
    </row>
    <row r="40" spans="7:8" x14ac:dyDescent="0.25">
      <c r="G40" t="str">
        <v>PK</v>
      </c>
      <c r="H40" t="str">
        <v>MX</v>
      </c>
    </row>
    <row r="41" spans="7:8" x14ac:dyDescent="0.25">
      <c r="G41" t="str">
        <v>JP</v>
      </c>
      <c r="H41" t="str">
        <v>MY</v>
      </c>
    </row>
    <row r="42" spans="7:8" x14ac:dyDescent="0.25">
      <c r="G42" t="str">
        <v>DZ</v>
      </c>
      <c r="H42" t="str">
        <v>NG</v>
      </c>
    </row>
    <row r="43" spans="7:8" x14ac:dyDescent="0.25">
      <c r="G43" t="str">
        <v>RO</v>
      </c>
      <c r="H43" t="str">
        <v>NL</v>
      </c>
    </row>
    <row r="44" spans="7:8" x14ac:dyDescent="0.25">
      <c r="G44" t="str">
        <v>IQ</v>
      </c>
      <c r="H44" t="str">
        <v>NZ</v>
      </c>
    </row>
    <row r="45" spans="7:8" x14ac:dyDescent="0.25">
      <c r="G45" t="str">
        <v>RU</v>
      </c>
      <c r="H45" t="str">
        <v>PH</v>
      </c>
    </row>
    <row r="46" spans="7:8" x14ac:dyDescent="0.25">
      <c r="G46" t="str">
        <v>UA</v>
      </c>
      <c r="H46" t="str">
        <v>PK</v>
      </c>
    </row>
    <row r="47" spans="7:8" x14ac:dyDescent="0.25">
      <c r="G47" t="str">
        <v>CN</v>
      </c>
      <c r="H47" t="str">
        <v>PL</v>
      </c>
    </row>
    <row r="48" spans="7:8" x14ac:dyDescent="0.25">
      <c r="G48" t="str">
        <v>HU</v>
      </c>
      <c r="H48" t="str">
        <v>PR</v>
      </c>
    </row>
    <row r="49" spans="7:8" x14ac:dyDescent="0.25">
      <c r="G49" t="str">
        <v>KE</v>
      </c>
      <c r="H49" t="str">
        <v>PT</v>
      </c>
    </row>
    <row r="50" spans="7:8" x14ac:dyDescent="0.25">
      <c r="G50" t="str">
        <v>CO</v>
      </c>
      <c r="H50" t="str">
        <v>RO</v>
      </c>
    </row>
    <row r="51" spans="7:8" x14ac:dyDescent="0.25">
      <c r="G51" t="str">
        <v>NZ</v>
      </c>
      <c r="H51" t="str">
        <v>RU</v>
      </c>
    </row>
    <row r="52" spans="7:8" x14ac:dyDescent="0.25">
      <c r="G52" t="str">
        <v>IR</v>
      </c>
      <c r="H52" t="str">
        <v>SG</v>
      </c>
    </row>
    <row r="53" spans="7:8" x14ac:dyDescent="0.25">
      <c r="G53" t="str">
        <v>CL</v>
      </c>
      <c r="H53" t="str">
        <v>SI</v>
      </c>
    </row>
    <row r="54" spans="7:8" x14ac:dyDescent="0.25">
      <c r="G54" t="str">
        <v>MD</v>
      </c>
      <c r="H54" t="str">
        <v>TH</v>
      </c>
    </row>
    <row r="55" spans="7:8" x14ac:dyDescent="0.25">
      <c r="G55" t="str">
        <v>VN</v>
      </c>
      <c r="H55" t="str">
        <v>TR</v>
      </c>
    </row>
    <row r="56" spans="7:8" x14ac:dyDescent="0.25">
      <c r="G56" t="str">
        <v>HR</v>
      </c>
      <c r="H56" t="str">
        <v>UA</v>
      </c>
    </row>
    <row r="57" spans="7:8" x14ac:dyDescent="0.25">
      <c r="G57" t="str">
        <v>IL</v>
      </c>
      <c r="H57" t="str">
        <v>US</v>
      </c>
    </row>
    <row r="58" spans="7:8" x14ac:dyDescent="0.25">
      <c r="G58" t="str">
        <v>MT</v>
      </c>
      <c r="H58" t="str">
        <v>VN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31A8A-2285-446C-A37D-9C59BAC7A172}">
  <dimension ref="A1:I14"/>
  <sheetViews>
    <sheetView workbookViewId="0">
      <selection activeCell="A68" sqref="A68:XFD68"/>
    </sheetView>
  </sheetViews>
  <sheetFormatPr defaultRowHeight="15" x14ac:dyDescent="0.25"/>
  <cols>
    <col min="1" max="1" width="38" bestFit="1" customWidth="1"/>
    <col min="2" max="2" width="14.140625" bestFit="1" customWidth="1"/>
    <col min="4" max="4" width="38" bestFit="1" customWidth="1"/>
    <col min="5" max="5" width="14" bestFit="1" customWidth="1"/>
    <col min="9" max="9" width="12.5703125" bestFit="1" customWidth="1"/>
  </cols>
  <sheetData>
    <row r="1" spans="1:9" x14ac:dyDescent="0.25">
      <c r="A1" s="1" t="str" cm="1">
        <f t="array" ref="A1:A14">data_Validation!D1:D14</f>
        <v>job_title_sorted</v>
      </c>
      <c r="B1" s="1" t="s">
        <v>149</v>
      </c>
      <c r="D1" s="1" t="s">
        <v>140</v>
      </c>
      <c r="E1" s="1" t="s">
        <v>149</v>
      </c>
    </row>
    <row r="2" spans="1:9" x14ac:dyDescent="0.25">
      <c r="A2" t="str">
        <v>Data Scientist</v>
      </c>
      <c r="B2" cm="1">
        <f t="array" ref="B2">MEDIAN(
 IF(
  (jobs[job_title]=A2)*
  (jobs[salary]&lt;&gt;0)*
  (jobs[company_location]=country)*
  (jobs[job_schedule_type]=type),
  jobs[salary]
 )
)</f>
        <v>144200</v>
      </c>
      <c r="D2" t="str" cm="1">
        <f t="array" ref="D2:E14">_xlfn._xlws.SORT(_xlfn._xlws.FILTER(A2:B14, ISNUMBER(B2:B14)), 2, 1)</f>
        <v>BI Data Analyst</v>
      </c>
      <c r="E2">
        <v>99000</v>
      </c>
      <c r="F2">
        <f t="shared" ref="F2:F14" si="0">IF($D2&lt;&gt;title, $E2, NA())</f>
        <v>99000</v>
      </c>
      <c r="G2" t="e">
        <f t="shared" ref="G2:G14" si="1">IF($D2=title, $E2, NA())</f>
        <v>#N/A</v>
      </c>
      <c r="I2" s="2">
        <f>_xlfn.XLOOKUP(title, D2:D14, E2:E14, "No result")</f>
        <v>144200</v>
      </c>
    </row>
    <row r="3" spans="1:9" x14ac:dyDescent="0.25">
      <c r="A3" t="str">
        <v>Data Engineer</v>
      </c>
      <c r="B3" cm="1">
        <f t="array" ref="B3">MEDIAN(
 IF(
  (jobs[job_title]=A3)*
  (jobs[salary]&lt;&gt;0)*
  (jobs[company_location]=country)*
  (jobs[job_schedule_type]=type),
  jobs[salary]
 )
)</f>
        <v>150000</v>
      </c>
      <c r="D3" t="str">
        <v>Data Analyst</v>
      </c>
      <c r="E3">
        <v>110600</v>
      </c>
      <c r="F3">
        <f t="shared" si="0"/>
        <v>110600</v>
      </c>
      <c r="G3" t="e">
        <f t="shared" si="1"/>
        <v>#N/A</v>
      </c>
    </row>
    <row r="4" spans="1:9" x14ac:dyDescent="0.25">
      <c r="A4" t="str">
        <v>Data Analyst</v>
      </c>
      <c r="B4" cm="1">
        <f t="array" ref="B4">MEDIAN(
 IF(
  (jobs[job_title]=A4)*
  (jobs[salary]&lt;&gt;0)*
  (jobs[company_location]=country)*
  (jobs[job_schedule_type]=type),
  jobs[salary]
 )
)</f>
        <v>110600</v>
      </c>
      <c r="D4" t="str">
        <v>ETL Developer</v>
      </c>
      <c r="E4">
        <v>135235</v>
      </c>
      <c r="F4">
        <f t="shared" si="0"/>
        <v>135235</v>
      </c>
      <c r="G4" t="e">
        <f t="shared" si="1"/>
        <v>#N/A</v>
      </c>
    </row>
    <row r="5" spans="1:9" x14ac:dyDescent="0.25">
      <c r="A5" t="str">
        <v>Machine Learning Engineer</v>
      </c>
      <c r="B5" cm="1">
        <f t="array" ref="B5">MEDIAN(
 IF(
  (jobs[job_title]=A5)*
  (jobs[salary]&lt;&gt;0)*
  (jobs[company_location]=country)*
  (jobs[job_schedule_type]=type),
  jobs[salary]
 )
)</f>
        <v>167100</v>
      </c>
      <c r="D5" t="str">
        <v>Research Scientist</v>
      </c>
      <c r="E5">
        <v>144000</v>
      </c>
      <c r="F5">
        <f t="shared" si="0"/>
        <v>144000</v>
      </c>
      <c r="G5" t="e">
        <f t="shared" si="1"/>
        <v>#N/A</v>
      </c>
    </row>
    <row r="6" spans="1:9" x14ac:dyDescent="0.25">
      <c r="A6" t="str">
        <v>Analytics Engineer</v>
      </c>
      <c r="B6" cm="1">
        <f t="array" ref="B6">MEDIAN(
 IF(
  (jobs[job_title]=A6)*
  (jobs[salary]&lt;&gt;0)*
  (jobs[company_location]=country)*
  (jobs[job_schedule_type]=type),
  jobs[salary]
 )
)</f>
        <v>145125</v>
      </c>
      <c r="D6" t="str">
        <v>Data Scientist</v>
      </c>
      <c r="E6">
        <v>144200</v>
      </c>
      <c r="F6" t="e">
        <f t="shared" si="0"/>
        <v>#N/A</v>
      </c>
      <c r="G6">
        <f t="shared" si="1"/>
        <v>144200</v>
      </c>
    </row>
    <row r="7" spans="1:9" x14ac:dyDescent="0.25">
      <c r="A7" t="str">
        <v>Data Architect</v>
      </c>
      <c r="B7" cm="1">
        <f t="array" ref="B7">MEDIAN(
 IF(
  (jobs[job_title]=A7)*
  (jobs[salary]&lt;&gt;0)*
  (jobs[company_location]=country)*
  (jobs[job_schedule_type]=type),
  jobs[salary]
 )
)</f>
        <v>160000</v>
      </c>
      <c r="D7" t="str">
        <v>Analytics Engineer</v>
      </c>
      <c r="E7">
        <v>145125</v>
      </c>
      <c r="F7">
        <f t="shared" si="0"/>
        <v>145125</v>
      </c>
      <c r="G7" t="e">
        <f t="shared" si="1"/>
        <v>#N/A</v>
      </c>
    </row>
    <row r="8" spans="1:9" x14ac:dyDescent="0.25">
      <c r="A8" t="str">
        <v>Data Science Manager</v>
      </c>
      <c r="B8" cm="1">
        <f t="array" ref="B8">MEDIAN(
 IF(
  (jobs[job_title]=A8)*
  (jobs[salary]&lt;&gt;0)*
  (jobs[company_location]=country)*
  (jobs[job_schedule_type]=type),
  jobs[salary]
 )
)</f>
        <v>183780</v>
      </c>
      <c r="D8" t="str">
        <v>ML Engineer</v>
      </c>
      <c r="E8">
        <v>148500</v>
      </c>
      <c r="F8">
        <f t="shared" si="0"/>
        <v>148500</v>
      </c>
      <c r="G8" t="e">
        <f t="shared" si="1"/>
        <v>#N/A</v>
      </c>
    </row>
    <row r="9" spans="1:9" x14ac:dyDescent="0.25">
      <c r="A9" t="str">
        <v>ML Engineer</v>
      </c>
      <c r="B9" cm="1">
        <f t="array" ref="B9">MEDIAN(
 IF(
  (jobs[job_title]=A9)*
  (jobs[salary]&lt;&gt;0)*
  (jobs[company_location]=country)*
  (jobs[job_schedule_type]=type),
  jobs[salary]
 )
)</f>
        <v>148500</v>
      </c>
      <c r="D9" t="str">
        <v>Data Engineer</v>
      </c>
      <c r="E9">
        <v>150000</v>
      </c>
      <c r="F9">
        <f t="shared" si="0"/>
        <v>150000</v>
      </c>
      <c r="G9" t="e">
        <f t="shared" si="1"/>
        <v>#N/A</v>
      </c>
    </row>
    <row r="10" spans="1:9" x14ac:dyDescent="0.25">
      <c r="A10" t="str">
        <v>Machine Learning Scientist</v>
      </c>
      <c r="B10" cm="1">
        <f t="array" ref="B10">MEDIAN(
 IF(
  (jobs[job_title]=A10)*
  (jobs[salary]&lt;&gt;0)*
  (jobs[company_location]=country)*
  (jobs[job_schedule_type]=type),
  jobs[salary]
 )
)</f>
        <v>160000</v>
      </c>
      <c r="D10" t="str">
        <v>Data Architect</v>
      </c>
      <c r="E10">
        <v>160000</v>
      </c>
      <c r="F10">
        <f t="shared" si="0"/>
        <v>160000</v>
      </c>
      <c r="G10" t="e">
        <f t="shared" si="1"/>
        <v>#N/A</v>
      </c>
    </row>
    <row r="11" spans="1:9" x14ac:dyDescent="0.25">
      <c r="A11" t="str">
        <v>ETL Developer</v>
      </c>
      <c r="B11" cm="1">
        <f t="array" ref="B11">MEDIAN(
 IF(
  (jobs[job_title]=A11)*
  (jobs[salary]&lt;&gt;0)*
  (jobs[company_location]=country)*
  (jobs[job_schedule_type]=type),
  jobs[salary]
 )
)</f>
        <v>135235</v>
      </c>
      <c r="D11" t="str">
        <v>Machine Learning Scientist</v>
      </c>
      <c r="E11">
        <v>160000</v>
      </c>
      <c r="F11">
        <f t="shared" si="0"/>
        <v>160000</v>
      </c>
      <c r="G11" t="e">
        <f t="shared" si="1"/>
        <v>#N/A</v>
      </c>
    </row>
    <row r="12" spans="1:9" x14ac:dyDescent="0.25">
      <c r="A12" t="str">
        <v>BI Data Analyst</v>
      </c>
      <c r="B12" cm="1">
        <f t="array" ref="B12">MEDIAN(
 IF(
  (jobs[job_title]=A12)*
  (jobs[salary]&lt;&gt;0)*
  (jobs[company_location]=country)*
  (jobs[job_schedule_type]=type),
  jobs[salary]
 )
)</f>
        <v>99000</v>
      </c>
      <c r="D12" t="str">
        <v>Machine Learning Engineer</v>
      </c>
      <c r="E12">
        <v>167100</v>
      </c>
      <c r="F12">
        <f t="shared" si="0"/>
        <v>167100</v>
      </c>
      <c r="G12" t="e">
        <f t="shared" si="1"/>
        <v>#N/A</v>
      </c>
    </row>
    <row r="13" spans="1:9" x14ac:dyDescent="0.25">
      <c r="A13" t="str">
        <v>Research Scientist</v>
      </c>
      <c r="B13" cm="1">
        <f t="array" ref="B13">MEDIAN(
 IF(
  (jobs[job_title]=A13)*
  (jobs[salary]&lt;&gt;0)*
  (jobs[company_location]=country)*
  (jobs[job_schedule_type]=type),
  jobs[salary]
 )
)</f>
        <v>144000</v>
      </c>
      <c r="D13" t="str">
        <v>Data Science Manager</v>
      </c>
      <c r="E13">
        <v>183780</v>
      </c>
      <c r="F13">
        <f t="shared" si="0"/>
        <v>183780</v>
      </c>
      <c r="G13" t="e">
        <f t="shared" si="1"/>
        <v>#N/A</v>
      </c>
    </row>
    <row r="14" spans="1:9" x14ac:dyDescent="0.25">
      <c r="A14" t="str">
        <v>AI Scientist</v>
      </c>
      <c r="B14" cm="1">
        <f t="array" ref="B14">MEDIAN(
 IF(
  (jobs[job_title]=A14)*
  (jobs[salary]&lt;&gt;0)*
  (jobs[company_location]=country)*
  (jobs[job_schedule_type]=type),
  jobs[salary]
 )
)</f>
        <v>200000</v>
      </c>
      <c r="D14" t="str">
        <v>AI Scientist</v>
      </c>
      <c r="E14">
        <v>200000</v>
      </c>
      <c r="F14">
        <f t="shared" si="0"/>
        <v>200000</v>
      </c>
      <c r="G14" t="e">
        <f t="shared" si="1"/>
        <v>#N/A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8BEF7-E475-40C7-AC1C-CE902A0DEC79}">
  <dimension ref="A1:E58"/>
  <sheetViews>
    <sheetView workbookViewId="0">
      <selection activeCell="A68" sqref="A68:XFD68"/>
    </sheetView>
  </sheetViews>
  <sheetFormatPr defaultRowHeight="15" x14ac:dyDescent="0.25"/>
  <cols>
    <col min="1" max="1" width="11.28515625" bestFit="1" customWidth="1"/>
    <col min="2" max="2" width="14" bestFit="1" customWidth="1"/>
    <col min="4" max="4" width="17" bestFit="1" customWidth="1"/>
    <col min="5" max="5" width="13.140625" style="2" customWidth="1"/>
  </cols>
  <sheetData>
    <row r="1" spans="1:5" x14ac:dyDescent="0.25">
      <c r="A1" s="1" t="s">
        <v>148</v>
      </c>
      <c r="B1" s="1" t="s">
        <v>149</v>
      </c>
      <c r="D1" s="1" t="s">
        <v>150</v>
      </c>
    </row>
    <row r="2" spans="1:5" x14ac:dyDescent="0.25">
      <c r="A2" t="str" cm="1">
        <f t="array" ref="A2:A58">_xlfn.ANCHORARRAY(data_Validation!H2)</f>
        <v>AE</v>
      </c>
      <c r="B2" t="e" cm="1">
        <f t="array" ref="B2">MEDIAN(
 IF(
  (jobs[company_location]=A2)*
  (jobs[salary]&lt;&gt;0)*
  (jobs[job_title]=title)*
  (jobs[job_schedule_type]=type),
  jobs[salary]
 )
)</f>
        <v>#NUM!</v>
      </c>
      <c r="D2" t="str" cm="1">
        <f t="array" ref="D2:E26">_xlfn._xlws.SORT(_xlfn._xlws.FILTER(A2:B58, ISNUMBER(B2:B58)), 2, -1)</f>
        <v>CL</v>
      </c>
      <c r="E2" s="2">
        <v>30400000</v>
      </c>
    </row>
    <row r="3" spans="1:5" x14ac:dyDescent="0.25">
      <c r="A3" t="str">
        <v>AR</v>
      </c>
      <c r="B3" t="e" cm="1">
        <f t="array" ref="B3">MEDIAN(
 IF(
  (jobs[company_location]=A3)*
  (jobs[salary]&lt;&gt;0)*
  (jobs[job_title]=title)*
  (jobs[job_schedule_type]=type),
  jobs[salary]
 )
)</f>
        <v>#NUM!</v>
      </c>
      <c r="D3" t="str">
        <v>HU</v>
      </c>
      <c r="E3" s="2">
        <v>11000000</v>
      </c>
    </row>
    <row r="4" spans="1:5" x14ac:dyDescent="0.25">
      <c r="A4" t="str">
        <v>AS</v>
      </c>
      <c r="B4" t="e" cm="1">
        <f t="array" ref="B4">MEDIAN(
 IF(
  (jobs[company_location]=A4)*
  (jobs[salary]&lt;&gt;0)*
  (jobs[job_title]=title)*
  (jobs[job_schedule_type]=type),
  jobs[salary]
 )
)</f>
        <v>#NUM!</v>
      </c>
      <c r="D4" t="str">
        <v>ID</v>
      </c>
      <c r="E4" s="2">
        <v>4200000</v>
      </c>
    </row>
    <row r="5" spans="1:5" x14ac:dyDescent="0.25">
      <c r="A5" t="str">
        <v>AT</v>
      </c>
      <c r="B5" cm="1">
        <f t="array" ref="B5">MEDIAN(
 IF(
  (jobs[company_location]=A5)*
  (jobs[salary]&lt;&gt;0)*
  (jobs[job_title]=title)*
  (jobs[job_schedule_type]=type),
  jobs[salary]
 )
)</f>
        <v>66000</v>
      </c>
      <c r="D5" t="str">
        <v>IN</v>
      </c>
      <c r="E5" s="2">
        <v>2100000</v>
      </c>
    </row>
    <row r="6" spans="1:5" x14ac:dyDescent="0.25">
      <c r="A6" t="str">
        <v>AU</v>
      </c>
      <c r="B6" cm="1">
        <f t="array" ref="B6">MEDIAN(
 IF(
  (jobs[company_location]=A6)*
  (jobs[salary]&lt;&gt;0)*
  (jobs[job_title]=title)*
  (jobs[job_schedule_type]=type),
  jobs[salary]
 )
)</f>
        <v>120000</v>
      </c>
      <c r="D6" t="str">
        <v>IL</v>
      </c>
      <c r="E6" s="2">
        <v>160000</v>
      </c>
    </row>
    <row r="7" spans="1:5" x14ac:dyDescent="0.25">
      <c r="A7" t="str">
        <v>BE</v>
      </c>
      <c r="B7" cm="1">
        <f t="array" ref="B7">MEDIAN(
 IF(
  (jobs[company_location]=A7)*
  (jobs[salary]&lt;&gt;0)*
  (jobs[job_title]=title)*
  (jobs[job_schedule_type]=type),
  jobs[salary]
 )
)</f>
        <v>64750</v>
      </c>
      <c r="D7" t="str">
        <v>PL</v>
      </c>
      <c r="E7" s="2">
        <v>150000</v>
      </c>
    </row>
    <row r="8" spans="1:5" x14ac:dyDescent="0.25">
      <c r="A8" t="str">
        <v>BO</v>
      </c>
      <c r="B8" t="e" cm="1">
        <f t="array" ref="B8">MEDIAN(
 IF(
  (jobs[company_location]=A8)*
  (jobs[salary]&lt;&gt;0)*
  (jobs[job_title]=title)*
  (jobs[job_schedule_type]=type),
  jobs[salary]
 )
)</f>
        <v>#NUM!</v>
      </c>
      <c r="D8" t="str">
        <v>US</v>
      </c>
      <c r="E8" s="2">
        <v>144200</v>
      </c>
    </row>
    <row r="9" spans="1:5" x14ac:dyDescent="0.25">
      <c r="A9" t="str">
        <v>BR</v>
      </c>
      <c r="B9" cm="1">
        <f t="array" ref="B9">MEDIAN(
 IF(
  (jobs[company_location]=A9)*
  (jobs[salary]&lt;&gt;0)*
  (jobs[job_title]=title)*
  (jobs[job_schedule_type]=type),
  jobs[salary]
 )
)</f>
        <v>61800</v>
      </c>
      <c r="D9" t="str">
        <v>AU</v>
      </c>
      <c r="E9" s="2">
        <v>120000</v>
      </c>
    </row>
    <row r="10" spans="1:5" x14ac:dyDescent="0.25">
      <c r="A10" t="str">
        <v>CA</v>
      </c>
      <c r="B10" cm="1">
        <f t="array" ref="B10">MEDIAN(
 IF(
  (jobs[company_location]=A10)*
  (jobs[salary]&lt;&gt;0)*
  (jobs[job_title]=title)*
  (jobs[job_schedule_type]=type),
  jobs[salary]
 )
)</f>
        <v>95500</v>
      </c>
      <c r="D10" t="str">
        <v>CH</v>
      </c>
      <c r="E10" s="2">
        <v>115000</v>
      </c>
    </row>
    <row r="11" spans="1:5" x14ac:dyDescent="0.25">
      <c r="A11" t="str">
        <v>CH</v>
      </c>
      <c r="B11" cm="1">
        <f t="array" ref="B11">MEDIAN(
 IF(
  (jobs[company_location]=A11)*
  (jobs[salary]&lt;&gt;0)*
  (jobs[job_title]=title)*
  (jobs[job_schedule_type]=type),
  jobs[salary]
 )
)</f>
        <v>115000</v>
      </c>
      <c r="D11" t="str">
        <v>CA</v>
      </c>
      <c r="E11" s="2">
        <v>95500</v>
      </c>
    </row>
    <row r="12" spans="1:5" x14ac:dyDescent="0.25">
      <c r="A12" t="str">
        <v>CL</v>
      </c>
      <c r="B12" cm="1">
        <f t="array" ref="B12">MEDIAN(
 IF(
  (jobs[company_location]=A12)*
  (jobs[salary]&lt;&gt;0)*
  (jobs[job_title]=title)*
  (jobs[job_schedule_type]=type),
  jobs[salary]
 )
)</f>
        <v>30400000</v>
      </c>
      <c r="D12" t="str">
        <v>NL</v>
      </c>
      <c r="E12" s="2">
        <v>77500</v>
      </c>
    </row>
    <row r="13" spans="1:5" x14ac:dyDescent="0.25">
      <c r="A13" t="str">
        <v>CN</v>
      </c>
      <c r="B13" t="e" cm="1">
        <f t="array" ref="B13">MEDIAN(
 IF(
  (jobs[company_location]=A13)*
  (jobs[salary]&lt;&gt;0)*
  (jobs[job_title]=title)*
  (jobs[job_schedule_type]=type),
  jobs[salary]
 )
)</f>
        <v>#NUM!</v>
      </c>
      <c r="D13" t="str">
        <v>GB</v>
      </c>
      <c r="E13" s="2">
        <v>67500</v>
      </c>
    </row>
    <row r="14" spans="1:5" x14ac:dyDescent="0.25">
      <c r="A14" t="str">
        <v>CO</v>
      </c>
      <c r="B14" t="e" cm="1">
        <f t="array" ref="B14">MEDIAN(
 IF(
  (jobs[company_location]=A14)*
  (jobs[salary]&lt;&gt;0)*
  (jobs[job_title]=title)*
  (jobs[job_schedule_type]=type),
  jobs[salary]
 )
)</f>
        <v>#NUM!</v>
      </c>
      <c r="D14" t="str">
        <v>AT</v>
      </c>
      <c r="E14" s="2">
        <v>66000</v>
      </c>
    </row>
    <row r="15" spans="1:5" x14ac:dyDescent="0.25">
      <c r="A15" t="str">
        <v>CZ</v>
      </c>
      <c r="B15" t="e" cm="1">
        <f t="array" ref="B15">MEDIAN(
 IF(
  (jobs[company_location]=A15)*
  (jobs[salary]&lt;&gt;0)*
  (jobs[job_title]=title)*
  (jobs[job_schedule_type]=type),
  jobs[salary]
 )
)</f>
        <v>#NUM!</v>
      </c>
      <c r="D15" t="str">
        <v>BE</v>
      </c>
      <c r="E15" s="2">
        <v>64750</v>
      </c>
    </row>
    <row r="16" spans="1:5" x14ac:dyDescent="0.25">
      <c r="A16" t="str">
        <v>DE</v>
      </c>
      <c r="B16" cm="1">
        <f t="array" ref="B16">MEDIAN(
 IF(
  (jobs[company_location]=A16)*
  (jobs[salary]&lt;&gt;0)*
  (jobs[job_title]=title)*
  (jobs[job_schedule_type]=type),
  jobs[salary]
 )
)</f>
        <v>64000</v>
      </c>
      <c r="D16" t="str">
        <v>DE</v>
      </c>
      <c r="E16" s="2">
        <v>64000</v>
      </c>
    </row>
    <row r="17" spans="1:5" x14ac:dyDescent="0.25">
      <c r="A17" t="str">
        <v>DK</v>
      </c>
      <c r="B17" t="e" cm="1">
        <f t="array" ref="B17">MEDIAN(
 IF(
  (jobs[company_location]=A17)*
  (jobs[salary]&lt;&gt;0)*
  (jobs[job_title]=title)*
  (jobs[job_schedule_type]=type),
  jobs[salary]
 )
)</f>
        <v>#NUM!</v>
      </c>
      <c r="D17" t="str">
        <v>BR</v>
      </c>
      <c r="E17" s="2">
        <v>61800</v>
      </c>
    </row>
    <row r="18" spans="1:5" x14ac:dyDescent="0.25">
      <c r="A18" t="str">
        <v>DZ</v>
      </c>
      <c r="B18" t="e" cm="1">
        <f t="array" ref="B18">MEDIAN(
 IF(
  (jobs[company_location]=A18)*
  (jobs[salary]&lt;&gt;0)*
  (jobs[job_title]=title)*
  (jobs[job_schedule_type]=type),
  jobs[salary]
 )
)</f>
        <v>#NUM!</v>
      </c>
      <c r="D18" t="str">
        <v>LU</v>
      </c>
      <c r="E18" s="2">
        <v>55000</v>
      </c>
    </row>
    <row r="19" spans="1:5" x14ac:dyDescent="0.25">
      <c r="A19" t="str">
        <v>EE</v>
      </c>
      <c r="B19" t="e" cm="1">
        <f t="array" ref="B19">MEDIAN(
 IF(
  (jobs[company_location]=A19)*
  (jobs[salary]&lt;&gt;0)*
  (jobs[job_title]=title)*
  (jobs[job_schedule_type]=type),
  jobs[salary]
 )
)</f>
        <v>#NUM!</v>
      </c>
      <c r="D19" t="str">
        <v>NG</v>
      </c>
      <c r="E19" s="2">
        <v>50000</v>
      </c>
    </row>
    <row r="20" spans="1:5" x14ac:dyDescent="0.25">
      <c r="A20" t="str">
        <v>EG</v>
      </c>
      <c r="B20" t="e" cm="1">
        <f t="array" ref="B20">MEDIAN(
 IF(
  (jobs[company_location]=A20)*
  (jobs[salary]&lt;&gt;0)*
  (jobs[job_title]=title)*
  (jobs[job_schedule_type]=type),
  jobs[salary]
 )
)</f>
        <v>#NUM!</v>
      </c>
      <c r="D20" t="str">
        <v>MX</v>
      </c>
      <c r="E20" s="2">
        <v>44000</v>
      </c>
    </row>
    <row r="21" spans="1:5" x14ac:dyDescent="0.25">
      <c r="A21" t="str">
        <v>ES</v>
      </c>
      <c r="B21" cm="1">
        <f t="array" ref="B21">MEDIAN(
 IF(
  (jobs[company_location]=A21)*
  (jobs[salary]&lt;&gt;0)*
  (jobs[job_title]=title)*
  (jobs[job_schedule_type]=type),
  jobs[salary]
 )
)</f>
        <v>36000</v>
      </c>
      <c r="D21" t="str">
        <v>FR</v>
      </c>
      <c r="E21" s="2">
        <v>40000</v>
      </c>
    </row>
    <row r="22" spans="1:5" x14ac:dyDescent="0.25">
      <c r="A22" t="str">
        <v>FI</v>
      </c>
      <c r="B22" t="e" cm="1">
        <f t="array" ref="B22">MEDIAN(
 IF(
  (jobs[company_location]=A22)*
  (jobs[salary]&lt;&gt;0)*
  (jobs[job_title]=title)*
  (jobs[job_schedule_type]=type),
  jobs[salary]
 )
)</f>
        <v>#NUM!</v>
      </c>
      <c r="D22" t="str">
        <v>MY</v>
      </c>
      <c r="E22" s="2">
        <v>40000</v>
      </c>
    </row>
    <row r="23" spans="1:5" x14ac:dyDescent="0.25">
      <c r="A23" t="str">
        <v>FR</v>
      </c>
      <c r="B23" cm="1">
        <f t="array" ref="B23">MEDIAN(
 IF(
  (jobs[company_location]=A23)*
  (jobs[salary]&lt;&gt;0)*
  (jobs[job_title]=title)*
  (jobs[job_schedule_type]=type),
  jobs[salary]
 )
)</f>
        <v>40000</v>
      </c>
      <c r="D23" t="str">
        <v>ES</v>
      </c>
      <c r="E23" s="2">
        <v>36000</v>
      </c>
    </row>
    <row r="24" spans="1:5" x14ac:dyDescent="0.25">
      <c r="A24" t="str">
        <v>GB</v>
      </c>
      <c r="B24" cm="1">
        <f t="array" ref="B24">MEDIAN(
 IF(
  (jobs[company_location]=A24)*
  (jobs[salary]&lt;&gt;0)*
  (jobs[job_title]=title)*
  (jobs[job_schedule_type]=type),
  jobs[salary]
 )
)</f>
        <v>67500</v>
      </c>
      <c r="D24" t="str">
        <v>TR</v>
      </c>
      <c r="E24" s="2">
        <v>25000</v>
      </c>
    </row>
    <row r="25" spans="1:5" x14ac:dyDescent="0.25">
      <c r="A25" t="str">
        <v>GR</v>
      </c>
      <c r="B25" t="e" cm="1">
        <f t="array" ref="B25">MEDIAN(
 IF(
  (jobs[company_location]=A25)*
  (jobs[salary]&lt;&gt;0)*
  (jobs[job_title]=title)*
  (jobs[job_schedule_type]=type),
  jobs[salary]
 )
)</f>
        <v>#NUM!</v>
      </c>
      <c r="D25" t="str">
        <v>UA</v>
      </c>
      <c r="E25" s="2">
        <v>13400</v>
      </c>
    </row>
    <row r="26" spans="1:5" x14ac:dyDescent="0.25">
      <c r="A26" t="str">
        <v>HR</v>
      </c>
      <c r="B26" t="e" cm="1">
        <f t="array" ref="B26">MEDIAN(
 IF(
  (jobs[company_location]=A26)*
  (jobs[salary]&lt;&gt;0)*
  (jobs[job_title]=title)*
  (jobs[job_schedule_type]=type),
  jobs[salary]
 )
)</f>
        <v>#NUM!</v>
      </c>
      <c r="D26" t="str">
        <v>VN</v>
      </c>
      <c r="E26" s="2">
        <v>4000</v>
      </c>
    </row>
    <row r="27" spans="1:5" x14ac:dyDescent="0.25">
      <c r="A27" t="str">
        <v>HU</v>
      </c>
      <c r="B27" cm="1">
        <f t="array" ref="B27">MEDIAN(
 IF(
  (jobs[company_location]=A27)*
  (jobs[salary]&lt;&gt;0)*
  (jobs[job_title]=title)*
  (jobs[job_schedule_type]=type),
  jobs[salary]
 )
)</f>
        <v>11000000</v>
      </c>
    </row>
    <row r="28" spans="1:5" x14ac:dyDescent="0.25">
      <c r="A28" t="str">
        <v>ID</v>
      </c>
      <c r="B28" cm="1">
        <f t="array" ref="B28">MEDIAN(
 IF(
  (jobs[company_location]=A28)*
  (jobs[salary]&lt;&gt;0)*
  (jobs[job_title]=title)*
  (jobs[job_schedule_type]=type),
  jobs[salary]
 )
)</f>
        <v>4200000</v>
      </c>
    </row>
    <row r="29" spans="1:5" x14ac:dyDescent="0.25">
      <c r="A29" t="str">
        <v>IE</v>
      </c>
      <c r="B29" t="e" cm="1">
        <f t="array" ref="B29">MEDIAN(
 IF(
  (jobs[company_location]=A29)*
  (jobs[salary]&lt;&gt;0)*
  (jobs[job_title]=title)*
  (jobs[job_schedule_type]=type),
  jobs[salary]
 )
)</f>
        <v>#NUM!</v>
      </c>
    </row>
    <row r="30" spans="1:5" x14ac:dyDescent="0.25">
      <c r="A30" t="str">
        <v>IL</v>
      </c>
      <c r="B30" cm="1">
        <f t="array" ref="B30">MEDIAN(
 IF(
  (jobs[company_location]=A30)*
  (jobs[salary]&lt;&gt;0)*
  (jobs[job_title]=title)*
  (jobs[job_schedule_type]=type),
  jobs[salary]
 )
)</f>
        <v>160000</v>
      </c>
    </row>
    <row r="31" spans="1:5" x14ac:dyDescent="0.25">
      <c r="A31" t="str">
        <v>IN</v>
      </c>
      <c r="B31" cm="1">
        <f t="array" ref="B31">MEDIAN(
 IF(
  (jobs[company_location]=A31)*
  (jobs[salary]&lt;&gt;0)*
  (jobs[job_title]=title)*
  (jobs[job_schedule_type]=type),
  jobs[salary]
 )
)</f>
        <v>2100000</v>
      </c>
    </row>
    <row r="32" spans="1:5" x14ac:dyDescent="0.25">
      <c r="A32" t="str">
        <v>IQ</v>
      </c>
      <c r="B32" t="e" cm="1">
        <f t="array" ref="B32">MEDIAN(
 IF(
  (jobs[company_location]=A32)*
  (jobs[salary]&lt;&gt;0)*
  (jobs[job_title]=title)*
  (jobs[job_schedule_type]=type),
  jobs[salary]
 )
)</f>
        <v>#NUM!</v>
      </c>
    </row>
    <row r="33" spans="1:2" x14ac:dyDescent="0.25">
      <c r="A33" t="str">
        <v>IR</v>
      </c>
      <c r="B33" t="e" cm="1">
        <f t="array" ref="B33">MEDIAN(
 IF(
  (jobs[company_location]=A33)*
  (jobs[salary]&lt;&gt;0)*
  (jobs[job_title]=title)*
  (jobs[job_schedule_type]=type),
  jobs[salary]
 )
)</f>
        <v>#NUM!</v>
      </c>
    </row>
    <row r="34" spans="1:2" x14ac:dyDescent="0.25">
      <c r="A34" t="str">
        <v>IT</v>
      </c>
      <c r="B34" t="e" cm="1">
        <f t="array" ref="B34">MEDIAN(
 IF(
  (jobs[company_location]=A34)*
  (jobs[salary]&lt;&gt;0)*
  (jobs[job_title]=title)*
  (jobs[job_schedule_type]=type),
  jobs[salary]
 )
)</f>
        <v>#NUM!</v>
      </c>
    </row>
    <row r="35" spans="1:2" x14ac:dyDescent="0.25">
      <c r="A35" t="str">
        <v>JP</v>
      </c>
      <c r="B35" t="e" cm="1">
        <f t="array" ref="B35">MEDIAN(
 IF(
  (jobs[company_location]=A35)*
  (jobs[salary]&lt;&gt;0)*
  (jobs[job_title]=title)*
  (jobs[job_schedule_type]=type),
  jobs[salary]
 )
)</f>
        <v>#NUM!</v>
      </c>
    </row>
    <row r="36" spans="1:2" x14ac:dyDescent="0.25">
      <c r="A36" t="str">
        <v>KE</v>
      </c>
      <c r="B36" t="e" cm="1">
        <f t="array" ref="B36">MEDIAN(
 IF(
  (jobs[company_location]=A36)*
  (jobs[salary]&lt;&gt;0)*
  (jobs[job_title]=title)*
  (jobs[job_schedule_type]=type),
  jobs[salary]
 )
)</f>
        <v>#NUM!</v>
      </c>
    </row>
    <row r="37" spans="1:2" x14ac:dyDescent="0.25">
      <c r="A37" t="str">
        <v>LU</v>
      </c>
      <c r="B37" cm="1">
        <f t="array" ref="B37">MEDIAN(
 IF(
  (jobs[company_location]=A37)*
  (jobs[salary]&lt;&gt;0)*
  (jobs[job_title]=title)*
  (jobs[job_schedule_type]=type),
  jobs[salary]
 )
)</f>
        <v>55000</v>
      </c>
    </row>
    <row r="38" spans="1:2" x14ac:dyDescent="0.25">
      <c r="A38" t="str">
        <v>MD</v>
      </c>
      <c r="B38" t="e" cm="1">
        <f t="array" ref="B38">MEDIAN(
 IF(
  (jobs[company_location]=A38)*
  (jobs[salary]&lt;&gt;0)*
  (jobs[job_title]=title)*
  (jobs[job_schedule_type]=type),
  jobs[salary]
 )
)</f>
        <v>#NUM!</v>
      </c>
    </row>
    <row r="39" spans="1:2" x14ac:dyDescent="0.25">
      <c r="A39" t="str">
        <v>MT</v>
      </c>
      <c r="B39" t="e" cm="1">
        <f t="array" ref="B39">MEDIAN(
 IF(
  (jobs[company_location]=A39)*
  (jobs[salary]&lt;&gt;0)*
  (jobs[job_title]=title)*
  (jobs[job_schedule_type]=type),
  jobs[salary]
 )
)</f>
        <v>#NUM!</v>
      </c>
    </row>
    <row r="40" spans="1:2" x14ac:dyDescent="0.25">
      <c r="A40" t="str">
        <v>MX</v>
      </c>
      <c r="B40" cm="1">
        <f t="array" ref="B40">MEDIAN(
 IF(
  (jobs[company_location]=A40)*
  (jobs[salary]&lt;&gt;0)*
  (jobs[job_title]=title)*
  (jobs[job_schedule_type]=type),
  jobs[salary]
 )
)</f>
        <v>44000</v>
      </c>
    </row>
    <row r="41" spans="1:2" x14ac:dyDescent="0.25">
      <c r="A41" t="str">
        <v>MY</v>
      </c>
      <c r="B41" cm="1">
        <f t="array" ref="B41">MEDIAN(
 IF(
  (jobs[company_location]=A41)*
  (jobs[salary]&lt;&gt;0)*
  (jobs[job_title]=title)*
  (jobs[job_schedule_type]=type),
  jobs[salary]
 )
)</f>
        <v>40000</v>
      </c>
    </row>
    <row r="42" spans="1:2" x14ac:dyDescent="0.25">
      <c r="A42" t="str">
        <v>NG</v>
      </c>
      <c r="B42" cm="1">
        <f t="array" ref="B42">MEDIAN(
 IF(
  (jobs[company_location]=A42)*
  (jobs[salary]&lt;&gt;0)*
  (jobs[job_title]=title)*
  (jobs[job_schedule_type]=type),
  jobs[salary]
 )
)</f>
        <v>50000</v>
      </c>
    </row>
    <row r="43" spans="1:2" x14ac:dyDescent="0.25">
      <c r="A43" t="str">
        <v>NL</v>
      </c>
      <c r="B43" cm="1">
        <f t="array" ref="B43">MEDIAN(
 IF(
  (jobs[company_location]=A43)*
  (jobs[salary]&lt;&gt;0)*
  (jobs[job_title]=title)*
  (jobs[job_schedule_type]=type),
  jobs[salary]
 )
)</f>
        <v>77500</v>
      </c>
    </row>
    <row r="44" spans="1:2" x14ac:dyDescent="0.25">
      <c r="A44" t="str">
        <v>NZ</v>
      </c>
      <c r="B44" t="e" cm="1">
        <f t="array" ref="B44">MEDIAN(
 IF(
  (jobs[company_location]=A44)*
  (jobs[salary]&lt;&gt;0)*
  (jobs[job_title]=title)*
  (jobs[job_schedule_type]=type),
  jobs[salary]
 )
)</f>
        <v>#NUM!</v>
      </c>
    </row>
    <row r="45" spans="1:2" x14ac:dyDescent="0.25">
      <c r="A45" t="str">
        <v>PH</v>
      </c>
      <c r="B45" t="e" cm="1">
        <f t="array" ref="B45">MEDIAN(
 IF(
  (jobs[company_location]=A45)*
  (jobs[salary]&lt;&gt;0)*
  (jobs[job_title]=title)*
  (jobs[job_schedule_type]=type),
  jobs[salary]
 )
)</f>
        <v>#NUM!</v>
      </c>
    </row>
    <row r="46" spans="1:2" x14ac:dyDescent="0.25">
      <c r="A46" t="str">
        <v>PK</v>
      </c>
      <c r="B46" t="e" cm="1">
        <f t="array" ref="B46">MEDIAN(
 IF(
  (jobs[company_location]=A46)*
  (jobs[salary]&lt;&gt;0)*
  (jobs[job_title]=title)*
  (jobs[job_schedule_type]=type),
  jobs[salary]
 )
)</f>
        <v>#NUM!</v>
      </c>
    </row>
    <row r="47" spans="1:2" x14ac:dyDescent="0.25">
      <c r="A47" t="str">
        <v>PL</v>
      </c>
      <c r="B47" cm="1">
        <f t="array" ref="B47">MEDIAN(
 IF(
  (jobs[company_location]=A47)*
  (jobs[salary]&lt;&gt;0)*
  (jobs[job_title]=title)*
  (jobs[job_schedule_type]=type),
  jobs[salary]
 )
)</f>
        <v>150000</v>
      </c>
    </row>
    <row r="48" spans="1:2" x14ac:dyDescent="0.25">
      <c r="A48" t="str">
        <v>PR</v>
      </c>
      <c r="B48" t="e" cm="1">
        <f t="array" ref="B48">MEDIAN(
 IF(
  (jobs[company_location]=A48)*
  (jobs[salary]&lt;&gt;0)*
  (jobs[job_title]=title)*
  (jobs[job_schedule_type]=type),
  jobs[salary]
 )
)</f>
        <v>#NUM!</v>
      </c>
    </row>
    <row r="49" spans="1:2" x14ac:dyDescent="0.25">
      <c r="A49" t="str">
        <v>PT</v>
      </c>
      <c r="B49" t="e" cm="1">
        <f t="array" ref="B49">MEDIAN(
 IF(
  (jobs[company_location]=A49)*
  (jobs[salary]&lt;&gt;0)*
  (jobs[job_title]=title)*
  (jobs[job_schedule_type]=type),
  jobs[salary]
 )
)</f>
        <v>#NUM!</v>
      </c>
    </row>
    <row r="50" spans="1:2" x14ac:dyDescent="0.25">
      <c r="A50" t="str">
        <v>RO</v>
      </c>
      <c r="B50" t="e" cm="1">
        <f t="array" ref="B50">MEDIAN(
 IF(
  (jobs[company_location]=A50)*
  (jobs[salary]&lt;&gt;0)*
  (jobs[job_title]=title)*
  (jobs[job_schedule_type]=type),
  jobs[salary]
 )
)</f>
        <v>#NUM!</v>
      </c>
    </row>
    <row r="51" spans="1:2" x14ac:dyDescent="0.25">
      <c r="A51" t="str">
        <v>RU</v>
      </c>
      <c r="B51" t="e" cm="1">
        <f t="array" ref="B51">MEDIAN(
 IF(
  (jobs[company_location]=A51)*
  (jobs[salary]&lt;&gt;0)*
  (jobs[job_title]=title)*
  (jobs[job_schedule_type]=type),
  jobs[salary]
 )
)</f>
        <v>#NUM!</v>
      </c>
    </row>
    <row r="52" spans="1:2" x14ac:dyDescent="0.25">
      <c r="A52" t="str">
        <v>SG</v>
      </c>
      <c r="B52" t="e" cm="1">
        <f t="array" ref="B52">MEDIAN(
 IF(
  (jobs[company_location]=A52)*
  (jobs[salary]&lt;&gt;0)*
  (jobs[job_title]=title)*
  (jobs[job_schedule_type]=type),
  jobs[salary]
 )
)</f>
        <v>#NUM!</v>
      </c>
    </row>
    <row r="53" spans="1:2" x14ac:dyDescent="0.25">
      <c r="A53" t="str">
        <v>SI</v>
      </c>
      <c r="B53" t="e" cm="1">
        <f t="array" ref="B53">MEDIAN(
 IF(
  (jobs[company_location]=A53)*
  (jobs[salary]&lt;&gt;0)*
  (jobs[job_title]=title)*
  (jobs[job_schedule_type]=type),
  jobs[salary]
 )
)</f>
        <v>#NUM!</v>
      </c>
    </row>
    <row r="54" spans="1:2" x14ac:dyDescent="0.25">
      <c r="A54" t="str">
        <v>TH</v>
      </c>
      <c r="B54" t="e" cm="1">
        <f t="array" ref="B54">MEDIAN(
 IF(
  (jobs[company_location]=A54)*
  (jobs[salary]&lt;&gt;0)*
  (jobs[job_title]=title)*
  (jobs[job_schedule_type]=type),
  jobs[salary]
 )
)</f>
        <v>#NUM!</v>
      </c>
    </row>
    <row r="55" spans="1:2" x14ac:dyDescent="0.25">
      <c r="A55" t="str">
        <v>TR</v>
      </c>
      <c r="B55" cm="1">
        <f t="array" ref="B55">MEDIAN(
 IF(
  (jobs[company_location]=A55)*
  (jobs[salary]&lt;&gt;0)*
  (jobs[job_title]=title)*
  (jobs[job_schedule_type]=type),
  jobs[salary]
 )
)</f>
        <v>25000</v>
      </c>
    </row>
    <row r="56" spans="1:2" x14ac:dyDescent="0.25">
      <c r="A56" t="str">
        <v>UA</v>
      </c>
      <c r="B56" cm="1">
        <f t="array" ref="B56">MEDIAN(
 IF(
  (jobs[company_location]=A56)*
  (jobs[salary]&lt;&gt;0)*
  (jobs[job_title]=title)*
  (jobs[job_schedule_type]=type),
  jobs[salary]
 )
)</f>
        <v>13400</v>
      </c>
    </row>
    <row r="57" spans="1:2" x14ac:dyDescent="0.25">
      <c r="A57" t="str">
        <v>US</v>
      </c>
      <c r="B57" cm="1">
        <f t="array" ref="B57">MEDIAN(
 IF(
  (jobs[company_location]=A57)*
  (jobs[salary]&lt;&gt;0)*
  (jobs[job_title]=title)*
  (jobs[job_schedule_type]=type),
  jobs[salary]
 )
)</f>
        <v>144200</v>
      </c>
    </row>
    <row r="58" spans="1:2" x14ac:dyDescent="0.25">
      <c r="A58" t="str">
        <v>VN</v>
      </c>
      <c r="B58" cm="1">
        <f t="array" ref="B58">MEDIAN(
 IF(
  (jobs[company_location]=A58)*
  (jobs[salary]&lt;&gt;0)*
  (jobs[job_title]=title)*
  (jobs[job_schedule_type]=type),
  jobs[salary]
 )
)</f>
        <v>4000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306E-87D3-444E-A51D-95BFC3058828}">
  <dimension ref="A1:G5"/>
  <sheetViews>
    <sheetView workbookViewId="0">
      <selection activeCell="A68" sqref="A68:XFD68"/>
    </sheetView>
  </sheetViews>
  <sheetFormatPr defaultRowHeight="15" x14ac:dyDescent="0.25"/>
  <cols>
    <col min="1" max="1" width="17.42578125" bestFit="1" customWidth="1"/>
  </cols>
  <sheetData>
    <row r="1" spans="1:7" x14ac:dyDescent="0.25">
      <c r="A1" s="1" t="s">
        <v>144</v>
      </c>
    </row>
    <row r="2" spans="1:7" x14ac:dyDescent="0.25">
      <c r="A2" t="str" cm="1">
        <f t="array" ref="A2:A5">_xlfn.ANCHORARRAY(data_Validation!J2)</f>
        <v>Full-time</v>
      </c>
      <c r="B2" cm="1">
        <f t="array" ref="B2">MEDIAN(
 IF(
  (jobs[job_title]=title)*
  (jobs[salary]&lt;&gt;0)*
  (jobs[company_location]=country)*
  (jobs[job_schedule_type]=A2),
  jobs[salary]
 )
)</f>
        <v>144200</v>
      </c>
      <c r="D2" t="str" cm="1">
        <f t="array" ref="D2:E3">_xlfn._xlws.SORT(_xlfn._xlws.FILTER(A2:B5, ISNUMBER(B2:B5)), 2, 1)</f>
        <v>Freelance</v>
      </c>
      <c r="E2">
        <v>100000</v>
      </c>
      <c r="F2">
        <f>IF($D2&lt;&gt;type, $E2, NA())</f>
        <v>100000</v>
      </c>
      <c r="G2" t="e">
        <f>IF($D2=type, $E2, NA())</f>
        <v>#N/A</v>
      </c>
    </row>
    <row r="3" spans="1:7" x14ac:dyDescent="0.25">
      <c r="A3" t="str">
        <v>Contract</v>
      </c>
      <c r="B3" t="e" cm="1">
        <f t="array" ref="B3">MEDIAN(
 IF(
  (jobs[job_title]=title)*
  (jobs[salary]&lt;&gt;0)*
  (jobs[company_location]=country)*
  (jobs[job_schedule_type]=A3),
  jobs[salary]
 )
)</f>
        <v>#NUM!</v>
      </c>
      <c r="D3" t="str">
        <v>Full-time</v>
      </c>
      <c r="E3">
        <v>144200</v>
      </c>
      <c r="F3" t="e">
        <f>IF($D3&lt;&gt;type, $E3, NA())</f>
        <v>#N/A</v>
      </c>
      <c r="G3">
        <f>IF($D3=type, $E3, NA())</f>
        <v>144200</v>
      </c>
    </row>
    <row r="4" spans="1:7" x14ac:dyDescent="0.25">
      <c r="A4" t="str">
        <v>Part-time</v>
      </c>
      <c r="B4" t="e" cm="1">
        <f t="array" ref="B4">MEDIAN(
 IF(
  (jobs[job_title]=title)*
  (jobs[salary]&lt;&gt;0)*
  (jobs[company_location]=country)*
  (jobs[job_schedule_type]=A4),
  jobs[salary]
 )
)</f>
        <v>#NUM!</v>
      </c>
    </row>
    <row r="5" spans="1:7" x14ac:dyDescent="0.25">
      <c r="A5" t="str">
        <v>Freelance</v>
      </c>
      <c r="B5" cm="1">
        <f t="array" ref="B5">MEDIAN(
 IF(
  (jobs[job_title]=title)*
  (jobs[salary]&lt;&gt;0)*
  (jobs[company_location]=country)*
  (jobs[job_schedule_type]=A5),
  jobs[salary]
 )
)</f>
        <v>100000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655A0-A343-48B3-BACD-8DFDA69E7A72}">
  <dimension ref="A1:E5"/>
  <sheetViews>
    <sheetView workbookViewId="0">
      <selection activeCell="A68" sqref="A68:XFD68"/>
    </sheetView>
  </sheetViews>
  <sheetFormatPr defaultRowHeight="15" x14ac:dyDescent="0.25"/>
  <cols>
    <col min="1" max="1" width="18.28515625" customWidth="1"/>
    <col min="4" max="4" width="13.85546875" bestFit="1" customWidth="1"/>
    <col min="5" max="5" width="10" customWidth="1"/>
  </cols>
  <sheetData>
    <row r="1" spans="1:5" x14ac:dyDescent="0.25">
      <c r="A1" s="1" t="s">
        <v>1</v>
      </c>
    </row>
    <row r="2" spans="1:5" x14ac:dyDescent="0.25">
      <c r="A2" t="str" cm="1">
        <f t="array" ref="A2:A5">_xlfn.UNIQUE(jobs[Experience_level_full])</f>
        <v>Middle-level</v>
      </c>
      <c r="B2" cm="1">
        <f t="array" ref="B2">COUNT(
 IF(
  (jobs[company_location]=country)*
  (jobs[job_title]=title)*
  (jobs[job_schedule_type]=type)*
  (jobs[Experience_level_full]=A2),
  jobs[salary]
 )
)</f>
        <v>34</v>
      </c>
      <c r="D2" t="str" cm="1">
        <f t="array" ref="D2:E5">_xlfn._xlws.SORT(A2:B5, 2, -1)</f>
        <v>Senior-level</v>
      </c>
      <c r="E2">
        <v>205</v>
      </c>
    </row>
    <row r="3" spans="1:5" x14ac:dyDescent="0.25">
      <c r="A3" t="str">
        <v>Senior-level</v>
      </c>
      <c r="B3" cm="1">
        <f t="array" ref="B3">COUNT(
 IF(
  (jobs[company_location]=country)*
  (jobs[job_title]=title)*
  (jobs[job_schedule_type]=type)*
  (jobs[Experience_level_full]=A3),
  jobs[salary]
 )
)</f>
        <v>205</v>
      </c>
      <c r="D3" t="str">
        <v>Middle-level</v>
      </c>
      <c r="E3">
        <v>34</v>
      </c>
    </row>
    <row r="4" spans="1:5" x14ac:dyDescent="0.25">
      <c r="A4" t="str">
        <v>Executive-level</v>
      </c>
      <c r="B4" cm="1">
        <f t="array" ref="B4">COUNT(
 IF(
  (jobs[company_location]=country)*
  (jobs[job_title]=title)*
  (jobs[job_schedule_type]=type)*
  (jobs[Experience_level_full]=A4),
  jobs[salary]
 )
)</f>
        <v>0</v>
      </c>
      <c r="D4" t="str">
        <v>Entry-level</v>
      </c>
      <c r="E4">
        <v>12</v>
      </c>
    </row>
    <row r="5" spans="1:5" x14ac:dyDescent="0.25">
      <c r="A5" t="str">
        <v>Entry-level</v>
      </c>
      <c r="B5" cm="1">
        <f t="array" ref="B5">COUNT(
 IF(
  (jobs[company_location]=country)*
  (jobs[job_title]=title)*
  (jobs[job_schedule_type]=type)*
  (jobs[Experience_level_full]=A5),
  jobs[salary]
 )
)</f>
        <v>12</v>
      </c>
      <c r="D5" t="str">
        <v>Executive-level</v>
      </c>
      <c r="E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Salary_calculator</vt:lpstr>
      <vt:lpstr>data</vt:lpstr>
      <vt:lpstr>job_title</vt:lpstr>
      <vt:lpstr>data_Validation</vt:lpstr>
      <vt:lpstr>Title</vt:lpstr>
      <vt:lpstr>Country</vt:lpstr>
      <vt:lpstr>Type</vt:lpstr>
      <vt:lpstr>Experience_level</vt:lpstr>
      <vt:lpstr>count</vt:lpstr>
      <vt:lpstr>country</vt:lpstr>
      <vt:lpstr>experience</vt:lpstr>
      <vt:lpstr>median_salary</vt:lpstr>
      <vt:lpstr>salary</vt:lpstr>
      <vt:lpstr>title</vt:lpstr>
      <vt:lpstr>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Diyorbek Tirkashov</cp:lastModifiedBy>
  <dcterms:created xsi:type="dcterms:W3CDTF">2026-01-09T10:38:27Z</dcterms:created>
  <dcterms:modified xsi:type="dcterms:W3CDTF">2026-01-19T02:58:52Z</dcterms:modified>
</cp:coreProperties>
</file>