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xampp\htdocs\DrainPrices\Make_BD\standartpark\"/>
    </mc:Choice>
  </mc:AlternateContent>
  <bookViews>
    <workbookView xWindow="240" yWindow="1815" windowWidth="18960" windowHeight="10140" firstSheet="3" activeTab="3"/>
  </bookViews>
  <sheets>
    <sheet name="Стандартная серия" sheetId="1" r:id="rId1"/>
    <sheet name="Серия DRIVE" sheetId="14" r:id="rId2"/>
    <sheet name="Серия MAX" sheetId="15" r:id="rId3"/>
    <sheet name="Кюветные лотки без решеток" sheetId="13" r:id="rId4"/>
    <sheet name="Материалы для Благоустройства" sheetId="6" r:id="rId5"/>
    <sheet name="Люки" sheetId="8" r:id="rId6"/>
    <sheet name="Системы грязезащиты" sheetId="9" r:id="rId7"/>
    <sheet name="Трубы ПВХ и Тоннели" sheetId="11" r:id="rId8"/>
    <sheet name="Геоматериалы" sheetId="12" r:id="rId9"/>
  </sheets>
  <definedNames>
    <definedName name="Z_848C72F6_3B15_45DC_8B99_AEEC65F930A0_.wvu.PrintArea" localSheetId="0" hidden="1">'Стандартная серия'!$B$1:$I$126</definedName>
    <definedName name="_xlnm.Print_Area" localSheetId="1">'Серия DRIVE'!$A$1:$J$16</definedName>
    <definedName name="_xlnm.Print_Area" localSheetId="0">'Стандартная серия'!$A$1:$J$188</definedName>
  </definedNames>
  <calcPr calcId="152511"/>
  <customWorkbookViews>
    <customWorkbookView name="Кирин - Личное представление" guid="{848C72F6-3B15-45DC-8B99-AEEC65F930A0}" mergeInterval="0" personalView="1" maximized="1" xWindow="1" yWindow="1" windowWidth="1362" windowHeight="538" activeSheetId="1"/>
  </customWorkbookViews>
</workbook>
</file>

<file path=xl/calcChain.xml><?xml version="1.0" encoding="utf-8"?>
<calcChain xmlns="http://schemas.openxmlformats.org/spreadsheetml/2006/main">
  <c r="J28" i="6" l="1"/>
  <c r="J27" i="6"/>
  <c r="J26" i="6"/>
  <c r="J25" i="6"/>
  <c r="J24" i="6"/>
  <c r="J23" i="6"/>
  <c r="J21" i="6"/>
  <c r="J20" i="6"/>
  <c r="J19" i="6"/>
  <c r="J18" i="6"/>
  <c r="J17" i="6"/>
  <c r="J16" i="6"/>
  <c r="J15" i="6"/>
  <c r="J14" i="6"/>
  <c r="J13" i="6"/>
  <c r="J12" i="6"/>
  <c r="J11" i="6"/>
  <c r="J10" i="6"/>
  <c r="J8" i="6"/>
  <c r="J7" i="6"/>
  <c r="J6" i="6"/>
  <c r="J5" i="6"/>
  <c r="J4" i="6"/>
  <c r="H146" i="9"/>
  <c r="H145" i="9"/>
  <c r="H137" i="9"/>
  <c r="H136" i="9"/>
  <c r="H135" i="9"/>
  <c r="H134" i="9"/>
  <c r="H132" i="9"/>
  <c r="H131" i="9"/>
  <c r="H130" i="9"/>
  <c r="H129" i="9"/>
  <c r="H128" i="9"/>
  <c r="H127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6" i="9"/>
  <c r="H95" i="9"/>
  <c r="H94" i="9"/>
  <c r="H93" i="9"/>
  <c r="H92" i="9"/>
  <c r="H91" i="9"/>
  <c r="H89" i="9"/>
  <c r="H88" i="9"/>
  <c r="H87" i="9"/>
  <c r="H86" i="9"/>
  <c r="H85" i="9"/>
  <c r="H84" i="9"/>
  <c r="H83" i="9"/>
  <c r="H82" i="9"/>
  <c r="H81" i="9"/>
  <c r="H80" i="9"/>
  <c r="H77" i="9"/>
  <c r="H76" i="9"/>
  <c r="H75" i="9"/>
  <c r="H73" i="9"/>
  <c r="H72" i="9"/>
  <c r="H71" i="9"/>
  <c r="H70" i="9"/>
  <c r="H68" i="9"/>
  <c r="H67" i="9"/>
  <c r="H66" i="9"/>
  <c r="H65" i="9"/>
  <c r="H64" i="9"/>
  <c r="H63" i="9"/>
  <c r="H62" i="9"/>
  <c r="H61" i="9"/>
  <c r="H60" i="9"/>
  <c r="H59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2" i="9"/>
  <c r="H41" i="9"/>
  <c r="H40" i="9"/>
  <c r="H39" i="9"/>
  <c r="H38" i="9"/>
  <c r="H37" i="9"/>
  <c r="H36" i="9"/>
  <c r="H35" i="9"/>
  <c r="H34" i="9"/>
  <c r="H32" i="9"/>
  <c r="H31" i="9"/>
  <c r="H28" i="9"/>
  <c r="H26" i="9"/>
  <c r="H25" i="9"/>
  <c r="H24" i="9"/>
  <c r="H23" i="9"/>
  <c r="H22" i="9"/>
  <c r="H21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9" i="8"/>
  <c r="J8" i="8"/>
  <c r="J7" i="8"/>
  <c r="J6" i="8"/>
  <c r="J5" i="8"/>
  <c r="J4" i="8"/>
  <c r="J181" i="1"/>
  <c r="J58" i="1"/>
  <c r="J52" i="1"/>
  <c r="J53" i="1"/>
  <c r="J54" i="1"/>
  <c r="J55" i="1"/>
  <c r="J56" i="1"/>
  <c r="J51" i="1"/>
  <c r="E21" i="12"/>
  <c r="E22" i="12"/>
  <c r="E20" i="12"/>
  <c r="F58" i="11"/>
  <c r="F59" i="11"/>
  <c r="F60" i="11"/>
  <c r="F61" i="11"/>
  <c r="F53" i="11"/>
  <c r="F46" i="11"/>
  <c r="F45" i="11"/>
  <c r="F52" i="11"/>
  <c r="F51" i="11"/>
  <c r="F50" i="11"/>
  <c r="F49" i="11"/>
  <c r="F48" i="11"/>
  <c r="F47" i="11"/>
  <c r="F44" i="11"/>
  <c r="F43" i="11"/>
  <c r="F31" i="11"/>
  <c r="F32" i="11"/>
  <c r="F33" i="11"/>
  <c r="F34" i="11"/>
  <c r="F35" i="11"/>
  <c r="F36" i="11"/>
  <c r="F37" i="11"/>
  <c r="F29" i="11"/>
  <c r="F28" i="11"/>
  <c r="F27" i="11"/>
  <c r="F39" i="11"/>
  <c r="F38" i="11"/>
  <c r="F26" i="11"/>
  <c r="F25" i="11"/>
  <c r="F18" i="11"/>
  <c r="F15" i="11"/>
  <c r="F14" i="11"/>
  <c r="F16" i="11"/>
  <c r="F17" i="11"/>
  <c r="F12" i="11"/>
  <c r="F13" i="11"/>
  <c r="F11" i="11"/>
  <c r="J171" i="1"/>
  <c r="J172" i="1"/>
  <c r="J122" i="1"/>
  <c r="J100" i="1"/>
  <c r="J99" i="1"/>
  <c r="J98" i="1"/>
  <c r="J92" i="1"/>
  <c r="J91" i="1"/>
  <c r="J108" i="1"/>
  <c r="J88" i="1"/>
  <c r="J64" i="1"/>
  <c r="J42" i="1"/>
  <c r="J80" i="1"/>
  <c r="J79" i="1"/>
  <c r="J24" i="1"/>
  <c r="J25" i="1"/>
  <c r="J26" i="1"/>
  <c r="J16" i="1"/>
  <c r="J14" i="1"/>
  <c r="J15" i="1"/>
  <c r="J13" i="1"/>
  <c r="J108" i="15"/>
  <c r="J119" i="15"/>
  <c r="J120" i="15"/>
  <c r="J121" i="15"/>
  <c r="J122" i="15"/>
  <c r="J123" i="15"/>
  <c r="J124" i="15"/>
  <c r="J118" i="15"/>
  <c r="J125" i="15"/>
  <c r="J126" i="15"/>
  <c r="J149" i="1"/>
  <c r="J219" i="15"/>
  <c r="J218" i="15"/>
  <c r="J260" i="15"/>
  <c r="J261" i="15"/>
  <c r="J259" i="15"/>
  <c r="J284" i="15"/>
  <c r="J285" i="15"/>
  <c r="J286" i="15"/>
  <c r="J283" i="15"/>
  <c r="J281" i="15"/>
  <c r="J280" i="15"/>
  <c r="J277" i="15"/>
  <c r="J273" i="15"/>
  <c r="J272" i="15"/>
  <c r="J270" i="15"/>
  <c r="J269" i="15"/>
  <c r="J265" i="15"/>
  <c r="J266" i="15"/>
  <c r="J267" i="15"/>
  <c r="J264" i="15"/>
  <c r="J256" i="15"/>
  <c r="J257" i="15"/>
  <c r="J255" i="15"/>
  <c r="J252" i="15"/>
  <c r="J248" i="15"/>
  <c r="J247" i="15"/>
  <c r="J243" i="15"/>
  <c r="J244" i="15"/>
  <c r="J245" i="15"/>
  <c r="J242" i="15"/>
  <c r="J237" i="15"/>
  <c r="J238" i="15"/>
  <c r="J239" i="15"/>
  <c r="J240" i="15"/>
  <c r="J236" i="15"/>
  <c r="J233" i="15"/>
  <c r="J232" i="15"/>
  <c r="J229" i="15"/>
  <c r="J227" i="15"/>
  <c r="J225" i="15"/>
  <c r="J224" i="15"/>
  <c r="J222" i="15"/>
  <c r="J221" i="15"/>
  <c r="J213" i="15"/>
  <c r="J214" i="15"/>
  <c r="J215" i="15"/>
  <c r="J212" i="15"/>
  <c r="J210" i="15"/>
  <c r="J209" i="15"/>
  <c r="J206" i="15"/>
  <c r="J202" i="15"/>
  <c r="J201" i="15"/>
  <c r="J197" i="15"/>
  <c r="J198" i="15"/>
  <c r="J199" i="15"/>
  <c r="J196" i="15"/>
  <c r="J194" i="15"/>
  <c r="J193" i="15"/>
  <c r="J166" i="14"/>
  <c r="J155" i="14"/>
  <c r="J156" i="14"/>
  <c r="J157" i="14"/>
  <c r="J158" i="14"/>
  <c r="J159" i="14"/>
  <c r="J160" i="14"/>
  <c r="J101" i="14"/>
  <c r="J95" i="14"/>
  <c r="J96" i="14"/>
  <c r="J97" i="14"/>
  <c r="J98" i="14"/>
  <c r="J99" i="14"/>
  <c r="J100" i="14"/>
  <c r="J103" i="14"/>
  <c r="J104" i="14"/>
  <c r="J105" i="14"/>
  <c r="J106" i="14"/>
  <c r="J107" i="14"/>
  <c r="J108" i="14"/>
  <c r="J109" i="14"/>
  <c r="J110" i="14"/>
  <c r="J79" i="14"/>
  <c r="J11" i="14"/>
  <c r="J12" i="14"/>
  <c r="J179" i="1"/>
  <c r="J177" i="1"/>
  <c r="J5" i="13"/>
  <c r="J6" i="13"/>
  <c r="J8" i="13"/>
  <c r="J9" i="13"/>
  <c r="J10" i="13"/>
  <c r="J12" i="13"/>
  <c r="J13" i="13"/>
  <c r="J14" i="13"/>
  <c r="J15" i="13"/>
  <c r="J17" i="13"/>
  <c r="J18" i="13"/>
  <c r="J19" i="13"/>
  <c r="J20" i="13"/>
  <c r="J22" i="13"/>
  <c r="J23" i="13"/>
  <c r="J24" i="13"/>
  <c r="J25" i="13"/>
  <c r="J27" i="13"/>
  <c r="J28" i="13"/>
  <c r="J29" i="13"/>
  <c r="J4" i="13"/>
  <c r="J188" i="15"/>
  <c r="J189" i="15"/>
  <c r="J190" i="15"/>
  <c r="J187" i="15"/>
  <c r="J182" i="15"/>
  <c r="J181" i="15"/>
  <c r="J179" i="15"/>
  <c r="J173" i="15"/>
  <c r="J174" i="15"/>
  <c r="J175" i="15"/>
  <c r="J176" i="15"/>
  <c r="J177" i="15"/>
  <c r="J172" i="15"/>
  <c r="J164" i="15"/>
  <c r="J165" i="15"/>
  <c r="J166" i="15"/>
  <c r="J167" i="15"/>
  <c r="J168" i="15"/>
  <c r="J169" i="15"/>
  <c r="J163" i="15"/>
  <c r="J154" i="15"/>
  <c r="J155" i="15"/>
  <c r="J156" i="15"/>
  <c r="J157" i="15"/>
  <c r="J158" i="15"/>
  <c r="J159" i="15"/>
  <c r="J160" i="15"/>
  <c r="J153" i="15"/>
  <c r="J149" i="15"/>
  <c r="J148" i="15"/>
  <c r="J146" i="15"/>
  <c r="J136" i="15"/>
  <c r="J137" i="15"/>
  <c r="J138" i="15"/>
  <c r="J139" i="15"/>
  <c r="J140" i="15"/>
  <c r="J141" i="15"/>
  <c r="J142" i="15"/>
  <c r="J143" i="15"/>
  <c r="J144" i="15"/>
  <c r="J135" i="15"/>
  <c r="J127" i="15"/>
  <c r="J128" i="15"/>
  <c r="J129" i="15"/>
  <c r="J130" i="15"/>
  <c r="J131" i="15"/>
  <c r="J132" i="15"/>
  <c r="J115" i="15"/>
  <c r="J111" i="15"/>
  <c r="J110" i="15"/>
  <c r="J107" i="15"/>
  <c r="J97" i="15"/>
  <c r="J98" i="15"/>
  <c r="J99" i="15"/>
  <c r="J100" i="15"/>
  <c r="J101" i="15"/>
  <c r="J102" i="15"/>
  <c r="J103" i="15"/>
  <c r="J104" i="15"/>
  <c r="J105" i="15"/>
  <c r="J96" i="15"/>
  <c r="J90" i="15"/>
  <c r="J91" i="15"/>
  <c r="J92" i="15"/>
  <c r="J93" i="15"/>
  <c r="J89" i="15"/>
  <c r="J84" i="15"/>
  <c r="J85" i="15"/>
  <c r="J86" i="15"/>
  <c r="J87" i="15"/>
  <c r="J83" i="15"/>
  <c r="J80" i="15"/>
  <c r="J76" i="15"/>
  <c r="J75" i="15"/>
  <c r="J73" i="15"/>
  <c r="J72" i="15"/>
  <c r="J64" i="15"/>
  <c r="J65" i="15"/>
  <c r="J66" i="15"/>
  <c r="J67" i="15"/>
  <c r="J68" i="15"/>
  <c r="J69" i="15"/>
  <c r="J70" i="15"/>
  <c r="J63" i="15"/>
  <c r="J58" i="15"/>
  <c r="J59" i="15"/>
  <c r="J60" i="15"/>
  <c r="J57" i="15"/>
  <c r="J54" i="15"/>
  <c r="J50" i="15"/>
  <c r="J49" i="15"/>
  <c r="J47" i="15"/>
  <c r="J43" i="15"/>
  <c r="J44" i="15"/>
  <c r="J45" i="15"/>
  <c r="J42" i="15"/>
  <c r="J33" i="15"/>
  <c r="J34" i="15"/>
  <c r="J35" i="15"/>
  <c r="J36" i="15"/>
  <c r="J37" i="15"/>
  <c r="J38" i="15"/>
  <c r="J39" i="15"/>
  <c r="J32" i="15"/>
  <c r="J24" i="15"/>
  <c r="J25" i="15"/>
  <c r="J26" i="15"/>
  <c r="J27" i="15"/>
  <c r="J28" i="15"/>
  <c r="J29" i="15"/>
  <c r="J30" i="15"/>
  <c r="J23" i="15"/>
  <c r="J20" i="15"/>
  <c r="J16" i="15"/>
  <c r="J15" i="15"/>
  <c r="J11" i="15"/>
  <c r="J12" i="15"/>
  <c r="J13" i="15"/>
  <c r="J10" i="15"/>
  <c r="J6" i="15"/>
  <c r="J7" i="15"/>
  <c r="J8" i="15"/>
  <c r="J5" i="15"/>
  <c r="J186" i="15"/>
  <c r="J185" i="15"/>
  <c r="J183" i="15"/>
  <c r="J180" i="15"/>
  <c r="J178" i="15"/>
  <c r="J171" i="15"/>
  <c r="J170" i="15"/>
  <c r="J162" i="15"/>
  <c r="J161" i="15"/>
  <c r="J152" i="15"/>
  <c r="J150" i="15"/>
  <c r="J147" i="15"/>
  <c r="J145" i="15"/>
  <c r="J134" i="15"/>
  <c r="J133" i="15"/>
  <c r="J116" i="15"/>
  <c r="J114" i="15"/>
  <c r="J112" i="15"/>
  <c r="J109" i="15"/>
  <c r="J106" i="15"/>
  <c r="J95" i="15"/>
  <c r="J94" i="15"/>
  <c r="J88" i="15"/>
  <c r="J82" i="15"/>
  <c r="J81" i="15"/>
  <c r="J79" i="15"/>
  <c r="J77" i="15"/>
  <c r="J74" i="15"/>
  <c r="J71" i="15"/>
  <c r="J62" i="15"/>
  <c r="J61" i="15"/>
  <c r="J56" i="15"/>
  <c r="J55" i="15"/>
  <c r="J53" i="15"/>
  <c r="J51" i="15"/>
  <c r="J48" i="15"/>
  <c r="J46" i="15"/>
  <c r="J41" i="15"/>
  <c r="J40" i="15"/>
  <c r="J31" i="15"/>
  <c r="J22" i="15"/>
  <c r="J21" i="15"/>
  <c r="J19" i="15"/>
  <c r="J17" i="15"/>
  <c r="J14" i="15"/>
  <c r="J9" i="15"/>
  <c r="J4" i="15"/>
  <c r="J3" i="15"/>
  <c r="J197" i="14"/>
  <c r="J198" i="14"/>
  <c r="J199" i="14"/>
  <c r="J200" i="14"/>
  <c r="J201" i="14"/>
  <c r="J196" i="14"/>
  <c r="J194" i="14"/>
  <c r="J193" i="14"/>
  <c r="J181" i="14"/>
  <c r="J182" i="14"/>
  <c r="J183" i="14"/>
  <c r="J184" i="14"/>
  <c r="J185" i="14"/>
  <c r="J186" i="14"/>
  <c r="J187" i="14"/>
  <c r="J188" i="14"/>
  <c r="J189" i="14"/>
  <c r="J190" i="14"/>
  <c r="J191" i="14"/>
  <c r="J180" i="14"/>
  <c r="J195" i="14"/>
  <c r="J192" i="14"/>
  <c r="J179" i="14"/>
  <c r="J173" i="14"/>
  <c r="J174" i="14"/>
  <c r="J175" i="14"/>
  <c r="J176" i="14"/>
  <c r="J177" i="14"/>
  <c r="J172" i="14"/>
  <c r="J169" i="14"/>
  <c r="J168" i="14"/>
  <c r="J165" i="14"/>
  <c r="J161" i="14"/>
  <c r="J162" i="14"/>
  <c r="J163" i="14"/>
  <c r="J152" i="14"/>
  <c r="J153" i="14"/>
  <c r="J154" i="14"/>
  <c r="J151" i="14"/>
  <c r="J146" i="14"/>
  <c r="J147" i="14"/>
  <c r="J148" i="14"/>
  <c r="J149" i="14"/>
  <c r="J145" i="14"/>
  <c r="J140" i="14"/>
  <c r="J139" i="14"/>
  <c r="J137" i="14"/>
  <c r="J136" i="14"/>
  <c r="J131" i="14"/>
  <c r="J132" i="14"/>
  <c r="J133" i="14"/>
  <c r="J134" i="14"/>
  <c r="J130" i="14"/>
  <c r="J125" i="14"/>
  <c r="J126" i="14"/>
  <c r="J127" i="14"/>
  <c r="J124" i="14"/>
  <c r="J120" i="14"/>
  <c r="J121" i="14"/>
  <c r="J122" i="14"/>
  <c r="J119" i="14"/>
  <c r="J114" i="14"/>
  <c r="J113" i="14"/>
  <c r="J111" i="14"/>
  <c r="J171" i="14"/>
  <c r="J170" i="14"/>
  <c r="J167" i="14"/>
  <c r="J164" i="14"/>
  <c r="J150" i="14"/>
  <c r="J144" i="14"/>
  <c r="J143" i="14"/>
  <c r="J141" i="14"/>
  <c r="J138" i="14"/>
  <c r="J135" i="14"/>
  <c r="J129" i="14"/>
  <c r="J128" i="14"/>
  <c r="G124" i="14"/>
  <c r="J123" i="14"/>
  <c r="J118" i="14"/>
  <c r="J117" i="14"/>
  <c r="J115" i="14"/>
  <c r="J112" i="14"/>
  <c r="J92" i="14"/>
  <c r="J93" i="14"/>
  <c r="J94" i="14"/>
  <c r="J91" i="14"/>
  <c r="J82" i="14"/>
  <c r="J81" i="14"/>
  <c r="J85" i="14"/>
  <c r="J84" i="14"/>
  <c r="J76" i="14"/>
  <c r="J77" i="14"/>
  <c r="J78" i="14"/>
  <c r="J75" i="14"/>
  <c r="J68" i="14"/>
  <c r="J69" i="14"/>
  <c r="J70" i="14"/>
  <c r="J71" i="14"/>
  <c r="J72" i="14"/>
  <c r="J67" i="14"/>
  <c r="J61" i="14"/>
  <c r="J62" i="14"/>
  <c r="J63" i="14"/>
  <c r="J64" i="14"/>
  <c r="J65" i="14"/>
  <c r="J60" i="14"/>
  <c r="J55" i="14"/>
  <c r="J56" i="14"/>
  <c r="J57" i="14"/>
  <c r="J54" i="14"/>
  <c r="J50" i="14"/>
  <c r="J49" i="14"/>
  <c r="J47" i="14"/>
  <c r="J46" i="14"/>
  <c r="J40" i="14"/>
  <c r="J41" i="14"/>
  <c r="J42" i="14"/>
  <c r="J43" i="14"/>
  <c r="J44" i="14"/>
  <c r="J39" i="14"/>
  <c r="J37" i="14"/>
  <c r="J38" i="14"/>
  <c r="J34" i="14"/>
  <c r="J35" i="14"/>
  <c r="J36" i="14"/>
  <c r="J33" i="14"/>
  <c r="J29" i="14"/>
  <c r="J30" i="14"/>
  <c r="J31" i="14"/>
  <c r="J28" i="14"/>
  <c r="J20" i="14"/>
  <c r="J21" i="14"/>
  <c r="J22" i="14"/>
  <c r="J23" i="14"/>
  <c r="J24" i="14"/>
  <c r="J25" i="14"/>
  <c r="J19" i="14"/>
  <c r="J15" i="14"/>
  <c r="J14" i="14"/>
  <c r="J7" i="14"/>
  <c r="J8" i="14"/>
  <c r="J9" i="14"/>
  <c r="J6" i="14"/>
  <c r="J90" i="14"/>
  <c r="J89" i="14"/>
  <c r="J88" i="14"/>
  <c r="J86" i="14"/>
  <c r="J83" i="14"/>
  <c r="J80" i="14"/>
  <c r="J74" i="14"/>
  <c r="J73" i="14"/>
  <c r="J66" i="14"/>
  <c r="J59" i="14"/>
  <c r="J58" i="14"/>
  <c r="J53" i="14"/>
  <c r="J51" i="14"/>
  <c r="J48" i="14"/>
  <c r="J45" i="14"/>
  <c r="J32" i="14"/>
  <c r="J27" i="14"/>
  <c r="J26" i="14"/>
  <c r="J18" i="14"/>
  <c r="J16" i="14"/>
  <c r="J13" i="14"/>
  <c r="J10" i="14"/>
  <c r="J5" i="14"/>
  <c r="J4" i="14"/>
  <c r="J3" i="14"/>
  <c r="J9" i="1"/>
  <c r="E12" i="12"/>
  <c r="E13" i="12"/>
  <c r="E14" i="12"/>
  <c r="E15" i="12"/>
  <c r="E16" i="12"/>
  <c r="E17" i="12"/>
  <c r="E18" i="12"/>
  <c r="E11" i="12"/>
  <c r="J104" i="1"/>
  <c r="J143" i="1"/>
  <c r="J144" i="1"/>
  <c r="J145" i="1"/>
  <c r="J146" i="1"/>
  <c r="F64" i="11"/>
  <c r="F65" i="11"/>
  <c r="F66" i="11"/>
  <c r="F67" i="11"/>
  <c r="F68" i="11"/>
  <c r="F63" i="11"/>
  <c r="J136" i="1"/>
  <c r="J137" i="1"/>
  <c r="J135" i="1"/>
  <c r="J46" i="1"/>
  <c r="J47" i="1"/>
  <c r="J74" i="1"/>
  <c r="J75" i="1"/>
  <c r="J76" i="1"/>
  <c r="J77" i="1"/>
  <c r="J78" i="1"/>
  <c r="J81" i="1"/>
  <c r="J82" i="1"/>
  <c r="J83" i="1"/>
  <c r="J70" i="1"/>
  <c r="J71" i="1"/>
  <c r="J69" i="1"/>
  <c r="J63" i="1"/>
  <c r="J65" i="1"/>
  <c r="J66" i="1"/>
  <c r="J67" i="1"/>
  <c r="J62" i="1"/>
  <c r="J68" i="1"/>
  <c r="J61" i="1"/>
  <c r="J60" i="1"/>
  <c r="J22" i="1"/>
  <c r="J23" i="1"/>
  <c r="F24" i="11"/>
  <c r="F21" i="11"/>
  <c r="F22" i="11"/>
  <c r="F23" i="11"/>
  <c r="F57" i="11"/>
  <c r="F56" i="11"/>
  <c r="F55" i="11"/>
  <c r="F54" i="11"/>
  <c r="F42" i="11"/>
  <c r="F41" i="11"/>
  <c r="E24" i="12"/>
  <c r="E25" i="12"/>
  <c r="E26" i="12"/>
  <c r="E28" i="12"/>
  <c r="E29" i="12"/>
  <c r="E30" i="12"/>
  <c r="E31" i="12"/>
  <c r="J118" i="1"/>
  <c r="J94" i="1"/>
  <c r="J93" i="1"/>
  <c r="J97" i="1"/>
  <c r="J96" i="1"/>
  <c r="J87" i="1"/>
  <c r="J89" i="1"/>
  <c r="J10" i="1"/>
  <c r="J11" i="1"/>
  <c r="J86" i="1"/>
  <c r="J133" i="1"/>
  <c r="J131" i="1"/>
  <c r="J103" i="1"/>
  <c r="J173" i="1"/>
  <c r="J175" i="1"/>
  <c r="J148" i="1"/>
  <c r="J150" i="1"/>
  <c r="J165" i="1"/>
  <c r="J164" i="1"/>
  <c r="J161" i="1"/>
  <c r="J160" i="1"/>
  <c r="J158" i="1"/>
  <c r="J151" i="1"/>
  <c r="J125" i="1"/>
  <c r="J110" i="1"/>
  <c r="J113" i="1"/>
  <c r="J106" i="1"/>
  <c r="J34" i="1"/>
  <c r="J32" i="1"/>
  <c r="J29" i="1"/>
  <c r="J170" i="1"/>
  <c r="J168" i="1"/>
  <c r="J167" i="1"/>
  <c r="J162" i="1"/>
  <c r="J159" i="1"/>
  <c r="J157" i="1"/>
  <c r="J156" i="1"/>
  <c r="J155" i="1"/>
  <c r="J154" i="1"/>
  <c r="J153" i="1"/>
  <c r="J142" i="1"/>
  <c r="J139" i="1"/>
  <c r="J128" i="1"/>
  <c r="J126" i="1"/>
  <c r="J121" i="1"/>
  <c r="J120" i="1"/>
  <c r="J119" i="1"/>
  <c r="J117" i="1"/>
  <c r="J116" i="1"/>
  <c r="J114" i="1"/>
  <c r="J112" i="1"/>
  <c r="J111" i="1"/>
  <c r="J107" i="1"/>
  <c r="J105" i="1"/>
  <c r="J73" i="1"/>
  <c r="J49" i="1"/>
  <c r="J45" i="1"/>
  <c r="J44" i="1"/>
  <c r="J41" i="1"/>
  <c r="J39" i="1"/>
  <c r="J38" i="1"/>
  <c r="J37" i="1"/>
  <c r="J36" i="1"/>
  <c r="J35" i="1"/>
  <c r="J33" i="1"/>
  <c r="J31" i="1"/>
  <c r="J30" i="1"/>
  <c r="J21" i="1"/>
  <c r="J20" i="1"/>
  <c r="J19" i="1"/>
  <c r="J18" i="1"/>
  <c r="J8" i="1"/>
  <c r="J6" i="1"/>
  <c r="J5" i="1"/>
</calcChain>
</file>

<file path=xl/comments1.xml><?xml version="1.0" encoding="utf-8"?>
<comments xmlns="http://schemas.openxmlformats.org/spreadsheetml/2006/main">
  <authors>
    <author>Standartpark Vosto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Standartpark Vosto: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<sst xmlns="http://schemas.openxmlformats.org/spreadsheetml/2006/main" count="2711" uniqueCount="1598">
  <si>
    <t>№ по кат.</t>
  </si>
  <si>
    <t>Наименование</t>
  </si>
  <si>
    <t>А - С</t>
  </si>
  <si>
    <t>А - В</t>
  </si>
  <si>
    <t>А</t>
  </si>
  <si>
    <t>-</t>
  </si>
  <si>
    <t>А-С</t>
  </si>
  <si>
    <t>4080</t>
  </si>
  <si>
    <t xml:space="preserve">А </t>
  </si>
  <si>
    <t>04104</t>
  </si>
  <si>
    <t>04300</t>
  </si>
  <si>
    <t>04540</t>
  </si>
  <si>
    <t>04550</t>
  </si>
  <si>
    <t>04500</t>
  </si>
  <si>
    <t>04700</t>
  </si>
  <si>
    <t>04180</t>
  </si>
  <si>
    <t>04184</t>
  </si>
  <si>
    <t>04380</t>
  </si>
  <si>
    <t>04340</t>
  </si>
  <si>
    <t>04350</t>
  </si>
  <si>
    <t>04740</t>
  </si>
  <si>
    <t>04750</t>
  </si>
  <si>
    <t>8100-Ч</t>
  </si>
  <si>
    <t>04140</t>
  </si>
  <si>
    <t>04150</t>
  </si>
  <si>
    <t>04144</t>
  </si>
  <si>
    <t>04154</t>
  </si>
  <si>
    <t>04900</t>
  </si>
  <si>
    <t>8040</t>
  </si>
  <si>
    <t>3332</t>
  </si>
  <si>
    <t>4000</t>
  </si>
  <si>
    <t>400009</t>
  </si>
  <si>
    <t>Длина, мм</t>
  </si>
  <si>
    <t>Ширина, мм</t>
  </si>
  <si>
    <t>Высота, мм</t>
  </si>
  <si>
    <t>Вес, кг</t>
  </si>
  <si>
    <t>8047</t>
  </si>
  <si>
    <t>20801</t>
  </si>
  <si>
    <t>Дополнительные принадлежности для лотков и решеток с гидравлическим сечением 100 мм (класс нагрузки А15 - С250)</t>
  </si>
  <si>
    <t>6800</t>
  </si>
  <si>
    <t>6830</t>
  </si>
  <si>
    <t>6831</t>
  </si>
  <si>
    <t>Решетки к лоткам с гидравлическим сечением 200 мм (класс нагрузки А15 - С250)</t>
  </si>
  <si>
    <t>2510</t>
  </si>
  <si>
    <t>25303</t>
  </si>
  <si>
    <t>25403</t>
  </si>
  <si>
    <t>Дополнительные принадлежности для лотков и решеток с гидравлическим сечением 200 мм (класс нагрузки А15 - С250)</t>
  </si>
  <si>
    <t>04770/1</t>
  </si>
  <si>
    <t>4770/2</t>
  </si>
  <si>
    <t>4770/3</t>
  </si>
  <si>
    <t>04970/1</t>
  </si>
  <si>
    <t>4970/2</t>
  </si>
  <si>
    <t>4970/3</t>
  </si>
  <si>
    <t>Точечный водоотвод. Стандартная серия (класс нагрузки А15 - С250)</t>
  </si>
  <si>
    <t>3320</t>
  </si>
  <si>
    <t>3330</t>
  </si>
  <si>
    <t>3334</t>
  </si>
  <si>
    <t>3380-Ч</t>
  </si>
  <si>
    <t>Дополнительные принадлежности к дождеприемнику пластиковому 300х300</t>
  </si>
  <si>
    <t>8379</t>
  </si>
  <si>
    <t>8378</t>
  </si>
  <si>
    <t>Дождеприемники-обрамления чугунные</t>
  </si>
  <si>
    <t>3001</t>
  </si>
  <si>
    <t>Дождеприемник-бордюр</t>
  </si>
  <si>
    <t>38002</t>
  </si>
  <si>
    <t>Материалы для благоустройства территорий</t>
  </si>
  <si>
    <t>Газонная решетка</t>
  </si>
  <si>
    <t>8101-З</t>
  </si>
  <si>
    <t>Бордюры</t>
  </si>
  <si>
    <t>Люки</t>
  </si>
  <si>
    <t>3503</t>
  </si>
  <si>
    <t>A - B</t>
  </si>
  <si>
    <t>Приствольные решетки</t>
  </si>
  <si>
    <t>37011</t>
  </si>
  <si>
    <t>37000</t>
  </si>
  <si>
    <t>37111</t>
  </si>
  <si>
    <t>37100</t>
  </si>
  <si>
    <t>0,9</t>
  </si>
  <si>
    <t>2590</t>
  </si>
  <si>
    <t>Класс нагрузки</t>
  </si>
  <si>
    <t>088011</t>
  </si>
  <si>
    <t>088081</t>
  </si>
  <si>
    <t>Линейный водоотвод. Стандартная серия (класс нагрузки А15 - С250)</t>
  </si>
  <si>
    <t>Дождесборник-пескоуловитель S’Park</t>
  </si>
  <si>
    <t>Решетки к дождеприемнику пластиковому 300х300</t>
  </si>
  <si>
    <t>04102</t>
  </si>
  <si>
    <t>А - D</t>
  </si>
  <si>
    <t>04152</t>
  </si>
  <si>
    <t>04142</t>
  </si>
  <si>
    <t>04182</t>
  </si>
  <si>
    <t>3380-С</t>
  </si>
  <si>
    <t>Решетки к дождеприемнику пластиковому 400х400</t>
  </si>
  <si>
    <t>ПЛАСТИК</t>
  </si>
  <si>
    <t>ФИБРОБЕТОН</t>
  </si>
  <si>
    <t>ПОЛИМЕРБЕТОН</t>
  </si>
  <si>
    <t>Пескоуловитель</t>
  </si>
  <si>
    <r>
      <t xml:space="preserve">Дождеприемник пластиковый </t>
    </r>
    <r>
      <rPr>
        <b/>
        <sz val="18"/>
        <color indexed="9"/>
        <rFont val="Arial Cyr"/>
        <charset val="204"/>
      </rPr>
      <t>400х400</t>
    </r>
  </si>
  <si>
    <r>
      <t xml:space="preserve">Лотки с гидравлическим сечением </t>
    </r>
    <r>
      <rPr>
        <b/>
        <sz val="20"/>
        <color indexed="9"/>
        <rFont val="Arial Cyr"/>
        <charset val="204"/>
      </rPr>
      <t>70 мм</t>
    </r>
    <r>
      <rPr>
        <b/>
        <sz val="14"/>
        <color indexed="9"/>
        <rFont val="Arial Cyr"/>
        <family val="2"/>
        <charset val="204"/>
      </rPr>
      <t xml:space="preserve"> из пластика (класс нагрузки А15)</t>
    </r>
  </si>
  <si>
    <r>
      <t xml:space="preserve">Лотки с гидравлическим сечением </t>
    </r>
    <r>
      <rPr>
        <b/>
        <sz val="20"/>
        <color indexed="9"/>
        <rFont val="Arial Cyr"/>
        <charset val="204"/>
      </rPr>
      <t>100 мм</t>
    </r>
    <r>
      <rPr>
        <b/>
        <sz val="14"/>
        <color indexed="9"/>
        <rFont val="Arial Cyr"/>
        <family val="2"/>
        <charset val="204"/>
      </rPr>
      <t xml:space="preserve"> (класс нагрузки А15 - С250)</t>
    </r>
  </si>
  <si>
    <r>
      <t xml:space="preserve">Лотки с гидравлическим сечением </t>
    </r>
    <r>
      <rPr>
        <b/>
        <sz val="20"/>
        <color indexed="9"/>
        <rFont val="Arial Cyr"/>
        <charset val="204"/>
      </rPr>
      <t>200 мм</t>
    </r>
    <r>
      <rPr>
        <b/>
        <sz val="14"/>
        <color indexed="9"/>
        <rFont val="Arial Cyr"/>
        <family val="2"/>
        <charset val="204"/>
      </rPr>
      <t xml:space="preserve"> (класс нагрузки А15 - С250)</t>
    </r>
  </si>
  <si>
    <r>
      <t xml:space="preserve">Лоток с гидравлическим сечением </t>
    </r>
    <r>
      <rPr>
        <b/>
        <sz val="20"/>
        <color indexed="9"/>
        <rFont val="Arial Cyr"/>
        <charset val="204"/>
      </rPr>
      <t>300 мм</t>
    </r>
    <r>
      <rPr>
        <b/>
        <sz val="14"/>
        <color indexed="9"/>
        <rFont val="Arial Cyr"/>
        <family val="2"/>
        <charset val="204"/>
      </rPr>
      <t xml:space="preserve"> (класс нагрузки А15 - С250)</t>
    </r>
  </si>
  <si>
    <t>04100</t>
  </si>
  <si>
    <t>Решетки водоприемные чугунные (класс нагрузки А15 - С250)</t>
  </si>
  <si>
    <t>20101</t>
  </si>
  <si>
    <t>Решетки к лоткам с гидравлическим сечением 100 мм (класс нагрузки А15 - С250)</t>
  </si>
  <si>
    <t>8472</t>
  </si>
  <si>
    <t>8510</t>
  </si>
  <si>
    <t>04760</t>
  </si>
  <si>
    <t>4580/2</t>
  </si>
  <si>
    <t>4580/3</t>
  </si>
  <si>
    <t>6850-50К</t>
  </si>
  <si>
    <t>045044</t>
  </si>
  <si>
    <t>087001</t>
  </si>
  <si>
    <t>34201</t>
  </si>
  <si>
    <t>6351</t>
  </si>
  <si>
    <t>Дополнительные принадлежности для лотков и решеток с гидравлическим сечением 300 мм (класс нагрузки А15 - С250)</t>
  </si>
  <si>
    <t>28343</t>
  </si>
  <si>
    <t>33104</t>
  </si>
  <si>
    <t>202026</t>
  </si>
  <si>
    <t>6822</t>
  </si>
  <si>
    <t>Лоток водоотводный BetoMAX ЛВ–10.14.06-Б бетонный 4010</t>
  </si>
  <si>
    <t>Лоток водоотводный BetoMAX ЛВ–10.14.06-БВ бетонный с вертикальным водоотводом 401009</t>
  </si>
  <si>
    <t xml:space="preserve"> 6105</t>
  </si>
  <si>
    <t>6160</t>
  </si>
  <si>
    <t>ООО "СТАНДАРТПАРК"</t>
  </si>
  <si>
    <t xml:space="preserve">121354, г. Москва, ул. Дорогобужская,14, корп.6 </t>
  </si>
  <si>
    <t>Розничная цена</t>
  </si>
  <si>
    <t>дилерская цена</t>
  </si>
  <si>
    <t>Дилерская цена</t>
  </si>
  <si>
    <r>
      <t xml:space="preserve">Дождеприемник пластиковый </t>
    </r>
    <r>
      <rPr>
        <b/>
        <sz val="14"/>
        <color indexed="9"/>
        <rFont val="Arial Cyr"/>
        <charset val="204"/>
      </rPr>
      <t>300х300</t>
    </r>
  </si>
  <si>
    <t>04580</t>
  </si>
  <si>
    <t>08818</t>
  </si>
  <si>
    <t>1000</t>
  </si>
  <si>
    <t>70</t>
  </si>
  <si>
    <t>6821/1</t>
  </si>
  <si>
    <t>6828</t>
  </si>
  <si>
    <t>6825</t>
  </si>
  <si>
    <t>8472.1</t>
  </si>
  <si>
    <t xml:space="preserve">Комплект: лоток S’Park пластиковый с стальной оцинкованной решёткой </t>
  </si>
  <si>
    <t>Комплект: лоток S’Park пластиковый с пластиковой решеткой</t>
  </si>
  <si>
    <t>Переходник дождеприёмник/лоток S’Park, для подключения 08818</t>
  </si>
  <si>
    <t>125</t>
  </si>
  <si>
    <t>90</t>
  </si>
  <si>
    <t>0,03</t>
  </si>
  <si>
    <t>135</t>
  </si>
  <si>
    <t>1,22</t>
  </si>
  <si>
    <t>Торцевая заглушка S’Park, для лотков 088011, 088081</t>
  </si>
  <si>
    <t>Патрубок S’Park для вертикального подключения трубы (110мм), для лотка 08818</t>
  </si>
  <si>
    <t>110</t>
  </si>
  <si>
    <t>40</t>
  </si>
  <si>
    <t>0,07</t>
  </si>
  <si>
    <t>6823</t>
  </si>
  <si>
    <t>Вставка защитная S’Park (паук) D-62мм для патрубка 6825</t>
  </si>
  <si>
    <t>57</t>
  </si>
  <si>
    <t>0,05</t>
  </si>
  <si>
    <t>Торцевая заглушка S’Park на торец с замками, для лотка 08818</t>
  </si>
  <si>
    <t>72</t>
  </si>
  <si>
    <t>083720</t>
  </si>
  <si>
    <t>Комплект: дождесборник S’Park с пластиковой решёткой, совместим с лотками 088011, 088081 и 08818(через переходник)</t>
  </si>
  <si>
    <t>327</t>
  </si>
  <si>
    <t>283</t>
  </si>
  <si>
    <t>312</t>
  </si>
  <si>
    <t>1,13</t>
  </si>
  <si>
    <t>Дополнительные принадлежности для лотков S’Park (пластик)</t>
  </si>
  <si>
    <t>Лоток водоотводный PolyMAX Basic пластиковый</t>
  </si>
  <si>
    <t>Лоток водоотводный PolyMAX Basic пластиковый усиленный</t>
  </si>
  <si>
    <t>1,9</t>
  </si>
  <si>
    <t>Лоток водоотводный PolyMAX Basic пластиковый с вертикальным водоотводом</t>
  </si>
  <si>
    <t>Лоток водоотводный  PolyMAX Basic пластиковый</t>
  </si>
  <si>
    <t>Лоток водоотводный BetoMAX Basic бетонный</t>
  </si>
  <si>
    <t>Лоток водоотводный BetoMAX Basic бетонный с вертикальным водоотводом</t>
  </si>
  <si>
    <t xml:space="preserve">Пескоуловитель BetoMAX Basic бетонный </t>
  </si>
  <si>
    <t>Лоток водоотводный CompoMAX Basic полимербетонный</t>
  </si>
  <si>
    <t>701009</t>
  </si>
  <si>
    <t>Лоток водоотводный CompoMAX Basic полимербетонный с вертикальным водоотводом</t>
  </si>
  <si>
    <t>Пескоуловитель CompoMAX Basic  полимербетонный</t>
  </si>
  <si>
    <t xml:space="preserve">Решетка водоприемная Basic стальная оцинкованная (щелевая) </t>
  </si>
  <si>
    <t>Решетка водоприемная Basic стальная оцинкованная (щелевая) с отвертием под крепеж</t>
  </si>
  <si>
    <t>Решетка водоприемная Basic стальная оцинкованная (ячеистая)</t>
  </si>
  <si>
    <t>Решетка водоприемная Basic PolyMAX пластиковая (ячеистая)</t>
  </si>
  <si>
    <t>20901</t>
  </si>
  <si>
    <t xml:space="preserve">Решетка водоприемная Basic нержавейка (щелевая) </t>
  </si>
  <si>
    <t xml:space="preserve">Решетка водоприемная Basic PROTEKTOR высокопрочный чугун ВЧ-50 (щелевая) </t>
  </si>
  <si>
    <t xml:space="preserve">Решетка водоприемная Basic высокопрочный чугун ВЧ-50 (щелевая) </t>
  </si>
  <si>
    <t xml:space="preserve">Решетка водоприемная Basic высокопрочный чугун ВЧ-50 (щелевая, оцинкованная) </t>
  </si>
  <si>
    <t>Решетка водоприемная Basic высокопрочный чугун ВЧ-50 (ячеиcтая)</t>
  </si>
  <si>
    <t>Решетка водоприемная Basic высокопрочный чугун ВЧ-50 (ячеистая, оцинкованная)</t>
  </si>
  <si>
    <t>6102</t>
  </si>
  <si>
    <t>Крепеж решётки (сталь) к бетонным лоткам</t>
  </si>
  <si>
    <t>Крепеж решётки (сталь) к пластиковым и полимербетонным лоткам</t>
  </si>
  <si>
    <t>Крепеж решётки (пластик) к пластиковым и полимербетонным лоткам</t>
  </si>
  <si>
    <t>Насадка усиливающая (сталь) для лотков высотой от 100 мм</t>
  </si>
  <si>
    <t xml:space="preserve">Торцевая заглушка с выпуском 75мм для лотков 8020, 8000, 8027, 8007 </t>
  </si>
  <si>
    <t>Торцевая заглушка для лотков 8050, 805009, 8010, 8057, 8017</t>
  </si>
  <si>
    <t>6301</t>
  </si>
  <si>
    <t>Торцевая заглушка для лотков 8040 и 8047</t>
  </si>
  <si>
    <t>8517</t>
  </si>
  <si>
    <t xml:space="preserve">Торцевая заглушка (пластик) для лотков 8510; 8517  </t>
  </si>
  <si>
    <t>6854</t>
  </si>
  <si>
    <t xml:space="preserve">Торцевая заглушка (пластик) с выпуском 110мм для лотков 8540; 8547 </t>
  </si>
  <si>
    <t>Крепеж решётки (сталь) к пластиковым лоткам 200мм</t>
  </si>
  <si>
    <t>Крепеж решётки (пластик) с круглым винтом 50мм к пластиковым лоткам 200мм</t>
  </si>
  <si>
    <t>Переходник между лотками разной высоты 80/200мм</t>
  </si>
  <si>
    <t xml:space="preserve">Лоток водоотводный PolyMAX </t>
  </si>
  <si>
    <t xml:space="preserve">Комплект: лоток водоотводный PolyMAX пластиковый с решеткой ячеистой стальной </t>
  </si>
  <si>
    <t xml:space="preserve">Решетка водоприемная Basic стальная оцинкованная (ячеистая) </t>
  </si>
  <si>
    <r>
      <t xml:space="preserve">                                                                </t>
    </r>
    <r>
      <rPr>
        <b/>
        <sz val="14"/>
        <color indexed="8"/>
        <rFont val="Arial"/>
        <family val="2"/>
        <charset val="204"/>
      </rPr>
      <t>Решетки к лоткам с гидравлическим сечением 300 мм (класс нагрузки А15 - С250)</t>
    </r>
  </si>
  <si>
    <t>Решетка водоприемная CЧ-20 (щелевая)</t>
  </si>
  <si>
    <t>Торцевая заглушка (пластик) с возможностью подключения труб 200 и 280мм для лотков 8740; 087001; 087003</t>
  </si>
  <si>
    <t>Дождеприемник PolyMAX Basic пластиковый черный</t>
  </si>
  <si>
    <t xml:space="preserve">Решетка водоприемная Basic Вершина стальная оцинкованная (щелевая) </t>
  </si>
  <si>
    <t>333006</t>
  </si>
  <si>
    <t>Решетка водоприемная Basic высокопрочный чугун ВЧ-50 (ячеистая)</t>
  </si>
  <si>
    <t>Решетка водоприемная Basic Снежинка высокопрочный чугун ВЧ-50 (ячеистая)</t>
  </si>
  <si>
    <t>333406</t>
  </si>
  <si>
    <t>Решетка водоприемная Basic Снежинка высокопрочный чугун ВЧ-50 (ячеистая, оцинкованная)</t>
  </si>
  <si>
    <t>Решетка водоприемная Basic PolyMAX пластиковая (ячеистая) серая</t>
  </si>
  <si>
    <t>Решетка водоприемная Basic PolyMAX пластиковая (ячеистая) черная</t>
  </si>
  <si>
    <t>3389</t>
  </si>
  <si>
    <t xml:space="preserve">Крышка к дождеприемнику Basic PolyMAX </t>
  </si>
  <si>
    <t>Корзина пластиковая к дождеприемнику 8370</t>
  </si>
  <si>
    <t>Перегородка-сифон пластиковая к дождеприемнику 8370</t>
  </si>
  <si>
    <t xml:space="preserve">Дождеприемник-пескоуловитель PolyMAX Basic пластиковый </t>
  </si>
  <si>
    <t>Дождеприемник-пескоуловитель PolyMAX Basic пластиковый угловой для подключения лотков</t>
  </si>
  <si>
    <t>Дождеприемник-обрамление D380 круглый высокопрочный чугун ВЧ</t>
  </si>
  <si>
    <t>Дождеприемник-бордюр чугунный СЧ</t>
  </si>
  <si>
    <r>
      <t xml:space="preserve">                                                                         </t>
    </r>
    <r>
      <rPr>
        <b/>
        <sz val="14"/>
        <color indexed="8"/>
        <rFont val="Arial"/>
        <family val="2"/>
        <charset val="204"/>
      </rPr>
      <t>Дополнительные принадлежности к дождеприемнику пластиковому 400х400</t>
    </r>
  </si>
  <si>
    <t>6189</t>
  </si>
  <si>
    <t>Корзина стальная оцинкованная к дождеприемникам 8472 и 8472.1</t>
  </si>
  <si>
    <t>Решетка газонная пластиковая черная</t>
  </si>
  <si>
    <t>Решетка газонная пластиковая зеленая</t>
  </si>
  <si>
    <t>68411-Б</t>
  </si>
  <si>
    <t>Маркер газонной решётки белый (пластик)</t>
  </si>
  <si>
    <t>68411-Ж</t>
  </si>
  <si>
    <t>Маркер газонной решётки жёлтый (пластик)</t>
  </si>
  <si>
    <t>Люк смотровой чугунный СЧ20</t>
  </si>
  <si>
    <t>Решетка приствольная чугунная квадратная СЧ</t>
  </si>
  <si>
    <t>Решетка приствольная чугунная круглая СЧ</t>
  </si>
  <si>
    <t>8640</t>
  </si>
  <si>
    <t>Поддон пластиковый Твист</t>
  </si>
  <si>
    <t>7640</t>
  </si>
  <si>
    <t>Поддон полимербетонный</t>
  </si>
  <si>
    <t>04800</t>
  </si>
  <si>
    <t>04840</t>
  </si>
  <si>
    <t>04850</t>
  </si>
  <si>
    <t>04860</t>
  </si>
  <si>
    <t>04880/1</t>
  </si>
  <si>
    <t>Пескоуловитель секционный BetoMax ПУС-40-52-95-Б-Н 4880/3</t>
  </si>
  <si>
    <t>4880/3</t>
  </si>
  <si>
    <t>040071334</t>
  </si>
  <si>
    <t>040871334</t>
  </si>
  <si>
    <t>070071334</t>
  </si>
  <si>
    <t>6101</t>
  </si>
  <si>
    <t>Герметик</t>
  </si>
  <si>
    <t>335145</t>
  </si>
  <si>
    <t>35188-80Д</t>
  </si>
  <si>
    <t>Люк Л-60.80.10-ПП-Ф3 легкий пластиковый черный «Лого»</t>
  </si>
  <si>
    <t>Люк Л-60.80.10-ПП-Ф8 садовый пластиковый черный «Д»</t>
  </si>
  <si>
    <t>7.8</t>
  </si>
  <si>
    <t>8370-Н</t>
  </si>
  <si>
    <t>Надставка к дождеприемнику PolyMAX Basic пластиковая черная, возможно подключение лотков 8050; 8010; 8020 и 08818 (через переходник 6828)</t>
  </si>
  <si>
    <t>817009-Ч</t>
  </si>
  <si>
    <t>Бокс водосточный с вертикальным водоотводом PolyMAX Basic пластиковый черный</t>
  </si>
  <si>
    <t>34403</t>
  </si>
  <si>
    <t>С</t>
  </si>
  <si>
    <t>Решетка водоприемная Basic РВ-39.39 ячеистая чугунная ВЧ кл. С 34403</t>
  </si>
  <si>
    <t xml:space="preserve">Дополнительные принадлежности для лотков и решеток с гидравлическим сечением 500 мм </t>
  </si>
  <si>
    <t>Торцевая заглушка (пластик) для лотков 89001; 08900121</t>
  </si>
  <si>
    <r>
      <t xml:space="preserve">Лоток с гидравлическим сечением </t>
    </r>
    <r>
      <rPr>
        <b/>
        <sz val="14"/>
        <color indexed="9"/>
        <rFont val="Arial Cyr"/>
        <charset val="204"/>
      </rPr>
      <t>500 мм</t>
    </r>
    <r>
      <rPr>
        <b/>
        <sz val="14"/>
        <color indexed="9"/>
        <rFont val="Arial Cyr"/>
        <family val="2"/>
        <charset val="204"/>
      </rPr>
      <t xml:space="preserve"> (класс нагрузки А15 - С250)</t>
    </r>
  </si>
  <si>
    <t>040571334</t>
  </si>
  <si>
    <t>040671334</t>
  </si>
  <si>
    <t>070871334</t>
  </si>
  <si>
    <t>260</t>
  </si>
  <si>
    <t>100</t>
  </si>
  <si>
    <t>Пескоуловитель CompoMax Drive ПУ-20.26.60–П с РВ щель ВЧ кл.D (к-т) 07587134</t>
  </si>
  <si>
    <t>500</t>
  </si>
  <si>
    <t>600</t>
  </si>
  <si>
    <t>Пластик</t>
  </si>
  <si>
    <t>Лоток PolyMax Drive пластиковый с решеткой щелевой чугунной ВЧ (комплект)</t>
  </si>
  <si>
    <t>Лоток PolyMax Drive пластиковый с решеткой "Шина" щелевой чугунной ВЧ (комплект)</t>
  </si>
  <si>
    <t>04560</t>
  </si>
  <si>
    <t>04940</t>
  </si>
  <si>
    <t>04950</t>
  </si>
  <si>
    <t>Тел.: (499) 558-10-45</t>
  </si>
  <si>
    <t>www.standartpark.ru</t>
  </si>
  <si>
    <t>Внешний диаметр корпуса, мм</t>
  </si>
  <si>
    <t>Внутренний диаметр корпуса, мм</t>
  </si>
  <si>
    <t xml:space="preserve">Высота
корпуса, мм. </t>
  </si>
  <si>
    <t>Пластиковые</t>
  </si>
  <si>
    <t>Чугунные</t>
  </si>
  <si>
    <t>610</t>
  </si>
  <si>
    <t>120</t>
  </si>
  <si>
    <t>*в связи с нестабильным курсом валют, точную стоимость уточняйте у менеджеров.</t>
  </si>
  <si>
    <t xml:space="preserve">          ГРЯЗЕЗАЩИТНЫЕ ПОКРЫТИЯ, СИСТЕМЫ ГРЯЗЕЗАЩИТЫ</t>
  </si>
  <si>
    <t>Стандартные позиции</t>
  </si>
  <si>
    <t>1200</t>
  </si>
  <si>
    <t>800</t>
  </si>
  <si>
    <t>25</t>
  </si>
  <si>
    <t>1500</t>
  </si>
  <si>
    <t>594</t>
  </si>
  <si>
    <t>394</t>
  </si>
  <si>
    <t>23</t>
  </si>
  <si>
    <t>Придверные решетки ВОЛНА</t>
  </si>
  <si>
    <t>420</t>
  </si>
  <si>
    <t>15</t>
  </si>
  <si>
    <t>14</t>
  </si>
  <si>
    <t>ПРИДВЕРНЫЕ РЕШЕТКИ "Титан"</t>
  </si>
  <si>
    <t>20</t>
  </si>
  <si>
    <t>Влаговпитывающие ковры</t>
  </si>
  <si>
    <t>900</t>
  </si>
  <si>
    <t>6</t>
  </si>
  <si>
    <t>3000</t>
  </si>
  <si>
    <t>1300</t>
  </si>
  <si>
    <t>2000</t>
  </si>
  <si>
    <t>10</t>
  </si>
  <si>
    <t>4,5</t>
  </si>
  <si>
    <t>9000</t>
  </si>
  <si>
    <t>Грязезащитные ковры</t>
  </si>
  <si>
    <t>640</t>
  </si>
  <si>
    <t>11</t>
  </si>
  <si>
    <t>700</t>
  </si>
  <si>
    <t>8</t>
  </si>
  <si>
    <t>12,5</t>
  </si>
  <si>
    <t>Коврики резиновые ячеистые</t>
  </si>
  <si>
    <t xml:space="preserve">80020                    </t>
  </si>
  <si>
    <t>18</t>
  </si>
  <si>
    <t xml:space="preserve">80021                    </t>
  </si>
  <si>
    <t xml:space="preserve">80010                    </t>
  </si>
  <si>
    <t>22</t>
  </si>
  <si>
    <t xml:space="preserve">80011                    </t>
  </si>
  <si>
    <t xml:space="preserve">80000                    </t>
  </si>
  <si>
    <t xml:space="preserve">80200                    </t>
  </si>
  <si>
    <t>13</t>
  </si>
  <si>
    <t xml:space="preserve">80300                    </t>
  </si>
  <si>
    <t xml:space="preserve">80030                    </t>
  </si>
  <si>
    <t>Мат для гостиниц  910х1520х14мм.черный</t>
  </si>
  <si>
    <t>910</t>
  </si>
  <si>
    <t>1520</t>
  </si>
  <si>
    <t xml:space="preserve">80040                    </t>
  </si>
  <si>
    <t>Мат для ресторанов  915х915х12мм.черный</t>
  </si>
  <si>
    <t>915</t>
  </si>
  <si>
    <t>12</t>
  </si>
  <si>
    <t xml:space="preserve">80090                    </t>
  </si>
  <si>
    <t xml:space="preserve"> Модуль "Сити Барьер/Сити Пласт"</t>
  </si>
  <si>
    <t>400</t>
  </si>
  <si>
    <t>16</t>
  </si>
  <si>
    <t>128</t>
  </si>
  <si>
    <t xml:space="preserve"> Противоскользящие покрытия</t>
  </si>
  <si>
    <t>Накладка на ступени 0,9 м. (бронза/серебро)</t>
  </si>
  <si>
    <t>68</t>
  </si>
  <si>
    <t>Накладка на ступени 1,8 м. (бронза/серебро)</t>
  </si>
  <si>
    <t>1800</t>
  </si>
  <si>
    <t>Накладка на ступени 2,7 м. (бронза/серебро)</t>
  </si>
  <si>
    <t>2700</t>
  </si>
  <si>
    <t xml:space="preserve">    Продукция под заказ</t>
  </si>
  <si>
    <t>Серия БРАЙТ</t>
  </si>
  <si>
    <t>Б11003</t>
  </si>
  <si>
    <t xml:space="preserve">            Брайт БРУШ </t>
  </si>
  <si>
    <t xml:space="preserve">Б11006             </t>
  </si>
  <si>
    <t xml:space="preserve">            Брайт БРУШ + РЕЗИНА </t>
  </si>
  <si>
    <t>Б11106</t>
  </si>
  <si>
    <t xml:space="preserve">            Брайт БРУШ + РЕЗИНА+СКРЕБОК</t>
  </si>
  <si>
    <t>Б11002</t>
  </si>
  <si>
    <t xml:space="preserve">            Брайт БРУШ + ТЕКСТИЛЬ</t>
  </si>
  <si>
    <t>Б11103</t>
  </si>
  <si>
    <t xml:space="preserve">            Брайт БРУШ+СКРЕБОК</t>
  </si>
  <si>
    <t xml:space="preserve">Б11001                  </t>
  </si>
  <si>
    <t xml:space="preserve">            Брайт РЕЗИНА</t>
  </si>
  <si>
    <t xml:space="preserve">Б11005             </t>
  </si>
  <si>
    <t xml:space="preserve">            Брайт РЕЗИНА +ТЕКСТИЛЬ</t>
  </si>
  <si>
    <t xml:space="preserve">Б11101             </t>
  </si>
  <si>
    <t xml:space="preserve">            Брайт РЕЗИНА+СКРЕБОК</t>
  </si>
  <si>
    <t xml:space="preserve">Б11002             </t>
  </si>
  <si>
    <t xml:space="preserve">            Брайт ТЕКСТИЛЬ</t>
  </si>
  <si>
    <t xml:space="preserve">Б11102             </t>
  </si>
  <si>
    <t xml:space="preserve">            Брайт ТЕКСТИЛЬ+СКРЕБОК</t>
  </si>
  <si>
    <t xml:space="preserve"> Серия РЕСПЕКТ</t>
  </si>
  <si>
    <t xml:space="preserve">12003        </t>
  </si>
  <si>
    <t>Респект бруш</t>
  </si>
  <si>
    <t xml:space="preserve">12006        </t>
  </si>
  <si>
    <t>Респект бруш + резина</t>
  </si>
  <si>
    <t xml:space="preserve">12008     </t>
  </si>
  <si>
    <t>Респект бруш + текстиль</t>
  </si>
  <si>
    <t xml:space="preserve">12001      </t>
  </si>
  <si>
    <t>Респект резина</t>
  </si>
  <si>
    <t xml:space="preserve">12005      </t>
  </si>
  <si>
    <t>Респект резина + текстиль</t>
  </si>
  <si>
    <t xml:space="preserve">12002                    </t>
  </si>
  <si>
    <t>Респект текстиль</t>
  </si>
  <si>
    <t>Серия СИТИ</t>
  </si>
  <si>
    <t xml:space="preserve">11003   </t>
  </si>
  <si>
    <t>Сити бруш</t>
  </si>
  <si>
    <t>11006</t>
  </si>
  <si>
    <t>Сити бруш + резина</t>
  </si>
  <si>
    <t xml:space="preserve">11010      </t>
  </si>
  <si>
    <t>Сити бруш + резина + текстиль</t>
  </si>
  <si>
    <t xml:space="preserve">11103      </t>
  </si>
  <si>
    <t>Сити бруш + скребок</t>
  </si>
  <si>
    <t xml:space="preserve">11603       </t>
  </si>
  <si>
    <t>Сити бруш + скребок + скребок</t>
  </si>
  <si>
    <t xml:space="preserve">11303      </t>
  </si>
  <si>
    <t>Сити бруш + страйп</t>
  </si>
  <si>
    <t xml:space="preserve">11008   </t>
  </si>
  <si>
    <t>Сити бруш + текстиль</t>
  </si>
  <si>
    <t xml:space="preserve">11106    </t>
  </si>
  <si>
    <t xml:space="preserve">            Сити Бруш+Резина+Скребок</t>
  </si>
  <si>
    <t xml:space="preserve">11108  </t>
  </si>
  <si>
    <t>Сити Бруш+Текстиль+Скребок</t>
  </si>
  <si>
    <t xml:space="preserve">11004     </t>
  </si>
  <si>
    <t xml:space="preserve">11406      </t>
  </si>
  <si>
    <t>Сити платинум+бруш + резина</t>
  </si>
  <si>
    <t xml:space="preserve">11001 </t>
  </si>
  <si>
    <t>Сити резина</t>
  </si>
  <si>
    <t>11501</t>
  </si>
  <si>
    <t>Сити резина + резина + скребок</t>
  </si>
  <si>
    <t xml:space="preserve">11101 </t>
  </si>
  <si>
    <t>Сити резина + скребок</t>
  </si>
  <si>
    <t>11600</t>
  </si>
  <si>
    <t>Сити резина + скребок + скребок</t>
  </si>
  <si>
    <t xml:space="preserve">11901 </t>
  </si>
  <si>
    <t>Сити резина + скребок + скребок + скребок</t>
  </si>
  <si>
    <t xml:space="preserve">11301 </t>
  </si>
  <si>
    <t>Сити резина + страйп</t>
  </si>
  <si>
    <t>11005</t>
  </si>
  <si>
    <t>Сити резина + текстиль</t>
  </si>
  <si>
    <t>11105</t>
  </si>
  <si>
    <t>Сити резина + текстиль + скребок</t>
  </si>
  <si>
    <t>11025</t>
  </si>
  <si>
    <t>Сити резина + текстиль+текстиль</t>
  </si>
  <si>
    <t>11102</t>
  </si>
  <si>
    <t>Сити скребок + текстиль</t>
  </si>
  <si>
    <t xml:space="preserve">11002    </t>
  </si>
  <si>
    <t xml:space="preserve">   Сити текстиль</t>
  </si>
  <si>
    <t xml:space="preserve">11302 </t>
  </si>
  <si>
    <t>Сити текстиль + страйп</t>
  </si>
  <si>
    <t>11022</t>
  </si>
  <si>
    <t>Сити текстиль Плюс</t>
  </si>
  <si>
    <t>11201</t>
  </si>
  <si>
    <t>Сити щетка Риф</t>
  </si>
  <si>
    <t>Сити щетка Риф + резина</t>
  </si>
  <si>
    <t xml:space="preserve">11205 </t>
  </si>
  <si>
    <t>Сити щетка Риф + резина + текстиль</t>
  </si>
  <si>
    <t xml:space="preserve">11202 </t>
  </si>
  <si>
    <t>Сити щетка Риф + текстиль</t>
  </si>
  <si>
    <t>Ворсовые ковры</t>
  </si>
  <si>
    <t xml:space="preserve">16000                    </t>
  </si>
  <si>
    <t>Стальные Решетки</t>
  </si>
  <si>
    <t>*в связи с нестабильным курсом валют, стоимость стальной решетки уточняйте у менеджеров.</t>
  </si>
  <si>
    <t>* За изготовление изделий непрямоугольной формы применяется коэффициент удорожания от 1,2 до 1,4</t>
  </si>
  <si>
    <t>Подземные инженерные коммуникации</t>
  </si>
  <si>
    <t>Фитинги</t>
  </si>
  <si>
    <t>Блоки и тоннели</t>
  </si>
  <si>
    <t>Инфильтрационный тоннель Graf (300л)</t>
  </si>
  <si>
    <t>Инфильтрационный блок EcoBloc  (205л)</t>
  </si>
  <si>
    <t>Дно блока EcoBloc  (15л)</t>
  </si>
  <si>
    <t>Боковина блока EcoBloc (комплект 2шт)</t>
  </si>
  <si>
    <t>Геоматериалы</t>
  </si>
  <si>
    <t>Георешетка</t>
  </si>
  <si>
    <t>862205</t>
  </si>
  <si>
    <t>ГД_Георешетка ГР-22.05-ПП, ячейка 160*160, размеры 2430*4120, 10 кв</t>
  </si>
  <si>
    <t>862210</t>
  </si>
  <si>
    <t>ГД_Георешетка ГР-22.10-ПП, ячейка 160*160, размеры 2430*4120, 10 кв</t>
  </si>
  <si>
    <t>862215</t>
  </si>
  <si>
    <t>ГД_Георешетка ГР-22.15-ПП, ячейка 160*160, размеры 2430*4120, 10 кв</t>
  </si>
  <si>
    <t>862220</t>
  </si>
  <si>
    <t>ГД_Георешетка ГР-22.20-ПП, ячейка 160*160, размеры 2430*4120, 10 кв</t>
  </si>
  <si>
    <t>873005</t>
  </si>
  <si>
    <t>ГД_Георешетка ГР-30.05-ПП, ячейка 210*210, размеры 2450*6080, 14,9 кв</t>
  </si>
  <si>
    <t>873010</t>
  </si>
  <si>
    <t>ГД_Георешетка ГР-30.10-ПП, ячейка 210*210, размеры 2450*6080, 14,9 кв</t>
  </si>
  <si>
    <t>873015</t>
  </si>
  <si>
    <t>ГД_Георешетка ГР-30.15-ПП, ячейка 210*210, размеры 2450*6080, 14,9 кв</t>
  </si>
  <si>
    <t>873020</t>
  </si>
  <si>
    <t>ГД_Георешетка ГР-30.20-ПП, ячейка 210*210, размеры 2450*6080, 14,9 кв</t>
  </si>
  <si>
    <t>Геотекстиль</t>
  </si>
  <si>
    <t>Геомембрана</t>
  </si>
  <si>
    <t>Г-2.20-И-PRO</t>
  </si>
  <si>
    <t>Г-2.20-И-GEO</t>
  </si>
  <si>
    <t>4809</t>
  </si>
  <si>
    <t>4859</t>
  </si>
  <si>
    <t>4959</t>
  </si>
  <si>
    <t>Лоток BetoMax Basic ЛВ-20.29.21-Б 4549</t>
  </si>
  <si>
    <t>Лоток BetoMax Basic ЛВ-20.29.26-Б 4559</t>
  </si>
  <si>
    <t>Лоток BetoMax Basic ЛВ-20.29.31-Б 4509</t>
  </si>
  <si>
    <t>4709</t>
  </si>
  <si>
    <t>4759</t>
  </si>
  <si>
    <t>4749</t>
  </si>
  <si>
    <t>4849</t>
  </si>
  <si>
    <t>4909</t>
  </si>
  <si>
    <t>0824081</t>
  </si>
  <si>
    <t xml:space="preserve">Комплект: лоток водоотводный PolyMAX пластиковый с решеткой ячеистой пластиковой </t>
  </si>
  <si>
    <r>
      <t xml:space="preserve">Лотки с гидравлическим сечением </t>
    </r>
    <r>
      <rPr>
        <b/>
        <sz val="20"/>
        <color indexed="9"/>
        <rFont val="Arial Cyr"/>
        <charset val="204"/>
      </rPr>
      <t>150</t>
    </r>
    <r>
      <rPr>
        <b/>
        <sz val="14"/>
        <color indexed="9"/>
        <rFont val="Arial Cyr"/>
        <charset val="204"/>
      </rPr>
      <t xml:space="preserve"> мм</t>
    </r>
    <r>
      <rPr>
        <b/>
        <sz val="14"/>
        <color indexed="9"/>
        <rFont val="Arial Cyr"/>
        <family val="2"/>
        <charset val="204"/>
      </rPr>
      <t xml:space="preserve"> (класс нагрузки А15 - С250)</t>
    </r>
  </si>
  <si>
    <t>3460</t>
  </si>
  <si>
    <t>Решетка стальная оцинкованная (ячеистая)</t>
  </si>
  <si>
    <t>3510</t>
  </si>
  <si>
    <t>Лоток BetoMax Basic ЛВ–11.19.10-Б 4149</t>
  </si>
  <si>
    <t>Лоток BetoMax Basic ЛВ–11.19.15-Б 4159</t>
  </si>
  <si>
    <t>Лоток BetoMax Basic ЛВ - 11.19.20 - Б 4109</t>
  </si>
  <si>
    <t>Лоток BetoMax Basic ЛВ-16.25.18-Б 4349</t>
  </si>
  <si>
    <t>Лоток BetoMax Basic ЛВ-16.25.23-Б 4359</t>
  </si>
  <si>
    <t>Лоток BetoMax Basic ЛВ-16.25.28-Б 4309</t>
  </si>
  <si>
    <t>4949</t>
  </si>
  <si>
    <t>088031</t>
  </si>
  <si>
    <t>Комплект: лоток S’Park пластиковый с чугунной решеткой</t>
  </si>
  <si>
    <t>3,59</t>
  </si>
  <si>
    <t>0881011</t>
  </si>
  <si>
    <t>73</t>
  </si>
  <si>
    <t>1,72</t>
  </si>
  <si>
    <t>0824082</t>
  </si>
  <si>
    <t>B</t>
  </si>
  <si>
    <t>Решетки к лоткам с гидравлическим сечением 150 мм (класс нагрузки А15 - С250)</t>
  </si>
  <si>
    <t>22101</t>
  </si>
  <si>
    <t>A</t>
  </si>
  <si>
    <t>22303</t>
  </si>
  <si>
    <t>C</t>
  </si>
  <si>
    <t>Решетка водоприемная Basic высокопрочный чугун ВЧ-50 (щелевая)</t>
  </si>
  <si>
    <t>Дополнительные принадлежности для лотков и решеток с гидравлическим сечением150 мм (класс нагрузки А15 - С250)</t>
  </si>
  <si>
    <t>6120</t>
  </si>
  <si>
    <t>Крепеж решётки (сталь) к пластиковым лоткам 150мм</t>
  </si>
  <si>
    <t>6321</t>
  </si>
  <si>
    <t>Торцевая заглушка (пластик) для лотка 8240-м, 0824081, 0824082</t>
  </si>
  <si>
    <t>м2</t>
  </si>
  <si>
    <t>63516</t>
  </si>
  <si>
    <t>Торцевая заглушка (пластик) для лотка 8560</t>
  </si>
  <si>
    <t>Геомембрана Изостуд GEO (рулон 2,00х20) Г-2.20-И-GEO</t>
  </si>
  <si>
    <t>Геомембрана Изостуд  PRO (рулон 2,00х20) Г-2.20-И-PRO</t>
  </si>
  <si>
    <t>Г-2.20-И-МС</t>
  </si>
  <si>
    <t>Геомембрана Изостуд МС (2,00х20) Г-2.20-И-МС</t>
  </si>
  <si>
    <t>Геосетка</t>
  </si>
  <si>
    <t>Д-33/2/25</t>
  </si>
  <si>
    <t>Геосетка ОСС дорожная 2*25м черная Д-33/2/25</t>
  </si>
  <si>
    <t>Д-33/2/50</t>
  </si>
  <si>
    <t>Пр_Геосетка ОСС дорожная 2*50м черн. Д-33/2/50</t>
  </si>
  <si>
    <t>Д-33/4/50</t>
  </si>
  <si>
    <t>Геосетка ОСС дорожная 4*50м черн. Д-33/4/50</t>
  </si>
  <si>
    <t>Д-40/4/50</t>
  </si>
  <si>
    <t>Геосетка ОСС дорожная 4*50м черн. Д-40/4/50</t>
  </si>
  <si>
    <t>Коннекторы EcoBloc (упаковка 25шт)</t>
  </si>
  <si>
    <t>Лоток BetoMax Basic ЛВ-40.52.36–Б-БН 4849</t>
  </si>
  <si>
    <t xml:space="preserve">Боковина инфильтрационного тоннеля Graf </t>
  </si>
  <si>
    <t>Лоток BetoMax Basic ЛВ-50.64.46–Б 4949</t>
  </si>
  <si>
    <t>Лоток BetoMax Basic ЛВ-50.64.51–Б 4959</t>
  </si>
  <si>
    <t>Лоток BetoMax Basic ЛВ-50.64.56–Б 4909</t>
  </si>
  <si>
    <t>ТД110/50</t>
  </si>
  <si>
    <t>ТНК110/1000</t>
  </si>
  <si>
    <t>ТНК110/2000</t>
  </si>
  <si>
    <t>ТНК110/3000</t>
  </si>
  <si>
    <t>8240-М</t>
  </si>
  <si>
    <t>A - C</t>
  </si>
  <si>
    <t>43(63)</t>
  </si>
  <si>
    <t>35455-4</t>
  </si>
  <si>
    <t>Люк ЛК-50.60.04-ВЧ чугунный квадратный 600х600 кл. С 35455-4</t>
  </si>
  <si>
    <t>43(67)</t>
  </si>
  <si>
    <t>761</t>
  </si>
  <si>
    <t>80</t>
  </si>
  <si>
    <t>35258-45</t>
  </si>
  <si>
    <t>Люк Л-60.76.10-ВЧ тяжелый чугунный с запорным устройством с уплотняющей прокладкой кл. С 35258-45</t>
  </si>
  <si>
    <t>49</t>
  </si>
  <si>
    <t>6821/2</t>
  </si>
  <si>
    <t>2090</t>
  </si>
  <si>
    <t>Решетка водоприемная Basic нержавейка (щелевая)  с отверст. под крепеж</t>
  </si>
  <si>
    <r>
      <t xml:space="preserve">        Влаговпитывающий коврик"</t>
    </r>
    <r>
      <rPr>
        <sz val="14"/>
        <color indexed="10"/>
        <rFont val="Arial Cyr"/>
        <charset val="204"/>
      </rPr>
      <t>Brasil</t>
    </r>
    <r>
      <rPr>
        <sz val="14"/>
        <rFont val="Arial Cyr"/>
        <charset val="204"/>
      </rPr>
      <t>" 60х90 см. (</t>
    </r>
    <r>
      <rPr>
        <sz val="14"/>
        <color indexed="53"/>
        <rFont val="Arial Cyr"/>
        <charset val="204"/>
      </rPr>
      <t>серый/коричневый</t>
    </r>
    <r>
      <rPr>
        <sz val="14"/>
        <rFont val="Arial Cyr"/>
        <charset val="204"/>
      </rPr>
      <t>)</t>
    </r>
  </si>
  <si>
    <r>
      <t>Влаговпитывающий коврик"</t>
    </r>
    <r>
      <rPr>
        <sz val="14"/>
        <color indexed="10"/>
        <rFont val="Arial Cyr"/>
        <charset val="204"/>
      </rPr>
      <t>Brasil</t>
    </r>
    <r>
      <rPr>
        <sz val="14"/>
        <rFont val="Arial Cyr"/>
        <charset val="204"/>
      </rPr>
      <t>" 90х150 см. (</t>
    </r>
    <r>
      <rPr>
        <sz val="14"/>
        <color indexed="53"/>
        <rFont val="Arial Cyr"/>
        <charset val="204"/>
      </rPr>
      <t>серый/коричневый</t>
    </r>
    <r>
      <rPr>
        <sz val="14"/>
        <rFont val="Arial Cyr"/>
        <charset val="204"/>
      </rPr>
      <t>)</t>
    </r>
  </si>
  <si>
    <r>
      <t>Влаговпитывающий коврик"</t>
    </r>
    <r>
      <rPr>
        <sz val="14"/>
        <color indexed="10"/>
        <rFont val="Arial Cyr"/>
        <charset val="204"/>
      </rPr>
      <t>Leyla</t>
    </r>
    <r>
      <rPr>
        <sz val="14"/>
        <rFont val="Arial Cyr"/>
        <charset val="204"/>
      </rPr>
      <t>" 60х90 (</t>
    </r>
    <r>
      <rPr>
        <sz val="14"/>
        <color indexed="53"/>
        <rFont val="Arial Cyr"/>
        <charset val="204"/>
      </rPr>
      <t>серый/коричневый</t>
    </r>
    <r>
      <rPr>
        <sz val="14"/>
        <rFont val="Arial Cyr"/>
        <charset val="204"/>
      </rPr>
      <t>)</t>
    </r>
  </si>
  <si>
    <r>
      <t>Влаговпитывающий коврик"</t>
    </r>
    <r>
      <rPr>
        <sz val="14"/>
        <color indexed="10"/>
        <rFont val="Arial Cyr"/>
        <charset val="204"/>
      </rPr>
      <t>Leyla</t>
    </r>
    <r>
      <rPr>
        <sz val="14"/>
        <rFont val="Arial Cyr"/>
        <charset val="204"/>
      </rPr>
      <t>" 90х150 (</t>
    </r>
    <r>
      <rPr>
        <sz val="14"/>
        <color indexed="53"/>
        <rFont val="Arial Cyr"/>
        <charset val="204"/>
      </rPr>
      <t>серый/коричневый</t>
    </r>
    <r>
      <rPr>
        <sz val="14"/>
        <rFont val="Arial Cyr"/>
        <charset val="204"/>
      </rPr>
      <t>)</t>
    </r>
  </si>
  <si>
    <r>
      <t>Влаговпитывающий коврик"</t>
    </r>
    <r>
      <rPr>
        <sz val="14"/>
        <color indexed="10"/>
        <rFont val="Arial Cyr"/>
        <charset val="204"/>
      </rPr>
      <t>Leyla</t>
    </r>
    <r>
      <rPr>
        <sz val="14"/>
        <rFont val="Arial Cyr"/>
        <charset val="204"/>
      </rPr>
      <t>" шир. 120 см. (</t>
    </r>
    <r>
      <rPr>
        <sz val="14"/>
        <color indexed="53"/>
        <rFont val="Arial Cyr"/>
        <charset val="204"/>
      </rPr>
      <t>отрезной</t>
    </r>
    <r>
      <rPr>
        <sz val="14"/>
        <rFont val="Arial Cyr"/>
        <charset val="204"/>
      </rPr>
      <t>)</t>
    </r>
  </si>
  <si>
    <r>
      <t>Ворсовое покрытие "</t>
    </r>
    <r>
      <rPr>
        <sz val="14"/>
        <color indexed="10"/>
        <rFont val="Arial Cyr"/>
        <charset val="204"/>
      </rPr>
      <t>Бриз</t>
    </r>
    <r>
      <rPr>
        <sz val="14"/>
        <rFont val="Arial Cyr"/>
        <charset val="204"/>
      </rPr>
      <t>" 1,3x2 (</t>
    </r>
    <r>
      <rPr>
        <sz val="14"/>
        <color indexed="53"/>
        <rFont val="Arial Cyr"/>
        <charset val="204"/>
      </rPr>
      <t>сер./кор./чер</t>
    </r>
    <r>
      <rPr>
        <sz val="14"/>
        <rFont val="Arial Cyr"/>
        <charset val="204"/>
      </rPr>
      <t>)</t>
    </r>
  </si>
  <si>
    <r>
      <t>Ворсовое покрытие "</t>
    </r>
    <r>
      <rPr>
        <sz val="14"/>
        <color indexed="10"/>
        <rFont val="Arial Cyr"/>
        <charset val="204"/>
      </rPr>
      <t>Бриз</t>
    </r>
    <r>
      <rPr>
        <sz val="14"/>
        <rFont val="Arial Cyr"/>
        <charset val="204"/>
      </rPr>
      <t>"1x1,5 (</t>
    </r>
    <r>
      <rPr>
        <sz val="14"/>
        <color indexed="53"/>
        <rFont val="Arial Cyr"/>
        <charset val="204"/>
      </rPr>
      <t>сер./кор./чер</t>
    </r>
    <r>
      <rPr>
        <sz val="14"/>
        <rFont val="Arial Cyr"/>
        <charset val="204"/>
      </rPr>
      <t>)</t>
    </r>
  </si>
  <si>
    <r>
      <t xml:space="preserve"> Ворсовое покрытие "</t>
    </r>
    <r>
      <rPr>
        <sz val="14"/>
        <color indexed="10"/>
        <rFont val="Arial Cyr"/>
        <charset val="204"/>
      </rPr>
      <t>Каскад</t>
    </r>
    <r>
      <rPr>
        <sz val="14"/>
        <rFont val="Arial Cyr"/>
        <charset val="204"/>
      </rPr>
      <t>" 0,64 х 1 (</t>
    </r>
    <r>
      <rPr>
        <sz val="14"/>
        <color indexed="53"/>
        <rFont val="Arial Cyr"/>
        <charset val="204"/>
      </rPr>
      <t>серый/коричневый</t>
    </r>
    <r>
      <rPr>
        <sz val="14"/>
        <rFont val="Arial Cyr"/>
        <charset val="204"/>
      </rPr>
      <t>)</t>
    </r>
  </si>
  <si>
    <r>
      <t xml:space="preserve">        Ворсовое покрытие "</t>
    </r>
    <r>
      <rPr>
        <sz val="14"/>
        <color indexed="10"/>
        <rFont val="Arial Cyr"/>
        <charset val="204"/>
      </rPr>
      <t>Каскад</t>
    </r>
    <r>
      <rPr>
        <sz val="14"/>
        <rFont val="Arial Cyr"/>
        <charset val="204"/>
      </rPr>
      <t>" 1х1,5 (</t>
    </r>
    <r>
      <rPr>
        <sz val="14"/>
        <color indexed="53"/>
        <rFont val="Arial Cyr"/>
        <charset val="204"/>
      </rPr>
      <t>серый/коричневый</t>
    </r>
    <r>
      <rPr>
        <sz val="14"/>
        <rFont val="Arial Cyr"/>
        <charset val="204"/>
      </rPr>
      <t>)</t>
    </r>
  </si>
  <si>
    <r>
      <t>Ворсовое покрытие "</t>
    </r>
    <r>
      <rPr>
        <sz val="14"/>
        <color indexed="10"/>
        <rFont val="Arial Cyr"/>
        <charset val="204"/>
      </rPr>
      <t>Райс</t>
    </r>
    <r>
      <rPr>
        <sz val="14"/>
        <rFont val="Arial Cyr"/>
        <charset val="204"/>
      </rPr>
      <t>" 0,8х1,2 м (</t>
    </r>
    <r>
      <rPr>
        <sz val="14"/>
        <color indexed="53"/>
        <rFont val="Arial Cyr"/>
        <charset val="204"/>
      </rPr>
      <t>мрамор./сер./чер</t>
    </r>
    <r>
      <rPr>
        <sz val="14"/>
        <rFont val="Arial Cyr"/>
        <charset val="204"/>
      </rPr>
      <t>)</t>
    </r>
  </si>
  <si>
    <r>
      <t>Ворсовое покрытие "</t>
    </r>
    <r>
      <rPr>
        <sz val="14"/>
        <color indexed="10"/>
        <rFont val="Arial Cyr"/>
        <charset val="204"/>
      </rPr>
      <t>Райс</t>
    </r>
    <r>
      <rPr>
        <sz val="14"/>
        <rFont val="Arial Cyr"/>
        <charset val="204"/>
      </rPr>
      <t>" 1х1,5 м (</t>
    </r>
    <r>
      <rPr>
        <sz val="14"/>
        <color indexed="53"/>
        <rFont val="Arial Cyr"/>
        <charset val="204"/>
      </rPr>
      <t>мрамор./сер./чер</t>
    </r>
    <r>
      <rPr>
        <sz val="14"/>
        <rFont val="Arial Cyr"/>
        <charset val="204"/>
      </rPr>
      <t>)</t>
    </r>
  </si>
  <si>
    <r>
      <t xml:space="preserve"> Ворсовое покрытие "</t>
    </r>
    <r>
      <rPr>
        <sz val="14"/>
        <color indexed="10"/>
        <rFont val="Arial Cyr"/>
        <charset val="204"/>
      </rPr>
      <t>Цикада</t>
    </r>
    <r>
      <rPr>
        <sz val="14"/>
        <rFont val="Arial Cyr"/>
        <charset val="204"/>
      </rPr>
      <t>" 0,8х1,2 (</t>
    </r>
    <r>
      <rPr>
        <sz val="14"/>
        <color indexed="53"/>
        <rFont val="Arial Cyr"/>
        <charset val="204"/>
      </rPr>
      <t>кор.шокол./сер./чер.</t>
    </r>
    <r>
      <rPr>
        <sz val="14"/>
        <rFont val="Arial Cyr"/>
        <charset val="204"/>
      </rPr>
      <t>)</t>
    </r>
  </si>
  <si>
    <r>
      <t>Ворсовое покрытие "</t>
    </r>
    <r>
      <rPr>
        <sz val="14"/>
        <color indexed="10"/>
        <rFont val="Arial Cyr"/>
        <charset val="204"/>
      </rPr>
      <t>Цикада</t>
    </r>
    <r>
      <rPr>
        <sz val="14"/>
        <rFont val="Arial Cyr"/>
        <charset val="204"/>
      </rPr>
      <t>" 1,5х3 (</t>
    </r>
    <r>
      <rPr>
        <sz val="14"/>
        <color indexed="53"/>
        <rFont val="Arial Cyr"/>
        <charset val="204"/>
      </rPr>
      <t>кор.шокол./сер./чер.</t>
    </r>
    <r>
      <rPr>
        <sz val="14"/>
        <rFont val="Arial Cyr"/>
        <charset val="204"/>
      </rPr>
      <t>)</t>
    </r>
  </si>
  <si>
    <r>
      <t>Ворсовое покрытие "</t>
    </r>
    <r>
      <rPr>
        <sz val="14"/>
        <color indexed="10"/>
        <rFont val="Arial Cyr"/>
        <charset val="204"/>
      </rPr>
      <t>Цикада</t>
    </r>
    <r>
      <rPr>
        <sz val="14"/>
        <rFont val="Arial Cyr"/>
        <charset val="204"/>
      </rPr>
      <t>" 1х1,5 (</t>
    </r>
    <r>
      <rPr>
        <sz val="14"/>
        <color indexed="53"/>
        <rFont val="Arial Cyr"/>
        <charset val="204"/>
      </rPr>
      <t>кор.шокол./сер./чер.</t>
    </r>
    <r>
      <rPr>
        <sz val="14"/>
        <rFont val="Arial Cyr"/>
        <charset val="204"/>
      </rPr>
      <t>)</t>
    </r>
  </si>
  <si>
    <r>
      <t>Ворсовое покрытие "</t>
    </r>
    <r>
      <rPr>
        <sz val="14"/>
        <color indexed="10"/>
        <rFont val="Arial Cyr"/>
        <charset val="204"/>
      </rPr>
      <t>Цикада</t>
    </r>
    <r>
      <rPr>
        <sz val="14"/>
        <rFont val="Arial Cyr"/>
        <charset val="204"/>
      </rPr>
      <t>" 1х2 (</t>
    </r>
    <r>
      <rPr>
        <sz val="14"/>
        <color indexed="53"/>
        <rFont val="Arial Cyr"/>
        <charset val="204"/>
      </rPr>
      <t>кор.шокол./сер./чер.</t>
    </r>
    <r>
      <rPr>
        <sz val="14"/>
        <rFont val="Arial Cyr"/>
        <charset val="204"/>
      </rPr>
      <t>)</t>
    </r>
  </si>
  <si>
    <r>
      <t>Ворсовое покрытие "</t>
    </r>
    <r>
      <rPr>
        <sz val="14"/>
        <color indexed="10"/>
        <rFont val="Arial Cyr"/>
        <charset val="204"/>
      </rPr>
      <t>Штрих</t>
    </r>
    <r>
      <rPr>
        <sz val="14"/>
        <rFont val="Arial Cyr"/>
        <charset val="204"/>
      </rPr>
      <t>" 0,7х1 м (</t>
    </r>
    <r>
      <rPr>
        <sz val="14"/>
        <color indexed="53"/>
        <rFont val="Arial Cyr"/>
        <charset val="204"/>
      </rPr>
      <t>коричневый/черный</t>
    </r>
    <r>
      <rPr>
        <sz val="14"/>
        <rFont val="Arial Cyr"/>
        <charset val="204"/>
      </rPr>
      <t>)</t>
    </r>
  </si>
  <si>
    <r>
      <t>Ворсовое покрытие "</t>
    </r>
    <r>
      <rPr>
        <sz val="14"/>
        <color indexed="10"/>
        <rFont val="Arial Cyr"/>
        <charset val="204"/>
      </rPr>
      <t>Штрих</t>
    </r>
    <r>
      <rPr>
        <sz val="14"/>
        <rFont val="Arial Cyr"/>
        <charset val="204"/>
      </rPr>
      <t xml:space="preserve">" 1х1,5 м </t>
    </r>
  </si>
  <si>
    <r>
      <rPr>
        <sz val="14"/>
        <color indexed="10"/>
        <rFont val="Arial Cyr"/>
        <charset val="204"/>
      </rPr>
      <t>COMPOS</t>
    </r>
    <r>
      <rPr>
        <sz val="14"/>
        <rFont val="Arial Cyr"/>
        <charset val="204"/>
      </rPr>
      <t xml:space="preserve">  1000х1500х18/17мм.</t>
    </r>
  </si>
  <si>
    <r>
      <rPr>
        <sz val="14"/>
        <color indexed="10"/>
        <rFont val="Arial Cyr"/>
        <charset val="204"/>
      </rPr>
      <t>COMPOS</t>
    </r>
    <r>
      <rPr>
        <sz val="14"/>
        <rFont val="Arial Cyr"/>
        <charset val="204"/>
      </rPr>
      <t xml:space="preserve">  800х1200х18мм.</t>
    </r>
  </si>
  <si>
    <r>
      <rPr>
        <sz val="14"/>
        <color indexed="10"/>
        <rFont val="Arial Cyr"/>
        <charset val="204"/>
      </rPr>
      <t>GUMMY</t>
    </r>
    <r>
      <rPr>
        <sz val="14"/>
        <rFont val="Arial Cyr"/>
        <charset val="204"/>
      </rPr>
      <t xml:space="preserve">  1000х1500х22мм.</t>
    </r>
  </si>
  <si>
    <r>
      <rPr>
        <sz val="14"/>
        <color indexed="10"/>
        <rFont val="Arial Cyr"/>
        <charset val="204"/>
      </rPr>
      <t>GUMMY</t>
    </r>
    <r>
      <rPr>
        <sz val="14"/>
        <rFont val="Arial Cyr"/>
        <charset val="204"/>
      </rPr>
      <t xml:space="preserve"> 800х1200х22мм.</t>
    </r>
  </si>
  <si>
    <r>
      <rPr>
        <sz val="14"/>
        <color indexed="10"/>
        <rFont val="Arial Cyr"/>
        <charset val="204"/>
      </rPr>
      <t>БЭСТ</t>
    </r>
    <r>
      <rPr>
        <sz val="14"/>
        <rFont val="Arial Cyr"/>
        <charset val="204"/>
      </rPr>
      <t xml:space="preserve"> 1000х1500х23/22мм.</t>
    </r>
  </si>
  <si>
    <r>
      <rPr>
        <sz val="14"/>
        <color indexed="10"/>
        <rFont val="Arial Cyr"/>
        <charset val="204"/>
      </rPr>
      <t>Гексафлекс</t>
    </r>
    <r>
      <rPr>
        <sz val="14"/>
        <rFont val="Arial Cyr"/>
        <charset val="204"/>
      </rPr>
      <t xml:space="preserve">   1000х1500х13мм.</t>
    </r>
  </si>
  <si>
    <r>
      <rPr>
        <sz val="14"/>
        <color indexed="10"/>
        <rFont val="Arial Cyr"/>
        <charset val="204"/>
      </rPr>
      <t>Квадрофлекс</t>
    </r>
    <r>
      <rPr>
        <sz val="14"/>
        <rFont val="Arial Cyr"/>
        <charset val="204"/>
      </rPr>
      <t xml:space="preserve"> 1000х1500х22мм.</t>
    </r>
  </si>
  <si>
    <r>
      <t xml:space="preserve">Соединительный элемент </t>
    </r>
    <r>
      <rPr>
        <sz val="14"/>
        <color indexed="10"/>
        <rFont val="Arial Cyr"/>
        <charset val="204"/>
      </rPr>
      <t>GUMMY/COMPOS</t>
    </r>
  </si>
  <si>
    <r>
      <t>Модуль "</t>
    </r>
    <r>
      <rPr>
        <sz val="14"/>
        <color indexed="10"/>
        <rFont val="Arial Cyr"/>
        <charset val="204"/>
      </rPr>
      <t>Сити Барьер 16</t>
    </r>
    <r>
      <rPr>
        <sz val="14"/>
        <rFont val="Arial Cyr"/>
        <charset val="204"/>
      </rPr>
      <t xml:space="preserve">" (100х400 мм.) (кор./сер./син./чер) (50 шт. упаковка/ 2 кв.м.) </t>
    </r>
  </si>
  <si>
    <r>
      <t>Модуль "</t>
    </r>
    <r>
      <rPr>
        <sz val="14"/>
        <color indexed="10"/>
        <rFont val="Arial Cyr"/>
        <charset val="204"/>
      </rPr>
      <t>Сити Барьер 20</t>
    </r>
    <r>
      <rPr>
        <sz val="14"/>
        <rFont val="Arial Cyr"/>
        <charset val="204"/>
      </rPr>
      <t xml:space="preserve">" (100х400 мм.) (кор./сер./син./чер) (50 шт.упаковка/ 2 кв.м.) </t>
    </r>
  </si>
  <si>
    <r>
      <t xml:space="preserve"> Модуль "</t>
    </r>
    <r>
      <rPr>
        <sz val="14"/>
        <color indexed="10"/>
        <rFont val="Arial Cyr"/>
        <charset val="204"/>
      </rPr>
      <t>Сити-пласт 10</t>
    </r>
    <r>
      <rPr>
        <sz val="14"/>
        <rFont val="Arial Cyr"/>
        <charset val="204"/>
      </rPr>
      <t>" (128х394 мм.) (кор./сер./син./чер) (50 шт.упаковка/ 2,5 кв.м.)</t>
    </r>
  </si>
  <si>
    <r>
      <t>Модуль "</t>
    </r>
    <r>
      <rPr>
        <sz val="14"/>
        <color indexed="10"/>
        <rFont val="Arial Cyr"/>
        <charset val="204"/>
      </rPr>
      <t>Сити-пласт 15</t>
    </r>
    <r>
      <rPr>
        <sz val="14"/>
        <rFont val="Arial Cyr"/>
        <charset val="204"/>
      </rPr>
      <t>" (128х394 мм.) (кор./сер./син./чер) (50 шт.упаковка/ 2,5 кв.м.)</t>
    </r>
  </si>
  <si>
    <r>
      <t xml:space="preserve">            Ворсовое покрытие "</t>
    </r>
    <r>
      <rPr>
        <sz val="14"/>
        <color indexed="10"/>
        <rFont val="Arial Cyr"/>
        <charset val="204"/>
      </rPr>
      <t>Бриз</t>
    </r>
    <r>
      <rPr>
        <sz val="14"/>
        <rFont val="Arial Cyr"/>
        <charset val="204"/>
      </rPr>
      <t>"</t>
    </r>
  </si>
  <si>
    <r>
      <t xml:space="preserve">            Ворсовое покрытие "</t>
    </r>
    <r>
      <rPr>
        <sz val="14"/>
        <color indexed="10"/>
        <rFont val="Arial Cyr"/>
        <charset val="204"/>
      </rPr>
      <t>Каскад</t>
    </r>
    <r>
      <rPr>
        <sz val="14"/>
        <rFont val="Arial Cyr"/>
        <charset val="204"/>
      </rPr>
      <t>"</t>
    </r>
  </si>
  <si>
    <r>
      <t xml:space="preserve">            Ворсовое покрытие "</t>
    </r>
    <r>
      <rPr>
        <sz val="14"/>
        <color indexed="10"/>
        <rFont val="Arial Cyr"/>
        <charset val="204"/>
      </rPr>
      <t>Райс</t>
    </r>
    <r>
      <rPr>
        <sz val="14"/>
        <rFont val="Arial Cyr"/>
        <charset val="204"/>
      </rPr>
      <t>"</t>
    </r>
  </si>
  <si>
    <r>
      <t xml:space="preserve">            Ворсовое покрытие "</t>
    </r>
    <r>
      <rPr>
        <sz val="14"/>
        <color indexed="10"/>
        <rFont val="Arial Cyr"/>
        <charset val="204"/>
      </rPr>
      <t>Цикада</t>
    </r>
    <r>
      <rPr>
        <sz val="14"/>
        <rFont val="Arial Cyr"/>
        <charset val="204"/>
      </rPr>
      <t>"</t>
    </r>
  </si>
  <si>
    <r>
      <t xml:space="preserve">            Ворсовое покрытие "</t>
    </r>
    <r>
      <rPr>
        <sz val="14"/>
        <color indexed="10"/>
        <rFont val="Arial Cyr"/>
        <charset val="204"/>
      </rPr>
      <t>Штрих</t>
    </r>
    <r>
      <rPr>
        <sz val="14"/>
        <rFont val="Arial Cyr"/>
        <charset val="204"/>
      </rPr>
      <t>"</t>
    </r>
  </si>
  <si>
    <r>
      <t xml:space="preserve">            Уличное ворсовое покрытие "</t>
    </r>
    <r>
      <rPr>
        <sz val="14"/>
        <color indexed="10"/>
        <rFont val="Arial Cyr"/>
        <charset val="204"/>
      </rPr>
      <t>Рута</t>
    </r>
    <r>
      <rPr>
        <sz val="14"/>
        <rFont val="Arial Cyr"/>
        <charset val="204"/>
      </rPr>
      <t>"</t>
    </r>
  </si>
  <si>
    <t>6101-1</t>
  </si>
  <si>
    <t>Торцевая заглушка для лотков 4010, 7010</t>
  </si>
  <si>
    <t>Торцевая заглушка для лотков 4000, 7000</t>
  </si>
  <si>
    <t xml:space="preserve"> 35188-82Л</t>
  </si>
  <si>
    <t xml:space="preserve">Люк Л-60.80.10-ПП пластиковый зеленый «Лого» </t>
  </si>
  <si>
    <t>98.5112</t>
  </si>
  <si>
    <t>98.10112</t>
  </si>
  <si>
    <t>по заросу</t>
  </si>
  <si>
    <t>86701</t>
  </si>
  <si>
    <t xml:space="preserve">Дождеприемник S'park ДП-25.25-ПП </t>
  </si>
  <si>
    <t>250</t>
  </si>
  <si>
    <t>245</t>
  </si>
  <si>
    <t>1</t>
  </si>
  <si>
    <t>6819</t>
  </si>
  <si>
    <t xml:space="preserve">Корзина для дождеприемника S'park ДП–25.25-ПП пластикова </t>
  </si>
  <si>
    <t>200</t>
  </si>
  <si>
    <t>146</t>
  </si>
  <si>
    <t>0,2</t>
  </si>
  <si>
    <t>36881</t>
  </si>
  <si>
    <t xml:space="preserve">Решетка S'park РВ-25.25-ПП щелевая пластиковая для дождеприемника </t>
  </si>
  <si>
    <t>242</t>
  </si>
  <si>
    <t>17</t>
  </si>
  <si>
    <t>0,3</t>
  </si>
  <si>
    <t>383013</t>
  </si>
  <si>
    <t xml:space="preserve">Решетка водоприемная Spark РВ-25.25 щелевая чугунная </t>
  </si>
  <si>
    <t>243</t>
  </si>
  <si>
    <t>8540-М</t>
  </si>
  <si>
    <t xml:space="preserve">Лоток водоотводный PolyMax Basic пластиковый </t>
  </si>
  <si>
    <t>210</t>
  </si>
  <si>
    <t>310</t>
  </si>
  <si>
    <t>360</t>
  </si>
  <si>
    <t xml:space="preserve">Сити платинум </t>
  </si>
  <si>
    <t>82552-Ч</t>
  </si>
  <si>
    <t>82552-З</t>
  </si>
  <si>
    <t>82552-К</t>
  </si>
  <si>
    <t>82103</t>
  </si>
  <si>
    <t>35258-55</t>
  </si>
  <si>
    <t>Люк Л-61.80.10-ВЧ тяжелый магистральный чугунный с запорным устройством и уплотнительной прокладкой кл.D 35258-55</t>
  </si>
  <si>
    <t>54</t>
  </si>
  <si>
    <t>08818-С</t>
  </si>
  <si>
    <t>Комплект: лоток S’Park пластиковый серый с пластиковой решеткой</t>
  </si>
  <si>
    <t>808007</t>
  </si>
  <si>
    <t>Пескоуловитель сборный PolyMax Basic ПУС-10.16.60-ПП 808007</t>
  </si>
  <si>
    <t>Люк Л-60.75.10-ВЧ тяжелый чугунный в квадратном корпусе с запорным устройством кл.С250 33458-44</t>
  </si>
  <si>
    <t>33458-44</t>
  </si>
  <si>
    <t>750</t>
  </si>
  <si>
    <t>51</t>
  </si>
  <si>
    <t>Артикул</t>
  </si>
  <si>
    <t>2. Серия DRIVE (класс нагрузки D400 - E600)</t>
  </si>
  <si>
    <t>2.1. Системы DN 100 (Drive) - НЕ КОМПЛЕКТЫ</t>
  </si>
  <si>
    <t>2.1.1 Бетон</t>
  </si>
  <si>
    <t>40571</t>
  </si>
  <si>
    <t>40871</t>
  </si>
  <si>
    <t>2.1.2 Решетка</t>
  </si>
  <si>
    <t>2.1.3 Крепежи</t>
  </si>
  <si>
    <t>10*25</t>
  </si>
  <si>
    <t>10*557</t>
  </si>
  <si>
    <t>2.1.4 Услуги</t>
  </si>
  <si>
    <t>2.1.5 Доп. Принадлежности</t>
  </si>
  <si>
    <t>6101-5Б-D</t>
  </si>
  <si>
    <t>6101-509Б-D</t>
  </si>
  <si>
    <t>6101-Б-D</t>
  </si>
  <si>
    <t>6101-09Б-D</t>
  </si>
  <si>
    <t>6101-6Б-D</t>
  </si>
  <si>
    <t>6101-609Б-D</t>
  </si>
  <si>
    <t>2.2. Системы DN 100 (Drive) - КОМПЛЕКТЫ</t>
  </si>
  <si>
    <t>2.2.1 Бетон класс D</t>
  </si>
  <si>
    <t>2.2.2 Бетон класс E</t>
  </si>
  <si>
    <t>04057155</t>
  </si>
  <si>
    <t>04007155</t>
  </si>
  <si>
    <t>04067155</t>
  </si>
  <si>
    <t>04087155</t>
  </si>
  <si>
    <t>2.3. Системы DN 150 (Drive) - НЕ КОМПЛЕКТЫ</t>
  </si>
  <si>
    <t>2.3.1 Бетон</t>
  </si>
  <si>
    <t>42171</t>
  </si>
  <si>
    <t>42471</t>
  </si>
  <si>
    <t>42571</t>
  </si>
  <si>
    <t>42071</t>
  </si>
  <si>
    <t>42671</t>
  </si>
  <si>
    <t>42871</t>
  </si>
  <si>
    <t>2.3.2 Решетка</t>
  </si>
  <si>
    <t>22505</t>
  </si>
  <si>
    <t>2.3.3 Крепежи</t>
  </si>
  <si>
    <t>2.3.4 Услуги</t>
  </si>
  <si>
    <t>2.3.5 Доп. Принадлежности</t>
  </si>
  <si>
    <t>6121-1Б-D</t>
  </si>
  <si>
    <t>6121-509Б-D</t>
  </si>
  <si>
    <t>6121-09Б-D</t>
  </si>
  <si>
    <t>2.4. Системы DN 150 (Drive) - КОМПЛЕКТЫ</t>
  </si>
  <si>
    <t>2.4.1 Бетон класс D</t>
  </si>
  <si>
    <t>2.4.2 Бетон класс E</t>
  </si>
  <si>
    <t>04217155</t>
  </si>
  <si>
    <t>04247155</t>
  </si>
  <si>
    <t>04257155</t>
  </si>
  <si>
    <t>04207155</t>
  </si>
  <si>
    <t>04267155</t>
  </si>
  <si>
    <t>04287155</t>
  </si>
  <si>
    <t>2.5. Системы DN 200 (Drive) - НЕ КОМПЛЕКТЫ</t>
  </si>
  <si>
    <t>2.5.1 Бетон</t>
  </si>
  <si>
    <t>45071</t>
  </si>
  <si>
    <t>45871</t>
  </si>
  <si>
    <t>253043</t>
  </si>
  <si>
    <t>253055</t>
  </si>
  <si>
    <t>2.5.3 Крепежи</t>
  </si>
  <si>
    <t>2.5.4 Услуги</t>
  </si>
  <si>
    <t>2.5.5 Доп. Принадлежности</t>
  </si>
  <si>
    <t>2.6. Системы DN 200 (Drive) - КОМПЛЕКТЫ</t>
  </si>
  <si>
    <t>2.6.1 Бетон класс D</t>
  </si>
  <si>
    <t>045071334</t>
  </si>
  <si>
    <t>045471334</t>
  </si>
  <si>
    <t>045571334</t>
  </si>
  <si>
    <t>045671334</t>
  </si>
  <si>
    <t>2.6.2 Бетон класс E</t>
  </si>
  <si>
    <t>04507155</t>
  </si>
  <si>
    <t>04547155</t>
  </si>
  <si>
    <t>04557155</t>
  </si>
  <si>
    <t>04567155</t>
  </si>
  <si>
    <t>Наименование товаров</t>
  </si>
  <si>
    <t>Лоток BetoMax Drive ЛВ–10.16.16–Б 40571</t>
  </si>
  <si>
    <t>Лоток BetoMax Drive ЛВ–10.16.21–Б 40071</t>
  </si>
  <si>
    <t>Лоток BetoMax Drive ЛВ–10.16.23–Б 40671</t>
  </si>
  <si>
    <t>Пескоуловитель BetoMax ПУ-10.16.50-Б бетонный 40871</t>
  </si>
  <si>
    <t>Решетка Drive РВ-10.15.50-щель-ВЧ кл.D 20304(требуется 2 комплекта крепежа на 1 решетку)</t>
  </si>
  <si>
    <t>Решетка Drive РВ-10.15.50-"шина"-ВЧ кл.Е 20405 (требуется 4 комплекта крепежа на 1 решетку)</t>
  </si>
  <si>
    <t>Болт М10*25 ГОСТ 7805-70</t>
  </si>
  <si>
    <t>Гайка М10 DIN 557 квадрат</t>
  </si>
  <si>
    <t>Заглушка ЗЛВ-10.16.16-Б-ОС 6101-5Б-D</t>
  </si>
  <si>
    <t>Заглушка ЗЛВ-10.16.16-Б-ОС с водоотводом 6101-509Б-D</t>
  </si>
  <si>
    <t>Заглушка ЗЛВ-10.16.21-Б-ОС 6101-Б-D</t>
  </si>
  <si>
    <t>Заглушка ЗЛВ-10.16.21-Б-ОС с водоотводом 6101-09Б-D</t>
  </si>
  <si>
    <t>Заглушка ЗЛВ-10.16.23-Б-ОС 6101-6Б-D</t>
  </si>
  <si>
    <t>Заглушка ЗЛВ-10.16.23-Б-ОС с водоотводом 6101-609Б-D</t>
  </si>
  <si>
    <t>Корзина КОПУ-10.16.50-ОС 6109</t>
  </si>
  <si>
    <t>Лоток BetoMax Drive ЛВ-10.16.16-Б с РВ щель ВЧ кл.D(к-т) 040571334</t>
  </si>
  <si>
    <t>Лоток BetoMax Drive ЛВ-10.16.21-Б с РВ щель ВЧ кл.D(к-т) 040071334</t>
  </si>
  <si>
    <t>Лоток BetoMax Drive ЛВ-10.16.23-Б с РВ щель ВЧ кл.D (к-т) 040671334</t>
  </si>
  <si>
    <t>Пескоуловитель BetoMax Drive ПУ-10.16.50-Б с РВ щель ВЧ кл. D (к-т) 040871334</t>
  </si>
  <si>
    <t>Лоток BetoMax Drive ЛВ-10.16.16-Б с РВ "шина" ВЧ кл.Е(к-т) 04057155</t>
  </si>
  <si>
    <t>Лоток BetoMax Drive ЛВ-10.16.21-Б с РВ "шина" ВЧ кл.Е (к-т) 04007155</t>
  </si>
  <si>
    <t>Лоток BetoMax Drive ЛВ-10.16.23-Б с РВ "шина" ВЧ кл.Е (к-т) 04067155</t>
  </si>
  <si>
    <t>Пескоуловитель BetoMax Drive ПУ-10.16.50-Б с РВ "шина" ВЧ кл.Е (к-т) 04087155</t>
  </si>
  <si>
    <t>Лоток BetoMax Drive ЛВ–15.21.10–Б 42171</t>
  </si>
  <si>
    <t>Лоток BetoMax Drive ЛВ–15.21.16–Б 42471</t>
  </si>
  <si>
    <t>Лоток  BetoMax Drive ЛВ–15.21.21–Б 42571</t>
  </si>
  <si>
    <t>Лоток BetoMax Drive ЛВ–15.21.26–Б 42071</t>
  </si>
  <si>
    <t>Лоток BetoMax Drive  ЛВ-15.21.31-Б бетонный 42671</t>
  </si>
  <si>
    <t>Пескоуловитель BetoMax Drive  ПУ-15.23.50–Б 42871</t>
  </si>
  <si>
    <t>Решетка MAXI РВ-15.20.50-щель-ВЧ-ЩПв4-ЛВ кл. D 223043 (требуется 4 комплекта крепежа)</t>
  </si>
  <si>
    <t>Решетка MAXI РВ-15.20.50-"шина"-ВЧ-ЩПв5-ЛВ кл. Е 22505  (требуется 4 комплекта крепежа)</t>
  </si>
  <si>
    <t>Заглушка ЗЛВ-15.21.10-Б-ОС 6121-1Б-D</t>
  </si>
  <si>
    <t>Заглушка ЗЛВ-15.21.21-Б-ОС с водоотводом 6121-509Б-D</t>
  </si>
  <si>
    <t>Заглушка ЗЛВ-15.21.26-Б-ОС с водоотводом 6121-09Б-D оцинк.</t>
  </si>
  <si>
    <t>Заглушка ЗЛВ-15.21.31-Б-ОС с водоотводом 6121-609-D</t>
  </si>
  <si>
    <t>Лоток BetoMax Drive ЛВ–15.21.10–Б с  РВ щель ВЧ кл.D (к-т)  04217134</t>
  </si>
  <si>
    <t>Лоток BetoMax Drive ЛВ–15.21.16–Б с РВ щель ВЧ кл.D (к-т)  04247134</t>
  </si>
  <si>
    <t>Лоток BetoMax Drive ЛВ–15.21.21–Б с РВ щель ВЧ кл.D (к-т)  04257134</t>
  </si>
  <si>
    <t>Лоток BetoMax Drive ЛВ–15.21.26–Б с РВ щель ВЧ кл.D (к-т)  04207134</t>
  </si>
  <si>
    <t>Лоток BetoMax Drive ЛВ-15.21.31-Б с решеткой чугонной ВЧ кл.D (к-т) 04267134</t>
  </si>
  <si>
    <t>Пескоуловитель  BetoMax Drive  ПУ-15.21.50–Б с РВ щель ВЧ кл.D (к-т) 04287134</t>
  </si>
  <si>
    <t>Лоток BetoMax Drive ЛВ–15.21.10–Б с РВ "шина"ВЧ кл.E (к-т)  04217155</t>
  </si>
  <si>
    <t>Лоток BetoMax Drive ЛВ–15.21.16–Б с РВ "шина" ВЧ кл.E (к-т)  04247155</t>
  </si>
  <si>
    <t>Лоток BetoMax Drive ЛВ–15.21.21–Б с РВ "шина"  ВЧ кл.E (к-т)  04257155</t>
  </si>
  <si>
    <t>Лоток BetoMax Drive ЛВ–15.21.26–Б с РВ"шина" ВЧ кл.E (к-т)  04207155</t>
  </si>
  <si>
    <t>Лоток BetoMax Drive ЛВ-15.21.31-Б с РВ "шина" ВЧ кл.E (к-т) 04267155</t>
  </si>
  <si>
    <t>Пескоуловитель  BetoMax Drive  ПУ-15.21.50–Б с РВ "шина"ВЧ кл.Е (к-т) 04287155</t>
  </si>
  <si>
    <t>Лоток BetoMax Drive ЛВ-20.26.31-Б 45071</t>
  </si>
  <si>
    <t>Лоток BetoMax Drive ЛВ-20.26.21-Б 45471</t>
  </si>
  <si>
    <t>Лоток BetoMax Drive ЛВ-20.26.26-Б 45571</t>
  </si>
  <si>
    <t>Лоток BetoMax Drive ЛВ-20.26.36-Б 45671</t>
  </si>
  <si>
    <t>Пескоуловитель BetoMax Drive ПУ-20.26.57–Б 45871</t>
  </si>
  <si>
    <t>Лоток BetoMax Drive ЛВ-20.26.31-Б с РВ щель ВЧ кл.D (к-т) 045071334</t>
  </si>
  <si>
    <t>Лоток BetoMax Drive ЛВ-20.26.21-Б с РВ щель ВЧ кл.D (к-т) 045471334</t>
  </si>
  <si>
    <t>Лоток BetoMax Drive ЛВ-20.26.26-Б с РВ щель ВЧ кл.D (к-т) 045571334</t>
  </si>
  <si>
    <t>Лоток BetoMax Drive ЛВ-20.26.36-Б с РВ щель ВЧ кл.D (к-т) 045671334</t>
  </si>
  <si>
    <t>Лоток BetoMax Drive ЛВ-20.26.31-Б с РВ "шина" ВЧ кл.E (к-т) 04507155</t>
  </si>
  <si>
    <t>Лоток BetoMax Drive ЛВ-20.26.21-Б с РВ "шина" ВЧ кл.E (к-т) 04547155</t>
  </si>
  <si>
    <t>Лоток BetoMax Drive ЛВ-20.26.26-Б с РВ "шина" ВЧ кл.E (к-т) 04557155</t>
  </si>
  <si>
    <t>Лоток BetoMax Drive ЛВ-20.26.36-Б с РВ "шина" ВЧ кл.E (к-т) 04567155</t>
  </si>
  <si>
    <t>Е 600</t>
  </si>
  <si>
    <t>D 400</t>
  </si>
  <si>
    <t>E 600</t>
  </si>
  <si>
    <t>D400</t>
  </si>
  <si>
    <t>E600</t>
  </si>
  <si>
    <t>Масса, кг</t>
  </si>
  <si>
    <t>Кол-во на паллете, шт.</t>
  </si>
  <si>
    <t>Бетон</t>
  </si>
  <si>
    <t>Дилерская</t>
  </si>
  <si>
    <t>Услуга Оснащения Вертикальным выпуском 
(по умолчанию устанавливается труба Ду 125)</t>
  </si>
  <si>
    <t>Услуга Оснащения Вертикальным выпуском 
(по умолчанию устанавливается труба Ду 110)</t>
  </si>
  <si>
    <t>570</t>
  </si>
  <si>
    <t>2.1.1 Полимербетон</t>
  </si>
  <si>
    <t>70171</t>
  </si>
  <si>
    <t>Лоток CompoMax Drive ЛВ–10.16.10–П-Ус. 70171</t>
  </si>
  <si>
    <t>70071</t>
  </si>
  <si>
    <t>Лоток CompoMax Drive ЛВ–10.16.21–П-Ус. 70071</t>
  </si>
  <si>
    <t>70671</t>
  </si>
  <si>
    <t>Лоток CompoMax Drive ЛВ–10.16.26–П-Ус. 70671</t>
  </si>
  <si>
    <t>70871</t>
  </si>
  <si>
    <t>Пескоуловитель CompoMax Drive ПУ-10.16.50–П 70871</t>
  </si>
  <si>
    <t>Решетка Drive РВ-10.15.50-щель-ВЧ кл.D 203043 (требуется 2 комплекта крепежа на 1 решетку)</t>
  </si>
  <si>
    <t>2.2.1 Полимербетон D</t>
  </si>
  <si>
    <t>070171334</t>
  </si>
  <si>
    <t>Лоток CompoMax Drive ЛВ–10.16.10–П с РВ щель решеткой ВЧ кл.D (к-т) 070171334</t>
  </si>
  <si>
    <t>Лоток CompoMax Drive ЛВ–10.16.21–П с РВ щель решеткой ВЧ кл.D (к-т) 070071334</t>
  </si>
  <si>
    <t>070671334</t>
  </si>
  <si>
    <t>Лоток CompoMax Drive ЛВ–10.16.26–П с РВ щель ВЧ кл.D (к-т) 070671334</t>
  </si>
  <si>
    <t>Пескоуловитель CompoMax Drive ПУ-10.16.50–П с РВ щельВЧ кл.D (к-т)  070871334</t>
  </si>
  <si>
    <t>2.2.2 Полимербетон Е</t>
  </si>
  <si>
    <t>07017155</t>
  </si>
  <si>
    <t>Лоток водоотводный CompoMax Drive ЛВ–10.16.10–П полимербетонный с решеткой "шина"чугунной ВЧ кл.Е (комплект) 070171334</t>
  </si>
  <si>
    <t>07007155</t>
  </si>
  <si>
    <t>Лоток CompoMax Drive ЛВ–10.16.21–П с РВ "шина"ВЧ кл.Е (к-т) 07007155</t>
  </si>
  <si>
    <t>07067155</t>
  </si>
  <si>
    <t>Лоток CompoMax Drive ЛВ–10.16.26–П с РВ "шина" ВЧ кл.E (к-т)  07067155</t>
  </si>
  <si>
    <t>07087155</t>
  </si>
  <si>
    <t>2.3.1 Полимербетон</t>
  </si>
  <si>
    <t>72171</t>
  </si>
  <si>
    <t>Лоток CompoMax Drive ЛВ–15.21.10–П  72171</t>
  </si>
  <si>
    <t>72571</t>
  </si>
  <si>
    <t>Лоток CompoMax Drive ЛВ–15.21.21–П-Ус.- 72571</t>
  </si>
  <si>
    <t>72071</t>
  </si>
  <si>
    <t>Лоток CompoMax Drive ЛВ–15.21.26 П-Ус. 72071</t>
  </si>
  <si>
    <t>72671</t>
  </si>
  <si>
    <t>Лоток CompoMax Drive ЛВ–15.21.31П-Ус. 72671</t>
  </si>
  <si>
    <t>72871</t>
  </si>
  <si>
    <t>Пескоуловитель CompoMax Drive ПУ-15.21.50–П 72871</t>
  </si>
  <si>
    <t>2.4.1 Полимербетон класс D</t>
  </si>
  <si>
    <t>Лоток CompoMax Drive ЛВ–15.21.10–П c РВ щель ВЧ кл.D (к-т)  07217134</t>
  </si>
  <si>
    <t>Лоток CompoMax Drive ЛВ–15.21.21–П с РВ щель ВЧ кл.D (к-т)  07257134</t>
  </si>
  <si>
    <t>Лоток CompoMax Drive ЛВ–15.21.26–П c РВ щель ВЧ кл.D (к-т)  07207134</t>
  </si>
  <si>
    <t>Лоток CompoMax Drive ЛВ–15.21.31–П c РВ щель ВЧ кл.D (к-т)  07267134</t>
  </si>
  <si>
    <t>Пескоуловитель CompoMax Drive ПВ-15.21.50–П с РВ щель ВЧ кл.D (к-т)  07287134</t>
  </si>
  <si>
    <t>2.4.2 Полимербетон класс Е</t>
  </si>
  <si>
    <t>07217155</t>
  </si>
  <si>
    <t>Лоток CompoMax Drive ЛВ–15.21.10 П c РВ"шина" ВЧ кл.Е (к-т)  07217155</t>
  </si>
  <si>
    <t>07257155</t>
  </si>
  <si>
    <t>Лоток CompoMax Drive ЛВ–15.21.21–П с РВ "шина"ВЧ кл.Е (к-т)  07257155</t>
  </si>
  <si>
    <t>07207155</t>
  </si>
  <si>
    <t>Лоток CompoMax Drive ЛВ–15.21.26 П c РВ"шина" ВЧ кл.Е (к-т)  07207155</t>
  </si>
  <si>
    <t>07267155</t>
  </si>
  <si>
    <t>Лоток CompoMax Drive ЛВ–15.21.31–П с РВ"шина" ВЧ кл.Е (к-т)  07267155</t>
  </si>
  <si>
    <t>2.5.1 Полимербетон</t>
  </si>
  <si>
    <t>75171</t>
  </si>
  <si>
    <t>Лоток CompoMax Drive ЛВ–20.26.10–П-Ус. 75171</t>
  </si>
  <si>
    <t>Лоток CompoMax Drive ЛВ–20.26.21–П-Ус.  75471</t>
  </si>
  <si>
    <t>Лоток CompoMax Drive ЛВ–20.26.26-П-Ус. 75571</t>
  </si>
  <si>
    <t>Лоток CompoMax Drive ЛВ-20.26.31-П-Ус. 75071</t>
  </si>
  <si>
    <t>Лоток CompoMax Drive ЛВ–20.26.36–П. 75671</t>
  </si>
  <si>
    <t>75871</t>
  </si>
  <si>
    <t>Пескоуловитель CompoMax Drive ПУ-20.26.60–П 75871</t>
  </si>
  <si>
    <t>2.5.2 Решетка</t>
  </si>
  <si>
    <t>Болт М10х25 ГОСТ 7805-70</t>
  </si>
  <si>
    <t>Гайка М 10  DIN 557 квадрат</t>
  </si>
  <si>
    <t>2.6.1 Полимербетон класс D</t>
  </si>
  <si>
    <t>Лоток CompoMax Drive ЛВ–20.26.10–П с РВ щель ВЧ кл.D (к-т)  07517134</t>
  </si>
  <si>
    <t>Лоток CompoMax Drive ЛВ–20.26.21–П с РВ щель Вч. Кл.D полимербетонный  (комплект) 07547134</t>
  </si>
  <si>
    <t>Лоток CompoMax Drive ЛВ–20.26.26-П с РВ щель ВЧ кл.D (к-т) 07557134</t>
  </si>
  <si>
    <t>Лоток CompoMax Drive ЛВ–20.26.31–П с РВ щель ВЧ кл.D (к-т) 07507134</t>
  </si>
  <si>
    <t>Лоток CompoMax Drive ЛВ–20.26.36–П с РВ щель ВЧ кл.D (к-т)  07567134</t>
  </si>
  <si>
    <t>Полимербетон</t>
  </si>
  <si>
    <t/>
  </si>
  <si>
    <t>DRIVE DN-100</t>
  </si>
  <si>
    <t>Пескоуловитель PolyMax Drive пластиковый с решеткой щелевой чугунной ВЧ (комплект)</t>
  </si>
  <si>
    <t>Пескоуловитель PolyMax Drive пластиковый с решеткой "Шина" щелевой чугунной ВЧ (комплект)</t>
  </si>
  <si>
    <t>DRIVE DN-150</t>
  </si>
  <si>
    <t>DRIVE DN-200</t>
  </si>
  <si>
    <t>0854034-М</t>
  </si>
  <si>
    <t>08540355-М</t>
  </si>
  <si>
    <t>3.1. Системы DN 110 - НЕ КОМПЛЕКТЫ</t>
  </si>
  <si>
    <t>3.1.1 Бетон</t>
  </si>
  <si>
    <t>Лоток BetoMax ЛВ-11.19.13–Б 4140</t>
  </si>
  <si>
    <t>Лоток BetoMax ЛВ-11.19.18–Б 4150</t>
  </si>
  <si>
    <t>Лоток BetoMax ЛВ-11.19.23-Б 4100</t>
  </si>
  <si>
    <t>4180</t>
  </si>
  <si>
    <t>Пескоуловитель BetoMax ПУ-11.19.50-Б 4180</t>
  </si>
  <si>
    <t>3.1.2 Решетка</t>
  </si>
  <si>
    <t>Решетка Max РВ-11.17.50-щель-ВЧ "протектор" кл. D 213042( требуется 2 комплекта крепежа)</t>
  </si>
  <si>
    <t>21404</t>
  </si>
  <si>
    <t>Решетка Max РВ-11.17.50-яч.-ВЧ кл. D 21404</t>
  </si>
  <si>
    <t>Решетка Max РВ-11.17.50-щель-ВЧ кл. E 21305 (требуется 2 комплекта крепежа)</t>
  </si>
  <si>
    <t>Решетка Max РВ-11.17.50-яч.-ВЧ кл. E 21405 (требуется 2 комплекта крепежа)</t>
  </si>
  <si>
    <t>3.1.3 Крепежи</t>
  </si>
  <si>
    <t>12*35</t>
  </si>
  <si>
    <t>Болт М12*35 ГОСТ 7805-70</t>
  </si>
  <si>
    <t>12*557</t>
  </si>
  <si>
    <t xml:space="preserve"> Гайка М12 DIN 557 квадрат</t>
  </si>
  <si>
    <t>3.1.4 Услуги</t>
  </si>
  <si>
    <t>3.1.5 Доп. Принадлежности</t>
  </si>
  <si>
    <t>Корзина КОПУ-11.19.49-ОС 6119</t>
  </si>
  <si>
    <t>3.2. Системы DN 110 - КОМПЛЕКТЫ</t>
  </si>
  <si>
    <t>3.2.1 Бетон класс D</t>
  </si>
  <si>
    <t>Лоток BetoMax ЛВ-11.19.13-Б с РВ щель ВЧ кл.D (к-т) 04142</t>
  </si>
  <si>
    <t>Лоток BetoMax ЛВ-11.19.18-Б с РВ щель ВЧ кл.D (к-т) 04152</t>
  </si>
  <si>
    <t>Лоток BetoMax ЛВ-11.19.23-Б с РВ щель ВЧ кл.D (к-т) 04102</t>
  </si>
  <si>
    <t>Пескоуловитель BetoMax ПУ-11.19.50-Б с РВ щель ВЧ кл.D (к-т) 04182</t>
  </si>
  <si>
    <t>041444</t>
  </si>
  <si>
    <t>Лоток BetoMax ЛВ-11.19.13–Б с РВ яч. ВЧ кл.D (к-т) 041444</t>
  </si>
  <si>
    <t>041544</t>
  </si>
  <si>
    <t>Лоток BetoMax ЛВ-11.19.18-Б с РВ яч. ВЧ кл.D (к-т) 041544</t>
  </si>
  <si>
    <t>041044</t>
  </si>
  <si>
    <t>Лоток BetoMax ЛВ-11.19.23–Б с РВ яч. ВЧ кл.D (к-т) 041044</t>
  </si>
  <si>
    <t>041844</t>
  </si>
  <si>
    <t>Пескоуловитель BetoMax ПУ-11.19.50-Б с РВ яч. ВЧ кл.D (к-т) 041844</t>
  </si>
  <si>
    <t>3.2.2 Бетон класс E</t>
  </si>
  <si>
    <t>Лоток BetoMax ЛВ-11.19.13–Б с РВ щель ВЧ кл.Е (к-т) 04140</t>
  </si>
  <si>
    <t>Лоток BetoMax ЛВ-11.19.18–Б с РВ щель ВЧ кл.Е (к-т) 04150</t>
  </si>
  <si>
    <t>Лоток BetoMax ЛВ-11.19.23–Б с РВ щель ВЧ кл.Е (к-т) 04100</t>
  </si>
  <si>
    <t>Пескоуловитель BetoMax ПУ-11.19.50-Б с РВ щель ВЧ кл.Е (к-т) 04180</t>
  </si>
  <si>
    <t>Лоток BetoMax ЛВ-11.19.13–Б с РВ яч. ВЧ кл.Е (к-т) 04144</t>
  </si>
  <si>
    <t>Лоток BetoMax ЛВ-11.19.18–Б с РВ яч. ВЧ кл.Е (к-т) 04154</t>
  </si>
  <si>
    <t>Лоток BetoMax ЛВ-11.19.23–Б с РВ яч. ВЧ кл.Е (к-т) 04104</t>
  </si>
  <si>
    <t>Пескоуловитель BetoMax ПУ-11.19.50-Б с РВ яч. ВЧ кл.Е (к-т) 04184</t>
  </si>
  <si>
    <t>3.3. Системы DN 160 - НЕ КОМПЛЕКТЫ</t>
  </si>
  <si>
    <t>3.3.1 Бетон</t>
  </si>
  <si>
    <t>Лоток BetoMax ЛВ-16.25.21–Б 4340</t>
  </si>
  <si>
    <t>Лоток BetoMax ЛВ-16.25.26–Б 4350</t>
  </si>
  <si>
    <t>Лоток BetoMax ЛВ-16.25.31–Б 4300</t>
  </si>
  <si>
    <t>Пескоуловитель BetoMax ПУ–16.25.60–Б 4380</t>
  </si>
  <si>
    <t>3.3.2 Решетка</t>
  </si>
  <si>
    <t>F900</t>
  </si>
  <si>
    <t>3.3.3 Крепежи</t>
  </si>
  <si>
    <t>12*40</t>
  </si>
  <si>
    <t xml:space="preserve"> Болт М12*40  ГОСТ 7805-70</t>
  </si>
  <si>
    <t>Гайка М12 DIN 557 квадрат</t>
  </si>
  <si>
    <t>3.3.4 Услуги</t>
  </si>
  <si>
    <t>3.3.5 Доп. Принадлежности</t>
  </si>
  <si>
    <t>Корзина КОПУ-16.25.60-ОС 6139</t>
  </si>
  <si>
    <t>3.4. Системы DN 160 - КОМПЛЕКТЫ</t>
  </si>
  <si>
    <t>3.4.1 Бетон класс Е</t>
  </si>
  <si>
    <t>Лоток BetoMax ЛВ-16.25.21–Б с РВ щель ВЧ кл.Е (к-т) 04340</t>
  </si>
  <si>
    <t>Лоток BetoMax ЛВ-16.25.26–Б с РВ щель ВЧ кл.Е (к-т) 04350</t>
  </si>
  <si>
    <t>Лоток BetoMax ЛВ-16.25.31–Б с РВ щель ВЧ кл.Е (к-т) 04300</t>
  </si>
  <si>
    <t>Пескоуловитель BetoMax ПУ–16.25.60–Б с РВ щель ВЧ кл.Е (к-т) 04380</t>
  </si>
  <si>
    <t>3.5. Системы DN 200 - НЕ КОМПЛЕКТЫ</t>
  </si>
  <si>
    <t>3.5.1 Бетон</t>
  </si>
  <si>
    <t>Лоток BetoMax ЛВ-20.29.23–Б 4540</t>
  </si>
  <si>
    <t>Лоток BetoMax ЛВ-20.29.28–Б 4550</t>
  </si>
  <si>
    <t>Лоток BetoMax ЛВ-20.29.33–Б 4500</t>
  </si>
  <si>
    <t>Лоток BetoMax ЛВ-20.29.43–Б 4560</t>
  </si>
  <si>
    <t xml:space="preserve">Лоток BetoMax ЛВ-20.29.43–Б 4569 </t>
  </si>
  <si>
    <t>Пескоуловитель BetoMax ПУ-20.29.60-Б 4580</t>
  </si>
  <si>
    <t>4580/1</t>
  </si>
  <si>
    <t>Пескоуловитель секционный BetoMax ПУ-20.29.60-Б-В 4580/1</t>
  </si>
  <si>
    <t>Пескоуловитель секционный BetoMax ПУ-20.29.60-Б-С 4580/2</t>
  </si>
  <si>
    <t>Пескоуловитель секционный BetoMax ПУ-20.29.60-Б-Н 4580/3</t>
  </si>
  <si>
    <t>3.5.2 Решетка</t>
  </si>
  <si>
    <t>Решетка Max РВ-20.27.50-ячейка-ВЧ кл. D 25404 (требуется 4 комплекта крепежа)</t>
  </si>
  <si>
    <t>25305</t>
  </si>
  <si>
    <t>Решетка Max РВ-20.27.50-щель-ВЧ кл.E 25305 (требуется 4 комплекта крепежа)</t>
  </si>
  <si>
    <t>3.5.3 Крепежи</t>
  </si>
  <si>
    <t>М12*40</t>
  </si>
  <si>
    <t>Болт М12*40  ГОСТ 7805-70</t>
  </si>
  <si>
    <t>М12*557</t>
  </si>
  <si>
    <t>3.5.4 Услуги</t>
  </si>
  <si>
    <t>3.5.5 Доп. Принадлежности</t>
  </si>
  <si>
    <t>Корзина КОПУ-20.29.60-ОС 6159</t>
  </si>
  <si>
    <t>3.6. Системы DN 200 - КОМПЛЕКТЫ</t>
  </si>
  <si>
    <t>3.6.1 Бетон класс D</t>
  </si>
  <si>
    <t>045444</t>
  </si>
  <si>
    <t>Лоток BetoMax ЛВ-20.29.23–Б с РВ ячейка ВЧ кл.D (к-т) 045444</t>
  </si>
  <si>
    <t>045544</t>
  </si>
  <si>
    <t>Лоток BetoMax ЛВ-20.29.28–Б с РВ ячейка ВЧ кл.D (к-т) 045544</t>
  </si>
  <si>
    <t>Лоток BetoMax ЛВ-20.29.33–Б с РВ яч. ВЧ кл.D (к-т) 045044</t>
  </si>
  <si>
    <t>045644</t>
  </si>
  <si>
    <t>Лоток BetoMax ЛВ-20.29.43–Б  с РВ яч. ВЧ кл.D (к-т) 045644</t>
  </si>
  <si>
    <t>045844</t>
  </si>
  <si>
    <t>Пескоуловитель BetoMax ПУ-20.29.60-Б с РВ ячейка ВЧ кл.D (к-т) 045844</t>
  </si>
  <si>
    <t>3.6.2 Бетон класс E</t>
  </si>
  <si>
    <t>Лоток BetoMax ЛВ-20.29.23–Б с РВ щель ВЧ кл.Е (к-т) 04540</t>
  </si>
  <si>
    <t>Лоток BetoMax ЛВ-20.29.28–Б с РВ щель ВЧ кл.Е (к-т) 04550</t>
  </si>
  <si>
    <t>Лоток BetoMax ЛВ-20.29.33–Б с РВ щель ВЧ кл.Е (к-т) 04500</t>
  </si>
  <si>
    <t>Лоток BetoMax ЛВ-20.29.43–Б  с РВ щель ВЧ кл.Е (комплект) 04560</t>
  </si>
  <si>
    <t>Пескоуловитель BetoMax ПУ-20.29.60-Б с РВ щель ВЧ кл.Е (к-т) 04580</t>
  </si>
  <si>
    <t>3.7. Системы DN 300 - НЕ КОМПЛЕКТЫ</t>
  </si>
  <si>
    <t>3.7.1 Бетон</t>
  </si>
  <si>
    <t>Лоток BetoMax ЛВ-30.38.31-Б 4740</t>
  </si>
  <si>
    <t>Лоток BetoMax ЛВ-30.38.36-Б 4750</t>
  </si>
  <si>
    <t>Лоток BetoMax ЛВ-30.38.41-Б 4700</t>
  </si>
  <si>
    <t>Лоток BetoMax ЛВ-30.38.61-Б 4760</t>
  </si>
  <si>
    <t>Лоток BetoMax Basic ЛВ-30.38.28-Б 4749</t>
  </si>
  <si>
    <t>Лоток BetoMax Basic ЛВ-30.38.33-Б 4759</t>
  </si>
  <si>
    <t>Лоток BetoMax Basic ЛВ-30.38.38-Б 4709</t>
  </si>
  <si>
    <t>4769</t>
  </si>
  <si>
    <t>Лоток BetoMax Basic ЛВ-30.38.48-Б 4769</t>
  </si>
  <si>
    <t>4770/1</t>
  </si>
  <si>
    <t>Дождеприемный колодец BetoMax ДК–30.38.44–Б–В 4770/1</t>
  </si>
  <si>
    <t>Дождеприемный колодец BetoMax ДК–30.38.44–Б–С 4770/2</t>
  </si>
  <si>
    <t>Дождеприемный колодец BetoMax ДК–30.38.44–Б–Н 4770/3</t>
  </si>
  <si>
    <t>4780</t>
  </si>
  <si>
    <t>Пескоуловитель BetoMax ПУ-30.39.95-Б 4780</t>
  </si>
  <si>
    <t>4780/1</t>
  </si>
  <si>
    <t>Пескоуловитель секционный  BetoMax ПУС-30.39.95-Б-В бетонный 4780/1</t>
  </si>
  <si>
    <t>3.7.2 Решетка</t>
  </si>
  <si>
    <t>Решетка Max РВ-30.37.50-щель-ВЧ кл.E 27305 (требуется 4 комплекта крепежа)</t>
  </si>
  <si>
    <t>3.7.3 Крепежи</t>
  </si>
  <si>
    <t>3.7.4 Услуги</t>
  </si>
  <si>
    <t>3.7.5 Доп. Принадлежности</t>
  </si>
  <si>
    <t>Корзина КОДК-30.38.44-ОС 6179</t>
  </si>
  <si>
    <t>3.8. Системы DN 300 - КОМПЛЕКТЫ</t>
  </si>
  <si>
    <t>3.8.2 Бетон класс E</t>
  </si>
  <si>
    <t>Лоток BetoMax ЛВ-30.38.31–Б с РВ щель ВЧ кл.Е (к-т) 04740</t>
  </si>
  <si>
    <t>Лоток BetoMax ЛВ-30.38.36–Б с РВ щель ВЧ кл.Е (к-т) 04750</t>
  </si>
  <si>
    <t>Лоток BetoMax ЛВ-30.38.41–Б с РВ щель ВЧ кл.Е (к-т) 04700</t>
  </si>
  <si>
    <t>Лоток BetoMax ЛВ-30.38.61–Б с РВ щель ВЧ кл.Е (к-т) 04760</t>
  </si>
  <si>
    <t>Дождеприемный колодец BetoMax ДК–30.38.44–Б–В с РВ щель ВЧ кл.Е (к-т) 04770/1</t>
  </si>
  <si>
    <t>04780</t>
  </si>
  <si>
    <t>Пескоуловитель BetoMax ПУ-30.39.95-Б с РВ щель ВЧ кл.Е (к-т) 04780</t>
  </si>
  <si>
    <t>04780/1</t>
  </si>
  <si>
    <t>Пескоуловитель секционный  BetoMax ПУС-30.39.95-Б-В бетонный с РВ щель ВЧ кл.Е (к-т) 04780/1</t>
  </si>
  <si>
    <t>3.9. Системы DN 400 - НЕ КОМПЛЕКТЫ</t>
  </si>
  <si>
    <t>3.9.1 Бетон</t>
  </si>
  <si>
    <t>Лоток  BetoMax ЛВ-40.52.41-Б 4840</t>
  </si>
  <si>
    <t>Лоток BetoMax ЛВ-40.52.46–Б 4850</t>
  </si>
  <si>
    <t>Лоток BetoMax ЛВ-40.52.51–Б 4800</t>
  </si>
  <si>
    <t>Лоток BetoMax ЛВ-40.52.61–Б 4860</t>
  </si>
  <si>
    <t>Лоток BetoMax Basic ЛВ-40.52.41–Б-БН 4859</t>
  </si>
  <si>
    <t>Лоток BetoMax Basic ЛВ-40.52.46–Б-БН 4809</t>
  </si>
  <si>
    <t>4869</t>
  </si>
  <si>
    <t>Лоток BetoMax Basic ЛВ-40.52.56-Б-БН 4869</t>
  </si>
  <si>
    <t>4880</t>
  </si>
  <si>
    <t>Пескоуловитель BetoMax ПУ-40.52.95-Б 4880</t>
  </si>
  <si>
    <t>4880/1</t>
  </si>
  <si>
    <t>Пескоуловитель секционный BetoMax ПУС-40-52-95-Б-В 4880/1</t>
  </si>
  <si>
    <t>4870</t>
  </si>
  <si>
    <t>Дождеприемник BetoMax ДП-40.52.95-Б 4870</t>
  </si>
  <si>
    <t>4870/1</t>
  </si>
  <si>
    <t>Дождеприемный колодец BetoMax ДК-40.52.95-Б-В 4870/1</t>
  </si>
  <si>
    <t>4870/3</t>
  </si>
  <si>
    <t>Дождеприемный колодец BetoMax ДК-40.52.95-Б-Н 4870/3</t>
  </si>
  <si>
    <t>3.9.2 Решетка</t>
  </si>
  <si>
    <t>28305</t>
  </si>
  <si>
    <t>Е600</t>
  </si>
  <si>
    <t>3.9.3 Крепежи</t>
  </si>
  <si>
    <t>3.9.4 Услуги</t>
  </si>
  <si>
    <t>3.9.5 Доп. Принадлежности</t>
  </si>
  <si>
    <t>6181-4Б</t>
  </si>
  <si>
    <t>Заглушка ЗЛВ-40.52.41-Б-ОС 6181-4Б</t>
  </si>
  <si>
    <t>6181-409Б</t>
  </si>
  <si>
    <t>Заглушка ЗЛВ-40.52.41-Б-ОС с водоотводом 6181-409Б</t>
  </si>
  <si>
    <t>6181-5Б</t>
  </si>
  <si>
    <t>Заглушка ЗЛВ-40.52.46-Б-ОС 6181-5Б</t>
  </si>
  <si>
    <t>6181-509Б</t>
  </si>
  <si>
    <t>Заглушка ЗЛВ-40.52.46-Б-ОС с водоотводом 6181-509Б</t>
  </si>
  <si>
    <t>6181-Б</t>
  </si>
  <si>
    <t>Заглушка ЗЛВ-40.52.51-Б-ОС 6181-Б</t>
  </si>
  <si>
    <t>6181-09Б</t>
  </si>
  <si>
    <t>Заглушка ЗЛВ-40.52.51-Б-ОС с водоотводом 6181-09Б</t>
  </si>
  <si>
    <t>6181-6Б</t>
  </si>
  <si>
    <t>Заглушка ЗЛВ-40.52.61-Б-ОС 6181-6Б</t>
  </si>
  <si>
    <t>6181-609Б</t>
  </si>
  <si>
    <t>Заглушка ЗЛВ-40.52.61-Б-ОС с водоотводом 6181-609Б</t>
  </si>
  <si>
    <t>3.10. Системы DN 400 - КОМПЛЕКТЫ</t>
  </si>
  <si>
    <t>3.10.1 Бетон класс Е</t>
  </si>
  <si>
    <t>Лоток BetoMax ЛВ-40.52.41–Б с РВ щель ВЧ кл.Е (к-т) 04840</t>
  </si>
  <si>
    <t>Лоток BetoMax ЛВ-40.52.46–Б с РВ щель ВЧ кл.Е (к-т) 04850</t>
  </si>
  <si>
    <t>Лоток BetoMax ЛВ-40.52.51-Б с РВ щель ВЧ кл.Е (к-т) 04800</t>
  </si>
  <si>
    <t>Лоток BetoMax ЛВ-40.52.61–Б с РВ щель ВЧ кл.E(к-т) 04860</t>
  </si>
  <si>
    <t>Пескоуловитель секционный BetoMax ПУС-40-52-95 Б-В с РВ щель ВЧ кл. Е(к-т) 04880/1</t>
  </si>
  <si>
    <t>04870</t>
  </si>
  <si>
    <t>Дождеприемник BetoMax ДП-40.52.95-Б с РВ щель ВЧ кл.Е (к-т) 04870</t>
  </si>
  <si>
    <t>04870/1</t>
  </si>
  <si>
    <t>Дождеприемный колодец BetoMax ДК-40.52.95-Б-В с РВ щель ВЧ кл.Е (к-т) 04870/1</t>
  </si>
  <si>
    <t>3.11. Системы DN 500 - НЕ КОМПЛЕКТЫ</t>
  </si>
  <si>
    <t>3.11.1 Бетон</t>
  </si>
  <si>
    <t>Лоток BetoMax ЛВ-50.64.51–Б 4940</t>
  </si>
  <si>
    <t>Лоток BetoMax ЛВ-50.64.56–Б 4950</t>
  </si>
  <si>
    <t>Лоток BetoMax ЛВ-50.64.61–Б 4900</t>
  </si>
  <si>
    <t>4970/1</t>
  </si>
  <si>
    <t>Дождеприемный колодец BetoMax ДК-50.64.65-Б-В 4970/1</t>
  </si>
  <si>
    <t>Дождеприемный колодец BetoMax ДК-50.64.65-Б-С 4970/2</t>
  </si>
  <si>
    <t>Дождеприемный колодец BetoMax ДК-50.64.65-Б-Н 4970/3</t>
  </si>
  <si>
    <t>3.11.2 Решетка</t>
  </si>
  <si>
    <t>3.11.3 Крепежи</t>
  </si>
  <si>
    <t>М12*55</t>
  </si>
  <si>
    <t>Болт М12*55 ГОСТ 7805-70</t>
  </si>
  <si>
    <t>3.11.4 Услуги</t>
  </si>
  <si>
    <t>3.12. Системы DN 500 - КОМПЛЕКТЫ</t>
  </si>
  <si>
    <t>3.12.1 Бетон класс Е</t>
  </si>
  <si>
    <t>Лоток BetoMax ЛВ-50.64.51–Б с РВ щель ВЧ кл.Е 04940</t>
  </si>
  <si>
    <t>Лоток BetoMax ЛВ-50.64.56–Б с РВ щель ВЧ кл.Е (к-т) 04950</t>
  </si>
  <si>
    <t>Лоток BetoMax ЛВ-50.64.61–Б с РВ щель ВЧ кл.Е (к-т) 04900</t>
  </si>
  <si>
    <t>Дождеприемный колодец BetoMax ДК–50.64.65–Б–В с РВ щель ВЧ кл.Е (к-т) 04970/1</t>
  </si>
  <si>
    <t>Услуга Оснащения Вертикальным выпуском 
(по умолчанию устанавливается труба Ду 160)</t>
  </si>
  <si>
    <t>Услуга Оснащения Вертикальным выпуском в 
(по умолчанию устанавливается труба Ду 200)</t>
  </si>
  <si>
    <t>Услуга Оснащения Вертикальным выпуском в 
(по умолчанию устанавливается труба Ду 250)</t>
  </si>
  <si>
    <t>Услуга Оснащения Вертикальным выпуском
(по умолчанию устанавливается труба Ду 315)</t>
  </si>
  <si>
    <t>Услуга Оснащения Вертикальным выпуском
(по умолчанию устанавливается труба Ду 400)</t>
  </si>
  <si>
    <t>DN 110</t>
  </si>
  <si>
    <t>DN 160</t>
  </si>
  <si>
    <t>DN 200</t>
  </si>
  <si>
    <t>DN 300</t>
  </si>
  <si>
    <t>DN 400</t>
  </si>
  <si>
    <t>DN 500</t>
  </si>
  <si>
    <t>C250</t>
  </si>
  <si>
    <t>Решетка Drive РВ-20.25.50-щель-ВЧ кл.D 253043 (требуется 4 комплекта крепежа на 1 решетку)</t>
  </si>
  <si>
    <t>Решетка Drive РВ-20.25.50- "шина" -ВЧ кл. Е 253055 (требуется 4 комплекта крепежа на 1 решетку)</t>
  </si>
  <si>
    <t>Решетка Max РВ-16.23.50-щель-ВЧ кл.E 23305 (требуется 4 комплекта крепежа на 1 решетку)</t>
  </si>
  <si>
    <t>Решетка Max РВ-40.51.50-щель-ВЧ кл.E 28305 (требуется 4 комплекта крепежа на 1 решетку)</t>
  </si>
  <si>
    <t>Решетка Max РВ-50.63.50-щель-ВЧ кл.E 29305 (требуется 4 комплекта крепежа на 1 решетку)</t>
  </si>
  <si>
    <t>Крепящий якорь (сталь) к бордюру Кантри (10шт. в упаковке)</t>
  </si>
  <si>
    <t>1940-У</t>
  </si>
  <si>
    <t>Анкер универсальный (пластик) к бордюру 82103 и газонной решетке (10шт. в упаковке)</t>
  </si>
  <si>
    <t>6842-У</t>
  </si>
  <si>
    <t>85471-М</t>
  </si>
  <si>
    <t>6855/4-2-М</t>
  </si>
  <si>
    <t>86,15</t>
  </si>
  <si>
    <t>71,75</t>
  </si>
  <si>
    <t>78,95</t>
  </si>
  <si>
    <t>93,35</t>
  </si>
  <si>
    <t>82</t>
  </si>
  <si>
    <t>045871334</t>
  </si>
  <si>
    <t>Пескоуловитель BetoMax Drive.29.60-Б с РВ щель ВЧ кл.Е (к-т) 045871334</t>
  </si>
  <si>
    <t>92,0</t>
  </si>
  <si>
    <t>Решетка Drive РВ-20.25.50- "шина" -ВЧ кл. Е 253055</t>
  </si>
  <si>
    <t>7100</t>
  </si>
  <si>
    <t>Лоток CompoMax ЛВ-11.19.23–П 7100</t>
  </si>
  <si>
    <t>7180</t>
  </si>
  <si>
    <t>Пескоуловитель CompoMax ПУ-11.19.49-П 7180</t>
  </si>
  <si>
    <t>E 602</t>
  </si>
  <si>
    <t>Услуга Оснащения Вертикальным выпуском в СП-Тула
(по умолчанию устанавливается труба Ду 110)</t>
  </si>
  <si>
    <t>Заглушка ЗЛВ-11.19.23-П-П 6711</t>
  </si>
  <si>
    <t>3.2.1 Полимербетон класс D</t>
  </si>
  <si>
    <t>07102</t>
  </si>
  <si>
    <t>Лоток CompoMax ЛВ-11.19.23-П с РВ щель ВЧ кл.D (к-т) 07102</t>
  </si>
  <si>
    <t>07182</t>
  </si>
  <si>
    <t>Пескоуловитель CompoMax ПУ-11.19.50-П с РВ щель ВЧ кл.D (к-т) 07182</t>
  </si>
  <si>
    <t>3.2.2 Полимербетон класс E</t>
  </si>
  <si>
    <t>07100</t>
  </si>
  <si>
    <t>Лоток CompoMax ЛВ-11.19.23–П с РВ щель ВЧ кл.Е (к-т) 07100</t>
  </si>
  <si>
    <t>07180</t>
  </si>
  <si>
    <t>Пескоуловитель CompoMax ПУ-11.19.49-П с РВ щель ВЧ кл.Е 07180 (к-т)</t>
  </si>
  <si>
    <t>07104</t>
  </si>
  <si>
    <t>Лоток CompoMax ЛВ-11.19.23–П с РВ яч. ВЧ кл.Е (к-т) 07104</t>
  </si>
  <si>
    <t>07184</t>
  </si>
  <si>
    <t>Пескоуловитель CompoMax ПУ-11.19.50-П с РВ яч. ВЧ кл.E (к-т) 07184</t>
  </si>
  <si>
    <t>3.3.1 Полимербетон</t>
  </si>
  <si>
    <t>7300</t>
  </si>
  <si>
    <t>Лоток CompoMax ЛВ-16.25.31–П 7300</t>
  </si>
  <si>
    <t>7380</t>
  </si>
  <si>
    <t>Пескоуловитель CompoMax ПУ–16.25.60–П 7380</t>
  </si>
  <si>
    <t>Решетка Max РВ-16.23.50-щель-ВЧ кл.E 23305</t>
  </si>
  <si>
    <t>Решетка Max РВ-16.23.50-щель-ВЧ кл.F 23306</t>
  </si>
  <si>
    <t>60</t>
  </si>
  <si>
    <t>10,660</t>
  </si>
  <si>
    <t>98</t>
  </si>
  <si>
    <t>Услуга Оснащения Вертикальным выпуском в СП-Тула
(по умолчанию устанавливается труба Ду 160)</t>
  </si>
  <si>
    <t>3.3.5 Доп принадлежности</t>
  </si>
  <si>
    <t>Заглушка ЗЛВ-16.25.31-П-П 6731</t>
  </si>
  <si>
    <t>3.4.1 Полимербетон класс Е</t>
  </si>
  <si>
    <t>07300</t>
  </si>
  <si>
    <t>Лоток CompoMax ЛВ-16.25.31–П с РВ щель ВЧ кл.Е (к-т) 07300</t>
  </si>
  <si>
    <t>07380</t>
  </si>
  <si>
    <t>Пескоуловитель CompoMax ПУ-16.25.60-П с РВ щель ВЧ кл.Е (к-т) 07380</t>
  </si>
  <si>
    <t>3.5.1 Полимербетон</t>
  </si>
  <si>
    <t>7500</t>
  </si>
  <si>
    <t>Лоток CompoMax ЛВ-20.29.33-П 7500</t>
  </si>
  <si>
    <t>7580</t>
  </si>
  <si>
    <t>Пескоуловитель CompoMax ПУ-20.29.60-П 7580</t>
  </si>
  <si>
    <t>7580/1</t>
  </si>
  <si>
    <t>Пескоуловитель секционный CompoMax ПУ-20.29.60-П-В 7580/1</t>
  </si>
  <si>
    <t>7580/2</t>
  </si>
  <si>
    <t>Пескоуловитель секционный CompoMax ПУ-20.29.60-П-С 7580/2</t>
  </si>
  <si>
    <t>7580/3</t>
  </si>
  <si>
    <t>Пескоуловитель секционный CompoMax ПУ-20.29.60-П-Н 7580/3</t>
  </si>
  <si>
    <t>253042</t>
  </si>
  <si>
    <t>Решетка Max РВ-20.27.50-щель-ВЧ"протектор", кл.D 253042</t>
  </si>
  <si>
    <t>253051</t>
  </si>
  <si>
    <t>Решетка РВ-20.27.50-щель-дорожная-ВЧ кл. Е 253051</t>
  </si>
  <si>
    <t>Услуга Оснащения Вертикальным выпуском в СП-Тула
(по умолчанию устанавливается труба Ду 200)</t>
  </si>
  <si>
    <t>Заглушка ЗЛВ-20.29.33-П-П 6751</t>
  </si>
  <si>
    <t>3.6.1 Полимербетон класс D</t>
  </si>
  <si>
    <t>075044</t>
  </si>
  <si>
    <t>Лоток CompoMax ЛВ-20.29.33-П с РВ ячейка ВЧ кл.D(к-т) 075044</t>
  </si>
  <si>
    <t>075844</t>
  </si>
  <si>
    <t>Пескоуловитель CompoMax ПУ-20.29.60-П с РВ яч. ВЧ кл.D  (к-т) 075844</t>
  </si>
  <si>
    <t>075844/1</t>
  </si>
  <si>
    <t>Пескоуловитель секционный CompoMax ПУС-20.29.60-П-В с РВ яч. ВЧ кл.D (к-т) 075844/1</t>
  </si>
  <si>
    <t>3.6.2 Полимербетон класс E</t>
  </si>
  <si>
    <t>07500</t>
  </si>
  <si>
    <t>Лоток CompoMax ЛВ-20.29.33-П с РВ щель ВЧ кл.Е (к-т) 07500</t>
  </si>
  <si>
    <t>07580</t>
  </si>
  <si>
    <t>Пескоуловитель CompoMax ПУ-20.29.60-П с РВ щель ВЧ кл.Е (к-т) 07580</t>
  </si>
  <si>
    <t>07580/1</t>
  </si>
  <si>
    <t>Пескоуловитель секционный CompoMax ПУС-20.29.60-П-В с РВ щель ВЧ кл.Е (к-т) 07580/1</t>
  </si>
  <si>
    <t>3.7.1 Полимербетон</t>
  </si>
  <si>
    <t>7700</t>
  </si>
  <si>
    <t>Лоток CompoMax ЛВ-30.38.41-П 7700</t>
  </si>
  <si>
    <t>7770/1</t>
  </si>
  <si>
    <t>Дождеприемный колодец CompoMax ДК-30.38.44-П-В 7770/1</t>
  </si>
  <si>
    <t>7770/2</t>
  </si>
  <si>
    <t>Дождеприемный колодец CompoMax ДК-30.38.44-П-С 7770/2</t>
  </si>
  <si>
    <t>7770/3</t>
  </si>
  <si>
    <t>Дождеприемный колодец CompoMax ДК-30.38.44-П-Н 7770/3</t>
  </si>
  <si>
    <t>273041</t>
  </si>
  <si>
    <t>Решетка РВ-30.37.50-щель-дорожная-ВЧ кл. D 273041</t>
  </si>
  <si>
    <t>Услуга Оснащения Вертикальным выпуском в СП-Тула
(по умолчанию устанавливается труба Ду 250)</t>
  </si>
  <si>
    <t>Заглушка ЗЛВ-30.38.41-П-П 6771</t>
  </si>
  <si>
    <t>3.8.1 Полимербетон класс D</t>
  </si>
  <si>
    <t>077014</t>
  </si>
  <si>
    <t>Лоток CompoMax ЛВ-30.38.41-П с РВ щель ВЧД кл.D (к-т) 077014</t>
  </si>
  <si>
    <t>077714/1</t>
  </si>
  <si>
    <t>3.8.2 Полимербетон класс Е</t>
  </si>
  <si>
    <t>077015</t>
  </si>
  <si>
    <t>Лоток CompoMax ЛВ-30.38.41-П с РВ щель ВЧД кл.E (к-т) 077015</t>
  </si>
  <si>
    <t>077715/1</t>
  </si>
  <si>
    <t>07700</t>
  </si>
  <si>
    <t>Лоток CompoMax ЛВ-30.38.41-П с РВ щель ВЧ кл.E (к-т) 07700</t>
  </si>
  <si>
    <t>07770/1</t>
  </si>
  <si>
    <t>Дождеприемный колодец CompoMax ДК-30.38.44-П-В с РВ щель ВЧ кл.Е (к-т) 07770/1</t>
  </si>
  <si>
    <t>3.1.1 Полимербетон</t>
  </si>
  <si>
    <t>82552-Ол</t>
  </si>
  <si>
    <t xml:space="preserve">Дождеприемник сборный PolyMax Basic </t>
  </si>
  <si>
    <t>8270</t>
  </si>
  <si>
    <t>Лоток BetoMax ЛВ-30.38.31–Б с РВ щель ВЧД кл.D (к-т) 047414</t>
  </si>
  <si>
    <t>Лоток BetoMax ЛВ-30.38.36-Б с РВ щель ВЧД кл. D (к-т) 047514</t>
  </si>
  <si>
    <t>Лоток BetoMax ЛВ-30.38.41-Б с РВ щель ВЧД кл. D (к-т) 047014</t>
  </si>
  <si>
    <t>Лоток BetoMax ЛВ-30.38.61–Б с РВ щель ВЧД кл. D (к-т) 047614</t>
  </si>
  <si>
    <t xml:space="preserve">3.8.1 Бетон класс D       
</t>
  </si>
  <si>
    <t>047714/1</t>
  </si>
  <si>
    <t>Дождеприемный колодец BetoMax ДК–30.38.44–Б–В с РВ щель ВЧД кл.D (к-т) 047714/1</t>
  </si>
  <si>
    <t>Пескоуловитель BetoMax ПУ-30.39.95-Б с РВ щель ВЧД кл.D (к-т) 047814</t>
  </si>
  <si>
    <t>047814/1</t>
  </si>
  <si>
    <t>Пескоуловитель секционный BetoMax ПУС-30.39.95-Б-В с РВ щель ВЧД кл.D (к-т) 047814/1</t>
  </si>
  <si>
    <t>Пескоуловитель секционный  BetoMax ПУС-30.39.95-Б-Н бетонный 4780/3</t>
  </si>
  <si>
    <t>4780/3</t>
  </si>
  <si>
    <t>Решетка РВ-30.37.50-щель-дорожная-ВЧ кл. D 273041 (требуется 4 комплекта крепежа)</t>
  </si>
  <si>
    <t>9,3</t>
  </si>
  <si>
    <t>35188-82Д</t>
  </si>
  <si>
    <t xml:space="preserve">Люк Л-60.80.10-ПП садовый пластиковый зеленый «Д» </t>
  </si>
  <si>
    <t xml:space="preserve"> 35188-84Л </t>
  </si>
  <si>
    <t xml:space="preserve">Люк Л-60.80.10-ПП пластиковый серый «Лого» </t>
  </si>
  <si>
    <t>6165-У</t>
  </si>
  <si>
    <t>Труба усиливающая ТУ-40.20.03- L620 стальная для люка (комплект из 2 шт.) 6165-У</t>
  </si>
  <si>
    <t>35188-80Л</t>
  </si>
  <si>
    <t>8370-М</t>
  </si>
  <si>
    <t>8010-М</t>
  </si>
  <si>
    <t>8020-М</t>
  </si>
  <si>
    <t>30</t>
  </si>
  <si>
    <t>Настил прессованный 33х11/30х2/600х1000</t>
  </si>
  <si>
    <t>98.6112</t>
  </si>
  <si>
    <t>Настил прессованный 33х11/30х2/700х1000</t>
  </si>
  <si>
    <t>98.7112</t>
  </si>
  <si>
    <t>Настил прессованный 33х11/30х2/800х1000</t>
  </si>
  <si>
    <t>98.8112</t>
  </si>
  <si>
    <t>Настил прессованный 33х11/30х2/900х1000</t>
  </si>
  <si>
    <t>98.9112</t>
  </si>
  <si>
    <t>Настил прессованный 33х11/30х2/1200х1000</t>
  </si>
  <si>
    <t>98.12112</t>
  </si>
  <si>
    <t>Настил прессованный 33х33/30х2/500х1000</t>
  </si>
  <si>
    <t>98.5332</t>
  </si>
  <si>
    <t>Настил прессованный 33х33/30х2/1000х1000</t>
  </si>
  <si>
    <t>98.10332</t>
  </si>
  <si>
    <t xml:space="preserve">Настил прессованный 33х11/30х2/500х1000 </t>
  </si>
  <si>
    <t>Настил прессованный 33х11/30х2/1000х1000</t>
  </si>
  <si>
    <t>35257-2K</t>
  </si>
  <si>
    <t>Люк легкий чугунный с запорным устройством кл. А 35257-2K</t>
  </si>
  <si>
    <t>Дождеприёмник ДК-60.87.11-СЧ тип ДК(С250) ЛВЗД30139-44</t>
  </si>
  <si>
    <t>ЛВЗД30139-44</t>
  </si>
  <si>
    <t>870</t>
  </si>
  <si>
    <t>Дождеприемник магистральный ДМ-54.94.10-ВЧ тип ДМ(C250) 35359-44</t>
  </si>
  <si>
    <t>35359-44</t>
  </si>
  <si>
    <t>50</t>
  </si>
  <si>
    <t>540ш</t>
  </si>
  <si>
    <t>940д</t>
  </si>
  <si>
    <t>Люк тяжелый чугунный в квадратном корпусе с запорным устройством кл.С250 33458-44</t>
  </si>
  <si>
    <t>ЛПМ33457-4К</t>
  </si>
  <si>
    <t>Люк тяжелый чугунный в квадратном корпусе с запорным устройством кл.C250 ЛПМ33457-4К</t>
  </si>
  <si>
    <t>35453-4</t>
  </si>
  <si>
    <t>Люк ЛК-40.50.04-ВЧ чугунный квадратный 500х500 кл. С 35453-4</t>
  </si>
  <si>
    <t>Лоток с гидравлическим сечением 100 мм из пластика Н70 (класс нагрузки А15)</t>
  </si>
  <si>
    <t>Лоток с гидравлическим сечением 100 мм из пластика Н100 (класс нагрузки А15)</t>
  </si>
  <si>
    <t>088201</t>
  </si>
  <si>
    <t>А15</t>
  </si>
  <si>
    <t xml:space="preserve">Лоток Spark ЛВ-10.14.10-ПП с РВ ОС кл. А (к-т) 088201 </t>
  </si>
  <si>
    <t>088208</t>
  </si>
  <si>
    <t>Лоток Spark ЛВ-10.14.10-ПП с РВ ПП кл. А (к-т) 088208</t>
  </si>
  <si>
    <t>088203</t>
  </si>
  <si>
    <t>Лоток Spark ЛВ-10.14.10-ПП с РВ ВЧ (к-т) 088203</t>
  </si>
  <si>
    <t>0882033</t>
  </si>
  <si>
    <t>Лоток Spark ЛВ-10.14.10-ПП с РВ щел. ВЧ кл.С (к-т) 0882033</t>
  </si>
  <si>
    <t>Переходник S'park ПЛВ-10.14.10/ДС(ДП)-25-ПП 6824</t>
  </si>
  <si>
    <t>Заглушка Spark ЗЛВ-10.14.10-ПП 6829</t>
  </si>
  <si>
    <t>Патрубок Spark ПАЛВ-10.14.10-ПП 6827</t>
  </si>
  <si>
    <t>2,10</t>
  </si>
  <si>
    <t>1,46</t>
  </si>
  <si>
    <t>4,00</t>
  </si>
  <si>
    <t>5,75</t>
  </si>
  <si>
    <t>8050</t>
  </si>
  <si>
    <t>8017-М</t>
  </si>
  <si>
    <t>8027-М</t>
  </si>
  <si>
    <t>8000</t>
  </si>
  <si>
    <t>7010</t>
  </si>
  <si>
    <t>7030</t>
  </si>
  <si>
    <t>703009</t>
  </si>
  <si>
    <t>7000</t>
  </si>
  <si>
    <t>2010</t>
  </si>
  <si>
    <t>20303</t>
  </si>
  <si>
    <t>203036</t>
  </si>
  <si>
    <t>20403</t>
  </si>
  <si>
    <t>204036</t>
  </si>
  <si>
    <t>6800/5-7</t>
  </si>
  <si>
    <t>6800/5-4</t>
  </si>
  <si>
    <t>Заглушка-переходник ЗПЛВ-10.16.06/.../10.16.20-ПП 6800/5-4</t>
  </si>
  <si>
    <t>Переходник S'park ПЛВ-10.16.06(08,12)-ДС(ДП)-25-ПП 6800/5-7</t>
  </si>
  <si>
    <t>80/120</t>
  </si>
  <si>
    <t>60….200</t>
  </si>
  <si>
    <t>8080077</t>
  </si>
  <si>
    <t>Пескоуловитель сборный PolyMax Basic ПУС-10.16.60-ПП  усил. 8080077</t>
  </si>
  <si>
    <t>208019</t>
  </si>
  <si>
    <t>Решетка водоприемная Basic PolyMAX пластиковая (щелевая )</t>
  </si>
  <si>
    <t>2520</t>
  </si>
  <si>
    <t xml:space="preserve">Пескоуловитель сборный PolyMax Basic ПУС-20.26.60-ПП 858007 </t>
  </si>
  <si>
    <t>858007</t>
  </si>
  <si>
    <t>22801</t>
  </si>
  <si>
    <t>22802</t>
  </si>
  <si>
    <t>В</t>
  </si>
  <si>
    <t>Решетка пластковая PolyMax Basic ячеистая  кл. А 22801</t>
  </si>
  <si>
    <t>Решетка пластковая PolyMax Basic ячеистая кл. В 22802</t>
  </si>
  <si>
    <t>6820/4-0</t>
  </si>
  <si>
    <t>6820/4-4</t>
  </si>
  <si>
    <t>6820/4-6</t>
  </si>
  <si>
    <t>Переходник ПЛВ-15.21.20(22)/10.16.16-ПП 6820/4-0</t>
  </si>
  <si>
    <t>Переходник ПЛВ-15.21.20(22)/10.16.20-ПП 6820/4-4</t>
  </si>
  <si>
    <t>Переходник ПЛВ-15.21.20(22)/20.26.30-ПП 6820/4-6</t>
  </si>
  <si>
    <t>Переходник ПЛВ-20.20/20.30-ПП 6855/6-4-М</t>
  </si>
  <si>
    <t>6855/6-4-М</t>
  </si>
  <si>
    <t>Крышка PolyMax Basic К-39.39-ПП-чер. 3489-Ч</t>
  </si>
  <si>
    <t>Решетка PolyMax Basic РВ-39.39-ПП яч. чер. 3480-Ч</t>
  </si>
  <si>
    <t>3489-Ч</t>
  </si>
  <si>
    <t>3480-Ч</t>
  </si>
  <si>
    <t>4149</t>
  </si>
  <si>
    <t>40071</t>
  </si>
  <si>
    <t>40671</t>
  </si>
  <si>
    <t>203043</t>
  </si>
  <si>
    <t>20505</t>
  </si>
  <si>
    <t>6109</t>
  </si>
  <si>
    <t>223043</t>
  </si>
  <si>
    <t>6121-609Б-D</t>
  </si>
  <si>
    <t>042171334</t>
  </si>
  <si>
    <t>042471334</t>
  </si>
  <si>
    <t>042571334</t>
  </si>
  <si>
    <t>042071334</t>
  </si>
  <si>
    <t>042671334</t>
  </si>
  <si>
    <t>042871334</t>
  </si>
  <si>
    <t>45471</t>
  </si>
  <si>
    <t>45571</t>
  </si>
  <si>
    <t>45671</t>
  </si>
  <si>
    <t>072171334</t>
  </si>
  <si>
    <t>072571334</t>
  </si>
  <si>
    <t>072071334</t>
  </si>
  <si>
    <t>072671334</t>
  </si>
  <si>
    <t>072871334</t>
  </si>
  <si>
    <t>07287155</t>
  </si>
  <si>
    <t>Пескоуловитель CompoMax Drive ПВ-15.21.50–П c РВ"шина" ВЧ кл.E (к-т) 07287155</t>
  </si>
  <si>
    <t>04587155</t>
  </si>
  <si>
    <t>Пескоуловитель BetoMax Drive ПУ-20.26.57-Б с РВ "шина" ВЧ кл.Е (к-т) 04587155</t>
  </si>
  <si>
    <t>75471</t>
  </si>
  <si>
    <t>75571</t>
  </si>
  <si>
    <t>75071</t>
  </si>
  <si>
    <t>75671</t>
  </si>
  <si>
    <t>075171334</t>
  </si>
  <si>
    <t>075471334</t>
  </si>
  <si>
    <t>075571334</t>
  </si>
  <si>
    <t>075071334</t>
  </si>
  <si>
    <t>075671334</t>
  </si>
  <si>
    <t>075871334</t>
  </si>
  <si>
    <t>0801034-М</t>
  </si>
  <si>
    <t>0801055-М</t>
  </si>
  <si>
    <t>0802034-М</t>
  </si>
  <si>
    <t>0802055-М</t>
  </si>
  <si>
    <t>4140</t>
  </si>
  <si>
    <t>4150</t>
  </si>
  <si>
    <t>4100</t>
  </si>
  <si>
    <t>213042</t>
  </si>
  <si>
    <t>21305</t>
  </si>
  <si>
    <t>21405</t>
  </si>
  <si>
    <t>6119</t>
  </si>
  <si>
    <t>Пескоуловитель CompoMax Drive ПУ-10.16.50–П с РВ "шина" ВЧ кл.Е (к-т)  07087155</t>
  </si>
  <si>
    <t>4340</t>
  </si>
  <si>
    <t>4350</t>
  </si>
  <si>
    <t>4300</t>
  </si>
  <si>
    <t>4380</t>
  </si>
  <si>
    <t>23305</t>
  </si>
  <si>
    <t>6139</t>
  </si>
  <si>
    <t>4540</t>
  </si>
  <si>
    <t>4550</t>
  </si>
  <si>
    <t>4500</t>
  </si>
  <si>
    <t>4560</t>
  </si>
  <si>
    <t>4580</t>
  </si>
  <si>
    <t>25404</t>
  </si>
  <si>
    <t>6159</t>
  </si>
  <si>
    <t>4740</t>
  </si>
  <si>
    <t>4750</t>
  </si>
  <si>
    <t>4700</t>
  </si>
  <si>
    <t>4760</t>
  </si>
  <si>
    <t>27305</t>
  </si>
  <si>
    <t>6179</t>
  </si>
  <si>
    <t>4840</t>
  </si>
  <si>
    <t>4850</t>
  </si>
  <si>
    <t>4800</t>
  </si>
  <si>
    <t>4860</t>
  </si>
  <si>
    <t>4940</t>
  </si>
  <si>
    <t>4950</t>
  </si>
  <si>
    <t>4900</t>
  </si>
  <si>
    <t>29305</t>
  </si>
  <si>
    <t>23306</t>
  </si>
  <si>
    <t>Дождеприемный колодец CompoMax ДК-30.38.44-П-В с РВ щель ВЧД кл.D (к-т) 077714/1</t>
  </si>
  <si>
    <t>Дождеприемный колодец CompoMax ДК-30.38.44-П-В с РВ щель ВЧД кл.E (к-т) 077715/1</t>
  </si>
  <si>
    <t>82544-Ч</t>
  </si>
  <si>
    <t>82544-З</t>
  </si>
  <si>
    <t>82544-Ол</t>
  </si>
  <si>
    <t>82544-К</t>
  </si>
  <si>
    <t>821033</t>
  </si>
  <si>
    <t>Бордюр тротуарный пластиковый черный NEW Fix H45</t>
  </si>
  <si>
    <t>Бордюр тротуарный пластиковый черный NEW Fix PRO H60</t>
  </si>
  <si>
    <t>Бордюр пластиковый черный KANTA H100</t>
  </si>
  <si>
    <t>Бордюр пластиковый зеленый KANTA H100</t>
  </si>
  <si>
    <t>Бордюр пластиковый Оливковый KANTA H100</t>
  </si>
  <si>
    <t>Бордюр пластиковый коричневый KANTA H100</t>
  </si>
  <si>
    <t>Бордюр пластиковый черный KANTA PRO H150</t>
  </si>
  <si>
    <t>Бордюр пластиковый зеленый KANTA PRO H150</t>
  </si>
  <si>
    <t>Бордюр пластиковый Оливковый KANTA PRO H150</t>
  </si>
  <si>
    <t>Бордюр пластиковый коричневый KANTA PRO H150</t>
  </si>
  <si>
    <t>Решетка приствольная стальная квадратная Д500/550/570/600/620</t>
  </si>
  <si>
    <t>Решетка приствольная стальная квадратная Д600/650/670/700/720</t>
  </si>
  <si>
    <t>37000100-Л</t>
  </si>
  <si>
    <t>37011100-Т</t>
  </si>
  <si>
    <t>Дождеприемник-обрамление D 380 круглый чугунный ВЧ 3001</t>
  </si>
  <si>
    <t>Фото</t>
  </si>
  <si>
    <t>35454-4</t>
  </si>
  <si>
    <t>Люк ЛК-40.50.04-ВЧ чугунный квадратный 500х500 кл. С 35454-4</t>
  </si>
  <si>
    <t xml:space="preserve">01103.0604                  </t>
  </si>
  <si>
    <t>01006.0604</t>
  </si>
  <si>
    <t xml:space="preserve">01008.0604                  </t>
  </si>
  <si>
    <t xml:space="preserve">01003.0604                </t>
  </si>
  <si>
    <t xml:space="preserve">Сити бруш + резина 594/394 </t>
  </si>
  <si>
    <t xml:space="preserve">Сити бруш + скребок 594/394 </t>
  </si>
  <si>
    <t xml:space="preserve">Сити бруш + текстиль 594/394 </t>
  </si>
  <si>
    <t xml:space="preserve">Сити бруш 594/394 </t>
  </si>
  <si>
    <t>Сити бруш+резина+скребок 594/394</t>
  </si>
  <si>
    <t>01106.0604</t>
  </si>
  <si>
    <t xml:space="preserve">Сити бруш+текстиль+скребок 594/394 </t>
  </si>
  <si>
    <t>01108.0604</t>
  </si>
  <si>
    <t>new</t>
  </si>
  <si>
    <t xml:space="preserve">Сити платинум +Резина 594/394 </t>
  </si>
  <si>
    <t>01407.0604</t>
  </si>
  <si>
    <t xml:space="preserve">Сити платинум +Текстиль 594/394 </t>
  </si>
  <si>
    <t>01413.0604</t>
  </si>
  <si>
    <t xml:space="preserve">Сити платинум 594/394 </t>
  </si>
  <si>
    <t>01404.0604</t>
  </si>
  <si>
    <t xml:space="preserve">Сити резина + скребок 594/394 </t>
  </si>
  <si>
    <t>01101.0604</t>
  </si>
  <si>
    <t xml:space="preserve">Сити резина + текстиль + скребок 594/394 </t>
  </si>
  <si>
    <t>01105.0604</t>
  </si>
  <si>
    <t xml:space="preserve">Сити резина 594/394 </t>
  </si>
  <si>
    <t>01001.0604</t>
  </si>
  <si>
    <t xml:space="preserve">Сити скребок +текстиль 594/394 </t>
  </si>
  <si>
    <t>01102.0604</t>
  </si>
  <si>
    <t xml:space="preserve">Сити текстиль 594/394 </t>
  </si>
  <si>
    <t>01002.0604</t>
  </si>
  <si>
    <t xml:space="preserve">Сити текстиль+резина 594/394 </t>
  </si>
  <si>
    <t>01005.0604</t>
  </si>
  <si>
    <t>ПРИДВЕРНЫЕ РЕШЕТКИ "СИТИ" (под приямок)</t>
  </si>
  <si>
    <t>ПРИДВЕРНЫЕ РЕШЕТКИ "Респект" (без приямка)</t>
  </si>
  <si>
    <t xml:space="preserve">Респект бруш + резина 600/420 </t>
  </si>
  <si>
    <t>02006.0604</t>
  </si>
  <si>
    <t xml:space="preserve">Респект бруш + текстиль + резина 600/420 </t>
  </si>
  <si>
    <t>02010.0604</t>
  </si>
  <si>
    <t xml:space="preserve">Респект бруш + текстиль 600/420 </t>
  </si>
  <si>
    <t>02008.0604</t>
  </si>
  <si>
    <t xml:space="preserve">Респект бруш 600/420 </t>
  </si>
  <si>
    <t>02003.0604</t>
  </si>
  <si>
    <t xml:space="preserve">Респект резина + текстиль 600/420 </t>
  </si>
  <si>
    <t>02005.0604</t>
  </si>
  <si>
    <t>Респект текстиль 600/420 02002.0604</t>
  </si>
  <si>
    <t>02002.0604</t>
  </si>
  <si>
    <t xml:space="preserve">Титан 594/394 </t>
  </si>
  <si>
    <t>04000.0604</t>
  </si>
  <si>
    <t>04001.0604</t>
  </si>
  <si>
    <t xml:space="preserve">        Титан С 594/394</t>
  </si>
  <si>
    <t xml:space="preserve">Волна стандарт 615/394 </t>
  </si>
  <si>
    <t>00000.0604</t>
  </si>
  <si>
    <t>16004</t>
  </si>
  <si>
    <t>16003</t>
  </si>
  <si>
    <t>16001</t>
  </si>
  <si>
    <t>по запросу</t>
  </si>
  <si>
    <t>Волна Супер  С 615/395</t>
  </si>
  <si>
    <t>00000.0605</t>
  </si>
  <si>
    <r>
      <t>Влаговпитывающий коврик"</t>
    </r>
    <r>
      <rPr>
        <sz val="14"/>
        <color indexed="10"/>
        <rFont val="Arial Cyr"/>
        <charset val="204"/>
      </rPr>
      <t>Entrada</t>
    </r>
    <r>
      <rPr>
        <sz val="14"/>
        <rFont val="Arial Cyr"/>
        <charset val="204"/>
      </rPr>
      <t>" 130х200 (</t>
    </r>
    <r>
      <rPr>
        <sz val="14"/>
        <color indexed="53"/>
        <rFont val="Arial Cyr"/>
        <charset val="204"/>
      </rPr>
      <t>тем. Серый/коричневый</t>
    </r>
    <r>
      <rPr>
        <sz val="14"/>
        <rFont val="Arial Cyr"/>
        <charset val="204"/>
      </rPr>
      <t>)</t>
    </r>
  </si>
  <si>
    <r>
      <t>Влаговпитывающий коврик"</t>
    </r>
    <r>
      <rPr>
        <sz val="14"/>
        <color indexed="10"/>
        <rFont val="Arial Cyr"/>
        <charset val="204"/>
      </rPr>
      <t>Entrada</t>
    </r>
    <r>
      <rPr>
        <sz val="14"/>
        <rFont val="Arial Cyr"/>
        <charset val="204"/>
      </rPr>
      <t>" 90х150 (</t>
    </r>
    <r>
      <rPr>
        <sz val="14"/>
        <color indexed="53"/>
        <rFont val="Arial Cyr"/>
        <charset val="204"/>
      </rPr>
      <t>тем. Серый/коричневый</t>
    </r>
    <r>
      <rPr>
        <sz val="14"/>
        <rFont val="Arial Cyr"/>
        <charset val="204"/>
      </rPr>
      <t>)</t>
    </r>
  </si>
  <si>
    <r>
      <t xml:space="preserve"> Уличное ворсовое покрытие "</t>
    </r>
    <r>
      <rPr>
        <sz val="14"/>
        <color indexed="10"/>
        <rFont val="Arial Cyr"/>
        <charset val="204"/>
      </rPr>
      <t>Дуэт</t>
    </r>
    <r>
      <rPr>
        <sz val="14"/>
        <rFont val="Arial Cyr"/>
        <charset val="204"/>
      </rPr>
      <t>" 0,8х1,2 м (</t>
    </r>
    <r>
      <rPr>
        <sz val="14"/>
        <color indexed="53"/>
        <rFont val="Arial Cyr"/>
        <charset val="204"/>
      </rPr>
      <t>кор.полосы/сер.полосы</t>
    </r>
    <r>
      <rPr>
        <sz val="14"/>
        <rFont val="Arial Cyr"/>
        <charset val="204"/>
      </rPr>
      <t>)</t>
    </r>
  </si>
  <si>
    <r>
      <t>Уличное ворсовое покрытие "</t>
    </r>
    <r>
      <rPr>
        <sz val="14"/>
        <color indexed="10"/>
        <rFont val="Arial Cyr"/>
        <charset val="204"/>
      </rPr>
      <t>Дуэт</t>
    </r>
    <r>
      <rPr>
        <sz val="14"/>
        <rFont val="Arial Cyr"/>
        <charset val="204"/>
      </rPr>
      <t>" 1х1,5 м (</t>
    </r>
    <r>
      <rPr>
        <sz val="14"/>
        <color indexed="53"/>
        <rFont val="Arial Cyr"/>
        <charset val="204"/>
      </rPr>
      <t>кор.полосы/сер.полосы</t>
    </r>
    <r>
      <rPr>
        <sz val="14"/>
        <rFont val="Arial Cyr"/>
        <charset val="204"/>
      </rPr>
      <t>)</t>
    </r>
  </si>
  <si>
    <r>
      <t>Уличное ворсовое покрытие "</t>
    </r>
    <r>
      <rPr>
        <sz val="14"/>
        <color indexed="10"/>
        <rFont val="Arial Cyr"/>
        <charset val="204"/>
      </rPr>
      <t>Рута</t>
    </r>
    <r>
      <rPr>
        <sz val="14"/>
        <rFont val="Arial Cyr"/>
        <charset val="204"/>
      </rPr>
      <t>"  1х1,5 м</t>
    </r>
  </si>
  <si>
    <r>
      <t>Уличное ворсовое покрытие "</t>
    </r>
    <r>
      <rPr>
        <sz val="14"/>
        <color indexed="10"/>
        <rFont val="Arial Cyr"/>
        <charset val="204"/>
      </rPr>
      <t>Рута</t>
    </r>
    <r>
      <rPr>
        <sz val="14"/>
        <rFont val="Arial Cyr"/>
        <charset val="204"/>
      </rPr>
      <t>" 0,8х1,2 м</t>
    </r>
  </si>
  <si>
    <t>ДК340/1000</t>
  </si>
  <si>
    <t>Дренажный колодец ДУ 340*300*1000мм, дно и крышка в комплекте</t>
  </si>
  <si>
    <t>ДК340/2</t>
  </si>
  <si>
    <t>Дренажный колодец ДУ 340*300*2000мм, дно и крышка в комплекте</t>
  </si>
  <si>
    <t>ДК340/1500</t>
  </si>
  <si>
    <t xml:space="preserve">Дренажный колодец  ДУ 340*300*1500мм, дно и крышка  в комплекте  </t>
  </si>
  <si>
    <t>ДК340/2500</t>
  </si>
  <si>
    <t>ДК340/3000</t>
  </si>
  <si>
    <t>ДК340/4000</t>
  </si>
  <si>
    <t>ДК340/5000</t>
  </si>
  <si>
    <t xml:space="preserve">Дренажные колодцы диаметра 460 и более, поставляются по запросу. </t>
  </si>
  <si>
    <t>ТНК160/1000</t>
  </si>
  <si>
    <t xml:space="preserve">Труба для наружной канализации D 110,  длина 1000 мм </t>
  </si>
  <si>
    <t xml:space="preserve">Труба для наружной канализации D110, длина 2000 мм </t>
  </si>
  <si>
    <t>Труба для наружной канализации D110, длина 3000 мм</t>
  </si>
  <si>
    <t>ТНК160/2000</t>
  </si>
  <si>
    <t>ТНК160/3000</t>
  </si>
  <si>
    <t>ТНК200/1000</t>
  </si>
  <si>
    <t>Труба для наружной канализации D 200, длина 1000 мм</t>
  </si>
  <si>
    <t>Труба для наружной канализации D 160, длина 3000 мм</t>
  </si>
  <si>
    <t>Труба для наружной канализации D 160, длина 2000 мм</t>
  </si>
  <si>
    <t>Труба для наружной канализации 160,  длина 1000мм</t>
  </si>
  <si>
    <t>ТНК200/2000</t>
  </si>
  <si>
    <t xml:space="preserve">Труба для наружной канализации D 200, длина 2000 мм </t>
  </si>
  <si>
    <t xml:space="preserve">Труба для наружной канализации D 200, длина 3000 мм </t>
  </si>
  <si>
    <t>ТНК200/3000</t>
  </si>
  <si>
    <t>Дренажный колодец ДУ 340*300*2500мм, дно и крышка в комплекте</t>
  </si>
  <si>
    <t>Дренажный колодец ДУ 340*300*3000мм, дно и крышка в комплекте</t>
  </si>
  <si>
    <t>Дренажный колодец ДУ 340*300*4000мм, дно и крышка в комплекте</t>
  </si>
  <si>
    <t>Дренажный колодец ДУ 340*300*5000мм, дно и крышка в комплекте</t>
  </si>
  <si>
    <t>КОЛОДЦЫ ПВХ ДЛЯ НАРУЖНОЙ КАНАЛИЗАЦИИ</t>
  </si>
  <si>
    <t xml:space="preserve">ТРУБЫ ПВХ ДЛЯ НАРУЖНОЙ КАНАЛИЗАЦИИ SN4 </t>
  </si>
  <si>
    <t>ДРЕНАЖНЫЕ ТРУБЫ ДЛЯ НАРУЖНОЙ КАНАЛИЗАЦИИ</t>
  </si>
  <si>
    <t>Труба дренажная D 110  в фильтре, с перфорацией, 50 метров бухта</t>
  </si>
  <si>
    <t>Ед. изм.</t>
  </si>
  <si>
    <t>шт.</t>
  </si>
  <si>
    <t>ТД110/50б/б/ф, б/перф</t>
  </si>
  <si>
    <t xml:space="preserve">Труба дренажная D 110 без фильтра, без  перфорации, 50 метров </t>
  </si>
  <si>
    <t>м</t>
  </si>
  <si>
    <t xml:space="preserve">Труба дренажная  D110 с перфорацией, б/фильтра, 50 метров, </t>
  </si>
  <si>
    <t>ТД110/50/б/ф</t>
  </si>
  <si>
    <t>ТД160/50</t>
  </si>
  <si>
    <t>Труба дренаж D 160,  в фильтре с перфорацией, 50 метров</t>
  </si>
  <si>
    <t xml:space="preserve">Труба дренажная D 160 без фильтра, без  перфорации, 50 метров, </t>
  </si>
  <si>
    <t>ТД160/50б/б/ф, б/перф</t>
  </si>
  <si>
    <t xml:space="preserve">Труба дренаж D 160, без фильтра с перфорацией, 50 метров, </t>
  </si>
  <si>
    <t>ТД160/50/б/ф</t>
  </si>
  <si>
    <t>ТД200/50</t>
  </si>
  <si>
    <t>ТД200/40б/б/ф, б/перф</t>
  </si>
  <si>
    <r>
      <t>Труба дренаж D 200,  в фильтре с перфорацией,</t>
    </r>
    <r>
      <rPr>
        <b/>
        <sz val="14"/>
        <rFont val="Arial Cyr"/>
        <charset val="204"/>
      </rPr>
      <t xml:space="preserve"> 40 метров</t>
    </r>
  </si>
  <si>
    <r>
      <t xml:space="preserve">Труба дренажная D 2000 без фильтра, без  перфорации, </t>
    </r>
    <r>
      <rPr>
        <b/>
        <sz val="14"/>
        <rFont val="Arial Cyr"/>
        <charset val="204"/>
      </rPr>
      <t>40 метров</t>
    </r>
  </si>
  <si>
    <r>
      <t xml:space="preserve">Труба дренаж D 200,  без фильтра с перфорацией, 
</t>
    </r>
    <r>
      <rPr>
        <b/>
        <sz val="14"/>
        <rFont val="Arial Cyr"/>
        <charset val="204"/>
      </rPr>
      <t>40 метров</t>
    </r>
  </si>
  <si>
    <t>ТНК110/45</t>
  </si>
  <si>
    <t>Тройник для наружной  канализации 110/110/45</t>
  </si>
  <si>
    <t>ТНК110/87</t>
  </si>
  <si>
    <t>ТНК160/87</t>
  </si>
  <si>
    <t>ТНК160/45</t>
  </si>
  <si>
    <t>ОНК110/45</t>
  </si>
  <si>
    <t>ОНК110/87</t>
  </si>
  <si>
    <t>ОНК160/45</t>
  </si>
  <si>
    <t>Отвод 110/45 для наружной  канализации</t>
  </si>
  <si>
    <t>Отвод 110/87 для наружной канализации</t>
  </si>
  <si>
    <t>Отвод 160/45 для наружной канализации</t>
  </si>
  <si>
    <t>ОНК160/87</t>
  </si>
  <si>
    <t>Отвод 160/87 для наружной канализации</t>
  </si>
  <si>
    <t>ОНК200/45</t>
  </si>
  <si>
    <t>Отвод 200/45 для наружной канализации</t>
  </si>
  <si>
    <t>ОНК200/87</t>
  </si>
  <si>
    <t>Отвод 200/87 для наружной канализации</t>
  </si>
  <si>
    <t>ТНК200/45</t>
  </si>
  <si>
    <t>ТНК200/87</t>
  </si>
  <si>
    <t>Тройник для  наружной  канализации 200/200/87</t>
  </si>
  <si>
    <t>Тройник для наружной  канализации 200/110/45</t>
  </si>
  <si>
    <t>Тройник для  наружной  канализации 160/160/45</t>
  </si>
  <si>
    <t>Тройник для  наружной  канализации 160/160/87</t>
  </si>
  <si>
    <t>Тройник для  наружной  канализации 110/110/87</t>
  </si>
  <si>
    <t>МНК110</t>
  </si>
  <si>
    <t>Муфта 110 для наружной канализации для врезки по месту</t>
  </si>
  <si>
    <t>МДВ160</t>
  </si>
  <si>
    <t>МДВ200</t>
  </si>
  <si>
    <t>Муфта 160 для наружной канализации для врезки по месту</t>
  </si>
  <si>
    <t>Муфта 200 для наружной канализации для врезки по месту</t>
  </si>
  <si>
    <t>МРНК110</t>
  </si>
  <si>
    <t xml:space="preserve">Муфта для наружной канализации D 110мм </t>
  </si>
  <si>
    <t>МНК160</t>
  </si>
  <si>
    <t>Муфта  для наружной канализации D 160мм</t>
  </si>
  <si>
    <t>Муфта  для наружной канализации D 200мм</t>
  </si>
  <si>
    <t>ЗНК110</t>
  </si>
  <si>
    <t>Заглушка D110мм для наружной канализации</t>
  </si>
  <si>
    <t>ЗНК160</t>
  </si>
  <si>
    <t>Заглушка D160мм для наружной канализации</t>
  </si>
  <si>
    <t>ЗНК200</t>
  </si>
  <si>
    <t>Заглушка D200мм для наружной канализации</t>
  </si>
  <si>
    <t>230010</t>
  </si>
  <si>
    <t>231004</t>
  </si>
  <si>
    <t>402005</t>
  </si>
  <si>
    <t xml:space="preserve">Геотекстиль иглопробивной полиэфирный Геопарк-100 (рулон 1,5х25м) </t>
  </si>
  <si>
    <t>8610-ЭЛ</t>
  </si>
  <si>
    <t xml:space="preserve">Геотекстиль иглопробивной полиэфирный Геопарк-150 (рулон 1,5х25м) </t>
  </si>
  <si>
    <t>8615-ЭЛ</t>
  </si>
  <si>
    <t xml:space="preserve">Геотекстиль иглопробивной полиэфирный Геопарк-200 (рулон 1,5х25м) </t>
  </si>
  <si>
    <t>8620-ЭЛ</t>
  </si>
  <si>
    <t>8007</t>
  </si>
  <si>
    <t>700009</t>
  </si>
  <si>
    <t>7080</t>
  </si>
  <si>
    <t>6080</t>
  </si>
  <si>
    <t>Розница с 01.02.2019</t>
  </si>
  <si>
    <t>Герметик Полиуретановый Герметик Standartpark 600мл 335145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</si>
</sst>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2" formatCode="#,##0.00&quot;р.&quot;"/>
    <numFmt numFmtId="173" formatCode="#,##0.0"/>
    <numFmt numFmtId="174" formatCode="0.0"/>
    <numFmt numFmtId="175" formatCode="#,##0_ ;[Red]\-#,##0\ "/>
    <numFmt numFmtId="177" formatCode="0%;[Red]\-0%"/>
    <numFmt numFmtId="183" formatCode="000000"/>
    <numFmt numFmtId="185" formatCode="#,##0.00\ _₽"/>
  </numFmts>
  <fonts count="60" x14ac:knownFonts="1">
    <font>
      <sz val="10"/>
      <name val="Arial Cyr"/>
      <charset val="204"/>
    </font>
    <font>
      <sz val="10"/>
      <name val="Arial Cyr"/>
      <family val="2"/>
      <charset val="204"/>
    </font>
    <font>
      <sz val="8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4"/>
      <name val="Arial Cyr"/>
      <family val="2"/>
      <charset val="204"/>
    </font>
    <font>
      <sz val="14"/>
      <name val="Arial Cyr"/>
      <family val="2"/>
      <charset val="204"/>
    </font>
    <font>
      <sz val="14"/>
      <color indexed="8"/>
      <name val="Arial"/>
      <family val="2"/>
      <charset val="204"/>
    </font>
    <font>
      <sz val="14"/>
      <name val="Arial"/>
      <family val="2"/>
      <charset val="204"/>
    </font>
    <font>
      <sz val="14"/>
      <name val="Arial Cyr"/>
      <charset val="204"/>
    </font>
    <font>
      <b/>
      <sz val="16"/>
      <name val="Arial Cyr"/>
      <family val="2"/>
      <charset val="204"/>
    </font>
    <font>
      <b/>
      <sz val="11"/>
      <name val="Arial Cyr"/>
      <charset val="204"/>
    </font>
    <font>
      <b/>
      <sz val="14"/>
      <color indexed="9"/>
      <name val="Arial Cyr"/>
      <family val="2"/>
      <charset val="204"/>
    </font>
    <font>
      <b/>
      <sz val="14"/>
      <name val="Arial Cyr"/>
      <charset val="204"/>
    </font>
    <font>
      <b/>
      <sz val="18"/>
      <color indexed="9"/>
      <name val="Arial Cyr"/>
      <charset val="204"/>
    </font>
    <font>
      <b/>
      <sz val="14"/>
      <color indexed="9"/>
      <name val="Arial Cyr"/>
      <charset val="204"/>
    </font>
    <font>
      <b/>
      <sz val="20"/>
      <color indexed="9"/>
      <name val="Arial Cyr"/>
      <charset val="204"/>
    </font>
    <font>
      <b/>
      <sz val="14"/>
      <name val="Arial"/>
      <family val="2"/>
      <charset val="204"/>
    </font>
    <font>
      <sz val="20"/>
      <name val="Arial Cyr"/>
      <charset val="204"/>
    </font>
    <font>
      <b/>
      <sz val="14"/>
      <color indexed="8"/>
      <name val="Arial"/>
      <family val="2"/>
      <charset val="204"/>
    </font>
    <font>
      <sz val="10"/>
      <name val="Arial"/>
      <family val="2"/>
      <charset val="204"/>
    </font>
    <font>
      <b/>
      <sz val="16"/>
      <name val="Arial Cyr"/>
      <charset val="204"/>
    </font>
    <font>
      <sz val="16"/>
      <name val="Arial Cyr"/>
      <charset val="204"/>
    </font>
    <font>
      <sz val="8"/>
      <name val="Arial"/>
      <family val="2"/>
    </font>
    <font>
      <sz val="14"/>
      <name val="Arial"/>
      <family val="2"/>
    </font>
    <font>
      <sz val="10"/>
      <name val="Arial Cyr"/>
      <charset val="204"/>
    </font>
    <font>
      <sz val="14"/>
      <color indexed="10"/>
      <name val="Arial Cyr"/>
      <charset val="204"/>
    </font>
    <font>
      <sz val="14"/>
      <color indexed="53"/>
      <name val="Arial Cyr"/>
      <charset val="204"/>
    </font>
    <font>
      <sz val="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u/>
      <sz val="10"/>
      <color theme="10"/>
      <name val="Arial Cyr"/>
      <charset val="204"/>
    </font>
    <font>
      <u/>
      <sz val="8"/>
      <color theme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  <charset val="204"/>
    </font>
    <font>
      <sz val="14"/>
      <color theme="1"/>
      <name val="Arial Cyr"/>
      <charset val="204"/>
    </font>
    <font>
      <b/>
      <sz val="14"/>
      <color theme="1"/>
      <name val="Arial Cyr"/>
      <family val="2"/>
      <charset val="204"/>
    </font>
    <font>
      <b/>
      <sz val="14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.5"/>
      <name val="Calibri"/>
      <family val="2"/>
      <charset val="204"/>
      <scheme val="minor"/>
    </font>
    <font>
      <b/>
      <sz val="14"/>
      <color theme="0"/>
      <name val="Arial Cyr"/>
      <family val="2"/>
      <charset val="204"/>
    </font>
    <font>
      <b/>
      <sz val="20"/>
      <color theme="0"/>
      <name val="Arial Cyr"/>
      <charset val="204"/>
    </font>
    <font>
      <b/>
      <sz val="16"/>
      <color theme="0"/>
      <name val="Arial Cyr"/>
      <charset val="204"/>
    </font>
    <font>
      <b/>
      <sz val="14"/>
      <color theme="0"/>
      <name val="Arial Cyr"/>
      <charset val="204"/>
    </font>
    <font>
      <b/>
      <sz val="16"/>
      <color theme="1"/>
      <name val="Calibri"/>
      <family val="2"/>
      <charset val="204"/>
      <scheme val="minor"/>
    </font>
    <font>
      <sz val="16"/>
      <color theme="1"/>
      <name val="Arial Cyr"/>
      <charset val="204"/>
    </font>
    <font>
      <b/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0"/>
      <name val="Arial Cyr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1A2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00"/>
        <bgColor indexed="64"/>
      </patternFill>
    </fill>
    <fill>
      <patternFill patternType="solid">
        <fgColor rgb="FFAEFF5D"/>
        <bgColor indexed="64"/>
      </patternFill>
    </fill>
    <fill>
      <patternFill patternType="solid">
        <fgColor rgb="FFB2CB7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C800"/>
        <bgColor indexed="64"/>
      </patternFill>
    </fill>
    <fill>
      <patternFill patternType="solid">
        <fgColor rgb="FF71E200"/>
        <bgColor indexed="64"/>
      </patternFill>
    </fill>
    <fill>
      <patternFill patternType="solid">
        <fgColor rgb="FF6FDE00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6">
    <xf numFmtId="0" fontId="0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/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0" fillId="0" borderId="0"/>
    <xf numFmtId="0" fontId="28" fillId="0" borderId="0">
      <alignment horizontal="left"/>
    </xf>
    <xf numFmtId="0" fontId="35" fillId="0" borderId="0"/>
    <xf numFmtId="0" fontId="25" fillId="0" borderId="0"/>
    <xf numFmtId="0" fontId="32" fillId="0" borderId="0"/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3" fillId="0" borderId="0"/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3" fillId="0" borderId="0"/>
    <xf numFmtId="0" fontId="35" fillId="0" borderId="0"/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32" fillId="0" borderId="0"/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/>
    <xf numFmtId="0" fontId="28" fillId="0" borderId="0">
      <alignment horizontal="left"/>
    </xf>
    <xf numFmtId="0" fontId="23" fillId="0" borderId="0"/>
    <xf numFmtId="0" fontId="23" fillId="0" borderId="0"/>
    <xf numFmtId="0" fontId="23" fillId="0" borderId="0"/>
    <xf numFmtId="9" fontId="25" fillId="0" borderId="0" applyFont="0" applyFill="0" applyBorder="0" applyAlignment="0" applyProtection="0"/>
  </cellStyleXfs>
  <cellXfs count="614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1" fillId="0" borderId="0" xfId="0" applyFont="1"/>
    <xf numFmtId="49" fontId="6" fillId="0" borderId="4" xfId="0" applyNumberFormat="1" applyFont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left" vertical="center" wrapText="1"/>
    </xf>
    <xf numFmtId="0" fontId="6" fillId="0" borderId="4" xfId="0" applyNumberFormat="1" applyFont="1" applyBorder="1" applyAlignment="1">
      <alignment horizontal="center" vertical="center" wrapText="1" shrinkToFit="1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49" fontId="6" fillId="3" borderId="4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 wrapText="1" shrinkToFit="1"/>
    </xf>
    <xf numFmtId="0" fontId="6" fillId="3" borderId="4" xfId="0" applyFont="1" applyFill="1" applyBorder="1" applyAlignment="1">
      <alignment vertical="center" wrapText="1"/>
    </xf>
    <xf numFmtId="0" fontId="6" fillId="3" borderId="4" xfId="0" applyNumberFormat="1" applyFont="1" applyFill="1" applyBorder="1" applyAlignment="1">
      <alignment horizontal="center" vertical="center" wrapText="1" shrinkToFit="1"/>
    </xf>
    <xf numFmtId="0" fontId="6" fillId="0" borderId="0" xfId="0" applyFont="1" applyFill="1" applyAlignment="1">
      <alignment vertical="center"/>
    </xf>
    <xf numFmtId="0" fontId="9" fillId="0" borderId="4" xfId="0" applyFont="1" applyFill="1" applyBorder="1" applyAlignment="1">
      <alignment horizontal="center" vertical="center" shrinkToFit="1"/>
    </xf>
    <xf numFmtId="0" fontId="9" fillId="0" borderId="0" xfId="0" applyFont="1" applyFill="1"/>
    <xf numFmtId="0" fontId="9" fillId="0" borderId="0" xfId="0" applyFont="1" applyFill="1" applyAlignment="1">
      <alignment vertical="center"/>
    </xf>
    <xf numFmtId="172" fontId="0" fillId="0" borderId="0" xfId="0" applyNumberFormat="1" applyFont="1"/>
    <xf numFmtId="172" fontId="9" fillId="0" borderId="4" xfId="0" applyNumberFormat="1" applyFont="1" applyFill="1" applyBorder="1" applyAlignment="1">
      <alignment horizontal="center" vertical="center" shrinkToFit="1"/>
    </xf>
    <xf numFmtId="172" fontId="8" fillId="0" borderId="4" xfId="0" applyNumberFormat="1" applyFont="1" applyFill="1" applyBorder="1" applyAlignment="1">
      <alignment horizontal="center" vertical="center" wrapText="1" shrinkToFit="1"/>
    </xf>
    <xf numFmtId="172" fontId="0" fillId="0" borderId="0" xfId="0" applyNumberFormat="1" applyFont="1" applyBorder="1"/>
    <xf numFmtId="172" fontId="6" fillId="0" borderId="4" xfId="0" applyNumberFormat="1" applyFont="1" applyFill="1" applyBorder="1" applyAlignment="1">
      <alignment horizontal="center" vertical="center" wrapText="1" shrinkToFit="1"/>
    </xf>
    <xf numFmtId="172" fontId="2" fillId="0" borderId="0" xfId="0" applyNumberFormat="1" applyFont="1" applyFill="1" applyBorder="1" applyAlignment="1">
      <alignment horizontal="center"/>
    </xf>
    <xf numFmtId="172" fontId="2" fillId="0" borderId="0" xfId="0" applyNumberFormat="1" applyFont="1" applyFill="1" applyBorder="1" applyAlignment="1">
      <alignment horizontal="center" shrinkToFit="1"/>
    </xf>
    <xf numFmtId="172" fontId="2" fillId="0" borderId="0" xfId="0" applyNumberFormat="1" applyFont="1" applyBorder="1" applyAlignment="1">
      <alignment horizontal="center"/>
    </xf>
    <xf numFmtId="172" fontId="6" fillId="3" borderId="4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 shrinkToFit="1"/>
    </xf>
    <xf numFmtId="0" fontId="5" fillId="4" borderId="4" xfId="0" applyFont="1" applyFill="1" applyBorder="1" applyAlignment="1">
      <alignment horizontal="center" vertical="center" shrinkToFit="1"/>
    </xf>
    <xf numFmtId="172" fontId="5" fillId="4" borderId="6" xfId="0" applyNumberFormat="1" applyFont="1" applyFill="1" applyBorder="1" applyAlignment="1">
      <alignment horizontal="center" vertical="center" wrapText="1" shrinkToFit="1"/>
    </xf>
    <xf numFmtId="0" fontId="5" fillId="5" borderId="4" xfId="0" applyFont="1" applyFill="1" applyBorder="1" applyAlignment="1">
      <alignment horizontal="center" vertical="center" wrapText="1"/>
    </xf>
    <xf numFmtId="172" fontId="5" fillId="4" borderId="4" xfId="0" applyNumberFormat="1" applyFont="1" applyFill="1" applyBorder="1" applyAlignment="1">
      <alignment horizontal="center" vertical="center" wrapText="1" shrinkToFit="1"/>
    </xf>
    <xf numFmtId="172" fontId="0" fillId="0" borderId="0" xfId="0" applyNumberFormat="1" applyFont="1" applyAlignment="1">
      <alignment horizontal="center" vertical="center"/>
    </xf>
    <xf numFmtId="172" fontId="2" fillId="0" borderId="0" xfId="0" applyNumberFormat="1" applyFont="1" applyFill="1" applyBorder="1" applyAlignment="1">
      <alignment horizontal="center" vertical="center"/>
    </xf>
    <xf numFmtId="172" fontId="0" fillId="0" borderId="0" xfId="0" applyNumberFormat="1" applyFont="1" applyBorder="1" applyAlignment="1">
      <alignment horizontal="center" vertical="center"/>
    </xf>
    <xf numFmtId="172" fontId="2" fillId="0" borderId="0" xfId="0" applyNumberFormat="1" applyFont="1" applyFill="1" applyBorder="1" applyAlignment="1">
      <alignment horizontal="center" vertical="center" shrinkToFit="1"/>
    </xf>
    <xf numFmtId="172" fontId="2" fillId="0" borderId="0" xfId="0" applyNumberFormat="1" applyFont="1" applyBorder="1" applyAlignment="1">
      <alignment horizontal="center" vertical="center"/>
    </xf>
    <xf numFmtId="172" fontId="13" fillId="3" borderId="4" xfId="0" applyNumberFormat="1" applyFont="1" applyFill="1" applyBorder="1" applyAlignment="1">
      <alignment horizontal="center" vertical="center"/>
    </xf>
    <xf numFmtId="172" fontId="5" fillId="5" borderId="4" xfId="0" applyNumberFormat="1" applyFont="1" applyFill="1" applyBorder="1" applyAlignment="1">
      <alignment horizontal="center" vertical="center" wrapText="1"/>
    </xf>
    <xf numFmtId="172" fontId="9" fillId="0" borderId="4" xfId="0" applyNumberFormat="1" applyFont="1" applyBorder="1" applyAlignment="1">
      <alignment horizontal="center" vertical="center"/>
    </xf>
    <xf numFmtId="0" fontId="36" fillId="6" borderId="7" xfId="0" applyFont="1" applyFill="1" applyBorder="1" applyAlignment="1">
      <alignment horizontal="center" vertical="center" wrapText="1"/>
    </xf>
    <xf numFmtId="49" fontId="6" fillId="6" borderId="6" xfId="0" applyNumberFormat="1" applyFont="1" applyFill="1" applyBorder="1" applyAlignment="1">
      <alignment horizontal="center" vertical="center" wrapText="1" shrinkToFit="1"/>
    </xf>
    <xf numFmtId="49" fontId="6" fillId="6" borderId="7" xfId="0" applyNumberFormat="1" applyFont="1" applyFill="1" applyBorder="1" applyAlignment="1">
      <alignment horizontal="center" vertical="center" wrapText="1" shrinkToFit="1"/>
    </xf>
    <xf numFmtId="172" fontId="9" fillId="6" borderId="7" xfId="0" applyNumberFormat="1" applyFont="1" applyFill="1" applyBorder="1" applyAlignment="1">
      <alignment horizontal="center" vertical="center"/>
    </xf>
    <xf numFmtId="172" fontId="6" fillId="6" borderId="8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center" vertical="center" wrapText="1" shrinkToFit="1"/>
    </xf>
    <xf numFmtId="0" fontId="6" fillId="3" borderId="4" xfId="0" applyNumberFormat="1" applyFont="1" applyFill="1" applyBorder="1" applyAlignment="1">
      <alignment horizontal="center" vertical="center" wrapText="1" shrinkToFit="1"/>
    </xf>
    <xf numFmtId="0" fontId="6" fillId="0" borderId="4" xfId="0" applyNumberFormat="1" applyFont="1" applyFill="1" applyBorder="1" applyAlignment="1">
      <alignment horizontal="center" vertical="center" wrapText="1" shrinkToFit="1"/>
    </xf>
    <xf numFmtId="49" fontId="6" fillId="0" borderId="4" xfId="0" applyNumberFormat="1" applyFont="1" applyBorder="1" applyAlignment="1">
      <alignment horizontal="left" vertical="center" wrapText="1" shrinkToFit="1"/>
    </xf>
    <xf numFmtId="49" fontId="6" fillId="0" borderId="4" xfId="0" applyNumberFormat="1" applyFont="1" applyFill="1" applyBorder="1" applyAlignment="1">
      <alignment horizontal="center" vertical="center" wrapText="1" shrinkToFit="1"/>
    </xf>
    <xf numFmtId="0" fontId="7" fillId="0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center" vertical="center" wrapText="1" shrinkToFit="1"/>
    </xf>
    <xf numFmtId="0" fontId="19" fillId="3" borderId="4" xfId="0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center" vertical="center" wrapText="1" shrinkToFit="1"/>
    </xf>
    <xf numFmtId="0" fontId="37" fillId="3" borderId="4" xfId="0" applyFont="1" applyFill="1" applyBorder="1" applyAlignment="1">
      <alignment horizontal="center" vertical="center" shrinkToFit="1"/>
    </xf>
    <xf numFmtId="49" fontId="5" fillId="3" borderId="4" xfId="0" applyNumberFormat="1" applyFont="1" applyFill="1" applyBorder="1" applyAlignment="1">
      <alignment horizontal="center" vertical="center" wrapText="1" shrinkToFit="1"/>
    </xf>
    <xf numFmtId="0" fontId="5" fillId="3" borderId="4" xfId="0" applyNumberFormat="1" applyFont="1" applyFill="1" applyBorder="1" applyAlignment="1">
      <alignment horizontal="center" vertical="center" wrapText="1" shrinkToFit="1"/>
    </xf>
    <xf numFmtId="0" fontId="38" fillId="0" borderId="4" xfId="0" applyNumberFormat="1" applyFont="1" applyBorder="1" applyAlignment="1">
      <alignment horizontal="center" vertical="center" wrapText="1" shrinkToFit="1"/>
    </xf>
    <xf numFmtId="49" fontId="13" fillId="0" borderId="4" xfId="0" applyNumberFormat="1" applyFont="1" applyBorder="1" applyAlignment="1">
      <alignment horizontal="center" vertical="center" wrapText="1" shrinkToFit="1"/>
    </xf>
    <xf numFmtId="49" fontId="9" fillId="0" borderId="4" xfId="0" applyNumberFormat="1" applyFont="1" applyBorder="1" applyAlignment="1">
      <alignment horizontal="center" vertical="center" wrapText="1" shrinkToFit="1"/>
    </xf>
    <xf numFmtId="0" fontId="9" fillId="0" borderId="4" xfId="0" applyNumberFormat="1" applyFont="1" applyBorder="1" applyAlignment="1">
      <alignment horizontal="center" vertical="center" wrapText="1" shrinkToFit="1"/>
    </xf>
    <xf numFmtId="0" fontId="9" fillId="0" borderId="4" xfId="0" applyFont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 wrapText="1" shrinkToFit="1"/>
    </xf>
    <xf numFmtId="0" fontId="19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center" vertical="center" wrapText="1" shrinkToFit="1"/>
    </xf>
    <xf numFmtId="0" fontId="13" fillId="0" borderId="4" xfId="0" applyFont="1" applyFill="1" applyBorder="1" applyAlignment="1">
      <alignment horizontal="center" vertical="center" shrinkToFit="1"/>
    </xf>
    <xf numFmtId="49" fontId="6" fillId="0" borderId="9" xfId="0" applyNumberFormat="1" applyFont="1" applyBorder="1" applyAlignment="1">
      <alignment horizontal="center" vertical="center" wrapText="1" shrinkToFit="1"/>
    </xf>
    <xf numFmtId="0" fontId="6" fillId="0" borderId="9" xfId="0" applyNumberFormat="1" applyFont="1" applyBorder="1" applyAlignment="1">
      <alignment horizontal="center" vertical="center" wrapText="1" shrinkToFit="1"/>
    </xf>
    <xf numFmtId="49" fontId="6" fillId="3" borderId="10" xfId="0" applyNumberFormat="1" applyFont="1" applyFill="1" applyBorder="1" applyAlignment="1">
      <alignment horizontal="center" vertical="center" wrapText="1" shrinkToFit="1"/>
    </xf>
    <xf numFmtId="49" fontId="6" fillId="0" borderId="10" xfId="0" applyNumberFormat="1" applyFont="1" applyBorder="1" applyAlignment="1">
      <alignment horizontal="center" vertical="center" wrapText="1" shrinkToFit="1"/>
    </xf>
    <xf numFmtId="49" fontId="6" fillId="0" borderId="10" xfId="0" applyNumberFormat="1" applyFont="1" applyFill="1" applyBorder="1" applyAlignment="1">
      <alignment horizontal="center" vertical="center" wrapText="1" shrinkToFit="1"/>
    </xf>
    <xf numFmtId="49" fontId="13" fillId="0" borderId="10" xfId="0" applyNumberFormat="1" applyFont="1" applyBorder="1" applyAlignment="1">
      <alignment horizontal="center" vertical="center" wrapText="1" shrinkToFit="1"/>
    </xf>
    <xf numFmtId="0" fontId="6" fillId="0" borderId="10" xfId="0" applyNumberFormat="1" applyFont="1" applyBorder="1" applyAlignment="1">
      <alignment horizontal="center" vertical="center" wrapText="1" shrinkToFit="1"/>
    </xf>
    <xf numFmtId="49" fontId="5" fillId="0" borderId="10" xfId="0" applyNumberFormat="1" applyFont="1" applyBorder="1" applyAlignment="1">
      <alignment horizontal="center" vertical="center" wrapText="1" shrinkToFit="1"/>
    </xf>
    <xf numFmtId="0" fontId="9" fillId="0" borderId="10" xfId="0" applyFont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 wrapText="1" shrinkToFit="1"/>
    </xf>
    <xf numFmtId="49" fontId="6" fillId="0" borderId="11" xfId="0" applyNumberFormat="1" applyFont="1" applyBorder="1" applyAlignment="1">
      <alignment horizontal="center" vertical="center" wrapText="1" shrinkToFit="1"/>
    </xf>
    <xf numFmtId="49" fontId="6" fillId="0" borderId="12" xfId="0" applyNumberFormat="1" applyFont="1" applyBorder="1" applyAlignment="1">
      <alignment horizontal="center" vertical="center" wrapText="1" shrinkToFit="1"/>
    </xf>
    <xf numFmtId="0" fontId="7" fillId="3" borderId="12" xfId="0" applyFont="1" applyFill="1" applyBorder="1" applyAlignment="1">
      <alignment horizontal="left" vertical="center" wrapText="1"/>
    </xf>
    <xf numFmtId="0" fontId="6" fillId="0" borderId="12" xfId="0" applyNumberFormat="1" applyFont="1" applyBorder="1" applyAlignment="1">
      <alignment horizontal="center" vertical="center" wrapText="1" shrinkToFit="1"/>
    </xf>
    <xf numFmtId="0" fontId="6" fillId="0" borderId="12" xfId="0" applyNumberFormat="1" applyFont="1" applyFill="1" applyBorder="1" applyAlignment="1">
      <alignment horizontal="center" vertical="center" wrapText="1" shrinkToFit="1"/>
    </xf>
    <xf numFmtId="49" fontId="6" fillId="0" borderId="13" xfId="0" applyNumberFormat="1" applyFont="1" applyBorder="1" applyAlignment="1">
      <alignment horizontal="center" vertical="center" wrapText="1" shrinkToFit="1"/>
    </xf>
    <xf numFmtId="0" fontId="7" fillId="0" borderId="12" xfId="0" applyFont="1" applyFill="1" applyBorder="1" applyAlignment="1">
      <alignment horizontal="left" vertical="center" wrapText="1"/>
    </xf>
    <xf numFmtId="49" fontId="9" fillId="0" borderId="10" xfId="0" applyNumberFormat="1" applyFont="1" applyBorder="1" applyAlignment="1">
      <alignment horizontal="center" vertical="center" wrapText="1" shrinkToFit="1"/>
    </xf>
    <xf numFmtId="0" fontId="13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 shrinkToFit="1"/>
    </xf>
    <xf numFmtId="49" fontId="5" fillId="3" borderId="10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49" fontId="6" fillId="3" borderId="12" xfId="0" applyNumberFormat="1" applyFont="1" applyFill="1" applyBorder="1" applyAlignment="1">
      <alignment horizontal="center" vertical="center" wrapText="1" shrinkToFi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2" xfId="0" applyNumberFormat="1" applyFont="1" applyFill="1" applyBorder="1" applyAlignment="1">
      <alignment horizontal="center" vertical="center" wrapText="1" shrinkToFit="1"/>
    </xf>
    <xf numFmtId="49" fontId="6" fillId="3" borderId="13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 wrapText="1" shrinkToFit="1"/>
    </xf>
    <xf numFmtId="0" fontId="6" fillId="3" borderId="9" xfId="0" applyFont="1" applyFill="1" applyBorder="1" applyAlignment="1">
      <alignment horizontal="left" vertical="center" wrapText="1"/>
    </xf>
    <xf numFmtId="0" fontId="6" fillId="3" borderId="9" xfId="0" applyNumberFormat="1" applyFont="1" applyFill="1" applyBorder="1" applyAlignment="1">
      <alignment horizontal="center" vertical="center" wrapText="1" shrinkToFit="1"/>
    </xf>
    <xf numFmtId="49" fontId="6" fillId="0" borderId="11" xfId="0" applyNumberFormat="1" applyFont="1" applyFill="1" applyBorder="1" applyAlignment="1">
      <alignment horizontal="center" vertical="center"/>
    </xf>
    <xf numFmtId="49" fontId="6" fillId="0" borderId="12" xfId="0" applyNumberFormat="1" applyFont="1" applyFill="1" applyBorder="1" applyAlignment="1">
      <alignment horizontal="center" vertical="center" wrapText="1" shrinkToFit="1"/>
    </xf>
    <xf numFmtId="49" fontId="5" fillId="3" borderId="11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 wrapText="1" shrinkToFit="1"/>
    </xf>
    <xf numFmtId="0" fontId="19" fillId="3" borderId="12" xfId="0" applyFont="1" applyFill="1" applyBorder="1" applyAlignment="1">
      <alignment horizontal="left" vertical="center" wrapText="1"/>
    </xf>
    <xf numFmtId="0" fontId="5" fillId="3" borderId="12" xfId="0" applyNumberFormat="1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shrinkToFit="1"/>
    </xf>
    <xf numFmtId="49" fontId="9" fillId="0" borderId="13" xfId="0" applyNumberFormat="1" applyFont="1" applyFill="1" applyBorder="1" applyAlignment="1">
      <alignment horizontal="center" vertical="center" wrapText="1" shrinkToFit="1"/>
    </xf>
    <xf numFmtId="3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49" fontId="13" fillId="0" borderId="4" xfId="0" applyNumberFormat="1" applyFont="1" applyFill="1" applyBorder="1" applyAlignment="1">
      <alignment horizontal="left" vertical="center" wrapText="1" shrinkToFit="1"/>
    </xf>
    <xf numFmtId="49" fontId="6" fillId="0" borderId="4" xfId="0" applyNumberFormat="1" applyFont="1" applyFill="1" applyBorder="1" applyAlignment="1">
      <alignment horizontal="left" vertical="center" wrapText="1" shrinkToFit="1"/>
    </xf>
    <xf numFmtId="49" fontId="6" fillId="3" borderId="12" xfId="0" applyNumberFormat="1" applyFont="1" applyFill="1" applyBorder="1" applyAlignment="1">
      <alignment horizontal="center" vertical="center" wrapText="1" shrinkToFit="1"/>
    </xf>
    <xf numFmtId="3" fontId="6" fillId="3" borderId="4" xfId="0" applyNumberFormat="1" applyFont="1" applyFill="1" applyBorder="1" applyAlignment="1">
      <alignment horizontal="center" vertical="center" wrapText="1"/>
    </xf>
    <xf numFmtId="172" fontId="6" fillId="3" borderId="4" xfId="0" applyNumberFormat="1" applyFont="1" applyFill="1" applyBorder="1" applyAlignment="1">
      <alignment horizontal="center" vertical="center" wrapText="1" shrinkToFit="1"/>
    </xf>
    <xf numFmtId="173" fontId="6" fillId="3" borderId="4" xfId="0" applyNumberFormat="1" applyFont="1" applyFill="1" applyBorder="1" applyAlignment="1">
      <alignment horizontal="center" vertical="center" wrapText="1"/>
    </xf>
    <xf numFmtId="172" fontId="6" fillId="0" borderId="14" xfId="0" applyNumberFormat="1" applyFont="1" applyFill="1" applyBorder="1" applyAlignment="1">
      <alignment horizontal="center" vertical="center"/>
    </xf>
    <xf numFmtId="172" fontId="9" fillId="0" borderId="14" xfId="0" applyNumberFormat="1" applyFont="1" applyBorder="1" applyAlignment="1">
      <alignment horizontal="center" vertical="center"/>
    </xf>
    <xf numFmtId="172" fontId="9" fillId="0" borderId="14" xfId="0" applyNumberFormat="1" applyFont="1" applyFill="1" applyBorder="1" applyAlignment="1">
      <alignment horizontal="center" vertical="center"/>
    </xf>
    <xf numFmtId="172" fontId="13" fillId="0" borderId="14" xfId="0" applyNumberFormat="1" applyFont="1" applyBorder="1" applyAlignment="1">
      <alignment horizontal="center" vertical="center" wrapText="1" shrinkToFit="1"/>
    </xf>
    <xf numFmtId="172" fontId="6" fillId="0" borderId="14" xfId="0" applyNumberFormat="1" applyFont="1" applyBorder="1" applyAlignment="1">
      <alignment horizontal="center" vertical="center" wrapText="1" shrinkToFit="1"/>
    </xf>
    <xf numFmtId="172" fontId="39" fillId="0" borderId="14" xfId="0" applyNumberFormat="1" applyFont="1" applyFill="1" applyBorder="1" applyAlignment="1">
      <alignment horizontal="center" vertical="center" wrapText="1" shrinkToFit="1"/>
    </xf>
    <xf numFmtId="172" fontId="8" fillId="0" borderId="14" xfId="0" applyNumberFormat="1" applyFont="1" applyFill="1" applyBorder="1" applyAlignment="1">
      <alignment horizontal="center" vertical="center" wrapText="1" shrinkToFit="1"/>
    </xf>
    <xf numFmtId="172" fontId="17" fillId="0" borderId="14" xfId="0" applyNumberFormat="1" applyFont="1" applyFill="1" applyBorder="1" applyAlignment="1">
      <alignment horizontal="center" vertical="center" wrapText="1" shrinkToFit="1"/>
    </xf>
    <xf numFmtId="172" fontId="8" fillId="0" borderId="15" xfId="0" applyNumberFormat="1" applyFont="1" applyFill="1" applyBorder="1" applyAlignment="1">
      <alignment horizontal="center" vertical="center" wrapText="1" shrinkToFit="1"/>
    </xf>
    <xf numFmtId="172" fontId="8" fillId="0" borderId="16" xfId="0" applyNumberFormat="1" applyFont="1" applyFill="1" applyBorder="1" applyAlignment="1">
      <alignment horizontal="center" vertical="center" wrapText="1" shrinkToFit="1"/>
    </xf>
    <xf numFmtId="172" fontId="9" fillId="0" borderId="14" xfId="0" applyNumberFormat="1" applyFont="1" applyFill="1" applyBorder="1" applyAlignment="1">
      <alignment horizontal="center" vertical="center" shrinkToFit="1"/>
    </xf>
    <xf numFmtId="172" fontId="8" fillId="3" borderId="14" xfId="0" applyNumberFormat="1" applyFont="1" applyFill="1" applyBorder="1" applyAlignment="1">
      <alignment horizontal="center" vertical="center" wrapText="1" shrinkToFit="1"/>
    </xf>
    <xf numFmtId="172" fontId="13" fillId="0" borderId="14" xfId="0" applyNumberFormat="1" applyFont="1" applyFill="1" applyBorder="1" applyAlignment="1">
      <alignment horizontal="center" vertical="center" shrinkToFit="1"/>
    </xf>
    <xf numFmtId="172" fontId="37" fillId="3" borderId="14" xfId="0" applyNumberFormat="1" applyFont="1" applyFill="1" applyBorder="1" applyAlignment="1">
      <alignment horizontal="center" vertical="center" shrinkToFit="1"/>
    </xf>
    <xf numFmtId="172" fontId="9" fillId="0" borderId="15" xfId="0" applyNumberFormat="1" applyFont="1" applyFill="1" applyBorder="1" applyAlignment="1">
      <alignment horizontal="center" vertical="center" shrinkToFit="1"/>
    </xf>
    <xf numFmtId="172" fontId="5" fillId="0" borderId="14" xfId="0" applyNumberFormat="1" applyFont="1" applyFill="1" applyBorder="1" applyAlignment="1">
      <alignment horizontal="center" vertical="center" wrapText="1" shrinkToFit="1"/>
    </xf>
    <xf numFmtId="172" fontId="6" fillId="0" borderId="14" xfId="0" applyNumberFormat="1" applyFont="1" applyFill="1" applyBorder="1" applyAlignment="1">
      <alignment horizontal="center" vertical="center" wrapText="1" shrinkToFit="1"/>
    </xf>
    <xf numFmtId="172" fontId="6" fillId="3" borderId="14" xfId="0" applyNumberFormat="1" applyFont="1" applyFill="1" applyBorder="1" applyAlignment="1">
      <alignment horizontal="center" vertical="center" wrapText="1" shrinkToFit="1"/>
    </xf>
    <xf numFmtId="172" fontId="5" fillId="0" borderId="15" xfId="0" applyNumberFormat="1" applyFont="1" applyFill="1" applyBorder="1" applyAlignment="1">
      <alignment horizontal="center" vertical="center" wrapText="1" shrinkToFit="1"/>
    </xf>
    <xf numFmtId="172" fontId="6" fillId="0" borderId="15" xfId="0" applyNumberFormat="1" applyFont="1" applyFill="1" applyBorder="1" applyAlignment="1">
      <alignment horizontal="center" vertical="center" wrapText="1" shrinkToFit="1"/>
    </xf>
    <xf numFmtId="172" fontId="6" fillId="0" borderId="16" xfId="0" applyNumberFormat="1" applyFont="1" applyFill="1" applyBorder="1" applyAlignment="1">
      <alignment horizontal="center" vertical="center" wrapText="1" shrinkToFit="1"/>
    </xf>
    <xf numFmtId="172" fontId="6" fillId="3" borderId="15" xfId="0" applyNumberFormat="1" applyFont="1" applyFill="1" applyBorder="1" applyAlignment="1">
      <alignment horizontal="center" vertical="center" wrapText="1" shrinkToFit="1"/>
    </xf>
    <xf numFmtId="172" fontId="6" fillId="0" borderId="4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center" vertical="center" wrapText="1" shrinkToFit="1"/>
    </xf>
    <xf numFmtId="0" fontId="6" fillId="3" borderId="4" xfId="0" applyNumberFormat="1" applyFont="1" applyFill="1" applyBorder="1" applyAlignment="1">
      <alignment horizontal="center" vertical="center" wrapText="1" shrinkToFit="1"/>
    </xf>
    <xf numFmtId="49" fontId="6" fillId="3" borderId="10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 wrapText="1" shrinkToFit="1"/>
    </xf>
    <xf numFmtId="172" fontId="9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shrinkToFit="1"/>
    </xf>
    <xf numFmtId="0" fontId="9" fillId="3" borderId="4" xfId="0" applyFont="1" applyFill="1" applyBorder="1" applyAlignment="1">
      <alignment horizontal="left" vertical="center" shrinkToFit="1"/>
    </xf>
    <xf numFmtId="172" fontId="9" fillId="3" borderId="4" xfId="0" applyNumberFormat="1" applyFont="1" applyFill="1" applyBorder="1" applyAlignment="1">
      <alignment horizontal="center" vertical="center" shrinkToFit="1"/>
    </xf>
    <xf numFmtId="172" fontId="9" fillId="3" borderId="4" xfId="0" applyNumberFormat="1" applyFont="1" applyFill="1" applyBorder="1" applyAlignment="1">
      <alignment horizontal="center"/>
    </xf>
    <xf numFmtId="172" fontId="6" fillId="3" borderId="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shrinkToFit="1"/>
    </xf>
    <xf numFmtId="174" fontId="6" fillId="3" borderId="12" xfId="0" applyNumberFormat="1" applyFont="1" applyFill="1" applyBorder="1" applyAlignment="1">
      <alignment horizontal="center" vertical="center" wrapText="1" shrinkToFit="1"/>
    </xf>
    <xf numFmtId="3" fontId="9" fillId="3" borderId="15" xfId="0" applyNumberFormat="1" applyFont="1" applyFill="1" applyBorder="1" applyAlignment="1">
      <alignment horizontal="center" vertical="center" shrinkToFit="1"/>
    </xf>
    <xf numFmtId="0" fontId="9" fillId="3" borderId="10" xfId="0" applyFont="1" applyFill="1" applyBorder="1" applyAlignment="1">
      <alignment horizontal="center" vertical="center" shrinkToFit="1"/>
    </xf>
    <xf numFmtId="174" fontId="9" fillId="3" borderId="4" xfId="0" applyNumberFormat="1" applyFont="1" applyFill="1" applyBorder="1" applyAlignment="1">
      <alignment horizontal="center" vertical="center" shrinkToFit="1"/>
    </xf>
    <xf numFmtId="3" fontId="9" fillId="3" borderId="14" xfId="0" applyNumberFormat="1" applyFont="1" applyFill="1" applyBorder="1" applyAlignment="1">
      <alignment horizontal="center" vertical="center" shrinkToFit="1"/>
    </xf>
    <xf numFmtId="0" fontId="9" fillId="3" borderId="4" xfId="0" applyFont="1" applyFill="1" applyBorder="1" applyAlignment="1">
      <alignment vertical="center" wrapText="1"/>
    </xf>
    <xf numFmtId="0" fontId="9" fillId="3" borderId="4" xfId="0" applyNumberFormat="1" applyFont="1" applyFill="1" applyBorder="1" applyAlignment="1">
      <alignment horizontal="center" vertical="center" wrapText="1" shrinkToFit="1"/>
    </xf>
    <xf numFmtId="172" fontId="6" fillId="0" borderId="4" xfId="0" applyNumberFormat="1" applyFont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172" fontId="9" fillId="0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 wrapText="1"/>
    </xf>
    <xf numFmtId="172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72" fontId="5" fillId="4" borderId="4" xfId="0" applyNumberFormat="1" applyFont="1" applyFill="1" applyBorder="1" applyAlignment="1">
      <alignment horizontal="center" vertical="center" wrapText="1"/>
    </xf>
    <xf numFmtId="172" fontId="6" fillId="0" borderId="4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2" fontId="9" fillId="3" borderId="4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172" fontId="6" fillId="0" borderId="0" xfId="0" applyNumberFormat="1" applyFont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center" vertical="center" wrapText="1" shrinkToFit="1"/>
    </xf>
    <xf numFmtId="0" fontId="6" fillId="3" borderId="4" xfId="0" applyNumberFormat="1" applyFont="1" applyFill="1" applyBorder="1" applyAlignment="1">
      <alignment horizontal="center" vertical="center" wrapText="1" shrinkToFit="1"/>
    </xf>
    <xf numFmtId="0" fontId="6" fillId="3" borderId="4" xfId="0" applyFont="1" applyFill="1" applyBorder="1" applyAlignment="1">
      <alignment horizontal="left" vertical="center" wrapText="1"/>
    </xf>
    <xf numFmtId="49" fontId="9" fillId="3" borderId="4" xfId="0" applyNumberFormat="1" applyFont="1" applyFill="1" applyBorder="1" applyAlignment="1">
      <alignment horizontal="center" vertical="center" wrapText="1" shrinkToFit="1"/>
    </xf>
    <xf numFmtId="174" fontId="6" fillId="3" borderId="4" xfId="0" applyNumberFormat="1" applyFont="1" applyFill="1" applyBorder="1" applyAlignment="1">
      <alignment horizontal="center" vertical="center" wrapText="1" shrinkToFit="1"/>
    </xf>
    <xf numFmtId="0" fontId="0" fillId="3" borderId="4" xfId="0" applyFill="1" applyBorder="1" applyAlignment="1">
      <alignment vertical="center" wrapText="1"/>
    </xf>
    <xf numFmtId="172" fontId="9" fillId="3" borderId="4" xfId="0" applyNumberFormat="1" applyFont="1" applyFill="1" applyBorder="1" applyAlignment="1">
      <alignment vertical="center" wrapText="1"/>
    </xf>
    <xf numFmtId="172" fontId="8" fillId="3" borderId="4" xfId="0" applyNumberFormat="1" applyFont="1" applyFill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center" vertical="center" wrapText="1" shrinkToFit="1"/>
    </xf>
    <xf numFmtId="0" fontId="6" fillId="3" borderId="4" xfId="0" applyNumberFormat="1" applyFont="1" applyFill="1" applyBorder="1" applyAlignment="1">
      <alignment horizontal="center" vertical="center" wrapText="1" shrinkToFit="1"/>
    </xf>
    <xf numFmtId="49" fontId="9" fillId="3" borderId="4" xfId="0" applyNumberFormat="1" applyFont="1" applyFill="1" applyBorder="1" applyAlignment="1">
      <alignment horizontal="center" vertical="center" wrapText="1" shrinkToFit="1"/>
    </xf>
    <xf numFmtId="174" fontId="6" fillId="3" borderId="4" xfId="0" applyNumberFormat="1" applyFont="1" applyFill="1" applyBorder="1" applyAlignment="1">
      <alignment horizontal="center" vertical="center" wrapText="1" shrinkToFit="1"/>
    </xf>
    <xf numFmtId="172" fontId="6" fillId="0" borderId="6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left" vertical="center" wrapText="1"/>
    </xf>
    <xf numFmtId="49" fontId="40" fillId="7" borderId="4" xfId="14" applyNumberFormat="1" applyFont="1" applyFill="1" applyBorder="1" applyAlignment="1">
      <alignment horizontal="left" vertical="center"/>
    </xf>
    <xf numFmtId="0" fontId="41" fillId="8" borderId="4" xfId="13" applyFont="1" applyFill="1" applyBorder="1" applyAlignment="1">
      <alignment horizontal="left"/>
    </xf>
    <xf numFmtId="0" fontId="41" fillId="9" borderId="4" xfId="13" applyFont="1" applyFill="1" applyBorder="1" applyAlignment="1">
      <alignment horizontal="left"/>
    </xf>
    <xf numFmtId="0" fontId="41" fillId="10" borderId="4" xfId="13" applyFont="1" applyFill="1" applyBorder="1" applyAlignment="1">
      <alignment horizontal="left"/>
    </xf>
    <xf numFmtId="49" fontId="42" fillId="2" borderId="4" xfId="52" applyNumberFormat="1" applyFont="1" applyFill="1" applyBorder="1" applyAlignment="1">
      <alignment horizontal="left" vertical="center"/>
    </xf>
    <xf numFmtId="49" fontId="43" fillId="0" borderId="4" xfId="13" applyNumberFormat="1" applyFont="1" applyBorder="1" applyAlignment="1">
      <alignment horizontal="left"/>
    </xf>
    <xf numFmtId="49" fontId="43" fillId="0" borderId="4" xfId="13" applyNumberFormat="1" applyFont="1" applyBorder="1" applyAlignment="1">
      <alignment horizontal="left" vertical="top"/>
    </xf>
    <xf numFmtId="49" fontId="43" fillId="0" borderId="4" xfId="39" applyNumberFormat="1" applyFont="1" applyBorder="1" applyAlignment="1">
      <alignment horizontal="left" vertical="top"/>
    </xf>
    <xf numFmtId="49" fontId="43" fillId="0" borderId="4" xfId="13" applyNumberFormat="1" applyFont="1" applyBorder="1" applyAlignment="1">
      <alignment horizontal="left" vertical="center"/>
    </xf>
    <xf numFmtId="49" fontId="43" fillId="0" borderId="4" xfId="13" applyNumberFormat="1" applyFont="1" applyFill="1" applyBorder="1" applyAlignment="1">
      <alignment horizontal="left" vertical="center"/>
    </xf>
    <xf numFmtId="49" fontId="43" fillId="0" borderId="4" xfId="39" applyNumberFormat="1" applyFont="1" applyBorder="1" applyAlignment="1">
      <alignment horizontal="left" vertical="center"/>
    </xf>
    <xf numFmtId="49" fontId="44" fillId="0" borderId="4" xfId="13" applyNumberFormat="1" applyFont="1" applyBorder="1" applyAlignment="1">
      <alignment horizontal="left"/>
    </xf>
    <xf numFmtId="49" fontId="44" fillId="3" borderId="4" xfId="13" applyNumberFormat="1" applyFont="1" applyFill="1" applyBorder="1" applyAlignment="1">
      <alignment horizontal="left"/>
    </xf>
    <xf numFmtId="49" fontId="43" fillId="0" borderId="4" xfId="54" applyNumberFormat="1" applyFont="1" applyFill="1" applyBorder="1" applyAlignment="1">
      <alignment horizontal="left" vertical="center"/>
    </xf>
    <xf numFmtId="49" fontId="43" fillId="3" borderId="4" xfId="54" applyNumberFormat="1" applyFont="1" applyFill="1" applyBorder="1" applyAlignment="1">
      <alignment horizontal="left" vertical="center"/>
    </xf>
    <xf numFmtId="49" fontId="43" fillId="3" borderId="4" xfId="13" applyNumberFormat="1" applyFont="1" applyFill="1" applyBorder="1" applyAlignment="1">
      <alignment horizontal="left"/>
    </xf>
    <xf numFmtId="49" fontId="43" fillId="3" borderId="4" xfId="13" applyNumberFormat="1" applyFont="1" applyFill="1" applyBorder="1" applyAlignment="1">
      <alignment horizontal="left" vertical="center"/>
    </xf>
    <xf numFmtId="49" fontId="44" fillId="3" borderId="4" xfId="13" applyNumberFormat="1" applyFont="1" applyFill="1" applyBorder="1" applyAlignment="1">
      <alignment horizontal="left" vertical="center"/>
    </xf>
    <xf numFmtId="0" fontId="45" fillId="9" borderId="4" xfId="13" applyFont="1" applyFill="1" applyBorder="1" applyAlignment="1">
      <alignment horizontal="left"/>
    </xf>
    <xf numFmtId="0" fontId="45" fillId="10" borderId="4" xfId="13" applyFont="1" applyFill="1" applyBorder="1" applyAlignment="1">
      <alignment horizontal="left"/>
    </xf>
    <xf numFmtId="49" fontId="44" fillId="0" borderId="4" xfId="54" applyNumberFormat="1" applyFont="1" applyFill="1" applyBorder="1" applyAlignment="1">
      <alignment horizontal="left" vertical="center"/>
    </xf>
    <xf numFmtId="49" fontId="44" fillId="3" borderId="4" xfId="54" applyNumberFormat="1" applyFont="1" applyFill="1" applyBorder="1" applyAlignment="1">
      <alignment horizontal="left" vertical="center"/>
    </xf>
    <xf numFmtId="0" fontId="41" fillId="8" borderId="4" xfId="13" applyFont="1" applyFill="1" applyBorder="1" applyAlignment="1">
      <alignment horizontal="center"/>
    </xf>
    <xf numFmtId="0" fontId="41" fillId="9" borderId="4" xfId="13" applyFont="1" applyFill="1" applyBorder="1" applyAlignment="1">
      <alignment horizontal="center"/>
    </xf>
    <xf numFmtId="0" fontId="41" fillId="10" borderId="4" xfId="13" applyFont="1" applyFill="1" applyBorder="1" applyAlignment="1">
      <alignment horizontal="center"/>
    </xf>
    <xf numFmtId="49" fontId="43" fillId="2" borderId="4" xfId="53" applyNumberFormat="1" applyFont="1" applyFill="1" applyBorder="1" applyAlignment="1">
      <alignment horizontal="left" vertical="center"/>
    </xf>
    <xf numFmtId="49" fontId="43" fillId="0" borderId="4" xfId="53" applyNumberFormat="1" applyFont="1" applyFill="1" applyBorder="1" applyAlignment="1">
      <alignment horizontal="left" vertical="center"/>
    </xf>
    <xf numFmtId="49" fontId="42" fillId="2" borderId="4" xfId="52" applyNumberFormat="1" applyFont="1" applyFill="1" applyBorder="1" applyAlignment="1">
      <alignment horizontal="left" vertical="top"/>
    </xf>
    <xf numFmtId="49" fontId="43" fillId="3" borderId="4" xfId="53" applyNumberFormat="1" applyFont="1" applyFill="1" applyBorder="1" applyAlignment="1">
      <alignment horizontal="left" vertical="center"/>
    </xf>
    <xf numFmtId="0" fontId="45" fillId="9" borderId="4" xfId="13" applyFont="1" applyFill="1" applyBorder="1" applyAlignment="1">
      <alignment horizontal="center"/>
    </xf>
    <xf numFmtId="0" fontId="45" fillId="10" borderId="4" xfId="13" applyFont="1" applyFill="1" applyBorder="1" applyAlignment="1">
      <alignment horizontal="center"/>
    </xf>
    <xf numFmtId="49" fontId="44" fillId="0" borderId="4" xfId="53" applyNumberFormat="1" applyFont="1" applyFill="1" applyBorder="1" applyAlignment="1">
      <alignment horizontal="left" vertical="center"/>
    </xf>
    <xf numFmtId="49" fontId="44" fillId="3" borderId="4" xfId="53" applyNumberFormat="1" applyFont="1" applyFill="1" applyBorder="1" applyAlignment="1">
      <alignment horizontal="left" vertical="center"/>
    </xf>
    <xf numFmtId="49" fontId="44" fillId="2" borderId="4" xfId="53" applyNumberFormat="1" applyFont="1" applyFill="1" applyBorder="1" applyAlignment="1">
      <alignment horizontal="left" vertical="center"/>
    </xf>
    <xf numFmtId="0" fontId="40" fillId="7" borderId="4" xfId="14" applyFont="1" applyFill="1" applyBorder="1" applyAlignment="1">
      <alignment horizontal="center" vertical="center" wrapText="1"/>
    </xf>
    <xf numFmtId="0" fontId="43" fillId="0" borderId="4" xfId="13" applyFont="1" applyBorder="1" applyAlignment="1">
      <alignment horizontal="center" vertical="center"/>
    </xf>
    <xf numFmtId="0" fontId="41" fillId="0" borderId="4" xfId="13" applyFont="1" applyFill="1" applyBorder="1" applyAlignment="1">
      <alignment horizontal="center"/>
    </xf>
    <xf numFmtId="0" fontId="43" fillId="3" borderId="4" xfId="13" applyFont="1" applyFill="1" applyBorder="1" applyAlignment="1">
      <alignment horizontal="center" vertical="center"/>
    </xf>
    <xf numFmtId="0" fontId="44" fillId="3" borderId="4" xfId="13" applyFont="1" applyFill="1" applyBorder="1" applyAlignment="1">
      <alignment horizontal="center" vertical="center"/>
    </xf>
    <xf numFmtId="49" fontId="44" fillId="3" borderId="4" xfId="13" applyNumberFormat="1" applyFont="1" applyFill="1" applyBorder="1" applyAlignment="1">
      <alignment horizontal="right" vertical="center"/>
    </xf>
    <xf numFmtId="0" fontId="44" fillId="0" borderId="4" xfId="13" applyFont="1" applyBorder="1" applyAlignment="1">
      <alignment horizontal="center" vertical="center"/>
    </xf>
    <xf numFmtId="49" fontId="40" fillId="7" borderId="4" xfId="14" applyNumberFormat="1" applyFont="1" applyFill="1" applyBorder="1" applyAlignment="1">
      <alignment horizontal="center" vertical="center" wrapText="1"/>
    </xf>
    <xf numFmtId="49" fontId="40" fillId="7" borderId="4" xfId="44" applyNumberFormat="1" applyFont="1" applyFill="1" applyBorder="1" applyAlignment="1">
      <alignment horizontal="center" vertical="center" wrapText="1"/>
    </xf>
    <xf numFmtId="49" fontId="40" fillId="7" borderId="4" xfId="15" applyNumberFormat="1" applyFont="1" applyFill="1" applyBorder="1" applyAlignment="1">
      <alignment horizontal="center" vertical="center" wrapText="1"/>
    </xf>
    <xf numFmtId="175" fontId="40" fillId="7" borderId="4" xfId="44" applyNumberFormat="1" applyFont="1" applyFill="1" applyBorder="1" applyAlignment="1">
      <alignment horizontal="center" vertical="center" wrapText="1"/>
    </xf>
    <xf numFmtId="175" fontId="41" fillId="8" borderId="4" xfId="13" applyNumberFormat="1" applyFont="1" applyFill="1" applyBorder="1" applyAlignment="1">
      <alignment horizontal="center"/>
    </xf>
    <xf numFmtId="175" fontId="41" fillId="9" borderId="4" xfId="13" applyNumberFormat="1" applyFont="1" applyFill="1" applyBorder="1" applyAlignment="1">
      <alignment horizontal="center"/>
    </xf>
    <xf numFmtId="175" fontId="41" fillId="10" borderId="4" xfId="13" applyNumberFormat="1" applyFont="1" applyFill="1" applyBorder="1" applyAlignment="1">
      <alignment horizontal="center"/>
    </xf>
    <xf numFmtId="175" fontId="43" fillId="0" borderId="4" xfId="13" applyNumberFormat="1" applyFont="1" applyFill="1" applyBorder="1" applyAlignment="1">
      <alignment horizontal="center" vertical="center"/>
    </xf>
    <xf numFmtId="175" fontId="44" fillId="0" borderId="4" xfId="13" applyNumberFormat="1" applyFont="1" applyBorder="1" applyAlignment="1">
      <alignment horizontal="center" vertical="center"/>
    </xf>
    <xf numFmtId="175" fontId="43" fillId="0" borderId="4" xfId="13" applyNumberFormat="1" applyFont="1" applyBorder="1" applyAlignment="1">
      <alignment horizontal="center" vertical="center"/>
    </xf>
    <xf numFmtId="175" fontId="43" fillId="0" borderId="4" xfId="13" applyNumberFormat="1" applyFont="1" applyFill="1" applyBorder="1" applyAlignment="1">
      <alignment horizontal="center"/>
    </xf>
    <xf numFmtId="175" fontId="44" fillId="0" borderId="4" xfId="13" applyNumberFormat="1" applyFont="1" applyFill="1" applyBorder="1" applyAlignment="1">
      <alignment horizontal="center" vertical="center"/>
    </xf>
    <xf numFmtId="175" fontId="45" fillId="9" borderId="4" xfId="13" applyNumberFormat="1" applyFont="1" applyFill="1" applyBorder="1" applyAlignment="1">
      <alignment horizontal="center"/>
    </xf>
    <xf numFmtId="175" fontId="45" fillId="10" borderId="4" xfId="13" applyNumberFormat="1" applyFont="1" applyFill="1" applyBorder="1" applyAlignment="1">
      <alignment horizontal="center"/>
    </xf>
    <xf numFmtId="175" fontId="44" fillId="3" borderId="4" xfId="13" applyNumberFormat="1" applyFont="1" applyFill="1" applyBorder="1" applyAlignment="1">
      <alignment horizontal="center" vertical="center"/>
    </xf>
    <xf numFmtId="9" fontId="41" fillId="9" borderId="4" xfId="55" applyFont="1" applyFill="1" applyBorder="1" applyAlignment="1">
      <alignment horizontal="center"/>
    </xf>
    <xf numFmtId="9" fontId="41" fillId="10" borderId="4" xfId="55" applyFont="1" applyFill="1" applyBorder="1" applyAlignment="1">
      <alignment horizontal="center"/>
    </xf>
    <xf numFmtId="4" fontId="40" fillId="7" borderId="4" xfId="55" applyNumberFormat="1" applyFont="1" applyFill="1" applyBorder="1" applyAlignment="1">
      <alignment horizontal="center" vertical="center" wrapText="1"/>
    </xf>
    <xf numFmtId="4" fontId="41" fillId="8" borderId="4" xfId="55" applyNumberFormat="1" applyFont="1" applyFill="1" applyBorder="1" applyAlignment="1">
      <alignment horizontal="center"/>
    </xf>
    <xf numFmtId="4" fontId="41" fillId="9" borderId="4" xfId="55" applyNumberFormat="1" applyFont="1" applyFill="1" applyBorder="1" applyAlignment="1">
      <alignment horizontal="center"/>
    </xf>
    <xf numFmtId="4" fontId="41" fillId="10" borderId="4" xfId="55" applyNumberFormat="1" applyFont="1" applyFill="1" applyBorder="1" applyAlignment="1">
      <alignment horizontal="center"/>
    </xf>
    <xf numFmtId="4" fontId="43" fillId="0" borderId="4" xfId="55" applyNumberFormat="1" applyFont="1" applyFill="1" applyBorder="1" applyAlignment="1">
      <alignment horizontal="center" vertical="center"/>
    </xf>
    <xf numFmtId="4" fontId="44" fillId="0" borderId="4" xfId="55" applyNumberFormat="1" applyFont="1" applyBorder="1" applyAlignment="1">
      <alignment horizontal="center" vertical="center"/>
    </xf>
    <xf numFmtId="4" fontId="43" fillId="0" borderId="4" xfId="55" applyNumberFormat="1" applyFont="1" applyBorder="1" applyAlignment="1">
      <alignment horizontal="center" vertical="center"/>
    </xf>
    <xf numFmtId="4" fontId="43" fillId="0" borderId="4" xfId="55" applyNumberFormat="1" applyFont="1" applyFill="1" applyBorder="1" applyAlignment="1">
      <alignment horizontal="center"/>
    </xf>
    <xf numFmtId="4" fontId="45" fillId="9" borderId="4" xfId="55" applyNumberFormat="1" applyFont="1" applyFill="1" applyBorder="1" applyAlignment="1">
      <alignment horizontal="center"/>
    </xf>
    <xf numFmtId="4" fontId="45" fillId="10" borderId="4" xfId="55" applyNumberFormat="1" applyFont="1" applyFill="1" applyBorder="1" applyAlignment="1">
      <alignment horizontal="center"/>
    </xf>
    <xf numFmtId="4" fontId="44" fillId="3" borderId="4" xfId="55" applyNumberFormat="1" applyFont="1" applyFill="1" applyBorder="1" applyAlignment="1">
      <alignment horizontal="center" vertical="center"/>
    </xf>
    <xf numFmtId="4" fontId="0" fillId="0" borderId="0" xfId="0" applyNumberFormat="1"/>
    <xf numFmtId="49" fontId="43" fillId="0" borderId="4" xfId="53" applyNumberFormat="1" applyFont="1" applyFill="1" applyBorder="1" applyAlignment="1">
      <alignment horizontal="left" vertical="center" wrapText="1"/>
    </xf>
    <xf numFmtId="49" fontId="44" fillId="3" borderId="4" xfId="13" applyNumberFormat="1" applyFont="1" applyFill="1" applyBorder="1" applyAlignment="1">
      <alignment horizontal="center" vertical="center"/>
    </xf>
    <xf numFmtId="49" fontId="44" fillId="0" borderId="4" xfId="53" applyNumberFormat="1" applyFont="1" applyFill="1" applyBorder="1" applyAlignment="1">
      <alignment horizontal="left" vertical="center" wrapText="1"/>
    </xf>
    <xf numFmtId="0" fontId="44" fillId="0" borderId="0" xfId="13" applyFont="1"/>
    <xf numFmtId="175" fontId="44" fillId="0" borderId="4" xfId="13" applyNumberFormat="1" applyFont="1" applyBorder="1" applyAlignment="1">
      <alignment horizontal="center"/>
    </xf>
    <xf numFmtId="175" fontId="44" fillId="0" borderId="4" xfId="13" applyNumberFormat="1" applyFont="1" applyFill="1" applyBorder="1" applyAlignment="1">
      <alignment horizontal="center"/>
    </xf>
    <xf numFmtId="4" fontId="44" fillId="0" borderId="4" xfId="55" applyNumberFormat="1" applyFont="1" applyBorder="1" applyAlignment="1">
      <alignment horizontal="center"/>
    </xf>
    <xf numFmtId="4" fontId="44" fillId="0" borderId="4" xfId="55" applyNumberFormat="1" applyFont="1" applyFill="1" applyBorder="1" applyAlignment="1">
      <alignment horizontal="center"/>
    </xf>
    <xf numFmtId="0" fontId="41" fillId="9" borderId="4" xfId="0" applyFont="1" applyFill="1" applyBorder="1" applyAlignment="1">
      <alignment horizontal="left" vertical="center"/>
    </xf>
    <xf numFmtId="0" fontId="41" fillId="9" borderId="4" xfId="0" applyFont="1" applyFill="1" applyBorder="1" applyAlignment="1">
      <alignment horizontal="left" vertical="center" wrapText="1"/>
    </xf>
    <xf numFmtId="0" fontId="43" fillId="9" borderId="4" xfId="0" applyNumberFormat="1" applyFont="1" applyFill="1" applyBorder="1" applyAlignment="1">
      <alignment horizontal="center" vertical="center" wrapText="1"/>
    </xf>
    <xf numFmtId="4" fontId="43" fillId="9" borderId="4" xfId="0" applyNumberFormat="1" applyFont="1" applyFill="1" applyBorder="1" applyAlignment="1">
      <alignment horizontal="center" vertical="center" wrapText="1"/>
    </xf>
    <xf numFmtId="175" fontId="43" fillId="9" borderId="4" xfId="0" applyNumberFormat="1" applyFont="1" applyFill="1" applyBorder="1" applyAlignment="1">
      <alignment horizontal="center" vertical="center" wrapText="1"/>
    </xf>
    <xf numFmtId="177" fontId="43" fillId="9" borderId="4" xfId="55" applyNumberFormat="1" applyFont="1" applyFill="1" applyBorder="1" applyAlignment="1">
      <alignment horizontal="center" vertical="center" wrapText="1"/>
    </xf>
    <xf numFmtId="0" fontId="43" fillId="0" borderId="4" xfId="0" applyNumberFormat="1" applyFont="1" applyFill="1" applyBorder="1" applyAlignment="1">
      <alignment horizontal="left" vertical="center"/>
    </xf>
    <xf numFmtId="0" fontId="43" fillId="0" borderId="4" xfId="0" applyNumberFormat="1" applyFont="1" applyFill="1" applyBorder="1" applyAlignment="1">
      <alignment horizontal="left" vertical="center" wrapText="1"/>
    </xf>
    <xf numFmtId="0" fontId="43" fillId="0" borderId="4" xfId="0" applyNumberFormat="1" applyFont="1" applyFill="1" applyBorder="1" applyAlignment="1">
      <alignment horizontal="center" vertical="center" wrapText="1"/>
    </xf>
    <xf numFmtId="4" fontId="43" fillId="0" borderId="4" xfId="0" applyNumberFormat="1" applyFont="1" applyFill="1" applyBorder="1" applyAlignment="1">
      <alignment horizontal="center" vertical="center" wrapText="1"/>
    </xf>
    <xf numFmtId="175" fontId="44" fillId="0" borderId="4" xfId="0" applyNumberFormat="1" applyFont="1" applyFill="1" applyBorder="1" applyAlignment="1">
      <alignment horizontal="center" vertical="center" wrapText="1"/>
    </xf>
    <xf numFmtId="4" fontId="44" fillId="0" borderId="4" xfId="55" applyNumberFormat="1" applyFont="1" applyFill="1" applyBorder="1" applyAlignment="1">
      <alignment horizontal="center" vertical="center" wrapText="1"/>
    </xf>
    <xf numFmtId="4" fontId="43" fillId="9" borderId="4" xfId="55" applyNumberFormat="1" applyFont="1" applyFill="1" applyBorder="1" applyAlignment="1">
      <alignment horizontal="center" vertical="center" wrapText="1"/>
    </xf>
    <xf numFmtId="49" fontId="40" fillId="7" borderId="4" xfId="14" applyNumberFormat="1" applyFont="1" applyFill="1" applyBorder="1" applyAlignment="1">
      <alignment horizontal="left" vertical="center" wrapText="1"/>
    </xf>
    <xf numFmtId="49" fontId="43" fillId="0" borderId="4" xfId="54" applyNumberFormat="1" applyFont="1" applyFill="1" applyBorder="1" applyAlignment="1">
      <alignment horizontal="left" vertical="center" wrapText="1"/>
    </xf>
    <xf numFmtId="49" fontId="43" fillId="0" borderId="4" xfId="52" applyNumberFormat="1" applyFont="1" applyFill="1" applyBorder="1" applyAlignment="1">
      <alignment horizontal="left" vertical="center"/>
    </xf>
    <xf numFmtId="0" fontId="43" fillId="0" borderId="4" xfId="13" applyFont="1" applyFill="1" applyBorder="1" applyAlignment="1">
      <alignment horizontal="center" vertical="center"/>
    </xf>
    <xf numFmtId="0" fontId="43" fillId="3" borderId="4" xfId="39" applyFont="1" applyFill="1" applyBorder="1" applyAlignment="1">
      <alignment horizontal="center" vertical="center"/>
    </xf>
    <xf numFmtId="0" fontId="43" fillId="3" borderId="4" xfId="54" applyNumberFormat="1" applyFont="1" applyFill="1" applyBorder="1" applyAlignment="1">
      <alignment horizontal="center" vertical="center"/>
    </xf>
    <xf numFmtId="0" fontId="43" fillId="3" borderId="4" xfId="13" applyNumberFormat="1" applyFont="1" applyFill="1" applyBorder="1" applyAlignment="1">
      <alignment horizontal="center" vertical="center"/>
    </xf>
    <xf numFmtId="0" fontId="43" fillId="2" borderId="4" xfId="53" applyNumberFormat="1" applyFont="1" applyFill="1" applyBorder="1" applyAlignment="1">
      <alignment horizontal="center" vertical="center"/>
    </xf>
    <xf numFmtId="49" fontId="44" fillId="0" borderId="4" xfId="13" applyNumberFormat="1" applyFont="1" applyBorder="1" applyAlignment="1">
      <alignment horizontal="left" vertical="center"/>
    </xf>
    <xf numFmtId="49" fontId="44" fillId="0" borderId="4" xfId="13" applyNumberFormat="1" applyFont="1" applyFill="1" applyBorder="1" applyAlignment="1">
      <alignment horizontal="left" vertical="center"/>
    </xf>
    <xf numFmtId="0" fontId="43" fillId="0" borderId="4" xfId="54" applyNumberFormat="1" applyFont="1" applyFill="1" applyBorder="1" applyAlignment="1">
      <alignment horizontal="center" vertical="center"/>
    </xf>
    <xf numFmtId="0" fontId="43" fillId="0" borderId="4" xfId="13" applyNumberFormat="1" applyFont="1" applyFill="1" applyBorder="1" applyAlignment="1">
      <alignment horizontal="center" vertical="center"/>
    </xf>
    <xf numFmtId="0" fontId="43" fillId="0" borderId="4" xfId="13" applyNumberFormat="1" applyFont="1" applyBorder="1" applyAlignment="1">
      <alignment horizontal="center" vertical="center"/>
    </xf>
    <xf numFmtId="0" fontId="43" fillId="0" borderId="4" xfId="53" applyNumberFormat="1" applyFont="1" applyFill="1" applyBorder="1" applyAlignment="1">
      <alignment horizontal="center" vertical="center"/>
    </xf>
    <xf numFmtId="49" fontId="44" fillId="0" borderId="4" xfId="13" applyNumberFormat="1" applyFont="1" applyBorder="1" applyAlignment="1">
      <alignment horizontal="left" vertical="top"/>
    </xf>
    <xf numFmtId="0" fontId="43" fillId="0" borderId="4" xfId="39" applyFont="1" applyBorder="1" applyAlignment="1">
      <alignment horizontal="center" vertical="center"/>
    </xf>
    <xf numFmtId="49" fontId="46" fillId="7" borderId="4" xfId="14" applyNumberFormat="1" applyFont="1" applyFill="1" applyBorder="1" applyAlignment="1">
      <alignment horizontal="left" vertical="center" wrapText="1"/>
    </xf>
    <xf numFmtId="49" fontId="46" fillId="7" borderId="4" xfId="14" applyNumberFormat="1" applyFont="1" applyFill="1" applyBorder="1" applyAlignment="1">
      <alignment horizontal="center" vertical="center" wrapText="1"/>
    </xf>
    <xf numFmtId="0" fontId="46" fillId="7" borderId="4" xfId="14" applyFont="1" applyFill="1" applyBorder="1" applyAlignment="1">
      <alignment horizontal="center" vertical="center" wrapText="1"/>
    </xf>
    <xf numFmtId="49" fontId="46" fillId="7" borderId="4" xfId="44" applyNumberFormat="1" applyFont="1" applyFill="1" applyBorder="1" applyAlignment="1">
      <alignment horizontal="center" vertical="center" wrapText="1"/>
    </xf>
    <xf numFmtId="49" fontId="46" fillId="7" borderId="4" xfId="15" applyNumberFormat="1" applyFont="1" applyFill="1" applyBorder="1" applyAlignment="1">
      <alignment horizontal="center" vertical="center" wrapText="1"/>
    </xf>
    <xf numFmtId="175" fontId="46" fillId="7" borderId="4" xfId="44" applyNumberFormat="1" applyFont="1" applyFill="1" applyBorder="1" applyAlignment="1">
      <alignment horizontal="center" vertical="center" wrapText="1"/>
    </xf>
    <xf numFmtId="4" fontId="46" fillId="7" borderId="4" xfId="55" applyNumberFormat="1" applyFont="1" applyFill="1" applyBorder="1" applyAlignment="1">
      <alignment horizontal="center" vertical="center" wrapText="1"/>
    </xf>
    <xf numFmtId="49" fontId="47" fillId="0" borderId="4" xfId="13" applyNumberFormat="1" applyFont="1" applyFill="1" applyBorder="1" applyAlignment="1">
      <alignment horizontal="left" vertical="center"/>
    </xf>
    <xf numFmtId="49" fontId="47" fillId="0" borderId="4" xfId="13" applyNumberFormat="1" applyFont="1" applyBorder="1" applyAlignment="1">
      <alignment horizontal="left" vertical="center"/>
    </xf>
    <xf numFmtId="0" fontId="47" fillId="0" borderId="4" xfId="13" applyFont="1" applyBorder="1" applyAlignment="1">
      <alignment horizontal="center" vertical="center"/>
    </xf>
    <xf numFmtId="175" fontId="47" fillId="0" borderId="4" xfId="13" applyNumberFormat="1" applyFont="1" applyFill="1" applyBorder="1" applyAlignment="1">
      <alignment horizontal="center" vertical="center"/>
    </xf>
    <xf numFmtId="175" fontId="47" fillId="3" borderId="4" xfId="13" applyNumberFormat="1" applyFont="1" applyFill="1" applyBorder="1" applyAlignment="1">
      <alignment horizontal="center" vertical="center"/>
    </xf>
    <xf numFmtId="49" fontId="32" fillId="0" borderId="4" xfId="13" applyNumberFormat="1" applyFont="1" applyFill="1" applyBorder="1" applyAlignment="1">
      <alignment horizontal="left" vertical="center"/>
    </xf>
    <xf numFmtId="49" fontId="32" fillId="0" borderId="4" xfId="13" applyNumberFormat="1" applyFont="1" applyBorder="1" applyAlignment="1">
      <alignment horizontal="left" vertical="center"/>
    </xf>
    <xf numFmtId="49" fontId="47" fillId="0" borderId="4" xfId="13" applyNumberFormat="1" applyFont="1" applyBorder="1" applyAlignment="1">
      <alignment horizontal="left"/>
    </xf>
    <xf numFmtId="0" fontId="47" fillId="0" borderId="4" xfId="53" applyNumberFormat="1" applyFont="1" applyFill="1" applyBorder="1" applyAlignment="1">
      <alignment horizontal="center" vertical="center"/>
    </xf>
    <xf numFmtId="0" fontId="47" fillId="0" borderId="4" xfId="39" applyFont="1" applyBorder="1" applyAlignment="1">
      <alignment horizontal="center" vertical="center"/>
    </xf>
    <xf numFmtId="4" fontId="47" fillId="0" borderId="4" xfId="55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 shrinkToFit="1"/>
    </xf>
    <xf numFmtId="0" fontId="4" fillId="4" borderId="4" xfId="0" applyFont="1" applyFill="1" applyBorder="1" applyAlignment="1">
      <alignment horizontal="center" vertical="center" shrinkToFit="1"/>
    </xf>
    <xf numFmtId="172" fontId="4" fillId="4" borderId="4" xfId="0" applyNumberFormat="1" applyFont="1" applyFill="1" applyBorder="1" applyAlignment="1">
      <alignment horizontal="center" vertical="center" wrapText="1" shrinkToFit="1"/>
    </xf>
    <xf numFmtId="0" fontId="4" fillId="4" borderId="4" xfId="0" applyFont="1" applyFill="1" applyBorder="1" applyAlignment="1">
      <alignment horizontal="center" vertical="center" wrapText="1"/>
    </xf>
    <xf numFmtId="1" fontId="47" fillId="0" borderId="4" xfId="0" applyNumberFormat="1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0" fontId="47" fillId="0" borderId="4" xfId="0" applyFont="1" applyFill="1" applyBorder="1" applyAlignment="1">
      <alignment horizontal="left" vertical="center"/>
    </xf>
    <xf numFmtId="0" fontId="47" fillId="0" borderId="4" xfId="0" applyFont="1" applyFill="1" applyBorder="1" applyAlignment="1">
      <alignment horizontal="center" vertical="center"/>
    </xf>
    <xf numFmtId="0" fontId="47" fillId="0" borderId="4" xfId="53" applyNumberFormat="1" applyFont="1" applyFill="1" applyBorder="1" applyAlignment="1">
      <alignment horizontal="left" vertical="center"/>
    </xf>
    <xf numFmtId="1" fontId="0" fillId="0" borderId="4" xfId="0" applyNumberFormat="1" applyFill="1" applyBorder="1" applyAlignment="1">
      <alignment horizontal="center"/>
    </xf>
    <xf numFmtId="0" fontId="47" fillId="2" borderId="4" xfId="53" applyNumberFormat="1" applyFont="1" applyFill="1" applyBorder="1" applyAlignment="1">
      <alignment horizontal="left" vertical="center"/>
    </xf>
    <xf numFmtId="0" fontId="47" fillId="0" borderId="4" xfId="0" applyFont="1" applyBorder="1" applyAlignment="1">
      <alignment horizontal="center" vertical="center"/>
    </xf>
    <xf numFmtId="0" fontId="48" fillId="2" borderId="4" xfId="52" applyNumberFormat="1" applyFont="1" applyFill="1" applyBorder="1" applyAlignment="1">
      <alignment horizontal="left" vertical="top"/>
    </xf>
    <xf numFmtId="1" fontId="0" fillId="0" borderId="4" xfId="0" applyNumberFormat="1" applyFont="1" applyBorder="1" applyAlignment="1">
      <alignment horizontal="center"/>
    </xf>
    <xf numFmtId="0" fontId="47" fillId="0" borderId="4" xfId="0" applyFont="1" applyBorder="1" applyAlignment="1"/>
    <xf numFmtId="0" fontId="47" fillId="0" borderId="4" xfId="0" applyFont="1" applyBorder="1" applyAlignment="1">
      <alignment horizontal="left" vertical="center"/>
    </xf>
    <xf numFmtId="0" fontId="47" fillId="0" borderId="4" xfId="54" applyNumberFormat="1" applyFont="1" applyFill="1" applyBorder="1" applyAlignment="1">
      <alignment horizontal="center" vertical="center"/>
    </xf>
    <xf numFmtId="0" fontId="47" fillId="0" borderId="4" xfId="0" applyNumberFormat="1" applyFont="1" applyFill="1" applyBorder="1" applyAlignment="1">
      <alignment horizontal="center" vertical="center"/>
    </xf>
    <xf numFmtId="0" fontId="47" fillId="2" borderId="4" xfId="53" applyNumberFormat="1" applyFont="1" applyFill="1" applyBorder="1" applyAlignment="1">
      <alignment horizontal="center" vertical="center"/>
    </xf>
    <xf numFmtId="49" fontId="47" fillId="0" borderId="4" xfId="54" applyNumberFormat="1" applyFont="1" applyFill="1" applyBorder="1" applyAlignment="1">
      <alignment horizontal="center" vertical="center"/>
    </xf>
    <xf numFmtId="49" fontId="47" fillId="0" borderId="4" xfId="52" applyNumberFormat="1" applyFont="1" applyFill="1" applyBorder="1" applyAlignment="1">
      <alignment horizontal="left" vertical="center"/>
    </xf>
    <xf numFmtId="49" fontId="47" fillId="0" borderId="4" xfId="52" applyNumberFormat="1" applyFont="1" applyFill="1" applyBorder="1" applyAlignment="1">
      <alignment horizontal="center" vertical="center"/>
    </xf>
    <xf numFmtId="0" fontId="47" fillId="0" borderId="4" xfId="0" applyNumberFormat="1" applyFont="1" applyBorder="1" applyAlignment="1">
      <alignment horizontal="center" vertical="center"/>
    </xf>
    <xf numFmtId="0" fontId="47" fillId="0" borderId="4" xfId="0" applyFont="1" applyFill="1" applyBorder="1" applyAlignment="1"/>
    <xf numFmtId="4" fontId="0" fillId="0" borderId="4" xfId="0" applyNumberFormat="1" applyBorder="1" applyAlignment="1">
      <alignment horizontal="center"/>
    </xf>
    <xf numFmtId="4" fontId="0" fillId="0" borderId="4" xfId="0" applyNumberFormat="1" applyFill="1" applyBorder="1" applyAlignment="1">
      <alignment horizontal="center"/>
    </xf>
    <xf numFmtId="4" fontId="0" fillId="0" borderId="4" xfId="0" applyNumberFormat="1" applyFont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4" fontId="47" fillId="0" borderId="4" xfId="0" applyNumberFormat="1" applyFont="1" applyFill="1" applyBorder="1" applyAlignment="1">
      <alignment horizontal="center" vertical="center"/>
    </xf>
    <xf numFmtId="4" fontId="43" fillId="3" borderId="4" xfId="55" applyNumberFormat="1" applyFont="1" applyFill="1" applyBorder="1" applyAlignment="1">
      <alignment horizontal="center"/>
    </xf>
    <xf numFmtId="183" fontId="43" fillId="3" borderId="4" xfId="13" applyNumberFormat="1" applyFont="1" applyFill="1" applyBorder="1" applyAlignment="1">
      <alignment horizontal="left"/>
    </xf>
    <xf numFmtId="175" fontId="43" fillId="3" borderId="4" xfId="13" applyNumberFormat="1" applyFont="1" applyFill="1" applyBorder="1" applyAlignment="1">
      <alignment horizontal="center"/>
    </xf>
    <xf numFmtId="0" fontId="43" fillId="3" borderId="4" xfId="13" applyFont="1" applyFill="1" applyBorder="1" applyAlignment="1">
      <alignment horizontal="center"/>
    </xf>
    <xf numFmtId="0" fontId="43" fillId="3" borderId="4" xfId="13" applyFont="1" applyFill="1" applyBorder="1" applyAlignment="1">
      <alignment horizontal="left"/>
    </xf>
    <xf numFmtId="0" fontId="0" fillId="0" borderId="17" xfId="0" applyBorder="1"/>
    <xf numFmtId="49" fontId="9" fillId="0" borderId="18" xfId="0" applyNumberFormat="1" applyFont="1" applyBorder="1" applyAlignment="1">
      <alignment horizontal="center" vertical="center" wrapText="1"/>
    </xf>
    <xf numFmtId="172" fontId="9" fillId="0" borderId="19" xfId="0" applyNumberFormat="1" applyFont="1" applyBorder="1" applyAlignment="1">
      <alignment horizontal="center" vertical="center" wrapText="1"/>
    </xf>
    <xf numFmtId="0" fontId="0" fillId="0" borderId="20" xfId="0" applyBorder="1"/>
    <xf numFmtId="172" fontId="9" fillId="0" borderId="14" xfId="0" applyNumberFormat="1" applyFont="1" applyBorder="1" applyAlignment="1">
      <alignment horizontal="center" vertical="center" wrapText="1"/>
    </xf>
    <xf numFmtId="0" fontId="0" fillId="0" borderId="21" xfId="0" applyBorder="1"/>
    <xf numFmtId="49" fontId="9" fillId="0" borderId="12" xfId="0" applyNumberFormat="1" applyFont="1" applyBorder="1" applyAlignment="1">
      <alignment horizontal="center" vertical="center" wrapText="1"/>
    </xf>
    <xf numFmtId="172" fontId="9" fillId="0" borderId="12" xfId="0" applyNumberFormat="1" applyFont="1" applyBorder="1" applyAlignment="1">
      <alignment horizontal="center" vertical="center" wrapText="1"/>
    </xf>
    <xf numFmtId="172" fontId="9" fillId="0" borderId="15" xfId="0" applyNumberFormat="1" applyFont="1" applyBorder="1" applyAlignment="1">
      <alignment horizontal="center" vertical="center" wrapText="1"/>
    </xf>
    <xf numFmtId="0" fontId="0" fillId="0" borderId="22" xfId="0" applyBorder="1"/>
    <xf numFmtId="49" fontId="9" fillId="3" borderId="18" xfId="0" applyNumberFormat="1" applyFont="1" applyFill="1" applyBorder="1" applyAlignment="1">
      <alignment horizontal="center" vertical="center"/>
    </xf>
    <xf numFmtId="49" fontId="9" fillId="3" borderId="18" xfId="0" applyNumberFormat="1" applyFont="1" applyFill="1" applyBorder="1" applyAlignment="1">
      <alignment horizontal="center" vertical="center" wrapText="1" shrinkToFit="1"/>
    </xf>
    <xf numFmtId="3" fontId="9" fillId="3" borderId="18" xfId="0" applyNumberFormat="1" applyFont="1" applyFill="1" applyBorder="1" applyAlignment="1">
      <alignment horizontal="center" vertical="center" wrapText="1"/>
    </xf>
    <xf numFmtId="173" fontId="9" fillId="3" borderId="18" xfId="0" applyNumberFormat="1" applyFont="1" applyFill="1" applyBorder="1" applyAlignment="1">
      <alignment horizontal="center" vertical="center" wrapText="1"/>
    </xf>
    <xf numFmtId="172" fontId="9" fillId="0" borderId="18" xfId="0" applyNumberFormat="1" applyFont="1" applyBorder="1" applyAlignment="1">
      <alignment horizontal="center" vertical="center"/>
    </xf>
    <xf numFmtId="172" fontId="9" fillId="0" borderId="19" xfId="0" applyNumberFormat="1" applyFont="1" applyBorder="1" applyAlignment="1">
      <alignment horizontal="center" vertical="center"/>
    </xf>
    <xf numFmtId="49" fontId="9" fillId="3" borderId="12" xfId="0" applyNumberFormat="1" applyFont="1" applyFill="1" applyBorder="1" applyAlignment="1">
      <alignment horizontal="center" vertical="center"/>
    </xf>
    <xf numFmtId="49" fontId="9" fillId="3" borderId="12" xfId="0" applyNumberFormat="1" applyFont="1" applyFill="1" applyBorder="1" applyAlignment="1">
      <alignment horizontal="center" vertical="center" wrapText="1" shrinkToFit="1"/>
    </xf>
    <xf numFmtId="3" fontId="9" fillId="3" borderId="12" xfId="0" applyNumberFormat="1" applyFont="1" applyFill="1" applyBorder="1" applyAlignment="1">
      <alignment horizontal="center" vertical="center" wrapText="1"/>
    </xf>
    <xf numFmtId="173" fontId="9" fillId="3" borderId="12" xfId="0" applyNumberFormat="1" applyFont="1" applyFill="1" applyBorder="1" applyAlignment="1">
      <alignment horizontal="center" vertical="center" wrapText="1"/>
    </xf>
    <xf numFmtId="172" fontId="9" fillId="0" borderId="12" xfId="0" applyNumberFormat="1" applyFont="1" applyBorder="1" applyAlignment="1">
      <alignment horizontal="center" vertical="center"/>
    </xf>
    <xf numFmtId="172" fontId="9" fillId="0" borderId="15" xfId="0" applyNumberFormat="1" applyFont="1" applyBorder="1" applyAlignment="1">
      <alignment horizontal="center" vertical="center"/>
    </xf>
    <xf numFmtId="172" fontId="9" fillId="11" borderId="23" xfId="0" applyNumberFormat="1" applyFont="1" applyFill="1" applyBorder="1" applyAlignment="1">
      <alignment horizontal="center" vertical="center" wrapText="1"/>
    </xf>
    <xf numFmtId="49" fontId="9" fillId="3" borderId="24" xfId="0" applyNumberFormat="1" applyFont="1" applyFill="1" applyBorder="1" applyAlignment="1">
      <alignment horizontal="center" vertical="center" wrapText="1" shrinkToFit="1"/>
    </xf>
    <xf numFmtId="3" fontId="9" fillId="3" borderId="24" xfId="0" applyNumberFormat="1" applyFont="1" applyFill="1" applyBorder="1" applyAlignment="1">
      <alignment horizontal="center" vertical="center" wrapText="1"/>
    </xf>
    <xf numFmtId="173" fontId="9" fillId="3" borderId="24" xfId="0" applyNumberFormat="1" applyFont="1" applyFill="1" applyBorder="1" applyAlignment="1">
      <alignment horizontal="center" vertical="center" wrapText="1"/>
    </xf>
    <xf numFmtId="172" fontId="9" fillId="0" borderId="24" xfId="0" applyNumberFormat="1" applyFont="1" applyBorder="1" applyAlignment="1">
      <alignment horizontal="center" vertical="center"/>
    </xf>
    <xf numFmtId="172" fontId="9" fillId="11" borderId="25" xfId="0" applyNumberFormat="1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9" fillId="3" borderId="26" xfId="0" applyNumberFormat="1" applyFont="1" applyFill="1" applyBorder="1" applyAlignment="1">
      <alignment horizontal="center" vertical="center" wrapText="1" shrinkToFit="1"/>
    </xf>
    <xf numFmtId="0" fontId="9" fillId="3" borderId="26" xfId="0" applyFont="1" applyFill="1" applyBorder="1" applyAlignment="1">
      <alignment horizontal="center" vertical="center" wrapText="1"/>
    </xf>
    <xf numFmtId="3" fontId="9" fillId="3" borderId="26" xfId="0" applyNumberFormat="1" applyFont="1" applyFill="1" applyBorder="1" applyAlignment="1">
      <alignment horizontal="center" vertical="center" wrapText="1"/>
    </xf>
    <xf numFmtId="173" fontId="9" fillId="3" borderId="26" xfId="0" applyNumberFormat="1" applyFont="1" applyFill="1" applyBorder="1" applyAlignment="1">
      <alignment horizontal="center" vertical="center" wrapText="1"/>
    </xf>
    <xf numFmtId="172" fontId="9" fillId="0" borderId="27" xfId="0" applyNumberFormat="1" applyFont="1" applyBorder="1" applyAlignment="1">
      <alignment horizontal="center" vertical="center"/>
    </xf>
    <xf numFmtId="0" fontId="49" fillId="0" borderId="0" xfId="48" applyFont="1" applyFill="1" applyBorder="1" applyAlignment="1">
      <alignment vertical="center" wrapText="1"/>
    </xf>
    <xf numFmtId="0" fontId="8" fillId="0" borderId="4" xfId="48" applyNumberFormat="1" applyFont="1" applyFill="1" applyBorder="1" applyAlignment="1">
      <alignment horizontal="center" vertical="center" wrapText="1"/>
    </xf>
    <xf numFmtId="0" fontId="8" fillId="0" borderId="4" xfId="48" applyFont="1" applyFill="1" applyBorder="1" applyAlignment="1">
      <alignment horizontal="left" vertical="center" wrapText="1"/>
    </xf>
    <xf numFmtId="0" fontId="0" fillId="0" borderId="0" xfId="0" applyFont="1" applyFill="1"/>
    <xf numFmtId="49" fontId="6" fillId="0" borderId="11" xfId="0" applyNumberFormat="1" applyFont="1" applyFill="1" applyBorder="1" applyAlignment="1">
      <alignment horizontal="center" vertical="center" wrapText="1" shrinkToFit="1"/>
    </xf>
    <xf numFmtId="49" fontId="6" fillId="0" borderId="4" xfId="0" applyNumberFormat="1" applyFont="1" applyFill="1" applyBorder="1" applyAlignment="1">
      <alignment horizontal="center" vertical="center"/>
    </xf>
    <xf numFmtId="49" fontId="38" fillId="0" borderId="10" xfId="0" applyNumberFormat="1" applyFont="1" applyFill="1" applyBorder="1" applyAlignment="1">
      <alignment horizontal="center" vertical="center" wrapText="1" shrinkToFit="1"/>
    </xf>
    <xf numFmtId="49" fontId="38" fillId="0" borderId="4" xfId="0" applyNumberFormat="1" applyFont="1" applyFill="1" applyBorder="1" applyAlignment="1">
      <alignment horizontal="center" vertical="center" wrapText="1" shrinkToFit="1"/>
    </xf>
    <xf numFmtId="0" fontId="39" fillId="0" borderId="4" xfId="0" applyFont="1" applyFill="1" applyBorder="1" applyAlignment="1">
      <alignment horizontal="left" vertical="center" wrapText="1"/>
    </xf>
    <xf numFmtId="4" fontId="44" fillId="0" borderId="4" xfId="55" applyNumberFormat="1" applyFont="1" applyFill="1" applyBorder="1" applyAlignment="1">
      <alignment horizontal="center" vertical="center"/>
    </xf>
    <xf numFmtId="0" fontId="0" fillId="0" borderId="0" xfId="0" applyFill="1"/>
    <xf numFmtId="49" fontId="42" fillId="0" borderId="4" xfId="52" applyNumberFormat="1" applyFont="1" applyFill="1" applyBorder="1" applyAlignment="1">
      <alignment horizontal="left" vertical="center"/>
    </xf>
    <xf numFmtId="49" fontId="42" fillId="0" borderId="4" xfId="52" applyNumberFormat="1" applyFont="1" applyFill="1" applyBorder="1" applyAlignment="1">
      <alignment horizontal="left" vertical="top"/>
    </xf>
    <xf numFmtId="0" fontId="48" fillId="0" borderId="4" xfId="52" applyNumberFormat="1" applyFont="1" applyFill="1" applyBorder="1" applyAlignment="1">
      <alignment horizontal="left" vertical="top"/>
    </xf>
    <xf numFmtId="1" fontId="0" fillId="0" borderId="4" xfId="0" applyNumberFormat="1" applyFont="1" applyFill="1" applyBorder="1" applyAlignment="1">
      <alignment horizontal="center"/>
    </xf>
    <xf numFmtId="4" fontId="0" fillId="0" borderId="4" xfId="0" applyNumberFormat="1" applyFont="1" applyFill="1" applyBorder="1" applyAlignment="1">
      <alignment horizontal="center"/>
    </xf>
    <xf numFmtId="49" fontId="43" fillId="0" borderId="4" xfId="13" applyNumberFormat="1" applyFont="1" applyFill="1" applyBorder="1" applyAlignment="1">
      <alignment horizontal="left"/>
    </xf>
    <xf numFmtId="0" fontId="44" fillId="0" borderId="4" xfId="13" applyFont="1" applyFill="1" applyBorder="1" applyAlignment="1">
      <alignment horizontal="center" vertical="center"/>
    </xf>
    <xf numFmtId="0" fontId="44" fillId="0" borderId="0" xfId="13" applyFont="1" applyFill="1"/>
    <xf numFmtId="0" fontId="0" fillId="0" borderId="4" xfId="0" applyNumberFormat="1" applyFill="1" applyBorder="1" applyAlignment="1">
      <alignment horizontal="center"/>
    </xf>
    <xf numFmtId="3" fontId="9" fillId="3" borderId="4" xfId="0" applyNumberFormat="1" applyFont="1" applyFill="1" applyBorder="1" applyAlignment="1">
      <alignment horizontal="center" vertical="center" wrapText="1"/>
    </xf>
    <xf numFmtId="173" fontId="9" fillId="3" borderId="4" xfId="0" applyNumberFormat="1" applyFont="1" applyFill="1" applyBorder="1" applyAlignment="1">
      <alignment horizontal="center" vertical="center" wrapText="1"/>
    </xf>
    <xf numFmtId="49" fontId="9" fillId="3" borderId="24" xfId="0" applyNumberFormat="1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10" xfId="0" applyBorder="1"/>
    <xf numFmtId="0" fontId="0" fillId="0" borderId="11" xfId="0" applyBorder="1"/>
    <xf numFmtId="0" fontId="9" fillId="0" borderId="18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3" borderId="18" xfId="0" applyNumberFormat="1" applyFont="1" applyFill="1" applyBorder="1" applyAlignment="1">
      <alignment horizontal="center" vertical="center" wrapText="1" shrinkToFit="1"/>
    </xf>
    <xf numFmtId="172" fontId="9" fillId="0" borderId="19" xfId="0" applyNumberFormat="1" applyFont="1" applyFill="1" applyBorder="1" applyAlignment="1">
      <alignment horizontal="center" vertical="center"/>
    </xf>
    <xf numFmtId="0" fontId="9" fillId="3" borderId="12" xfId="0" applyNumberFormat="1" applyFont="1" applyFill="1" applyBorder="1" applyAlignment="1">
      <alignment horizontal="center" vertical="center" wrapText="1" shrinkToFit="1"/>
    </xf>
    <xf numFmtId="172" fontId="9" fillId="0" borderId="15" xfId="0" applyNumberFormat="1" applyFont="1" applyFill="1" applyBorder="1" applyAlignment="1">
      <alignment horizontal="center" vertical="center"/>
    </xf>
    <xf numFmtId="172" fontId="9" fillId="0" borderId="16" xfId="0" applyNumberFormat="1" applyFont="1" applyBorder="1" applyAlignment="1">
      <alignment horizontal="center" vertical="center"/>
    </xf>
    <xf numFmtId="49" fontId="6" fillId="11" borderId="10" xfId="0" applyNumberFormat="1" applyFont="1" applyFill="1" applyBorder="1" applyAlignment="1">
      <alignment horizontal="center" vertical="center" wrapText="1" shrinkToFit="1"/>
    </xf>
    <xf numFmtId="49" fontId="6" fillId="11" borderId="4" xfId="0" applyNumberFormat="1" applyFont="1" applyFill="1" applyBorder="1" applyAlignment="1">
      <alignment horizontal="center" vertical="center" wrapText="1" shrinkToFit="1"/>
    </xf>
    <xf numFmtId="49" fontId="6" fillId="11" borderId="4" xfId="0" applyNumberFormat="1" applyFont="1" applyFill="1" applyBorder="1" applyAlignment="1">
      <alignment horizontal="left" vertical="center" wrapText="1" shrinkToFit="1"/>
    </xf>
    <xf numFmtId="172" fontId="6" fillId="11" borderId="4" xfId="0" applyNumberFormat="1" applyFont="1" applyFill="1" applyBorder="1" applyAlignment="1">
      <alignment horizontal="center" vertical="center"/>
    </xf>
    <xf numFmtId="49" fontId="6" fillId="11" borderId="8" xfId="0" applyNumberFormat="1" applyFont="1" applyFill="1" applyBorder="1" applyAlignment="1">
      <alignment horizontal="center" vertical="center" wrapText="1" shrinkToFit="1"/>
    </xf>
    <xf numFmtId="0" fontId="1" fillId="11" borderId="0" xfId="0" applyFont="1" applyFill="1"/>
    <xf numFmtId="49" fontId="24" fillId="0" borderId="4" xfId="28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 wrapText="1"/>
    </xf>
    <xf numFmtId="172" fontId="9" fillId="0" borderId="4" xfId="0" applyNumberFormat="1" applyFont="1" applyFill="1" applyBorder="1" applyAlignment="1">
      <alignment horizontal="center" vertical="center" wrapText="1"/>
    </xf>
    <xf numFmtId="49" fontId="24" fillId="12" borderId="4" xfId="28" applyNumberFormat="1" applyFont="1" applyFill="1" applyBorder="1" applyAlignment="1">
      <alignment horizontal="center" vertical="center" wrapText="1"/>
    </xf>
    <xf numFmtId="49" fontId="6" fillId="12" borderId="4" xfId="0" applyNumberFormat="1" applyFont="1" applyFill="1" applyBorder="1" applyAlignment="1">
      <alignment horizontal="center" vertical="center" wrapText="1" shrinkToFit="1"/>
    </xf>
    <xf numFmtId="49" fontId="9" fillId="12" borderId="4" xfId="0" applyNumberFormat="1" applyFont="1" applyFill="1" applyBorder="1" applyAlignment="1">
      <alignment horizontal="center" vertical="center" wrapText="1"/>
    </xf>
    <xf numFmtId="172" fontId="9" fillId="12" borderId="4" xfId="0" applyNumberFormat="1" applyFont="1" applyFill="1" applyBorder="1" applyAlignment="1">
      <alignment horizontal="center" vertical="center" wrapText="1"/>
    </xf>
    <xf numFmtId="172" fontId="6" fillId="12" borderId="4" xfId="0" applyNumberFormat="1" applyFont="1" applyFill="1" applyBorder="1" applyAlignment="1">
      <alignment horizontal="center" vertical="center" wrapText="1"/>
    </xf>
    <xf numFmtId="185" fontId="9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85" fontId="6" fillId="0" borderId="14" xfId="0" applyNumberFormat="1" applyFont="1" applyFill="1" applyBorder="1" applyAlignment="1">
      <alignment horizontal="center" vertical="center" wrapText="1" shrinkToFit="1"/>
    </xf>
    <xf numFmtId="0" fontId="6" fillId="0" borderId="12" xfId="0" applyFont="1" applyFill="1" applyBorder="1" applyAlignment="1">
      <alignment horizontal="left" vertical="center" wrapText="1"/>
    </xf>
    <xf numFmtId="185" fontId="6" fillId="0" borderId="15" xfId="0" applyNumberFormat="1" applyFont="1" applyFill="1" applyBorder="1" applyAlignment="1">
      <alignment horizontal="center" vertical="center" wrapText="1" shrinkToFit="1"/>
    </xf>
    <xf numFmtId="172" fontId="6" fillId="13" borderId="4" xfId="0" applyNumberFormat="1" applyFont="1" applyFill="1" applyBorder="1" applyAlignment="1">
      <alignment horizontal="center" vertical="center" wrapText="1" shrinkToFit="1"/>
    </xf>
    <xf numFmtId="172" fontId="6" fillId="13" borderId="4" xfId="0" applyNumberFormat="1" applyFont="1" applyFill="1" applyBorder="1" applyAlignment="1">
      <alignment horizontal="center" vertical="center"/>
    </xf>
    <xf numFmtId="172" fontId="6" fillId="11" borderId="4" xfId="0" applyNumberFormat="1" applyFont="1" applyFill="1" applyBorder="1" applyAlignment="1">
      <alignment horizontal="center" vertical="center" wrapText="1" shrinkToFit="1"/>
    </xf>
    <xf numFmtId="49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49" fontId="6" fillId="13" borderId="8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shrinkToFit="1"/>
    </xf>
    <xf numFmtId="0" fontId="9" fillId="0" borderId="0" xfId="0" applyFont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0" fontId="37" fillId="11" borderId="4" xfId="0" applyFont="1" applyFill="1" applyBorder="1" applyAlignment="1">
      <alignment horizontal="center" vertical="center" wrapText="1"/>
    </xf>
    <xf numFmtId="49" fontId="47" fillId="0" borderId="4" xfId="0" applyNumberFormat="1" applyFont="1" applyFill="1" applyBorder="1" applyAlignment="1">
      <alignment horizontal="left" vertical="center"/>
    </xf>
    <xf numFmtId="49" fontId="47" fillId="0" borderId="4" xfId="54" applyNumberFormat="1" applyFont="1" applyFill="1" applyBorder="1" applyAlignment="1">
      <alignment horizontal="left" vertical="center" wrapText="1"/>
    </xf>
    <xf numFmtId="49" fontId="47" fillId="3" borderId="4" xfId="54" applyNumberFormat="1" applyFont="1" applyFill="1" applyBorder="1" applyAlignment="1">
      <alignment horizontal="left" vertical="center"/>
    </xf>
    <xf numFmtId="0" fontId="47" fillId="0" borderId="4" xfId="0" applyFont="1" applyFill="1" applyBorder="1" applyAlignment="1">
      <alignment horizontal="left"/>
    </xf>
    <xf numFmtId="1" fontId="48" fillId="0" borderId="4" xfId="52" applyNumberFormat="1" applyFont="1" applyFill="1" applyBorder="1" applyAlignment="1">
      <alignment horizontal="left" vertical="center"/>
    </xf>
    <xf numFmtId="49" fontId="47" fillId="0" borderId="4" xfId="0" applyNumberFormat="1" applyFont="1" applyBorder="1" applyAlignment="1">
      <alignment horizontal="left" vertical="top"/>
    </xf>
    <xf numFmtId="49" fontId="47" fillId="0" borderId="4" xfId="0" applyNumberFormat="1" applyFont="1" applyBorder="1" applyAlignment="1">
      <alignment horizontal="left" vertical="center"/>
    </xf>
    <xf numFmtId="49" fontId="47" fillId="0" borderId="4" xfId="54" applyNumberFormat="1" applyFont="1" applyFill="1" applyBorder="1" applyAlignment="1">
      <alignment horizontal="left" vertical="center"/>
    </xf>
    <xf numFmtId="1" fontId="48" fillId="2" borderId="4" xfId="52" applyNumberFormat="1" applyFont="1" applyFill="1" applyBorder="1" applyAlignment="1">
      <alignment horizontal="left" vertical="center"/>
    </xf>
    <xf numFmtId="49" fontId="47" fillId="0" borderId="4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9" fontId="0" fillId="0" borderId="0" xfId="0" applyNumberFormat="1" applyFont="1" applyFill="1" applyAlignment="1">
      <alignment horizontal="center" vertical="center"/>
    </xf>
    <xf numFmtId="172" fontId="9" fillId="11" borderId="18" xfId="0" applyNumberFormat="1" applyFont="1" applyFill="1" applyBorder="1" applyAlignment="1">
      <alignment horizontal="center" vertical="center" wrapText="1" shrinkToFit="1"/>
    </xf>
    <xf numFmtId="172" fontId="9" fillId="11" borderId="4" xfId="0" applyNumberFormat="1" applyFont="1" applyFill="1" applyBorder="1" applyAlignment="1">
      <alignment horizontal="center" vertical="center" wrapText="1" shrinkToFit="1"/>
    </xf>
    <xf numFmtId="172" fontId="9" fillId="11" borderId="12" xfId="0" applyNumberFormat="1" applyFont="1" applyFill="1" applyBorder="1" applyAlignment="1">
      <alignment horizontal="center" vertical="center" wrapText="1" shrinkToFit="1"/>
    </xf>
    <xf numFmtId="172" fontId="9" fillId="11" borderId="26" xfId="0" applyNumberFormat="1" applyFont="1" applyFill="1" applyBorder="1" applyAlignment="1">
      <alignment horizontal="center" vertical="center"/>
    </xf>
    <xf numFmtId="172" fontId="9" fillId="11" borderId="4" xfId="0" applyNumberFormat="1" applyFont="1" applyFill="1" applyBorder="1" applyAlignment="1">
      <alignment horizontal="center" vertical="center"/>
    </xf>
    <xf numFmtId="172" fontId="9" fillId="11" borderId="12" xfId="0" applyNumberFormat="1" applyFont="1" applyFill="1" applyBorder="1" applyAlignment="1">
      <alignment horizontal="center" vertical="center"/>
    </xf>
    <xf numFmtId="49" fontId="9" fillId="0" borderId="25" xfId="0" applyNumberFormat="1" applyFont="1" applyFill="1" applyBorder="1" applyAlignment="1">
      <alignment horizontal="center" vertical="center"/>
    </xf>
    <xf numFmtId="49" fontId="9" fillId="0" borderId="25" xfId="0" applyNumberFormat="1" applyFont="1" applyFill="1" applyBorder="1" applyAlignment="1">
      <alignment horizontal="center" vertical="center" wrapText="1" shrinkToFit="1"/>
    </xf>
    <xf numFmtId="0" fontId="9" fillId="0" borderId="25" xfId="0" applyFont="1" applyFill="1" applyBorder="1" applyAlignment="1">
      <alignment horizontal="center" vertical="center" wrapText="1"/>
    </xf>
    <xf numFmtId="3" fontId="9" fillId="0" borderId="25" xfId="0" applyNumberFormat="1" applyFont="1" applyFill="1" applyBorder="1" applyAlignment="1">
      <alignment horizontal="center" vertical="center" wrapText="1"/>
    </xf>
    <xf numFmtId="173" fontId="9" fillId="0" borderId="25" xfId="0" applyNumberFormat="1" applyFont="1" applyFill="1" applyBorder="1" applyAlignment="1">
      <alignment horizontal="center" vertical="center" wrapText="1"/>
    </xf>
    <xf numFmtId="172" fontId="9" fillId="0" borderId="29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172" fontId="9" fillId="11" borderId="18" xfId="0" applyNumberFormat="1" applyFont="1" applyFill="1" applyBorder="1" applyAlignment="1">
      <alignment horizontal="center" vertical="center" wrapText="1"/>
    </xf>
    <xf numFmtId="49" fontId="9" fillId="0" borderId="23" xfId="0" applyNumberFormat="1" applyFont="1" applyFill="1" applyBorder="1" applyAlignment="1">
      <alignment horizontal="center" vertical="center" wrapText="1"/>
    </xf>
    <xf numFmtId="172" fontId="9" fillId="0" borderId="23" xfId="0" applyNumberFormat="1" applyFont="1" applyFill="1" applyBorder="1" applyAlignment="1">
      <alignment horizontal="center" vertical="center" wrapText="1"/>
    </xf>
    <xf numFmtId="172" fontId="9" fillId="0" borderId="15" xfId="0" applyNumberFormat="1" applyFont="1" applyFill="1" applyBorder="1" applyAlignment="1">
      <alignment horizontal="center" vertical="center" wrapText="1"/>
    </xf>
    <xf numFmtId="49" fontId="9" fillId="0" borderId="30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172" fontId="6" fillId="11" borderId="14" xfId="0" applyNumberFormat="1" applyFont="1" applyFill="1" applyBorder="1" applyAlignment="1">
      <alignment horizontal="center" vertical="center" wrapText="1" shrinkToFit="1"/>
    </xf>
    <xf numFmtId="0" fontId="51" fillId="14" borderId="6" xfId="0" applyFont="1" applyFill="1" applyBorder="1" applyAlignment="1">
      <alignment horizontal="center" vertical="center" shrinkToFit="1"/>
    </xf>
    <xf numFmtId="0" fontId="51" fillId="14" borderId="7" xfId="0" applyFont="1" applyFill="1" applyBorder="1" applyAlignment="1">
      <alignment horizontal="center" vertical="center" shrinkToFit="1"/>
    </xf>
    <xf numFmtId="0" fontId="0" fillId="0" borderId="8" xfId="0" applyBorder="1" applyAlignment="1"/>
    <xf numFmtId="0" fontId="50" fillId="6" borderId="6" xfId="0" applyFont="1" applyFill="1" applyBorder="1" applyAlignment="1">
      <alignment horizontal="center" vertical="center" shrinkToFit="1"/>
    </xf>
    <xf numFmtId="0" fontId="50" fillId="6" borderId="7" xfId="0" applyFont="1" applyFill="1" applyBorder="1" applyAlignment="1">
      <alignment horizontal="center" vertical="center" shrinkToFit="1"/>
    </xf>
    <xf numFmtId="0" fontId="18" fillId="11" borderId="0" xfId="0" applyFont="1" applyFill="1" applyAlignment="1">
      <alignment horizontal="center" vertical="center"/>
    </xf>
    <xf numFmtId="0" fontId="0" fillId="11" borderId="0" xfId="0" applyFill="1" applyAlignment="1"/>
    <xf numFmtId="0" fontId="7" fillId="9" borderId="6" xfId="0" applyFont="1" applyFill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14" borderId="7" xfId="0" applyFont="1" applyFill="1" applyBorder="1" applyAlignment="1">
      <alignment horizontal="center" vertical="center" shrinkToFit="1"/>
    </xf>
    <xf numFmtId="0" fontId="52" fillId="16" borderId="6" xfId="0" applyFont="1" applyFill="1" applyBorder="1" applyAlignment="1">
      <alignment horizontal="center" vertical="center" shrinkToFit="1"/>
    </xf>
    <xf numFmtId="0" fontId="50" fillId="16" borderId="7" xfId="0" applyFont="1" applyFill="1" applyBorder="1" applyAlignment="1">
      <alignment horizontal="center" vertical="center" shrinkToFit="1"/>
    </xf>
    <xf numFmtId="49" fontId="53" fillId="6" borderId="6" xfId="0" applyNumberFormat="1" applyFont="1" applyFill="1" applyBorder="1" applyAlignment="1">
      <alignment horizontal="center" vertical="center" wrapText="1" shrinkToFit="1"/>
    </xf>
    <xf numFmtId="0" fontId="0" fillId="6" borderId="7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13" fillId="3" borderId="6" xfId="0" applyFont="1" applyFill="1" applyBorder="1" applyAlignment="1">
      <alignment horizontal="center" vertical="center" shrinkToFit="1"/>
    </xf>
    <xf numFmtId="0" fontId="13" fillId="3" borderId="7" xfId="0" applyFont="1" applyFill="1" applyBorder="1" applyAlignment="1">
      <alignment horizontal="center" vertical="center" shrinkToFit="1"/>
    </xf>
    <xf numFmtId="0" fontId="53" fillId="6" borderId="6" xfId="0" applyFont="1" applyFill="1" applyBorder="1" applyAlignment="1">
      <alignment horizontal="center" vertical="center" shrinkToFit="1"/>
    </xf>
    <xf numFmtId="0" fontId="53" fillId="6" borderId="7" xfId="0" applyFont="1" applyFill="1" applyBorder="1" applyAlignment="1">
      <alignment horizontal="center" vertical="center" shrinkToFit="1"/>
    </xf>
    <xf numFmtId="0" fontId="50" fillId="6" borderId="8" xfId="0" applyFont="1" applyFill="1" applyBorder="1" applyAlignment="1">
      <alignment horizontal="center" vertical="center" shrinkToFit="1"/>
    </xf>
    <xf numFmtId="0" fontId="52" fillId="16" borderId="7" xfId="0" applyFont="1" applyFill="1" applyBorder="1" applyAlignment="1">
      <alignment horizontal="center" vertical="center" shrinkToFit="1"/>
    </xf>
    <xf numFmtId="0" fontId="52" fillId="16" borderId="8" xfId="0" applyFont="1" applyFill="1" applyBorder="1" applyAlignment="1">
      <alignment horizontal="center" vertical="center" shrinkToFit="1"/>
    </xf>
    <xf numFmtId="0" fontId="50" fillId="6" borderId="20" xfId="0" applyFont="1" applyFill="1" applyBorder="1" applyAlignment="1">
      <alignment horizontal="center" vertical="center" shrinkToFit="1"/>
    </xf>
    <xf numFmtId="0" fontId="50" fillId="6" borderId="0" xfId="0" applyFont="1" applyFill="1" applyBorder="1" applyAlignment="1">
      <alignment horizontal="center" vertical="center" shrinkToFit="1"/>
    </xf>
    <xf numFmtId="0" fontId="0" fillId="0" borderId="35" xfId="0" applyBorder="1" applyAlignment="1">
      <alignment horizontal="center" vertical="center"/>
    </xf>
    <xf numFmtId="0" fontId="13" fillId="15" borderId="32" xfId="0" applyFont="1" applyFill="1" applyBorder="1" applyAlignment="1">
      <alignment horizontal="center" vertical="center" shrinkToFit="1"/>
    </xf>
    <xf numFmtId="0" fontId="13" fillId="15" borderId="33" xfId="0" applyFont="1" applyFill="1" applyBorder="1" applyAlignment="1">
      <alignment horizontal="center" vertical="center" shrinkToFit="1"/>
    </xf>
    <xf numFmtId="0" fontId="0" fillId="0" borderId="34" xfId="0" applyBorder="1" applyAlignment="1">
      <alignment horizontal="center" vertical="center"/>
    </xf>
    <xf numFmtId="0" fontId="9" fillId="0" borderId="8" xfId="0" applyFont="1" applyBorder="1" applyAlignment="1"/>
    <xf numFmtId="0" fontId="0" fillId="9" borderId="7" xfId="0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50" fillId="6" borderId="31" xfId="0" applyFont="1" applyFill="1" applyBorder="1" applyAlignment="1">
      <alignment horizontal="center" vertical="center" shrinkToFit="1"/>
    </xf>
    <xf numFmtId="0" fontId="0" fillId="0" borderId="8" xfId="0" applyBorder="1" applyAlignment="1">
      <alignment horizontal="center" vertical="center"/>
    </xf>
    <xf numFmtId="49" fontId="54" fillId="17" borderId="6" xfId="14" applyNumberFormat="1" applyFont="1" applyFill="1" applyBorder="1" applyAlignment="1">
      <alignment horizontal="center" vertical="center"/>
    </xf>
    <xf numFmtId="0" fontId="55" fillId="17" borderId="7" xfId="0" applyFont="1" applyFill="1" applyBorder="1" applyAlignment="1">
      <alignment horizontal="center" vertical="center"/>
    </xf>
    <xf numFmtId="0" fontId="55" fillId="17" borderId="8" xfId="0" applyFont="1" applyFill="1" applyBorder="1" applyAlignment="1">
      <alignment horizontal="center" vertical="center"/>
    </xf>
    <xf numFmtId="0" fontId="56" fillId="8" borderId="6" xfId="13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56" fillId="8" borderId="6" xfId="13" applyFont="1" applyFill="1" applyBorder="1" applyAlignment="1">
      <alignment horizontal="center" vertical="center"/>
    </xf>
    <xf numFmtId="0" fontId="41" fillId="10" borderId="6" xfId="13" applyFont="1" applyFill="1" applyBorder="1" applyAlignment="1">
      <alignment horizontal="left"/>
    </xf>
    <xf numFmtId="0" fontId="41" fillId="10" borderId="8" xfId="13" applyFont="1" applyFill="1" applyBorder="1" applyAlignment="1">
      <alignment horizontal="left"/>
    </xf>
    <xf numFmtId="0" fontId="46" fillId="10" borderId="6" xfId="0" applyFont="1" applyFill="1" applyBorder="1" applyAlignment="1">
      <alignment horizontal="center"/>
    </xf>
    <xf numFmtId="0" fontId="46" fillId="10" borderId="7" xfId="0" applyFont="1" applyFill="1" applyBorder="1" applyAlignment="1">
      <alignment horizontal="center"/>
    </xf>
    <xf numFmtId="0" fontId="41" fillId="10" borderId="6" xfId="13" applyFont="1" applyFill="1" applyBorder="1" applyAlignment="1">
      <alignment horizontal="left" wrapText="1"/>
    </xf>
    <xf numFmtId="0" fontId="0" fillId="10" borderId="7" xfId="0" applyFill="1" applyBorder="1" applyAlignment="1">
      <alignment wrapText="1"/>
    </xf>
    <xf numFmtId="0" fontId="0" fillId="10" borderId="8" xfId="0" applyFill="1" applyBorder="1" applyAlignment="1">
      <alignment wrapText="1"/>
    </xf>
    <xf numFmtId="0" fontId="56" fillId="9" borderId="6" xfId="0" applyFont="1" applyFill="1" applyBorder="1" applyAlignment="1">
      <alignment horizontal="center"/>
    </xf>
    <xf numFmtId="0" fontId="56" fillId="9" borderId="7" xfId="0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7" xfId="0" applyFont="1" applyFill="1" applyBorder="1" applyAlignment="1">
      <alignment horizontal="center"/>
    </xf>
    <xf numFmtId="0" fontId="57" fillId="8" borderId="6" xfId="13" applyFont="1" applyFill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49" fontId="56" fillId="8" borderId="6" xfId="13" applyNumberFormat="1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21" fillId="17" borderId="6" xfId="0" applyFont="1" applyFill="1" applyBorder="1" applyAlignment="1">
      <alignment horizontal="center"/>
    </xf>
    <xf numFmtId="0" fontId="21" fillId="17" borderId="7" xfId="0" applyFont="1" applyFill="1" applyBorder="1" applyAlignment="1">
      <alignment horizontal="center"/>
    </xf>
    <xf numFmtId="0" fontId="21" fillId="17" borderId="8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49" fontId="56" fillId="8" borderId="6" xfId="13" applyNumberFormat="1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49" fontId="58" fillId="8" borderId="6" xfId="13" applyNumberFormat="1" applyFont="1" applyFill="1" applyBorder="1" applyAlignment="1">
      <alignment horizontal="center" vertical="center"/>
    </xf>
    <xf numFmtId="0" fontId="50" fillId="6" borderId="6" xfId="0" applyFont="1" applyFill="1" applyBorder="1" applyAlignment="1">
      <alignment horizontal="center" vertical="center"/>
    </xf>
    <xf numFmtId="0" fontId="50" fillId="6" borderId="7" xfId="0" applyFont="1" applyFill="1" applyBorder="1" applyAlignment="1">
      <alignment horizontal="center" vertical="center"/>
    </xf>
    <xf numFmtId="49" fontId="13" fillId="11" borderId="36" xfId="0" applyNumberFormat="1" applyFont="1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0" borderId="37" xfId="0" applyBorder="1" applyAlignment="1">
      <alignment wrapText="1"/>
    </xf>
    <xf numFmtId="49" fontId="53" fillId="18" borderId="0" xfId="0" applyNumberFormat="1" applyFont="1" applyFill="1" applyBorder="1" applyAlignment="1">
      <alignment horizontal="center" vertical="center" wrapText="1"/>
    </xf>
    <xf numFmtId="49" fontId="53" fillId="18" borderId="35" xfId="0" applyNumberFormat="1" applyFont="1" applyFill="1" applyBorder="1" applyAlignment="1">
      <alignment horizontal="center" vertical="center" wrapText="1"/>
    </xf>
    <xf numFmtId="0" fontId="50" fillId="18" borderId="0" xfId="0" applyFont="1" applyFill="1" applyBorder="1" applyAlignment="1">
      <alignment horizontal="center" vertical="center" wrapText="1" shrinkToFit="1"/>
    </xf>
    <xf numFmtId="0" fontId="50" fillId="18" borderId="35" xfId="0" applyFont="1" applyFill="1" applyBorder="1" applyAlignment="1">
      <alignment horizontal="center" vertical="center" wrapText="1" shrinkToFit="1"/>
    </xf>
    <xf numFmtId="0" fontId="51" fillId="14" borderId="0" xfId="0" applyFont="1" applyFill="1" applyBorder="1" applyAlignment="1">
      <alignment horizontal="center" vertical="center" shrinkToFit="1"/>
    </xf>
    <xf numFmtId="0" fontId="51" fillId="14" borderId="35" xfId="0" applyFont="1" applyFill="1" applyBorder="1" applyAlignment="1">
      <alignment horizontal="center" vertical="center" shrinkToFit="1"/>
    </xf>
    <xf numFmtId="0" fontId="13" fillId="11" borderId="6" xfId="0" applyFont="1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0" fillId="11" borderId="8" xfId="0" applyFill="1" applyBorder="1" applyAlignment="1">
      <alignment wrapText="1"/>
    </xf>
    <xf numFmtId="49" fontId="53" fillId="19" borderId="6" xfId="0" applyNumberFormat="1" applyFont="1" applyFill="1" applyBorder="1" applyAlignment="1">
      <alignment horizontal="center" vertical="center" wrapText="1"/>
    </xf>
    <xf numFmtId="0" fontId="59" fillId="19" borderId="7" xfId="0" applyFont="1" applyFill="1" applyBorder="1" applyAlignment="1">
      <alignment horizontal="center" vertical="center" wrapText="1"/>
    </xf>
    <xf numFmtId="0" fontId="59" fillId="19" borderId="8" xfId="0" applyFont="1" applyFill="1" applyBorder="1" applyAlignment="1">
      <alignment horizontal="center" vertical="center" wrapText="1"/>
    </xf>
    <xf numFmtId="49" fontId="53" fillId="20" borderId="6" xfId="0" applyNumberFormat="1" applyFont="1" applyFill="1" applyBorder="1" applyAlignment="1">
      <alignment horizontal="center" vertical="center" wrapText="1"/>
    </xf>
    <xf numFmtId="0" fontId="59" fillId="20" borderId="7" xfId="0" applyFont="1" applyFill="1" applyBorder="1" applyAlignment="1">
      <alignment horizontal="center" vertical="center" wrapText="1"/>
    </xf>
    <xf numFmtId="0" fontId="59" fillId="20" borderId="8" xfId="0" applyFont="1" applyFill="1" applyBorder="1" applyAlignment="1">
      <alignment horizontal="center" vertical="center" wrapText="1"/>
    </xf>
    <xf numFmtId="49" fontId="53" fillId="8" borderId="6" xfId="0" applyNumberFormat="1" applyFont="1" applyFill="1" applyBorder="1" applyAlignment="1">
      <alignment horizontal="center" vertical="center" wrapText="1"/>
    </xf>
    <xf numFmtId="0" fontId="59" fillId="8" borderId="7" xfId="0" applyFont="1" applyFill="1" applyBorder="1" applyAlignment="1">
      <alignment horizontal="center" vertical="center" wrapText="1"/>
    </xf>
    <xf numFmtId="0" fontId="59" fillId="8" borderId="8" xfId="0" applyFont="1" applyFill="1" applyBorder="1" applyAlignment="1">
      <alignment horizontal="center" vertical="center" wrapText="1"/>
    </xf>
    <xf numFmtId="185" fontId="9" fillId="0" borderId="6" xfId="0" applyNumberFormat="1" applyFont="1" applyFill="1" applyBorder="1" applyAlignment="1">
      <alignment horizontal="center" vertical="center" wrapText="1"/>
    </xf>
    <xf numFmtId="185" fontId="9" fillId="0" borderId="8" xfId="0" applyNumberFormat="1" applyFont="1" applyFill="1" applyBorder="1" applyAlignment="1">
      <alignment horizontal="center" vertical="center" wrapText="1"/>
    </xf>
    <xf numFmtId="49" fontId="13" fillId="11" borderId="6" xfId="0" applyNumberFormat="1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52" fillId="14" borderId="6" xfId="0" applyFont="1" applyFill="1" applyBorder="1" applyAlignment="1">
      <alignment horizontal="center" vertical="center" shrinkToFit="1"/>
    </xf>
    <xf numFmtId="0" fontId="21" fillId="14" borderId="7" xfId="0" applyFont="1" applyFill="1" applyBorder="1" applyAlignment="1">
      <alignment horizontal="center" vertical="center" shrinkToFit="1"/>
    </xf>
    <xf numFmtId="0" fontId="22" fillId="0" borderId="8" xfId="0" applyFont="1" applyBorder="1" applyAlignment="1"/>
    <xf numFmtId="0" fontId="0" fillId="6" borderId="8" xfId="0" applyFill="1" applyBorder="1" applyAlignment="1"/>
    <xf numFmtId="0" fontId="50" fillId="19" borderId="6" xfId="0" applyFont="1" applyFill="1" applyBorder="1" applyAlignment="1">
      <alignment horizontal="center" vertical="center" wrapText="1" shrinkToFit="1"/>
    </xf>
    <xf numFmtId="0" fontId="50" fillId="19" borderId="7" xfId="0" applyFont="1" applyFill="1" applyBorder="1" applyAlignment="1">
      <alignment horizontal="center" vertical="center" wrapText="1" shrinkToFit="1"/>
    </xf>
    <xf numFmtId="0" fontId="50" fillId="19" borderId="8" xfId="0" applyFont="1" applyFill="1" applyBorder="1" applyAlignment="1">
      <alignment horizontal="center" vertical="center" wrapText="1" shrinkToFit="1"/>
    </xf>
    <xf numFmtId="49" fontId="36" fillId="20" borderId="4" xfId="28" applyNumberFormat="1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49" fontId="53" fillId="19" borderId="7" xfId="0" applyNumberFormat="1" applyFont="1" applyFill="1" applyBorder="1" applyAlignment="1">
      <alignment horizontal="center" vertical="center" wrapText="1"/>
    </xf>
    <xf numFmtId="49" fontId="53" fillId="19" borderId="8" xfId="0" applyNumberFormat="1" applyFont="1" applyFill="1" applyBorder="1" applyAlignment="1">
      <alignment horizontal="center" vertical="center" wrapText="1"/>
    </xf>
    <xf numFmtId="172" fontId="0" fillId="0" borderId="33" xfId="0" applyNumberFormat="1" applyFont="1" applyBorder="1" applyAlignment="1"/>
    <xf numFmtId="0" fontId="0" fillId="0" borderId="34" xfId="0" applyBorder="1" applyAlignment="1"/>
    <xf numFmtId="172" fontId="0" fillId="0" borderId="0" xfId="0" applyNumberFormat="1" applyFont="1" applyBorder="1" applyAlignment="1"/>
    <xf numFmtId="0" fontId="0" fillId="0" borderId="35" xfId="0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/>
    <xf numFmtId="0" fontId="11" fillId="0" borderId="0" xfId="0" applyFont="1" applyBorder="1" applyAlignment="1">
      <alignment horizontal="right" wrapText="1"/>
    </xf>
    <xf numFmtId="0" fontId="33" fillId="0" borderId="0" xfId="1" applyAlignment="1" applyProtection="1">
      <alignment horizontal="right"/>
    </xf>
    <xf numFmtId="0" fontId="11" fillId="0" borderId="0" xfId="0" applyFont="1" applyAlignment="1">
      <alignment horizontal="right"/>
    </xf>
    <xf numFmtId="49" fontId="53" fillId="6" borderId="6" xfId="0" applyNumberFormat="1" applyFont="1" applyFill="1" applyBorder="1" applyAlignment="1">
      <alignment horizontal="center" vertical="center" wrapText="1"/>
    </xf>
    <xf numFmtId="49" fontId="6" fillId="13" borderId="6" xfId="0" applyNumberFormat="1" applyFont="1" applyFill="1" applyBorder="1" applyAlignment="1">
      <alignment horizontal="center" vertical="center" wrapText="1"/>
    </xf>
    <xf numFmtId="49" fontId="6" fillId="13" borderId="8" xfId="0" applyNumberFormat="1" applyFont="1" applyFill="1" applyBorder="1" applyAlignment="1">
      <alignment horizontal="center" vertical="center" wrapText="1"/>
    </xf>
    <xf numFmtId="49" fontId="13" fillId="11" borderId="4" xfId="0" applyNumberFormat="1" applyFont="1" applyFill="1" applyBorder="1" applyAlignment="1">
      <alignment horizontal="center" vertical="center" wrapText="1"/>
    </xf>
    <xf numFmtId="0" fontId="50" fillId="6" borderId="8" xfId="0" applyFont="1" applyFill="1" applyBorder="1" applyAlignment="1">
      <alignment horizontal="center" vertical="center"/>
    </xf>
    <xf numFmtId="49" fontId="53" fillId="6" borderId="31" xfId="0" applyNumberFormat="1" applyFont="1" applyFill="1" applyBorder="1" applyAlignment="1">
      <alignment horizontal="center" vertical="center" wrapText="1"/>
    </xf>
    <xf numFmtId="49" fontId="53" fillId="6" borderId="7" xfId="0" applyNumberFormat="1" applyFont="1" applyFill="1" applyBorder="1" applyAlignment="1">
      <alignment horizontal="center" vertical="center" wrapText="1"/>
    </xf>
    <xf numFmtId="49" fontId="53" fillId="6" borderId="8" xfId="0" applyNumberFormat="1" applyFont="1" applyFill="1" applyBorder="1" applyAlignment="1">
      <alignment horizontal="center" vertical="center" wrapText="1"/>
    </xf>
    <xf numFmtId="49" fontId="53" fillId="6" borderId="6" xfId="0" applyNumberFormat="1" applyFont="1" applyFill="1" applyBorder="1" applyAlignment="1">
      <alignment horizontal="center" vertical="center"/>
    </xf>
    <xf numFmtId="49" fontId="53" fillId="6" borderId="7" xfId="0" applyNumberFormat="1" applyFont="1" applyFill="1" applyBorder="1" applyAlignment="1">
      <alignment horizontal="center" vertical="center"/>
    </xf>
    <xf numFmtId="49" fontId="13" fillId="11" borderId="7" xfId="0" applyNumberFormat="1" applyFont="1" applyFill="1" applyBorder="1" applyAlignment="1">
      <alignment horizontal="center" vertical="center" wrapText="1"/>
    </xf>
    <xf numFmtId="49" fontId="13" fillId="11" borderId="8" xfId="0" applyNumberFormat="1" applyFont="1" applyFill="1" applyBorder="1" applyAlignment="1">
      <alignment horizontal="center" vertical="center" wrapText="1"/>
    </xf>
    <xf numFmtId="0" fontId="51" fillId="14" borderId="8" xfId="0" applyFont="1" applyFill="1" applyBorder="1" applyAlignment="1">
      <alignment horizontal="center" vertical="center" shrinkToFit="1"/>
    </xf>
  </cellXfs>
  <cellStyles count="56">
    <cellStyle name="Гиперссылка" xfId="1" builtinId="8"/>
    <cellStyle name="Гиперссылка 2" xfId="2"/>
    <cellStyle name="Обычный" xfId="0" builtinId="0"/>
    <cellStyle name="Обычный 10" xfId="3"/>
    <cellStyle name="Обычный 11" xfId="4"/>
    <cellStyle name="Обычный 12" xfId="5"/>
    <cellStyle name="Обычный 13" xfId="6"/>
    <cellStyle name="Обычный 14" xfId="7"/>
    <cellStyle name="Обычный 15" xfId="8"/>
    <cellStyle name="Обычный 16" xfId="9"/>
    <cellStyle name="Обычный 17" xfId="10"/>
    <cellStyle name="Обычный 18" xfId="11"/>
    <cellStyle name="Обычный 19" xfId="12"/>
    <cellStyle name="Обычный 2" xfId="13"/>
    <cellStyle name="Обычный 2 2" xfId="14"/>
    <cellStyle name="Обычный 2 2 2" xfId="15"/>
    <cellStyle name="Обычный 2 2 3" xfId="16"/>
    <cellStyle name="Обычный 2 3" xfId="17"/>
    <cellStyle name="Обычный 20" xfId="18"/>
    <cellStyle name="Обычный 21" xfId="19"/>
    <cellStyle name="Обычный 22" xfId="20"/>
    <cellStyle name="Обычный 23" xfId="21"/>
    <cellStyle name="Обычный 24" xfId="22"/>
    <cellStyle name="Обычный 25" xfId="23"/>
    <cellStyle name="Обычный 26" xfId="24"/>
    <cellStyle name="Обычный 27" xfId="25"/>
    <cellStyle name="Обычный 28" xfId="26"/>
    <cellStyle name="Обычный 29" xfId="27"/>
    <cellStyle name="Обычный 3" xfId="28"/>
    <cellStyle name="Обычный 3 2" xfId="29"/>
    <cellStyle name="Обычный 30" xfId="30"/>
    <cellStyle name="Обычный 31" xfId="31"/>
    <cellStyle name="Обычный 32" xfId="32"/>
    <cellStyle name="Обычный 33" xfId="33"/>
    <cellStyle name="Обычный 34" xfId="34"/>
    <cellStyle name="Обычный 35" xfId="35"/>
    <cellStyle name="Обычный 36" xfId="36"/>
    <cellStyle name="Обычный 37" xfId="37"/>
    <cellStyle name="Обычный 38" xfId="38"/>
    <cellStyle name="Обычный 38 2" xfId="39"/>
    <cellStyle name="Обычный 39" xfId="40"/>
    <cellStyle name="Обычный 4" xfId="41"/>
    <cellStyle name="Обычный 40" xfId="42"/>
    <cellStyle name="Обычный 41" xfId="43"/>
    <cellStyle name="Обычный 42" xfId="44"/>
    <cellStyle name="Обычный 5" xfId="45"/>
    <cellStyle name="Обычный 6" xfId="46"/>
    <cellStyle name="Обычный 7" xfId="47"/>
    <cellStyle name="Обычный 8" xfId="48"/>
    <cellStyle name="Обычный 8 2" xfId="49"/>
    <cellStyle name="Обычный 8 3" xfId="50"/>
    <cellStyle name="Обычный 9" xfId="51"/>
    <cellStyle name="Обычный_Лист1" xfId="52"/>
    <cellStyle name="Обычный_Лист3" xfId="53"/>
    <cellStyle name="Обычный_Лист4" xfId="54"/>
    <cellStyle name="Процентный" xfId="55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3" Type="http://schemas.openxmlformats.org/officeDocument/2006/relationships/image" Target="../media/image3.jpe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5" Type="http://schemas.openxmlformats.org/officeDocument/2006/relationships/hyperlink" Target="https://www.standartpark.ru/catalog/chugunnye-lyuki/lyuk-chugunnyy-lyegkiy" TargetMode="External"/><Relationship Id="rId10" Type="http://schemas.openxmlformats.org/officeDocument/2006/relationships/image" Target="../media/image9.jpeg"/><Relationship Id="rId4" Type="http://schemas.openxmlformats.org/officeDocument/2006/relationships/image" Target="../media/image4.jpeg"/><Relationship Id="rId9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4</xdr:row>
      <xdr:rowOff>514350</xdr:rowOff>
    </xdr:from>
    <xdr:to>
      <xdr:col>0</xdr:col>
      <xdr:colOff>1485900</xdr:colOff>
      <xdr:row>6</xdr:row>
      <xdr:rowOff>314325</xdr:rowOff>
    </xdr:to>
    <xdr:pic>
      <xdr:nvPicPr>
        <xdr:cNvPr id="15636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47975"/>
          <a:ext cx="1323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</xdr:row>
      <xdr:rowOff>285750</xdr:rowOff>
    </xdr:from>
    <xdr:to>
      <xdr:col>0</xdr:col>
      <xdr:colOff>1381125</xdr:colOff>
      <xdr:row>4</xdr:row>
      <xdr:rowOff>276225</xdr:rowOff>
    </xdr:to>
    <xdr:pic>
      <xdr:nvPicPr>
        <xdr:cNvPr id="15637" name="Рисунок 3" descr="Люк садовый пластиковый зелёный «Лого»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809750"/>
          <a:ext cx="11906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10</xdr:row>
      <xdr:rowOff>133350</xdr:rowOff>
    </xdr:from>
    <xdr:to>
      <xdr:col>0</xdr:col>
      <xdr:colOff>1600200</xdr:colOff>
      <xdr:row>10</xdr:row>
      <xdr:rowOff>1000125</xdr:rowOff>
    </xdr:to>
    <xdr:pic>
      <xdr:nvPicPr>
        <xdr:cNvPr id="15638" name="Рисунок 5" descr="Люк чугунный D38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372100"/>
          <a:ext cx="1314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12</xdr:row>
      <xdr:rowOff>38100</xdr:rowOff>
    </xdr:from>
    <xdr:to>
      <xdr:col>0</xdr:col>
      <xdr:colOff>1600200</xdr:colOff>
      <xdr:row>14</xdr:row>
      <xdr:rowOff>228600</xdr:rowOff>
    </xdr:to>
    <xdr:pic>
      <xdr:nvPicPr>
        <xdr:cNvPr id="15639" name="Рисунок 7" descr="Люк чугунный квадратный класса С250 500х50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353300"/>
          <a:ext cx="149542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17</xdr:row>
      <xdr:rowOff>104775</xdr:rowOff>
    </xdr:from>
    <xdr:to>
      <xdr:col>0</xdr:col>
      <xdr:colOff>1657350</xdr:colOff>
      <xdr:row>17</xdr:row>
      <xdr:rowOff>1085850</xdr:rowOff>
    </xdr:to>
    <xdr:pic>
      <xdr:nvPicPr>
        <xdr:cNvPr id="15640" name="Рисунок 9" descr="Люк канализационный тип Л (А15) с запорным устройством «Компас»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1582400"/>
          <a:ext cx="15811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428625</xdr:rowOff>
    </xdr:from>
    <xdr:to>
      <xdr:col>0</xdr:col>
      <xdr:colOff>1647825</xdr:colOff>
      <xdr:row>19</xdr:row>
      <xdr:rowOff>809625</xdr:rowOff>
    </xdr:to>
    <xdr:pic>
      <xdr:nvPicPr>
        <xdr:cNvPr id="15641" name="Рисунок 11" descr="Люк чугунный тяжёлый тип Т (С250)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11150"/>
          <a:ext cx="1647825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20</xdr:row>
      <xdr:rowOff>619125</xdr:rowOff>
    </xdr:from>
    <xdr:to>
      <xdr:col>0</xdr:col>
      <xdr:colOff>1590675</xdr:colOff>
      <xdr:row>21</xdr:row>
      <xdr:rowOff>1200150</xdr:rowOff>
    </xdr:to>
    <xdr:pic>
      <xdr:nvPicPr>
        <xdr:cNvPr id="15642" name="Рисунок 12" descr="Дождеприёмник круглый тип ДК С25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897100"/>
          <a:ext cx="14478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22</xdr:row>
      <xdr:rowOff>19050</xdr:rowOff>
    </xdr:from>
    <xdr:to>
      <xdr:col>0</xdr:col>
      <xdr:colOff>1714500</xdr:colOff>
      <xdr:row>22</xdr:row>
      <xdr:rowOff>1133475</xdr:rowOff>
    </xdr:to>
    <xdr:pic>
      <xdr:nvPicPr>
        <xdr:cNvPr id="15643" name="Рисунок 13" descr="Дождеприемник ДМ 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6402050"/>
          <a:ext cx="16668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15</xdr:row>
      <xdr:rowOff>152400</xdr:rowOff>
    </xdr:from>
    <xdr:to>
      <xdr:col>0</xdr:col>
      <xdr:colOff>1552575</xdr:colOff>
      <xdr:row>15</xdr:row>
      <xdr:rowOff>1133475</xdr:rowOff>
    </xdr:to>
    <xdr:pic>
      <xdr:nvPicPr>
        <xdr:cNvPr id="15644" name="Рисунок 17" descr="Люк ВЧ тип Т с квадратным корпусом С25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286875"/>
          <a:ext cx="14668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66675</xdr:rowOff>
    </xdr:from>
    <xdr:to>
      <xdr:col>0</xdr:col>
      <xdr:colOff>1638300</xdr:colOff>
      <xdr:row>16</xdr:row>
      <xdr:rowOff>1143000</xdr:rowOff>
    </xdr:to>
    <xdr:pic>
      <xdr:nvPicPr>
        <xdr:cNvPr id="15645" name="Рисунок 18" descr="Люк с квадратным корпусом тип Т С25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72725"/>
          <a:ext cx="16192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257175</xdr:colOff>
      <xdr:row>11</xdr:row>
      <xdr:rowOff>85725</xdr:rowOff>
    </xdr:from>
    <xdr:to>
      <xdr:col>0</xdr:col>
      <xdr:colOff>1666875</xdr:colOff>
      <xdr:row>11</xdr:row>
      <xdr:rowOff>1019175</xdr:rowOff>
    </xdr:to>
    <xdr:pic>
      <xdr:nvPicPr>
        <xdr:cNvPr id="15646" name="Рисунок 15" descr="Чугунный дождеприемник-обрамление (круглый) D38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362700"/>
          <a:ext cx="14097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1571625</xdr:colOff>
      <xdr:row>8</xdr:row>
      <xdr:rowOff>514350</xdr:rowOff>
    </xdr:to>
    <xdr:pic>
      <xdr:nvPicPr>
        <xdr:cNvPr id="15647" name="Рисунок 18" descr="Усиливающие трубы для пластиковых люков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3825"/>
          <a:ext cx="15716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133350</xdr:rowOff>
    </xdr:from>
    <xdr:to>
      <xdr:col>2</xdr:col>
      <xdr:colOff>1695450</xdr:colOff>
      <xdr:row>5</xdr:row>
      <xdr:rowOff>114300</xdr:rowOff>
    </xdr:to>
    <xdr:pic>
      <xdr:nvPicPr>
        <xdr:cNvPr id="7459" name="Рисунок 2" descr="SP логотип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33350"/>
          <a:ext cx="27432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161925</xdr:rowOff>
    </xdr:from>
    <xdr:to>
      <xdr:col>2</xdr:col>
      <xdr:colOff>1781175</xdr:colOff>
      <xdr:row>5</xdr:row>
      <xdr:rowOff>104775</xdr:rowOff>
    </xdr:to>
    <xdr:pic>
      <xdr:nvPicPr>
        <xdr:cNvPr id="8483" name="Рисунок 1" descr="SP логотип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61925"/>
          <a:ext cx="28575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tandartpark.ru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tandartpark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196"/>
  <sheetViews>
    <sheetView zoomScale="85" zoomScaleNormal="85" zoomScaleSheetLayoutView="80" workbookViewId="0">
      <pane ySplit="1" topLeftCell="A2" activePane="bottomLeft" state="frozen"/>
      <selection pane="bottomLeft" activeCell="E186" sqref="E186"/>
    </sheetView>
  </sheetViews>
  <sheetFormatPr defaultRowHeight="12.75" x14ac:dyDescent="0.2"/>
  <cols>
    <col min="1" max="1" width="9.140625" style="1"/>
    <col min="2" max="2" width="15.7109375" style="6" customWidth="1"/>
    <col min="3" max="3" width="10.140625" style="1" customWidth="1"/>
    <col min="4" max="4" width="96.85546875" style="1" customWidth="1"/>
    <col min="5" max="5" width="10.42578125" style="1" customWidth="1"/>
    <col min="6" max="6" width="12.85546875" style="1" customWidth="1"/>
    <col min="7" max="7" width="12.28515625" style="1" customWidth="1"/>
    <col min="8" max="8" width="12" style="1" customWidth="1"/>
    <col min="9" max="9" width="15.7109375" style="38" customWidth="1"/>
    <col min="10" max="10" width="15.42578125" style="1" customWidth="1"/>
    <col min="11" max="16384" width="9.140625" style="1"/>
  </cols>
  <sheetData>
    <row r="1" spans="1:11" ht="47.25" x14ac:dyDescent="0.2">
      <c r="A1" s="7"/>
      <c r="B1" s="318" t="s">
        <v>643</v>
      </c>
      <c r="C1" s="318" t="s">
        <v>79</v>
      </c>
      <c r="D1" s="319" t="s">
        <v>1</v>
      </c>
      <c r="E1" s="318" t="s">
        <v>32</v>
      </c>
      <c r="F1" s="318" t="s">
        <v>33</v>
      </c>
      <c r="G1" s="318" t="s">
        <v>34</v>
      </c>
      <c r="H1" s="318" t="s">
        <v>35</v>
      </c>
      <c r="I1" s="320" t="s">
        <v>1596</v>
      </c>
      <c r="J1" s="321" t="s">
        <v>128</v>
      </c>
    </row>
    <row r="2" spans="1:11" ht="26.25" x14ac:dyDescent="0.2">
      <c r="A2" s="7"/>
      <c r="B2" s="487" t="s">
        <v>82</v>
      </c>
      <c r="C2" s="497"/>
      <c r="D2" s="497"/>
      <c r="E2" s="497"/>
      <c r="F2" s="497"/>
      <c r="G2" s="497"/>
      <c r="H2" s="497"/>
      <c r="I2" s="497"/>
      <c r="J2" s="489"/>
    </row>
    <row r="3" spans="1:11" ht="24.75" customHeight="1" x14ac:dyDescent="0.2">
      <c r="A3" s="7"/>
      <c r="B3" s="490" t="s">
        <v>97</v>
      </c>
      <c r="C3" s="491"/>
      <c r="D3" s="491"/>
      <c r="E3" s="491"/>
      <c r="F3" s="491"/>
      <c r="G3" s="491"/>
      <c r="H3" s="491"/>
      <c r="I3" s="491"/>
      <c r="J3" s="489"/>
    </row>
    <row r="4" spans="1:11" ht="20.25" x14ac:dyDescent="0.2">
      <c r="A4" s="12"/>
      <c r="B4" s="498" t="s">
        <v>92</v>
      </c>
      <c r="C4" s="499"/>
      <c r="D4" s="499"/>
      <c r="E4" s="499"/>
      <c r="F4" s="499"/>
      <c r="G4" s="499"/>
      <c r="H4" s="499"/>
      <c r="I4" s="499"/>
      <c r="J4" s="496"/>
    </row>
    <row r="5" spans="1:11" ht="18" x14ac:dyDescent="0.2">
      <c r="A5" s="13"/>
      <c r="B5" s="78" t="s">
        <v>80</v>
      </c>
      <c r="C5" s="56" t="s">
        <v>4</v>
      </c>
      <c r="D5" s="117" t="s">
        <v>138</v>
      </c>
      <c r="E5" s="56">
        <v>1000</v>
      </c>
      <c r="F5" s="56">
        <v>90</v>
      </c>
      <c r="G5" s="56">
        <v>90</v>
      </c>
      <c r="H5" s="56">
        <v>0.76</v>
      </c>
      <c r="I5" s="122">
        <v>515</v>
      </c>
      <c r="J5" s="31">
        <f>I5*0.67</f>
        <v>345.05</v>
      </c>
    </row>
    <row r="6" spans="1:11" ht="18" x14ac:dyDescent="0.2">
      <c r="A6" s="13"/>
      <c r="B6" s="78" t="s">
        <v>81</v>
      </c>
      <c r="C6" s="56" t="s">
        <v>4</v>
      </c>
      <c r="D6" s="117" t="s">
        <v>139</v>
      </c>
      <c r="E6" s="56">
        <v>1000</v>
      </c>
      <c r="F6" s="56">
        <v>90</v>
      </c>
      <c r="G6" s="56">
        <v>90</v>
      </c>
      <c r="H6" s="56">
        <v>0.76</v>
      </c>
      <c r="I6" s="122">
        <v>480</v>
      </c>
      <c r="J6" s="31">
        <f>I6*0.67</f>
        <v>321.60000000000002</v>
      </c>
    </row>
    <row r="7" spans="1:11" s="7" customFormat="1" ht="24" customHeight="1" x14ac:dyDescent="0.2">
      <c r="A7" s="12"/>
      <c r="B7" s="490" t="s">
        <v>1265</v>
      </c>
      <c r="C7" s="491"/>
      <c r="D7" s="491"/>
      <c r="E7" s="491"/>
      <c r="F7" s="491"/>
      <c r="G7" s="491"/>
      <c r="H7" s="491"/>
      <c r="I7" s="491"/>
      <c r="J7" s="496"/>
    </row>
    <row r="8" spans="1:11" s="7" customFormat="1" ht="18" x14ac:dyDescent="0.2">
      <c r="A8" s="12"/>
      <c r="B8" s="78" t="s">
        <v>131</v>
      </c>
      <c r="C8" s="56" t="s">
        <v>4</v>
      </c>
      <c r="D8" s="117" t="s">
        <v>139</v>
      </c>
      <c r="E8" s="56" t="s">
        <v>132</v>
      </c>
      <c r="F8" s="56" t="s">
        <v>144</v>
      </c>
      <c r="G8" s="56" t="s">
        <v>133</v>
      </c>
      <c r="H8" s="56" t="s">
        <v>145</v>
      </c>
      <c r="I8" s="122">
        <v>560</v>
      </c>
      <c r="J8" s="31">
        <f>I8*0.67</f>
        <v>375.20000000000005</v>
      </c>
    </row>
    <row r="9" spans="1:11" s="7" customFormat="1" ht="18" x14ac:dyDescent="0.2">
      <c r="A9" s="12"/>
      <c r="B9" s="56" t="s">
        <v>635</v>
      </c>
      <c r="C9" s="56"/>
      <c r="D9" s="117" t="s">
        <v>636</v>
      </c>
      <c r="E9" s="56" t="s">
        <v>132</v>
      </c>
      <c r="F9" s="56" t="s">
        <v>144</v>
      </c>
      <c r="G9" s="56" t="s">
        <v>156</v>
      </c>
      <c r="H9" s="56" t="s">
        <v>145</v>
      </c>
      <c r="I9" s="191">
        <v>560</v>
      </c>
      <c r="J9" s="31">
        <f>I9*0.67</f>
        <v>375.20000000000005</v>
      </c>
    </row>
    <row r="10" spans="1:11" s="12" customFormat="1" ht="18" x14ac:dyDescent="0.2">
      <c r="B10" s="56" t="s">
        <v>502</v>
      </c>
      <c r="C10" s="56" t="s">
        <v>4</v>
      </c>
      <c r="D10" s="117" t="s">
        <v>503</v>
      </c>
      <c r="E10" s="56" t="s">
        <v>132</v>
      </c>
      <c r="F10" s="56" t="s">
        <v>144</v>
      </c>
      <c r="G10" s="56" t="s">
        <v>156</v>
      </c>
      <c r="H10" s="56" t="s">
        <v>504</v>
      </c>
      <c r="I10" s="144">
        <v>885</v>
      </c>
      <c r="J10" s="31">
        <f>I10*0.67</f>
        <v>592.95000000000005</v>
      </c>
    </row>
    <row r="11" spans="1:11" s="13" customFormat="1" ht="18" x14ac:dyDescent="0.2">
      <c r="A11" s="12"/>
      <c r="B11" s="56" t="s">
        <v>505</v>
      </c>
      <c r="C11" s="56" t="s">
        <v>4</v>
      </c>
      <c r="D11" s="117" t="s">
        <v>138</v>
      </c>
      <c r="E11" s="56" t="s">
        <v>132</v>
      </c>
      <c r="F11" s="56" t="s">
        <v>144</v>
      </c>
      <c r="G11" s="56" t="s">
        <v>506</v>
      </c>
      <c r="H11" s="56" t="s">
        <v>507</v>
      </c>
      <c r="I11" s="144">
        <v>685</v>
      </c>
      <c r="J11" s="31">
        <f>I11*0.67</f>
        <v>458.95000000000005</v>
      </c>
    </row>
    <row r="12" spans="1:11" s="7" customFormat="1" ht="24" customHeight="1" x14ac:dyDescent="0.2">
      <c r="A12" s="12"/>
      <c r="B12" s="490" t="s">
        <v>1266</v>
      </c>
      <c r="C12" s="491"/>
      <c r="D12" s="491"/>
      <c r="E12" s="491"/>
      <c r="F12" s="491"/>
      <c r="G12" s="491"/>
      <c r="H12" s="491"/>
      <c r="I12" s="491"/>
      <c r="J12" s="496"/>
    </row>
    <row r="13" spans="1:11" s="7" customFormat="1" ht="18" x14ac:dyDescent="0.2">
      <c r="A13" s="12"/>
      <c r="B13" s="422" t="s">
        <v>1267</v>
      </c>
      <c r="C13" s="423" t="s">
        <v>1268</v>
      </c>
      <c r="D13" s="424" t="s">
        <v>1269</v>
      </c>
      <c r="E13" s="423">
        <v>1000</v>
      </c>
      <c r="F13" s="423" t="s">
        <v>144</v>
      </c>
      <c r="G13" s="423">
        <v>100</v>
      </c>
      <c r="H13" s="423" t="s">
        <v>1279</v>
      </c>
      <c r="I13" s="425">
        <v>845</v>
      </c>
      <c r="J13" s="425">
        <f>I13*0.67</f>
        <v>566.15</v>
      </c>
      <c r="K13" s="427" t="s">
        <v>1439</v>
      </c>
    </row>
    <row r="14" spans="1:11" s="7" customFormat="1" ht="18" x14ac:dyDescent="0.2">
      <c r="A14" s="12"/>
      <c r="B14" s="426" t="s">
        <v>1270</v>
      </c>
      <c r="C14" s="423" t="s">
        <v>1268</v>
      </c>
      <c r="D14" s="424" t="s">
        <v>1271</v>
      </c>
      <c r="E14" s="423">
        <v>1000</v>
      </c>
      <c r="F14" s="423" t="s">
        <v>144</v>
      </c>
      <c r="G14" s="423">
        <v>100</v>
      </c>
      <c r="H14" s="423" t="s">
        <v>1280</v>
      </c>
      <c r="I14" s="425">
        <v>610</v>
      </c>
      <c r="J14" s="425">
        <f>I14*0.67</f>
        <v>408.70000000000005</v>
      </c>
      <c r="K14" s="427" t="s">
        <v>1439</v>
      </c>
    </row>
    <row r="15" spans="1:11" s="12" customFormat="1" ht="18" x14ac:dyDescent="0.2">
      <c r="B15" s="423" t="s">
        <v>1272</v>
      </c>
      <c r="C15" s="423" t="s">
        <v>1268</v>
      </c>
      <c r="D15" s="424" t="s">
        <v>1273</v>
      </c>
      <c r="E15" s="423">
        <v>1000</v>
      </c>
      <c r="F15" s="423" t="s">
        <v>144</v>
      </c>
      <c r="G15" s="423">
        <v>100</v>
      </c>
      <c r="H15" s="423" t="s">
        <v>1281</v>
      </c>
      <c r="I15" s="425">
        <v>1110</v>
      </c>
      <c r="J15" s="425">
        <f>I15*0.67</f>
        <v>743.7</v>
      </c>
      <c r="K15" s="427" t="s">
        <v>1439</v>
      </c>
    </row>
    <row r="16" spans="1:11" s="13" customFormat="1" ht="18" x14ac:dyDescent="0.2">
      <c r="A16" s="12"/>
      <c r="B16" s="423" t="s">
        <v>1274</v>
      </c>
      <c r="C16" s="423" t="s">
        <v>1089</v>
      </c>
      <c r="D16" s="424" t="s">
        <v>1275</v>
      </c>
      <c r="E16" s="423">
        <v>1000</v>
      </c>
      <c r="F16" s="423" t="s">
        <v>144</v>
      </c>
      <c r="G16" s="423">
        <v>100</v>
      </c>
      <c r="H16" s="423" t="s">
        <v>1282</v>
      </c>
      <c r="I16" s="425">
        <v>1665</v>
      </c>
      <c r="J16" s="425">
        <f>I16*0.67</f>
        <v>1115.55</v>
      </c>
      <c r="K16" s="427" t="s">
        <v>1439</v>
      </c>
    </row>
    <row r="17" spans="1:10" s="13" customFormat="1" ht="18" x14ac:dyDescent="0.2">
      <c r="A17" s="12"/>
      <c r="B17" s="47"/>
      <c r="C17" s="48"/>
      <c r="D17" s="46" t="s">
        <v>163</v>
      </c>
      <c r="E17" s="48"/>
      <c r="F17" s="48"/>
      <c r="G17" s="48"/>
      <c r="H17" s="48"/>
      <c r="I17" s="49"/>
      <c r="J17" s="50"/>
    </row>
    <row r="18" spans="1:10" s="12" customFormat="1" ht="18" x14ac:dyDescent="0.2">
      <c r="B18" s="77" t="s">
        <v>135</v>
      </c>
      <c r="C18" s="8" t="s">
        <v>5</v>
      </c>
      <c r="D18" s="51" t="s">
        <v>140</v>
      </c>
      <c r="E18" s="8" t="s">
        <v>5</v>
      </c>
      <c r="F18" s="8" t="s">
        <v>141</v>
      </c>
      <c r="G18" s="8" t="s">
        <v>142</v>
      </c>
      <c r="H18" s="8" t="s">
        <v>143</v>
      </c>
      <c r="I18" s="123">
        <v>112</v>
      </c>
      <c r="J18" s="31">
        <f t="shared" ref="J18:J26" si="0">I18*0.67</f>
        <v>75.040000000000006</v>
      </c>
    </row>
    <row r="19" spans="1:10" s="12" customFormat="1" ht="18" x14ac:dyDescent="0.2">
      <c r="B19" s="77" t="s">
        <v>119</v>
      </c>
      <c r="C19" s="8" t="s">
        <v>5</v>
      </c>
      <c r="D19" s="51" t="s">
        <v>146</v>
      </c>
      <c r="E19" s="8" t="s">
        <v>5</v>
      </c>
      <c r="F19" s="8">
        <v>90</v>
      </c>
      <c r="G19" s="8">
        <v>90</v>
      </c>
      <c r="H19" s="56" t="s">
        <v>143</v>
      </c>
      <c r="I19" s="123">
        <v>69</v>
      </c>
      <c r="J19" s="31">
        <f t="shared" si="0"/>
        <v>46.230000000000004</v>
      </c>
    </row>
    <row r="20" spans="1:10" s="12" customFormat="1" ht="36" x14ac:dyDescent="0.2">
      <c r="B20" s="77" t="s">
        <v>136</v>
      </c>
      <c r="C20" s="8" t="s">
        <v>5</v>
      </c>
      <c r="D20" s="51" t="s">
        <v>147</v>
      </c>
      <c r="E20" s="8" t="s">
        <v>148</v>
      </c>
      <c r="F20" s="8" t="s">
        <v>148</v>
      </c>
      <c r="G20" s="8" t="s">
        <v>149</v>
      </c>
      <c r="H20" s="56" t="s">
        <v>150</v>
      </c>
      <c r="I20" s="123">
        <v>112</v>
      </c>
      <c r="J20" s="31">
        <f t="shared" si="0"/>
        <v>75.040000000000006</v>
      </c>
    </row>
    <row r="21" spans="1:10" s="12" customFormat="1" ht="18" x14ac:dyDescent="0.2">
      <c r="B21" s="78" t="s">
        <v>151</v>
      </c>
      <c r="C21" s="56" t="s">
        <v>5</v>
      </c>
      <c r="D21" s="57" t="s">
        <v>152</v>
      </c>
      <c r="E21" s="56" t="s">
        <v>5</v>
      </c>
      <c r="F21" s="56" t="s">
        <v>5</v>
      </c>
      <c r="G21" s="56" t="s">
        <v>153</v>
      </c>
      <c r="H21" s="56" t="s">
        <v>154</v>
      </c>
      <c r="I21" s="124">
        <v>112</v>
      </c>
      <c r="J21" s="31">
        <f t="shared" si="0"/>
        <v>75.040000000000006</v>
      </c>
    </row>
    <row r="22" spans="1:10" s="12" customFormat="1" ht="18" x14ac:dyDescent="0.2">
      <c r="B22" s="78" t="s">
        <v>558</v>
      </c>
      <c r="C22" s="56"/>
      <c r="D22" s="57" t="s">
        <v>155</v>
      </c>
      <c r="E22" s="56"/>
      <c r="F22" s="56" t="s">
        <v>141</v>
      </c>
      <c r="G22" s="56" t="s">
        <v>156</v>
      </c>
      <c r="H22" s="56" t="s">
        <v>143</v>
      </c>
      <c r="I22" s="124">
        <v>112</v>
      </c>
      <c r="J22" s="31">
        <f t="shared" si="0"/>
        <v>75.040000000000006</v>
      </c>
    </row>
    <row r="23" spans="1:10" s="12" customFormat="1" ht="18" x14ac:dyDescent="0.2">
      <c r="B23" s="77" t="s">
        <v>134</v>
      </c>
      <c r="C23" s="8" t="s">
        <v>5</v>
      </c>
      <c r="D23" s="51" t="s">
        <v>155</v>
      </c>
      <c r="E23" s="8" t="s">
        <v>5</v>
      </c>
      <c r="F23" s="8" t="s">
        <v>141</v>
      </c>
      <c r="G23" s="8" t="s">
        <v>156</v>
      </c>
      <c r="H23" s="56" t="s">
        <v>143</v>
      </c>
      <c r="I23" s="123">
        <v>112</v>
      </c>
      <c r="J23" s="31">
        <f t="shared" si="0"/>
        <v>75.040000000000006</v>
      </c>
    </row>
    <row r="24" spans="1:10" s="388" customFormat="1" ht="18" x14ac:dyDescent="0.2">
      <c r="B24" s="389">
        <v>6824</v>
      </c>
      <c r="C24" s="389" t="s">
        <v>856</v>
      </c>
      <c r="D24" s="390" t="s">
        <v>1276</v>
      </c>
      <c r="E24" s="389"/>
      <c r="F24" s="389">
        <v>125</v>
      </c>
      <c r="G24" s="389">
        <v>100</v>
      </c>
      <c r="H24" s="56" t="s">
        <v>143</v>
      </c>
      <c r="I24" s="123">
        <v>112</v>
      </c>
      <c r="J24" s="31">
        <f t="shared" si="0"/>
        <v>75.040000000000006</v>
      </c>
    </row>
    <row r="25" spans="1:10" s="388" customFormat="1" ht="18" x14ac:dyDescent="0.2">
      <c r="B25" s="389">
        <v>6829</v>
      </c>
      <c r="C25" s="389" t="s">
        <v>856</v>
      </c>
      <c r="D25" s="390" t="s">
        <v>1277</v>
      </c>
      <c r="E25" s="389"/>
      <c r="F25" s="389">
        <v>125</v>
      </c>
      <c r="G25" s="389">
        <v>100</v>
      </c>
      <c r="H25" s="56" t="s">
        <v>143</v>
      </c>
      <c r="I25" s="123">
        <v>112</v>
      </c>
      <c r="J25" s="31">
        <f t="shared" si="0"/>
        <v>75.040000000000006</v>
      </c>
    </row>
    <row r="26" spans="1:10" s="388" customFormat="1" ht="18" x14ac:dyDescent="0.2">
      <c r="B26" s="389">
        <v>6827</v>
      </c>
      <c r="C26" s="389" t="s">
        <v>856</v>
      </c>
      <c r="D26" s="390" t="s">
        <v>1278</v>
      </c>
      <c r="E26" s="389"/>
      <c r="F26" s="389">
        <v>125</v>
      </c>
      <c r="G26" s="389">
        <v>100</v>
      </c>
      <c r="H26" s="56" t="s">
        <v>154</v>
      </c>
      <c r="I26" s="123">
        <v>112</v>
      </c>
      <c r="J26" s="31">
        <f t="shared" si="0"/>
        <v>75.040000000000006</v>
      </c>
    </row>
    <row r="27" spans="1:10" s="12" customFormat="1" ht="26.25" x14ac:dyDescent="0.2">
      <c r="A27" s="13"/>
      <c r="B27" s="490" t="s">
        <v>98</v>
      </c>
      <c r="C27" s="491"/>
      <c r="D27" s="491"/>
      <c r="E27" s="491"/>
      <c r="F27" s="491"/>
      <c r="G27" s="491"/>
      <c r="H27" s="491"/>
      <c r="I27" s="491"/>
      <c r="J27" s="507"/>
    </row>
    <row r="28" spans="1:10" s="12" customFormat="1" ht="20.25" x14ac:dyDescent="0.2">
      <c r="A28" s="13"/>
      <c r="B28" s="498" t="s">
        <v>92</v>
      </c>
      <c r="C28" s="508"/>
      <c r="D28" s="508"/>
      <c r="E28" s="508"/>
      <c r="F28" s="508"/>
      <c r="G28" s="508"/>
      <c r="H28" s="508"/>
      <c r="I28" s="508"/>
      <c r="J28" s="509"/>
    </row>
    <row r="29" spans="1:10" s="12" customFormat="1" ht="18" x14ac:dyDescent="0.2">
      <c r="A29" s="13"/>
      <c r="B29" s="79" t="s">
        <v>1283</v>
      </c>
      <c r="C29" s="66" t="s">
        <v>2</v>
      </c>
      <c r="D29" s="116" t="s">
        <v>164</v>
      </c>
      <c r="E29" s="66">
        <v>1000</v>
      </c>
      <c r="F29" s="66">
        <v>145</v>
      </c>
      <c r="G29" s="66">
        <v>55</v>
      </c>
      <c r="H29" s="66" t="s">
        <v>77</v>
      </c>
      <c r="I29" s="125">
        <v>385</v>
      </c>
      <c r="J29" s="43">
        <f>I29*0.6</f>
        <v>231</v>
      </c>
    </row>
    <row r="30" spans="1:10" s="12" customFormat="1" ht="18" x14ac:dyDescent="0.25">
      <c r="A30" s="11"/>
      <c r="B30" s="80">
        <v>8057</v>
      </c>
      <c r="C30" s="8" t="s">
        <v>2</v>
      </c>
      <c r="D30" s="55" t="s">
        <v>165</v>
      </c>
      <c r="E30" s="8">
        <v>1000</v>
      </c>
      <c r="F30" s="8">
        <v>145</v>
      </c>
      <c r="G30" s="8">
        <v>55</v>
      </c>
      <c r="H30" s="8" t="s">
        <v>166</v>
      </c>
      <c r="I30" s="126">
        <v>825</v>
      </c>
      <c r="J30" s="31">
        <f>I30*0.67</f>
        <v>552.75</v>
      </c>
    </row>
    <row r="31" spans="1:10" s="12" customFormat="1" ht="36" x14ac:dyDescent="0.25">
      <c r="A31" s="11"/>
      <c r="B31" s="80">
        <v>805009</v>
      </c>
      <c r="C31" s="8" t="s">
        <v>2</v>
      </c>
      <c r="D31" s="117" t="s">
        <v>167</v>
      </c>
      <c r="E31" s="8">
        <v>1000</v>
      </c>
      <c r="F31" s="8">
        <v>145</v>
      </c>
      <c r="G31" s="8">
        <v>55</v>
      </c>
      <c r="H31" s="8" t="s">
        <v>77</v>
      </c>
      <c r="I31" s="126">
        <v>385</v>
      </c>
      <c r="J31" s="31">
        <f>I31*0.67</f>
        <v>257.95</v>
      </c>
    </row>
    <row r="32" spans="1:10" s="12" customFormat="1" ht="18" x14ac:dyDescent="0.25">
      <c r="A32" s="11"/>
      <c r="B32" s="394" t="s">
        <v>1231</v>
      </c>
      <c r="C32" s="395" t="s">
        <v>2</v>
      </c>
      <c r="D32" s="396" t="s">
        <v>164</v>
      </c>
      <c r="E32" s="65">
        <v>1000</v>
      </c>
      <c r="F32" s="65">
        <v>145</v>
      </c>
      <c r="G32" s="65">
        <v>80</v>
      </c>
      <c r="H32" s="65">
        <v>1.1000000000000001</v>
      </c>
      <c r="I32" s="127">
        <v>460</v>
      </c>
      <c r="J32" s="43">
        <f>I32*0.6</f>
        <v>276</v>
      </c>
    </row>
    <row r="33" spans="1:10" s="13" customFormat="1" ht="18" x14ac:dyDescent="0.25">
      <c r="A33" s="11"/>
      <c r="B33" s="77" t="s">
        <v>1284</v>
      </c>
      <c r="C33" s="8" t="s">
        <v>2</v>
      </c>
      <c r="D33" s="55" t="s">
        <v>165</v>
      </c>
      <c r="E33" s="10">
        <v>1000</v>
      </c>
      <c r="F33" s="10">
        <v>145</v>
      </c>
      <c r="G33" s="10">
        <v>80</v>
      </c>
      <c r="H33" s="10">
        <v>2.1</v>
      </c>
      <c r="I33" s="128">
        <v>900</v>
      </c>
      <c r="J33" s="31">
        <f>I33*0.67</f>
        <v>603</v>
      </c>
    </row>
    <row r="34" spans="1:10" s="13" customFormat="1" ht="18" x14ac:dyDescent="0.25">
      <c r="A34" s="11"/>
      <c r="B34" s="83" t="s">
        <v>1232</v>
      </c>
      <c r="C34" s="70" t="s">
        <v>2</v>
      </c>
      <c r="D34" s="71" t="s">
        <v>164</v>
      </c>
      <c r="E34" s="61">
        <v>1000</v>
      </c>
      <c r="F34" s="61">
        <v>160</v>
      </c>
      <c r="G34" s="61">
        <v>120</v>
      </c>
      <c r="H34" s="61">
        <v>1.65</v>
      </c>
      <c r="I34" s="129">
        <v>510</v>
      </c>
      <c r="J34" s="43">
        <f>I34*0.6</f>
        <v>306</v>
      </c>
    </row>
    <row r="35" spans="1:10" s="13" customFormat="1" ht="18" x14ac:dyDescent="0.25">
      <c r="A35" s="11"/>
      <c r="B35" s="77" t="s">
        <v>1285</v>
      </c>
      <c r="C35" s="8" t="s">
        <v>2</v>
      </c>
      <c r="D35" s="55" t="s">
        <v>165</v>
      </c>
      <c r="E35" s="10">
        <v>1000</v>
      </c>
      <c r="F35" s="10">
        <v>160</v>
      </c>
      <c r="G35" s="10">
        <v>120</v>
      </c>
      <c r="H35" s="10">
        <v>2.65</v>
      </c>
      <c r="I35" s="128">
        <v>950</v>
      </c>
      <c r="J35" s="31">
        <f>I35*0.67</f>
        <v>636.5</v>
      </c>
    </row>
    <row r="36" spans="1:10" s="11" customFormat="1" ht="18" x14ac:dyDescent="0.25">
      <c r="B36" s="77" t="s">
        <v>1286</v>
      </c>
      <c r="C36" s="8" t="s">
        <v>2</v>
      </c>
      <c r="D36" s="57" t="s">
        <v>168</v>
      </c>
      <c r="E36" s="10">
        <v>1000</v>
      </c>
      <c r="F36" s="10">
        <v>160</v>
      </c>
      <c r="G36" s="10">
        <v>155</v>
      </c>
      <c r="H36" s="10">
        <v>2.25</v>
      </c>
      <c r="I36" s="128">
        <v>600</v>
      </c>
      <c r="J36" s="31">
        <f>I36*0.67</f>
        <v>402</v>
      </c>
    </row>
    <row r="37" spans="1:10" s="11" customFormat="1" ht="18" x14ac:dyDescent="0.25">
      <c r="B37" s="77" t="s">
        <v>1592</v>
      </c>
      <c r="C37" s="8" t="s">
        <v>2</v>
      </c>
      <c r="D37" s="55" t="s">
        <v>165</v>
      </c>
      <c r="E37" s="10">
        <v>1000</v>
      </c>
      <c r="F37" s="10">
        <v>160</v>
      </c>
      <c r="G37" s="10">
        <v>155</v>
      </c>
      <c r="H37" s="10">
        <v>3.15</v>
      </c>
      <c r="I37" s="128">
        <v>1040</v>
      </c>
      <c r="J37" s="31">
        <f>I37*0.67</f>
        <v>696.80000000000007</v>
      </c>
    </row>
    <row r="38" spans="1:10" s="11" customFormat="1" ht="18" x14ac:dyDescent="0.25">
      <c r="B38" s="77" t="s">
        <v>28</v>
      </c>
      <c r="C38" s="8" t="s">
        <v>2</v>
      </c>
      <c r="D38" s="57" t="s">
        <v>164</v>
      </c>
      <c r="E38" s="10">
        <v>1000</v>
      </c>
      <c r="F38" s="10">
        <v>160</v>
      </c>
      <c r="G38" s="10">
        <v>200</v>
      </c>
      <c r="H38" s="10">
        <v>2.9</v>
      </c>
      <c r="I38" s="128">
        <v>670</v>
      </c>
      <c r="J38" s="31">
        <f>I38*0.67</f>
        <v>448.90000000000003</v>
      </c>
    </row>
    <row r="39" spans="1:10" s="11" customFormat="1" ht="18" x14ac:dyDescent="0.25">
      <c r="B39" s="77" t="s">
        <v>36</v>
      </c>
      <c r="C39" s="8" t="s">
        <v>2</v>
      </c>
      <c r="D39" s="55" t="s">
        <v>165</v>
      </c>
      <c r="E39" s="10">
        <v>1000</v>
      </c>
      <c r="F39" s="10">
        <v>160</v>
      </c>
      <c r="G39" s="10">
        <v>200</v>
      </c>
      <c r="H39" s="10">
        <v>3.3</v>
      </c>
      <c r="I39" s="128">
        <v>1110</v>
      </c>
      <c r="J39" s="31">
        <f>I39*0.67</f>
        <v>743.7</v>
      </c>
    </row>
    <row r="40" spans="1:10" s="11" customFormat="1" ht="18" x14ac:dyDescent="0.25">
      <c r="A40" s="13"/>
      <c r="B40" s="503" t="s">
        <v>95</v>
      </c>
      <c r="C40" s="504"/>
      <c r="D40" s="504"/>
      <c r="E40" s="504"/>
      <c r="F40" s="504"/>
      <c r="G40" s="504"/>
      <c r="H40" s="504"/>
      <c r="I40" s="504"/>
      <c r="J40" s="496"/>
    </row>
    <row r="41" spans="1:10" s="11" customFormat="1" ht="18" x14ac:dyDescent="0.25">
      <c r="A41" s="13"/>
      <c r="B41" s="8" t="s">
        <v>637</v>
      </c>
      <c r="C41" s="8" t="s">
        <v>6</v>
      </c>
      <c r="D41" s="9" t="s">
        <v>638</v>
      </c>
      <c r="E41" s="10">
        <v>500</v>
      </c>
      <c r="F41" s="10">
        <v>156</v>
      </c>
      <c r="G41" s="10">
        <v>600</v>
      </c>
      <c r="H41" s="10">
        <v>3.5</v>
      </c>
      <c r="I41" s="25">
        <v>1870</v>
      </c>
      <c r="J41" s="31">
        <f>I41*0.67</f>
        <v>1252.9000000000001</v>
      </c>
    </row>
    <row r="42" spans="1:10" s="11" customFormat="1" ht="36" x14ac:dyDescent="0.25">
      <c r="A42" s="13"/>
      <c r="B42" s="8" t="s">
        <v>1302</v>
      </c>
      <c r="C42" s="8" t="s">
        <v>6</v>
      </c>
      <c r="D42" s="186" t="s">
        <v>1303</v>
      </c>
      <c r="E42" s="10">
        <v>500</v>
      </c>
      <c r="F42" s="10">
        <v>156</v>
      </c>
      <c r="G42" s="10">
        <v>600</v>
      </c>
      <c r="H42" s="10">
        <v>3.5</v>
      </c>
      <c r="I42" s="25">
        <v>2090</v>
      </c>
      <c r="J42" s="31">
        <f>I42*0.67</f>
        <v>1400.3000000000002</v>
      </c>
    </row>
    <row r="43" spans="1:10" s="11" customFormat="1" ht="20.25" x14ac:dyDescent="0.25">
      <c r="B43" s="498" t="s">
        <v>93</v>
      </c>
      <c r="C43" s="508"/>
      <c r="D43" s="508"/>
      <c r="E43" s="508"/>
      <c r="F43" s="508"/>
      <c r="G43" s="508"/>
      <c r="H43" s="508"/>
      <c r="I43" s="508"/>
      <c r="J43" s="489"/>
    </row>
    <row r="44" spans="1:10" s="11" customFormat="1" ht="18" x14ac:dyDescent="0.25">
      <c r="B44" s="20">
        <v>4010</v>
      </c>
      <c r="C44" s="8" t="s">
        <v>2</v>
      </c>
      <c r="D44" s="9" t="s">
        <v>120</v>
      </c>
      <c r="E44" s="20">
        <v>500</v>
      </c>
      <c r="F44" s="20">
        <v>140</v>
      </c>
      <c r="G44" s="20">
        <v>60</v>
      </c>
      <c r="H44" s="20">
        <v>5.2</v>
      </c>
      <c r="I44" s="24">
        <v>303</v>
      </c>
      <c r="J44" s="31">
        <f>I44*0.67</f>
        <v>203.01000000000002</v>
      </c>
    </row>
    <row r="45" spans="1:10" s="11" customFormat="1" ht="36" x14ac:dyDescent="0.25">
      <c r="A45" s="13"/>
      <c r="B45" s="20">
        <v>401009</v>
      </c>
      <c r="C45" s="8" t="s">
        <v>2</v>
      </c>
      <c r="D45" s="9" t="s">
        <v>121</v>
      </c>
      <c r="E45" s="20">
        <v>500</v>
      </c>
      <c r="F45" s="20">
        <v>140</v>
      </c>
      <c r="G45" s="20">
        <v>60</v>
      </c>
      <c r="H45" s="20">
        <v>5.4</v>
      </c>
      <c r="I45" s="24">
        <v>758</v>
      </c>
      <c r="J45" s="31">
        <f>I45*0.67</f>
        <v>507.86</v>
      </c>
    </row>
    <row r="46" spans="1:10" s="11" customFormat="1" ht="18" x14ac:dyDescent="0.25">
      <c r="A46" s="13"/>
      <c r="B46" s="77" t="s">
        <v>30</v>
      </c>
      <c r="C46" s="8" t="s">
        <v>2</v>
      </c>
      <c r="D46" s="57" t="s">
        <v>169</v>
      </c>
      <c r="E46" s="10">
        <v>1000</v>
      </c>
      <c r="F46" s="10">
        <v>140</v>
      </c>
      <c r="G46" s="10">
        <v>125</v>
      </c>
      <c r="H46" s="10">
        <v>22</v>
      </c>
      <c r="I46" s="24">
        <v>417</v>
      </c>
      <c r="J46" s="31">
        <f>I46*0.67</f>
        <v>279.39000000000004</v>
      </c>
    </row>
    <row r="47" spans="1:10" s="13" customFormat="1" ht="36" x14ac:dyDescent="0.2">
      <c r="B47" s="77" t="s">
        <v>31</v>
      </c>
      <c r="C47" s="8" t="s">
        <v>2</v>
      </c>
      <c r="D47" s="51" t="s">
        <v>170</v>
      </c>
      <c r="E47" s="10">
        <v>1000</v>
      </c>
      <c r="F47" s="10">
        <v>140</v>
      </c>
      <c r="G47" s="10">
        <v>125</v>
      </c>
      <c r="H47" s="10">
        <v>20.8</v>
      </c>
      <c r="I47" s="24">
        <v>975</v>
      </c>
      <c r="J47" s="31">
        <f>I47*0.67</f>
        <v>653.25</v>
      </c>
    </row>
    <row r="48" spans="1:10" s="13" customFormat="1" ht="18" x14ac:dyDescent="0.25">
      <c r="A48" s="11"/>
      <c r="B48" s="503" t="s">
        <v>95</v>
      </c>
      <c r="C48" s="504"/>
      <c r="D48" s="504"/>
      <c r="E48" s="504"/>
      <c r="F48" s="504"/>
      <c r="G48" s="504"/>
      <c r="H48" s="504"/>
      <c r="I48" s="504"/>
      <c r="J48" s="489"/>
    </row>
    <row r="49" spans="1:10" s="11" customFormat="1" ht="18" x14ac:dyDescent="0.25">
      <c r="B49" s="77" t="s">
        <v>7</v>
      </c>
      <c r="C49" s="8" t="s">
        <v>2</v>
      </c>
      <c r="D49" s="51" t="s">
        <v>171</v>
      </c>
      <c r="E49" s="10">
        <v>500</v>
      </c>
      <c r="F49" s="10">
        <v>140</v>
      </c>
      <c r="G49" s="10">
        <v>385</v>
      </c>
      <c r="H49" s="10">
        <v>22</v>
      </c>
      <c r="I49" s="128">
        <v>2867</v>
      </c>
      <c r="J49" s="31">
        <f>I49*0.67</f>
        <v>1920.89</v>
      </c>
    </row>
    <row r="50" spans="1:10" s="11" customFormat="1" ht="20.25" x14ac:dyDescent="0.25">
      <c r="B50" s="498" t="s">
        <v>94</v>
      </c>
      <c r="C50" s="508"/>
      <c r="D50" s="508"/>
      <c r="E50" s="508"/>
      <c r="F50" s="508"/>
      <c r="G50" s="508"/>
      <c r="H50" s="508"/>
      <c r="I50" s="508"/>
      <c r="J50" s="489"/>
    </row>
    <row r="51" spans="1:10" s="13" customFormat="1" ht="18" x14ac:dyDescent="0.25">
      <c r="A51" s="11"/>
      <c r="B51" s="78" t="s">
        <v>1287</v>
      </c>
      <c r="C51" s="56" t="s">
        <v>2</v>
      </c>
      <c r="D51" s="57" t="s">
        <v>172</v>
      </c>
      <c r="E51" s="54">
        <v>1000</v>
      </c>
      <c r="F51" s="54">
        <v>140</v>
      </c>
      <c r="G51" s="54">
        <v>60</v>
      </c>
      <c r="H51" s="54">
        <v>6.2</v>
      </c>
      <c r="I51" s="128">
        <v>935</v>
      </c>
      <c r="J51" s="31">
        <f t="shared" ref="J51:J56" si="1">I51*0.77</f>
        <v>719.95</v>
      </c>
    </row>
    <row r="52" spans="1:10" s="13" customFormat="1" ht="36" x14ac:dyDescent="0.25">
      <c r="A52" s="11"/>
      <c r="B52" s="78" t="s">
        <v>173</v>
      </c>
      <c r="C52" s="56" t="s">
        <v>2</v>
      </c>
      <c r="D52" s="57" t="s">
        <v>174</v>
      </c>
      <c r="E52" s="54">
        <v>1000</v>
      </c>
      <c r="F52" s="54">
        <v>140</v>
      </c>
      <c r="G52" s="54">
        <v>60</v>
      </c>
      <c r="H52" s="54">
        <v>5.43</v>
      </c>
      <c r="I52" s="128">
        <v>1628</v>
      </c>
      <c r="J52" s="31">
        <f t="shared" si="1"/>
        <v>1253.56</v>
      </c>
    </row>
    <row r="53" spans="1:10" s="13" customFormat="1" ht="18" x14ac:dyDescent="0.2">
      <c r="B53" s="78" t="s">
        <v>1288</v>
      </c>
      <c r="C53" s="56" t="s">
        <v>2</v>
      </c>
      <c r="D53" s="57" t="s">
        <v>172</v>
      </c>
      <c r="E53" s="54">
        <v>1000</v>
      </c>
      <c r="F53" s="54">
        <v>140</v>
      </c>
      <c r="G53" s="54">
        <v>100</v>
      </c>
      <c r="H53" s="54">
        <v>7.8</v>
      </c>
      <c r="I53" s="128">
        <v>1194</v>
      </c>
      <c r="J53" s="31">
        <f t="shared" si="1"/>
        <v>919.38</v>
      </c>
    </row>
    <row r="54" spans="1:10" s="11" customFormat="1" ht="36" x14ac:dyDescent="0.25">
      <c r="A54" s="13"/>
      <c r="B54" s="78" t="s">
        <v>1289</v>
      </c>
      <c r="C54" s="56" t="s">
        <v>2</v>
      </c>
      <c r="D54" s="57" t="s">
        <v>174</v>
      </c>
      <c r="E54" s="54">
        <v>1000</v>
      </c>
      <c r="F54" s="54">
        <v>140</v>
      </c>
      <c r="G54" s="54">
        <v>100</v>
      </c>
      <c r="H54" s="54">
        <v>7.1</v>
      </c>
      <c r="I54" s="128">
        <v>2195</v>
      </c>
      <c r="J54" s="31">
        <f t="shared" si="1"/>
        <v>1690.15</v>
      </c>
    </row>
    <row r="55" spans="1:10" s="11" customFormat="1" ht="18" x14ac:dyDescent="0.25">
      <c r="B55" s="78" t="s">
        <v>1290</v>
      </c>
      <c r="C55" s="56" t="s">
        <v>2</v>
      </c>
      <c r="D55" s="57" t="s">
        <v>172</v>
      </c>
      <c r="E55" s="54">
        <v>1000</v>
      </c>
      <c r="F55" s="54">
        <v>140</v>
      </c>
      <c r="G55" s="54">
        <v>125</v>
      </c>
      <c r="H55" s="54">
        <v>10.7</v>
      </c>
      <c r="I55" s="128">
        <v>1598</v>
      </c>
      <c r="J55" s="31">
        <f t="shared" si="1"/>
        <v>1230.46</v>
      </c>
    </row>
    <row r="56" spans="1:10" s="11" customFormat="1" ht="36" x14ac:dyDescent="0.25">
      <c r="B56" s="78" t="s">
        <v>1593</v>
      </c>
      <c r="C56" s="56" t="s">
        <v>2</v>
      </c>
      <c r="D56" s="57" t="s">
        <v>174</v>
      </c>
      <c r="E56" s="54">
        <v>1000</v>
      </c>
      <c r="F56" s="54">
        <v>140</v>
      </c>
      <c r="G56" s="54">
        <v>125</v>
      </c>
      <c r="H56" s="54">
        <v>11</v>
      </c>
      <c r="I56" s="128">
        <v>2251</v>
      </c>
      <c r="J56" s="31">
        <f t="shared" si="1"/>
        <v>1733.27</v>
      </c>
    </row>
    <row r="57" spans="1:10" s="11" customFormat="1" ht="18" x14ac:dyDescent="0.25">
      <c r="B57" s="503" t="s">
        <v>95</v>
      </c>
      <c r="C57" s="504"/>
      <c r="D57" s="504"/>
      <c r="E57" s="504"/>
      <c r="F57" s="504"/>
      <c r="G57" s="504"/>
      <c r="H57" s="504"/>
      <c r="I57" s="504"/>
      <c r="J57" s="489"/>
    </row>
    <row r="58" spans="1:10" s="11" customFormat="1" ht="18" x14ac:dyDescent="0.25">
      <c r="A58" s="13"/>
      <c r="B58" s="77" t="s">
        <v>1594</v>
      </c>
      <c r="C58" s="8" t="s">
        <v>2</v>
      </c>
      <c r="D58" s="51" t="s">
        <v>175</v>
      </c>
      <c r="E58" s="10">
        <v>500</v>
      </c>
      <c r="F58" s="10">
        <v>140</v>
      </c>
      <c r="G58" s="10">
        <v>390</v>
      </c>
      <c r="H58" s="10">
        <v>20</v>
      </c>
      <c r="I58" s="128">
        <v>4485</v>
      </c>
      <c r="J58" s="31">
        <f>I58*0.77</f>
        <v>3453.4500000000003</v>
      </c>
    </row>
    <row r="59" spans="1:10" s="13" customFormat="1" ht="18" x14ac:dyDescent="0.2">
      <c r="B59" s="505" t="s">
        <v>104</v>
      </c>
      <c r="C59" s="506"/>
      <c r="D59" s="506"/>
      <c r="E59" s="506"/>
      <c r="F59" s="506"/>
      <c r="G59" s="506"/>
      <c r="H59" s="506"/>
      <c r="I59" s="506"/>
      <c r="J59" s="496"/>
    </row>
    <row r="60" spans="1:10" s="13" customFormat="1" ht="18" x14ac:dyDescent="0.25">
      <c r="A60" s="11"/>
      <c r="B60" s="81" t="s">
        <v>1291</v>
      </c>
      <c r="C60" s="59" t="s">
        <v>4</v>
      </c>
      <c r="D60" s="71" t="s">
        <v>176</v>
      </c>
      <c r="E60" s="61">
        <v>1000</v>
      </c>
      <c r="F60" s="61">
        <v>136</v>
      </c>
      <c r="G60" s="61">
        <v>3</v>
      </c>
      <c r="H60" s="61">
        <v>1.65</v>
      </c>
      <c r="I60" s="129">
        <v>560</v>
      </c>
      <c r="J60" s="43">
        <f>I60*0.6</f>
        <v>336</v>
      </c>
    </row>
    <row r="61" spans="1:10" s="11" customFormat="1" ht="36" x14ac:dyDescent="0.25">
      <c r="B61" s="81" t="s">
        <v>103</v>
      </c>
      <c r="C61" s="59" t="s">
        <v>4</v>
      </c>
      <c r="D61" s="71" t="s">
        <v>177</v>
      </c>
      <c r="E61" s="61">
        <v>1000</v>
      </c>
      <c r="F61" s="61">
        <v>136</v>
      </c>
      <c r="G61" s="61">
        <v>3</v>
      </c>
      <c r="H61" s="61">
        <v>1.7</v>
      </c>
      <c r="I61" s="129">
        <v>560</v>
      </c>
      <c r="J61" s="43">
        <f>I61*0.6</f>
        <v>336</v>
      </c>
    </row>
    <row r="62" spans="1:10" s="11" customFormat="1" ht="18" x14ac:dyDescent="0.25">
      <c r="B62" s="77" t="s">
        <v>118</v>
      </c>
      <c r="C62" s="8" t="s">
        <v>3</v>
      </c>
      <c r="D62" s="57" t="s">
        <v>178</v>
      </c>
      <c r="E62" s="10">
        <v>1000</v>
      </c>
      <c r="F62" s="10">
        <v>136</v>
      </c>
      <c r="G62" s="10">
        <v>3</v>
      </c>
      <c r="H62" s="10">
        <v>3.2</v>
      </c>
      <c r="I62" s="128">
        <v>1400</v>
      </c>
      <c r="J62" s="31">
        <f t="shared" ref="J62:J67" si="2">I62*0.67</f>
        <v>938</v>
      </c>
    </row>
    <row r="63" spans="1:10" s="11" customFormat="1" ht="18" x14ac:dyDescent="0.25">
      <c r="B63" s="78" t="s">
        <v>37</v>
      </c>
      <c r="C63" s="56" t="s">
        <v>8</v>
      </c>
      <c r="D63" s="57" t="s">
        <v>179</v>
      </c>
      <c r="E63" s="54">
        <v>500</v>
      </c>
      <c r="F63" s="54">
        <v>136</v>
      </c>
      <c r="G63" s="54">
        <v>22</v>
      </c>
      <c r="H63" s="54">
        <v>0.4</v>
      </c>
      <c r="I63" s="128">
        <v>225</v>
      </c>
      <c r="J63" s="31">
        <f t="shared" si="2"/>
        <v>150.75</v>
      </c>
    </row>
    <row r="64" spans="1:10" s="11" customFormat="1" ht="18" x14ac:dyDescent="0.25">
      <c r="B64" s="78" t="s">
        <v>1304</v>
      </c>
      <c r="C64" s="56" t="s">
        <v>8</v>
      </c>
      <c r="D64" s="57" t="s">
        <v>1305</v>
      </c>
      <c r="E64" s="54">
        <v>500</v>
      </c>
      <c r="F64" s="54">
        <v>136</v>
      </c>
      <c r="G64" s="54">
        <v>13</v>
      </c>
      <c r="H64" s="54">
        <v>0.4</v>
      </c>
      <c r="I64" s="128">
        <v>195</v>
      </c>
      <c r="J64" s="31">
        <f t="shared" si="2"/>
        <v>130.65</v>
      </c>
    </row>
    <row r="65" spans="1:13" s="13" customFormat="1" ht="18" x14ac:dyDescent="0.25">
      <c r="A65" s="11"/>
      <c r="B65" s="78" t="s">
        <v>559</v>
      </c>
      <c r="C65" s="56" t="s">
        <v>4</v>
      </c>
      <c r="D65" s="57" t="s">
        <v>181</v>
      </c>
      <c r="E65" s="54">
        <v>1000</v>
      </c>
      <c r="F65" s="54">
        <v>136</v>
      </c>
      <c r="G65" s="54">
        <v>3</v>
      </c>
      <c r="H65" s="54">
        <v>1.9</v>
      </c>
      <c r="I65" s="128">
        <v>1835</v>
      </c>
      <c r="J65" s="31">
        <f t="shared" si="2"/>
        <v>1229.45</v>
      </c>
    </row>
    <row r="66" spans="1:13" s="13" customFormat="1" ht="36" x14ac:dyDescent="0.25">
      <c r="A66" s="11"/>
      <c r="B66" s="77" t="s">
        <v>180</v>
      </c>
      <c r="C66" s="8" t="s">
        <v>4</v>
      </c>
      <c r="D66" s="57" t="s">
        <v>560</v>
      </c>
      <c r="E66" s="10">
        <v>1000</v>
      </c>
      <c r="F66" s="10">
        <v>136</v>
      </c>
      <c r="G66" s="10">
        <v>3</v>
      </c>
      <c r="H66" s="10">
        <v>1.9</v>
      </c>
      <c r="I66" s="128">
        <v>1835</v>
      </c>
      <c r="J66" s="31">
        <f t="shared" si="2"/>
        <v>1229.45</v>
      </c>
    </row>
    <row r="67" spans="1:13" s="11" customFormat="1" ht="36" x14ac:dyDescent="0.25">
      <c r="B67" s="82">
        <v>203032</v>
      </c>
      <c r="C67" s="8" t="s">
        <v>2</v>
      </c>
      <c r="D67" s="57" t="s">
        <v>182</v>
      </c>
      <c r="E67" s="10">
        <v>500</v>
      </c>
      <c r="F67" s="10">
        <v>136</v>
      </c>
      <c r="G67" s="10">
        <v>15</v>
      </c>
      <c r="H67" s="10">
        <v>2.6</v>
      </c>
      <c r="I67" s="128">
        <v>755</v>
      </c>
      <c r="J67" s="31">
        <f t="shared" si="2"/>
        <v>505.85</v>
      </c>
    </row>
    <row r="68" spans="1:13" s="11" customFormat="1" ht="36" x14ac:dyDescent="0.25">
      <c r="B68" s="83" t="s">
        <v>1292</v>
      </c>
      <c r="C68" s="70" t="s">
        <v>2</v>
      </c>
      <c r="D68" s="71" t="s">
        <v>183</v>
      </c>
      <c r="E68" s="72">
        <v>500</v>
      </c>
      <c r="F68" s="72">
        <v>136</v>
      </c>
      <c r="G68" s="72">
        <v>15</v>
      </c>
      <c r="H68" s="72">
        <v>2.5</v>
      </c>
      <c r="I68" s="129">
        <v>755</v>
      </c>
      <c r="J68" s="43">
        <f>I68*0.6</f>
        <v>453</v>
      </c>
    </row>
    <row r="69" spans="1:13" s="11" customFormat="1" ht="36" x14ac:dyDescent="0.25">
      <c r="A69" s="13"/>
      <c r="B69" s="77" t="s">
        <v>1293</v>
      </c>
      <c r="C69" s="8" t="s">
        <v>2</v>
      </c>
      <c r="D69" s="57" t="s">
        <v>184</v>
      </c>
      <c r="E69" s="10">
        <v>500</v>
      </c>
      <c r="F69" s="10">
        <v>136</v>
      </c>
      <c r="G69" s="10">
        <v>15</v>
      </c>
      <c r="H69" s="54">
        <v>2.8</v>
      </c>
      <c r="I69" s="128">
        <v>1065</v>
      </c>
      <c r="J69" s="31">
        <f>I69*0.67</f>
        <v>713.55000000000007</v>
      </c>
    </row>
    <row r="70" spans="1:13" s="11" customFormat="1" ht="18" x14ac:dyDescent="0.25">
      <c r="A70" s="13"/>
      <c r="B70" s="77" t="s">
        <v>1294</v>
      </c>
      <c r="C70" s="8" t="s">
        <v>2</v>
      </c>
      <c r="D70" s="57" t="s">
        <v>185</v>
      </c>
      <c r="E70" s="10">
        <v>500</v>
      </c>
      <c r="F70" s="10">
        <v>136</v>
      </c>
      <c r="G70" s="10">
        <v>15</v>
      </c>
      <c r="H70" s="54">
        <v>2.5</v>
      </c>
      <c r="I70" s="128">
        <v>755</v>
      </c>
      <c r="J70" s="31">
        <f>I70*0.67</f>
        <v>505.85</v>
      </c>
    </row>
    <row r="71" spans="1:13" s="11" customFormat="1" ht="36.75" thickBot="1" x14ac:dyDescent="0.3">
      <c r="A71" s="1"/>
      <c r="B71" s="84" t="s">
        <v>1295</v>
      </c>
      <c r="C71" s="85" t="s">
        <v>2</v>
      </c>
      <c r="D71" s="86" t="s">
        <v>186</v>
      </c>
      <c r="E71" s="87">
        <v>500</v>
      </c>
      <c r="F71" s="87">
        <v>136</v>
      </c>
      <c r="G71" s="87">
        <v>16</v>
      </c>
      <c r="H71" s="88">
        <v>2.8</v>
      </c>
      <c r="I71" s="130">
        <v>1065</v>
      </c>
      <c r="J71" s="31">
        <f>I71*0.67</f>
        <v>713.55000000000007</v>
      </c>
    </row>
    <row r="72" spans="1:13" ht="18" x14ac:dyDescent="0.25">
      <c r="B72" s="490" t="s">
        <v>38</v>
      </c>
      <c r="C72" s="491"/>
      <c r="D72" s="491"/>
      <c r="E72" s="491"/>
      <c r="F72" s="491"/>
      <c r="G72" s="491"/>
      <c r="H72" s="491"/>
      <c r="I72" s="491"/>
      <c r="J72" s="489"/>
      <c r="K72" s="11"/>
      <c r="L72" s="11"/>
      <c r="M72" s="11"/>
    </row>
    <row r="73" spans="1:13" ht="18" x14ac:dyDescent="0.25">
      <c r="B73" s="77" t="s">
        <v>187</v>
      </c>
      <c r="C73" s="8" t="s">
        <v>5</v>
      </c>
      <c r="D73" s="186" t="s">
        <v>188</v>
      </c>
      <c r="E73" s="10">
        <v>100</v>
      </c>
      <c r="F73" s="10">
        <v>40</v>
      </c>
      <c r="G73" s="10">
        <v>35</v>
      </c>
      <c r="H73" s="10">
        <v>0.12</v>
      </c>
      <c r="I73" s="128">
        <v>130</v>
      </c>
      <c r="J73" s="31">
        <f t="shared" ref="J73:J83" si="3">I73*0.67</f>
        <v>87.100000000000009</v>
      </c>
      <c r="K73" s="11"/>
      <c r="L73" s="11"/>
      <c r="M73" s="11"/>
    </row>
    <row r="74" spans="1:13" ht="18" x14ac:dyDescent="0.25">
      <c r="B74" s="77" t="s">
        <v>1595</v>
      </c>
      <c r="C74" s="8" t="s">
        <v>5</v>
      </c>
      <c r="D74" s="186" t="s">
        <v>189</v>
      </c>
      <c r="E74" s="10">
        <v>117</v>
      </c>
      <c r="F74" s="10">
        <v>28</v>
      </c>
      <c r="G74" s="10">
        <v>15</v>
      </c>
      <c r="H74" s="10">
        <v>0.08</v>
      </c>
      <c r="I74" s="128">
        <v>105</v>
      </c>
      <c r="J74" s="31">
        <f t="shared" si="3"/>
        <v>70.350000000000009</v>
      </c>
      <c r="K74" s="11"/>
      <c r="L74" s="11"/>
      <c r="M74" s="11"/>
    </row>
    <row r="75" spans="1:13" ht="18" x14ac:dyDescent="0.25">
      <c r="B75" s="77" t="s">
        <v>39</v>
      </c>
      <c r="C75" s="8" t="s">
        <v>5</v>
      </c>
      <c r="D75" s="186" t="s">
        <v>190</v>
      </c>
      <c r="E75" s="10">
        <v>115</v>
      </c>
      <c r="F75" s="10">
        <v>25</v>
      </c>
      <c r="G75" s="10">
        <v>15</v>
      </c>
      <c r="H75" s="10">
        <v>0.12</v>
      </c>
      <c r="I75" s="128">
        <v>90</v>
      </c>
      <c r="J75" s="31">
        <f t="shared" si="3"/>
        <v>60.300000000000004</v>
      </c>
      <c r="K75" s="11"/>
      <c r="L75" s="11"/>
      <c r="M75" s="11"/>
    </row>
    <row r="76" spans="1:13" ht="18" x14ac:dyDescent="0.25">
      <c r="B76" s="113" t="s">
        <v>123</v>
      </c>
      <c r="C76" s="74" t="s">
        <v>5</v>
      </c>
      <c r="D76" s="192" t="s">
        <v>191</v>
      </c>
      <c r="E76" s="75">
        <v>1000</v>
      </c>
      <c r="F76" s="75">
        <v>23</v>
      </c>
      <c r="G76" s="75">
        <v>25</v>
      </c>
      <c r="H76" s="75">
        <v>0.5</v>
      </c>
      <c r="I76" s="131">
        <v>145</v>
      </c>
      <c r="J76" s="31">
        <f t="shared" si="3"/>
        <v>97.15</v>
      </c>
      <c r="K76" s="11"/>
      <c r="L76" s="11"/>
      <c r="M76" s="11"/>
    </row>
    <row r="77" spans="1:13" ht="19.5" customHeight="1" x14ac:dyDescent="0.25">
      <c r="B77" s="77" t="s">
        <v>40</v>
      </c>
      <c r="C77" s="8" t="s">
        <v>5</v>
      </c>
      <c r="D77" s="57" t="s">
        <v>192</v>
      </c>
      <c r="E77" s="10" t="s">
        <v>5</v>
      </c>
      <c r="F77" s="54">
        <v>160</v>
      </c>
      <c r="G77" s="54">
        <v>185</v>
      </c>
      <c r="H77" s="10">
        <v>0.13</v>
      </c>
      <c r="I77" s="128">
        <v>135</v>
      </c>
      <c r="J77" s="31">
        <f t="shared" si="3"/>
        <v>90.45</v>
      </c>
      <c r="K77" s="11"/>
      <c r="L77" s="11"/>
      <c r="M77" s="11"/>
    </row>
    <row r="78" spans="1:13" ht="18" x14ac:dyDescent="0.25">
      <c r="B78" s="77" t="s">
        <v>41</v>
      </c>
      <c r="C78" s="8" t="s">
        <v>5</v>
      </c>
      <c r="D78" s="186" t="s">
        <v>193</v>
      </c>
      <c r="E78" s="10" t="s">
        <v>5</v>
      </c>
      <c r="F78" s="54">
        <v>155</v>
      </c>
      <c r="G78" s="54">
        <v>70</v>
      </c>
      <c r="H78" s="10">
        <v>0.03</v>
      </c>
      <c r="I78" s="128">
        <v>112</v>
      </c>
      <c r="J78" s="31">
        <f t="shared" si="3"/>
        <v>75.040000000000006</v>
      </c>
      <c r="K78" s="11"/>
      <c r="L78" s="11"/>
      <c r="M78" s="11"/>
    </row>
    <row r="79" spans="1:13" ht="18" x14ac:dyDescent="0.25">
      <c r="B79" s="77" t="s">
        <v>1296</v>
      </c>
      <c r="C79" s="10" t="s">
        <v>5</v>
      </c>
      <c r="D79" s="186" t="s">
        <v>1299</v>
      </c>
      <c r="E79" s="10" t="s">
        <v>5</v>
      </c>
      <c r="F79" s="54">
        <v>156</v>
      </c>
      <c r="G79" s="54" t="s">
        <v>1300</v>
      </c>
      <c r="H79" s="10">
        <v>0.04</v>
      </c>
      <c r="I79" s="128">
        <v>100</v>
      </c>
      <c r="J79" s="31">
        <f t="shared" si="3"/>
        <v>67</v>
      </c>
      <c r="K79" s="11"/>
      <c r="L79" s="11"/>
      <c r="M79" s="11"/>
    </row>
    <row r="80" spans="1:13" ht="21.75" customHeight="1" x14ac:dyDescent="0.25">
      <c r="B80" s="77" t="s">
        <v>1297</v>
      </c>
      <c r="C80" s="8"/>
      <c r="D80" s="186" t="s">
        <v>1298</v>
      </c>
      <c r="E80" s="10" t="s">
        <v>5</v>
      </c>
      <c r="F80" s="54">
        <v>156</v>
      </c>
      <c r="G80" s="54" t="s">
        <v>1301</v>
      </c>
      <c r="H80" s="10">
        <v>0.05</v>
      </c>
      <c r="I80" s="128">
        <v>115</v>
      </c>
      <c r="J80" s="31">
        <f t="shared" si="3"/>
        <v>77.050000000000011</v>
      </c>
      <c r="K80" s="11"/>
      <c r="L80" s="11"/>
      <c r="M80" s="11"/>
    </row>
    <row r="81" spans="1:13" ht="18" x14ac:dyDescent="0.25">
      <c r="B81" s="77" t="s">
        <v>194</v>
      </c>
      <c r="C81" s="8" t="s">
        <v>5</v>
      </c>
      <c r="D81" s="186" t="s">
        <v>195</v>
      </c>
      <c r="E81" s="10" t="s">
        <v>5</v>
      </c>
      <c r="F81" s="10">
        <v>160</v>
      </c>
      <c r="G81" s="10">
        <v>200</v>
      </c>
      <c r="H81" s="10">
        <v>0.06</v>
      </c>
      <c r="I81" s="128">
        <v>225</v>
      </c>
      <c r="J81" s="31">
        <f t="shared" si="3"/>
        <v>150.75</v>
      </c>
      <c r="K81" s="11"/>
      <c r="L81" s="11"/>
      <c r="M81" s="11"/>
    </row>
    <row r="82" spans="1:13" s="14" customFormat="1" ht="18" x14ac:dyDescent="0.25">
      <c r="A82" s="1"/>
      <c r="B82" s="77" t="s">
        <v>596</v>
      </c>
      <c r="C82" s="8"/>
      <c r="D82" s="186" t="s">
        <v>597</v>
      </c>
      <c r="E82" s="10" t="s">
        <v>5</v>
      </c>
      <c r="F82" s="10">
        <v>140</v>
      </c>
      <c r="G82" s="10">
        <v>60</v>
      </c>
      <c r="H82" s="10"/>
      <c r="I82" s="128">
        <v>195</v>
      </c>
      <c r="J82" s="31">
        <f t="shared" si="3"/>
        <v>130.65</v>
      </c>
      <c r="K82" s="11"/>
      <c r="L82" s="11"/>
      <c r="M82" s="11"/>
    </row>
    <row r="83" spans="1:13" s="11" customFormat="1" ht="18" x14ac:dyDescent="0.25">
      <c r="A83" s="14"/>
      <c r="B83" s="77" t="s">
        <v>252</v>
      </c>
      <c r="C83" s="8"/>
      <c r="D83" s="186" t="s">
        <v>598</v>
      </c>
      <c r="E83" s="10" t="s">
        <v>5</v>
      </c>
      <c r="F83" s="10">
        <v>140</v>
      </c>
      <c r="G83" s="10">
        <v>130</v>
      </c>
      <c r="H83" s="10"/>
      <c r="I83" s="128">
        <v>340</v>
      </c>
      <c r="J83" s="31">
        <f t="shared" si="3"/>
        <v>227.8</v>
      </c>
    </row>
    <row r="84" spans="1:13" s="11" customFormat="1" ht="26.25" x14ac:dyDescent="0.25">
      <c r="B84" s="510" t="s">
        <v>491</v>
      </c>
      <c r="C84" s="511"/>
      <c r="D84" s="511"/>
      <c r="E84" s="511"/>
      <c r="F84" s="511"/>
      <c r="G84" s="511"/>
      <c r="H84" s="511"/>
      <c r="I84" s="511"/>
      <c r="J84" s="512"/>
    </row>
    <row r="85" spans="1:13" s="11" customFormat="1" ht="18" x14ac:dyDescent="0.25">
      <c r="B85" s="513" t="s">
        <v>92</v>
      </c>
      <c r="C85" s="514"/>
      <c r="D85" s="514"/>
      <c r="E85" s="514"/>
      <c r="F85" s="514"/>
      <c r="G85" s="514"/>
      <c r="H85" s="514"/>
      <c r="I85" s="514"/>
      <c r="J85" s="515"/>
    </row>
    <row r="86" spans="1:13" s="11" customFormat="1" ht="24.75" customHeight="1" x14ac:dyDescent="0.25">
      <c r="B86" s="189" t="s">
        <v>547</v>
      </c>
      <c r="C86" s="187" t="s">
        <v>2</v>
      </c>
      <c r="D86" s="186" t="s">
        <v>168</v>
      </c>
      <c r="E86" s="188">
        <v>1000</v>
      </c>
      <c r="F86" s="188">
        <v>210</v>
      </c>
      <c r="G86" s="188">
        <v>200</v>
      </c>
      <c r="H86" s="190">
        <v>2.8</v>
      </c>
      <c r="I86" s="128">
        <v>900</v>
      </c>
      <c r="J86" s="156">
        <f>I86*0.67</f>
        <v>603</v>
      </c>
    </row>
    <row r="87" spans="1:13" s="11" customFormat="1" ht="36" x14ac:dyDescent="0.25">
      <c r="B87" s="181" t="s">
        <v>489</v>
      </c>
      <c r="C87" s="178" t="s">
        <v>8</v>
      </c>
      <c r="D87" s="177" t="s">
        <v>490</v>
      </c>
      <c r="E87" s="179">
        <v>1000</v>
      </c>
      <c r="F87" s="179">
        <v>210</v>
      </c>
      <c r="G87" s="179">
        <v>220</v>
      </c>
      <c r="H87" s="182">
        <v>6.9</v>
      </c>
      <c r="I87" s="128">
        <v>1970</v>
      </c>
      <c r="J87" s="156">
        <f>I87*0.67</f>
        <v>1319.9</v>
      </c>
      <c r="K87" s="21"/>
      <c r="L87" s="21"/>
      <c r="M87" s="21"/>
    </row>
    <row r="88" spans="1:13" s="11" customFormat="1" ht="36" x14ac:dyDescent="0.25">
      <c r="B88" s="189" t="s">
        <v>508</v>
      </c>
      <c r="C88" s="187" t="s">
        <v>509</v>
      </c>
      <c r="D88" s="186" t="s">
        <v>490</v>
      </c>
      <c r="E88" s="188">
        <v>1000</v>
      </c>
      <c r="F88" s="188">
        <v>210</v>
      </c>
      <c r="G88" s="188">
        <v>220</v>
      </c>
      <c r="H88" s="190">
        <v>7</v>
      </c>
      <c r="I88" s="128">
        <v>2740</v>
      </c>
      <c r="J88" s="156">
        <f>I88*0.67</f>
        <v>1835.8000000000002</v>
      </c>
    </row>
    <row r="89" spans="1:13" s="11" customFormat="1" ht="18" x14ac:dyDescent="0.25">
      <c r="B89" s="181" t="s">
        <v>1308</v>
      </c>
      <c r="C89" s="178" t="s">
        <v>509</v>
      </c>
      <c r="D89" s="177" t="s">
        <v>1307</v>
      </c>
      <c r="E89" s="179">
        <v>500</v>
      </c>
      <c r="F89" s="179">
        <v>256</v>
      </c>
      <c r="G89" s="179">
        <v>600</v>
      </c>
      <c r="H89" s="182">
        <v>4.33</v>
      </c>
      <c r="I89" s="132">
        <v>3150</v>
      </c>
      <c r="J89" s="156">
        <f>I89*0.67</f>
        <v>2110.5</v>
      </c>
    </row>
    <row r="90" spans="1:13" s="11" customFormat="1" ht="18" x14ac:dyDescent="0.25">
      <c r="B90" s="500" t="s">
        <v>510</v>
      </c>
      <c r="C90" s="501"/>
      <c r="D90" s="501"/>
      <c r="E90" s="501"/>
      <c r="F90" s="501"/>
      <c r="G90" s="501"/>
      <c r="H90" s="501"/>
      <c r="I90" s="501"/>
      <c r="J90" s="502"/>
    </row>
    <row r="91" spans="1:13" s="21" customFormat="1" ht="27.75" customHeight="1" x14ac:dyDescent="0.25">
      <c r="A91" s="11"/>
      <c r="B91" s="189" t="s">
        <v>511</v>
      </c>
      <c r="C91" s="187" t="s">
        <v>512</v>
      </c>
      <c r="D91" s="186" t="s">
        <v>176</v>
      </c>
      <c r="E91" s="188">
        <v>1000</v>
      </c>
      <c r="F91" s="188">
        <v>184</v>
      </c>
      <c r="G91" s="188">
        <v>16.739999999999998</v>
      </c>
      <c r="H91" s="190">
        <v>2.9</v>
      </c>
      <c r="I91" s="185">
        <v>1050</v>
      </c>
      <c r="J91" s="167">
        <f>I91*0.67</f>
        <v>703.5</v>
      </c>
      <c r="K91" s="11"/>
      <c r="L91" s="11"/>
      <c r="M91" s="11"/>
    </row>
    <row r="92" spans="1:13" s="21" customFormat="1" ht="18" x14ac:dyDescent="0.25">
      <c r="A92" s="11"/>
      <c r="B92" s="189" t="s">
        <v>513</v>
      </c>
      <c r="C92" s="187" t="s">
        <v>514</v>
      </c>
      <c r="D92" s="186" t="s">
        <v>515</v>
      </c>
      <c r="E92" s="188">
        <v>500</v>
      </c>
      <c r="F92" s="188">
        <v>184</v>
      </c>
      <c r="G92" s="188">
        <v>30</v>
      </c>
      <c r="H92" s="190">
        <v>4.0999999999999996</v>
      </c>
      <c r="I92" s="185">
        <v>1385</v>
      </c>
      <c r="J92" s="31">
        <f>I92*0.67</f>
        <v>927.95</v>
      </c>
      <c r="K92" s="11"/>
      <c r="L92" s="11"/>
      <c r="M92" s="11"/>
    </row>
    <row r="93" spans="1:13" s="21" customFormat="1" ht="27.75" customHeight="1" x14ac:dyDescent="0.25">
      <c r="A93" s="11"/>
      <c r="B93" s="181" t="s">
        <v>1309</v>
      </c>
      <c r="C93" s="178" t="s">
        <v>512</v>
      </c>
      <c r="D93" s="177" t="s">
        <v>1312</v>
      </c>
      <c r="E93" s="188">
        <v>500</v>
      </c>
      <c r="F93" s="179">
        <v>194</v>
      </c>
      <c r="G93" s="179">
        <v>45</v>
      </c>
      <c r="H93" s="182">
        <v>1.5</v>
      </c>
      <c r="I93" s="185">
        <v>535</v>
      </c>
      <c r="J93" s="167">
        <f>I93*0.67</f>
        <v>358.45000000000005</v>
      </c>
      <c r="K93" s="11"/>
      <c r="L93" s="11"/>
      <c r="M93" s="11"/>
    </row>
    <row r="94" spans="1:13" s="21" customFormat="1" ht="18" x14ac:dyDescent="0.25">
      <c r="A94" s="11"/>
      <c r="B94" s="181" t="s">
        <v>1310</v>
      </c>
      <c r="C94" s="178" t="s">
        <v>1311</v>
      </c>
      <c r="D94" s="177" t="s">
        <v>1313</v>
      </c>
      <c r="E94" s="179">
        <v>500</v>
      </c>
      <c r="F94" s="179">
        <v>194</v>
      </c>
      <c r="G94" s="179">
        <v>45</v>
      </c>
      <c r="H94" s="182">
        <v>1.7</v>
      </c>
      <c r="I94" s="185">
        <v>920</v>
      </c>
      <c r="J94" s="31">
        <f>I94*0.67</f>
        <v>616.40000000000009</v>
      </c>
      <c r="K94" s="11"/>
      <c r="L94" s="11"/>
      <c r="M94" s="11"/>
    </row>
    <row r="95" spans="1:13" s="21" customFormat="1" ht="37.5" customHeight="1" x14ac:dyDescent="0.25">
      <c r="A95" s="11"/>
      <c r="B95" s="500" t="s">
        <v>516</v>
      </c>
      <c r="C95" s="501"/>
      <c r="D95" s="501"/>
      <c r="E95" s="501"/>
      <c r="F95" s="501"/>
      <c r="G95" s="501"/>
      <c r="H95" s="501"/>
      <c r="I95" s="501"/>
      <c r="J95" s="502"/>
      <c r="K95" s="11"/>
      <c r="L95" s="11"/>
      <c r="M95" s="11"/>
    </row>
    <row r="96" spans="1:13" s="21" customFormat="1" ht="18" x14ac:dyDescent="0.25">
      <c r="A96" s="11"/>
      <c r="B96" s="181" t="s">
        <v>517</v>
      </c>
      <c r="C96" s="183"/>
      <c r="D96" s="163" t="s">
        <v>518</v>
      </c>
      <c r="E96" s="183"/>
      <c r="F96" s="183"/>
      <c r="G96" s="183"/>
      <c r="H96" s="183"/>
      <c r="I96" s="174">
        <v>120</v>
      </c>
      <c r="J96" s="184">
        <f>I96*0.67</f>
        <v>80.400000000000006</v>
      </c>
      <c r="K96" s="11"/>
      <c r="L96" s="11"/>
      <c r="M96" s="11"/>
    </row>
    <row r="97" spans="1:13" s="21" customFormat="1" ht="18" x14ac:dyDescent="0.25">
      <c r="A97" s="11"/>
      <c r="B97" s="181" t="s">
        <v>519</v>
      </c>
      <c r="C97" s="178"/>
      <c r="D97" s="177" t="s">
        <v>520</v>
      </c>
      <c r="E97" s="179"/>
      <c r="F97" s="179"/>
      <c r="G97" s="179"/>
      <c r="H97" s="182"/>
      <c r="I97" s="185">
        <v>255</v>
      </c>
      <c r="J97" s="184">
        <f>I97*0.67</f>
        <v>170.85000000000002</v>
      </c>
      <c r="K97" s="11"/>
      <c r="L97" s="11"/>
      <c r="M97" s="11"/>
    </row>
    <row r="98" spans="1:13" s="21" customFormat="1" ht="18" x14ac:dyDescent="0.25">
      <c r="A98" s="11"/>
      <c r="B98" s="189" t="s">
        <v>1314</v>
      </c>
      <c r="C98" s="183"/>
      <c r="D98" s="163" t="s">
        <v>1317</v>
      </c>
      <c r="E98" s="183"/>
      <c r="F98" s="183"/>
      <c r="G98" s="183"/>
      <c r="H98" s="183"/>
      <c r="I98" s="174">
        <v>245</v>
      </c>
      <c r="J98" s="184">
        <f>I98*0.67</f>
        <v>164.15</v>
      </c>
      <c r="K98" s="11"/>
      <c r="L98" s="11"/>
      <c r="M98" s="11"/>
    </row>
    <row r="99" spans="1:13" s="21" customFormat="1" ht="18" x14ac:dyDescent="0.25">
      <c r="A99" s="11"/>
      <c r="B99" s="189" t="s">
        <v>1315</v>
      </c>
      <c r="C99" s="187"/>
      <c r="D99" s="186" t="s">
        <v>1318</v>
      </c>
      <c r="E99" s="188"/>
      <c r="F99" s="188"/>
      <c r="G99" s="188"/>
      <c r="H99" s="190"/>
      <c r="I99" s="185">
        <v>275</v>
      </c>
      <c r="J99" s="184">
        <f>I99*0.67</f>
        <v>184.25</v>
      </c>
      <c r="K99" s="11"/>
      <c r="L99" s="11"/>
      <c r="M99" s="11"/>
    </row>
    <row r="100" spans="1:13" s="21" customFormat="1" ht="18" x14ac:dyDescent="0.25">
      <c r="A100" s="11"/>
      <c r="B100" s="189" t="s">
        <v>1316</v>
      </c>
      <c r="C100" s="183"/>
      <c r="D100" s="163" t="s">
        <v>1319</v>
      </c>
      <c r="E100" s="183"/>
      <c r="F100" s="183"/>
      <c r="G100" s="183"/>
      <c r="H100" s="183"/>
      <c r="I100" s="174">
        <v>335</v>
      </c>
      <c r="J100" s="184">
        <f>I100*0.67</f>
        <v>224.45000000000002</v>
      </c>
      <c r="K100" s="11"/>
      <c r="L100" s="11"/>
      <c r="M100" s="11"/>
    </row>
    <row r="101" spans="1:13" s="21" customFormat="1" ht="18" customHeight="1" x14ac:dyDescent="0.25">
      <c r="A101" s="11"/>
      <c r="B101" s="490" t="s">
        <v>99</v>
      </c>
      <c r="C101" s="491"/>
      <c r="D101" s="491"/>
      <c r="E101" s="491"/>
      <c r="F101" s="491"/>
      <c r="G101" s="491"/>
      <c r="H101" s="491"/>
      <c r="I101" s="491"/>
      <c r="J101" s="489"/>
      <c r="K101" s="11"/>
      <c r="L101" s="11"/>
      <c r="M101" s="11"/>
    </row>
    <row r="102" spans="1:13" s="21" customFormat="1" ht="20.25" x14ac:dyDescent="0.25">
      <c r="A102" s="11"/>
      <c r="B102" s="498" t="s">
        <v>92</v>
      </c>
      <c r="C102" s="508"/>
      <c r="D102" s="508"/>
      <c r="E102" s="508"/>
      <c r="F102" s="508"/>
      <c r="G102" s="508"/>
      <c r="H102" s="508"/>
      <c r="I102" s="508"/>
      <c r="J102" s="489"/>
      <c r="K102" s="11"/>
      <c r="L102" s="11"/>
      <c r="M102" s="11"/>
    </row>
    <row r="103" spans="1:13" s="21" customFormat="1" ht="18" x14ac:dyDescent="0.25">
      <c r="A103" s="11"/>
      <c r="B103" s="152">
        <v>8560</v>
      </c>
      <c r="C103" s="152" t="s">
        <v>2</v>
      </c>
      <c r="D103" s="153" t="s">
        <v>168</v>
      </c>
      <c r="E103" s="152">
        <v>1000</v>
      </c>
      <c r="F103" s="152">
        <v>260</v>
      </c>
      <c r="G103" s="152">
        <v>300</v>
      </c>
      <c r="H103" s="152">
        <v>4</v>
      </c>
      <c r="I103" s="154">
        <v>1290</v>
      </c>
      <c r="J103" s="155">
        <f>I103*0.67</f>
        <v>864.30000000000007</v>
      </c>
      <c r="K103" s="11"/>
      <c r="L103" s="11"/>
      <c r="M103" s="11"/>
    </row>
    <row r="104" spans="1:13" s="21" customFormat="1" ht="18" customHeight="1" x14ac:dyDescent="0.25">
      <c r="A104" s="11"/>
      <c r="B104" s="78" t="s">
        <v>622</v>
      </c>
      <c r="C104" s="56" t="s">
        <v>2</v>
      </c>
      <c r="D104" s="57" t="s">
        <v>623</v>
      </c>
      <c r="E104" s="54">
        <v>1000</v>
      </c>
      <c r="F104" s="54">
        <v>260</v>
      </c>
      <c r="G104" s="54">
        <v>200</v>
      </c>
      <c r="H104" s="54">
        <v>3.5</v>
      </c>
      <c r="I104" s="128">
        <v>1120</v>
      </c>
      <c r="J104" s="155">
        <f>I104*0.67</f>
        <v>750.40000000000009</v>
      </c>
      <c r="K104" s="11"/>
      <c r="L104" s="11"/>
      <c r="M104" s="11"/>
    </row>
    <row r="105" spans="1:13" s="21" customFormat="1" ht="18" x14ac:dyDescent="0.25">
      <c r="B105" s="77" t="s">
        <v>1099</v>
      </c>
      <c r="C105" s="8" t="s">
        <v>2</v>
      </c>
      <c r="D105" s="55" t="s">
        <v>165</v>
      </c>
      <c r="E105" s="10">
        <v>1000</v>
      </c>
      <c r="F105" s="10">
        <v>260</v>
      </c>
      <c r="G105" s="10">
        <v>200</v>
      </c>
      <c r="H105" s="10">
        <v>4.5</v>
      </c>
      <c r="I105" s="128">
        <v>1560</v>
      </c>
      <c r="J105" s="31">
        <f>I105*0.67</f>
        <v>1045.2</v>
      </c>
      <c r="K105" s="11"/>
      <c r="L105" s="11"/>
      <c r="M105" s="11"/>
    </row>
    <row r="106" spans="1:13" s="21" customFormat="1" ht="18" x14ac:dyDescent="0.25">
      <c r="A106" s="11"/>
      <c r="B106" s="81" t="s">
        <v>106</v>
      </c>
      <c r="C106" s="59" t="s">
        <v>2</v>
      </c>
      <c r="D106" s="71" t="s">
        <v>168</v>
      </c>
      <c r="E106" s="61">
        <v>1000</v>
      </c>
      <c r="F106" s="61">
        <v>256</v>
      </c>
      <c r="G106" s="61">
        <v>80</v>
      </c>
      <c r="H106" s="61">
        <v>1.87</v>
      </c>
      <c r="I106" s="129">
        <v>965</v>
      </c>
      <c r="J106" s="43">
        <f>I106*0.6</f>
        <v>579</v>
      </c>
      <c r="K106" s="11"/>
      <c r="L106" s="11"/>
      <c r="M106" s="11"/>
    </row>
    <row r="107" spans="1:13" s="11" customFormat="1" ht="27" customHeight="1" x14ac:dyDescent="0.25">
      <c r="B107" s="91" t="s">
        <v>196</v>
      </c>
      <c r="C107" s="67" t="s">
        <v>2</v>
      </c>
      <c r="D107" s="55" t="s">
        <v>165</v>
      </c>
      <c r="E107" s="68">
        <v>1000</v>
      </c>
      <c r="F107" s="68">
        <v>256</v>
      </c>
      <c r="G107" s="68">
        <v>80</v>
      </c>
      <c r="H107" s="68">
        <v>2.67</v>
      </c>
      <c r="I107" s="132">
        <v>1405</v>
      </c>
      <c r="J107" s="31">
        <f>I107*0.67</f>
        <v>941.35</v>
      </c>
    </row>
    <row r="108" spans="1:13" s="11" customFormat="1" ht="18" x14ac:dyDescent="0.25">
      <c r="B108" s="189" t="s">
        <v>1308</v>
      </c>
      <c r="C108" s="187" t="s">
        <v>509</v>
      </c>
      <c r="D108" s="186" t="s">
        <v>1307</v>
      </c>
      <c r="E108" s="188">
        <v>500</v>
      </c>
      <c r="F108" s="188">
        <v>256</v>
      </c>
      <c r="G108" s="188">
        <v>600</v>
      </c>
      <c r="H108" s="190">
        <v>4.33</v>
      </c>
      <c r="I108" s="132">
        <v>3150</v>
      </c>
      <c r="J108" s="156">
        <f>I108*0.67</f>
        <v>2110.5</v>
      </c>
    </row>
    <row r="109" spans="1:13" s="11" customFormat="1" ht="18" x14ac:dyDescent="0.25">
      <c r="B109" s="490" t="s">
        <v>42</v>
      </c>
      <c r="C109" s="491"/>
      <c r="D109" s="491"/>
      <c r="E109" s="491"/>
      <c r="F109" s="491"/>
      <c r="G109" s="491"/>
      <c r="H109" s="491"/>
      <c r="I109" s="491"/>
      <c r="J109" s="489"/>
    </row>
    <row r="110" spans="1:13" s="11" customFormat="1" ht="18" x14ac:dyDescent="0.25">
      <c r="B110" s="83" t="s">
        <v>43</v>
      </c>
      <c r="C110" s="70" t="s">
        <v>4</v>
      </c>
      <c r="D110" s="71" t="s">
        <v>176</v>
      </c>
      <c r="E110" s="72">
        <v>1000</v>
      </c>
      <c r="F110" s="72">
        <v>236</v>
      </c>
      <c r="G110" s="72">
        <v>15</v>
      </c>
      <c r="H110" s="72">
        <v>3</v>
      </c>
      <c r="I110" s="129">
        <v>1460</v>
      </c>
      <c r="J110" s="43">
        <f>I110*0.6</f>
        <v>876</v>
      </c>
    </row>
    <row r="111" spans="1:13" s="11" customFormat="1" ht="18" x14ac:dyDescent="0.25">
      <c r="B111" s="77" t="s">
        <v>1306</v>
      </c>
      <c r="C111" s="8" t="s">
        <v>3</v>
      </c>
      <c r="D111" s="57" t="s">
        <v>178</v>
      </c>
      <c r="E111" s="10">
        <v>1000</v>
      </c>
      <c r="F111" s="10">
        <v>236</v>
      </c>
      <c r="G111" s="10">
        <v>33</v>
      </c>
      <c r="H111" s="10">
        <v>5.8</v>
      </c>
      <c r="I111" s="128">
        <v>2745</v>
      </c>
      <c r="J111" s="31">
        <f>I111*0.67</f>
        <v>1839.15</v>
      </c>
    </row>
    <row r="112" spans="1:13" s="11" customFormat="1" ht="18" x14ac:dyDescent="0.25">
      <c r="B112" s="77" t="s">
        <v>78</v>
      </c>
      <c r="C112" s="8" t="s">
        <v>4</v>
      </c>
      <c r="D112" s="57" t="s">
        <v>181</v>
      </c>
      <c r="E112" s="10">
        <v>1000</v>
      </c>
      <c r="F112" s="10">
        <v>236</v>
      </c>
      <c r="G112" s="10">
        <v>15</v>
      </c>
      <c r="H112" s="10">
        <v>3.6</v>
      </c>
      <c r="I112" s="128">
        <v>2745</v>
      </c>
      <c r="J112" s="31">
        <f>I112*0.67</f>
        <v>1839.15</v>
      </c>
    </row>
    <row r="113" spans="1:13" s="11" customFormat="1" ht="36" x14ac:dyDescent="0.25">
      <c r="B113" s="83" t="s">
        <v>44</v>
      </c>
      <c r="C113" s="70" t="s">
        <v>2</v>
      </c>
      <c r="D113" s="71" t="s">
        <v>183</v>
      </c>
      <c r="E113" s="72">
        <v>500</v>
      </c>
      <c r="F113" s="72">
        <v>236</v>
      </c>
      <c r="G113" s="72">
        <v>14</v>
      </c>
      <c r="H113" s="72">
        <v>4.84</v>
      </c>
      <c r="I113" s="129">
        <v>1610</v>
      </c>
      <c r="J113" s="43">
        <f>I113*0.6</f>
        <v>966</v>
      </c>
    </row>
    <row r="114" spans="1:13" s="11" customFormat="1" ht="18" x14ac:dyDescent="0.25">
      <c r="B114" s="78" t="s">
        <v>45</v>
      </c>
      <c r="C114" s="56" t="s">
        <v>2</v>
      </c>
      <c r="D114" s="51" t="s">
        <v>185</v>
      </c>
      <c r="E114" s="54">
        <v>500</v>
      </c>
      <c r="F114" s="54">
        <v>236</v>
      </c>
      <c r="G114" s="54">
        <v>14</v>
      </c>
      <c r="H114" s="54">
        <v>5.7</v>
      </c>
      <c r="I114" s="128">
        <v>1610</v>
      </c>
      <c r="J114" s="31">
        <f>I114*0.67</f>
        <v>1078.7</v>
      </c>
    </row>
    <row r="115" spans="1:13" s="11" customFormat="1" ht="18" x14ac:dyDescent="0.25">
      <c r="B115" s="490" t="s">
        <v>46</v>
      </c>
      <c r="C115" s="491"/>
      <c r="D115" s="491"/>
      <c r="E115" s="491"/>
      <c r="F115" s="491"/>
      <c r="G115" s="491"/>
      <c r="H115" s="491"/>
      <c r="I115" s="491"/>
      <c r="J115" s="496"/>
    </row>
    <row r="116" spans="1:13" s="11" customFormat="1" ht="23.25" customHeight="1" x14ac:dyDescent="0.25">
      <c r="B116" s="76" t="s">
        <v>114</v>
      </c>
      <c r="C116" s="52" t="s">
        <v>5</v>
      </c>
      <c r="D116" s="51" t="s">
        <v>197</v>
      </c>
      <c r="E116" s="53" t="s">
        <v>5</v>
      </c>
      <c r="F116" s="53">
        <v>256</v>
      </c>
      <c r="G116" s="53">
        <v>80</v>
      </c>
      <c r="H116" s="53">
        <v>0.47</v>
      </c>
      <c r="I116" s="133">
        <v>225</v>
      </c>
      <c r="J116" s="31">
        <f t="shared" ref="J116:J121" si="4">I116*0.67</f>
        <v>150.75</v>
      </c>
      <c r="K116" s="13"/>
      <c r="L116" s="13"/>
      <c r="M116" s="13"/>
    </row>
    <row r="117" spans="1:13" s="11" customFormat="1" ht="24.75" customHeight="1" x14ac:dyDescent="0.25">
      <c r="A117" s="7"/>
      <c r="B117" s="77" t="s">
        <v>198</v>
      </c>
      <c r="C117" s="8" t="s">
        <v>5</v>
      </c>
      <c r="D117" s="51" t="s">
        <v>199</v>
      </c>
      <c r="E117" s="53" t="s">
        <v>5</v>
      </c>
      <c r="F117" s="10">
        <v>280</v>
      </c>
      <c r="G117" s="10">
        <v>200</v>
      </c>
      <c r="H117" s="10">
        <v>0.16500000000000001</v>
      </c>
      <c r="I117" s="128">
        <v>245</v>
      </c>
      <c r="J117" s="31">
        <f t="shared" si="4"/>
        <v>164.15</v>
      </c>
      <c r="K117" s="13"/>
      <c r="L117" s="13"/>
      <c r="M117" s="13"/>
    </row>
    <row r="118" spans="1:13" s="11" customFormat="1" ht="18" x14ac:dyDescent="0.25">
      <c r="A118" s="7"/>
      <c r="B118" s="77" t="s">
        <v>522</v>
      </c>
      <c r="C118" s="8"/>
      <c r="D118" s="177" t="s">
        <v>523</v>
      </c>
      <c r="E118" s="179"/>
      <c r="F118" s="10">
        <v>260</v>
      </c>
      <c r="G118" s="10">
        <v>300</v>
      </c>
      <c r="H118" s="10"/>
      <c r="I118" s="128">
        <v>335</v>
      </c>
      <c r="J118" s="31">
        <f t="shared" si="4"/>
        <v>224.45000000000002</v>
      </c>
    </row>
    <row r="119" spans="1:13" s="7" customFormat="1" ht="18" x14ac:dyDescent="0.2">
      <c r="A119" s="13"/>
      <c r="B119" s="77" t="s">
        <v>122</v>
      </c>
      <c r="C119" s="8" t="s">
        <v>5</v>
      </c>
      <c r="D119" s="51" t="s">
        <v>200</v>
      </c>
      <c r="E119" s="10">
        <v>235</v>
      </c>
      <c r="F119" s="10">
        <v>30</v>
      </c>
      <c r="G119" s="10">
        <v>20</v>
      </c>
      <c r="H119" s="10">
        <v>0.15</v>
      </c>
      <c r="I119" s="128">
        <v>200</v>
      </c>
      <c r="J119" s="31">
        <f t="shared" si="4"/>
        <v>134</v>
      </c>
      <c r="K119" s="1"/>
      <c r="L119" s="1"/>
      <c r="M119" s="1"/>
    </row>
    <row r="120" spans="1:13" s="13" customFormat="1" ht="36" x14ac:dyDescent="0.2">
      <c r="B120" s="77" t="s">
        <v>110</v>
      </c>
      <c r="C120" s="8" t="s">
        <v>5</v>
      </c>
      <c r="D120" s="51" t="s">
        <v>201</v>
      </c>
      <c r="E120" s="53">
        <v>200</v>
      </c>
      <c r="F120" s="53">
        <v>30</v>
      </c>
      <c r="G120" s="53">
        <v>26</v>
      </c>
      <c r="H120" s="53">
        <v>0.14000000000000001</v>
      </c>
      <c r="I120" s="128">
        <v>130</v>
      </c>
      <c r="J120" s="31">
        <f t="shared" si="4"/>
        <v>87.100000000000009</v>
      </c>
      <c r="K120" s="1"/>
      <c r="L120" s="1"/>
      <c r="M120" s="1"/>
    </row>
    <row r="121" spans="1:13" s="13" customFormat="1" ht="18" x14ac:dyDescent="0.2">
      <c r="A121" s="1"/>
      <c r="B121" s="89" t="s">
        <v>1100</v>
      </c>
      <c r="C121" s="74" t="s">
        <v>5</v>
      </c>
      <c r="D121" s="192" t="s">
        <v>202</v>
      </c>
      <c r="E121" s="105" t="s">
        <v>5</v>
      </c>
      <c r="F121" s="75">
        <v>205</v>
      </c>
      <c r="G121" s="75">
        <v>144</v>
      </c>
      <c r="H121" s="75">
        <v>7.3999999999999996E-2</v>
      </c>
      <c r="I121" s="131">
        <v>280</v>
      </c>
      <c r="J121" s="31">
        <f t="shared" si="4"/>
        <v>187.60000000000002</v>
      </c>
      <c r="K121" s="1"/>
      <c r="L121" s="1"/>
      <c r="M121" s="1"/>
    </row>
    <row r="122" spans="1:13" s="13" customFormat="1" ht="18" x14ac:dyDescent="0.2">
      <c r="A122" s="1"/>
      <c r="B122" s="89" t="s">
        <v>1321</v>
      </c>
      <c r="C122" s="74" t="s">
        <v>5</v>
      </c>
      <c r="D122" s="192" t="s">
        <v>1320</v>
      </c>
      <c r="E122" s="105" t="s">
        <v>5</v>
      </c>
      <c r="F122" s="75"/>
      <c r="G122" s="75"/>
      <c r="H122" s="75"/>
      <c r="I122" s="131">
        <v>360</v>
      </c>
      <c r="J122" s="31">
        <f>I122*0.67</f>
        <v>241.20000000000002</v>
      </c>
      <c r="K122" s="1"/>
      <c r="L122" s="1"/>
      <c r="M122" s="1"/>
    </row>
    <row r="123" spans="1:13" s="11" customFormat="1" ht="26.25" x14ac:dyDescent="0.25">
      <c r="A123" s="1"/>
      <c r="B123" s="490" t="s">
        <v>100</v>
      </c>
      <c r="C123" s="491"/>
      <c r="D123" s="491"/>
      <c r="E123" s="491"/>
      <c r="F123" s="491"/>
      <c r="G123" s="491"/>
      <c r="H123" s="491"/>
      <c r="I123" s="491"/>
      <c r="J123" s="489"/>
      <c r="K123" s="1"/>
      <c r="L123" s="1"/>
      <c r="M123" s="1"/>
    </row>
    <row r="124" spans="1:13" ht="20.25" x14ac:dyDescent="0.2">
      <c r="B124" s="498" t="s">
        <v>92</v>
      </c>
      <c r="C124" s="508"/>
      <c r="D124" s="508"/>
      <c r="E124" s="508"/>
      <c r="F124" s="508"/>
      <c r="G124" s="508"/>
      <c r="H124" s="508"/>
      <c r="I124" s="508"/>
      <c r="J124" s="489"/>
    </row>
    <row r="125" spans="1:13" ht="18" x14ac:dyDescent="0.2">
      <c r="B125" s="92">
        <v>8740</v>
      </c>
      <c r="C125" s="70" t="s">
        <v>2</v>
      </c>
      <c r="D125" s="71" t="s">
        <v>203</v>
      </c>
      <c r="E125" s="73">
        <v>1000</v>
      </c>
      <c r="F125" s="73">
        <v>385</v>
      </c>
      <c r="G125" s="73">
        <v>354</v>
      </c>
      <c r="H125" s="73">
        <v>6.5</v>
      </c>
      <c r="I125" s="134">
        <v>4060</v>
      </c>
      <c r="J125" s="43">
        <f>I125*0.6</f>
        <v>2436</v>
      </c>
    </row>
    <row r="126" spans="1:13" ht="36" x14ac:dyDescent="0.2">
      <c r="B126" s="77" t="s">
        <v>112</v>
      </c>
      <c r="C126" s="8" t="s">
        <v>8</v>
      </c>
      <c r="D126" s="57" t="s">
        <v>204</v>
      </c>
      <c r="E126" s="62">
        <v>1000</v>
      </c>
      <c r="F126" s="62">
        <v>385</v>
      </c>
      <c r="G126" s="20">
        <v>354</v>
      </c>
      <c r="H126" s="62">
        <v>15.1</v>
      </c>
      <c r="I126" s="135">
        <v>8952</v>
      </c>
      <c r="J126" s="31">
        <f>I126*0.67</f>
        <v>5997.84</v>
      </c>
    </row>
    <row r="127" spans="1:13" ht="18.75" customHeight="1" x14ac:dyDescent="0.2">
      <c r="B127" s="494" t="s">
        <v>206</v>
      </c>
      <c r="C127" s="517"/>
      <c r="D127" s="517"/>
      <c r="E127" s="517"/>
      <c r="F127" s="517"/>
      <c r="G127" s="517"/>
      <c r="H127" s="517"/>
      <c r="I127" s="517"/>
      <c r="J127" s="518"/>
    </row>
    <row r="128" spans="1:13" ht="18" x14ac:dyDescent="0.2">
      <c r="B128" s="93">
        <v>2720</v>
      </c>
      <c r="C128" s="56" t="s">
        <v>8</v>
      </c>
      <c r="D128" s="57" t="s">
        <v>205</v>
      </c>
      <c r="E128" s="20">
        <v>1000</v>
      </c>
      <c r="F128" s="20">
        <v>373</v>
      </c>
      <c r="G128" s="20">
        <v>30</v>
      </c>
      <c r="H128" s="20">
        <v>8.1999999999999993</v>
      </c>
      <c r="I128" s="132">
        <v>4200</v>
      </c>
      <c r="J128" s="31">
        <f>I128*0.67</f>
        <v>2814</v>
      </c>
    </row>
    <row r="129" spans="2:10" ht="18" x14ac:dyDescent="0.2">
      <c r="B129" s="510" t="s">
        <v>268</v>
      </c>
      <c r="C129" s="511"/>
      <c r="D129" s="511"/>
      <c r="E129" s="511"/>
      <c r="F129" s="511"/>
      <c r="G129" s="511"/>
      <c r="H129" s="511"/>
      <c r="I129" s="511"/>
      <c r="J129" s="512"/>
    </row>
    <row r="130" spans="2:10" ht="18" x14ac:dyDescent="0.2">
      <c r="B130" s="513" t="s">
        <v>92</v>
      </c>
      <c r="C130" s="514"/>
      <c r="D130" s="514"/>
      <c r="E130" s="514"/>
      <c r="F130" s="514"/>
      <c r="G130" s="514"/>
      <c r="H130" s="514"/>
      <c r="I130" s="514"/>
      <c r="J130" s="515"/>
    </row>
    <row r="131" spans="2:10" ht="18" x14ac:dyDescent="0.2">
      <c r="B131" s="160">
        <v>89001</v>
      </c>
      <c r="C131" s="147" t="s">
        <v>2</v>
      </c>
      <c r="D131" s="186" t="s">
        <v>168</v>
      </c>
      <c r="E131" s="152">
        <v>1000</v>
      </c>
      <c r="F131" s="152">
        <v>600</v>
      </c>
      <c r="G131" s="152">
        <v>560</v>
      </c>
      <c r="H131" s="161">
        <v>11.1</v>
      </c>
      <c r="I131" s="162">
        <v>5830</v>
      </c>
      <c r="J131" s="156">
        <f>I131*0.67</f>
        <v>3906.1000000000004</v>
      </c>
    </row>
    <row r="132" spans="2:10" ht="18" x14ac:dyDescent="0.2">
      <c r="B132" s="519" t="s">
        <v>266</v>
      </c>
      <c r="C132" s="491"/>
      <c r="D132" s="491"/>
      <c r="E132" s="491"/>
      <c r="F132" s="491"/>
      <c r="G132" s="491"/>
      <c r="H132" s="491"/>
      <c r="I132" s="491"/>
      <c r="J132" s="520"/>
    </row>
    <row r="133" spans="2:10" ht="18.75" thickBot="1" x14ac:dyDescent="0.25">
      <c r="B133" s="157">
        <v>6391</v>
      </c>
      <c r="C133" s="118" t="s">
        <v>5</v>
      </c>
      <c r="D133" s="86" t="s">
        <v>267</v>
      </c>
      <c r="E133" s="101" t="s">
        <v>5</v>
      </c>
      <c r="F133" s="152">
        <v>600</v>
      </c>
      <c r="G133" s="152">
        <v>560</v>
      </c>
      <c r="H133" s="158">
        <v>0.7</v>
      </c>
      <c r="I133" s="159">
        <v>1280</v>
      </c>
      <c r="J133" s="156">
        <f>I133*0.67</f>
        <v>857.6</v>
      </c>
    </row>
    <row r="134" spans="2:10" ht="26.25" x14ac:dyDescent="0.2">
      <c r="B134" s="487" t="s">
        <v>102</v>
      </c>
      <c r="C134" s="488"/>
      <c r="D134" s="488"/>
      <c r="E134" s="488"/>
      <c r="F134" s="488"/>
      <c r="G134" s="488"/>
      <c r="H134" s="488"/>
      <c r="I134" s="488"/>
      <c r="J134" s="489"/>
    </row>
    <row r="135" spans="2:10" s="391" customFormat="1" ht="18" x14ac:dyDescent="0.2">
      <c r="B135" s="93">
        <v>28323</v>
      </c>
      <c r="C135" s="56" t="s">
        <v>2</v>
      </c>
      <c r="D135" s="57" t="s">
        <v>207</v>
      </c>
      <c r="E135" s="20">
        <v>750</v>
      </c>
      <c r="F135" s="20">
        <v>200</v>
      </c>
      <c r="G135" s="20">
        <v>23</v>
      </c>
      <c r="H135" s="20">
        <v>16</v>
      </c>
      <c r="I135" s="132">
        <v>3350</v>
      </c>
      <c r="J135" s="144">
        <f>I135*0.8</f>
        <v>2680</v>
      </c>
    </row>
    <row r="136" spans="2:10" s="391" customFormat="1" ht="18" x14ac:dyDescent="0.2">
      <c r="B136" s="93">
        <v>28333</v>
      </c>
      <c r="C136" s="56" t="s">
        <v>2</v>
      </c>
      <c r="D136" s="57" t="s">
        <v>207</v>
      </c>
      <c r="E136" s="20">
        <v>750</v>
      </c>
      <c r="F136" s="20">
        <v>300</v>
      </c>
      <c r="G136" s="20">
        <v>23</v>
      </c>
      <c r="H136" s="20">
        <v>22</v>
      </c>
      <c r="I136" s="132">
        <v>5050</v>
      </c>
      <c r="J136" s="144">
        <f>I136*0.8</f>
        <v>4040</v>
      </c>
    </row>
    <row r="137" spans="2:10" s="391" customFormat="1" ht="18.75" thickBot="1" x14ac:dyDescent="0.25">
      <c r="B137" s="392" t="s">
        <v>116</v>
      </c>
      <c r="C137" s="107" t="s">
        <v>2</v>
      </c>
      <c r="D137" s="90" t="s">
        <v>207</v>
      </c>
      <c r="E137" s="88">
        <v>750</v>
      </c>
      <c r="F137" s="88">
        <v>400</v>
      </c>
      <c r="G137" s="88">
        <v>23</v>
      </c>
      <c r="H137" s="88">
        <v>30</v>
      </c>
      <c r="I137" s="130">
        <v>6915</v>
      </c>
      <c r="J137" s="144">
        <f>I137*0.8</f>
        <v>5532</v>
      </c>
    </row>
    <row r="138" spans="2:10" ht="18" x14ac:dyDescent="0.2">
      <c r="B138" s="490" t="s">
        <v>115</v>
      </c>
      <c r="C138" s="491"/>
      <c r="D138" s="491"/>
      <c r="E138" s="491"/>
      <c r="F138" s="491"/>
      <c r="G138" s="491"/>
      <c r="H138" s="491"/>
      <c r="I138" s="491"/>
      <c r="J138" s="489"/>
    </row>
    <row r="139" spans="2:10" ht="36.75" thickBot="1" x14ac:dyDescent="0.25">
      <c r="B139" s="112">
        <v>6371</v>
      </c>
      <c r="C139" s="85" t="s">
        <v>5</v>
      </c>
      <c r="D139" s="90" t="s">
        <v>208</v>
      </c>
      <c r="E139" s="87" t="s">
        <v>5</v>
      </c>
      <c r="F139" s="87">
        <v>385</v>
      </c>
      <c r="G139" s="87">
        <v>354</v>
      </c>
      <c r="H139" s="87">
        <v>0.45</v>
      </c>
      <c r="I139" s="136">
        <v>855</v>
      </c>
      <c r="J139" s="31">
        <f>I139*0.67</f>
        <v>572.85</v>
      </c>
    </row>
    <row r="140" spans="2:10" ht="26.25" x14ac:dyDescent="0.2">
      <c r="B140" s="487" t="s">
        <v>53</v>
      </c>
      <c r="C140" s="488"/>
      <c r="D140" s="488"/>
      <c r="E140" s="488"/>
      <c r="F140" s="488"/>
      <c r="G140" s="488"/>
      <c r="H140" s="488"/>
      <c r="I140" s="488"/>
      <c r="J140" s="489"/>
    </row>
    <row r="141" spans="2:10" ht="18" x14ac:dyDescent="0.2">
      <c r="B141" s="490" t="s">
        <v>83</v>
      </c>
      <c r="C141" s="491"/>
      <c r="D141" s="491"/>
      <c r="E141" s="491"/>
      <c r="F141" s="491"/>
      <c r="G141" s="491"/>
      <c r="H141" s="491"/>
      <c r="I141" s="491"/>
      <c r="J141" s="489"/>
    </row>
    <row r="142" spans="2:10" ht="36" x14ac:dyDescent="0.2">
      <c r="B142" s="77" t="s">
        <v>157</v>
      </c>
      <c r="C142" s="8" t="s">
        <v>4</v>
      </c>
      <c r="D142" s="51" t="s">
        <v>158</v>
      </c>
      <c r="E142" s="8" t="s">
        <v>159</v>
      </c>
      <c r="F142" s="8" t="s">
        <v>160</v>
      </c>
      <c r="G142" s="8" t="s">
        <v>161</v>
      </c>
      <c r="H142" s="8" t="s">
        <v>162</v>
      </c>
      <c r="I142" s="123">
        <v>620</v>
      </c>
      <c r="J142" s="31">
        <f>I142*0.67</f>
        <v>415.40000000000003</v>
      </c>
    </row>
    <row r="143" spans="2:10" ht="18" x14ac:dyDescent="0.2">
      <c r="B143" s="8" t="s">
        <v>604</v>
      </c>
      <c r="C143" s="8" t="s">
        <v>4</v>
      </c>
      <c r="D143" s="186" t="s">
        <v>605</v>
      </c>
      <c r="E143" s="8" t="s">
        <v>606</v>
      </c>
      <c r="F143" s="8" t="s">
        <v>606</v>
      </c>
      <c r="G143" s="8" t="s">
        <v>607</v>
      </c>
      <c r="H143" s="8" t="s">
        <v>608</v>
      </c>
      <c r="I143" s="45">
        <v>450</v>
      </c>
      <c r="J143" s="31">
        <f>I143*0.67</f>
        <v>301.5</v>
      </c>
    </row>
    <row r="144" spans="2:10" ht="18" x14ac:dyDescent="0.2">
      <c r="B144" s="8" t="s">
        <v>609</v>
      </c>
      <c r="C144" s="8"/>
      <c r="D144" s="186" t="s">
        <v>610</v>
      </c>
      <c r="E144" s="8" t="s">
        <v>611</v>
      </c>
      <c r="F144" s="8" t="s">
        <v>611</v>
      </c>
      <c r="G144" s="8" t="s">
        <v>612</v>
      </c>
      <c r="H144" s="8" t="s">
        <v>613</v>
      </c>
      <c r="I144" s="45">
        <v>115</v>
      </c>
      <c r="J144" s="31">
        <f>I144*0.67</f>
        <v>77.050000000000011</v>
      </c>
    </row>
    <row r="145" spans="2:10" ht="18" x14ac:dyDescent="0.2">
      <c r="B145" s="8" t="s">
        <v>614</v>
      </c>
      <c r="C145" s="8" t="s">
        <v>4</v>
      </c>
      <c r="D145" s="186" t="s">
        <v>615</v>
      </c>
      <c r="E145" s="8" t="s">
        <v>616</v>
      </c>
      <c r="F145" s="8" t="s">
        <v>616</v>
      </c>
      <c r="G145" s="8" t="s">
        <v>617</v>
      </c>
      <c r="H145" s="8" t="s">
        <v>618</v>
      </c>
      <c r="I145" s="45">
        <v>160</v>
      </c>
      <c r="J145" s="31">
        <f>I145*0.67</f>
        <v>107.2</v>
      </c>
    </row>
    <row r="146" spans="2:10" ht="18" x14ac:dyDescent="0.2">
      <c r="B146" s="8" t="s">
        <v>619</v>
      </c>
      <c r="C146" s="8" t="s">
        <v>4</v>
      </c>
      <c r="D146" s="186" t="s">
        <v>620</v>
      </c>
      <c r="E146" s="8" t="s">
        <v>621</v>
      </c>
      <c r="F146" s="8" t="s">
        <v>621</v>
      </c>
      <c r="G146" s="8" t="s">
        <v>332</v>
      </c>
      <c r="H146" s="8" t="s">
        <v>166</v>
      </c>
      <c r="I146" s="45">
        <v>445</v>
      </c>
      <c r="J146" s="31">
        <f>I146*0.67</f>
        <v>298.15000000000003</v>
      </c>
    </row>
    <row r="147" spans="2:10" ht="18" x14ac:dyDescent="0.25">
      <c r="B147" s="490" t="s">
        <v>129</v>
      </c>
      <c r="C147" s="491"/>
      <c r="D147" s="491"/>
      <c r="E147" s="491"/>
      <c r="F147" s="491"/>
      <c r="G147" s="491"/>
      <c r="H147" s="491"/>
      <c r="I147" s="491"/>
      <c r="J147" s="516"/>
    </row>
    <row r="148" spans="2:10" ht="54" x14ac:dyDescent="0.2">
      <c r="B148" s="149" t="s">
        <v>259</v>
      </c>
      <c r="C148" s="147" t="s">
        <v>2</v>
      </c>
      <c r="D148" s="146" t="s">
        <v>260</v>
      </c>
      <c r="E148" s="148">
        <v>290</v>
      </c>
      <c r="F148" s="148">
        <v>290</v>
      </c>
      <c r="G148" s="148">
        <v>120</v>
      </c>
      <c r="H148" s="148">
        <v>0.8</v>
      </c>
      <c r="I148" s="150">
        <v>395</v>
      </c>
      <c r="J148" s="151">
        <f>I148*0.67</f>
        <v>264.65000000000003</v>
      </c>
    </row>
    <row r="149" spans="2:10" ht="18" x14ac:dyDescent="0.2">
      <c r="B149" s="149" t="s">
        <v>1208</v>
      </c>
      <c r="C149" s="187" t="s">
        <v>2</v>
      </c>
      <c r="D149" s="186" t="s">
        <v>1207</v>
      </c>
      <c r="E149" s="188">
        <v>290</v>
      </c>
      <c r="F149" s="188">
        <v>290</v>
      </c>
      <c r="G149" s="188">
        <v>120</v>
      </c>
      <c r="H149" s="188">
        <v>0.77</v>
      </c>
      <c r="I149" s="150">
        <v>540</v>
      </c>
      <c r="J149" s="151">
        <f>I149*0.67</f>
        <v>361.8</v>
      </c>
    </row>
    <row r="150" spans="2:10" ht="36" x14ac:dyDescent="0.2">
      <c r="B150" s="149" t="s">
        <v>261</v>
      </c>
      <c r="C150" s="147" t="s">
        <v>4</v>
      </c>
      <c r="D150" s="146" t="s">
        <v>262</v>
      </c>
      <c r="E150" s="148">
        <v>300</v>
      </c>
      <c r="F150" s="148">
        <v>163</v>
      </c>
      <c r="G150" s="148">
        <v>208</v>
      </c>
      <c r="H150" s="148">
        <v>0.5</v>
      </c>
      <c r="I150" s="150">
        <v>480</v>
      </c>
      <c r="J150" s="151">
        <f>I150*0.67</f>
        <v>321.60000000000002</v>
      </c>
    </row>
    <row r="151" spans="2:10" ht="18" x14ac:dyDescent="0.2">
      <c r="B151" s="94" t="s">
        <v>1230</v>
      </c>
      <c r="C151" s="63" t="s">
        <v>2</v>
      </c>
      <c r="D151" s="71" t="s">
        <v>209</v>
      </c>
      <c r="E151" s="64">
        <v>300</v>
      </c>
      <c r="F151" s="64">
        <v>300</v>
      </c>
      <c r="G151" s="64">
        <v>300</v>
      </c>
      <c r="H151" s="64">
        <v>1.3</v>
      </c>
      <c r="I151" s="137">
        <v>590</v>
      </c>
      <c r="J151" s="43">
        <f>I151*0.6</f>
        <v>354</v>
      </c>
    </row>
    <row r="152" spans="2:10" ht="18" x14ac:dyDescent="0.2">
      <c r="B152" s="490" t="s">
        <v>84</v>
      </c>
      <c r="C152" s="491"/>
      <c r="D152" s="491"/>
      <c r="E152" s="491"/>
      <c r="F152" s="491"/>
      <c r="G152" s="491"/>
      <c r="H152" s="491"/>
      <c r="I152" s="491"/>
      <c r="J152" s="489"/>
    </row>
    <row r="153" spans="2:10" ht="36" x14ac:dyDescent="0.2">
      <c r="B153" s="95" t="s">
        <v>117</v>
      </c>
      <c r="C153" s="56" t="s">
        <v>4</v>
      </c>
      <c r="D153" s="57" t="s">
        <v>210</v>
      </c>
      <c r="E153" s="54">
        <v>280</v>
      </c>
      <c r="F153" s="54">
        <v>280</v>
      </c>
      <c r="G153" s="54">
        <v>20</v>
      </c>
      <c r="H153" s="54">
        <v>1.1000000000000001</v>
      </c>
      <c r="I153" s="138">
        <v>505</v>
      </c>
      <c r="J153" s="31">
        <f>I153*0.67</f>
        <v>338.35</v>
      </c>
    </row>
    <row r="154" spans="2:10" ht="18" x14ac:dyDescent="0.2">
      <c r="B154" s="95" t="s">
        <v>54</v>
      </c>
      <c r="C154" s="56" t="s">
        <v>3</v>
      </c>
      <c r="D154" s="57" t="s">
        <v>178</v>
      </c>
      <c r="E154" s="54">
        <v>280</v>
      </c>
      <c r="F154" s="54">
        <v>280</v>
      </c>
      <c r="G154" s="54">
        <v>23</v>
      </c>
      <c r="H154" s="54">
        <v>1.7</v>
      </c>
      <c r="I154" s="138">
        <v>900</v>
      </c>
      <c r="J154" s="31">
        <f>I154*0.67</f>
        <v>603</v>
      </c>
    </row>
    <row r="155" spans="2:10" ht="18" x14ac:dyDescent="0.2">
      <c r="B155" s="96" t="s">
        <v>55</v>
      </c>
      <c r="C155" s="52" t="s">
        <v>2</v>
      </c>
      <c r="D155" s="57" t="s">
        <v>183</v>
      </c>
      <c r="E155" s="53">
        <v>280</v>
      </c>
      <c r="F155" s="53">
        <v>280</v>
      </c>
      <c r="G155" s="53">
        <v>23</v>
      </c>
      <c r="H155" s="54">
        <v>3.2</v>
      </c>
      <c r="I155" s="138">
        <v>960</v>
      </c>
      <c r="J155" s="31">
        <f>I155*0.67</f>
        <v>643.20000000000005</v>
      </c>
    </row>
    <row r="156" spans="2:10" ht="36" x14ac:dyDescent="0.2">
      <c r="B156" s="96" t="s">
        <v>211</v>
      </c>
      <c r="C156" s="52" t="s">
        <v>2</v>
      </c>
      <c r="D156" s="57" t="s">
        <v>184</v>
      </c>
      <c r="E156" s="53">
        <v>280</v>
      </c>
      <c r="F156" s="53">
        <v>280</v>
      </c>
      <c r="G156" s="53">
        <v>23</v>
      </c>
      <c r="H156" s="54">
        <v>3.3</v>
      </c>
      <c r="I156" s="138">
        <v>1275</v>
      </c>
      <c r="J156" s="31">
        <f>I156*0.67</f>
        <v>854.25</v>
      </c>
    </row>
    <row r="157" spans="2:10" ht="18" x14ac:dyDescent="0.2">
      <c r="B157" s="96" t="s">
        <v>29</v>
      </c>
      <c r="C157" s="52" t="s">
        <v>2</v>
      </c>
      <c r="D157" s="57" t="s">
        <v>212</v>
      </c>
      <c r="E157" s="53">
        <v>280</v>
      </c>
      <c r="F157" s="53">
        <v>280</v>
      </c>
      <c r="G157" s="53">
        <v>22</v>
      </c>
      <c r="H157" s="54">
        <v>4.2</v>
      </c>
      <c r="I157" s="138">
        <v>960</v>
      </c>
      <c r="J157" s="31">
        <f>I157*0.67</f>
        <v>643.20000000000005</v>
      </c>
    </row>
    <row r="158" spans="2:10" ht="36" x14ac:dyDescent="0.2">
      <c r="B158" s="97" t="s">
        <v>56</v>
      </c>
      <c r="C158" s="70" t="s">
        <v>2</v>
      </c>
      <c r="D158" s="71" t="s">
        <v>213</v>
      </c>
      <c r="E158" s="72">
        <v>280</v>
      </c>
      <c r="F158" s="72">
        <v>280</v>
      </c>
      <c r="G158" s="72">
        <v>23</v>
      </c>
      <c r="H158" s="72">
        <v>3.2</v>
      </c>
      <c r="I158" s="137">
        <v>960</v>
      </c>
      <c r="J158" s="43">
        <f>I158*0.6</f>
        <v>576</v>
      </c>
    </row>
    <row r="159" spans="2:10" ht="36" x14ac:dyDescent="0.2">
      <c r="B159" s="95" t="s">
        <v>214</v>
      </c>
      <c r="C159" s="56" t="s">
        <v>2</v>
      </c>
      <c r="D159" s="57" t="s">
        <v>215</v>
      </c>
      <c r="E159" s="54">
        <v>280</v>
      </c>
      <c r="F159" s="54">
        <v>280</v>
      </c>
      <c r="G159" s="54">
        <v>23</v>
      </c>
      <c r="H159" s="54">
        <v>3.3</v>
      </c>
      <c r="I159" s="138">
        <v>1275</v>
      </c>
      <c r="J159" s="31">
        <f>I159*0.67</f>
        <v>854.25</v>
      </c>
    </row>
    <row r="160" spans="2:10" ht="36" x14ac:dyDescent="0.2">
      <c r="B160" s="97" t="s">
        <v>90</v>
      </c>
      <c r="C160" s="70" t="s">
        <v>4</v>
      </c>
      <c r="D160" s="71" t="s">
        <v>216</v>
      </c>
      <c r="E160" s="72">
        <v>280</v>
      </c>
      <c r="F160" s="72">
        <v>280</v>
      </c>
      <c r="G160" s="72">
        <v>23</v>
      </c>
      <c r="H160" s="72">
        <v>0.65</v>
      </c>
      <c r="I160" s="137">
        <v>270</v>
      </c>
      <c r="J160" s="43">
        <f>I160*0.6</f>
        <v>162</v>
      </c>
    </row>
    <row r="161" spans="2:10" ht="36" x14ac:dyDescent="0.2">
      <c r="B161" s="97" t="s">
        <v>57</v>
      </c>
      <c r="C161" s="70" t="s">
        <v>4</v>
      </c>
      <c r="D161" s="71" t="s">
        <v>217</v>
      </c>
      <c r="E161" s="72">
        <v>280</v>
      </c>
      <c r="F161" s="72">
        <v>280</v>
      </c>
      <c r="G161" s="72">
        <v>23</v>
      </c>
      <c r="H161" s="72">
        <v>0.65</v>
      </c>
      <c r="I161" s="137">
        <v>270</v>
      </c>
      <c r="J161" s="43">
        <f>I161*0.6</f>
        <v>162</v>
      </c>
    </row>
    <row r="162" spans="2:10" ht="18" x14ac:dyDescent="0.2">
      <c r="B162" s="96" t="s">
        <v>218</v>
      </c>
      <c r="C162" s="52" t="s">
        <v>4</v>
      </c>
      <c r="D162" s="58" t="s">
        <v>219</v>
      </c>
      <c r="E162" s="53">
        <v>280</v>
      </c>
      <c r="F162" s="53">
        <v>280</v>
      </c>
      <c r="G162" s="53">
        <v>23</v>
      </c>
      <c r="H162" s="53">
        <v>0.68</v>
      </c>
      <c r="I162" s="139">
        <v>335</v>
      </c>
      <c r="J162" s="31">
        <f>I162*0.67</f>
        <v>224.45000000000002</v>
      </c>
    </row>
    <row r="163" spans="2:10" ht="18" x14ac:dyDescent="0.2">
      <c r="B163" s="490" t="s">
        <v>58</v>
      </c>
      <c r="C163" s="491"/>
      <c r="D163" s="491"/>
      <c r="E163" s="491"/>
      <c r="F163" s="491"/>
      <c r="G163" s="491"/>
      <c r="H163" s="491"/>
      <c r="I163" s="491"/>
      <c r="J163" s="489"/>
    </row>
    <row r="164" spans="2:10" ht="18" x14ac:dyDescent="0.2">
      <c r="B164" s="94" t="s">
        <v>59</v>
      </c>
      <c r="C164" s="63" t="s">
        <v>5</v>
      </c>
      <c r="D164" s="60" t="s">
        <v>220</v>
      </c>
      <c r="E164" s="64">
        <v>222</v>
      </c>
      <c r="F164" s="64">
        <v>135</v>
      </c>
      <c r="G164" s="64">
        <v>155</v>
      </c>
      <c r="H164" s="64">
        <v>0.2</v>
      </c>
      <c r="I164" s="137">
        <v>135</v>
      </c>
      <c r="J164" s="43">
        <f>I164*0.6</f>
        <v>81</v>
      </c>
    </row>
    <row r="165" spans="2:10" ht="18.75" thickBot="1" x14ac:dyDescent="0.25">
      <c r="B165" s="108" t="s">
        <v>60</v>
      </c>
      <c r="C165" s="109" t="s">
        <v>5</v>
      </c>
      <c r="D165" s="110" t="s">
        <v>221</v>
      </c>
      <c r="E165" s="111" t="s">
        <v>5</v>
      </c>
      <c r="F165" s="111">
        <v>250</v>
      </c>
      <c r="G165" s="111">
        <v>242</v>
      </c>
      <c r="H165" s="111">
        <v>0.2</v>
      </c>
      <c r="I165" s="140">
        <v>85</v>
      </c>
      <c r="J165" s="43">
        <f>I165*0.6</f>
        <v>51</v>
      </c>
    </row>
    <row r="166" spans="2:10" ht="23.25" x14ac:dyDescent="0.2">
      <c r="B166" s="490" t="s">
        <v>96</v>
      </c>
      <c r="C166" s="491"/>
      <c r="D166" s="491"/>
      <c r="E166" s="491"/>
      <c r="F166" s="491"/>
      <c r="G166" s="491"/>
      <c r="H166" s="491"/>
      <c r="I166" s="491"/>
      <c r="J166" s="489"/>
    </row>
    <row r="167" spans="2:10" ht="18" x14ac:dyDescent="0.2">
      <c r="B167" s="96" t="s">
        <v>105</v>
      </c>
      <c r="C167" s="52" t="s">
        <v>2</v>
      </c>
      <c r="D167" s="51" t="s">
        <v>222</v>
      </c>
      <c r="E167" s="53">
        <v>433</v>
      </c>
      <c r="F167" s="53">
        <v>433</v>
      </c>
      <c r="G167" s="53">
        <v>391</v>
      </c>
      <c r="H167" s="53">
        <v>4.5999999999999996</v>
      </c>
      <c r="I167" s="138">
        <v>1635</v>
      </c>
      <c r="J167" s="31">
        <f>I167*0.67</f>
        <v>1095.45</v>
      </c>
    </row>
    <row r="168" spans="2:10" ht="36" x14ac:dyDescent="0.2">
      <c r="B168" s="82" t="s">
        <v>137</v>
      </c>
      <c r="C168" s="52" t="s">
        <v>2</v>
      </c>
      <c r="D168" s="51" t="s">
        <v>223</v>
      </c>
      <c r="E168" s="53">
        <v>433</v>
      </c>
      <c r="F168" s="53">
        <v>433</v>
      </c>
      <c r="G168" s="53">
        <v>391</v>
      </c>
      <c r="H168" s="69">
        <v>4.5999999999999996</v>
      </c>
      <c r="I168" s="123">
        <v>1635</v>
      </c>
      <c r="J168" s="31">
        <f>I168*0.67</f>
        <v>1095.45</v>
      </c>
    </row>
    <row r="169" spans="2:10" ht="18" x14ac:dyDescent="0.2">
      <c r="B169" s="490" t="s">
        <v>91</v>
      </c>
      <c r="C169" s="491"/>
      <c r="D169" s="491"/>
      <c r="E169" s="491"/>
      <c r="F169" s="491"/>
      <c r="G169" s="491"/>
      <c r="H169" s="491"/>
      <c r="I169" s="491"/>
      <c r="J169" s="489"/>
    </row>
    <row r="170" spans="2:10" ht="18" x14ac:dyDescent="0.2">
      <c r="B170" s="95" t="s">
        <v>113</v>
      </c>
      <c r="C170" s="56" t="s">
        <v>4</v>
      </c>
      <c r="D170" s="57" t="s">
        <v>178</v>
      </c>
      <c r="E170" s="54">
        <v>391</v>
      </c>
      <c r="F170" s="54">
        <v>391</v>
      </c>
      <c r="G170" s="54">
        <v>26</v>
      </c>
      <c r="H170" s="54">
        <v>2.14</v>
      </c>
      <c r="I170" s="138">
        <v>2745</v>
      </c>
      <c r="J170" s="31">
        <f>I170*0.67</f>
        <v>1839.15</v>
      </c>
    </row>
    <row r="171" spans="2:10" ht="18" x14ac:dyDescent="0.2">
      <c r="B171" s="393" t="s">
        <v>1324</v>
      </c>
      <c r="C171" s="56" t="s">
        <v>4</v>
      </c>
      <c r="D171" s="57" t="s">
        <v>1322</v>
      </c>
      <c r="E171" s="54">
        <v>389</v>
      </c>
      <c r="F171" s="54">
        <v>389</v>
      </c>
      <c r="G171" s="54">
        <v>34</v>
      </c>
      <c r="H171" s="54">
        <v>2</v>
      </c>
      <c r="I171" s="138">
        <v>1485</v>
      </c>
      <c r="J171" s="144">
        <f>I171*0.67</f>
        <v>994.95</v>
      </c>
    </row>
    <row r="172" spans="2:10" ht="18" x14ac:dyDescent="0.2">
      <c r="B172" s="393" t="s">
        <v>1325</v>
      </c>
      <c r="C172" s="56" t="s">
        <v>4</v>
      </c>
      <c r="D172" s="57" t="s">
        <v>1323</v>
      </c>
      <c r="E172" s="54">
        <v>389</v>
      </c>
      <c r="F172" s="54">
        <v>389</v>
      </c>
      <c r="G172" s="54">
        <v>34</v>
      </c>
      <c r="H172" s="54">
        <v>2</v>
      </c>
      <c r="I172" s="138">
        <v>1120</v>
      </c>
      <c r="J172" s="144">
        <f>I172*0.67</f>
        <v>750.40000000000009</v>
      </c>
    </row>
    <row r="173" spans="2:10" ht="66" customHeight="1" x14ac:dyDescent="0.2">
      <c r="B173" s="15" t="s">
        <v>263</v>
      </c>
      <c r="C173" s="16" t="s">
        <v>264</v>
      </c>
      <c r="D173" s="9" t="s">
        <v>265</v>
      </c>
      <c r="E173" s="18">
        <v>391</v>
      </c>
      <c r="F173" s="18">
        <v>391</v>
      </c>
      <c r="G173" s="18">
        <v>33</v>
      </c>
      <c r="H173" s="18">
        <v>10</v>
      </c>
      <c r="I173" s="27">
        <v>4245</v>
      </c>
      <c r="J173" s="31">
        <f>I173*0.67</f>
        <v>2844.15</v>
      </c>
    </row>
    <row r="174" spans="2:10" ht="21" customHeight="1" x14ac:dyDescent="0.2">
      <c r="B174" s="494" t="s">
        <v>226</v>
      </c>
      <c r="C174" s="495"/>
      <c r="D174" s="495"/>
      <c r="E174" s="495"/>
      <c r="F174" s="495"/>
      <c r="G174" s="495"/>
      <c r="H174" s="495"/>
      <c r="I174" s="495"/>
      <c r="J174" s="496"/>
    </row>
    <row r="175" spans="2:10" ht="33.75" customHeight="1" thickBot="1" x14ac:dyDescent="0.25">
      <c r="B175" s="106" t="s">
        <v>227</v>
      </c>
      <c r="C175" s="107" t="s">
        <v>5</v>
      </c>
      <c r="D175" s="90" t="s">
        <v>228</v>
      </c>
      <c r="E175" s="88">
        <v>330</v>
      </c>
      <c r="F175" s="88">
        <v>310</v>
      </c>
      <c r="G175" s="88">
        <v>180</v>
      </c>
      <c r="H175" s="88">
        <v>2.14</v>
      </c>
      <c r="I175" s="141">
        <v>1330</v>
      </c>
      <c r="J175" s="31">
        <f>I175*0.67</f>
        <v>891.1</v>
      </c>
    </row>
    <row r="176" spans="2:10" ht="26.25" x14ac:dyDescent="0.2">
      <c r="B176" s="487" t="s">
        <v>61</v>
      </c>
      <c r="C176" s="488"/>
      <c r="D176" s="488"/>
      <c r="E176" s="488"/>
      <c r="F176" s="488"/>
      <c r="G176" s="488"/>
      <c r="H176" s="488"/>
      <c r="I176" s="488"/>
      <c r="J176" s="489"/>
    </row>
    <row r="177" spans="2:12" ht="18" x14ac:dyDescent="0.2">
      <c r="B177" s="102" t="s">
        <v>62</v>
      </c>
      <c r="C177" s="103" t="s">
        <v>3</v>
      </c>
      <c r="D177" s="104" t="s">
        <v>224</v>
      </c>
      <c r="E177" s="105">
        <v>380</v>
      </c>
      <c r="F177" s="105">
        <v>380</v>
      </c>
      <c r="G177" s="105">
        <v>30</v>
      </c>
      <c r="H177" s="105">
        <v>6.9</v>
      </c>
      <c r="I177" s="142">
        <v>1380</v>
      </c>
      <c r="J177" s="31">
        <f>I177*0.75</f>
        <v>1035</v>
      </c>
    </row>
    <row r="178" spans="2:12" ht="26.25" x14ac:dyDescent="0.2">
      <c r="B178" s="487" t="s">
        <v>63</v>
      </c>
      <c r="C178" s="488"/>
      <c r="D178" s="488"/>
      <c r="E178" s="488"/>
      <c r="F178" s="488"/>
      <c r="G178" s="488"/>
      <c r="H178" s="488"/>
      <c r="I178" s="488"/>
      <c r="J178" s="489"/>
    </row>
    <row r="179" spans="2:12" ht="18.75" thickBot="1" x14ac:dyDescent="0.25">
      <c r="B179" s="98" t="s">
        <v>64</v>
      </c>
      <c r="C179" s="99" t="s">
        <v>2</v>
      </c>
      <c r="D179" s="100" t="s">
        <v>225</v>
      </c>
      <c r="E179" s="101">
        <v>600</v>
      </c>
      <c r="F179" s="101">
        <v>600</v>
      </c>
      <c r="G179" s="101">
        <v>190</v>
      </c>
      <c r="H179" s="101">
        <v>65</v>
      </c>
      <c r="I179" s="143">
        <v>13220</v>
      </c>
      <c r="J179" s="31">
        <f>I179*0.75</f>
        <v>9915</v>
      </c>
    </row>
    <row r="180" spans="2:12" ht="18" customHeight="1" x14ac:dyDescent="0.2">
      <c r="B180" s="487" t="s">
        <v>253</v>
      </c>
      <c r="C180" s="488"/>
      <c r="D180" s="488"/>
      <c r="E180" s="488"/>
      <c r="F180" s="488"/>
      <c r="G180" s="488"/>
      <c r="H180" s="488"/>
      <c r="I180" s="488"/>
      <c r="J180" s="489"/>
    </row>
    <row r="181" spans="2:12" ht="18" x14ac:dyDescent="0.2">
      <c r="B181" s="15" t="s">
        <v>254</v>
      </c>
      <c r="C181" s="187"/>
      <c r="D181" s="17" t="s">
        <v>1597</v>
      </c>
      <c r="E181" s="188"/>
      <c r="F181" s="188"/>
      <c r="G181" s="188"/>
      <c r="H181" s="188"/>
      <c r="I181" s="120">
        <v>559</v>
      </c>
      <c r="J181" s="31">
        <f>I181*0.67</f>
        <v>374.53000000000003</v>
      </c>
      <c r="L181" s="466"/>
    </row>
    <row r="182" spans="2:12" ht="25.5" x14ac:dyDescent="0.2">
      <c r="B182" s="492"/>
      <c r="C182" s="493"/>
      <c r="D182" s="493"/>
      <c r="E182" s="493"/>
      <c r="F182" s="493"/>
      <c r="G182" s="493"/>
      <c r="H182" s="493"/>
      <c r="I182" s="493"/>
      <c r="J182" s="493"/>
    </row>
    <row r="183" spans="2:12" ht="36.75" customHeight="1" x14ac:dyDescent="0.2">
      <c r="I183" s="39"/>
    </row>
    <row r="184" spans="2:12" x14ac:dyDescent="0.2">
      <c r="I184" s="39"/>
    </row>
    <row r="185" spans="2:12" ht="26.25" customHeight="1" x14ac:dyDescent="0.2">
      <c r="I185" s="40"/>
    </row>
    <row r="186" spans="2:12" x14ac:dyDescent="0.2">
      <c r="I186" s="39"/>
    </row>
    <row r="187" spans="2:12" x14ac:dyDescent="0.2">
      <c r="I187" s="39"/>
    </row>
    <row r="188" spans="2:12" x14ac:dyDescent="0.2">
      <c r="I188" s="40"/>
    </row>
    <row r="189" spans="2:12" x14ac:dyDescent="0.2">
      <c r="I189" s="41"/>
    </row>
    <row r="190" spans="2:12" x14ac:dyDescent="0.2">
      <c r="I190" s="40"/>
    </row>
    <row r="191" spans="2:12" x14ac:dyDescent="0.2">
      <c r="I191" s="39"/>
    </row>
    <row r="192" spans="2:12" x14ac:dyDescent="0.2">
      <c r="I192" s="39"/>
    </row>
    <row r="193" spans="9:9" x14ac:dyDescent="0.2">
      <c r="I193" s="39"/>
    </row>
    <row r="194" spans="9:9" x14ac:dyDescent="0.2">
      <c r="I194" s="39"/>
    </row>
    <row r="195" spans="9:9" x14ac:dyDescent="0.2">
      <c r="I195" s="42"/>
    </row>
    <row r="196" spans="9:9" x14ac:dyDescent="0.2">
      <c r="I196" s="40"/>
    </row>
  </sheetData>
  <customSheetViews>
    <customSheetView guid="{848C72F6-3B15-45DC-8B99-AEEC65F930A0}" scale="80" showPageBreaks="1" printArea="1" view="pageBreakPreview">
      <selection activeCell="C2" sqref="C2"/>
      <rowBreaks count="2" manualBreakCount="2">
        <brk id="79" min="1" max="12" man="1"/>
        <brk id="164" min="1" max="11" man="1"/>
      </rowBreaks>
      <pageMargins left="0.51181102362204722" right="0.19685039370078741" top="0.35433070866141736" bottom="0.19685039370078741" header="0.27559055118110237" footer="0.19685039370078741"/>
      <pageSetup paperSize="9" scale="34" orientation="portrait" r:id="rId1"/>
      <headerFooter alignWithMargins="0"/>
    </customSheetView>
  </customSheetViews>
  <mergeCells count="42">
    <mergeCell ref="B147:J147"/>
    <mergeCell ref="B152:J152"/>
    <mergeCell ref="B127:J127"/>
    <mergeCell ref="B132:J132"/>
    <mergeCell ref="B138:J138"/>
    <mergeCell ref="B134:J134"/>
    <mergeCell ref="B130:J130"/>
    <mergeCell ref="B115:J115"/>
    <mergeCell ref="B123:J123"/>
    <mergeCell ref="B124:J124"/>
    <mergeCell ref="B129:J129"/>
    <mergeCell ref="B84:J84"/>
    <mergeCell ref="B85:J85"/>
    <mergeCell ref="B90:J90"/>
    <mergeCell ref="B101:J101"/>
    <mergeCell ref="B102:J102"/>
    <mergeCell ref="B40:J40"/>
    <mergeCell ref="B59:J59"/>
    <mergeCell ref="B7:J7"/>
    <mergeCell ref="B27:J27"/>
    <mergeCell ref="B28:J28"/>
    <mergeCell ref="B43:J43"/>
    <mergeCell ref="B50:J50"/>
    <mergeCell ref="B48:J48"/>
    <mergeCell ref="B57:J57"/>
    <mergeCell ref="B12:J12"/>
    <mergeCell ref="B163:J163"/>
    <mergeCell ref="B166:J166"/>
    <mergeCell ref="B140:J140"/>
    <mergeCell ref="B141:J141"/>
    <mergeCell ref="B2:J2"/>
    <mergeCell ref="B3:J3"/>
    <mergeCell ref="B4:J4"/>
    <mergeCell ref="B109:J109"/>
    <mergeCell ref="B72:J72"/>
    <mergeCell ref="B95:J95"/>
    <mergeCell ref="B180:J180"/>
    <mergeCell ref="B169:J169"/>
    <mergeCell ref="B176:J176"/>
    <mergeCell ref="B182:J182"/>
    <mergeCell ref="B178:J178"/>
    <mergeCell ref="B174:J174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45" orientation="portrait" r:id="rId2"/>
  <headerFooter alignWithMargins="0"/>
  <rowBreaks count="1" manualBreakCount="1">
    <brk id="70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IV201"/>
  <sheetViews>
    <sheetView workbookViewId="0">
      <pane ySplit="1" topLeftCell="A145" activePane="bottomLeft" state="frozen"/>
      <selection pane="bottomLeft" activeCell="J162" sqref="J162"/>
    </sheetView>
  </sheetViews>
  <sheetFormatPr defaultRowHeight="12.75" x14ac:dyDescent="0.2"/>
  <cols>
    <col min="1" max="1" width="11.5703125" customWidth="1"/>
    <col min="2" max="2" width="78.140625" customWidth="1"/>
    <col min="9" max="9" width="11" customWidth="1"/>
    <col min="10" max="10" width="10.7109375" style="262" customWidth="1"/>
  </cols>
  <sheetData>
    <row r="1" spans="1:10" ht="60" x14ac:dyDescent="0.2">
      <c r="A1" s="193" t="s">
        <v>643</v>
      </c>
      <c r="B1" s="193" t="s">
        <v>713</v>
      </c>
      <c r="C1" s="227" t="s">
        <v>79</v>
      </c>
      <c r="D1" s="234" t="s">
        <v>32</v>
      </c>
      <c r="E1" s="235" t="s">
        <v>33</v>
      </c>
      <c r="F1" s="235" t="s">
        <v>34</v>
      </c>
      <c r="G1" s="235" t="s">
        <v>779</v>
      </c>
      <c r="H1" s="236" t="s">
        <v>780</v>
      </c>
      <c r="I1" s="237" t="s">
        <v>1596</v>
      </c>
      <c r="J1" s="251" t="s">
        <v>782</v>
      </c>
    </row>
    <row r="2" spans="1:10" ht="21" x14ac:dyDescent="0.2">
      <c r="A2" s="521" t="s">
        <v>781</v>
      </c>
      <c r="B2" s="522"/>
      <c r="C2" s="522"/>
      <c r="D2" s="522"/>
      <c r="E2" s="522"/>
      <c r="F2" s="522"/>
      <c r="G2" s="522"/>
      <c r="H2" s="522"/>
      <c r="I2" s="522"/>
      <c r="J2" s="523"/>
    </row>
    <row r="3" spans="1:10" x14ac:dyDescent="0.2">
      <c r="A3" s="194" t="s">
        <v>644</v>
      </c>
      <c r="B3" s="215"/>
      <c r="C3" s="215"/>
      <c r="D3" s="215"/>
      <c r="E3" s="215"/>
      <c r="F3" s="215"/>
      <c r="G3" s="215"/>
      <c r="H3" s="215"/>
      <c r="I3" s="238"/>
      <c r="J3" s="252" t="str">
        <f>IFERROR(I3/#REF!-1,"")</f>
        <v/>
      </c>
    </row>
    <row r="4" spans="1:10" x14ac:dyDescent="0.2">
      <c r="A4" s="195" t="s">
        <v>645</v>
      </c>
      <c r="B4" s="216"/>
      <c r="C4" s="216"/>
      <c r="D4" s="216"/>
      <c r="E4" s="216"/>
      <c r="F4" s="216"/>
      <c r="G4" s="216"/>
      <c r="H4" s="216"/>
      <c r="I4" s="239"/>
      <c r="J4" s="253" t="str">
        <f>IFERROR(I4/#REF!-1,"")</f>
        <v/>
      </c>
    </row>
    <row r="5" spans="1:10" x14ac:dyDescent="0.2">
      <c r="A5" s="196" t="s">
        <v>646</v>
      </c>
      <c r="B5" s="217"/>
      <c r="C5" s="217"/>
      <c r="D5" s="217"/>
      <c r="E5" s="217"/>
      <c r="F5" s="217"/>
      <c r="G5" s="217"/>
      <c r="H5" s="217"/>
      <c r="I5" s="240"/>
      <c r="J5" s="254" t="str">
        <f>IFERROR(I5/#REF!-1,"")</f>
        <v/>
      </c>
    </row>
    <row r="6" spans="1:10" x14ac:dyDescent="0.2">
      <c r="A6" s="198" t="s">
        <v>647</v>
      </c>
      <c r="B6" s="198" t="s">
        <v>714</v>
      </c>
      <c r="C6" s="228" t="s">
        <v>774</v>
      </c>
      <c r="D6" s="228">
        <v>1000</v>
      </c>
      <c r="E6" s="228">
        <v>160</v>
      </c>
      <c r="F6" s="228">
        <v>160</v>
      </c>
      <c r="G6" s="228">
        <v>35.49</v>
      </c>
      <c r="H6" s="228">
        <v>28</v>
      </c>
      <c r="I6" s="241">
        <v>2317</v>
      </c>
      <c r="J6" s="255">
        <f>I6*0.65</f>
        <v>1506.05</v>
      </c>
    </row>
    <row r="7" spans="1:10" x14ac:dyDescent="0.2">
      <c r="A7" s="198" t="s">
        <v>1327</v>
      </c>
      <c r="B7" s="198" t="s">
        <v>715</v>
      </c>
      <c r="C7" s="228" t="s">
        <v>774</v>
      </c>
      <c r="D7" s="228">
        <v>1000</v>
      </c>
      <c r="E7" s="228">
        <v>160</v>
      </c>
      <c r="F7" s="228">
        <v>210</v>
      </c>
      <c r="G7" s="228">
        <v>42.69</v>
      </c>
      <c r="H7" s="228">
        <v>21</v>
      </c>
      <c r="I7" s="241">
        <v>2483</v>
      </c>
      <c r="J7" s="255">
        <f>I7*0.65</f>
        <v>1613.95</v>
      </c>
    </row>
    <row r="8" spans="1:10" x14ac:dyDescent="0.2">
      <c r="A8" s="198" t="s">
        <v>1328</v>
      </c>
      <c r="B8" s="198" t="s">
        <v>716</v>
      </c>
      <c r="C8" s="228" t="s">
        <v>774</v>
      </c>
      <c r="D8" s="228">
        <v>1000</v>
      </c>
      <c r="E8" s="228">
        <v>160</v>
      </c>
      <c r="F8" s="228">
        <v>230</v>
      </c>
      <c r="G8" s="228">
        <v>45.57</v>
      </c>
      <c r="H8" s="228">
        <v>21</v>
      </c>
      <c r="I8" s="241">
        <v>2533</v>
      </c>
      <c r="J8" s="255">
        <f>I8*0.65</f>
        <v>1646.45</v>
      </c>
    </row>
    <row r="9" spans="1:10" x14ac:dyDescent="0.2">
      <c r="A9" s="200" t="s">
        <v>648</v>
      </c>
      <c r="B9" s="200" t="s">
        <v>717</v>
      </c>
      <c r="C9" s="228" t="s">
        <v>774</v>
      </c>
      <c r="D9" s="228">
        <v>500</v>
      </c>
      <c r="E9" s="228">
        <v>160</v>
      </c>
      <c r="F9" s="228">
        <v>500</v>
      </c>
      <c r="G9" s="228">
        <v>50.7</v>
      </c>
      <c r="H9" s="228">
        <v>10</v>
      </c>
      <c r="I9" s="241">
        <v>2567</v>
      </c>
      <c r="J9" s="255">
        <f>I9*0.65</f>
        <v>1668.55</v>
      </c>
    </row>
    <row r="10" spans="1:10" x14ac:dyDescent="0.2">
      <c r="A10" s="528" t="s">
        <v>649</v>
      </c>
      <c r="B10" s="529"/>
      <c r="C10" s="217"/>
      <c r="D10" s="217"/>
      <c r="E10" s="217"/>
      <c r="F10" s="217"/>
      <c r="G10" s="217"/>
      <c r="H10" s="217"/>
      <c r="I10" s="240"/>
      <c r="J10" s="254" t="str">
        <f>IFERROR(I10/#REF!-1,"")</f>
        <v/>
      </c>
    </row>
    <row r="11" spans="1:10" x14ac:dyDescent="0.2">
      <c r="A11" s="198" t="s">
        <v>1329</v>
      </c>
      <c r="B11" s="198" t="s">
        <v>718</v>
      </c>
      <c r="C11" s="228" t="s">
        <v>775</v>
      </c>
      <c r="D11" s="228">
        <v>498</v>
      </c>
      <c r="E11" s="228">
        <v>148</v>
      </c>
      <c r="F11" s="228">
        <v>25</v>
      </c>
      <c r="G11" s="228">
        <v>3.79</v>
      </c>
      <c r="H11" s="228">
        <v>250</v>
      </c>
      <c r="I11" s="242">
        <v>1085</v>
      </c>
      <c r="J11" s="256">
        <f>I11*0.65</f>
        <v>705.25</v>
      </c>
    </row>
    <row r="12" spans="1:10" x14ac:dyDescent="0.2">
      <c r="A12" s="198" t="s">
        <v>1330</v>
      </c>
      <c r="B12" s="198" t="s">
        <v>719</v>
      </c>
      <c r="C12" s="228" t="s">
        <v>776</v>
      </c>
      <c r="D12" s="228">
        <v>498</v>
      </c>
      <c r="E12" s="228">
        <v>148</v>
      </c>
      <c r="F12" s="228">
        <v>35</v>
      </c>
      <c r="G12" s="228">
        <v>4.43</v>
      </c>
      <c r="H12" s="228">
        <v>250</v>
      </c>
      <c r="I12" s="242">
        <v>1345</v>
      </c>
      <c r="J12" s="256">
        <f>I12*0.65</f>
        <v>874.25</v>
      </c>
    </row>
    <row r="13" spans="1:10" x14ac:dyDescent="0.2">
      <c r="A13" s="196" t="s">
        <v>650</v>
      </c>
      <c r="B13" s="217"/>
      <c r="C13" s="217"/>
      <c r="D13" s="217"/>
      <c r="E13" s="217"/>
      <c r="F13" s="217"/>
      <c r="G13" s="217"/>
      <c r="H13" s="217"/>
      <c r="I13" s="240"/>
      <c r="J13" s="254" t="str">
        <f>IFERROR(I13/#REF!-1,"")</f>
        <v/>
      </c>
    </row>
    <row r="14" spans="1:10" x14ac:dyDescent="0.2">
      <c r="A14" s="198" t="s">
        <v>651</v>
      </c>
      <c r="B14" s="198" t="s">
        <v>720</v>
      </c>
      <c r="C14" s="228" t="s">
        <v>775</v>
      </c>
      <c r="D14" s="228"/>
      <c r="E14" s="228"/>
      <c r="F14" s="228"/>
      <c r="G14" s="228"/>
      <c r="H14" s="228"/>
      <c r="I14" s="243">
        <v>15</v>
      </c>
      <c r="J14" s="257">
        <f>I14*0.75</f>
        <v>11.25</v>
      </c>
    </row>
    <row r="15" spans="1:10" x14ac:dyDescent="0.2">
      <c r="A15" s="198" t="s">
        <v>652</v>
      </c>
      <c r="B15" s="198" t="s">
        <v>721</v>
      </c>
      <c r="C15" s="228" t="s">
        <v>775</v>
      </c>
      <c r="D15" s="228"/>
      <c r="E15" s="228"/>
      <c r="F15" s="228"/>
      <c r="G15" s="228"/>
      <c r="H15" s="228"/>
      <c r="I15" s="243">
        <v>15</v>
      </c>
      <c r="J15" s="257">
        <f>I15*0.75</f>
        <v>11.25</v>
      </c>
    </row>
    <row r="16" spans="1:10" x14ac:dyDescent="0.2">
      <c r="A16" s="196" t="s">
        <v>653</v>
      </c>
      <c r="B16" s="217"/>
      <c r="C16" s="217"/>
      <c r="D16" s="217"/>
      <c r="E16" s="217"/>
      <c r="F16" s="217"/>
      <c r="G16" s="217"/>
      <c r="H16" s="217"/>
      <c r="I16" s="240"/>
      <c r="J16" s="254" t="str">
        <f>IFERROR(I16/#REF!-1,"")</f>
        <v/>
      </c>
    </row>
    <row r="17" spans="1:10" s="398" customFormat="1" ht="25.5" x14ac:dyDescent="0.2">
      <c r="A17" s="404"/>
      <c r="B17" s="263" t="s">
        <v>784</v>
      </c>
      <c r="C17" s="287"/>
      <c r="D17" s="287"/>
      <c r="E17" s="287"/>
      <c r="F17" s="287"/>
      <c r="G17" s="287"/>
      <c r="H17" s="287"/>
      <c r="I17" s="241">
        <v>610.90909090909099</v>
      </c>
      <c r="J17" s="255">
        <v>611</v>
      </c>
    </row>
    <row r="18" spans="1:10" x14ac:dyDescent="0.2">
      <c r="A18" s="196" t="s">
        <v>654</v>
      </c>
      <c r="B18" s="217"/>
      <c r="C18" s="217"/>
      <c r="D18" s="217"/>
      <c r="E18" s="217"/>
      <c r="F18" s="217"/>
      <c r="G18" s="217"/>
      <c r="H18" s="217"/>
      <c r="I18" s="240"/>
      <c r="J18" s="254" t="str">
        <f>IFERROR(I18/#REF!-1,"")</f>
        <v/>
      </c>
    </row>
    <row r="19" spans="1:10" s="398" customFormat="1" x14ac:dyDescent="0.2">
      <c r="A19" s="399" t="s">
        <v>655</v>
      </c>
      <c r="B19" s="400" t="s">
        <v>722</v>
      </c>
      <c r="C19" s="229"/>
      <c r="D19" s="229"/>
      <c r="E19" s="229"/>
      <c r="F19" s="229"/>
      <c r="G19" s="229"/>
      <c r="H19" s="229"/>
      <c r="I19" s="244">
        <v>142</v>
      </c>
      <c r="J19" s="258">
        <f>I19*0.8</f>
        <v>113.60000000000001</v>
      </c>
    </row>
    <row r="20" spans="1:10" s="398" customFormat="1" x14ac:dyDescent="0.2">
      <c r="A20" s="399" t="s">
        <v>656</v>
      </c>
      <c r="B20" s="400" t="s">
        <v>723</v>
      </c>
      <c r="C20" s="229"/>
      <c r="D20" s="229"/>
      <c r="E20" s="229"/>
      <c r="F20" s="229"/>
      <c r="G20" s="229"/>
      <c r="H20" s="229"/>
      <c r="I20" s="244">
        <v>687</v>
      </c>
      <c r="J20" s="258">
        <f t="shared" ref="J20:J25" si="0">I20*0.8</f>
        <v>549.6</v>
      </c>
    </row>
    <row r="21" spans="1:10" s="398" customFormat="1" x14ac:dyDescent="0.2">
      <c r="A21" s="399" t="s">
        <v>657</v>
      </c>
      <c r="B21" s="400" t="s">
        <v>724</v>
      </c>
      <c r="C21" s="229"/>
      <c r="D21" s="229"/>
      <c r="E21" s="229"/>
      <c r="F21" s="229"/>
      <c r="G21" s="229"/>
      <c r="H21" s="229"/>
      <c r="I21" s="244">
        <v>165</v>
      </c>
      <c r="J21" s="258">
        <f t="shared" si="0"/>
        <v>132</v>
      </c>
    </row>
    <row r="22" spans="1:10" s="398" customFormat="1" x14ac:dyDescent="0.2">
      <c r="A22" s="399" t="s">
        <v>658</v>
      </c>
      <c r="B22" s="400" t="s">
        <v>725</v>
      </c>
      <c r="C22" s="229"/>
      <c r="D22" s="229"/>
      <c r="E22" s="229"/>
      <c r="F22" s="229"/>
      <c r="G22" s="229"/>
      <c r="H22" s="229"/>
      <c r="I22" s="244">
        <v>705</v>
      </c>
      <c r="J22" s="258">
        <f t="shared" si="0"/>
        <v>564</v>
      </c>
    </row>
    <row r="23" spans="1:10" s="398" customFormat="1" x14ac:dyDescent="0.2">
      <c r="A23" s="399" t="s">
        <v>659</v>
      </c>
      <c r="B23" s="400" t="s">
        <v>726</v>
      </c>
      <c r="C23" s="229"/>
      <c r="D23" s="229"/>
      <c r="E23" s="229"/>
      <c r="F23" s="229"/>
      <c r="G23" s="229"/>
      <c r="H23" s="229"/>
      <c r="I23" s="244">
        <v>177</v>
      </c>
      <c r="J23" s="258">
        <f t="shared" si="0"/>
        <v>141.6</v>
      </c>
    </row>
    <row r="24" spans="1:10" s="398" customFormat="1" x14ac:dyDescent="0.2">
      <c r="A24" s="399" t="s">
        <v>660</v>
      </c>
      <c r="B24" s="400" t="s">
        <v>727</v>
      </c>
      <c r="C24" s="229"/>
      <c r="D24" s="229"/>
      <c r="E24" s="229"/>
      <c r="F24" s="229"/>
      <c r="G24" s="229"/>
      <c r="H24" s="229"/>
      <c r="I24" s="244">
        <v>815</v>
      </c>
      <c r="J24" s="258">
        <f t="shared" si="0"/>
        <v>652</v>
      </c>
    </row>
    <row r="25" spans="1:10" s="398" customFormat="1" x14ac:dyDescent="0.2">
      <c r="A25" s="399" t="s">
        <v>1331</v>
      </c>
      <c r="B25" s="400" t="s">
        <v>728</v>
      </c>
      <c r="C25" s="229"/>
      <c r="D25" s="229"/>
      <c r="E25" s="229"/>
      <c r="F25" s="229"/>
      <c r="G25" s="229"/>
      <c r="H25" s="229"/>
      <c r="I25" s="244">
        <v>1291.6666666666667</v>
      </c>
      <c r="J25" s="258">
        <f t="shared" si="0"/>
        <v>1033.3333333333335</v>
      </c>
    </row>
    <row r="26" spans="1:10" x14ac:dyDescent="0.2">
      <c r="A26" s="195" t="s">
        <v>661</v>
      </c>
      <c r="B26" s="216"/>
      <c r="C26" s="216"/>
      <c r="D26" s="216"/>
      <c r="E26" s="216"/>
      <c r="F26" s="216"/>
      <c r="G26" s="216"/>
      <c r="H26" s="216"/>
      <c r="I26" s="239"/>
      <c r="J26" s="253" t="str">
        <f>IFERROR(I26/#REF!-1,"")</f>
        <v/>
      </c>
    </row>
    <row r="27" spans="1:10" x14ac:dyDescent="0.2">
      <c r="A27" s="196" t="s">
        <v>662</v>
      </c>
      <c r="B27" s="217"/>
      <c r="C27" s="217"/>
      <c r="D27" s="217"/>
      <c r="E27" s="217"/>
      <c r="F27" s="217"/>
      <c r="G27" s="217"/>
      <c r="H27" s="217"/>
      <c r="I27" s="240"/>
      <c r="J27" s="254" t="str">
        <f>IFERROR(I27/#REF!-1,"")</f>
        <v/>
      </c>
    </row>
    <row r="28" spans="1:10" x14ac:dyDescent="0.2">
      <c r="A28" s="201" t="s">
        <v>269</v>
      </c>
      <c r="B28" s="199" t="s">
        <v>729</v>
      </c>
      <c r="C28" s="228" t="s">
        <v>775</v>
      </c>
      <c r="D28" s="228">
        <v>1000</v>
      </c>
      <c r="E28" s="228">
        <v>160</v>
      </c>
      <c r="F28" s="228">
        <v>160</v>
      </c>
      <c r="G28" s="228">
        <v>43.1</v>
      </c>
      <c r="H28" s="228">
        <v>21</v>
      </c>
      <c r="I28" s="242">
        <v>4667</v>
      </c>
      <c r="J28" s="256">
        <f>I28*0.65</f>
        <v>3033.55</v>
      </c>
    </row>
    <row r="29" spans="1:10" x14ac:dyDescent="0.2">
      <c r="A29" s="201" t="s">
        <v>249</v>
      </c>
      <c r="B29" s="199" t="s">
        <v>730</v>
      </c>
      <c r="C29" s="228" t="s">
        <v>775</v>
      </c>
      <c r="D29" s="228">
        <v>1000</v>
      </c>
      <c r="E29" s="228">
        <v>160</v>
      </c>
      <c r="F29" s="228">
        <v>210</v>
      </c>
      <c r="G29" s="228">
        <v>50.3</v>
      </c>
      <c r="H29" s="228">
        <v>21</v>
      </c>
      <c r="I29" s="242">
        <v>4833</v>
      </c>
      <c r="J29" s="256">
        <f>I29*0.65</f>
        <v>3141.4500000000003</v>
      </c>
    </row>
    <row r="30" spans="1:10" x14ac:dyDescent="0.2">
      <c r="A30" s="201" t="s">
        <v>270</v>
      </c>
      <c r="B30" s="199" t="s">
        <v>731</v>
      </c>
      <c r="C30" s="228" t="s">
        <v>775</v>
      </c>
      <c r="D30" s="228">
        <v>1000</v>
      </c>
      <c r="E30" s="228">
        <v>160</v>
      </c>
      <c r="F30" s="228">
        <v>230</v>
      </c>
      <c r="G30" s="228">
        <v>53.19</v>
      </c>
      <c r="H30" s="228">
        <v>21</v>
      </c>
      <c r="I30" s="242">
        <v>4883</v>
      </c>
      <c r="J30" s="256">
        <f>I30*0.65</f>
        <v>3173.9500000000003</v>
      </c>
    </row>
    <row r="31" spans="1:10" x14ac:dyDescent="0.2">
      <c r="A31" s="203" t="s">
        <v>250</v>
      </c>
      <c r="B31" s="199" t="s">
        <v>732</v>
      </c>
      <c r="C31" s="228" t="s">
        <v>775</v>
      </c>
      <c r="D31" s="228">
        <v>500</v>
      </c>
      <c r="E31" s="228">
        <v>160</v>
      </c>
      <c r="F31" s="228">
        <v>500</v>
      </c>
      <c r="G31" s="228">
        <v>54.82</v>
      </c>
      <c r="H31" s="228">
        <v>12</v>
      </c>
      <c r="I31" s="242">
        <v>3800</v>
      </c>
      <c r="J31" s="256">
        <f>I31*0.65</f>
        <v>2470</v>
      </c>
    </row>
    <row r="32" spans="1:10" x14ac:dyDescent="0.2">
      <c r="A32" s="196" t="s">
        <v>663</v>
      </c>
      <c r="B32" s="217"/>
      <c r="C32" s="217"/>
      <c r="D32" s="217"/>
      <c r="E32" s="217"/>
      <c r="F32" s="217"/>
      <c r="G32" s="217"/>
      <c r="H32" s="217"/>
      <c r="I32" s="240"/>
      <c r="J32" s="254" t="str">
        <f>IFERROR(I32/#REF!-1,"")</f>
        <v/>
      </c>
    </row>
    <row r="33" spans="1:10" x14ac:dyDescent="0.2">
      <c r="A33" s="201" t="s">
        <v>664</v>
      </c>
      <c r="B33" s="201" t="s">
        <v>733</v>
      </c>
      <c r="C33" s="228" t="s">
        <v>774</v>
      </c>
      <c r="D33" s="228">
        <v>1000</v>
      </c>
      <c r="E33" s="228">
        <v>160</v>
      </c>
      <c r="F33" s="228">
        <v>160</v>
      </c>
      <c r="G33" s="228">
        <v>43.07</v>
      </c>
      <c r="H33" s="228">
        <v>21</v>
      </c>
      <c r="I33" s="242">
        <v>5500</v>
      </c>
      <c r="J33" s="256">
        <f>I33*0.65</f>
        <v>3575</v>
      </c>
    </row>
    <row r="34" spans="1:10" x14ac:dyDescent="0.2">
      <c r="A34" s="201" t="s">
        <v>665</v>
      </c>
      <c r="B34" s="201" t="s">
        <v>734</v>
      </c>
      <c r="C34" s="228" t="s">
        <v>774</v>
      </c>
      <c r="D34" s="228">
        <v>1000</v>
      </c>
      <c r="E34" s="228">
        <v>160</v>
      </c>
      <c r="F34" s="228">
        <v>210</v>
      </c>
      <c r="G34" s="228">
        <v>51.87</v>
      </c>
      <c r="H34" s="228">
        <v>21</v>
      </c>
      <c r="I34" s="242">
        <v>5642</v>
      </c>
      <c r="J34" s="256">
        <f>I34*0.65</f>
        <v>3667.3</v>
      </c>
    </row>
    <row r="35" spans="1:10" x14ac:dyDescent="0.2">
      <c r="A35" s="201" t="s">
        <v>666</v>
      </c>
      <c r="B35" s="201" t="s">
        <v>735</v>
      </c>
      <c r="C35" s="228" t="s">
        <v>774</v>
      </c>
      <c r="D35" s="228">
        <v>1000</v>
      </c>
      <c r="E35" s="228">
        <v>160</v>
      </c>
      <c r="F35" s="228">
        <v>230</v>
      </c>
      <c r="G35" s="228">
        <v>54.71</v>
      </c>
      <c r="H35" s="228">
        <v>21</v>
      </c>
      <c r="I35" s="242">
        <v>5692</v>
      </c>
      <c r="J35" s="256">
        <f>I35*0.65</f>
        <v>3699.8</v>
      </c>
    </row>
    <row r="36" spans="1:10" x14ac:dyDescent="0.2">
      <c r="A36" s="203" t="s">
        <v>667</v>
      </c>
      <c r="B36" s="201" t="s">
        <v>736</v>
      </c>
      <c r="C36" s="228" t="s">
        <v>774</v>
      </c>
      <c r="D36" s="228">
        <v>1000</v>
      </c>
      <c r="E36" s="228">
        <v>160</v>
      </c>
      <c r="F36" s="228">
        <v>500</v>
      </c>
      <c r="G36" s="228">
        <v>54.82</v>
      </c>
      <c r="H36" s="228">
        <v>12</v>
      </c>
      <c r="I36" s="242">
        <v>4100</v>
      </c>
      <c r="J36" s="256">
        <f>I36*0.65</f>
        <v>2665</v>
      </c>
    </row>
    <row r="37" spans="1:10" x14ac:dyDescent="0.2">
      <c r="A37" s="195" t="s">
        <v>668</v>
      </c>
      <c r="B37" s="216"/>
      <c r="C37" s="216"/>
      <c r="D37" s="216"/>
      <c r="E37" s="216"/>
      <c r="F37" s="216"/>
      <c r="G37" s="216"/>
      <c r="H37" s="216"/>
      <c r="I37" s="239"/>
      <c r="J37" s="253" t="str">
        <f>IFERROR(I37/#REF!-1,"")</f>
        <v/>
      </c>
    </row>
    <row r="38" spans="1:10" x14ac:dyDescent="0.2">
      <c r="A38" s="196" t="s">
        <v>669</v>
      </c>
      <c r="B38" s="217"/>
      <c r="C38" s="217"/>
      <c r="D38" s="217"/>
      <c r="E38" s="217"/>
      <c r="F38" s="217"/>
      <c r="G38" s="217"/>
      <c r="H38" s="217"/>
      <c r="I38" s="240"/>
      <c r="J38" s="254" t="str">
        <f>IFERROR(I38/#REF!-1,"")</f>
        <v/>
      </c>
    </row>
    <row r="39" spans="1:10" x14ac:dyDescent="0.2">
      <c r="A39" s="204" t="s">
        <v>670</v>
      </c>
      <c r="B39" s="204" t="s">
        <v>737</v>
      </c>
      <c r="C39" s="228" t="s">
        <v>775</v>
      </c>
      <c r="D39" s="228">
        <v>1000</v>
      </c>
      <c r="E39" s="228">
        <v>210</v>
      </c>
      <c r="F39" s="228">
        <v>100</v>
      </c>
      <c r="G39" s="228">
        <v>26.36</v>
      </c>
      <c r="H39" s="228">
        <v>18</v>
      </c>
      <c r="I39" s="241">
        <v>3158</v>
      </c>
      <c r="J39" s="255">
        <f t="shared" ref="J39:J44" si="1">I39*0.65</f>
        <v>2052.7000000000003</v>
      </c>
    </row>
    <row r="40" spans="1:10" x14ac:dyDescent="0.2">
      <c r="A40" s="204" t="s">
        <v>671</v>
      </c>
      <c r="B40" s="204" t="s">
        <v>738</v>
      </c>
      <c r="C40" s="228" t="s">
        <v>775</v>
      </c>
      <c r="D40" s="228">
        <v>1000</v>
      </c>
      <c r="E40" s="228">
        <v>210</v>
      </c>
      <c r="F40" s="228">
        <v>160</v>
      </c>
      <c r="G40" s="228">
        <v>58.58</v>
      </c>
      <c r="H40" s="228">
        <v>15</v>
      </c>
      <c r="I40" s="241">
        <v>3333</v>
      </c>
      <c r="J40" s="255">
        <f t="shared" si="1"/>
        <v>2166.4500000000003</v>
      </c>
    </row>
    <row r="41" spans="1:10" x14ac:dyDescent="0.2">
      <c r="A41" s="204" t="s">
        <v>672</v>
      </c>
      <c r="B41" s="204" t="s">
        <v>739</v>
      </c>
      <c r="C41" s="228" t="s">
        <v>775</v>
      </c>
      <c r="D41" s="228">
        <v>1000</v>
      </c>
      <c r="E41" s="228">
        <v>210</v>
      </c>
      <c r="F41" s="228">
        <v>210</v>
      </c>
      <c r="G41" s="228">
        <v>61.81</v>
      </c>
      <c r="H41" s="228">
        <v>15</v>
      </c>
      <c r="I41" s="241">
        <v>3475</v>
      </c>
      <c r="J41" s="255">
        <f t="shared" si="1"/>
        <v>2258.75</v>
      </c>
    </row>
    <row r="42" spans="1:10" x14ac:dyDescent="0.2">
      <c r="A42" s="204" t="s">
        <v>673</v>
      </c>
      <c r="B42" s="204" t="s">
        <v>740</v>
      </c>
      <c r="C42" s="228" t="s">
        <v>775</v>
      </c>
      <c r="D42" s="228">
        <v>1000</v>
      </c>
      <c r="E42" s="228">
        <v>210</v>
      </c>
      <c r="F42" s="228">
        <v>260</v>
      </c>
      <c r="G42" s="228">
        <v>68.8</v>
      </c>
      <c r="H42" s="228">
        <v>15</v>
      </c>
      <c r="I42" s="241">
        <v>3833</v>
      </c>
      <c r="J42" s="255">
        <f t="shared" si="1"/>
        <v>2491.4500000000003</v>
      </c>
    </row>
    <row r="43" spans="1:10" x14ac:dyDescent="0.2">
      <c r="A43" s="205" t="s">
        <v>674</v>
      </c>
      <c r="B43" s="205" t="s">
        <v>741</v>
      </c>
      <c r="C43" s="230" t="s">
        <v>775</v>
      </c>
      <c r="D43" s="230">
        <v>1000</v>
      </c>
      <c r="E43" s="230">
        <v>210</v>
      </c>
      <c r="F43" s="230">
        <v>310</v>
      </c>
      <c r="G43" s="230">
        <v>68.849999999999994</v>
      </c>
      <c r="H43" s="230">
        <v>15</v>
      </c>
      <c r="I43" s="241">
        <v>4017</v>
      </c>
      <c r="J43" s="255">
        <f t="shared" si="1"/>
        <v>2611.0500000000002</v>
      </c>
    </row>
    <row r="44" spans="1:10" x14ac:dyDescent="0.2">
      <c r="A44" s="204" t="s">
        <v>675</v>
      </c>
      <c r="B44" s="204" t="s">
        <v>742</v>
      </c>
      <c r="C44" s="228" t="s">
        <v>775</v>
      </c>
      <c r="D44" s="228">
        <v>500</v>
      </c>
      <c r="E44" s="228">
        <v>210</v>
      </c>
      <c r="F44" s="228">
        <v>500</v>
      </c>
      <c r="G44" s="228">
        <v>55.4</v>
      </c>
      <c r="H44" s="228">
        <v>10</v>
      </c>
      <c r="I44" s="241">
        <v>5908</v>
      </c>
      <c r="J44" s="255">
        <f t="shared" si="1"/>
        <v>3840.2000000000003</v>
      </c>
    </row>
    <row r="45" spans="1:10" x14ac:dyDescent="0.2">
      <c r="A45" s="196" t="s">
        <v>676</v>
      </c>
      <c r="B45" s="217"/>
      <c r="C45" s="217"/>
      <c r="D45" s="217"/>
      <c r="E45" s="217"/>
      <c r="F45" s="217"/>
      <c r="G45" s="217"/>
      <c r="H45" s="217"/>
      <c r="I45" s="240"/>
      <c r="J45" s="254" t="str">
        <f>IFERROR(I45/#REF!-1,"")</f>
        <v/>
      </c>
    </row>
    <row r="46" spans="1:10" x14ac:dyDescent="0.2">
      <c r="A46" s="206" t="s">
        <v>1332</v>
      </c>
      <c r="B46" s="219" t="s">
        <v>743</v>
      </c>
      <c r="C46" s="228" t="s">
        <v>775</v>
      </c>
      <c r="D46" s="228">
        <v>498</v>
      </c>
      <c r="E46" s="228">
        <v>198</v>
      </c>
      <c r="F46" s="228">
        <v>32</v>
      </c>
      <c r="G46" s="228">
        <v>5.8</v>
      </c>
      <c r="H46" s="228">
        <v>168</v>
      </c>
      <c r="I46" s="242">
        <v>2035</v>
      </c>
      <c r="J46" s="256">
        <f>I46*0.65</f>
        <v>1322.75</v>
      </c>
    </row>
    <row r="47" spans="1:10" x14ac:dyDescent="0.2">
      <c r="A47" s="207" t="s">
        <v>677</v>
      </c>
      <c r="B47" s="221" t="s">
        <v>744</v>
      </c>
      <c r="C47" s="230" t="s">
        <v>776</v>
      </c>
      <c r="D47" s="230">
        <v>498</v>
      </c>
      <c r="E47" s="230">
        <v>198</v>
      </c>
      <c r="F47" s="230">
        <v>46</v>
      </c>
      <c r="G47" s="230">
        <v>7</v>
      </c>
      <c r="H47" s="230">
        <v>136</v>
      </c>
      <c r="I47" s="242">
        <v>2300</v>
      </c>
      <c r="J47" s="256">
        <f>I47*0.65</f>
        <v>1495</v>
      </c>
    </row>
    <row r="48" spans="1:10" x14ac:dyDescent="0.2">
      <c r="A48" s="196" t="s">
        <v>678</v>
      </c>
      <c r="B48" s="217"/>
      <c r="C48" s="217"/>
      <c r="D48" s="217"/>
      <c r="E48" s="217"/>
      <c r="F48" s="217"/>
      <c r="G48" s="217"/>
      <c r="H48" s="217"/>
      <c r="I48" s="240"/>
      <c r="J48" s="254" t="str">
        <f>IFERROR(I48/#REF!-1,"")</f>
        <v/>
      </c>
    </row>
    <row r="49" spans="1:10" x14ac:dyDescent="0.2">
      <c r="A49" s="207" t="s">
        <v>651</v>
      </c>
      <c r="B49" s="218" t="s">
        <v>720</v>
      </c>
      <c r="C49" s="228"/>
      <c r="D49" s="228"/>
      <c r="E49" s="228"/>
      <c r="F49" s="228"/>
      <c r="G49" s="228"/>
      <c r="H49" s="228"/>
      <c r="I49" s="243">
        <v>15</v>
      </c>
      <c r="J49" s="257">
        <f>I49*0.75</f>
        <v>11.25</v>
      </c>
    </row>
    <row r="50" spans="1:10" x14ac:dyDescent="0.2">
      <c r="A50" s="207" t="s">
        <v>652</v>
      </c>
      <c r="B50" s="218" t="s">
        <v>721</v>
      </c>
      <c r="C50" s="228"/>
      <c r="D50" s="228"/>
      <c r="E50" s="228"/>
      <c r="F50" s="228"/>
      <c r="G50" s="228"/>
      <c r="H50" s="228"/>
      <c r="I50" s="243">
        <v>15</v>
      </c>
      <c r="J50" s="257">
        <f>I50*0.75</f>
        <v>11.25</v>
      </c>
    </row>
    <row r="51" spans="1:10" x14ac:dyDescent="0.2">
      <c r="A51" s="196" t="s">
        <v>679</v>
      </c>
      <c r="B51" s="217"/>
      <c r="C51" s="217"/>
      <c r="D51" s="217"/>
      <c r="E51" s="217"/>
      <c r="F51" s="217"/>
      <c r="G51" s="217"/>
      <c r="H51" s="217"/>
      <c r="I51" s="240"/>
      <c r="J51" s="254" t="str">
        <f>IFERROR(I51/#REF!-1,"")</f>
        <v/>
      </c>
    </row>
    <row r="52" spans="1:10" s="398" customFormat="1" ht="25.5" x14ac:dyDescent="0.2">
      <c r="A52" s="206"/>
      <c r="B52" s="263" t="s">
        <v>783</v>
      </c>
      <c r="C52" s="287"/>
      <c r="D52" s="287"/>
      <c r="E52" s="287"/>
      <c r="F52" s="287"/>
      <c r="G52" s="287"/>
      <c r="H52" s="287"/>
      <c r="I52" s="241">
        <v>733.09090909090912</v>
      </c>
      <c r="J52" s="255">
        <v>733</v>
      </c>
    </row>
    <row r="53" spans="1:10" x14ac:dyDescent="0.2">
      <c r="A53" s="196" t="s">
        <v>680</v>
      </c>
      <c r="B53" s="217"/>
      <c r="C53" s="217"/>
      <c r="D53" s="217"/>
      <c r="E53" s="217"/>
      <c r="F53" s="217"/>
      <c r="G53" s="217"/>
      <c r="H53" s="217"/>
      <c r="I53" s="240"/>
      <c r="J53" s="254" t="str">
        <f>IFERROR(I53/#REF!-1,"")</f>
        <v/>
      </c>
    </row>
    <row r="54" spans="1:10" x14ac:dyDescent="0.2">
      <c r="A54" s="197" t="s">
        <v>681</v>
      </c>
      <c r="B54" s="220" t="s">
        <v>745</v>
      </c>
      <c r="C54" s="228"/>
      <c r="D54" s="228"/>
      <c r="E54" s="228"/>
      <c r="F54" s="228"/>
      <c r="G54" s="228"/>
      <c r="H54" s="228"/>
      <c r="I54" s="241">
        <v>122</v>
      </c>
      <c r="J54" s="255">
        <f>I54*0.8</f>
        <v>97.600000000000009</v>
      </c>
    </row>
    <row r="55" spans="1:10" x14ac:dyDescent="0.2">
      <c r="A55" s="197" t="s">
        <v>682</v>
      </c>
      <c r="B55" s="220" t="s">
        <v>746</v>
      </c>
      <c r="C55" s="228"/>
      <c r="D55" s="228"/>
      <c r="E55" s="228"/>
      <c r="F55" s="228"/>
      <c r="G55" s="228"/>
      <c r="H55" s="228"/>
      <c r="I55" s="245">
        <v>567</v>
      </c>
      <c r="J55" s="255">
        <f>I55*0.8</f>
        <v>453.6</v>
      </c>
    </row>
    <row r="56" spans="1:10" x14ac:dyDescent="0.2">
      <c r="A56" s="197" t="s">
        <v>683</v>
      </c>
      <c r="B56" s="220" t="s">
        <v>747</v>
      </c>
      <c r="C56" s="228"/>
      <c r="D56" s="228"/>
      <c r="E56" s="228"/>
      <c r="F56" s="228"/>
      <c r="G56" s="228"/>
      <c r="H56" s="228"/>
      <c r="I56" s="241">
        <v>605</v>
      </c>
      <c r="J56" s="255">
        <f>I56*0.8</f>
        <v>484</v>
      </c>
    </row>
    <row r="57" spans="1:10" x14ac:dyDescent="0.2">
      <c r="A57" s="197" t="s">
        <v>1333</v>
      </c>
      <c r="B57" s="220" t="s">
        <v>748</v>
      </c>
      <c r="C57" s="228"/>
      <c r="D57" s="228"/>
      <c r="E57" s="228"/>
      <c r="F57" s="228"/>
      <c r="G57" s="228"/>
      <c r="H57" s="228"/>
      <c r="I57" s="245">
        <v>648</v>
      </c>
      <c r="J57" s="255">
        <f>I57*0.8</f>
        <v>518.4</v>
      </c>
    </row>
    <row r="58" spans="1:10" x14ac:dyDescent="0.2">
      <c r="A58" s="195" t="s">
        <v>684</v>
      </c>
      <c r="B58" s="216"/>
      <c r="C58" s="216"/>
      <c r="D58" s="216"/>
      <c r="E58" s="216"/>
      <c r="F58" s="216"/>
      <c r="G58" s="216"/>
      <c r="H58" s="216"/>
      <c r="I58" s="239"/>
      <c r="J58" s="253" t="str">
        <f>IFERROR(I58/#REF!-1,"")</f>
        <v/>
      </c>
    </row>
    <row r="59" spans="1:10" x14ac:dyDescent="0.2">
      <c r="A59" s="196" t="s">
        <v>685</v>
      </c>
      <c r="B59" s="217"/>
      <c r="C59" s="217"/>
      <c r="D59" s="217"/>
      <c r="E59" s="217"/>
      <c r="F59" s="217"/>
      <c r="G59" s="217"/>
      <c r="H59" s="217"/>
      <c r="I59" s="240"/>
      <c r="J59" s="254" t="str">
        <f>IFERROR(I59/#REF!-1,"")</f>
        <v/>
      </c>
    </row>
    <row r="60" spans="1:10" x14ac:dyDescent="0.2">
      <c r="A60" s="198" t="s">
        <v>1334</v>
      </c>
      <c r="B60" s="198" t="s">
        <v>749</v>
      </c>
      <c r="C60" s="228" t="s">
        <v>775</v>
      </c>
      <c r="D60" s="228">
        <v>1000</v>
      </c>
      <c r="E60" s="228">
        <v>210</v>
      </c>
      <c r="F60" s="228">
        <v>100</v>
      </c>
      <c r="G60" s="228">
        <v>38.18</v>
      </c>
      <c r="H60" s="228">
        <v>25</v>
      </c>
      <c r="I60" s="242">
        <v>7545</v>
      </c>
      <c r="J60" s="256">
        <f t="shared" ref="J60:J65" si="2">I60*0.65</f>
        <v>4904.25</v>
      </c>
    </row>
    <row r="61" spans="1:10" x14ac:dyDescent="0.2">
      <c r="A61" s="198" t="s">
        <v>1335</v>
      </c>
      <c r="B61" s="198" t="s">
        <v>750</v>
      </c>
      <c r="C61" s="228" t="s">
        <v>775</v>
      </c>
      <c r="D61" s="228">
        <v>1000</v>
      </c>
      <c r="E61" s="228">
        <v>210</v>
      </c>
      <c r="F61" s="228">
        <v>160</v>
      </c>
      <c r="G61" s="228">
        <v>65.7</v>
      </c>
      <c r="H61" s="228">
        <v>15</v>
      </c>
      <c r="I61" s="242">
        <v>7720</v>
      </c>
      <c r="J61" s="256">
        <f t="shared" si="2"/>
        <v>5018</v>
      </c>
    </row>
    <row r="62" spans="1:10" x14ac:dyDescent="0.2">
      <c r="A62" s="198" t="s">
        <v>1336</v>
      </c>
      <c r="B62" s="198" t="s">
        <v>751</v>
      </c>
      <c r="C62" s="228" t="s">
        <v>775</v>
      </c>
      <c r="D62" s="228">
        <v>1000</v>
      </c>
      <c r="E62" s="228">
        <v>210</v>
      </c>
      <c r="F62" s="228">
        <v>210</v>
      </c>
      <c r="G62" s="228">
        <v>72.8</v>
      </c>
      <c r="H62" s="228">
        <v>15</v>
      </c>
      <c r="I62" s="242">
        <v>7862</v>
      </c>
      <c r="J62" s="256">
        <f t="shared" si="2"/>
        <v>5110.3</v>
      </c>
    </row>
    <row r="63" spans="1:10" x14ac:dyDescent="0.2">
      <c r="A63" s="198" t="s">
        <v>1337</v>
      </c>
      <c r="B63" s="198" t="s">
        <v>752</v>
      </c>
      <c r="C63" s="228" t="s">
        <v>775</v>
      </c>
      <c r="D63" s="228">
        <v>1000</v>
      </c>
      <c r="E63" s="228">
        <v>210</v>
      </c>
      <c r="F63" s="228">
        <v>260</v>
      </c>
      <c r="G63" s="228">
        <v>79.599999999999994</v>
      </c>
      <c r="H63" s="228">
        <v>15</v>
      </c>
      <c r="I63" s="242">
        <v>8220</v>
      </c>
      <c r="J63" s="256">
        <f t="shared" si="2"/>
        <v>5343</v>
      </c>
    </row>
    <row r="64" spans="1:10" x14ac:dyDescent="0.2">
      <c r="A64" s="208" t="s">
        <v>1338</v>
      </c>
      <c r="B64" s="208" t="s">
        <v>753</v>
      </c>
      <c r="C64" s="230" t="s">
        <v>775</v>
      </c>
      <c r="D64" s="230">
        <v>1000</v>
      </c>
      <c r="E64" s="230">
        <v>210</v>
      </c>
      <c r="F64" s="230">
        <v>310</v>
      </c>
      <c r="G64" s="230">
        <v>68</v>
      </c>
      <c r="H64" s="230">
        <v>12</v>
      </c>
      <c r="I64" s="242">
        <v>8403</v>
      </c>
      <c r="J64" s="256">
        <f t="shared" si="2"/>
        <v>5461.95</v>
      </c>
    </row>
    <row r="65" spans="1:10" x14ac:dyDescent="0.2">
      <c r="A65" s="198" t="s">
        <v>1339</v>
      </c>
      <c r="B65" s="198" t="s">
        <v>754</v>
      </c>
      <c r="C65" s="228" t="s">
        <v>775</v>
      </c>
      <c r="D65" s="228">
        <v>500</v>
      </c>
      <c r="E65" s="228">
        <v>210</v>
      </c>
      <c r="F65" s="228">
        <v>500</v>
      </c>
      <c r="G65" s="228">
        <v>61.27</v>
      </c>
      <c r="H65" s="228">
        <v>10</v>
      </c>
      <c r="I65" s="242">
        <v>8182</v>
      </c>
      <c r="J65" s="256">
        <f t="shared" si="2"/>
        <v>5318.3</v>
      </c>
    </row>
    <row r="66" spans="1:10" x14ac:dyDescent="0.2">
      <c r="A66" s="196" t="s">
        <v>686</v>
      </c>
      <c r="B66" s="217"/>
      <c r="C66" s="217"/>
      <c r="D66" s="217"/>
      <c r="E66" s="217"/>
      <c r="F66" s="217"/>
      <c r="G66" s="217"/>
      <c r="H66" s="217"/>
      <c r="I66" s="240"/>
      <c r="J66" s="254" t="str">
        <f>IFERROR(I66/#REF!-1,"")</f>
        <v/>
      </c>
    </row>
    <row r="67" spans="1:10" x14ac:dyDescent="0.2">
      <c r="A67" s="209" t="s">
        <v>687</v>
      </c>
      <c r="B67" s="209" t="s">
        <v>755</v>
      </c>
      <c r="C67" s="230" t="s">
        <v>776</v>
      </c>
      <c r="D67" s="230">
        <v>1000</v>
      </c>
      <c r="E67" s="230">
        <v>210</v>
      </c>
      <c r="F67" s="230">
        <v>100</v>
      </c>
      <c r="G67" s="230">
        <v>40.5</v>
      </c>
      <c r="H67" s="230">
        <v>25</v>
      </c>
      <c r="I67" s="242">
        <v>8078</v>
      </c>
      <c r="J67" s="256">
        <f t="shared" ref="J67:J72" si="3">I67*0.65</f>
        <v>5250.7</v>
      </c>
    </row>
    <row r="68" spans="1:10" x14ac:dyDescent="0.2">
      <c r="A68" s="209" t="s">
        <v>688</v>
      </c>
      <c r="B68" s="209" t="s">
        <v>756</v>
      </c>
      <c r="C68" s="230" t="s">
        <v>776</v>
      </c>
      <c r="D68" s="230">
        <v>1000</v>
      </c>
      <c r="E68" s="230">
        <v>210</v>
      </c>
      <c r="F68" s="230">
        <v>160</v>
      </c>
      <c r="G68" s="230">
        <v>68.099999999999994</v>
      </c>
      <c r="H68" s="230">
        <v>15</v>
      </c>
      <c r="I68" s="242">
        <v>8253</v>
      </c>
      <c r="J68" s="256">
        <f t="shared" si="3"/>
        <v>5364.45</v>
      </c>
    </row>
    <row r="69" spans="1:10" x14ac:dyDescent="0.2">
      <c r="A69" s="209" t="s">
        <v>689</v>
      </c>
      <c r="B69" s="209" t="s">
        <v>757</v>
      </c>
      <c r="C69" s="230" t="s">
        <v>776</v>
      </c>
      <c r="D69" s="230">
        <v>1000</v>
      </c>
      <c r="E69" s="230">
        <v>210</v>
      </c>
      <c r="F69" s="230">
        <v>210</v>
      </c>
      <c r="G69" s="230">
        <v>75.2</v>
      </c>
      <c r="H69" s="230">
        <v>15</v>
      </c>
      <c r="I69" s="242">
        <v>8395</v>
      </c>
      <c r="J69" s="256">
        <f t="shared" si="3"/>
        <v>5456.75</v>
      </c>
    </row>
    <row r="70" spans="1:10" x14ac:dyDescent="0.2">
      <c r="A70" s="209" t="s">
        <v>690</v>
      </c>
      <c r="B70" s="209" t="s">
        <v>758</v>
      </c>
      <c r="C70" s="230" t="s">
        <v>776</v>
      </c>
      <c r="D70" s="230">
        <v>1000</v>
      </c>
      <c r="E70" s="230">
        <v>210</v>
      </c>
      <c r="F70" s="230">
        <v>260</v>
      </c>
      <c r="G70" s="230">
        <v>72</v>
      </c>
      <c r="H70" s="230">
        <v>15</v>
      </c>
      <c r="I70" s="242">
        <v>8753</v>
      </c>
      <c r="J70" s="256">
        <f t="shared" si="3"/>
        <v>5689.45</v>
      </c>
    </row>
    <row r="71" spans="1:10" x14ac:dyDescent="0.2">
      <c r="A71" s="209" t="s">
        <v>691</v>
      </c>
      <c r="B71" s="209" t="s">
        <v>759</v>
      </c>
      <c r="C71" s="230" t="s">
        <v>776</v>
      </c>
      <c r="D71" s="230">
        <v>1000</v>
      </c>
      <c r="E71" s="230">
        <v>210</v>
      </c>
      <c r="F71" s="230">
        <v>310</v>
      </c>
      <c r="G71" s="230">
        <v>82.8</v>
      </c>
      <c r="H71" s="230">
        <v>12</v>
      </c>
      <c r="I71" s="242">
        <v>8937</v>
      </c>
      <c r="J71" s="256">
        <f t="shared" si="3"/>
        <v>5809.05</v>
      </c>
    </row>
    <row r="72" spans="1:10" x14ac:dyDescent="0.2">
      <c r="A72" s="210" t="s">
        <v>692</v>
      </c>
      <c r="B72" s="210" t="s">
        <v>760</v>
      </c>
      <c r="C72" s="231" t="s">
        <v>776</v>
      </c>
      <c r="D72" s="231">
        <v>500</v>
      </c>
      <c r="E72" s="231">
        <v>210</v>
      </c>
      <c r="F72" s="231">
        <v>500</v>
      </c>
      <c r="G72" s="231">
        <v>68.5</v>
      </c>
      <c r="H72" s="231">
        <v>10</v>
      </c>
      <c r="I72" s="242">
        <v>8448</v>
      </c>
      <c r="J72" s="256">
        <f t="shared" si="3"/>
        <v>5491.2</v>
      </c>
    </row>
    <row r="73" spans="1:10" x14ac:dyDescent="0.2">
      <c r="A73" s="211" t="s">
        <v>693</v>
      </c>
      <c r="B73" s="222"/>
      <c r="C73" s="222"/>
      <c r="D73" s="222"/>
      <c r="E73" s="222"/>
      <c r="F73" s="222"/>
      <c r="G73" s="222"/>
      <c r="H73" s="222"/>
      <c r="I73" s="246"/>
      <c r="J73" s="259" t="str">
        <f>IFERROR(I73/#REF!-1,"")</f>
        <v/>
      </c>
    </row>
    <row r="74" spans="1:10" x14ac:dyDescent="0.2">
      <c r="A74" s="212" t="s">
        <v>694</v>
      </c>
      <c r="B74" s="223"/>
      <c r="C74" s="223"/>
      <c r="D74" s="223"/>
      <c r="E74" s="223"/>
      <c r="F74" s="223"/>
      <c r="G74" s="223"/>
      <c r="H74" s="223"/>
      <c r="I74" s="247"/>
      <c r="J74" s="260" t="str">
        <f>IFERROR(I74/#REF!-1,"")</f>
        <v/>
      </c>
    </row>
    <row r="75" spans="1:10" x14ac:dyDescent="0.2">
      <c r="A75" s="210" t="s">
        <v>695</v>
      </c>
      <c r="B75" s="210" t="s">
        <v>761</v>
      </c>
      <c r="C75" s="264" t="s">
        <v>776</v>
      </c>
      <c r="D75" s="264" t="s">
        <v>132</v>
      </c>
      <c r="E75" s="264" t="s">
        <v>272</v>
      </c>
      <c r="F75" s="264" t="s">
        <v>625</v>
      </c>
      <c r="G75" s="264" t="s">
        <v>1101</v>
      </c>
      <c r="H75" s="264" t="s">
        <v>341</v>
      </c>
      <c r="I75" s="248">
        <v>3800</v>
      </c>
      <c r="J75" s="261">
        <f>I75*0.65</f>
        <v>2470</v>
      </c>
    </row>
    <row r="76" spans="1:10" x14ac:dyDescent="0.2">
      <c r="A76" s="210" t="s">
        <v>1340</v>
      </c>
      <c r="B76" s="210" t="s">
        <v>762</v>
      </c>
      <c r="C76" s="264" t="s">
        <v>776</v>
      </c>
      <c r="D76" s="264" t="s">
        <v>132</v>
      </c>
      <c r="E76" s="264" t="s">
        <v>272</v>
      </c>
      <c r="F76" s="264" t="s">
        <v>624</v>
      </c>
      <c r="G76" s="264" t="s">
        <v>1102</v>
      </c>
      <c r="H76" s="264" t="s">
        <v>341</v>
      </c>
      <c r="I76" s="248">
        <v>3533</v>
      </c>
      <c r="J76" s="261">
        <f>I76*0.65</f>
        <v>2296.4500000000003</v>
      </c>
    </row>
    <row r="77" spans="1:10" x14ac:dyDescent="0.2">
      <c r="A77" s="210" t="s">
        <v>1341</v>
      </c>
      <c r="B77" s="210" t="s">
        <v>763</v>
      </c>
      <c r="C77" s="264" t="s">
        <v>776</v>
      </c>
      <c r="D77" s="264" t="s">
        <v>132</v>
      </c>
      <c r="E77" s="264" t="s">
        <v>272</v>
      </c>
      <c r="F77" s="264" t="s">
        <v>272</v>
      </c>
      <c r="G77" s="264" t="s">
        <v>1103</v>
      </c>
      <c r="H77" s="264" t="s">
        <v>341</v>
      </c>
      <c r="I77" s="248">
        <v>3650</v>
      </c>
      <c r="J77" s="261">
        <f>I77*0.65</f>
        <v>2372.5</v>
      </c>
    </row>
    <row r="78" spans="1:10" x14ac:dyDescent="0.2">
      <c r="A78" s="210" t="s">
        <v>1342</v>
      </c>
      <c r="B78" s="210" t="s">
        <v>764</v>
      </c>
      <c r="C78" s="264" t="s">
        <v>776</v>
      </c>
      <c r="D78" s="264" t="s">
        <v>132</v>
      </c>
      <c r="E78" s="264" t="s">
        <v>272</v>
      </c>
      <c r="F78" s="264" t="s">
        <v>626</v>
      </c>
      <c r="G78" s="264" t="s">
        <v>1104</v>
      </c>
      <c r="H78" s="264" t="s">
        <v>341</v>
      </c>
      <c r="I78" s="248">
        <v>4117</v>
      </c>
      <c r="J78" s="261">
        <f>I78*0.65</f>
        <v>2676.05</v>
      </c>
    </row>
    <row r="79" spans="1:10" x14ac:dyDescent="0.2">
      <c r="A79" s="210" t="s">
        <v>696</v>
      </c>
      <c r="B79" s="210" t="s">
        <v>765</v>
      </c>
      <c r="C79" s="264" t="s">
        <v>776</v>
      </c>
      <c r="D79" s="264" t="s">
        <v>275</v>
      </c>
      <c r="E79" s="264" t="s">
        <v>272</v>
      </c>
      <c r="F79" s="264" t="s">
        <v>785</v>
      </c>
      <c r="G79" s="264" t="s">
        <v>1105</v>
      </c>
      <c r="H79" s="264" t="s">
        <v>321</v>
      </c>
      <c r="I79" s="248">
        <v>9025</v>
      </c>
      <c r="J79" s="261">
        <f>I79*0.65</f>
        <v>5866.25</v>
      </c>
    </row>
    <row r="80" spans="1:10" x14ac:dyDescent="0.2">
      <c r="A80" s="212">
        <v>45071</v>
      </c>
      <c r="B80" s="223"/>
      <c r="C80" s="223"/>
      <c r="D80" s="223"/>
      <c r="E80" s="223"/>
      <c r="F80" s="223"/>
      <c r="G80" s="223"/>
      <c r="H80" s="223"/>
      <c r="I80" s="247"/>
      <c r="J80" s="260" t="str">
        <f>IFERROR(I80/#REF!-1,"")</f>
        <v/>
      </c>
    </row>
    <row r="81" spans="1:10" x14ac:dyDescent="0.2">
      <c r="A81" s="213" t="s">
        <v>697</v>
      </c>
      <c r="B81" s="224" t="s">
        <v>1090</v>
      </c>
      <c r="C81" s="233"/>
      <c r="D81" s="233"/>
      <c r="E81" s="233"/>
      <c r="F81" s="233"/>
      <c r="G81" s="233"/>
      <c r="H81" s="233"/>
      <c r="I81" s="242">
        <v>2480</v>
      </c>
      <c r="J81" s="256">
        <f>I81*0.65</f>
        <v>1612</v>
      </c>
    </row>
    <row r="82" spans="1:10" x14ac:dyDescent="0.2">
      <c r="A82" s="214" t="s">
        <v>698</v>
      </c>
      <c r="B82" s="225" t="s">
        <v>1091</v>
      </c>
      <c r="C82" s="231"/>
      <c r="D82" s="231"/>
      <c r="E82" s="231"/>
      <c r="F82" s="231"/>
      <c r="G82" s="231"/>
      <c r="H82" s="231"/>
      <c r="I82" s="242">
        <v>2760</v>
      </c>
      <c r="J82" s="256">
        <f>I82*0.65</f>
        <v>1794</v>
      </c>
    </row>
    <row r="83" spans="1:10" x14ac:dyDescent="0.2">
      <c r="A83" s="212" t="s">
        <v>699</v>
      </c>
      <c r="B83" s="223"/>
      <c r="C83" s="223"/>
      <c r="D83" s="223"/>
      <c r="E83" s="223"/>
      <c r="F83" s="223"/>
      <c r="G83" s="223"/>
      <c r="H83" s="223"/>
      <c r="I83" s="247"/>
      <c r="J83" s="260" t="str">
        <f>IFERROR(I83/#REF!-1,"")</f>
        <v/>
      </c>
    </row>
    <row r="84" spans="1:10" x14ac:dyDescent="0.2">
      <c r="A84" s="214" t="s">
        <v>651</v>
      </c>
      <c r="B84" s="226" t="s">
        <v>720</v>
      </c>
      <c r="C84" s="233"/>
      <c r="D84" s="233"/>
      <c r="E84" s="233"/>
      <c r="F84" s="233"/>
      <c r="G84" s="233"/>
      <c r="H84" s="233"/>
      <c r="I84" s="242">
        <v>15</v>
      </c>
      <c r="J84" s="256">
        <f>I84*0.75</f>
        <v>11.25</v>
      </c>
    </row>
    <row r="85" spans="1:10" x14ac:dyDescent="0.2">
      <c r="A85" s="214" t="s">
        <v>652</v>
      </c>
      <c r="B85" s="226" t="s">
        <v>721</v>
      </c>
      <c r="C85" s="233"/>
      <c r="D85" s="233"/>
      <c r="E85" s="233"/>
      <c r="F85" s="233"/>
      <c r="G85" s="233"/>
      <c r="H85" s="233"/>
      <c r="I85" s="242">
        <v>15</v>
      </c>
      <c r="J85" s="256">
        <f>I85*0.75</f>
        <v>11.25</v>
      </c>
    </row>
    <row r="86" spans="1:10" x14ac:dyDescent="0.2">
      <c r="A86" s="212" t="s">
        <v>700</v>
      </c>
      <c r="B86" s="223"/>
      <c r="C86" s="223"/>
      <c r="D86" s="223"/>
      <c r="E86" s="223"/>
      <c r="F86" s="223"/>
      <c r="G86" s="223"/>
      <c r="H86" s="223"/>
      <c r="I86" s="247"/>
      <c r="J86" s="260" t="str">
        <f>IFERROR(I86/#REF!-1,"")</f>
        <v/>
      </c>
    </row>
    <row r="87" spans="1:10" s="398" customFormat="1" ht="25.5" x14ac:dyDescent="0.2">
      <c r="A87" s="213"/>
      <c r="B87" s="265" t="s">
        <v>783</v>
      </c>
      <c r="C87" s="405"/>
      <c r="D87" s="405"/>
      <c r="E87" s="405"/>
      <c r="F87" s="405"/>
      <c r="G87" s="405"/>
      <c r="H87" s="405"/>
      <c r="I87" s="245">
        <v>733.09090909090912</v>
      </c>
      <c r="J87" s="397">
        <v>733</v>
      </c>
    </row>
    <row r="88" spans="1:10" x14ac:dyDescent="0.2">
      <c r="A88" s="212" t="s">
        <v>701</v>
      </c>
      <c r="B88" s="223"/>
      <c r="C88" s="223"/>
      <c r="D88" s="223"/>
      <c r="E88" s="223"/>
      <c r="F88" s="223"/>
      <c r="G88" s="223"/>
      <c r="H88" s="223"/>
      <c r="I88" s="247"/>
      <c r="J88" s="260" t="str">
        <f>IFERROR(I88/#REF!-1,"")</f>
        <v/>
      </c>
    </row>
    <row r="89" spans="1:10" x14ac:dyDescent="0.2">
      <c r="A89" s="211" t="s">
        <v>702</v>
      </c>
      <c r="B89" s="222"/>
      <c r="C89" s="222"/>
      <c r="D89" s="222"/>
      <c r="E89" s="222"/>
      <c r="F89" s="222"/>
      <c r="G89" s="222"/>
      <c r="H89" s="222"/>
      <c r="I89" s="246"/>
      <c r="J89" s="259" t="str">
        <f>IFERROR(I89/#REF!-1,"")</f>
        <v/>
      </c>
    </row>
    <row r="90" spans="1:10" x14ac:dyDescent="0.2">
      <c r="A90" s="212" t="s">
        <v>703</v>
      </c>
      <c r="B90" s="223"/>
      <c r="C90" s="223"/>
      <c r="D90" s="223"/>
      <c r="E90" s="223"/>
      <c r="F90" s="223"/>
      <c r="G90" s="223"/>
      <c r="H90" s="223"/>
      <c r="I90" s="247"/>
      <c r="J90" s="260" t="str">
        <f>IFERROR(I90/#REF!-1,"")</f>
        <v/>
      </c>
    </row>
    <row r="91" spans="1:10" x14ac:dyDescent="0.2">
      <c r="A91" s="210" t="s">
        <v>704</v>
      </c>
      <c r="B91" s="210" t="s">
        <v>766</v>
      </c>
      <c r="C91" s="232" t="s">
        <v>777</v>
      </c>
      <c r="D91" s="232">
        <v>1000</v>
      </c>
      <c r="E91" s="232">
        <v>260</v>
      </c>
      <c r="F91" s="232">
        <v>310</v>
      </c>
      <c r="G91" s="232">
        <v>102.67</v>
      </c>
      <c r="H91" s="232" t="s">
        <v>321</v>
      </c>
      <c r="I91" s="242">
        <v>9075</v>
      </c>
      <c r="J91" s="256">
        <f>I91*0.65</f>
        <v>5898.75</v>
      </c>
    </row>
    <row r="92" spans="1:10" x14ac:dyDescent="0.2">
      <c r="A92" s="210" t="s">
        <v>705</v>
      </c>
      <c r="B92" s="210" t="s">
        <v>767</v>
      </c>
      <c r="C92" s="232" t="s">
        <v>777</v>
      </c>
      <c r="D92" s="232">
        <v>1000</v>
      </c>
      <c r="E92" s="232">
        <v>260</v>
      </c>
      <c r="F92" s="232">
        <v>210</v>
      </c>
      <c r="G92" s="232">
        <v>87.67</v>
      </c>
      <c r="H92" s="232" t="s">
        <v>321</v>
      </c>
      <c r="I92" s="242">
        <v>8808</v>
      </c>
      <c r="J92" s="256">
        <f>I92*0.65</f>
        <v>5725.2</v>
      </c>
    </row>
    <row r="93" spans="1:10" x14ac:dyDescent="0.2">
      <c r="A93" s="210" t="s">
        <v>706</v>
      </c>
      <c r="B93" s="210" t="s">
        <v>768</v>
      </c>
      <c r="C93" s="232" t="s">
        <v>777</v>
      </c>
      <c r="D93" s="232">
        <v>1000</v>
      </c>
      <c r="E93" s="232">
        <v>260</v>
      </c>
      <c r="F93" s="232">
        <v>260</v>
      </c>
      <c r="G93" s="232">
        <v>95.17</v>
      </c>
      <c r="H93" s="232" t="s">
        <v>321</v>
      </c>
      <c r="I93" s="242">
        <v>8925</v>
      </c>
      <c r="J93" s="256">
        <f>I93*0.65</f>
        <v>5801.25</v>
      </c>
    </row>
    <row r="94" spans="1:10" ht="12" customHeight="1" x14ac:dyDescent="0.2">
      <c r="A94" s="210" t="s">
        <v>707</v>
      </c>
      <c r="B94" s="210" t="s">
        <v>769</v>
      </c>
      <c r="C94" s="232" t="s">
        <v>777</v>
      </c>
      <c r="D94" s="232">
        <v>1000</v>
      </c>
      <c r="E94" s="232">
        <v>260</v>
      </c>
      <c r="F94" s="232">
        <v>360</v>
      </c>
      <c r="G94" s="232">
        <v>110.17</v>
      </c>
      <c r="H94" s="232" t="s">
        <v>321</v>
      </c>
      <c r="I94" s="242">
        <v>9392</v>
      </c>
      <c r="J94" s="256">
        <f>I94*0.65</f>
        <v>6104.8</v>
      </c>
    </row>
    <row r="95" spans="1:10" ht="12" customHeight="1" x14ac:dyDescent="0.2">
      <c r="A95" s="210" t="s">
        <v>1106</v>
      </c>
      <c r="B95" s="210" t="s">
        <v>1107</v>
      </c>
      <c r="C95" s="232" t="s">
        <v>775</v>
      </c>
      <c r="D95" s="232">
        <v>500</v>
      </c>
      <c r="E95" s="232">
        <v>260</v>
      </c>
      <c r="F95" s="232" t="s">
        <v>276</v>
      </c>
      <c r="G95" s="232" t="s">
        <v>1108</v>
      </c>
      <c r="H95" s="232" t="s">
        <v>321</v>
      </c>
      <c r="I95" s="242">
        <v>11742</v>
      </c>
      <c r="J95" s="256">
        <f>I95*0.65</f>
        <v>7632.3</v>
      </c>
    </row>
    <row r="96" spans="1:10" ht="11.25" customHeight="1" x14ac:dyDescent="0.2">
      <c r="A96" s="212" t="s">
        <v>708</v>
      </c>
      <c r="B96" s="223"/>
      <c r="C96" s="223"/>
      <c r="D96" s="223"/>
      <c r="E96" s="223"/>
      <c r="F96" s="223"/>
      <c r="G96" s="223"/>
      <c r="H96" s="223"/>
      <c r="I96" s="247"/>
      <c r="J96" s="260" t="str">
        <f>IFERROR(I96/#REF!-1,"")</f>
        <v/>
      </c>
    </row>
    <row r="97" spans="1:256" x14ac:dyDescent="0.2">
      <c r="A97" s="210" t="s">
        <v>709</v>
      </c>
      <c r="B97" s="210" t="s">
        <v>770</v>
      </c>
      <c r="C97" s="232" t="s">
        <v>778</v>
      </c>
      <c r="D97" s="232">
        <v>1000</v>
      </c>
      <c r="E97" s="232">
        <v>260</v>
      </c>
      <c r="F97" s="232">
        <v>310</v>
      </c>
      <c r="G97" s="232">
        <v>104.37</v>
      </c>
      <c r="H97" s="232" t="s">
        <v>321</v>
      </c>
      <c r="I97" s="242">
        <v>9642</v>
      </c>
      <c r="J97" s="256">
        <f>I97*0.65</f>
        <v>6267.3</v>
      </c>
    </row>
    <row r="98" spans="1:256" x14ac:dyDescent="0.2">
      <c r="A98" s="210" t="s">
        <v>710</v>
      </c>
      <c r="B98" s="210" t="s">
        <v>771</v>
      </c>
      <c r="C98" s="232" t="s">
        <v>778</v>
      </c>
      <c r="D98" s="232">
        <v>1000</v>
      </c>
      <c r="E98" s="232">
        <v>260</v>
      </c>
      <c r="F98" s="232">
        <v>210</v>
      </c>
      <c r="G98" s="232">
        <v>89.37</v>
      </c>
      <c r="H98" s="232" t="s">
        <v>321</v>
      </c>
      <c r="I98" s="242">
        <v>9375</v>
      </c>
      <c r="J98" s="256">
        <f>I98*0.65</f>
        <v>6093.75</v>
      </c>
    </row>
    <row r="99" spans="1:256" x14ac:dyDescent="0.2">
      <c r="A99" s="210" t="s">
        <v>711</v>
      </c>
      <c r="B99" s="210" t="s">
        <v>772</v>
      </c>
      <c r="C99" s="232" t="s">
        <v>778</v>
      </c>
      <c r="D99" s="232">
        <v>1000</v>
      </c>
      <c r="E99" s="232">
        <v>260</v>
      </c>
      <c r="F99" s="232">
        <v>260</v>
      </c>
      <c r="G99" s="232">
        <v>96.87</v>
      </c>
      <c r="H99" s="232" t="s">
        <v>321</v>
      </c>
      <c r="I99" s="242">
        <v>9492</v>
      </c>
      <c r="J99" s="256">
        <f>I99*0.65</f>
        <v>6169.8</v>
      </c>
    </row>
    <row r="100" spans="1:256" x14ac:dyDescent="0.2">
      <c r="A100" s="210" t="s">
        <v>712</v>
      </c>
      <c r="B100" s="210" t="s">
        <v>773</v>
      </c>
      <c r="C100" s="232" t="s">
        <v>778</v>
      </c>
      <c r="D100" s="232">
        <v>1000</v>
      </c>
      <c r="E100" s="232">
        <v>260</v>
      </c>
      <c r="F100" s="232">
        <v>360</v>
      </c>
      <c r="G100" s="232">
        <v>111.87</v>
      </c>
      <c r="H100" s="232" t="s">
        <v>321</v>
      </c>
      <c r="I100" s="242">
        <v>9958</v>
      </c>
      <c r="J100" s="256">
        <f>I100*0.65</f>
        <v>6472.7</v>
      </c>
    </row>
    <row r="101" spans="1:256" x14ac:dyDescent="0.2">
      <c r="A101" s="210" t="s">
        <v>1350</v>
      </c>
      <c r="B101" s="210" t="s">
        <v>1351</v>
      </c>
      <c r="C101" s="232" t="s">
        <v>778</v>
      </c>
      <c r="D101" s="232">
        <v>500</v>
      </c>
      <c r="E101" s="232">
        <v>260</v>
      </c>
      <c r="F101" s="232" t="s">
        <v>276</v>
      </c>
      <c r="G101" s="232" t="s">
        <v>1108</v>
      </c>
      <c r="H101" s="232" t="s">
        <v>321</v>
      </c>
      <c r="I101" s="242">
        <v>12025</v>
      </c>
      <c r="J101" s="256">
        <f>I101*0.65</f>
        <v>7816.25</v>
      </c>
    </row>
    <row r="102" spans="1:256" ht="18.75" x14ac:dyDescent="0.3">
      <c r="A102" s="524" t="s">
        <v>855</v>
      </c>
      <c r="B102" s="525"/>
      <c r="C102" s="525"/>
      <c r="D102" s="525"/>
      <c r="E102" s="525"/>
      <c r="F102" s="525"/>
      <c r="G102" s="525"/>
      <c r="H102" s="525"/>
      <c r="I102" s="525"/>
      <c r="J102" s="52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  <c r="AF102" s="266"/>
      <c r="AG102" s="266"/>
      <c r="AH102" s="266"/>
      <c r="AI102" s="266"/>
      <c r="AJ102" s="266"/>
      <c r="AK102" s="266"/>
      <c r="AL102" s="266"/>
      <c r="AM102" s="266"/>
      <c r="AN102" s="266"/>
      <c r="AO102" s="266"/>
      <c r="AP102" s="266"/>
      <c r="AQ102" s="266"/>
      <c r="AR102" s="266"/>
      <c r="AS102" s="266"/>
      <c r="AT102" s="266"/>
      <c r="AU102" s="266"/>
      <c r="AV102" s="266"/>
      <c r="AW102" s="266"/>
      <c r="AX102" s="266"/>
      <c r="AY102" s="266"/>
      <c r="AZ102" s="266"/>
      <c r="BA102" s="266"/>
      <c r="BB102" s="266"/>
      <c r="BC102" s="266"/>
      <c r="BD102" s="266"/>
      <c r="BE102" s="266"/>
      <c r="BF102" s="266"/>
      <c r="BG102" s="266"/>
      <c r="BH102" s="266"/>
      <c r="BI102" s="266"/>
      <c r="BJ102" s="266"/>
      <c r="BK102" s="266"/>
      <c r="BL102" s="266"/>
      <c r="BM102" s="266"/>
      <c r="BN102" s="266"/>
      <c r="BO102" s="266"/>
      <c r="BP102" s="266"/>
      <c r="BQ102" s="266"/>
      <c r="BR102" s="266"/>
      <c r="BS102" s="266"/>
      <c r="BT102" s="266"/>
      <c r="BU102" s="266"/>
      <c r="BV102" s="266"/>
      <c r="BW102" s="266"/>
      <c r="BX102" s="266"/>
      <c r="BY102" s="266"/>
      <c r="BZ102" s="266"/>
      <c r="CA102" s="266"/>
      <c r="CB102" s="266"/>
      <c r="CC102" s="266"/>
      <c r="CD102" s="266"/>
      <c r="CE102" s="266"/>
      <c r="CF102" s="266"/>
      <c r="CG102" s="266"/>
      <c r="CH102" s="266"/>
      <c r="CI102" s="266"/>
      <c r="CJ102" s="266"/>
      <c r="CK102" s="266"/>
      <c r="CL102" s="266"/>
      <c r="CM102" s="266"/>
      <c r="CN102" s="266"/>
      <c r="CO102" s="266"/>
      <c r="CP102" s="266"/>
      <c r="CQ102" s="266"/>
      <c r="CR102" s="266"/>
      <c r="CS102" s="266"/>
      <c r="CT102" s="266"/>
      <c r="CU102" s="266"/>
      <c r="CV102" s="266"/>
      <c r="CW102" s="266"/>
      <c r="CX102" s="266"/>
      <c r="CY102" s="266"/>
      <c r="CZ102" s="266"/>
      <c r="DA102" s="266"/>
      <c r="DB102" s="266"/>
      <c r="DC102" s="266"/>
      <c r="DD102" s="266"/>
      <c r="DE102" s="266"/>
      <c r="DF102" s="266"/>
      <c r="DG102" s="266"/>
      <c r="DH102" s="266"/>
      <c r="DI102" s="266"/>
      <c r="DJ102" s="266"/>
      <c r="DK102" s="266"/>
      <c r="DL102" s="266"/>
      <c r="DM102" s="266"/>
      <c r="DN102" s="266"/>
      <c r="DO102" s="266"/>
      <c r="DP102" s="266"/>
      <c r="DQ102" s="266"/>
      <c r="DR102" s="266"/>
      <c r="DS102" s="266"/>
      <c r="DT102" s="266"/>
      <c r="DU102" s="266"/>
      <c r="DV102" s="266"/>
      <c r="DW102" s="266"/>
      <c r="DX102" s="266"/>
      <c r="DY102" s="266"/>
      <c r="DZ102" s="266"/>
      <c r="EA102" s="266"/>
      <c r="EB102" s="266"/>
      <c r="EC102" s="266"/>
      <c r="ED102" s="266"/>
      <c r="EE102" s="266"/>
      <c r="EF102" s="266"/>
      <c r="EG102" s="266"/>
      <c r="EH102" s="266"/>
      <c r="EI102" s="266"/>
      <c r="EJ102" s="266"/>
      <c r="EK102" s="266"/>
      <c r="EL102" s="266"/>
      <c r="EM102" s="266"/>
      <c r="EN102" s="266"/>
      <c r="EO102" s="266"/>
      <c r="EP102" s="266"/>
      <c r="EQ102" s="266"/>
      <c r="ER102" s="266"/>
      <c r="ES102" s="266"/>
      <c r="ET102" s="266"/>
      <c r="EU102" s="266"/>
      <c r="EV102" s="266"/>
      <c r="EW102" s="266"/>
      <c r="EX102" s="266"/>
      <c r="EY102" s="266"/>
      <c r="EZ102" s="266"/>
      <c r="FA102" s="266"/>
      <c r="FB102" s="266"/>
      <c r="FC102" s="266"/>
      <c r="FD102" s="266"/>
      <c r="FE102" s="266"/>
      <c r="FF102" s="266"/>
      <c r="FG102" s="266"/>
      <c r="FH102" s="266"/>
      <c r="FI102" s="266"/>
      <c r="FJ102" s="266"/>
      <c r="FK102" s="266"/>
      <c r="FL102" s="266"/>
      <c r="FM102" s="266"/>
      <c r="FN102" s="266"/>
      <c r="FO102" s="266"/>
      <c r="FP102" s="266"/>
      <c r="FQ102" s="266"/>
      <c r="FR102" s="266"/>
      <c r="FS102" s="266"/>
      <c r="FT102" s="266"/>
      <c r="FU102" s="266"/>
      <c r="FV102" s="266"/>
      <c r="FW102" s="266"/>
      <c r="FX102" s="266"/>
      <c r="FY102" s="266"/>
      <c r="FZ102" s="266"/>
      <c r="GA102" s="266"/>
      <c r="GB102" s="266"/>
      <c r="GC102" s="266"/>
      <c r="GD102" s="266"/>
      <c r="GE102" s="266"/>
      <c r="GF102" s="266"/>
      <c r="GG102" s="266"/>
      <c r="GH102" s="266"/>
      <c r="GI102" s="266"/>
      <c r="GJ102" s="266"/>
      <c r="GK102" s="266"/>
      <c r="GL102" s="266"/>
      <c r="GM102" s="266"/>
      <c r="GN102" s="266"/>
      <c r="GO102" s="266"/>
      <c r="GP102" s="266"/>
      <c r="GQ102" s="266"/>
      <c r="GR102" s="266"/>
      <c r="GS102" s="266"/>
      <c r="GT102" s="266"/>
      <c r="GU102" s="266"/>
      <c r="GV102" s="266"/>
      <c r="GW102" s="266"/>
      <c r="GX102" s="266"/>
      <c r="GY102" s="266"/>
      <c r="GZ102" s="266"/>
      <c r="HA102" s="266"/>
      <c r="HB102" s="266"/>
      <c r="HC102" s="266"/>
      <c r="HD102" s="266"/>
      <c r="HE102" s="266"/>
      <c r="HF102" s="266"/>
      <c r="HG102" s="266"/>
      <c r="HH102" s="266"/>
      <c r="HI102" s="266"/>
      <c r="HJ102" s="266"/>
      <c r="HK102" s="266"/>
      <c r="HL102" s="266"/>
      <c r="HM102" s="266"/>
      <c r="HN102" s="266"/>
      <c r="HO102" s="266"/>
      <c r="HP102" s="266"/>
      <c r="HQ102" s="266"/>
      <c r="HR102" s="266"/>
      <c r="HS102" s="266"/>
      <c r="HT102" s="266"/>
      <c r="HU102" s="266"/>
      <c r="HV102" s="266"/>
      <c r="HW102" s="266"/>
      <c r="HX102" s="266"/>
      <c r="HY102" s="266"/>
      <c r="HZ102" s="266"/>
      <c r="IA102" s="266"/>
      <c r="IB102" s="266"/>
      <c r="IC102" s="266"/>
      <c r="ID102" s="266"/>
      <c r="IE102" s="266"/>
      <c r="IF102" s="266"/>
      <c r="IG102" s="266"/>
      <c r="IH102" s="266"/>
      <c r="II102" s="266"/>
      <c r="IJ102" s="266"/>
      <c r="IK102" s="266"/>
      <c r="IL102" s="266"/>
      <c r="IM102" s="266"/>
      <c r="IN102" s="266"/>
      <c r="IO102" s="266"/>
      <c r="IP102" s="266"/>
      <c r="IQ102" s="266"/>
      <c r="IR102" s="266"/>
      <c r="IS102" s="266"/>
      <c r="IT102" s="266"/>
      <c r="IU102" s="266"/>
      <c r="IV102" s="266"/>
    </row>
    <row r="103" spans="1:256" x14ac:dyDescent="0.2">
      <c r="A103" s="195" t="s">
        <v>645</v>
      </c>
      <c r="B103" s="216"/>
      <c r="C103" s="216"/>
      <c r="D103" s="216"/>
      <c r="E103" s="216"/>
      <c r="F103" s="216"/>
      <c r="G103" s="216"/>
      <c r="H103" s="216"/>
      <c r="I103" s="239"/>
      <c r="J103" s="249" t="str">
        <f>IFERROR(I103/#REF!-1,"")</f>
        <v/>
      </c>
      <c r="K103" s="266"/>
      <c r="L103" s="266"/>
      <c r="M103" s="266"/>
      <c r="N103" s="266"/>
      <c r="O103" s="266"/>
      <c r="P103" s="266"/>
      <c r="Q103" s="266"/>
      <c r="R103" s="266"/>
      <c r="S103" s="266"/>
      <c r="T103" s="266"/>
      <c r="U103" s="266"/>
      <c r="V103" s="266"/>
      <c r="W103" s="266"/>
      <c r="X103" s="266"/>
      <c r="Y103" s="266"/>
      <c r="Z103" s="266"/>
      <c r="AA103" s="266"/>
      <c r="AB103" s="266"/>
      <c r="AC103" s="266"/>
      <c r="AD103" s="266"/>
      <c r="AE103" s="266"/>
      <c r="AF103" s="266"/>
      <c r="AG103" s="266"/>
      <c r="AH103" s="266"/>
      <c r="AI103" s="266"/>
      <c r="AJ103" s="266"/>
      <c r="AK103" s="266"/>
      <c r="AL103" s="266"/>
      <c r="AM103" s="266"/>
      <c r="AN103" s="266"/>
      <c r="AO103" s="266"/>
      <c r="AP103" s="266"/>
      <c r="AQ103" s="266"/>
      <c r="AR103" s="266"/>
      <c r="AS103" s="266"/>
      <c r="AT103" s="266"/>
      <c r="AU103" s="266"/>
      <c r="AV103" s="266"/>
      <c r="AW103" s="266"/>
      <c r="AX103" s="266"/>
      <c r="AY103" s="266"/>
      <c r="AZ103" s="266"/>
      <c r="BA103" s="266"/>
      <c r="BB103" s="266"/>
      <c r="BC103" s="266"/>
      <c r="BD103" s="266"/>
      <c r="BE103" s="266"/>
      <c r="BF103" s="266"/>
      <c r="BG103" s="266"/>
      <c r="BH103" s="266"/>
      <c r="BI103" s="266"/>
      <c r="BJ103" s="266"/>
      <c r="BK103" s="266"/>
      <c r="BL103" s="266"/>
      <c r="BM103" s="266"/>
      <c r="BN103" s="266"/>
      <c r="BO103" s="266"/>
      <c r="BP103" s="266"/>
      <c r="BQ103" s="266"/>
      <c r="BR103" s="266"/>
      <c r="BS103" s="266"/>
      <c r="BT103" s="266"/>
      <c r="BU103" s="266"/>
      <c r="BV103" s="266"/>
      <c r="BW103" s="266"/>
      <c r="BX103" s="266"/>
      <c r="BY103" s="266"/>
      <c r="BZ103" s="266"/>
      <c r="CA103" s="266"/>
      <c r="CB103" s="266"/>
      <c r="CC103" s="266"/>
      <c r="CD103" s="266"/>
      <c r="CE103" s="266"/>
      <c r="CF103" s="266"/>
      <c r="CG103" s="266"/>
      <c r="CH103" s="266"/>
      <c r="CI103" s="266"/>
      <c r="CJ103" s="266"/>
      <c r="CK103" s="266"/>
      <c r="CL103" s="266"/>
      <c r="CM103" s="266"/>
      <c r="CN103" s="266"/>
      <c r="CO103" s="266"/>
      <c r="CP103" s="266"/>
      <c r="CQ103" s="266"/>
      <c r="CR103" s="266"/>
      <c r="CS103" s="266"/>
      <c r="CT103" s="266"/>
      <c r="CU103" s="266"/>
      <c r="CV103" s="266"/>
      <c r="CW103" s="266"/>
      <c r="CX103" s="266"/>
      <c r="CY103" s="266"/>
      <c r="CZ103" s="266"/>
      <c r="DA103" s="266"/>
      <c r="DB103" s="266"/>
      <c r="DC103" s="266"/>
      <c r="DD103" s="266"/>
      <c r="DE103" s="266"/>
      <c r="DF103" s="266"/>
      <c r="DG103" s="266"/>
      <c r="DH103" s="266"/>
      <c r="DI103" s="266"/>
      <c r="DJ103" s="266"/>
      <c r="DK103" s="266"/>
      <c r="DL103" s="266"/>
      <c r="DM103" s="266"/>
      <c r="DN103" s="266"/>
      <c r="DO103" s="266"/>
      <c r="DP103" s="266"/>
      <c r="DQ103" s="266"/>
      <c r="DR103" s="266"/>
      <c r="DS103" s="266"/>
      <c r="DT103" s="266"/>
      <c r="DU103" s="266"/>
      <c r="DV103" s="266"/>
      <c r="DW103" s="266"/>
      <c r="DX103" s="266"/>
      <c r="DY103" s="266"/>
      <c r="DZ103" s="266"/>
      <c r="EA103" s="266"/>
      <c r="EB103" s="266"/>
      <c r="EC103" s="266"/>
      <c r="ED103" s="266"/>
      <c r="EE103" s="266"/>
      <c r="EF103" s="266"/>
      <c r="EG103" s="266"/>
      <c r="EH103" s="266"/>
      <c r="EI103" s="266"/>
      <c r="EJ103" s="266"/>
      <c r="EK103" s="266"/>
      <c r="EL103" s="266"/>
      <c r="EM103" s="266"/>
      <c r="EN103" s="266"/>
      <c r="EO103" s="266"/>
      <c r="EP103" s="266"/>
      <c r="EQ103" s="266"/>
      <c r="ER103" s="266"/>
      <c r="ES103" s="266"/>
      <c r="ET103" s="266"/>
      <c r="EU103" s="266"/>
      <c r="EV103" s="266"/>
      <c r="EW103" s="266"/>
      <c r="EX103" s="266"/>
      <c r="EY103" s="266"/>
      <c r="EZ103" s="266"/>
      <c r="FA103" s="266"/>
      <c r="FB103" s="266"/>
      <c r="FC103" s="266"/>
      <c r="FD103" s="266"/>
      <c r="FE103" s="266"/>
      <c r="FF103" s="266"/>
      <c r="FG103" s="266"/>
      <c r="FH103" s="266"/>
      <c r="FI103" s="266"/>
      <c r="FJ103" s="266"/>
      <c r="FK103" s="266"/>
      <c r="FL103" s="266"/>
      <c r="FM103" s="266"/>
      <c r="FN103" s="266"/>
      <c r="FO103" s="266"/>
      <c r="FP103" s="266"/>
      <c r="FQ103" s="266"/>
      <c r="FR103" s="266"/>
      <c r="FS103" s="266"/>
      <c r="FT103" s="266"/>
      <c r="FU103" s="266"/>
      <c r="FV103" s="266"/>
      <c r="FW103" s="266"/>
      <c r="FX103" s="266"/>
      <c r="FY103" s="266"/>
      <c r="FZ103" s="266"/>
      <c r="GA103" s="266"/>
      <c r="GB103" s="266"/>
      <c r="GC103" s="266"/>
      <c r="GD103" s="266"/>
      <c r="GE103" s="266"/>
      <c r="GF103" s="266"/>
      <c r="GG103" s="266"/>
      <c r="GH103" s="266"/>
      <c r="GI103" s="266"/>
      <c r="GJ103" s="266"/>
      <c r="GK103" s="266"/>
      <c r="GL103" s="266"/>
      <c r="GM103" s="266"/>
      <c r="GN103" s="266"/>
      <c r="GO103" s="266"/>
      <c r="GP103" s="266"/>
      <c r="GQ103" s="266"/>
      <c r="GR103" s="266"/>
      <c r="GS103" s="266"/>
      <c r="GT103" s="266"/>
      <c r="GU103" s="266"/>
      <c r="GV103" s="266"/>
      <c r="GW103" s="266"/>
      <c r="GX103" s="266"/>
      <c r="GY103" s="266"/>
      <c r="GZ103" s="266"/>
      <c r="HA103" s="266"/>
      <c r="HB103" s="266"/>
      <c r="HC103" s="266"/>
      <c r="HD103" s="266"/>
      <c r="HE103" s="266"/>
      <c r="HF103" s="266"/>
      <c r="HG103" s="266"/>
      <c r="HH103" s="266"/>
      <c r="HI103" s="266"/>
      <c r="HJ103" s="266"/>
      <c r="HK103" s="266"/>
      <c r="HL103" s="266"/>
      <c r="HM103" s="266"/>
      <c r="HN103" s="266"/>
      <c r="HO103" s="266"/>
      <c r="HP103" s="266"/>
      <c r="HQ103" s="266"/>
      <c r="HR103" s="266"/>
      <c r="HS103" s="266"/>
      <c r="HT103" s="266"/>
      <c r="HU103" s="266"/>
      <c r="HV103" s="266"/>
      <c r="HW103" s="266"/>
      <c r="HX103" s="266"/>
      <c r="HY103" s="266"/>
      <c r="HZ103" s="266"/>
      <c r="IA103" s="266"/>
      <c r="IB103" s="266"/>
      <c r="IC103" s="266"/>
      <c r="ID103" s="266"/>
      <c r="IE103" s="266"/>
      <c r="IF103" s="266"/>
      <c r="IG103" s="266"/>
      <c r="IH103" s="266"/>
      <c r="II103" s="266"/>
      <c r="IJ103" s="266"/>
      <c r="IK103" s="266"/>
      <c r="IL103" s="266"/>
      <c r="IM103" s="266"/>
      <c r="IN103" s="266"/>
      <c r="IO103" s="266"/>
      <c r="IP103" s="266"/>
      <c r="IQ103" s="266"/>
      <c r="IR103" s="266"/>
      <c r="IS103" s="266"/>
      <c r="IT103" s="266"/>
      <c r="IU103" s="266"/>
      <c r="IV103" s="266"/>
    </row>
    <row r="104" spans="1:256" x14ac:dyDescent="0.2">
      <c r="A104" s="196" t="s">
        <v>786</v>
      </c>
      <c r="B104" s="217"/>
      <c r="C104" s="217"/>
      <c r="D104" s="217"/>
      <c r="E104" s="217"/>
      <c r="F104" s="217"/>
      <c r="G104" s="217"/>
      <c r="H104" s="217"/>
      <c r="I104" s="240"/>
      <c r="J104" s="250" t="str">
        <f>IFERROR(I104/#REF!-1,"")</f>
        <v/>
      </c>
      <c r="K104" s="266"/>
      <c r="L104" s="266"/>
      <c r="M104" s="266"/>
      <c r="N104" s="266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  <c r="AA104" s="266"/>
      <c r="AB104" s="266"/>
      <c r="AC104" s="266"/>
      <c r="AD104" s="266"/>
      <c r="AE104" s="266"/>
      <c r="AF104" s="266"/>
      <c r="AG104" s="266"/>
      <c r="AH104" s="266"/>
      <c r="AI104" s="266"/>
      <c r="AJ104" s="266"/>
      <c r="AK104" s="266"/>
      <c r="AL104" s="266"/>
      <c r="AM104" s="266"/>
      <c r="AN104" s="266"/>
      <c r="AO104" s="266"/>
      <c r="AP104" s="266"/>
      <c r="AQ104" s="266"/>
      <c r="AR104" s="266"/>
      <c r="AS104" s="266"/>
      <c r="AT104" s="266"/>
      <c r="AU104" s="266"/>
      <c r="AV104" s="266"/>
      <c r="AW104" s="266"/>
      <c r="AX104" s="266"/>
      <c r="AY104" s="266"/>
      <c r="AZ104" s="266"/>
      <c r="BA104" s="266"/>
      <c r="BB104" s="266"/>
      <c r="BC104" s="266"/>
      <c r="BD104" s="266"/>
      <c r="BE104" s="266"/>
      <c r="BF104" s="266"/>
      <c r="BG104" s="266"/>
      <c r="BH104" s="266"/>
      <c r="BI104" s="266"/>
      <c r="BJ104" s="266"/>
      <c r="BK104" s="266"/>
      <c r="BL104" s="266"/>
      <c r="BM104" s="266"/>
      <c r="BN104" s="266"/>
      <c r="BO104" s="266"/>
      <c r="BP104" s="266"/>
      <c r="BQ104" s="266"/>
      <c r="BR104" s="266"/>
      <c r="BS104" s="266"/>
      <c r="BT104" s="266"/>
      <c r="BU104" s="266"/>
      <c r="BV104" s="266"/>
      <c r="BW104" s="266"/>
      <c r="BX104" s="266"/>
      <c r="BY104" s="266"/>
      <c r="BZ104" s="266"/>
      <c r="CA104" s="266"/>
      <c r="CB104" s="266"/>
      <c r="CC104" s="266"/>
      <c r="CD104" s="266"/>
      <c r="CE104" s="266"/>
      <c r="CF104" s="266"/>
      <c r="CG104" s="266"/>
      <c r="CH104" s="266"/>
      <c r="CI104" s="266"/>
      <c r="CJ104" s="266"/>
      <c r="CK104" s="266"/>
      <c r="CL104" s="266"/>
      <c r="CM104" s="266"/>
      <c r="CN104" s="266"/>
      <c r="CO104" s="266"/>
      <c r="CP104" s="266"/>
      <c r="CQ104" s="266"/>
      <c r="CR104" s="266"/>
      <c r="CS104" s="266"/>
      <c r="CT104" s="266"/>
      <c r="CU104" s="266"/>
      <c r="CV104" s="266"/>
      <c r="CW104" s="266"/>
      <c r="CX104" s="266"/>
      <c r="CY104" s="266"/>
      <c r="CZ104" s="266"/>
      <c r="DA104" s="266"/>
      <c r="DB104" s="266"/>
      <c r="DC104" s="266"/>
      <c r="DD104" s="266"/>
      <c r="DE104" s="266"/>
      <c r="DF104" s="266"/>
      <c r="DG104" s="266"/>
      <c r="DH104" s="266"/>
      <c r="DI104" s="266"/>
      <c r="DJ104" s="266"/>
      <c r="DK104" s="266"/>
      <c r="DL104" s="266"/>
      <c r="DM104" s="266"/>
      <c r="DN104" s="266"/>
      <c r="DO104" s="266"/>
      <c r="DP104" s="266"/>
      <c r="DQ104" s="266"/>
      <c r="DR104" s="266"/>
      <c r="DS104" s="266"/>
      <c r="DT104" s="266"/>
      <c r="DU104" s="266"/>
      <c r="DV104" s="266"/>
      <c r="DW104" s="266"/>
      <c r="DX104" s="266"/>
      <c r="DY104" s="266"/>
      <c r="DZ104" s="266"/>
      <c r="EA104" s="266"/>
      <c r="EB104" s="266"/>
      <c r="EC104" s="266"/>
      <c r="ED104" s="266"/>
      <c r="EE104" s="266"/>
      <c r="EF104" s="266"/>
      <c r="EG104" s="266"/>
      <c r="EH104" s="266"/>
      <c r="EI104" s="266"/>
      <c r="EJ104" s="266"/>
      <c r="EK104" s="266"/>
      <c r="EL104" s="266"/>
      <c r="EM104" s="266"/>
      <c r="EN104" s="266"/>
      <c r="EO104" s="266"/>
      <c r="EP104" s="266"/>
      <c r="EQ104" s="266"/>
      <c r="ER104" s="266"/>
      <c r="ES104" s="266"/>
      <c r="ET104" s="266"/>
      <c r="EU104" s="266"/>
      <c r="EV104" s="266"/>
      <c r="EW104" s="266"/>
      <c r="EX104" s="266"/>
      <c r="EY104" s="266"/>
      <c r="EZ104" s="266"/>
      <c r="FA104" s="266"/>
      <c r="FB104" s="266"/>
      <c r="FC104" s="266"/>
      <c r="FD104" s="266"/>
      <c r="FE104" s="266"/>
      <c r="FF104" s="266"/>
      <c r="FG104" s="266"/>
      <c r="FH104" s="266"/>
      <c r="FI104" s="266"/>
      <c r="FJ104" s="266"/>
      <c r="FK104" s="266"/>
      <c r="FL104" s="266"/>
      <c r="FM104" s="266"/>
      <c r="FN104" s="266"/>
      <c r="FO104" s="266"/>
      <c r="FP104" s="266"/>
      <c r="FQ104" s="266"/>
      <c r="FR104" s="266"/>
      <c r="FS104" s="266"/>
      <c r="FT104" s="266"/>
      <c r="FU104" s="266"/>
      <c r="FV104" s="266"/>
      <c r="FW104" s="266"/>
      <c r="FX104" s="266"/>
      <c r="FY104" s="266"/>
      <c r="FZ104" s="266"/>
      <c r="GA104" s="266"/>
      <c r="GB104" s="266"/>
      <c r="GC104" s="266"/>
      <c r="GD104" s="266"/>
      <c r="GE104" s="266"/>
      <c r="GF104" s="266"/>
      <c r="GG104" s="266"/>
      <c r="GH104" s="266"/>
      <c r="GI104" s="266"/>
      <c r="GJ104" s="266"/>
      <c r="GK104" s="266"/>
      <c r="GL104" s="266"/>
      <c r="GM104" s="266"/>
      <c r="GN104" s="266"/>
      <c r="GO104" s="266"/>
      <c r="GP104" s="266"/>
      <c r="GQ104" s="266"/>
      <c r="GR104" s="266"/>
      <c r="GS104" s="266"/>
      <c r="GT104" s="266"/>
      <c r="GU104" s="266"/>
      <c r="GV104" s="266"/>
      <c r="GW104" s="266"/>
      <c r="GX104" s="266"/>
      <c r="GY104" s="266"/>
      <c r="GZ104" s="266"/>
      <c r="HA104" s="266"/>
      <c r="HB104" s="266"/>
      <c r="HC104" s="266"/>
      <c r="HD104" s="266"/>
      <c r="HE104" s="266"/>
      <c r="HF104" s="266"/>
      <c r="HG104" s="266"/>
      <c r="HH104" s="266"/>
      <c r="HI104" s="266"/>
      <c r="HJ104" s="266"/>
      <c r="HK104" s="266"/>
      <c r="HL104" s="266"/>
      <c r="HM104" s="266"/>
      <c r="HN104" s="266"/>
      <c r="HO104" s="266"/>
      <c r="HP104" s="266"/>
      <c r="HQ104" s="266"/>
      <c r="HR104" s="266"/>
      <c r="HS104" s="266"/>
      <c r="HT104" s="266"/>
      <c r="HU104" s="266"/>
      <c r="HV104" s="266"/>
      <c r="HW104" s="266"/>
      <c r="HX104" s="266"/>
      <c r="HY104" s="266"/>
      <c r="HZ104" s="266"/>
      <c r="IA104" s="266"/>
      <c r="IB104" s="266"/>
      <c r="IC104" s="266"/>
      <c r="ID104" s="266"/>
      <c r="IE104" s="266"/>
      <c r="IF104" s="266"/>
      <c r="IG104" s="266"/>
      <c r="IH104" s="266"/>
      <c r="II104" s="266"/>
      <c r="IJ104" s="266"/>
      <c r="IK104" s="266"/>
      <c r="IL104" s="266"/>
      <c r="IM104" s="266"/>
      <c r="IN104" s="266"/>
      <c r="IO104" s="266"/>
      <c r="IP104" s="266"/>
      <c r="IQ104" s="266"/>
      <c r="IR104" s="266"/>
      <c r="IS104" s="266"/>
      <c r="IT104" s="266"/>
      <c r="IU104" s="266"/>
      <c r="IV104" s="266"/>
    </row>
    <row r="105" spans="1:256" x14ac:dyDescent="0.2">
      <c r="A105" s="198" t="s">
        <v>787</v>
      </c>
      <c r="B105" s="198" t="s">
        <v>788</v>
      </c>
      <c r="C105" s="228" t="s">
        <v>774</v>
      </c>
      <c r="D105" s="228">
        <v>1000</v>
      </c>
      <c r="E105" s="228">
        <v>160</v>
      </c>
      <c r="F105" s="228">
        <v>100</v>
      </c>
      <c r="G105" s="228">
        <v>13.8</v>
      </c>
      <c r="H105" s="228">
        <v>28</v>
      </c>
      <c r="I105" s="267">
        <v>3545</v>
      </c>
      <c r="J105" s="269">
        <f>I105*0.7</f>
        <v>2481.5</v>
      </c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  <c r="AA105" s="266"/>
      <c r="AB105" s="266"/>
      <c r="AC105" s="266"/>
      <c r="AD105" s="266"/>
      <c r="AE105" s="266"/>
      <c r="AF105" s="266"/>
      <c r="AG105" s="266"/>
      <c r="AH105" s="266"/>
      <c r="AI105" s="266"/>
      <c r="AJ105" s="266"/>
      <c r="AK105" s="266"/>
      <c r="AL105" s="266"/>
      <c r="AM105" s="266"/>
      <c r="AN105" s="266"/>
      <c r="AO105" s="266"/>
      <c r="AP105" s="266"/>
      <c r="AQ105" s="266"/>
      <c r="AR105" s="266"/>
      <c r="AS105" s="266"/>
      <c r="AT105" s="266"/>
      <c r="AU105" s="266"/>
      <c r="AV105" s="266"/>
      <c r="AW105" s="266"/>
      <c r="AX105" s="266"/>
      <c r="AY105" s="266"/>
      <c r="AZ105" s="266"/>
      <c r="BA105" s="266"/>
      <c r="BB105" s="266"/>
      <c r="BC105" s="266"/>
      <c r="BD105" s="266"/>
      <c r="BE105" s="266"/>
      <c r="BF105" s="266"/>
      <c r="BG105" s="266"/>
      <c r="BH105" s="266"/>
      <c r="BI105" s="266"/>
      <c r="BJ105" s="266"/>
      <c r="BK105" s="266"/>
      <c r="BL105" s="266"/>
      <c r="BM105" s="266"/>
      <c r="BN105" s="266"/>
      <c r="BO105" s="266"/>
      <c r="BP105" s="266"/>
      <c r="BQ105" s="266"/>
      <c r="BR105" s="266"/>
      <c r="BS105" s="266"/>
      <c r="BT105" s="266"/>
      <c r="BU105" s="266"/>
      <c r="BV105" s="266"/>
      <c r="BW105" s="266"/>
      <c r="BX105" s="266"/>
      <c r="BY105" s="266"/>
      <c r="BZ105" s="266"/>
      <c r="CA105" s="266"/>
      <c r="CB105" s="266"/>
      <c r="CC105" s="266"/>
      <c r="CD105" s="266"/>
      <c r="CE105" s="266"/>
      <c r="CF105" s="266"/>
      <c r="CG105" s="266"/>
      <c r="CH105" s="266"/>
      <c r="CI105" s="266"/>
      <c r="CJ105" s="266"/>
      <c r="CK105" s="266"/>
      <c r="CL105" s="266"/>
      <c r="CM105" s="266"/>
      <c r="CN105" s="266"/>
      <c r="CO105" s="266"/>
      <c r="CP105" s="266"/>
      <c r="CQ105" s="266"/>
      <c r="CR105" s="266"/>
      <c r="CS105" s="266"/>
      <c r="CT105" s="266"/>
      <c r="CU105" s="266"/>
      <c r="CV105" s="266"/>
      <c r="CW105" s="266"/>
      <c r="CX105" s="266"/>
      <c r="CY105" s="266"/>
      <c r="CZ105" s="266"/>
      <c r="DA105" s="266"/>
      <c r="DB105" s="266"/>
      <c r="DC105" s="266"/>
      <c r="DD105" s="266"/>
      <c r="DE105" s="266"/>
      <c r="DF105" s="266"/>
      <c r="DG105" s="266"/>
      <c r="DH105" s="266"/>
      <c r="DI105" s="266"/>
      <c r="DJ105" s="266"/>
      <c r="DK105" s="266"/>
      <c r="DL105" s="266"/>
      <c r="DM105" s="266"/>
      <c r="DN105" s="266"/>
      <c r="DO105" s="266"/>
      <c r="DP105" s="266"/>
      <c r="DQ105" s="266"/>
      <c r="DR105" s="266"/>
      <c r="DS105" s="266"/>
      <c r="DT105" s="266"/>
      <c r="DU105" s="266"/>
      <c r="DV105" s="266"/>
      <c r="DW105" s="266"/>
      <c r="DX105" s="266"/>
      <c r="DY105" s="266"/>
      <c r="DZ105" s="266"/>
      <c r="EA105" s="266"/>
      <c r="EB105" s="266"/>
      <c r="EC105" s="266"/>
      <c r="ED105" s="266"/>
      <c r="EE105" s="266"/>
      <c r="EF105" s="266"/>
      <c r="EG105" s="266"/>
      <c r="EH105" s="266"/>
      <c r="EI105" s="266"/>
      <c r="EJ105" s="266"/>
      <c r="EK105" s="266"/>
      <c r="EL105" s="266"/>
      <c r="EM105" s="266"/>
      <c r="EN105" s="266"/>
      <c r="EO105" s="266"/>
      <c r="EP105" s="266"/>
      <c r="EQ105" s="266"/>
      <c r="ER105" s="266"/>
      <c r="ES105" s="266"/>
      <c r="ET105" s="266"/>
      <c r="EU105" s="266"/>
      <c r="EV105" s="266"/>
      <c r="EW105" s="266"/>
      <c r="EX105" s="266"/>
      <c r="EY105" s="266"/>
      <c r="EZ105" s="266"/>
      <c r="FA105" s="266"/>
      <c r="FB105" s="266"/>
      <c r="FC105" s="266"/>
      <c r="FD105" s="266"/>
      <c r="FE105" s="266"/>
      <c r="FF105" s="266"/>
      <c r="FG105" s="266"/>
      <c r="FH105" s="266"/>
      <c r="FI105" s="266"/>
      <c r="FJ105" s="266"/>
      <c r="FK105" s="266"/>
      <c r="FL105" s="266"/>
      <c r="FM105" s="266"/>
      <c r="FN105" s="266"/>
      <c r="FO105" s="266"/>
      <c r="FP105" s="266"/>
      <c r="FQ105" s="266"/>
      <c r="FR105" s="266"/>
      <c r="FS105" s="266"/>
      <c r="FT105" s="266"/>
      <c r="FU105" s="266"/>
      <c r="FV105" s="266"/>
      <c r="FW105" s="266"/>
      <c r="FX105" s="266"/>
      <c r="FY105" s="266"/>
      <c r="FZ105" s="266"/>
      <c r="GA105" s="266"/>
      <c r="GB105" s="266"/>
      <c r="GC105" s="266"/>
      <c r="GD105" s="266"/>
      <c r="GE105" s="266"/>
      <c r="GF105" s="266"/>
      <c r="GG105" s="266"/>
      <c r="GH105" s="266"/>
      <c r="GI105" s="266"/>
      <c r="GJ105" s="266"/>
      <c r="GK105" s="266"/>
      <c r="GL105" s="266"/>
      <c r="GM105" s="266"/>
      <c r="GN105" s="266"/>
      <c r="GO105" s="266"/>
      <c r="GP105" s="266"/>
      <c r="GQ105" s="266"/>
      <c r="GR105" s="266"/>
      <c r="GS105" s="266"/>
      <c r="GT105" s="266"/>
      <c r="GU105" s="266"/>
      <c r="GV105" s="266"/>
      <c r="GW105" s="266"/>
      <c r="GX105" s="266"/>
      <c r="GY105" s="266"/>
      <c r="GZ105" s="266"/>
      <c r="HA105" s="266"/>
      <c r="HB105" s="266"/>
      <c r="HC105" s="266"/>
      <c r="HD105" s="266"/>
      <c r="HE105" s="266"/>
      <c r="HF105" s="266"/>
      <c r="HG105" s="266"/>
      <c r="HH105" s="266"/>
      <c r="HI105" s="266"/>
      <c r="HJ105" s="266"/>
      <c r="HK105" s="266"/>
      <c r="HL105" s="266"/>
      <c r="HM105" s="266"/>
      <c r="HN105" s="266"/>
      <c r="HO105" s="266"/>
      <c r="HP105" s="266"/>
      <c r="HQ105" s="266"/>
      <c r="HR105" s="266"/>
      <c r="HS105" s="266"/>
      <c r="HT105" s="266"/>
      <c r="HU105" s="266"/>
      <c r="HV105" s="266"/>
      <c r="HW105" s="266"/>
      <c r="HX105" s="266"/>
      <c r="HY105" s="266"/>
      <c r="HZ105" s="266"/>
      <c r="IA105" s="266"/>
      <c r="IB105" s="266"/>
      <c r="IC105" s="266"/>
      <c r="ID105" s="266"/>
      <c r="IE105" s="266"/>
      <c r="IF105" s="266"/>
      <c r="IG105" s="266"/>
      <c r="IH105" s="266"/>
      <c r="II105" s="266"/>
      <c r="IJ105" s="266"/>
      <c r="IK105" s="266"/>
      <c r="IL105" s="266"/>
      <c r="IM105" s="266"/>
      <c r="IN105" s="266"/>
      <c r="IO105" s="266"/>
      <c r="IP105" s="266"/>
      <c r="IQ105" s="266"/>
      <c r="IR105" s="266"/>
      <c r="IS105" s="266"/>
      <c r="IT105" s="266"/>
      <c r="IU105" s="266"/>
      <c r="IV105" s="266"/>
    </row>
    <row r="106" spans="1:256" x14ac:dyDescent="0.2">
      <c r="A106" s="198" t="s">
        <v>789</v>
      </c>
      <c r="B106" s="198" t="s">
        <v>790</v>
      </c>
      <c r="C106" s="228" t="s">
        <v>774</v>
      </c>
      <c r="D106" s="228">
        <v>1000</v>
      </c>
      <c r="E106" s="228">
        <v>160</v>
      </c>
      <c r="F106" s="228">
        <v>210</v>
      </c>
      <c r="G106" s="228">
        <v>21.01</v>
      </c>
      <c r="H106" s="228">
        <v>21</v>
      </c>
      <c r="I106" s="267">
        <v>4818</v>
      </c>
      <c r="J106" s="269">
        <f>I106*0.7</f>
        <v>3372.6</v>
      </c>
      <c r="K106" s="266"/>
      <c r="L106" s="266"/>
      <c r="M106" s="266"/>
      <c r="N106" s="266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266"/>
      <c r="Z106" s="266"/>
      <c r="AA106" s="266"/>
      <c r="AB106" s="266"/>
      <c r="AC106" s="266"/>
      <c r="AD106" s="266"/>
      <c r="AE106" s="266"/>
      <c r="AF106" s="266"/>
      <c r="AG106" s="266"/>
      <c r="AH106" s="266"/>
      <c r="AI106" s="266"/>
      <c r="AJ106" s="266"/>
      <c r="AK106" s="266"/>
      <c r="AL106" s="266"/>
      <c r="AM106" s="266"/>
      <c r="AN106" s="266"/>
      <c r="AO106" s="266"/>
      <c r="AP106" s="266"/>
      <c r="AQ106" s="266"/>
      <c r="AR106" s="266"/>
      <c r="AS106" s="266"/>
      <c r="AT106" s="266"/>
      <c r="AU106" s="266"/>
      <c r="AV106" s="266"/>
      <c r="AW106" s="266"/>
      <c r="AX106" s="266"/>
      <c r="AY106" s="266"/>
      <c r="AZ106" s="266"/>
      <c r="BA106" s="266"/>
      <c r="BB106" s="266"/>
      <c r="BC106" s="266"/>
      <c r="BD106" s="266"/>
      <c r="BE106" s="266"/>
      <c r="BF106" s="266"/>
      <c r="BG106" s="266"/>
      <c r="BH106" s="266"/>
      <c r="BI106" s="266"/>
      <c r="BJ106" s="266"/>
      <c r="BK106" s="266"/>
      <c r="BL106" s="266"/>
      <c r="BM106" s="266"/>
      <c r="BN106" s="266"/>
      <c r="BO106" s="266"/>
      <c r="BP106" s="266"/>
      <c r="BQ106" s="266"/>
      <c r="BR106" s="266"/>
      <c r="BS106" s="266"/>
      <c r="BT106" s="266"/>
      <c r="BU106" s="266"/>
      <c r="BV106" s="266"/>
      <c r="BW106" s="266"/>
      <c r="BX106" s="266"/>
      <c r="BY106" s="266"/>
      <c r="BZ106" s="266"/>
      <c r="CA106" s="266"/>
      <c r="CB106" s="266"/>
      <c r="CC106" s="266"/>
      <c r="CD106" s="266"/>
      <c r="CE106" s="266"/>
      <c r="CF106" s="266"/>
      <c r="CG106" s="266"/>
      <c r="CH106" s="266"/>
      <c r="CI106" s="266"/>
      <c r="CJ106" s="266"/>
      <c r="CK106" s="266"/>
      <c r="CL106" s="266"/>
      <c r="CM106" s="266"/>
      <c r="CN106" s="266"/>
      <c r="CO106" s="266"/>
      <c r="CP106" s="266"/>
      <c r="CQ106" s="266"/>
      <c r="CR106" s="266"/>
      <c r="CS106" s="266"/>
      <c r="CT106" s="266"/>
      <c r="CU106" s="266"/>
      <c r="CV106" s="266"/>
      <c r="CW106" s="266"/>
      <c r="CX106" s="266"/>
      <c r="CY106" s="266"/>
      <c r="CZ106" s="266"/>
      <c r="DA106" s="266"/>
      <c r="DB106" s="266"/>
      <c r="DC106" s="266"/>
      <c r="DD106" s="266"/>
      <c r="DE106" s="266"/>
      <c r="DF106" s="266"/>
      <c r="DG106" s="266"/>
      <c r="DH106" s="266"/>
      <c r="DI106" s="266"/>
      <c r="DJ106" s="266"/>
      <c r="DK106" s="266"/>
      <c r="DL106" s="266"/>
      <c r="DM106" s="266"/>
      <c r="DN106" s="266"/>
      <c r="DO106" s="266"/>
      <c r="DP106" s="266"/>
      <c r="DQ106" s="266"/>
      <c r="DR106" s="266"/>
      <c r="DS106" s="266"/>
      <c r="DT106" s="266"/>
      <c r="DU106" s="266"/>
      <c r="DV106" s="266"/>
      <c r="DW106" s="266"/>
      <c r="DX106" s="266"/>
      <c r="DY106" s="266"/>
      <c r="DZ106" s="266"/>
      <c r="EA106" s="266"/>
      <c r="EB106" s="266"/>
      <c r="EC106" s="266"/>
      <c r="ED106" s="266"/>
      <c r="EE106" s="266"/>
      <c r="EF106" s="266"/>
      <c r="EG106" s="266"/>
      <c r="EH106" s="266"/>
      <c r="EI106" s="266"/>
      <c r="EJ106" s="266"/>
      <c r="EK106" s="266"/>
      <c r="EL106" s="266"/>
      <c r="EM106" s="266"/>
      <c r="EN106" s="266"/>
      <c r="EO106" s="266"/>
      <c r="EP106" s="266"/>
      <c r="EQ106" s="266"/>
      <c r="ER106" s="266"/>
      <c r="ES106" s="266"/>
      <c r="ET106" s="266"/>
      <c r="EU106" s="266"/>
      <c r="EV106" s="266"/>
      <c r="EW106" s="266"/>
      <c r="EX106" s="266"/>
      <c r="EY106" s="266"/>
      <c r="EZ106" s="266"/>
      <c r="FA106" s="266"/>
      <c r="FB106" s="266"/>
      <c r="FC106" s="266"/>
      <c r="FD106" s="266"/>
      <c r="FE106" s="266"/>
      <c r="FF106" s="266"/>
      <c r="FG106" s="266"/>
      <c r="FH106" s="266"/>
      <c r="FI106" s="266"/>
      <c r="FJ106" s="266"/>
      <c r="FK106" s="266"/>
      <c r="FL106" s="266"/>
      <c r="FM106" s="266"/>
      <c r="FN106" s="266"/>
      <c r="FO106" s="266"/>
      <c r="FP106" s="266"/>
      <c r="FQ106" s="266"/>
      <c r="FR106" s="266"/>
      <c r="FS106" s="266"/>
      <c r="FT106" s="266"/>
      <c r="FU106" s="266"/>
      <c r="FV106" s="266"/>
      <c r="FW106" s="266"/>
      <c r="FX106" s="266"/>
      <c r="FY106" s="266"/>
      <c r="FZ106" s="266"/>
      <c r="GA106" s="266"/>
      <c r="GB106" s="266"/>
      <c r="GC106" s="266"/>
      <c r="GD106" s="266"/>
      <c r="GE106" s="266"/>
      <c r="GF106" s="266"/>
      <c r="GG106" s="266"/>
      <c r="GH106" s="266"/>
      <c r="GI106" s="266"/>
      <c r="GJ106" s="266"/>
      <c r="GK106" s="266"/>
      <c r="GL106" s="266"/>
      <c r="GM106" s="266"/>
      <c r="GN106" s="266"/>
      <c r="GO106" s="266"/>
      <c r="GP106" s="266"/>
      <c r="GQ106" s="266"/>
      <c r="GR106" s="266"/>
      <c r="GS106" s="266"/>
      <c r="GT106" s="266"/>
      <c r="GU106" s="266"/>
      <c r="GV106" s="266"/>
      <c r="GW106" s="266"/>
      <c r="GX106" s="266"/>
      <c r="GY106" s="266"/>
      <c r="GZ106" s="266"/>
      <c r="HA106" s="266"/>
      <c r="HB106" s="266"/>
      <c r="HC106" s="266"/>
      <c r="HD106" s="266"/>
      <c r="HE106" s="266"/>
      <c r="HF106" s="266"/>
      <c r="HG106" s="266"/>
      <c r="HH106" s="266"/>
      <c r="HI106" s="266"/>
      <c r="HJ106" s="266"/>
      <c r="HK106" s="266"/>
      <c r="HL106" s="266"/>
      <c r="HM106" s="266"/>
      <c r="HN106" s="266"/>
      <c r="HO106" s="266"/>
      <c r="HP106" s="266"/>
      <c r="HQ106" s="266"/>
      <c r="HR106" s="266"/>
      <c r="HS106" s="266"/>
      <c r="HT106" s="266"/>
      <c r="HU106" s="266"/>
      <c r="HV106" s="266"/>
      <c r="HW106" s="266"/>
      <c r="HX106" s="266"/>
      <c r="HY106" s="266"/>
      <c r="HZ106" s="266"/>
      <c r="IA106" s="266"/>
      <c r="IB106" s="266"/>
      <c r="IC106" s="266"/>
      <c r="ID106" s="266"/>
      <c r="IE106" s="266"/>
      <c r="IF106" s="266"/>
      <c r="IG106" s="266"/>
      <c r="IH106" s="266"/>
      <c r="II106" s="266"/>
      <c r="IJ106" s="266"/>
      <c r="IK106" s="266"/>
      <c r="IL106" s="266"/>
      <c r="IM106" s="266"/>
      <c r="IN106" s="266"/>
      <c r="IO106" s="266"/>
      <c r="IP106" s="266"/>
      <c r="IQ106" s="266"/>
      <c r="IR106" s="266"/>
      <c r="IS106" s="266"/>
      <c r="IT106" s="266"/>
      <c r="IU106" s="266"/>
      <c r="IV106" s="266"/>
    </row>
    <row r="107" spans="1:256" x14ac:dyDescent="0.2">
      <c r="A107" s="198" t="s">
        <v>791</v>
      </c>
      <c r="B107" s="198" t="s">
        <v>792</v>
      </c>
      <c r="C107" s="228" t="s">
        <v>774</v>
      </c>
      <c r="D107" s="228">
        <v>1000</v>
      </c>
      <c r="E107" s="228">
        <v>160</v>
      </c>
      <c r="F107" s="228">
        <v>260</v>
      </c>
      <c r="G107" s="228">
        <v>24.91</v>
      </c>
      <c r="H107" s="228">
        <v>21</v>
      </c>
      <c r="I107" s="267">
        <v>5520</v>
      </c>
      <c r="J107" s="269">
        <f>I107*0.7</f>
        <v>3863.9999999999995</v>
      </c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  <c r="AD107" s="266"/>
      <c r="AE107" s="266"/>
      <c r="AF107" s="266"/>
      <c r="AG107" s="266"/>
      <c r="AH107" s="266"/>
      <c r="AI107" s="266"/>
      <c r="AJ107" s="266"/>
      <c r="AK107" s="266"/>
      <c r="AL107" s="266"/>
      <c r="AM107" s="266"/>
      <c r="AN107" s="266"/>
      <c r="AO107" s="266"/>
      <c r="AP107" s="266"/>
      <c r="AQ107" s="266"/>
      <c r="AR107" s="266"/>
      <c r="AS107" s="266"/>
      <c r="AT107" s="266"/>
      <c r="AU107" s="266"/>
      <c r="AV107" s="266"/>
      <c r="AW107" s="266"/>
      <c r="AX107" s="266"/>
      <c r="AY107" s="266"/>
      <c r="AZ107" s="266"/>
      <c r="BA107" s="266"/>
      <c r="BB107" s="266"/>
      <c r="BC107" s="266"/>
      <c r="BD107" s="266"/>
      <c r="BE107" s="266"/>
      <c r="BF107" s="266"/>
      <c r="BG107" s="266"/>
      <c r="BH107" s="266"/>
      <c r="BI107" s="266"/>
      <c r="BJ107" s="266"/>
      <c r="BK107" s="266"/>
      <c r="BL107" s="266"/>
      <c r="BM107" s="266"/>
      <c r="BN107" s="266"/>
      <c r="BO107" s="266"/>
      <c r="BP107" s="266"/>
      <c r="BQ107" s="266"/>
      <c r="BR107" s="266"/>
      <c r="BS107" s="266"/>
      <c r="BT107" s="266"/>
      <c r="BU107" s="266"/>
      <c r="BV107" s="266"/>
      <c r="BW107" s="266"/>
      <c r="BX107" s="266"/>
      <c r="BY107" s="266"/>
      <c r="BZ107" s="266"/>
      <c r="CA107" s="266"/>
      <c r="CB107" s="266"/>
      <c r="CC107" s="266"/>
      <c r="CD107" s="266"/>
      <c r="CE107" s="266"/>
      <c r="CF107" s="266"/>
      <c r="CG107" s="266"/>
      <c r="CH107" s="266"/>
      <c r="CI107" s="266"/>
      <c r="CJ107" s="266"/>
      <c r="CK107" s="266"/>
      <c r="CL107" s="266"/>
      <c r="CM107" s="266"/>
      <c r="CN107" s="266"/>
      <c r="CO107" s="266"/>
      <c r="CP107" s="266"/>
      <c r="CQ107" s="266"/>
      <c r="CR107" s="266"/>
      <c r="CS107" s="266"/>
      <c r="CT107" s="266"/>
      <c r="CU107" s="266"/>
      <c r="CV107" s="266"/>
      <c r="CW107" s="266"/>
      <c r="CX107" s="266"/>
      <c r="CY107" s="266"/>
      <c r="CZ107" s="266"/>
      <c r="DA107" s="266"/>
      <c r="DB107" s="266"/>
      <c r="DC107" s="266"/>
      <c r="DD107" s="266"/>
      <c r="DE107" s="266"/>
      <c r="DF107" s="266"/>
      <c r="DG107" s="266"/>
      <c r="DH107" s="266"/>
      <c r="DI107" s="266"/>
      <c r="DJ107" s="266"/>
      <c r="DK107" s="266"/>
      <c r="DL107" s="266"/>
      <c r="DM107" s="266"/>
      <c r="DN107" s="266"/>
      <c r="DO107" s="266"/>
      <c r="DP107" s="266"/>
      <c r="DQ107" s="266"/>
      <c r="DR107" s="266"/>
      <c r="DS107" s="266"/>
      <c r="DT107" s="266"/>
      <c r="DU107" s="266"/>
      <c r="DV107" s="266"/>
      <c r="DW107" s="266"/>
      <c r="DX107" s="266"/>
      <c r="DY107" s="266"/>
      <c r="DZ107" s="266"/>
      <c r="EA107" s="266"/>
      <c r="EB107" s="266"/>
      <c r="EC107" s="266"/>
      <c r="ED107" s="266"/>
      <c r="EE107" s="266"/>
      <c r="EF107" s="266"/>
      <c r="EG107" s="266"/>
      <c r="EH107" s="266"/>
      <c r="EI107" s="266"/>
      <c r="EJ107" s="266"/>
      <c r="EK107" s="266"/>
      <c r="EL107" s="266"/>
      <c r="EM107" s="266"/>
      <c r="EN107" s="266"/>
      <c r="EO107" s="266"/>
      <c r="EP107" s="266"/>
      <c r="EQ107" s="266"/>
      <c r="ER107" s="266"/>
      <c r="ES107" s="266"/>
      <c r="ET107" s="266"/>
      <c r="EU107" s="266"/>
      <c r="EV107" s="266"/>
      <c r="EW107" s="266"/>
      <c r="EX107" s="266"/>
      <c r="EY107" s="266"/>
      <c r="EZ107" s="266"/>
      <c r="FA107" s="266"/>
      <c r="FB107" s="266"/>
      <c r="FC107" s="266"/>
      <c r="FD107" s="266"/>
      <c r="FE107" s="266"/>
      <c r="FF107" s="266"/>
      <c r="FG107" s="266"/>
      <c r="FH107" s="266"/>
      <c r="FI107" s="266"/>
      <c r="FJ107" s="266"/>
      <c r="FK107" s="266"/>
      <c r="FL107" s="266"/>
      <c r="FM107" s="266"/>
      <c r="FN107" s="266"/>
      <c r="FO107" s="266"/>
      <c r="FP107" s="266"/>
      <c r="FQ107" s="266"/>
      <c r="FR107" s="266"/>
      <c r="FS107" s="266"/>
      <c r="FT107" s="266"/>
      <c r="FU107" s="266"/>
      <c r="FV107" s="266"/>
      <c r="FW107" s="266"/>
      <c r="FX107" s="266"/>
      <c r="FY107" s="266"/>
      <c r="FZ107" s="266"/>
      <c r="GA107" s="266"/>
      <c r="GB107" s="266"/>
      <c r="GC107" s="266"/>
      <c r="GD107" s="266"/>
      <c r="GE107" s="266"/>
      <c r="GF107" s="266"/>
      <c r="GG107" s="266"/>
      <c r="GH107" s="266"/>
      <c r="GI107" s="266"/>
      <c r="GJ107" s="266"/>
      <c r="GK107" s="266"/>
      <c r="GL107" s="266"/>
      <c r="GM107" s="266"/>
      <c r="GN107" s="266"/>
      <c r="GO107" s="266"/>
      <c r="GP107" s="266"/>
      <c r="GQ107" s="266"/>
      <c r="GR107" s="266"/>
      <c r="GS107" s="266"/>
      <c r="GT107" s="266"/>
      <c r="GU107" s="266"/>
      <c r="GV107" s="266"/>
      <c r="GW107" s="266"/>
      <c r="GX107" s="266"/>
      <c r="GY107" s="266"/>
      <c r="GZ107" s="266"/>
      <c r="HA107" s="266"/>
      <c r="HB107" s="266"/>
      <c r="HC107" s="266"/>
      <c r="HD107" s="266"/>
      <c r="HE107" s="266"/>
      <c r="HF107" s="266"/>
      <c r="HG107" s="266"/>
      <c r="HH107" s="266"/>
      <c r="HI107" s="266"/>
      <c r="HJ107" s="266"/>
      <c r="HK107" s="266"/>
      <c r="HL107" s="266"/>
      <c r="HM107" s="266"/>
      <c r="HN107" s="266"/>
      <c r="HO107" s="266"/>
      <c r="HP107" s="266"/>
      <c r="HQ107" s="266"/>
      <c r="HR107" s="266"/>
      <c r="HS107" s="266"/>
      <c r="HT107" s="266"/>
      <c r="HU107" s="266"/>
      <c r="HV107" s="266"/>
      <c r="HW107" s="266"/>
      <c r="HX107" s="266"/>
      <c r="HY107" s="266"/>
      <c r="HZ107" s="266"/>
      <c r="IA107" s="266"/>
      <c r="IB107" s="266"/>
      <c r="IC107" s="266"/>
      <c r="ID107" s="266"/>
      <c r="IE107" s="266"/>
      <c r="IF107" s="266"/>
      <c r="IG107" s="266"/>
      <c r="IH107" s="266"/>
      <c r="II107" s="266"/>
      <c r="IJ107" s="266"/>
      <c r="IK107" s="266"/>
      <c r="IL107" s="266"/>
      <c r="IM107" s="266"/>
      <c r="IN107" s="266"/>
      <c r="IO107" s="266"/>
      <c r="IP107" s="266"/>
      <c r="IQ107" s="266"/>
      <c r="IR107" s="266"/>
      <c r="IS107" s="266"/>
      <c r="IT107" s="266"/>
      <c r="IU107" s="266"/>
      <c r="IV107" s="266"/>
    </row>
    <row r="108" spans="1:256" x14ac:dyDescent="0.2">
      <c r="A108" s="198" t="s">
        <v>793</v>
      </c>
      <c r="B108" s="198" t="s">
        <v>794</v>
      </c>
      <c r="C108" s="228" t="s">
        <v>774</v>
      </c>
      <c r="D108" s="228">
        <v>500</v>
      </c>
      <c r="E108" s="228">
        <v>160</v>
      </c>
      <c r="F108" s="228">
        <v>500</v>
      </c>
      <c r="G108" s="228">
        <v>26</v>
      </c>
      <c r="H108" s="228">
        <v>14</v>
      </c>
      <c r="I108" s="267">
        <v>4829</v>
      </c>
      <c r="J108" s="269">
        <f>I108*0.7</f>
        <v>3380.2999999999997</v>
      </c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266"/>
      <c r="Z108" s="266"/>
      <c r="AA108" s="266"/>
      <c r="AB108" s="266"/>
      <c r="AC108" s="266"/>
      <c r="AD108" s="266"/>
      <c r="AE108" s="266"/>
      <c r="AF108" s="266"/>
      <c r="AG108" s="266"/>
      <c r="AH108" s="266"/>
      <c r="AI108" s="266"/>
      <c r="AJ108" s="266"/>
      <c r="AK108" s="266"/>
      <c r="AL108" s="266"/>
      <c r="AM108" s="266"/>
      <c r="AN108" s="266"/>
      <c r="AO108" s="266"/>
      <c r="AP108" s="266"/>
      <c r="AQ108" s="266"/>
      <c r="AR108" s="266"/>
      <c r="AS108" s="266"/>
      <c r="AT108" s="266"/>
      <c r="AU108" s="266"/>
      <c r="AV108" s="266"/>
      <c r="AW108" s="266"/>
      <c r="AX108" s="266"/>
      <c r="AY108" s="266"/>
      <c r="AZ108" s="266"/>
      <c r="BA108" s="266"/>
      <c r="BB108" s="266"/>
      <c r="BC108" s="266"/>
      <c r="BD108" s="266"/>
      <c r="BE108" s="266"/>
      <c r="BF108" s="266"/>
      <c r="BG108" s="266"/>
      <c r="BH108" s="266"/>
      <c r="BI108" s="266"/>
      <c r="BJ108" s="266"/>
      <c r="BK108" s="266"/>
      <c r="BL108" s="266"/>
      <c r="BM108" s="266"/>
      <c r="BN108" s="266"/>
      <c r="BO108" s="266"/>
      <c r="BP108" s="266"/>
      <c r="BQ108" s="266"/>
      <c r="BR108" s="266"/>
      <c r="BS108" s="266"/>
      <c r="BT108" s="266"/>
      <c r="BU108" s="266"/>
      <c r="BV108" s="266"/>
      <c r="BW108" s="266"/>
      <c r="BX108" s="266"/>
      <c r="BY108" s="266"/>
      <c r="BZ108" s="266"/>
      <c r="CA108" s="266"/>
      <c r="CB108" s="266"/>
      <c r="CC108" s="266"/>
      <c r="CD108" s="266"/>
      <c r="CE108" s="266"/>
      <c r="CF108" s="266"/>
      <c r="CG108" s="266"/>
      <c r="CH108" s="266"/>
      <c r="CI108" s="266"/>
      <c r="CJ108" s="266"/>
      <c r="CK108" s="266"/>
      <c r="CL108" s="266"/>
      <c r="CM108" s="266"/>
      <c r="CN108" s="266"/>
      <c r="CO108" s="266"/>
      <c r="CP108" s="266"/>
      <c r="CQ108" s="266"/>
      <c r="CR108" s="266"/>
      <c r="CS108" s="266"/>
      <c r="CT108" s="266"/>
      <c r="CU108" s="266"/>
      <c r="CV108" s="266"/>
      <c r="CW108" s="266"/>
      <c r="CX108" s="266"/>
      <c r="CY108" s="266"/>
      <c r="CZ108" s="266"/>
      <c r="DA108" s="266"/>
      <c r="DB108" s="266"/>
      <c r="DC108" s="266"/>
      <c r="DD108" s="266"/>
      <c r="DE108" s="266"/>
      <c r="DF108" s="266"/>
      <c r="DG108" s="266"/>
      <c r="DH108" s="266"/>
      <c r="DI108" s="266"/>
      <c r="DJ108" s="266"/>
      <c r="DK108" s="266"/>
      <c r="DL108" s="266"/>
      <c r="DM108" s="266"/>
      <c r="DN108" s="266"/>
      <c r="DO108" s="266"/>
      <c r="DP108" s="266"/>
      <c r="DQ108" s="266"/>
      <c r="DR108" s="266"/>
      <c r="DS108" s="266"/>
      <c r="DT108" s="266"/>
      <c r="DU108" s="266"/>
      <c r="DV108" s="266"/>
      <c r="DW108" s="266"/>
      <c r="DX108" s="266"/>
      <c r="DY108" s="266"/>
      <c r="DZ108" s="266"/>
      <c r="EA108" s="266"/>
      <c r="EB108" s="266"/>
      <c r="EC108" s="266"/>
      <c r="ED108" s="266"/>
      <c r="EE108" s="266"/>
      <c r="EF108" s="266"/>
      <c r="EG108" s="266"/>
      <c r="EH108" s="266"/>
      <c r="EI108" s="266"/>
      <c r="EJ108" s="266"/>
      <c r="EK108" s="266"/>
      <c r="EL108" s="266"/>
      <c r="EM108" s="266"/>
      <c r="EN108" s="266"/>
      <c r="EO108" s="266"/>
      <c r="EP108" s="266"/>
      <c r="EQ108" s="266"/>
      <c r="ER108" s="266"/>
      <c r="ES108" s="266"/>
      <c r="ET108" s="266"/>
      <c r="EU108" s="266"/>
      <c r="EV108" s="266"/>
      <c r="EW108" s="266"/>
      <c r="EX108" s="266"/>
      <c r="EY108" s="266"/>
      <c r="EZ108" s="266"/>
      <c r="FA108" s="266"/>
      <c r="FB108" s="266"/>
      <c r="FC108" s="266"/>
      <c r="FD108" s="266"/>
      <c r="FE108" s="266"/>
      <c r="FF108" s="266"/>
      <c r="FG108" s="266"/>
      <c r="FH108" s="266"/>
      <c r="FI108" s="266"/>
      <c r="FJ108" s="266"/>
      <c r="FK108" s="266"/>
      <c r="FL108" s="266"/>
      <c r="FM108" s="266"/>
      <c r="FN108" s="266"/>
      <c r="FO108" s="266"/>
      <c r="FP108" s="266"/>
      <c r="FQ108" s="266"/>
      <c r="FR108" s="266"/>
      <c r="FS108" s="266"/>
      <c r="FT108" s="266"/>
      <c r="FU108" s="266"/>
      <c r="FV108" s="266"/>
      <c r="FW108" s="266"/>
      <c r="FX108" s="266"/>
      <c r="FY108" s="266"/>
      <c r="FZ108" s="266"/>
      <c r="GA108" s="266"/>
      <c r="GB108" s="266"/>
      <c r="GC108" s="266"/>
      <c r="GD108" s="266"/>
      <c r="GE108" s="266"/>
      <c r="GF108" s="266"/>
      <c r="GG108" s="266"/>
      <c r="GH108" s="266"/>
      <c r="GI108" s="266"/>
      <c r="GJ108" s="266"/>
      <c r="GK108" s="266"/>
      <c r="GL108" s="266"/>
      <c r="GM108" s="266"/>
      <c r="GN108" s="266"/>
      <c r="GO108" s="266"/>
      <c r="GP108" s="266"/>
      <c r="GQ108" s="266"/>
      <c r="GR108" s="266"/>
      <c r="GS108" s="266"/>
      <c r="GT108" s="266"/>
      <c r="GU108" s="266"/>
      <c r="GV108" s="266"/>
      <c r="GW108" s="266"/>
      <c r="GX108" s="266"/>
      <c r="GY108" s="266"/>
      <c r="GZ108" s="266"/>
      <c r="HA108" s="266"/>
      <c r="HB108" s="266"/>
      <c r="HC108" s="266"/>
      <c r="HD108" s="266"/>
      <c r="HE108" s="266"/>
      <c r="HF108" s="266"/>
      <c r="HG108" s="266"/>
      <c r="HH108" s="266"/>
      <c r="HI108" s="266"/>
      <c r="HJ108" s="266"/>
      <c r="HK108" s="266"/>
      <c r="HL108" s="266"/>
      <c r="HM108" s="266"/>
      <c r="HN108" s="266"/>
      <c r="HO108" s="266"/>
      <c r="HP108" s="266"/>
      <c r="HQ108" s="266"/>
      <c r="HR108" s="266"/>
      <c r="HS108" s="266"/>
      <c r="HT108" s="266"/>
      <c r="HU108" s="266"/>
      <c r="HV108" s="266"/>
      <c r="HW108" s="266"/>
      <c r="HX108" s="266"/>
      <c r="HY108" s="266"/>
      <c r="HZ108" s="266"/>
      <c r="IA108" s="266"/>
      <c r="IB108" s="266"/>
      <c r="IC108" s="266"/>
      <c r="ID108" s="266"/>
      <c r="IE108" s="266"/>
      <c r="IF108" s="266"/>
      <c r="IG108" s="266"/>
      <c r="IH108" s="266"/>
      <c r="II108" s="266"/>
      <c r="IJ108" s="266"/>
      <c r="IK108" s="266"/>
      <c r="IL108" s="266"/>
      <c r="IM108" s="266"/>
      <c r="IN108" s="266"/>
      <c r="IO108" s="266"/>
      <c r="IP108" s="266"/>
      <c r="IQ108" s="266"/>
      <c r="IR108" s="266"/>
      <c r="IS108" s="266"/>
      <c r="IT108" s="266"/>
      <c r="IU108" s="266"/>
      <c r="IV108" s="266"/>
    </row>
    <row r="109" spans="1:256" x14ac:dyDescent="0.2">
      <c r="A109" s="196" t="s">
        <v>649</v>
      </c>
      <c r="B109" s="217"/>
      <c r="C109" s="217"/>
      <c r="D109" s="217"/>
      <c r="E109" s="217"/>
      <c r="F109" s="217"/>
      <c r="G109" s="217"/>
      <c r="H109" s="217"/>
      <c r="I109" s="240"/>
      <c r="J109" s="254" t="str">
        <f>IFERROR(I109/#REF!-1,"")</f>
        <v/>
      </c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  <c r="AA109" s="266"/>
      <c r="AB109" s="266"/>
      <c r="AC109" s="266"/>
      <c r="AD109" s="266"/>
      <c r="AE109" s="266"/>
      <c r="AF109" s="266"/>
      <c r="AG109" s="266"/>
      <c r="AH109" s="266"/>
      <c r="AI109" s="266"/>
      <c r="AJ109" s="266"/>
      <c r="AK109" s="266"/>
      <c r="AL109" s="266"/>
      <c r="AM109" s="266"/>
      <c r="AN109" s="266"/>
      <c r="AO109" s="266"/>
      <c r="AP109" s="266"/>
      <c r="AQ109" s="266"/>
      <c r="AR109" s="266"/>
      <c r="AS109" s="266"/>
      <c r="AT109" s="266"/>
      <c r="AU109" s="266"/>
      <c r="AV109" s="266"/>
      <c r="AW109" s="266"/>
      <c r="AX109" s="266"/>
      <c r="AY109" s="266"/>
      <c r="AZ109" s="266"/>
      <c r="BA109" s="266"/>
      <c r="BB109" s="266"/>
      <c r="BC109" s="266"/>
      <c r="BD109" s="266"/>
      <c r="BE109" s="266"/>
      <c r="BF109" s="266"/>
      <c r="BG109" s="266"/>
      <c r="BH109" s="266"/>
      <c r="BI109" s="266"/>
      <c r="BJ109" s="266"/>
      <c r="BK109" s="266"/>
      <c r="BL109" s="266"/>
      <c r="BM109" s="266"/>
      <c r="BN109" s="266"/>
      <c r="BO109" s="266"/>
      <c r="BP109" s="266"/>
      <c r="BQ109" s="266"/>
      <c r="BR109" s="266"/>
      <c r="BS109" s="266"/>
      <c r="BT109" s="266"/>
      <c r="BU109" s="266"/>
      <c r="BV109" s="266"/>
      <c r="BW109" s="266"/>
      <c r="BX109" s="266"/>
      <c r="BY109" s="266"/>
      <c r="BZ109" s="266"/>
      <c r="CA109" s="266"/>
      <c r="CB109" s="266"/>
      <c r="CC109" s="266"/>
      <c r="CD109" s="266"/>
      <c r="CE109" s="266"/>
      <c r="CF109" s="266"/>
      <c r="CG109" s="266"/>
      <c r="CH109" s="266"/>
      <c r="CI109" s="266"/>
      <c r="CJ109" s="266"/>
      <c r="CK109" s="266"/>
      <c r="CL109" s="266"/>
      <c r="CM109" s="266"/>
      <c r="CN109" s="266"/>
      <c r="CO109" s="266"/>
      <c r="CP109" s="266"/>
      <c r="CQ109" s="266"/>
      <c r="CR109" s="266"/>
      <c r="CS109" s="266"/>
      <c r="CT109" s="266"/>
      <c r="CU109" s="266"/>
      <c r="CV109" s="266"/>
      <c r="CW109" s="266"/>
      <c r="CX109" s="266"/>
      <c r="CY109" s="266"/>
      <c r="CZ109" s="266"/>
      <c r="DA109" s="266"/>
      <c r="DB109" s="266"/>
      <c r="DC109" s="266"/>
      <c r="DD109" s="266"/>
      <c r="DE109" s="266"/>
      <c r="DF109" s="266"/>
      <c r="DG109" s="266"/>
      <c r="DH109" s="266"/>
      <c r="DI109" s="266"/>
      <c r="DJ109" s="266"/>
      <c r="DK109" s="266"/>
      <c r="DL109" s="266"/>
      <c r="DM109" s="266"/>
      <c r="DN109" s="266"/>
      <c r="DO109" s="266"/>
      <c r="DP109" s="266"/>
      <c r="DQ109" s="266"/>
      <c r="DR109" s="266"/>
      <c r="DS109" s="266"/>
      <c r="DT109" s="266"/>
      <c r="DU109" s="266"/>
      <c r="DV109" s="266"/>
      <c r="DW109" s="266"/>
      <c r="DX109" s="266"/>
      <c r="DY109" s="266"/>
      <c r="DZ109" s="266"/>
      <c r="EA109" s="266"/>
      <c r="EB109" s="266"/>
      <c r="EC109" s="266"/>
      <c r="ED109" s="266"/>
      <c r="EE109" s="266"/>
      <c r="EF109" s="266"/>
      <c r="EG109" s="266"/>
      <c r="EH109" s="266"/>
      <c r="EI109" s="266"/>
      <c r="EJ109" s="266"/>
      <c r="EK109" s="266"/>
      <c r="EL109" s="266"/>
      <c r="EM109" s="266"/>
      <c r="EN109" s="266"/>
      <c r="EO109" s="266"/>
      <c r="EP109" s="266"/>
      <c r="EQ109" s="266"/>
      <c r="ER109" s="266"/>
      <c r="ES109" s="266"/>
      <c r="ET109" s="266"/>
      <c r="EU109" s="266"/>
      <c r="EV109" s="266"/>
      <c r="EW109" s="266"/>
      <c r="EX109" s="266"/>
      <c r="EY109" s="266"/>
      <c r="EZ109" s="266"/>
      <c r="FA109" s="266"/>
      <c r="FB109" s="266"/>
      <c r="FC109" s="266"/>
      <c r="FD109" s="266"/>
      <c r="FE109" s="266"/>
      <c r="FF109" s="266"/>
      <c r="FG109" s="266"/>
      <c r="FH109" s="266"/>
      <c r="FI109" s="266"/>
      <c r="FJ109" s="266"/>
      <c r="FK109" s="266"/>
      <c r="FL109" s="266"/>
      <c r="FM109" s="266"/>
      <c r="FN109" s="266"/>
      <c r="FO109" s="266"/>
      <c r="FP109" s="266"/>
      <c r="FQ109" s="266"/>
      <c r="FR109" s="266"/>
      <c r="FS109" s="266"/>
      <c r="FT109" s="266"/>
      <c r="FU109" s="266"/>
      <c r="FV109" s="266"/>
      <c r="FW109" s="266"/>
      <c r="FX109" s="266"/>
      <c r="FY109" s="266"/>
      <c r="FZ109" s="266"/>
      <c r="GA109" s="266"/>
      <c r="GB109" s="266"/>
      <c r="GC109" s="266"/>
      <c r="GD109" s="266"/>
      <c r="GE109" s="266"/>
      <c r="GF109" s="266"/>
      <c r="GG109" s="266"/>
      <c r="GH109" s="266"/>
      <c r="GI109" s="266"/>
      <c r="GJ109" s="266"/>
      <c r="GK109" s="266"/>
      <c r="GL109" s="266"/>
      <c r="GM109" s="266"/>
      <c r="GN109" s="266"/>
      <c r="GO109" s="266"/>
      <c r="GP109" s="266"/>
      <c r="GQ109" s="266"/>
      <c r="GR109" s="266"/>
      <c r="GS109" s="266"/>
      <c r="GT109" s="266"/>
      <c r="GU109" s="266"/>
      <c r="GV109" s="266"/>
      <c r="GW109" s="266"/>
      <c r="GX109" s="266"/>
      <c r="GY109" s="266"/>
      <c r="GZ109" s="266"/>
      <c r="HA109" s="266"/>
      <c r="HB109" s="266"/>
      <c r="HC109" s="266"/>
      <c r="HD109" s="266"/>
      <c r="HE109" s="266"/>
      <c r="HF109" s="266"/>
      <c r="HG109" s="266"/>
      <c r="HH109" s="266"/>
      <c r="HI109" s="266"/>
      <c r="HJ109" s="266"/>
      <c r="HK109" s="266"/>
      <c r="HL109" s="266"/>
      <c r="HM109" s="266"/>
      <c r="HN109" s="266"/>
      <c r="HO109" s="266"/>
      <c r="HP109" s="266"/>
      <c r="HQ109" s="266"/>
      <c r="HR109" s="266"/>
      <c r="HS109" s="266"/>
      <c r="HT109" s="266"/>
      <c r="HU109" s="266"/>
      <c r="HV109" s="266"/>
      <c r="HW109" s="266"/>
      <c r="HX109" s="266"/>
      <c r="HY109" s="266"/>
      <c r="HZ109" s="266"/>
      <c r="IA109" s="266"/>
      <c r="IB109" s="266"/>
      <c r="IC109" s="266"/>
      <c r="ID109" s="266"/>
      <c r="IE109" s="266"/>
      <c r="IF109" s="266"/>
      <c r="IG109" s="266"/>
      <c r="IH109" s="266"/>
      <c r="II109" s="266"/>
      <c r="IJ109" s="266"/>
      <c r="IK109" s="266"/>
      <c r="IL109" s="266"/>
      <c r="IM109" s="266"/>
      <c r="IN109" s="266"/>
      <c r="IO109" s="266"/>
      <c r="IP109" s="266"/>
      <c r="IQ109" s="266"/>
      <c r="IR109" s="266"/>
      <c r="IS109" s="266"/>
      <c r="IT109" s="266"/>
      <c r="IU109" s="266"/>
      <c r="IV109" s="266"/>
    </row>
    <row r="110" spans="1:256" x14ac:dyDescent="0.2">
      <c r="A110" s="198" t="s">
        <v>1329</v>
      </c>
      <c r="B110" s="198" t="s">
        <v>795</v>
      </c>
      <c r="C110" s="228" t="s">
        <v>775</v>
      </c>
      <c r="D110" s="228">
        <v>498</v>
      </c>
      <c r="E110" s="228">
        <v>148</v>
      </c>
      <c r="F110" s="228">
        <v>25</v>
      </c>
      <c r="G110" s="228">
        <v>3.79</v>
      </c>
      <c r="H110" s="228">
        <v>250</v>
      </c>
      <c r="I110" s="242">
        <v>1085</v>
      </c>
      <c r="J110" s="256">
        <f>I110*0.65</f>
        <v>705.25</v>
      </c>
      <c r="K110" s="266"/>
      <c r="L110" s="266"/>
      <c r="M110" s="266"/>
      <c r="N110" s="266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266"/>
      <c r="Z110" s="266"/>
      <c r="AA110" s="266"/>
      <c r="AB110" s="266"/>
      <c r="AC110" s="266"/>
      <c r="AD110" s="266"/>
      <c r="AE110" s="266"/>
      <c r="AF110" s="266"/>
      <c r="AG110" s="266"/>
      <c r="AH110" s="266"/>
      <c r="AI110" s="266"/>
      <c r="AJ110" s="266"/>
      <c r="AK110" s="266"/>
      <c r="AL110" s="266"/>
      <c r="AM110" s="266"/>
      <c r="AN110" s="266"/>
      <c r="AO110" s="266"/>
      <c r="AP110" s="266"/>
      <c r="AQ110" s="266"/>
      <c r="AR110" s="266"/>
      <c r="AS110" s="266"/>
      <c r="AT110" s="266"/>
      <c r="AU110" s="266"/>
      <c r="AV110" s="266"/>
      <c r="AW110" s="266"/>
      <c r="AX110" s="266"/>
      <c r="AY110" s="266"/>
      <c r="AZ110" s="266"/>
      <c r="BA110" s="266"/>
      <c r="BB110" s="266"/>
      <c r="BC110" s="266"/>
      <c r="BD110" s="266"/>
      <c r="BE110" s="266"/>
      <c r="BF110" s="266"/>
      <c r="BG110" s="266"/>
      <c r="BH110" s="266"/>
      <c r="BI110" s="266"/>
      <c r="BJ110" s="266"/>
      <c r="BK110" s="266"/>
      <c r="BL110" s="266"/>
      <c r="BM110" s="266"/>
      <c r="BN110" s="266"/>
      <c r="BO110" s="266"/>
      <c r="BP110" s="266"/>
      <c r="BQ110" s="266"/>
      <c r="BR110" s="266"/>
      <c r="BS110" s="266"/>
      <c r="BT110" s="266"/>
      <c r="BU110" s="266"/>
      <c r="BV110" s="266"/>
      <c r="BW110" s="266"/>
      <c r="BX110" s="266"/>
      <c r="BY110" s="266"/>
      <c r="BZ110" s="266"/>
      <c r="CA110" s="266"/>
      <c r="CB110" s="266"/>
      <c r="CC110" s="266"/>
      <c r="CD110" s="266"/>
      <c r="CE110" s="266"/>
      <c r="CF110" s="266"/>
      <c r="CG110" s="266"/>
      <c r="CH110" s="266"/>
      <c r="CI110" s="266"/>
      <c r="CJ110" s="266"/>
      <c r="CK110" s="266"/>
      <c r="CL110" s="266"/>
      <c r="CM110" s="266"/>
      <c r="CN110" s="266"/>
      <c r="CO110" s="266"/>
      <c r="CP110" s="266"/>
      <c r="CQ110" s="266"/>
      <c r="CR110" s="266"/>
      <c r="CS110" s="266"/>
      <c r="CT110" s="266"/>
      <c r="CU110" s="266"/>
      <c r="CV110" s="266"/>
      <c r="CW110" s="266"/>
      <c r="CX110" s="266"/>
      <c r="CY110" s="266"/>
      <c r="CZ110" s="266"/>
      <c r="DA110" s="266"/>
      <c r="DB110" s="266"/>
      <c r="DC110" s="266"/>
      <c r="DD110" s="266"/>
      <c r="DE110" s="266"/>
      <c r="DF110" s="266"/>
      <c r="DG110" s="266"/>
      <c r="DH110" s="266"/>
      <c r="DI110" s="266"/>
      <c r="DJ110" s="266"/>
      <c r="DK110" s="266"/>
      <c r="DL110" s="266"/>
      <c r="DM110" s="266"/>
      <c r="DN110" s="266"/>
      <c r="DO110" s="266"/>
      <c r="DP110" s="266"/>
      <c r="DQ110" s="266"/>
      <c r="DR110" s="266"/>
      <c r="DS110" s="266"/>
      <c r="DT110" s="266"/>
      <c r="DU110" s="266"/>
      <c r="DV110" s="266"/>
      <c r="DW110" s="266"/>
      <c r="DX110" s="266"/>
      <c r="DY110" s="266"/>
      <c r="DZ110" s="266"/>
      <c r="EA110" s="266"/>
      <c r="EB110" s="266"/>
      <c r="EC110" s="266"/>
      <c r="ED110" s="266"/>
      <c r="EE110" s="266"/>
      <c r="EF110" s="266"/>
      <c r="EG110" s="266"/>
      <c r="EH110" s="266"/>
      <c r="EI110" s="266"/>
      <c r="EJ110" s="266"/>
      <c r="EK110" s="266"/>
      <c r="EL110" s="266"/>
      <c r="EM110" s="266"/>
      <c r="EN110" s="266"/>
      <c r="EO110" s="266"/>
      <c r="EP110" s="266"/>
      <c r="EQ110" s="266"/>
      <c r="ER110" s="266"/>
      <c r="ES110" s="266"/>
      <c r="ET110" s="266"/>
      <c r="EU110" s="266"/>
      <c r="EV110" s="266"/>
      <c r="EW110" s="266"/>
      <c r="EX110" s="266"/>
      <c r="EY110" s="266"/>
      <c r="EZ110" s="266"/>
      <c r="FA110" s="266"/>
      <c r="FB110" s="266"/>
      <c r="FC110" s="266"/>
      <c r="FD110" s="266"/>
      <c r="FE110" s="266"/>
      <c r="FF110" s="266"/>
      <c r="FG110" s="266"/>
      <c r="FH110" s="266"/>
      <c r="FI110" s="266"/>
      <c r="FJ110" s="266"/>
      <c r="FK110" s="266"/>
      <c r="FL110" s="266"/>
      <c r="FM110" s="266"/>
      <c r="FN110" s="266"/>
      <c r="FO110" s="266"/>
      <c r="FP110" s="266"/>
      <c r="FQ110" s="266"/>
      <c r="FR110" s="266"/>
      <c r="FS110" s="266"/>
      <c r="FT110" s="266"/>
      <c r="FU110" s="266"/>
      <c r="FV110" s="266"/>
      <c r="FW110" s="266"/>
      <c r="FX110" s="266"/>
      <c r="FY110" s="266"/>
      <c r="FZ110" s="266"/>
      <c r="GA110" s="266"/>
      <c r="GB110" s="266"/>
      <c r="GC110" s="266"/>
      <c r="GD110" s="266"/>
      <c r="GE110" s="266"/>
      <c r="GF110" s="266"/>
      <c r="GG110" s="266"/>
      <c r="GH110" s="266"/>
      <c r="GI110" s="266"/>
      <c r="GJ110" s="266"/>
      <c r="GK110" s="266"/>
      <c r="GL110" s="266"/>
      <c r="GM110" s="266"/>
      <c r="GN110" s="266"/>
      <c r="GO110" s="266"/>
      <c r="GP110" s="266"/>
      <c r="GQ110" s="266"/>
      <c r="GR110" s="266"/>
      <c r="GS110" s="266"/>
      <c r="GT110" s="266"/>
      <c r="GU110" s="266"/>
      <c r="GV110" s="266"/>
      <c r="GW110" s="266"/>
      <c r="GX110" s="266"/>
      <c r="GY110" s="266"/>
      <c r="GZ110" s="266"/>
      <c r="HA110" s="266"/>
      <c r="HB110" s="266"/>
      <c r="HC110" s="266"/>
      <c r="HD110" s="266"/>
      <c r="HE110" s="266"/>
      <c r="HF110" s="266"/>
      <c r="HG110" s="266"/>
      <c r="HH110" s="266"/>
      <c r="HI110" s="266"/>
      <c r="HJ110" s="266"/>
      <c r="HK110" s="266"/>
      <c r="HL110" s="266"/>
      <c r="HM110" s="266"/>
      <c r="HN110" s="266"/>
      <c r="HO110" s="266"/>
      <c r="HP110" s="266"/>
      <c r="HQ110" s="266"/>
      <c r="HR110" s="266"/>
      <c r="HS110" s="266"/>
      <c r="HT110" s="266"/>
      <c r="HU110" s="266"/>
      <c r="HV110" s="266"/>
      <c r="HW110" s="266"/>
      <c r="HX110" s="266"/>
      <c r="HY110" s="266"/>
      <c r="HZ110" s="266"/>
      <c r="IA110" s="266"/>
      <c r="IB110" s="266"/>
      <c r="IC110" s="266"/>
      <c r="ID110" s="266"/>
      <c r="IE110" s="266"/>
      <c r="IF110" s="266"/>
      <c r="IG110" s="266"/>
      <c r="IH110" s="266"/>
      <c r="II110" s="266"/>
      <c r="IJ110" s="266"/>
      <c r="IK110" s="266"/>
      <c r="IL110" s="266"/>
      <c r="IM110" s="266"/>
      <c r="IN110" s="266"/>
      <c r="IO110" s="266"/>
      <c r="IP110" s="266"/>
      <c r="IQ110" s="266"/>
      <c r="IR110" s="266"/>
      <c r="IS110" s="266"/>
      <c r="IT110" s="266"/>
      <c r="IU110" s="266"/>
      <c r="IV110" s="266"/>
    </row>
    <row r="111" spans="1:256" x14ac:dyDescent="0.2">
      <c r="A111" s="198" t="s">
        <v>1330</v>
      </c>
      <c r="B111" s="198" t="s">
        <v>719</v>
      </c>
      <c r="C111" s="228" t="s">
        <v>776</v>
      </c>
      <c r="D111" s="228">
        <v>498</v>
      </c>
      <c r="E111" s="228">
        <v>148</v>
      </c>
      <c r="F111" s="228">
        <v>35</v>
      </c>
      <c r="G111" s="228">
        <v>4.43</v>
      </c>
      <c r="H111" s="228">
        <v>250</v>
      </c>
      <c r="I111" s="242">
        <v>1345</v>
      </c>
      <c r="J111" s="256">
        <f>I111*0.65</f>
        <v>874.25</v>
      </c>
      <c r="K111" s="266"/>
      <c r="L111" s="266"/>
      <c r="M111" s="266"/>
      <c r="N111" s="266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266"/>
      <c r="Z111" s="266"/>
      <c r="AA111" s="266"/>
      <c r="AB111" s="266"/>
      <c r="AC111" s="266"/>
      <c r="AD111" s="266"/>
      <c r="AE111" s="266"/>
      <c r="AF111" s="266"/>
      <c r="AG111" s="266"/>
      <c r="AH111" s="266"/>
      <c r="AI111" s="266"/>
      <c r="AJ111" s="266"/>
      <c r="AK111" s="266"/>
      <c r="AL111" s="266"/>
      <c r="AM111" s="266"/>
      <c r="AN111" s="266"/>
      <c r="AO111" s="266"/>
      <c r="AP111" s="266"/>
      <c r="AQ111" s="266"/>
      <c r="AR111" s="266"/>
      <c r="AS111" s="266"/>
      <c r="AT111" s="266"/>
      <c r="AU111" s="266"/>
      <c r="AV111" s="266"/>
      <c r="AW111" s="266"/>
      <c r="AX111" s="266"/>
      <c r="AY111" s="266"/>
      <c r="AZ111" s="266"/>
      <c r="BA111" s="266"/>
      <c r="BB111" s="266"/>
      <c r="BC111" s="266"/>
      <c r="BD111" s="266"/>
      <c r="BE111" s="266"/>
      <c r="BF111" s="266"/>
      <c r="BG111" s="266"/>
      <c r="BH111" s="266"/>
      <c r="BI111" s="266"/>
      <c r="BJ111" s="266"/>
      <c r="BK111" s="266"/>
      <c r="BL111" s="266"/>
      <c r="BM111" s="266"/>
      <c r="BN111" s="266"/>
      <c r="BO111" s="266"/>
      <c r="BP111" s="266"/>
      <c r="BQ111" s="266"/>
      <c r="BR111" s="266"/>
      <c r="BS111" s="266"/>
      <c r="BT111" s="266"/>
      <c r="BU111" s="266"/>
      <c r="BV111" s="266"/>
      <c r="BW111" s="266"/>
      <c r="BX111" s="266"/>
      <c r="BY111" s="266"/>
      <c r="BZ111" s="266"/>
      <c r="CA111" s="266"/>
      <c r="CB111" s="266"/>
      <c r="CC111" s="266"/>
      <c r="CD111" s="266"/>
      <c r="CE111" s="266"/>
      <c r="CF111" s="266"/>
      <c r="CG111" s="266"/>
      <c r="CH111" s="266"/>
      <c r="CI111" s="266"/>
      <c r="CJ111" s="266"/>
      <c r="CK111" s="266"/>
      <c r="CL111" s="266"/>
      <c r="CM111" s="266"/>
      <c r="CN111" s="266"/>
      <c r="CO111" s="266"/>
      <c r="CP111" s="266"/>
      <c r="CQ111" s="266"/>
      <c r="CR111" s="266"/>
      <c r="CS111" s="266"/>
      <c r="CT111" s="266"/>
      <c r="CU111" s="266"/>
      <c r="CV111" s="266"/>
      <c r="CW111" s="266"/>
      <c r="CX111" s="266"/>
      <c r="CY111" s="266"/>
      <c r="CZ111" s="266"/>
      <c r="DA111" s="266"/>
      <c r="DB111" s="266"/>
      <c r="DC111" s="266"/>
      <c r="DD111" s="266"/>
      <c r="DE111" s="266"/>
      <c r="DF111" s="266"/>
      <c r="DG111" s="266"/>
      <c r="DH111" s="266"/>
      <c r="DI111" s="266"/>
      <c r="DJ111" s="266"/>
      <c r="DK111" s="266"/>
      <c r="DL111" s="266"/>
      <c r="DM111" s="266"/>
      <c r="DN111" s="266"/>
      <c r="DO111" s="266"/>
      <c r="DP111" s="266"/>
      <c r="DQ111" s="266"/>
      <c r="DR111" s="266"/>
      <c r="DS111" s="266"/>
      <c r="DT111" s="266"/>
      <c r="DU111" s="266"/>
      <c r="DV111" s="266"/>
      <c r="DW111" s="266"/>
      <c r="DX111" s="266"/>
      <c r="DY111" s="266"/>
      <c r="DZ111" s="266"/>
      <c r="EA111" s="266"/>
      <c r="EB111" s="266"/>
      <c r="EC111" s="266"/>
      <c r="ED111" s="266"/>
      <c r="EE111" s="266"/>
      <c r="EF111" s="266"/>
      <c r="EG111" s="266"/>
      <c r="EH111" s="266"/>
      <c r="EI111" s="266"/>
      <c r="EJ111" s="266"/>
      <c r="EK111" s="266"/>
      <c r="EL111" s="266"/>
      <c r="EM111" s="266"/>
      <c r="EN111" s="266"/>
      <c r="EO111" s="266"/>
      <c r="EP111" s="266"/>
      <c r="EQ111" s="266"/>
      <c r="ER111" s="266"/>
      <c r="ES111" s="266"/>
      <c r="ET111" s="266"/>
      <c r="EU111" s="266"/>
      <c r="EV111" s="266"/>
      <c r="EW111" s="266"/>
      <c r="EX111" s="266"/>
      <c r="EY111" s="266"/>
      <c r="EZ111" s="266"/>
      <c r="FA111" s="266"/>
      <c r="FB111" s="266"/>
      <c r="FC111" s="266"/>
      <c r="FD111" s="266"/>
      <c r="FE111" s="266"/>
      <c r="FF111" s="266"/>
      <c r="FG111" s="266"/>
      <c r="FH111" s="266"/>
      <c r="FI111" s="266"/>
      <c r="FJ111" s="266"/>
      <c r="FK111" s="266"/>
      <c r="FL111" s="266"/>
      <c r="FM111" s="266"/>
      <c r="FN111" s="266"/>
      <c r="FO111" s="266"/>
      <c r="FP111" s="266"/>
      <c r="FQ111" s="266"/>
      <c r="FR111" s="266"/>
      <c r="FS111" s="266"/>
      <c r="FT111" s="266"/>
      <c r="FU111" s="266"/>
      <c r="FV111" s="266"/>
      <c r="FW111" s="266"/>
      <c r="FX111" s="266"/>
      <c r="FY111" s="266"/>
      <c r="FZ111" s="266"/>
      <c r="GA111" s="266"/>
      <c r="GB111" s="266"/>
      <c r="GC111" s="266"/>
      <c r="GD111" s="266"/>
      <c r="GE111" s="266"/>
      <c r="GF111" s="266"/>
      <c r="GG111" s="266"/>
      <c r="GH111" s="266"/>
      <c r="GI111" s="266"/>
      <c r="GJ111" s="266"/>
      <c r="GK111" s="266"/>
      <c r="GL111" s="266"/>
      <c r="GM111" s="266"/>
      <c r="GN111" s="266"/>
      <c r="GO111" s="266"/>
      <c r="GP111" s="266"/>
      <c r="GQ111" s="266"/>
      <c r="GR111" s="266"/>
      <c r="GS111" s="266"/>
      <c r="GT111" s="266"/>
      <c r="GU111" s="266"/>
      <c r="GV111" s="266"/>
      <c r="GW111" s="266"/>
      <c r="GX111" s="266"/>
      <c r="GY111" s="266"/>
      <c r="GZ111" s="266"/>
      <c r="HA111" s="266"/>
      <c r="HB111" s="266"/>
      <c r="HC111" s="266"/>
      <c r="HD111" s="266"/>
      <c r="HE111" s="266"/>
      <c r="HF111" s="266"/>
      <c r="HG111" s="266"/>
      <c r="HH111" s="266"/>
      <c r="HI111" s="266"/>
      <c r="HJ111" s="266"/>
      <c r="HK111" s="266"/>
      <c r="HL111" s="266"/>
      <c r="HM111" s="266"/>
      <c r="HN111" s="266"/>
      <c r="HO111" s="266"/>
      <c r="HP111" s="266"/>
      <c r="HQ111" s="266"/>
      <c r="HR111" s="266"/>
      <c r="HS111" s="266"/>
      <c r="HT111" s="266"/>
      <c r="HU111" s="266"/>
      <c r="HV111" s="266"/>
      <c r="HW111" s="266"/>
      <c r="HX111" s="266"/>
      <c r="HY111" s="266"/>
      <c r="HZ111" s="266"/>
      <c r="IA111" s="266"/>
      <c r="IB111" s="266"/>
      <c r="IC111" s="266"/>
      <c r="ID111" s="266"/>
      <c r="IE111" s="266"/>
      <c r="IF111" s="266"/>
      <c r="IG111" s="266"/>
      <c r="IH111" s="266"/>
      <c r="II111" s="266"/>
      <c r="IJ111" s="266"/>
      <c r="IK111" s="266"/>
      <c r="IL111" s="266"/>
      <c r="IM111" s="266"/>
      <c r="IN111" s="266"/>
      <c r="IO111" s="266"/>
      <c r="IP111" s="266"/>
      <c r="IQ111" s="266"/>
      <c r="IR111" s="266"/>
      <c r="IS111" s="266"/>
      <c r="IT111" s="266"/>
      <c r="IU111" s="266"/>
      <c r="IV111" s="266"/>
    </row>
    <row r="112" spans="1:256" x14ac:dyDescent="0.2">
      <c r="A112" s="196" t="s">
        <v>650</v>
      </c>
      <c r="B112" s="217"/>
      <c r="C112" s="217"/>
      <c r="D112" s="217"/>
      <c r="E112" s="217"/>
      <c r="F112" s="217"/>
      <c r="G112" s="217"/>
      <c r="H112" s="217"/>
      <c r="I112" s="240"/>
      <c r="J112" s="254" t="str">
        <f>IFERROR(I112/#REF!-1,"")</f>
        <v/>
      </c>
      <c r="K112" s="266"/>
      <c r="L112" s="266"/>
      <c r="M112" s="266"/>
      <c r="N112" s="266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266"/>
      <c r="Z112" s="266"/>
      <c r="AA112" s="266"/>
      <c r="AB112" s="266"/>
      <c r="AC112" s="266"/>
      <c r="AD112" s="266"/>
      <c r="AE112" s="266"/>
      <c r="AF112" s="266"/>
      <c r="AG112" s="266"/>
      <c r="AH112" s="266"/>
      <c r="AI112" s="266"/>
      <c r="AJ112" s="266"/>
      <c r="AK112" s="266"/>
      <c r="AL112" s="266"/>
      <c r="AM112" s="266"/>
      <c r="AN112" s="266"/>
      <c r="AO112" s="266"/>
      <c r="AP112" s="266"/>
      <c r="AQ112" s="266"/>
      <c r="AR112" s="266"/>
      <c r="AS112" s="266"/>
      <c r="AT112" s="266"/>
      <c r="AU112" s="266"/>
      <c r="AV112" s="266"/>
      <c r="AW112" s="266"/>
      <c r="AX112" s="266"/>
      <c r="AY112" s="266"/>
      <c r="AZ112" s="266"/>
      <c r="BA112" s="266"/>
      <c r="BB112" s="266"/>
      <c r="BC112" s="266"/>
      <c r="BD112" s="266"/>
      <c r="BE112" s="266"/>
      <c r="BF112" s="266"/>
      <c r="BG112" s="266"/>
      <c r="BH112" s="266"/>
      <c r="BI112" s="266"/>
      <c r="BJ112" s="266"/>
      <c r="BK112" s="266"/>
      <c r="BL112" s="266"/>
      <c r="BM112" s="266"/>
      <c r="BN112" s="266"/>
      <c r="BO112" s="266"/>
      <c r="BP112" s="266"/>
      <c r="BQ112" s="266"/>
      <c r="BR112" s="266"/>
      <c r="BS112" s="266"/>
      <c r="BT112" s="266"/>
      <c r="BU112" s="266"/>
      <c r="BV112" s="266"/>
      <c r="BW112" s="266"/>
      <c r="BX112" s="266"/>
      <c r="BY112" s="266"/>
      <c r="BZ112" s="266"/>
      <c r="CA112" s="266"/>
      <c r="CB112" s="266"/>
      <c r="CC112" s="266"/>
      <c r="CD112" s="266"/>
      <c r="CE112" s="266"/>
      <c r="CF112" s="266"/>
      <c r="CG112" s="266"/>
      <c r="CH112" s="266"/>
      <c r="CI112" s="266"/>
      <c r="CJ112" s="266"/>
      <c r="CK112" s="266"/>
      <c r="CL112" s="266"/>
      <c r="CM112" s="266"/>
      <c r="CN112" s="266"/>
      <c r="CO112" s="266"/>
      <c r="CP112" s="266"/>
      <c r="CQ112" s="266"/>
      <c r="CR112" s="266"/>
      <c r="CS112" s="266"/>
      <c r="CT112" s="266"/>
      <c r="CU112" s="266"/>
      <c r="CV112" s="266"/>
      <c r="CW112" s="266"/>
      <c r="CX112" s="266"/>
      <c r="CY112" s="266"/>
      <c r="CZ112" s="266"/>
      <c r="DA112" s="266"/>
      <c r="DB112" s="266"/>
      <c r="DC112" s="266"/>
      <c r="DD112" s="266"/>
      <c r="DE112" s="266"/>
      <c r="DF112" s="266"/>
      <c r="DG112" s="266"/>
      <c r="DH112" s="266"/>
      <c r="DI112" s="266"/>
      <c r="DJ112" s="266"/>
      <c r="DK112" s="266"/>
      <c r="DL112" s="266"/>
      <c r="DM112" s="266"/>
      <c r="DN112" s="266"/>
      <c r="DO112" s="266"/>
      <c r="DP112" s="266"/>
      <c r="DQ112" s="266"/>
      <c r="DR112" s="266"/>
      <c r="DS112" s="266"/>
      <c r="DT112" s="266"/>
      <c r="DU112" s="266"/>
      <c r="DV112" s="266"/>
      <c r="DW112" s="266"/>
      <c r="DX112" s="266"/>
      <c r="DY112" s="266"/>
      <c r="DZ112" s="266"/>
      <c r="EA112" s="266"/>
      <c r="EB112" s="266"/>
      <c r="EC112" s="266"/>
      <c r="ED112" s="266"/>
      <c r="EE112" s="266"/>
      <c r="EF112" s="266"/>
      <c r="EG112" s="266"/>
      <c r="EH112" s="266"/>
      <c r="EI112" s="266"/>
      <c r="EJ112" s="266"/>
      <c r="EK112" s="266"/>
      <c r="EL112" s="266"/>
      <c r="EM112" s="266"/>
      <c r="EN112" s="266"/>
      <c r="EO112" s="266"/>
      <c r="EP112" s="266"/>
      <c r="EQ112" s="266"/>
      <c r="ER112" s="266"/>
      <c r="ES112" s="266"/>
      <c r="ET112" s="266"/>
      <c r="EU112" s="266"/>
      <c r="EV112" s="266"/>
      <c r="EW112" s="266"/>
      <c r="EX112" s="266"/>
      <c r="EY112" s="266"/>
      <c r="EZ112" s="266"/>
      <c r="FA112" s="266"/>
      <c r="FB112" s="266"/>
      <c r="FC112" s="266"/>
      <c r="FD112" s="266"/>
      <c r="FE112" s="266"/>
      <c r="FF112" s="266"/>
      <c r="FG112" s="266"/>
      <c r="FH112" s="266"/>
      <c r="FI112" s="266"/>
      <c r="FJ112" s="266"/>
      <c r="FK112" s="266"/>
      <c r="FL112" s="266"/>
      <c r="FM112" s="266"/>
      <c r="FN112" s="266"/>
      <c r="FO112" s="266"/>
      <c r="FP112" s="266"/>
      <c r="FQ112" s="266"/>
      <c r="FR112" s="266"/>
      <c r="FS112" s="266"/>
      <c r="FT112" s="266"/>
      <c r="FU112" s="266"/>
      <c r="FV112" s="266"/>
      <c r="FW112" s="266"/>
      <c r="FX112" s="266"/>
      <c r="FY112" s="266"/>
      <c r="FZ112" s="266"/>
      <c r="GA112" s="266"/>
      <c r="GB112" s="266"/>
      <c r="GC112" s="266"/>
      <c r="GD112" s="266"/>
      <c r="GE112" s="266"/>
      <c r="GF112" s="266"/>
      <c r="GG112" s="266"/>
      <c r="GH112" s="266"/>
      <c r="GI112" s="266"/>
      <c r="GJ112" s="266"/>
      <c r="GK112" s="266"/>
      <c r="GL112" s="266"/>
      <c r="GM112" s="266"/>
      <c r="GN112" s="266"/>
      <c r="GO112" s="266"/>
      <c r="GP112" s="266"/>
      <c r="GQ112" s="266"/>
      <c r="GR112" s="266"/>
      <c r="GS112" s="266"/>
      <c r="GT112" s="266"/>
      <c r="GU112" s="266"/>
      <c r="GV112" s="266"/>
      <c r="GW112" s="266"/>
      <c r="GX112" s="266"/>
      <c r="GY112" s="266"/>
      <c r="GZ112" s="266"/>
      <c r="HA112" s="266"/>
      <c r="HB112" s="266"/>
      <c r="HC112" s="266"/>
      <c r="HD112" s="266"/>
      <c r="HE112" s="266"/>
      <c r="HF112" s="266"/>
      <c r="HG112" s="266"/>
      <c r="HH112" s="266"/>
      <c r="HI112" s="266"/>
      <c r="HJ112" s="266"/>
      <c r="HK112" s="266"/>
      <c r="HL112" s="266"/>
      <c r="HM112" s="266"/>
      <c r="HN112" s="266"/>
      <c r="HO112" s="266"/>
      <c r="HP112" s="266"/>
      <c r="HQ112" s="266"/>
      <c r="HR112" s="266"/>
      <c r="HS112" s="266"/>
      <c r="HT112" s="266"/>
      <c r="HU112" s="266"/>
      <c r="HV112" s="266"/>
      <c r="HW112" s="266"/>
      <c r="HX112" s="266"/>
      <c r="HY112" s="266"/>
      <c r="HZ112" s="266"/>
      <c r="IA112" s="266"/>
      <c r="IB112" s="266"/>
      <c r="IC112" s="266"/>
      <c r="ID112" s="266"/>
      <c r="IE112" s="266"/>
      <c r="IF112" s="266"/>
      <c r="IG112" s="266"/>
      <c r="IH112" s="266"/>
      <c r="II112" s="266"/>
      <c r="IJ112" s="266"/>
      <c r="IK112" s="266"/>
      <c r="IL112" s="266"/>
      <c r="IM112" s="266"/>
      <c r="IN112" s="266"/>
      <c r="IO112" s="266"/>
      <c r="IP112" s="266"/>
      <c r="IQ112" s="266"/>
      <c r="IR112" s="266"/>
      <c r="IS112" s="266"/>
      <c r="IT112" s="266"/>
      <c r="IU112" s="266"/>
      <c r="IV112" s="266"/>
    </row>
    <row r="113" spans="1:256" x14ac:dyDescent="0.2">
      <c r="A113" s="198" t="s">
        <v>651</v>
      </c>
      <c r="B113" s="198" t="s">
        <v>720</v>
      </c>
      <c r="C113" s="228" t="s">
        <v>775</v>
      </c>
      <c r="D113" s="228"/>
      <c r="E113" s="228"/>
      <c r="F113" s="228"/>
      <c r="G113" s="228"/>
      <c r="H113" s="228"/>
      <c r="I113" s="268">
        <v>15</v>
      </c>
      <c r="J113" s="270">
        <f>I113*0.75</f>
        <v>11.25</v>
      </c>
      <c r="K113" s="266"/>
      <c r="L113" s="266"/>
      <c r="M113" s="266"/>
      <c r="N113" s="266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266"/>
      <c r="Z113" s="266"/>
      <c r="AA113" s="266"/>
      <c r="AB113" s="266"/>
      <c r="AC113" s="266"/>
      <c r="AD113" s="266"/>
      <c r="AE113" s="266"/>
      <c r="AF113" s="266"/>
      <c r="AG113" s="266"/>
      <c r="AH113" s="266"/>
      <c r="AI113" s="266"/>
      <c r="AJ113" s="266"/>
      <c r="AK113" s="266"/>
      <c r="AL113" s="266"/>
      <c r="AM113" s="266"/>
      <c r="AN113" s="266"/>
      <c r="AO113" s="266"/>
      <c r="AP113" s="266"/>
      <c r="AQ113" s="266"/>
      <c r="AR113" s="266"/>
      <c r="AS113" s="266"/>
      <c r="AT113" s="266"/>
      <c r="AU113" s="266"/>
      <c r="AV113" s="266"/>
      <c r="AW113" s="266"/>
      <c r="AX113" s="266"/>
      <c r="AY113" s="266"/>
      <c r="AZ113" s="266"/>
      <c r="BA113" s="266"/>
      <c r="BB113" s="266"/>
      <c r="BC113" s="266"/>
      <c r="BD113" s="266"/>
      <c r="BE113" s="266"/>
      <c r="BF113" s="266"/>
      <c r="BG113" s="266"/>
      <c r="BH113" s="266"/>
      <c r="BI113" s="266"/>
      <c r="BJ113" s="266"/>
      <c r="BK113" s="266"/>
      <c r="BL113" s="266"/>
      <c r="BM113" s="266"/>
      <c r="BN113" s="266"/>
      <c r="BO113" s="266"/>
      <c r="BP113" s="266"/>
      <c r="BQ113" s="266"/>
      <c r="BR113" s="266"/>
      <c r="BS113" s="266"/>
      <c r="BT113" s="266"/>
      <c r="BU113" s="266"/>
      <c r="BV113" s="266"/>
      <c r="BW113" s="266"/>
      <c r="BX113" s="266"/>
      <c r="BY113" s="266"/>
      <c r="BZ113" s="266"/>
      <c r="CA113" s="266"/>
      <c r="CB113" s="266"/>
      <c r="CC113" s="266"/>
      <c r="CD113" s="266"/>
      <c r="CE113" s="266"/>
      <c r="CF113" s="266"/>
      <c r="CG113" s="266"/>
      <c r="CH113" s="266"/>
      <c r="CI113" s="266"/>
      <c r="CJ113" s="266"/>
      <c r="CK113" s="266"/>
      <c r="CL113" s="266"/>
      <c r="CM113" s="266"/>
      <c r="CN113" s="266"/>
      <c r="CO113" s="266"/>
      <c r="CP113" s="266"/>
      <c r="CQ113" s="266"/>
      <c r="CR113" s="266"/>
      <c r="CS113" s="266"/>
      <c r="CT113" s="266"/>
      <c r="CU113" s="266"/>
      <c r="CV113" s="266"/>
      <c r="CW113" s="266"/>
      <c r="CX113" s="266"/>
      <c r="CY113" s="266"/>
      <c r="CZ113" s="266"/>
      <c r="DA113" s="266"/>
      <c r="DB113" s="266"/>
      <c r="DC113" s="266"/>
      <c r="DD113" s="266"/>
      <c r="DE113" s="266"/>
      <c r="DF113" s="266"/>
      <c r="DG113" s="266"/>
      <c r="DH113" s="266"/>
      <c r="DI113" s="266"/>
      <c r="DJ113" s="266"/>
      <c r="DK113" s="266"/>
      <c r="DL113" s="266"/>
      <c r="DM113" s="266"/>
      <c r="DN113" s="266"/>
      <c r="DO113" s="266"/>
      <c r="DP113" s="266"/>
      <c r="DQ113" s="266"/>
      <c r="DR113" s="266"/>
      <c r="DS113" s="266"/>
      <c r="DT113" s="266"/>
      <c r="DU113" s="266"/>
      <c r="DV113" s="266"/>
      <c r="DW113" s="266"/>
      <c r="DX113" s="266"/>
      <c r="DY113" s="266"/>
      <c r="DZ113" s="266"/>
      <c r="EA113" s="266"/>
      <c r="EB113" s="266"/>
      <c r="EC113" s="266"/>
      <c r="ED113" s="266"/>
      <c r="EE113" s="266"/>
      <c r="EF113" s="266"/>
      <c r="EG113" s="266"/>
      <c r="EH113" s="266"/>
      <c r="EI113" s="266"/>
      <c r="EJ113" s="266"/>
      <c r="EK113" s="266"/>
      <c r="EL113" s="266"/>
      <c r="EM113" s="266"/>
      <c r="EN113" s="266"/>
      <c r="EO113" s="266"/>
      <c r="EP113" s="266"/>
      <c r="EQ113" s="266"/>
      <c r="ER113" s="266"/>
      <c r="ES113" s="266"/>
      <c r="ET113" s="266"/>
      <c r="EU113" s="266"/>
      <c r="EV113" s="266"/>
      <c r="EW113" s="266"/>
      <c r="EX113" s="266"/>
      <c r="EY113" s="266"/>
      <c r="EZ113" s="266"/>
      <c r="FA113" s="266"/>
      <c r="FB113" s="266"/>
      <c r="FC113" s="266"/>
      <c r="FD113" s="266"/>
      <c r="FE113" s="266"/>
      <c r="FF113" s="266"/>
      <c r="FG113" s="266"/>
      <c r="FH113" s="266"/>
      <c r="FI113" s="266"/>
      <c r="FJ113" s="266"/>
      <c r="FK113" s="266"/>
      <c r="FL113" s="266"/>
      <c r="FM113" s="266"/>
      <c r="FN113" s="266"/>
      <c r="FO113" s="266"/>
      <c r="FP113" s="266"/>
      <c r="FQ113" s="266"/>
      <c r="FR113" s="266"/>
      <c r="FS113" s="266"/>
      <c r="FT113" s="266"/>
      <c r="FU113" s="266"/>
      <c r="FV113" s="266"/>
      <c r="FW113" s="266"/>
      <c r="FX113" s="266"/>
      <c r="FY113" s="266"/>
      <c r="FZ113" s="266"/>
      <c r="GA113" s="266"/>
      <c r="GB113" s="266"/>
      <c r="GC113" s="266"/>
      <c r="GD113" s="266"/>
      <c r="GE113" s="266"/>
      <c r="GF113" s="266"/>
      <c r="GG113" s="266"/>
      <c r="GH113" s="266"/>
      <c r="GI113" s="266"/>
      <c r="GJ113" s="266"/>
      <c r="GK113" s="266"/>
      <c r="GL113" s="266"/>
      <c r="GM113" s="266"/>
      <c r="GN113" s="266"/>
      <c r="GO113" s="266"/>
      <c r="GP113" s="266"/>
      <c r="GQ113" s="266"/>
      <c r="GR113" s="266"/>
      <c r="GS113" s="266"/>
      <c r="GT113" s="266"/>
      <c r="GU113" s="266"/>
      <c r="GV113" s="266"/>
      <c r="GW113" s="266"/>
      <c r="GX113" s="266"/>
      <c r="GY113" s="266"/>
      <c r="GZ113" s="266"/>
      <c r="HA113" s="266"/>
      <c r="HB113" s="266"/>
      <c r="HC113" s="266"/>
      <c r="HD113" s="266"/>
      <c r="HE113" s="266"/>
      <c r="HF113" s="266"/>
      <c r="HG113" s="266"/>
      <c r="HH113" s="266"/>
      <c r="HI113" s="266"/>
      <c r="HJ113" s="266"/>
      <c r="HK113" s="266"/>
      <c r="HL113" s="266"/>
      <c r="HM113" s="266"/>
      <c r="HN113" s="266"/>
      <c r="HO113" s="266"/>
      <c r="HP113" s="266"/>
      <c r="HQ113" s="266"/>
      <c r="HR113" s="266"/>
      <c r="HS113" s="266"/>
      <c r="HT113" s="266"/>
      <c r="HU113" s="266"/>
      <c r="HV113" s="266"/>
      <c r="HW113" s="266"/>
      <c r="HX113" s="266"/>
      <c r="HY113" s="266"/>
      <c r="HZ113" s="266"/>
      <c r="IA113" s="266"/>
      <c r="IB113" s="266"/>
      <c r="IC113" s="266"/>
      <c r="ID113" s="266"/>
      <c r="IE113" s="266"/>
      <c r="IF113" s="266"/>
      <c r="IG113" s="266"/>
      <c r="IH113" s="266"/>
      <c r="II113" s="266"/>
      <c r="IJ113" s="266"/>
      <c r="IK113" s="266"/>
      <c r="IL113" s="266"/>
      <c r="IM113" s="266"/>
      <c r="IN113" s="266"/>
      <c r="IO113" s="266"/>
      <c r="IP113" s="266"/>
      <c r="IQ113" s="266"/>
      <c r="IR113" s="266"/>
      <c r="IS113" s="266"/>
      <c r="IT113" s="266"/>
      <c r="IU113" s="266"/>
      <c r="IV113" s="266"/>
    </row>
    <row r="114" spans="1:256" x14ac:dyDescent="0.2">
      <c r="A114" s="198" t="s">
        <v>652</v>
      </c>
      <c r="B114" s="198" t="s">
        <v>721</v>
      </c>
      <c r="C114" s="228" t="s">
        <v>775</v>
      </c>
      <c r="D114" s="228"/>
      <c r="E114" s="228"/>
      <c r="F114" s="228"/>
      <c r="G114" s="228"/>
      <c r="H114" s="228"/>
      <c r="I114" s="268">
        <v>15</v>
      </c>
      <c r="J114" s="270">
        <f>I114*0.75</f>
        <v>11.25</v>
      </c>
      <c r="K114" s="266"/>
      <c r="L114" s="266"/>
      <c r="M114" s="266"/>
      <c r="N114" s="266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266"/>
      <c r="Z114" s="266"/>
      <c r="AA114" s="266"/>
      <c r="AB114" s="266"/>
      <c r="AC114" s="266"/>
      <c r="AD114" s="266"/>
      <c r="AE114" s="266"/>
      <c r="AF114" s="266"/>
      <c r="AG114" s="266"/>
      <c r="AH114" s="266"/>
      <c r="AI114" s="266"/>
      <c r="AJ114" s="266"/>
      <c r="AK114" s="266"/>
      <c r="AL114" s="266"/>
      <c r="AM114" s="266"/>
      <c r="AN114" s="266"/>
      <c r="AO114" s="266"/>
      <c r="AP114" s="266"/>
      <c r="AQ114" s="266"/>
      <c r="AR114" s="266"/>
      <c r="AS114" s="266"/>
      <c r="AT114" s="266"/>
      <c r="AU114" s="266"/>
      <c r="AV114" s="266"/>
      <c r="AW114" s="266"/>
      <c r="AX114" s="266"/>
      <c r="AY114" s="266"/>
      <c r="AZ114" s="266"/>
      <c r="BA114" s="266"/>
      <c r="BB114" s="266"/>
      <c r="BC114" s="266"/>
      <c r="BD114" s="266"/>
      <c r="BE114" s="266"/>
      <c r="BF114" s="266"/>
      <c r="BG114" s="266"/>
      <c r="BH114" s="266"/>
      <c r="BI114" s="266"/>
      <c r="BJ114" s="266"/>
      <c r="BK114" s="266"/>
      <c r="BL114" s="266"/>
      <c r="BM114" s="266"/>
      <c r="BN114" s="266"/>
      <c r="BO114" s="266"/>
      <c r="BP114" s="266"/>
      <c r="BQ114" s="266"/>
      <c r="BR114" s="266"/>
      <c r="BS114" s="266"/>
      <c r="BT114" s="266"/>
      <c r="BU114" s="266"/>
      <c r="BV114" s="266"/>
      <c r="BW114" s="266"/>
      <c r="BX114" s="266"/>
      <c r="BY114" s="266"/>
      <c r="BZ114" s="266"/>
      <c r="CA114" s="266"/>
      <c r="CB114" s="266"/>
      <c r="CC114" s="266"/>
      <c r="CD114" s="266"/>
      <c r="CE114" s="266"/>
      <c r="CF114" s="266"/>
      <c r="CG114" s="266"/>
      <c r="CH114" s="266"/>
      <c r="CI114" s="266"/>
      <c r="CJ114" s="266"/>
      <c r="CK114" s="266"/>
      <c r="CL114" s="266"/>
      <c r="CM114" s="266"/>
      <c r="CN114" s="266"/>
      <c r="CO114" s="266"/>
      <c r="CP114" s="266"/>
      <c r="CQ114" s="266"/>
      <c r="CR114" s="266"/>
      <c r="CS114" s="266"/>
      <c r="CT114" s="266"/>
      <c r="CU114" s="266"/>
      <c r="CV114" s="266"/>
      <c r="CW114" s="266"/>
      <c r="CX114" s="266"/>
      <c r="CY114" s="266"/>
      <c r="CZ114" s="266"/>
      <c r="DA114" s="266"/>
      <c r="DB114" s="266"/>
      <c r="DC114" s="266"/>
      <c r="DD114" s="266"/>
      <c r="DE114" s="266"/>
      <c r="DF114" s="266"/>
      <c r="DG114" s="266"/>
      <c r="DH114" s="266"/>
      <c r="DI114" s="266"/>
      <c r="DJ114" s="266"/>
      <c r="DK114" s="266"/>
      <c r="DL114" s="266"/>
      <c r="DM114" s="266"/>
      <c r="DN114" s="266"/>
      <c r="DO114" s="266"/>
      <c r="DP114" s="266"/>
      <c r="DQ114" s="266"/>
      <c r="DR114" s="266"/>
      <c r="DS114" s="266"/>
      <c r="DT114" s="266"/>
      <c r="DU114" s="266"/>
      <c r="DV114" s="266"/>
      <c r="DW114" s="266"/>
      <c r="DX114" s="266"/>
      <c r="DY114" s="266"/>
      <c r="DZ114" s="266"/>
      <c r="EA114" s="266"/>
      <c r="EB114" s="266"/>
      <c r="EC114" s="266"/>
      <c r="ED114" s="266"/>
      <c r="EE114" s="266"/>
      <c r="EF114" s="266"/>
      <c r="EG114" s="266"/>
      <c r="EH114" s="266"/>
      <c r="EI114" s="266"/>
      <c r="EJ114" s="266"/>
      <c r="EK114" s="266"/>
      <c r="EL114" s="266"/>
      <c r="EM114" s="266"/>
      <c r="EN114" s="266"/>
      <c r="EO114" s="266"/>
      <c r="EP114" s="266"/>
      <c r="EQ114" s="266"/>
      <c r="ER114" s="266"/>
      <c r="ES114" s="266"/>
      <c r="ET114" s="266"/>
      <c r="EU114" s="266"/>
      <c r="EV114" s="266"/>
      <c r="EW114" s="266"/>
      <c r="EX114" s="266"/>
      <c r="EY114" s="266"/>
      <c r="EZ114" s="266"/>
      <c r="FA114" s="266"/>
      <c r="FB114" s="266"/>
      <c r="FC114" s="266"/>
      <c r="FD114" s="266"/>
      <c r="FE114" s="266"/>
      <c r="FF114" s="266"/>
      <c r="FG114" s="266"/>
      <c r="FH114" s="266"/>
      <c r="FI114" s="266"/>
      <c r="FJ114" s="266"/>
      <c r="FK114" s="266"/>
      <c r="FL114" s="266"/>
      <c r="FM114" s="266"/>
      <c r="FN114" s="266"/>
      <c r="FO114" s="266"/>
      <c r="FP114" s="266"/>
      <c r="FQ114" s="266"/>
      <c r="FR114" s="266"/>
      <c r="FS114" s="266"/>
      <c r="FT114" s="266"/>
      <c r="FU114" s="266"/>
      <c r="FV114" s="266"/>
      <c r="FW114" s="266"/>
      <c r="FX114" s="266"/>
      <c r="FY114" s="266"/>
      <c r="FZ114" s="266"/>
      <c r="GA114" s="266"/>
      <c r="GB114" s="266"/>
      <c r="GC114" s="266"/>
      <c r="GD114" s="266"/>
      <c r="GE114" s="266"/>
      <c r="GF114" s="266"/>
      <c r="GG114" s="266"/>
      <c r="GH114" s="266"/>
      <c r="GI114" s="266"/>
      <c r="GJ114" s="266"/>
      <c r="GK114" s="266"/>
      <c r="GL114" s="266"/>
      <c r="GM114" s="266"/>
      <c r="GN114" s="266"/>
      <c r="GO114" s="266"/>
      <c r="GP114" s="266"/>
      <c r="GQ114" s="266"/>
      <c r="GR114" s="266"/>
      <c r="GS114" s="266"/>
      <c r="GT114" s="266"/>
      <c r="GU114" s="266"/>
      <c r="GV114" s="266"/>
      <c r="GW114" s="266"/>
      <c r="GX114" s="266"/>
      <c r="GY114" s="266"/>
      <c r="GZ114" s="266"/>
      <c r="HA114" s="266"/>
      <c r="HB114" s="266"/>
      <c r="HC114" s="266"/>
      <c r="HD114" s="266"/>
      <c r="HE114" s="266"/>
      <c r="HF114" s="266"/>
      <c r="HG114" s="266"/>
      <c r="HH114" s="266"/>
      <c r="HI114" s="266"/>
      <c r="HJ114" s="266"/>
      <c r="HK114" s="266"/>
      <c r="HL114" s="266"/>
      <c r="HM114" s="266"/>
      <c r="HN114" s="266"/>
      <c r="HO114" s="266"/>
      <c r="HP114" s="266"/>
      <c r="HQ114" s="266"/>
      <c r="HR114" s="266"/>
      <c r="HS114" s="266"/>
      <c r="HT114" s="266"/>
      <c r="HU114" s="266"/>
      <c r="HV114" s="266"/>
      <c r="HW114" s="266"/>
      <c r="HX114" s="266"/>
      <c r="HY114" s="266"/>
      <c r="HZ114" s="266"/>
      <c r="IA114" s="266"/>
      <c r="IB114" s="266"/>
      <c r="IC114" s="266"/>
      <c r="ID114" s="266"/>
      <c r="IE114" s="266"/>
      <c r="IF114" s="266"/>
      <c r="IG114" s="266"/>
      <c r="IH114" s="266"/>
      <c r="II114" s="266"/>
      <c r="IJ114" s="266"/>
      <c r="IK114" s="266"/>
      <c r="IL114" s="266"/>
      <c r="IM114" s="266"/>
      <c r="IN114" s="266"/>
      <c r="IO114" s="266"/>
      <c r="IP114" s="266"/>
      <c r="IQ114" s="266"/>
      <c r="IR114" s="266"/>
      <c r="IS114" s="266"/>
      <c r="IT114" s="266"/>
      <c r="IU114" s="266"/>
      <c r="IV114" s="266"/>
    </row>
    <row r="115" spans="1:256" x14ac:dyDescent="0.2">
      <c r="A115" s="196" t="s">
        <v>653</v>
      </c>
      <c r="B115" s="217"/>
      <c r="C115" s="217"/>
      <c r="D115" s="217"/>
      <c r="E115" s="217"/>
      <c r="F115" s="217"/>
      <c r="G115" s="217"/>
      <c r="H115" s="217"/>
      <c r="I115" s="240"/>
      <c r="J115" s="254" t="str">
        <f>IFERROR(I115/#REF!-1,"")</f>
        <v/>
      </c>
      <c r="K115" s="266"/>
      <c r="L115" s="266"/>
      <c r="M115" s="266"/>
      <c r="N115" s="266"/>
      <c r="O115" s="266"/>
      <c r="P115" s="266"/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  <c r="AA115" s="266"/>
      <c r="AB115" s="266"/>
      <c r="AC115" s="266"/>
      <c r="AD115" s="266"/>
      <c r="AE115" s="266"/>
      <c r="AF115" s="266"/>
      <c r="AG115" s="266"/>
      <c r="AH115" s="266"/>
      <c r="AI115" s="266"/>
      <c r="AJ115" s="266"/>
      <c r="AK115" s="266"/>
      <c r="AL115" s="266"/>
      <c r="AM115" s="266"/>
      <c r="AN115" s="266"/>
      <c r="AO115" s="266"/>
      <c r="AP115" s="266"/>
      <c r="AQ115" s="266"/>
      <c r="AR115" s="266"/>
      <c r="AS115" s="266"/>
      <c r="AT115" s="266"/>
      <c r="AU115" s="266"/>
      <c r="AV115" s="266"/>
      <c r="AW115" s="266"/>
      <c r="AX115" s="266"/>
      <c r="AY115" s="266"/>
      <c r="AZ115" s="266"/>
      <c r="BA115" s="266"/>
      <c r="BB115" s="266"/>
      <c r="BC115" s="266"/>
      <c r="BD115" s="266"/>
      <c r="BE115" s="266"/>
      <c r="BF115" s="266"/>
      <c r="BG115" s="266"/>
      <c r="BH115" s="266"/>
      <c r="BI115" s="266"/>
      <c r="BJ115" s="266"/>
      <c r="BK115" s="266"/>
      <c r="BL115" s="266"/>
      <c r="BM115" s="266"/>
      <c r="BN115" s="266"/>
      <c r="BO115" s="266"/>
      <c r="BP115" s="266"/>
      <c r="BQ115" s="266"/>
      <c r="BR115" s="266"/>
      <c r="BS115" s="266"/>
      <c r="BT115" s="266"/>
      <c r="BU115" s="266"/>
      <c r="BV115" s="266"/>
      <c r="BW115" s="266"/>
      <c r="BX115" s="266"/>
      <c r="BY115" s="266"/>
      <c r="BZ115" s="266"/>
      <c r="CA115" s="266"/>
      <c r="CB115" s="266"/>
      <c r="CC115" s="266"/>
      <c r="CD115" s="266"/>
      <c r="CE115" s="266"/>
      <c r="CF115" s="266"/>
      <c r="CG115" s="266"/>
      <c r="CH115" s="266"/>
      <c r="CI115" s="266"/>
      <c r="CJ115" s="266"/>
      <c r="CK115" s="266"/>
      <c r="CL115" s="266"/>
      <c r="CM115" s="266"/>
      <c r="CN115" s="266"/>
      <c r="CO115" s="266"/>
      <c r="CP115" s="266"/>
      <c r="CQ115" s="266"/>
      <c r="CR115" s="266"/>
      <c r="CS115" s="266"/>
      <c r="CT115" s="266"/>
      <c r="CU115" s="266"/>
      <c r="CV115" s="266"/>
      <c r="CW115" s="266"/>
      <c r="CX115" s="266"/>
      <c r="CY115" s="266"/>
      <c r="CZ115" s="266"/>
      <c r="DA115" s="266"/>
      <c r="DB115" s="266"/>
      <c r="DC115" s="266"/>
      <c r="DD115" s="266"/>
      <c r="DE115" s="266"/>
      <c r="DF115" s="266"/>
      <c r="DG115" s="266"/>
      <c r="DH115" s="266"/>
      <c r="DI115" s="266"/>
      <c r="DJ115" s="266"/>
      <c r="DK115" s="266"/>
      <c r="DL115" s="266"/>
      <c r="DM115" s="266"/>
      <c r="DN115" s="266"/>
      <c r="DO115" s="266"/>
      <c r="DP115" s="266"/>
      <c r="DQ115" s="266"/>
      <c r="DR115" s="266"/>
      <c r="DS115" s="266"/>
      <c r="DT115" s="266"/>
      <c r="DU115" s="266"/>
      <c r="DV115" s="266"/>
      <c r="DW115" s="266"/>
      <c r="DX115" s="266"/>
      <c r="DY115" s="266"/>
      <c r="DZ115" s="266"/>
      <c r="EA115" s="266"/>
      <c r="EB115" s="266"/>
      <c r="EC115" s="266"/>
      <c r="ED115" s="266"/>
      <c r="EE115" s="266"/>
      <c r="EF115" s="266"/>
      <c r="EG115" s="266"/>
      <c r="EH115" s="266"/>
      <c r="EI115" s="266"/>
      <c r="EJ115" s="266"/>
      <c r="EK115" s="266"/>
      <c r="EL115" s="266"/>
      <c r="EM115" s="266"/>
      <c r="EN115" s="266"/>
      <c r="EO115" s="266"/>
      <c r="EP115" s="266"/>
      <c r="EQ115" s="266"/>
      <c r="ER115" s="266"/>
      <c r="ES115" s="266"/>
      <c r="ET115" s="266"/>
      <c r="EU115" s="266"/>
      <c r="EV115" s="266"/>
      <c r="EW115" s="266"/>
      <c r="EX115" s="266"/>
      <c r="EY115" s="266"/>
      <c r="EZ115" s="266"/>
      <c r="FA115" s="266"/>
      <c r="FB115" s="266"/>
      <c r="FC115" s="266"/>
      <c r="FD115" s="266"/>
      <c r="FE115" s="266"/>
      <c r="FF115" s="266"/>
      <c r="FG115" s="266"/>
      <c r="FH115" s="266"/>
      <c r="FI115" s="266"/>
      <c r="FJ115" s="266"/>
      <c r="FK115" s="266"/>
      <c r="FL115" s="266"/>
      <c r="FM115" s="266"/>
      <c r="FN115" s="266"/>
      <c r="FO115" s="266"/>
      <c r="FP115" s="266"/>
      <c r="FQ115" s="266"/>
      <c r="FR115" s="266"/>
      <c r="FS115" s="266"/>
      <c r="FT115" s="266"/>
      <c r="FU115" s="266"/>
      <c r="FV115" s="266"/>
      <c r="FW115" s="266"/>
      <c r="FX115" s="266"/>
      <c r="FY115" s="266"/>
      <c r="FZ115" s="266"/>
      <c r="GA115" s="266"/>
      <c r="GB115" s="266"/>
      <c r="GC115" s="266"/>
      <c r="GD115" s="266"/>
      <c r="GE115" s="266"/>
      <c r="GF115" s="266"/>
      <c r="GG115" s="266"/>
      <c r="GH115" s="266"/>
      <c r="GI115" s="266"/>
      <c r="GJ115" s="266"/>
      <c r="GK115" s="266"/>
      <c r="GL115" s="266"/>
      <c r="GM115" s="266"/>
      <c r="GN115" s="266"/>
      <c r="GO115" s="266"/>
      <c r="GP115" s="266"/>
      <c r="GQ115" s="266"/>
      <c r="GR115" s="266"/>
      <c r="GS115" s="266"/>
      <c r="GT115" s="266"/>
      <c r="GU115" s="266"/>
      <c r="GV115" s="266"/>
      <c r="GW115" s="266"/>
      <c r="GX115" s="266"/>
      <c r="GY115" s="266"/>
      <c r="GZ115" s="266"/>
      <c r="HA115" s="266"/>
      <c r="HB115" s="266"/>
      <c r="HC115" s="266"/>
      <c r="HD115" s="266"/>
      <c r="HE115" s="266"/>
      <c r="HF115" s="266"/>
      <c r="HG115" s="266"/>
      <c r="HH115" s="266"/>
      <c r="HI115" s="266"/>
      <c r="HJ115" s="266"/>
      <c r="HK115" s="266"/>
      <c r="HL115" s="266"/>
      <c r="HM115" s="266"/>
      <c r="HN115" s="266"/>
      <c r="HO115" s="266"/>
      <c r="HP115" s="266"/>
      <c r="HQ115" s="266"/>
      <c r="HR115" s="266"/>
      <c r="HS115" s="266"/>
      <c r="HT115" s="266"/>
      <c r="HU115" s="266"/>
      <c r="HV115" s="266"/>
      <c r="HW115" s="266"/>
      <c r="HX115" s="266"/>
      <c r="HY115" s="266"/>
      <c r="HZ115" s="266"/>
      <c r="IA115" s="266"/>
      <c r="IB115" s="266"/>
      <c r="IC115" s="266"/>
      <c r="ID115" s="266"/>
      <c r="IE115" s="266"/>
      <c r="IF115" s="266"/>
      <c r="IG115" s="266"/>
      <c r="IH115" s="266"/>
      <c r="II115" s="266"/>
      <c r="IJ115" s="266"/>
      <c r="IK115" s="266"/>
      <c r="IL115" s="266"/>
      <c r="IM115" s="266"/>
      <c r="IN115" s="266"/>
      <c r="IO115" s="266"/>
      <c r="IP115" s="266"/>
      <c r="IQ115" s="266"/>
      <c r="IR115" s="266"/>
      <c r="IS115" s="266"/>
      <c r="IT115" s="266"/>
      <c r="IU115" s="266"/>
      <c r="IV115" s="266"/>
    </row>
    <row r="116" spans="1:256" s="398" customFormat="1" ht="25.5" x14ac:dyDescent="0.2">
      <c r="A116" s="404"/>
      <c r="B116" s="263" t="s">
        <v>784</v>
      </c>
      <c r="C116" s="287"/>
      <c r="D116" s="287"/>
      <c r="E116" s="287"/>
      <c r="F116" s="287"/>
      <c r="G116" s="287"/>
      <c r="H116" s="287"/>
      <c r="I116" s="268">
        <v>672</v>
      </c>
      <c r="J116" s="270">
        <v>560</v>
      </c>
      <c r="K116" s="406"/>
      <c r="L116" s="406"/>
      <c r="M116" s="406"/>
      <c r="N116" s="406"/>
      <c r="O116" s="406"/>
      <c r="P116" s="406"/>
      <c r="Q116" s="406"/>
      <c r="R116" s="406"/>
      <c r="S116" s="406"/>
      <c r="T116" s="406"/>
      <c r="U116" s="406"/>
      <c r="V116" s="406"/>
      <c r="W116" s="406"/>
      <c r="X116" s="406"/>
      <c r="Y116" s="406"/>
      <c r="Z116" s="406"/>
      <c r="AA116" s="406"/>
      <c r="AB116" s="406"/>
      <c r="AC116" s="406"/>
      <c r="AD116" s="406"/>
      <c r="AE116" s="406"/>
      <c r="AF116" s="406"/>
      <c r="AG116" s="406"/>
      <c r="AH116" s="406"/>
      <c r="AI116" s="406"/>
      <c r="AJ116" s="406"/>
      <c r="AK116" s="406"/>
      <c r="AL116" s="406"/>
      <c r="AM116" s="406"/>
      <c r="AN116" s="406"/>
      <c r="AO116" s="406"/>
      <c r="AP116" s="406"/>
      <c r="AQ116" s="406"/>
      <c r="AR116" s="406"/>
      <c r="AS116" s="406"/>
      <c r="AT116" s="406"/>
      <c r="AU116" s="406"/>
      <c r="AV116" s="406"/>
      <c r="AW116" s="406"/>
      <c r="AX116" s="406"/>
      <c r="AY116" s="406"/>
      <c r="AZ116" s="406"/>
      <c r="BA116" s="406"/>
      <c r="BB116" s="406"/>
      <c r="BC116" s="406"/>
      <c r="BD116" s="406"/>
      <c r="BE116" s="406"/>
      <c r="BF116" s="406"/>
      <c r="BG116" s="406"/>
      <c r="BH116" s="406"/>
      <c r="BI116" s="406"/>
      <c r="BJ116" s="406"/>
      <c r="BK116" s="406"/>
      <c r="BL116" s="406"/>
      <c r="BM116" s="406"/>
      <c r="BN116" s="406"/>
      <c r="BO116" s="406"/>
      <c r="BP116" s="406"/>
      <c r="BQ116" s="406"/>
      <c r="BR116" s="406"/>
      <c r="BS116" s="406"/>
      <c r="BT116" s="406"/>
      <c r="BU116" s="406"/>
      <c r="BV116" s="406"/>
      <c r="BW116" s="406"/>
      <c r="BX116" s="406"/>
      <c r="BY116" s="406"/>
      <c r="BZ116" s="406"/>
      <c r="CA116" s="406"/>
      <c r="CB116" s="406"/>
      <c r="CC116" s="406"/>
      <c r="CD116" s="406"/>
      <c r="CE116" s="406"/>
      <c r="CF116" s="406"/>
      <c r="CG116" s="406"/>
      <c r="CH116" s="406"/>
      <c r="CI116" s="406"/>
      <c r="CJ116" s="406"/>
      <c r="CK116" s="406"/>
      <c r="CL116" s="406"/>
      <c r="CM116" s="406"/>
      <c r="CN116" s="406"/>
      <c r="CO116" s="406"/>
      <c r="CP116" s="406"/>
      <c r="CQ116" s="406"/>
      <c r="CR116" s="406"/>
      <c r="CS116" s="406"/>
      <c r="CT116" s="406"/>
      <c r="CU116" s="406"/>
      <c r="CV116" s="406"/>
      <c r="CW116" s="406"/>
      <c r="CX116" s="406"/>
      <c r="CY116" s="406"/>
      <c r="CZ116" s="406"/>
      <c r="DA116" s="406"/>
      <c r="DB116" s="406"/>
      <c r="DC116" s="406"/>
      <c r="DD116" s="406"/>
      <c r="DE116" s="406"/>
      <c r="DF116" s="406"/>
      <c r="DG116" s="406"/>
      <c r="DH116" s="406"/>
      <c r="DI116" s="406"/>
      <c r="DJ116" s="406"/>
      <c r="DK116" s="406"/>
      <c r="DL116" s="406"/>
      <c r="DM116" s="406"/>
      <c r="DN116" s="406"/>
      <c r="DO116" s="406"/>
      <c r="DP116" s="406"/>
      <c r="DQ116" s="406"/>
      <c r="DR116" s="406"/>
      <c r="DS116" s="406"/>
      <c r="DT116" s="406"/>
      <c r="DU116" s="406"/>
      <c r="DV116" s="406"/>
      <c r="DW116" s="406"/>
      <c r="DX116" s="406"/>
      <c r="DY116" s="406"/>
      <c r="DZ116" s="406"/>
      <c r="EA116" s="406"/>
      <c r="EB116" s="406"/>
      <c r="EC116" s="406"/>
      <c r="ED116" s="406"/>
      <c r="EE116" s="406"/>
      <c r="EF116" s="406"/>
      <c r="EG116" s="406"/>
      <c r="EH116" s="406"/>
      <c r="EI116" s="406"/>
      <c r="EJ116" s="406"/>
      <c r="EK116" s="406"/>
      <c r="EL116" s="406"/>
      <c r="EM116" s="406"/>
      <c r="EN116" s="406"/>
      <c r="EO116" s="406"/>
      <c r="EP116" s="406"/>
      <c r="EQ116" s="406"/>
      <c r="ER116" s="406"/>
      <c r="ES116" s="406"/>
      <c r="ET116" s="406"/>
      <c r="EU116" s="406"/>
      <c r="EV116" s="406"/>
      <c r="EW116" s="406"/>
      <c r="EX116" s="406"/>
      <c r="EY116" s="406"/>
      <c r="EZ116" s="406"/>
      <c r="FA116" s="406"/>
      <c r="FB116" s="406"/>
      <c r="FC116" s="406"/>
      <c r="FD116" s="406"/>
      <c r="FE116" s="406"/>
      <c r="FF116" s="406"/>
      <c r="FG116" s="406"/>
      <c r="FH116" s="406"/>
      <c r="FI116" s="406"/>
      <c r="FJ116" s="406"/>
      <c r="FK116" s="406"/>
      <c r="FL116" s="406"/>
      <c r="FM116" s="406"/>
      <c r="FN116" s="406"/>
      <c r="FO116" s="406"/>
      <c r="FP116" s="406"/>
      <c r="FQ116" s="406"/>
      <c r="FR116" s="406"/>
      <c r="FS116" s="406"/>
      <c r="FT116" s="406"/>
      <c r="FU116" s="406"/>
      <c r="FV116" s="406"/>
      <c r="FW116" s="406"/>
      <c r="FX116" s="406"/>
      <c r="FY116" s="406"/>
      <c r="FZ116" s="406"/>
      <c r="GA116" s="406"/>
      <c r="GB116" s="406"/>
      <c r="GC116" s="406"/>
      <c r="GD116" s="406"/>
      <c r="GE116" s="406"/>
      <c r="GF116" s="406"/>
      <c r="GG116" s="406"/>
      <c r="GH116" s="406"/>
      <c r="GI116" s="406"/>
      <c r="GJ116" s="406"/>
      <c r="GK116" s="406"/>
      <c r="GL116" s="406"/>
      <c r="GM116" s="406"/>
      <c r="GN116" s="406"/>
      <c r="GO116" s="406"/>
      <c r="GP116" s="406"/>
      <c r="GQ116" s="406"/>
      <c r="GR116" s="406"/>
      <c r="GS116" s="406"/>
      <c r="GT116" s="406"/>
      <c r="GU116" s="406"/>
      <c r="GV116" s="406"/>
      <c r="GW116" s="406"/>
      <c r="GX116" s="406"/>
      <c r="GY116" s="406"/>
      <c r="GZ116" s="406"/>
      <c r="HA116" s="406"/>
      <c r="HB116" s="406"/>
      <c r="HC116" s="406"/>
      <c r="HD116" s="406"/>
      <c r="HE116" s="406"/>
      <c r="HF116" s="406"/>
      <c r="HG116" s="406"/>
      <c r="HH116" s="406"/>
      <c r="HI116" s="406"/>
      <c r="HJ116" s="406"/>
      <c r="HK116" s="406"/>
      <c r="HL116" s="406"/>
      <c r="HM116" s="406"/>
      <c r="HN116" s="406"/>
      <c r="HO116" s="406"/>
      <c r="HP116" s="406"/>
      <c r="HQ116" s="406"/>
      <c r="HR116" s="406"/>
      <c r="HS116" s="406"/>
      <c r="HT116" s="406"/>
      <c r="HU116" s="406"/>
      <c r="HV116" s="406"/>
      <c r="HW116" s="406"/>
      <c r="HX116" s="406"/>
      <c r="HY116" s="406"/>
      <c r="HZ116" s="406"/>
      <c r="IA116" s="406"/>
      <c r="IB116" s="406"/>
      <c r="IC116" s="406"/>
      <c r="ID116" s="406"/>
      <c r="IE116" s="406"/>
      <c r="IF116" s="406"/>
      <c r="IG116" s="406"/>
      <c r="IH116" s="406"/>
      <c r="II116" s="406"/>
      <c r="IJ116" s="406"/>
      <c r="IK116" s="406"/>
      <c r="IL116" s="406"/>
      <c r="IM116" s="406"/>
      <c r="IN116" s="406"/>
      <c r="IO116" s="406"/>
      <c r="IP116" s="406"/>
      <c r="IQ116" s="406"/>
      <c r="IR116" s="406"/>
      <c r="IS116" s="406"/>
      <c r="IT116" s="406"/>
      <c r="IU116" s="406"/>
      <c r="IV116" s="406"/>
    </row>
    <row r="117" spans="1:256" x14ac:dyDescent="0.2">
      <c r="A117" s="195" t="s">
        <v>661</v>
      </c>
      <c r="B117" s="216"/>
      <c r="C117" s="216"/>
      <c r="D117" s="216"/>
      <c r="E117" s="216"/>
      <c r="F117" s="216"/>
      <c r="G117" s="216"/>
      <c r="H117" s="216"/>
      <c r="I117" s="239"/>
      <c r="J117" s="253" t="str">
        <f>IFERROR(I117/#REF!-1,"")</f>
        <v/>
      </c>
      <c r="K117" s="266"/>
      <c r="L117" s="266"/>
      <c r="M117" s="266"/>
      <c r="N117" s="266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  <c r="AA117" s="266"/>
      <c r="AB117" s="266"/>
      <c r="AC117" s="266"/>
      <c r="AD117" s="266"/>
      <c r="AE117" s="266"/>
      <c r="AF117" s="266"/>
      <c r="AG117" s="266"/>
      <c r="AH117" s="266"/>
      <c r="AI117" s="266"/>
      <c r="AJ117" s="266"/>
      <c r="AK117" s="266"/>
      <c r="AL117" s="266"/>
      <c r="AM117" s="266"/>
      <c r="AN117" s="266"/>
      <c r="AO117" s="266"/>
      <c r="AP117" s="266"/>
      <c r="AQ117" s="266"/>
      <c r="AR117" s="266"/>
      <c r="AS117" s="266"/>
      <c r="AT117" s="266"/>
      <c r="AU117" s="266"/>
      <c r="AV117" s="266"/>
      <c r="AW117" s="266"/>
      <c r="AX117" s="266"/>
      <c r="AY117" s="266"/>
      <c r="AZ117" s="266"/>
      <c r="BA117" s="266"/>
      <c r="BB117" s="266"/>
      <c r="BC117" s="266"/>
      <c r="BD117" s="266"/>
      <c r="BE117" s="266"/>
      <c r="BF117" s="266"/>
      <c r="BG117" s="266"/>
      <c r="BH117" s="266"/>
      <c r="BI117" s="266"/>
      <c r="BJ117" s="266"/>
      <c r="BK117" s="266"/>
      <c r="BL117" s="266"/>
      <c r="BM117" s="266"/>
      <c r="BN117" s="266"/>
      <c r="BO117" s="266"/>
      <c r="BP117" s="266"/>
      <c r="BQ117" s="266"/>
      <c r="BR117" s="266"/>
      <c r="BS117" s="266"/>
      <c r="BT117" s="266"/>
      <c r="BU117" s="266"/>
      <c r="BV117" s="266"/>
      <c r="BW117" s="266"/>
      <c r="BX117" s="266"/>
      <c r="BY117" s="266"/>
      <c r="BZ117" s="266"/>
      <c r="CA117" s="266"/>
      <c r="CB117" s="266"/>
      <c r="CC117" s="266"/>
      <c r="CD117" s="266"/>
      <c r="CE117" s="266"/>
      <c r="CF117" s="266"/>
      <c r="CG117" s="266"/>
      <c r="CH117" s="266"/>
      <c r="CI117" s="266"/>
      <c r="CJ117" s="266"/>
      <c r="CK117" s="266"/>
      <c r="CL117" s="266"/>
      <c r="CM117" s="266"/>
      <c r="CN117" s="266"/>
      <c r="CO117" s="266"/>
      <c r="CP117" s="266"/>
      <c r="CQ117" s="266"/>
      <c r="CR117" s="266"/>
      <c r="CS117" s="266"/>
      <c r="CT117" s="266"/>
      <c r="CU117" s="266"/>
      <c r="CV117" s="266"/>
      <c r="CW117" s="266"/>
      <c r="CX117" s="266"/>
      <c r="CY117" s="266"/>
      <c r="CZ117" s="266"/>
      <c r="DA117" s="266"/>
      <c r="DB117" s="266"/>
      <c r="DC117" s="266"/>
      <c r="DD117" s="266"/>
      <c r="DE117" s="266"/>
      <c r="DF117" s="266"/>
      <c r="DG117" s="266"/>
      <c r="DH117" s="266"/>
      <c r="DI117" s="266"/>
      <c r="DJ117" s="266"/>
      <c r="DK117" s="266"/>
      <c r="DL117" s="266"/>
      <c r="DM117" s="266"/>
      <c r="DN117" s="266"/>
      <c r="DO117" s="266"/>
      <c r="DP117" s="266"/>
      <c r="DQ117" s="266"/>
      <c r="DR117" s="266"/>
      <c r="DS117" s="266"/>
      <c r="DT117" s="266"/>
      <c r="DU117" s="266"/>
      <c r="DV117" s="266"/>
      <c r="DW117" s="266"/>
      <c r="DX117" s="266"/>
      <c r="DY117" s="266"/>
      <c r="DZ117" s="266"/>
      <c r="EA117" s="266"/>
      <c r="EB117" s="266"/>
      <c r="EC117" s="266"/>
      <c r="ED117" s="266"/>
      <c r="EE117" s="266"/>
      <c r="EF117" s="266"/>
      <c r="EG117" s="266"/>
      <c r="EH117" s="266"/>
      <c r="EI117" s="266"/>
      <c r="EJ117" s="266"/>
      <c r="EK117" s="266"/>
      <c r="EL117" s="266"/>
      <c r="EM117" s="266"/>
      <c r="EN117" s="266"/>
      <c r="EO117" s="266"/>
      <c r="EP117" s="266"/>
      <c r="EQ117" s="266"/>
      <c r="ER117" s="266"/>
      <c r="ES117" s="266"/>
      <c r="ET117" s="266"/>
      <c r="EU117" s="266"/>
      <c r="EV117" s="266"/>
      <c r="EW117" s="266"/>
      <c r="EX117" s="266"/>
      <c r="EY117" s="266"/>
      <c r="EZ117" s="266"/>
      <c r="FA117" s="266"/>
      <c r="FB117" s="266"/>
      <c r="FC117" s="266"/>
      <c r="FD117" s="266"/>
      <c r="FE117" s="266"/>
      <c r="FF117" s="266"/>
      <c r="FG117" s="266"/>
      <c r="FH117" s="266"/>
      <c r="FI117" s="266"/>
      <c r="FJ117" s="266"/>
      <c r="FK117" s="266"/>
      <c r="FL117" s="266"/>
      <c r="FM117" s="266"/>
      <c r="FN117" s="266"/>
      <c r="FO117" s="266"/>
      <c r="FP117" s="266"/>
      <c r="FQ117" s="266"/>
      <c r="FR117" s="266"/>
      <c r="FS117" s="266"/>
      <c r="FT117" s="266"/>
      <c r="FU117" s="266"/>
      <c r="FV117" s="266"/>
      <c r="FW117" s="266"/>
      <c r="FX117" s="266"/>
      <c r="FY117" s="266"/>
      <c r="FZ117" s="266"/>
      <c r="GA117" s="266"/>
      <c r="GB117" s="266"/>
      <c r="GC117" s="266"/>
      <c r="GD117" s="266"/>
      <c r="GE117" s="266"/>
      <c r="GF117" s="266"/>
      <c r="GG117" s="266"/>
      <c r="GH117" s="266"/>
      <c r="GI117" s="266"/>
      <c r="GJ117" s="266"/>
      <c r="GK117" s="266"/>
      <c r="GL117" s="266"/>
      <c r="GM117" s="266"/>
      <c r="GN117" s="266"/>
      <c r="GO117" s="266"/>
      <c r="GP117" s="266"/>
      <c r="GQ117" s="266"/>
      <c r="GR117" s="266"/>
      <c r="GS117" s="266"/>
      <c r="GT117" s="266"/>
      <c r="GU117" s="266"/>
      <c r="GV117" s="266"/>
      <c r="GW117" s="266"/>
      <c r="GX117" s="266"/>
      <c r="GY117" s="266"/>
      <c r="GZ117" s="266"/>
      <c r="HA117" s="266"/>
      <c r="HB117" s="266"/>
      <c r="HC117" s="266"/>
      <c r="HD117" s="266"/>
      <c r="HE117" s="266"/>
      <c r="HF117" s="266"/>
      <c r="HG117" s="266"/>
      <c r="HH117" s="266"/>
      <c r="HI117" s="266"/>
      <c r="HJ117" s="266"/>
      <c r="HK117" s="266"/>
      <c r="HL117" s="266"/>
      <c r="HM117" s="266"/>
      <c r="HN117" s="266"/>
      <c r="HO117" s="266"/>
      <c r="HP117" s="266"/>
      <c r="HQ117" s="266"/>
      <c r="HR117" s="266"/>
      <c r="HS117" s="266"/>
      <c r="HT117" s="266"/>
      <c r="HU117" s="266"/>
      <c r="HV117" s="266"/>
      <c r="HW117" s="266"/>
      <c r="HX117" s="266"/>
      <c r="HY117" s="266"/>
      <c r="HZ117" s="266"/>
      <c r="IA117" s="266"/>
      <c r="IB117" s="266"/>
      <c r="IC117" s="266"/>
      <c r="ID117" s="266"/>
      <c r="IE117" s="266"/>
      <c r="IF117" s="266"/>
      <c r="IG117" s="266"/>
      <c r="IH117" s="266"/>
      <c r="II117" s="266"/>
      <c r="IJ117" s="266"/>
      <c r="IK117" s="266"/>
      <c r="IL117" s="266"/>
      <c r="IM117" s="266"/>
      <c r="IN117" s="266"/>
      <c r="IO117" s="266"/>
      <c r="IP117" s="266"/>
      <c r="IQ117" s="266"/>
      <c r="IR117" s="266"/>
      <c r="IS117" s="266"/>
      <c r="IT117" s="266"/>
      <c r="IU117" s="266"/>
      <c r="IV117" s="266"/>
    </row>
    <row r="118" spans="1:256" x14ac:dyDescent="0.2">
      <c r="A118" s="196" t="s">
        <v>796</v>
      </c>
      <c r="B118" s="217"/>
      <c r="C118" s="217"/>
      <c r="D118" s="217"/>
      <c r="E118" s="217"/>
      <c r="F118" s="217"/>
      <c r="G118" s="217"/>
      <c r="H118" s="217"/>
      <c r="I118" s="240"/>
      <c r="J118" s="254" t="str">
        <f>IFERROR(I118/#REF!-1,"")</f>
        <v/>
      </c>
      <c r="K118" s="266"/>
      <c r="L118" s="266"/>
      <c r="M118" s="266"/>
      <c r="N118" s="266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266"/>
      <c r="Z118" s="266"/>
      <c r="AA118" s="266"/>
      <c r="AB118" s="266"/>
      <c r="AC118" s="266"/>
      <c r="AD118" s="266"/>
      <c r="AE118" s="266"/>
      <c r="AF118" s="266"/>
      <c r="AG118" s="266"/>
      <c r="AH118" s="266"/>
      <c r="AI118" s="266"/>
      <c r="AJ118" s="266"/>
      <c r="AK118" s="266"/>
      <c r="AL118" s="266"/>
      <c r="AM118" s="266"/>
      <c r="AN118" s="266"/>
      <c r="AO118" s="266"/>
      <c r="AP118" s="266"/>
      <c r="AQ118" s="266"/>
      <c r="AR118" s="266"/>
      <c r="AS118" s="266"/>
      <c r="AT118" s="266"/>
      <c r="AU118" s="266"/>
      <c r="AV118" s="266"/>
      <c r="AW118" s="266"/>
      <c r="AX118" s="266"/>
      <c r="AY118" s="266"/>
      <c r="AZ118" s="266"/>
      <c r="BA118" s="266"/>
      <c r="BB118" s="266"/>
      <c r="BC118" s="266"/>
      <c r="BD118" s="266"/>
      <c r="BE118" s="266"/>
      <c r="BF118" s="266"/>
      <c r="BG118" s="266"/>
      <c r="BH118" s="266"/>
      <c r="BI118" s="266"/>
      <c r="BJ118" s="266"/>
      <c r="BK118" s="266"/>
      <c r="BL118" s="266"/>
      <c r="BM118" s="266"/>
      <c r="BN118" s="266"/>
      <c r="BO118" s="266"/>
      <c r="BP118" s="266"/>
      <c r="BQ118" s="266"/>
      <c r="BR118" s="266"/>
      <c r="BS118" s="266"/>
      <c r="BT118" s="266"/>
      <c r="BU118" s="266"/>
      <c r="BV118" s="266"/>
      <c r="BW118" s="266"/>
      <c r="BX118" s="266"/>
      <c r="BY118" s="266"/>
      <c r="BZ118" s="266"/>
      <c r="CA118" s="266"/>
      <c r="CB118" s="266"/>
      <c r="CC118" s="266"/>
      <c r="CD118" s="266"/>
      <c r="CE118" s="266"/>
      <c r="CF118" s="266"/>
      <c r="CG118" s="266"/>
      <c r="CH118" s="266"/>
      <c r="CI118" s="266"/>
      <c r="CJ118" s="266"/>
      <c r="CK118" s="266"/>
      <c r="CL118" s="266"/>
      <c r="CM118" s="266"/>
      <c r="CN118" s="266"/>
      <c r="CO118" s="266"/>
      <c r="CP118" s="266"/>
      <c r="CQ118" s="266"/>
      <c r="CR118" s="266"/>
      <c r="CS118" s="266"/>
      <c r="CT118" s="266"/>
      <c r="CU118" s="266"/>
      <c r="CV118" s="266"/>
      <c r="CW118" s="266"/>
      <c r="CX118" s="266"/>
      <c r="CY118" s="266"/>
      <c r="CZ118" s="266"/>
      <c r="DA118" s="266"/>
      <c r="DB118" s="266"/>
      <c r="DC118" s="266"/>
      <c r="DD118" s="266"/>
      <c r="DE118" s="266"/>
      <c r="DF118" s="266"/>
      <c r="DG118" s="266"/>
      <c r="DH118" s="266"/>
      <c r="DI118" s="266"/>
      <c r="DJ118" s="266"/>
      <c r="DK118" s="266"/>
      <c r="DL118" s="266"/>
      <c r="DM118" s="266"/>
      <c r="DN118" s="266"/>
      <c r="DO118" s="266"/>
      <c r="DP118" s="266"/>
      <c r="DQ118" s="266"/>
      <c r="DR118" s="266"/>
      <c r="DS118" s="266"/>
      <c r="DT118" s="266"/>
      <c r="DU118" s="266"/>
      <c r="DV118" s="266"/>
      <c r="DW118" s="266"/>
      <c r="DX118" s="266"/>
      <c r="DY118" s="266"/>
      <c r="DZ118" s="266"/>
      <c r="EA118" s="266"/>
      <c r="EB118" s="266"/>
      <c r="EC118" s="266"/>
      <c r="ED118" s="266"/>
      <c r="EE118" s="266"/>
      <c r="EF118" s="266"/>
      <c r="EG118" s="266"/>
      <c r="EH118" s="266"/>
      <c r="EI118" s="266"/>
      <c r="EJ118" s="266"/>
      <c r="EK118" s="266"/>
      <c r="EL118" s="266"/>
      <c r="EM118" s="266"/>
      <c r="EN118" s="266"/>
      <c r="EO118" s="266"/>
      <c r="EP118" s="266"/>
      <c r="EQ118" s="266"/>
      <c r="ER118" s="266"/>
      <c r="ES118" s="266"/>
      <c r="ET118" s="266"/>
      <c r="EU118" s="266"/>
      <c r="EV118" s="266"/>
      <c r="EW118" s="266"/>
      <c r="EX118" s="266"/>
      <c r="EY118" s="266"/>
      <c r="EZ118" s="266"/>
      <c r="FA118" s="266"/>
      <c r="FB118" s="266"/>
      <c r="FC118" s="266"/>
      <c r="FD118" s="266"/>
      <c r="FE118" s="266"/>
      <c r="FF118" s="266"/>
      <c r="FG118" s="266"/>
      <c r="FH118" s="266"/>
      <c r="FI118" s="266"/>
      <c r="FJ118" s="266"/>
      <c r="FK118" s="266"/>
      <c r="FL118" s="266"/>
      <c r="FM118" s="266"/>
      <c r="FN118" s="266"/>
      <c r="FO118" s="266"/>
      <c r="FP118" s="266"/>
      <c r="FQ118" s="266"/>
      <c r="FR118" s="266"/>
      <c r="FS118" s="266"/>
      <c r="FT118" s="266"/>
      <c r="FU118" s="266"/>
      <c r="FV118" s="266"/>
      <c r="FW118" s="266"/>
      <c r="FX118" s="266"/>
      <c r="FY118" s="266"/>
      <c r="FZ118" s="266"/>
      <c r="GA118" s="266"/>
      <c r="GB118" s="266"/>
      <c r="GC118" s="266"/>
      <c r="GD118" s="266"/>
      <c r="GE118" s="266"/>
      <c r="GF118" s="266"/>
      <c r="GG118" s="266"/>
      <c r="GH118" s="266"/>
      <c r="GI118" s="266"/>
      <c r="GJ118" s="266"/>
      <c r="GK118" s="266"/>
      <c r="GL118" s="266"/>
      <c r="GM118" s="266"/>
      <c r="GN118" s="266"/>
      <c r="GO118" s="266"/>
      <c r="GP118" s="266"/>
      <c r="GQ118" s="266"/>
      <c r="GR118" s="266"/>
      <c r="GS118" s="266"/>
      <c r="GT118" s="266"/>
      <c r="GU118" s="266"/>
      <c r="GV118" s="266"/>
      <c r="GW118" s="266"/>
      <c r="GX118" s="266"/>
      <c r="GY118" s="266"/>
      <c r="GZ118" s="266"/>
      <c r="HA118" s="266"/>
      <c r="HB118" s="266"/>
      <c r="HC118" s="266"/>
      <c r="HD118" s="266"/>
      <c r="HE118" s="266"/>
      <c r="HF118" s="266"/>
      <c r="HG118" s="266"/>
      <c r="HH118" s="266"/>
      <c r="HI118" s="266"/>
      <c r="HJ118" s="266"/>
      <c r="HK118" s="266"/>
      <c r="HL118" s="266"/>
      <c r="HM118" s="266"/>
      <c r="HN118" s="266"/>
      <c r="HO118" s="266"/>
      <c r="HP118" s="266"/>
      <c r="HQ118" s="266"/>
      <c r="HR118" s="266"/>
      <c r="HS118" s="266"/>
      <c r="HT118" s="266"/>
      <c r="HU118" s="266"/>
      <c r="HV118" s="266"/>
      <c r="HW118" s="266"/>
      <c r="HX118" s="266"/>
      <c r="HY118" s="266"/>
      <c r="HZ118" s="266"/>
      <c r="IA118" s="266"/>
      <c r="IB118" s="266"/>
      <c r="IC118" s="266"/>
      <c r="ID118" s="266"/>
      <c r="IE118" s="266"/>
      <c r="IF118" s="266"/>
      <c r="IG118" s="266"/>
      <c r="IH118" s="266"/>
      <c r="II118" s="266"/>
      <c r="IJ118" s="266"/>
      <c r="IK118" s="266"/>
      <c r="IL118" s="266"/>
      <c r="IM118" s="266"/>
      <c r="IN118" s="266"/>
      <c r="IO118" s="266"/>
      <c r="IP118" s="266"/>
      <c r="IQ118" s="266"/>
      <c r="IR118" s="266"/>
      <c r="IS118" s="266"/>
      <c r="IT118" s="266"/>
      <c r="IU118" s="266"/>
      <c r="IV118" s="266"/>
    </row>
    <row r="119" spans="1:256" x14ac:dyDescent="0.2">
      <c r="A119" s="201" t="s">
        <v>797</v>
      </c>
      <c r="B119" s="201" t="s">
        <v>798</v>
      </c>
      <c r="C119" s="228" t="s">
        <v>775</v>
      </c>
      <c r="D119" s="228">
        <v>1000</v>
      </c>
      <c r="E119" s="228">
        <v>160</v>
      </c>
      <c r="F119" s="228">
        <v>100</v>
      </c>
      <c r="G119" s="228">
        <v>21.4</v>
      </c>
      <c r="H119" s="228">
        <v>28</v>
      </c>
      <c r="I119" s="242">
        <v>5714</v>
      </c>
      <c r="J119" s="256">
        <f>I119*0.7</f>
        <v>3999.7999999999997</v>
      </c>
      <c r="K119" s="266"/>
      <c r="L119" s="266"/>
      <c r="M119" s="266"/>
      <c r="N119" s="266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266"/>
      <c r="Z119" s="266"/>
      <c r="AA119" s="266"/>
      <c r="AB119" s="266"/>
      <c r="AC119" s="266"/>
      <c r="AD119" s="266"/>
      <c r="AE119" s="266"/>
      <c r="AF119" s="266"/>
      <c r="AG119" s="266"/>
      <c r="AH119" s="266"/>
      <c r="AI119" s="266"/>
      <c r="AJ119" s="266"/>
      <c r="AK119" s="266"/>
      <c r="AL119" s="266"/>
      <c r="AM119" s="266"/>
      <c r="AN119" s="266"/>
      <c r="AO119" s="266"/>
      <c r="AP119" s="266"/>
      <c r="AQ119" s="266"/>
      <c r="AR119" s="266"/>
      <c r="AS119" s="266"/>
      <c r="AT119" s="266"/>
      <c r="AU119" s="266"/>
      <c r="AV119" s="266"/>
      <c r="AW119" s="266"/>
      <c r="AX119" s="266"/>
      <c r="AY119" s="266"/>
      <c r="AZ119" s="266"/>
      <c r="BA119" s="266"/>
      <c r="BB119" s="266"/>
      <c r="BC119" s="266"/>
      <c r="BD119" s="266"/>
      <c r="BE119" s="266"/>
      <c r="BF119" s="266"/>
      <c r="BG119" s="266"/>
      <c r="BH119" s="266"/>
      <c r="BI119" s="266"/>
      <c r="BJ119" s="266"/>
      <c r="BK119" s="266"/>
      <c r="BL119" s="266"/>
      <c r="BM119" s="266"/>
      <c r="BN119" s="266"/>
      <c r="BO119" s="266"/>
      <c r="BP119" s="266"/>
      <c r="BQ119" s="266"/>
      <c r="BR119" s="266"/>
      <c r="BS119" s="266"/>
      <c r="BT119" s="266"/>
      <c r="BU119" s="266"/>
      <c r="BV119" s="266"/>
      <c r="BW119" s="266"/>
      <c r="BX119" s="266"/>
      <c r="BY119" s="266"/>
      <c r="BZ119" s="266"/>
      <c r="CA119" s="266"/>
      <c r="CB119" s="266"/>
      <c r="CC119" s="266"/>
      <c r="CD119" s="266"/>
      <c r="CE119" s="266"/>
      <c r="CF119" s="266"/>
      <c r="CG119" s="266"/>
      <c r="CH119" s="266"/>
      <c r="CI119" s="266"/>
      <c r="CJ119" s="266"/>
      <c r="CK119" s="266"/>
      <c r="CL119" s="266"/>
      <c r="CM119" s="266"/>
      <c r="CN119" s="266"/>
      <c r="CO119" s="266"/>
      <c r="CP119" s="266"/>
      <c r="CQ119" s="266"/>
      <c r="CR119" s="266"/>
      <c r="CS119" s="266"/>
      <c r="CT119" s="266"/>
      <c r="CU119" s="266"/>
      <c r="CV119" s="266"/>
      <c r="CW119" s="266"/>
      <c r="CX119" s="266"/>
      <c r="CY119" s="266"/>
      <c r="CZ119" s="266"/>
      <c r="DA119" s="266"/>
      <c r="DB119" s="266"/>
      <c r="DC119" s="266"/>
      <c r="DD119" s="266"/>
      <c r="DE119" s="266"/>
      <c r="DF119" s="266"/>
      <c r="DG119" s="266"/>
      <c r="DH119" s="266"/>
      <c r="DI119" s="266"/>
      <c r="DJ119" s="266"/>
      <c r="DK119" s="266"/>
      <c r="DL119" s="266"/>
      <c r="DM119" s="266"/>
      <c r="DN119" s="266"/>
      <c r="DO119" s="266"/>
      <c r="DP119" s="266"/>
      <c r="DQ119" s="266"/>
      <c r="DR119" s="266"/>
      <c r="DS119" s="266"/>
      <c r="DT119" s="266"/>
      <c r="DU119" s="266"/>
      <c r="DV119" s="266"/>
      <c r="DW119" s="266"/>
      <c r="DX119" s="266"/>
      <c r="DY119" s="266"/>
      <c r="DZ119" s="266"/>
      <c r="EA119" s="266"/>
      <c r="EB119" s="266"/>
      <c r="EC119" s="266"/>
      <c r="ED119" s="266"/>
      <c r="EE119" s="266"/>
      <c r="EF119" s="266"/>
      <c r="EG119" s="266"/>
      <c r="EH119" s="266"/>
      <c r="EI119" s="266"/>
      <c r="EJ119" s="266"/>
      <c r="EK119" s="266"/>
      <c r="EL119" s="266"/>
      <c r="EM119" s="266"/>
      <c r="EN119" s="266"/>
      <c r="EO119" s="266"/>
      <c r="EP119" s="266"/>
      <c r="EQ119" s="266"/>
      <c r="ER119" s="266"/>
      <c r="ES119" s="266"/>
      <c r="ET119" s="266"/>
      <c r="EU119" s="266"/>
      <c r="EV119" s="266"/>
      <c r="EW119" s="266"/>
      <c r="EX119" s="266"/>
      <c r="EY119" s="266"/>
      <c r="EZ119" s="266"/>
      <c r="FA119" s="266"/>
      <c r="FB119" s="266"/>
      <c r="FC119" s="266"/>
      <c r="FD119" s="266"/>
      <c r="FE119" s="266"/>
      <c r="FF119" s="266"/>
      <c r="FG119" s="266"/>
      <c r="FH119" s="266"/>
      <c r="FI119" s="266"/>
      <c r="FJ119" s="266"/>
      <c r="FK119" s="266"/>
      <c r="FL119" s="266"/>
      <c r="FM119" s="266"/>
      <c r="FN119" s="266"/>
      <c r="FO119" s="266"/>
      <c r="FP119" s="266"/>
      <c r="FQ119" s="266"/>
      <c r="FR119" s="266"/>
      <c r="FS119" s="266"/>
      <c r="FT119" s="266"/>
      <c r="FU119" s="266"/>
      <c r="FV119" s="266"/>
      <c r="FW119" s="266"/>
      <c r="FX119" s="266"/>
      <c r="FY119" s="266"/>
      <c r="FZ119" s="266"/>
      <c r="GA119" s="266"/>
      <c r="GB119" s="266"/>
      <c r="GC119" s="266"/>
      <c r="GD119" s="266"/>
      <c r="GE119" s="266"/>
      <c r="GF119" s="266"/>
      <c r="GG119" s="266"/>
      <c r="GH119" s="266"/>
      <c r="GI119" s="266"/>
      <c r="GJ119" s="266"/>
      <c r="GK119" s="266"/>
      <c r="GL119" s="266"/>
      <c r="GM119" s="266"/>
      <c r="GN119" s="266"/>
      <c r="GO119" s="266"/>
      <c r="GP119" s="266"/>
      <c r="GQ119" s="266"/>
      <c r="GR119" s="266"/>
      <c r="GS119" s="266"/>
      <c r="GT119" s="266"/>
      <c r="GU119" s="266"/>
      <c r="GV119" s="266"/>
      <c r="GW119" s="266"/>
      <c r="GX119" s="266"/>
      <c r="GY119" s="266"/>
      <c r="GZ119" s="266"/>
      <c r="HA119" s="266"/>
      <c r="HB119" s="266"/>
      <c r="HC119" s="266"/>
      <c r="HD119" s="266"/>
      <c r="HE119" s="266"/>
      <c r="HF119" s="266"/>
      <c r="HG119" s="266"/>
      <c r="HH119" s="266"/>
      <c r="HI119" s="266"/>
      <c r="HJ119" s="266"/>
      <c r="HK119" s="266"/>
      <c r="HL119" s="266"/>
      <c r="HM119" s="266"/>
      <c r="HN119" s="266"/>
      <c r="HO119" s="266"/>
      <c r="HP119" s="266"/>
      <c r="HQ119" s="266"/>
      <c r="HR119" s="266"/>
      <c r="HS119" s="266"/>
      <c r="HT119" s="266"/>
      <c r="HU119" s="266"/>
      <c r="HV119" s="266"/>
      <c r="HW119" s="266"/>
      <c r="HX119" s="266"/>
      <c r="HY119" s="266"/>
      <c r="HZ119" s="266"/>
      <c r="IA119" s="266"/>
      <c r="IB119" s="266"/>
      <c r="IC119" s="266"/>
      <c r="ID119" s="266"/>
      <c r="IE119" s="266"/>
      <c r="IF119" s="266"/>
      <c r="IG119" s="266"/>
      <c r="IH119" s="266"/>
      <c r="II119" s="266"/>
      <c r="IJ119" s="266"/>
      <c r="IK119" s="266"/>
      <c r="IL119" s="266"/>
      <c r="IM119" s="266"/>
      <c r="IN119" s="266"/>
      <c r="IO119" s="266"/>
      <c r="IP119" s="266"/>
      <c r="IQ119" s="266"/>
      <c r="IR119" s="266"/>
      <c r="IS119" s="266"/>
      <c r="IT119" s="266"/>
      <c r="IU119" s="266"/>
      <c r="IV119" s="266"/>
    </row>
    <row r="120" spans="1:256" x14ac:dyDescent="0.2">
      <c r="A120" s="201" t="s">
        <v>251</v>
      </c>
      <c r="B120" s="201" t="s">
        <v>799</v>
      </c>
      <c r="C120" s="228" t="s">
        <v>775</v>
      </c>
      <c r="D120" s="228">
        <v>1000</v>
      </c>
      <c r="E120" s="228">
        <v>160</v>
      </c>
      <c r="F120" s="228">
        <v>210</v>
      </c>
      <c r="G120" s="228">
        <v>29.13</v>
      </c>
      <c r="H120" s="228">
        <v>21</v>
      </c>
      <c r="I120" s="242">
        <v>6988</v>
      </c>
      <c r="J120" s="256">
        <f>I120*0.7</f>
        <v>4891.5999999999995</v>
      </c>
      <c r="K120" s="266"/>
      <c r="L120" s="266"/>
      <c r="M120" s="266"/>
      <c r="N120" s="266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266"/>
      <c r="Z120" s="266"/>
      <c r="AA120" s="266"/>
      <c r="AB120" s="266"/>
      <c r="AC120" s="266"/>
      <c r="AD120" s="266"/>
      <c r="AE120" s="266"/>
      <c r="AF120" s="266"/>
      <c r="AG120" s="266"/>
      <c r="AH120" s="266"/>
      <c r="AI120" s="266"/>
      <c r="AJ120" s="266"/>
      <c r="AK120" s="266"/>
      <c r="AL120" s="266"/>
      <c r="AM120" s="266"/>
      <c r="AN120" s="266"/>
      <c r="AO120" s="266"/>
      <c r="AP120" s="266"/>
      <c r="AQ120" s="266"/>
      <c r="AR120" s="266"/>
      <c r="AS120" s="266"/>
      <c r="AT120" s="266"/>
      <c r="AU120" s="266"/>
      <c r="AV120" s="266"/>
      <c r="AW120" s="266"/>
      <c r="AX120" s="266"/>
      <c r="AY120" s="266"/>
      <c r="AZ120" s="266"/>
      <c r="BA120" s="266"/>
      <c r="BB120" s="266"/>
      <c r="BC120" s="266"/>
      <c r="BD120" s="266"/>
      <c r="BE120" s="266"/>
      <c r="BF120" s="266"/>
      <c r="BG120" s="266"/>
      <c r="BH120" s="266"/>
      <c r="BI120" s="266"/>
      <c r="BJ120" s="266"/>
      <c r="BK120" s="266"/>
      <c r="BL120" s="266"/>
      <c r="BM120" s="266"/>
      <c r="BN120" s="266"/>
      <c r="BO120" s="266"/>
      <c r="BP120" s="266"/>
      <c r="BQ120" s="266"/>
      <c r="BR120" s="266"/>
      <c r="BS120" s="266"/>
      <c r="BT120" s="266"/>
      <c r="BU120" s="266"/>
      <c r="BV120" s="266"/>
      <c r="BW120" s="266"/>
      <c r="BX120" s="266"/>
      <c r="BY120" s="266"/>
      <c r="BZ120" s="266"/>
      <c r="CA120" s="266"/>
      <c r="CB120" s="266"/>
      <c r="CC120" s="266"/>
      <c r="CD120" s="266"/>
      <c r="CE120" s="266"/>
      <c r="CF120" s="266"/>
      <c r="CG120" s="266"/>
      <c r="CH120" s="266"/>
      <c r="CI120" s="266"/>
      <c r="CJ120" s="266"/>
      <c r="CK120" s="266"/>
      <c r="CL120" s="266"/>
      <c r="CM120" s="266"/>
      <c r="CN120" s="266"/>
      <c r="CO120" s="266"/>
      <c r="CP120" s="266"/>
      <c r="CQ120" s="266"/>
      <c r="CR120" s="266"/>
      <c r="CS120" s="266"/>
      <c r="CT120" s="266"/>
      <c r="CU120" s="266"/>
      <c r="CV120" s="266"/>
      <c r="CW120" s="266"/>
      <c r="CX120" s="266"/>
      <c r="CY120" s="266"/>
      <c r="CZ120" s="266"/>
      <c r="DA120" s="266"/>
      <c r="DB120" s="266"/>
      <c r="DC120" s="266"/>
      <c r="DD120" s="266"/>
      <c r="DE120" s="266"/>
      <c r="DF120" s="266"/>
      <c r="DG120" s="266"/>
      <c r="DH120" s="266"/>
      <c r="DI120" s="266"/>
      <c r="DJ120" s="266"/>
      <c r="DK120" s="266"/>
      <c r="DL120" s="266"/>
      <c r="DM120" s="266"/>
      <c r="DN120" s="266"/>
      <c r="DO120" s="266"/>
      <c r="DP120" s="266"/>
      <c r="DQ120" s="266"/>
      <c r="DR120" s="266"/>
      <c r="DS120" s="266"/>
      <c r="DT120" s="266"/>
      <c r="DU120" s="266"/>
      <c r="DV120" s="266"/>
      <c r="DW120" s="266"/>
      <c r="DX120" s="266"/>
      <c r="DY120" s="266"/>
      <c r="DZ120" s="266"/>
      <c r="EA120" s="266"/>
      <c r="EB120" s="266"/>
      <c r="EC120" s="266"/>
      <c r="ED120" s="266"/>
      <c r="EE120" s="266"/>
      <c r="EF120" s="266"/>
      <c r="EG120" s="266"/>
      <c r="EH120" s="266"/>
      <c r="EI120" s="266"/>
      <c r="EJ120" s="266"/>
      <c r="EK120" s="266"/>
      <c r="EL120" s="266"/>
      <c r="EM120" s="266"/>
      <c r="EN120" s="266"/>
      <c r="EO120" s="266"/>
      <c r="EP120" s="266"/>
      <c r="EQ120" s="266"/>
      <c r="ER120" s="266"/>
      <c r="ES120" s="266"/>
      <c r="ET120" s="266"/>
      <c r="EU120" s="266"/>
      <c r="EV120" s="266"/>
      <c r="EW120" s="266"/>
      <c r="EX120" s="266"/>
      <c r="EY120" s="266"/>
      <c r="EZ120" s="266"/>
      <c r="FA120" s="266"/>
      <c r="FB120" s="266"/>
      <c r="FC120" s="266"/>
      <c r="FD120" s="266"/>
      <c r="FE120" s="266"/>
      <c r="FF120" s="266"/>
      <c r="FG120" s="266"/>
      <c r="FH120" s="266"/>
      <c r="FI120" s="266"/>
      <c r="FJ120" s="266"/>
      <c r="FK120" s="266"/>
      <c r="FL120" s="266"/>
      <c r="FM120" s="266"/>
      <c r="FN120" s="266"/>
      <c r="FO120" s="266"/>
      <c r="FP120" s="266"/>
      <c r="FQ120" s="266"/>
      <c r="FR120" s="266"/>
      <c r="FS120" s="266"/>
      <c r="FT120" s="266"/>
      <c r="FU120" s="266"/>
      <c r="FV120" s="266"/>
      <c r="FW120" s="266"/>
      <c r="FX120" s="266"/>
      <c r="FY120" s="266"/>
      <c r="FZ120" s="266"/>
      <c r="GA120" s="266"/>
      <c r="GB120" s="266"/>
      <c r="GC120" s="266"/>
      <c r="GD120" s="266"/>
      <c r="GE120" s="266"/>
      <c r="GF120" s="266"/>
      <c r="GG120" s="266"/>
      <c r="GH120" s="266"/>
      <c r="GI120" s="266"/>
      <c r="GJ120" s="266"/>
      <c r="GK120" s="266"/>
      <c r="GL120" s="266"/>
      <c r="GM120" s="266"/>
      <c r="GN120" s="266"/>
      <c r="GO120" s="266"/>
      <c r="GP120" s="266"/>
      <c r="GQ120" s="266"/>
      <c r="GR120" s="266"/>
      <c r="GS120" s="266"/>
      <c r="GT120" s="266"/>
      <c r="GU120" s="266"/>
      <c r="GV120" s="266"/>
      <c r="GW120" s="266"/>
      <c r="GX120" s="266"/>
      <c r="GY120" s="266"/>
      <c r="GZ120" s="266"/>
      <c r="HA120" s="266"/>
      <c r="HB120" s="266"/>
      <c r="HC120" s="266"/>
      <c r="HD120" s="266"/>
      <c r="HE120" s="266"/>
      <c r="HF120" s="266"/>
      <c r="HG120" s="266"/>
      <c r="HH120" s="266"/>
      <c r="HI120" s="266"/>
      <c r="HJ120" s="266"/>
      <c r="HK120" s="266"/>
      <c r="HL120" s="266"/>
      <c r="HM120" s="266"/>
      <c r="HN120" s="266"/>
      <c r="HO120" s="266"/>
      <c r="HP120" s="266"/>
      <c r="HQ120" s="266"/>
      <c r="HR120" s="266"/>
      <c r="HS120" s="266"/>
      <c r="HT120" s="266"/>
      <c r="HU120" s="266"/>
      <c r="HV120" s="266"/>
      <c r="HW120" s="266"/>
      <c r="HX120" s="266"/>
      <c r="HY120" s="266"/>
      <c r="HZ120" s="266"/>
      <c r="IA120" s="266"/>
      <c r="IB120" s="266"/>
      <c r="IC120" s="266"/>
      <c r="ID120" s="266"/>
      <c r="IE120" s="266"/>
      <c r="IF120" s="266"/>
      <c r="IG120" s="266"/>
      <c r="IH120" s="266"/>
      <c r="II120" s="266"/>
      <c r="IJ120" s="266"/>
      <c r="IK120" s="266"/>
      <c r="IL120" s="266"/>
      <c r="IM120" s="266"/>
      <c r="IN120" s="266"/>
      <c r="IO120" s="266"/>
      <c r="IP120" s="266"/>
      <c r="IQ120" s="266"/>
      <c r="IR120" s="266"/>
      <c r="IS120" s="266"/>
      <c r="IT120" s="266"/>
      <c r="IU120" s="266"/>
      <c r="IV120" s="266"/>
    </row>
    <row r="121" spans="1:256" x14ac:dyDescent="0.2">
      <c r="A121" s="201" t="s">
        <v>800</v>
      </c>
      <c r="B121" s="201" t="s">
        <v>801</v>
      </c>
      <c r="C121" s="228" t="s">
        <v>775</v>
      </c>
      <c r="D121" s="228">
        <v>1000</v>
      </c>
      <c r="E121" s="228">
        <v>160</v>
      </c>
      <c r="F121" s="228">
        <v>260</v>
      </c>
      <c r="G121" s="228">
        <v>33.049999999999997</v>
      </c>
      <c r="H121" s="228">
        <v>21</v>
      </c>
      <c r="I121" s="242">
        <v>7689</v>
      </c>
      <c r="J121" s="256">
        <f>I121*0.7</f>
        <v>5382.2999999999993</v>
      </c>
      <c r="K121" s="266"/>
      <c r="L121" s="266"/>
      <c r="M121" s="266"/>
      <c r="N121" s="266"/>
      <c r="O121" s="266"/>
      <c r="P121" s="266"/>
      <c r="Q121" s="266"/>
      <c r="R121" s="266"/>
      <c r="S121" s="266"/>
      <c r="T121" s="266"/>
      <c r="U121" s="266"/>
      <c r="V121" s="266"/>
      <c r="W121" s="266"/>
      <c r="X121" s="266"/>
      <c r="Y121" s="266"/>
      <c r="Z121" s="266"/>
      <c r="AA121" s="266"/>
      <c r="AB121" s="266"/>
      <c r="AC121" s="266"/>
      <c r="AD121" s="266"/>
      <c r="AE121" s="266"/>
      <c r="AF121" s="266"/>
      <c r="AG121" s="266"/>
      <c r="AH121" s="266"/>
      <c r="AI121" s="266"/>
      <c r="AJ121" s="266"/>
      <c r="AK121" s="266"/>
      <c r="AL121" s="266"/>
      <c r="AM121" s="266"/>
      <c r="AN121" s="266"/>
      <c r="AO121" s="266"/>
      <c r="AP121" s="266"/>
      <c r="AQ121" s="266"/>
      <c r="AR121" s="266"/>
      <c r="AS121" s="266"/>
      <c r="AT121" s="266"/>
      <c r="AU121" s="266"/>
      <c r="AV121" s="266"/>
      <c r="AW121" s="266"/>
      <c r="AX121" s="266"/>
      <c r="AY121" s="266"/>
      <c r="AZ121" s="266"/>
      <c r="BA121" s="266"/>
      <c r="BB121" s="266"/>
      <c r="BC121" s="266"/>
      <c r="BD121" s="266"/>
      <c r="BE121" s="266"/>
      <c r="BF121" s="266"/>
      <c r="BG121" s="266"/>
      <c r="BH121" s="266"/>
      <c r="BI121" s="266"/>
      <c r="BJ121" s="266"/>
      <c r="BK121" s="266"/>
      <c r="BL121" s="266"/>
      <c r="BM121" s="266"/>
      <c r="BN121" s="266"/>
      <c r="BO121" s="266"/>
      <c r="BP121" s="266"/>
      <c r="BQ121" s="266"/>
      <c r="BR121" s="266"/>
      <c r="BS121" s="266"/>
      <c r="BT121" s="266"/>
      <c r="BU121" s="266"/>
      <c r="BV121" s="266"/>
      <c r="BW121" s="266"/>
      <c r="BX121" s="266"/>
      <c r="BY121" s="266"/>
      <c r="BZ121" s="266"/>
      <c r="CA121" s="266"/>
      <c r="CB121" s="266"/>
      <c r="CC121" s="266"/>
      <c r="CD121" s="266"/>
      <c r="CE121" s="266"/>
      <c r="CF121" s="266"/>
      <c r="CG121" s="266"/>
      <c r="CH121" s="266"/>
      <c r="CI121" s="266"/>
      <c r="CJ121" s="266"/>
      <c r="CK121" s="266"/>
      <c r="CL121" s="266"/>
      <c r="CM121" s="266"/>
      <c r="CN121" s="266"/>
      <c r="CO121" s="266"/>
      <c r="CP121" s="266"/>
      <c r="CQ121" s="266"/>
      <c r="CR121" s="266"/>
      <c r="CS121" s="266"/>
      <c r="CT121" s="266"/>
      <c r="CU121" s="266"/>
      <c r="CV121" s="266"/>
      <c r="CW121" s="266"/>
      <c r="CX121" s="266"/>
      <c r="CY121" s="266"/>
      <c r="CZ121" s="266"/>
      <c r="DA121" s="266"/>
      <c r="DB121" s="266"/>
      <c r="DC121" s="266"/>
      <c r="DD121" s="266"/>
      <c r="DE121" s="266"/>
      <c r="DF121" s="266"/>
      <c r="DG121" s="266"/>
      <c r="DH121" s="266"/>
      <c r="DI121" s="266"/>
      <c r="DJ121" s="266"/>
      <c r="DK121" s="266"/>
      <c r="DL121" s="266"/>
      <c r="DM121" s="266"/>
      <c r="DN121" s="266"/>
      <c r="DO121" s="266"/>
      <c r="DP121" s="266"/>
      <c r="DQ121" s="266"/>
      <c r="DR121" s="266"/>
      <c r="DS121" s="266"/>
      <c r="DT121" s="266"/>
      <c r="DU121" s="266"/>
      <c r="DV121" s="266"/>
      <c r="DW121" s="266"/>
      <c r="DX121" s="266"/>
      <c r="DY121" s="266"/>
      <c r="DZ121" s="266"/>
      <c r="EA121" s="266"/>
      <c r="EB121" s="266"/>
      <c r="EC121" s="266"/>
      <c r="ED121" s="266"/>
      <c r="EE121" s="266"/>
      <c r="EF121" s="266"/>
      <c r="EG121" s="266"/>
      <c r="EH121" s="266"/>
      <c r="EI121" s="266"/>
      <c r="EJ121" s="266"/>
      <c r="EK121" s="266"/>
      <c r="EL121" s="266"/>
      <c r="EM121" s="266"/>
      <c r="EN121" s="266"/>
      <c r="EO121" s="266"/>
      <c r="EP121" s="266"/>
      <c r="EQ121" s="266"/>
      <c r="ER121" s="266"/>
      <c r="ES121" s="266"/>
      <c r="ET121" s="266"/>
      <c r="EU121" s="266"/>
      <c r="EV121" s="266"/>
      <c r="EW121" s="266"/>
      <c r="EX121" s="266"/>
      <c r="EY121" s="266"/>
      <c r="EZ121" s="266"/>
      <c r="FA121" s="266"/>
      <c r="FB121" s="266"/>
      <c r="FC121" s="266"/>
      <c r="FD121" s="266"/>
      <c r="FE121" s="266"/>
      <c r="FF121" s="266"/>
      <c r="FG121" s="266"/>
      <c r="FH121" s="266"/>
      <c r="FI121" s="266"/>
      <c r="FJ121" s="266"/>
      <c r="FK121" s="266"/>
      <c r="FL121" s="266"/>
      <c r="FM121" s="266"/>
      <c r="FN121" s="266"/>
      <c r="FO121" s="266"/>
      <c r="FP121" s="266"/>
      <c r="FQ121" s="266"/>
      <c r="FR121" s="266"/>
      <c r="FS121" s="266"/>
      <c r="FT121" s="266"/>
      <c r="FU121" s="266"/>
      <c r="FV121" s="266"/>
      <c r="FW121" s="266"/>
      <c r="FX121" s="266"/>
      <c r="FY121" s="266"/>
      <c r="FZ121" s="266"/>
      <c r="GA121" s="266"/>
      <c r="GB121" s="266"/>
      <c r="GC121" s="266"/>
      <c r="GD121" s="266"/>
      <c r="GE121" s="266"/>
      <c r="GF121" s="266"/>
      <c r="GG121" s="266"/>
      <c r="GH121" s="266"/>
      <c r="GI121" s="266"/>
      <c r="GJ121" s="266"/>
      <c r="GK121" s="266"/>
      <c r="GL121" s="266"/>
      <c r="GM121" s="266"/>
      <c r="GN121" s="266"/>
      <c r="GO121" s="266"/>
      <c r="GP121" s="266"/>
      <c r="GQ121" s="266"/>
      <c r="GR121" s="266"/>
      <c r="GS121" s="266"/>
      <c r="GT121" s="266"/>
      <c r="GU121" s="266"/>
      <c r="GV121" s="266"/>
      <c r="GW121" s="266"/>
      <c r="GX121" s="266"/>
      <c r="GY121" s="266"/>
      <c r="GZ121" s="266"/>
      <c r="HA121" s="266"/>
      <c r="HB121" s="266"/>
      <c r="HC121" s="266"/>
      <c r="HD121" s="266"/>
      <c r="HE121" s="266"/>
      <c r="HF121" s="266"/>
      <c r="HG121" s="266"/>
      <c r="HH121" s="266"/>
      <c r="HI121" s="266"/>
      <c r="HJ121" s="266"/>
      <c r="HK121" s="266"/>
      <c r="HL121" s="266"/>
      <c r="HM121" s="266"/>
      <c r="HN121" s="266"/>
      <c r="HO121" s="266"/>
      <c r="HP121" s="266"/>
      <c r="HQ121" s="266"/>
      <c r="HR121" s="266"/>
      <c r="HS121" s="266"/>
      <c r="HT121" s="266"/>
      <c r="HU121" s="266"/>
      <c r="HV121" s="266"/>
      <c r="HW121" s="266"/>
      <c r="HX121" s="266"/>
      <c r="HY121" s="266"/>
      <c r="HZ121" s="266"/>
      <c r="IA121" s="266"/>
      <c r="IB121" s="266"/>
      <c r="IC121" s="266"/>
      <c r="ID121" s="266"/>
      <c r="IE121" s="266"/>
      <c r="IF121" s="266"/>
      <c r="IG121" s="266"/>
      <c r="IH121" s="266"/>
      <c r="II121" s="266"/>
      <c r="IJ121" s="266"/>
      <c r="IK121" s="266"/>
      <c r="IL121" s="266"/>
      <c r="IM121" s="266"/>
      <c r="IN121" s="266"/>
      <c r="IO121" s="266"/>
      <c r="IP121" s="266"/>
      <c r="IQ121" s="266"/>
      <c r="IR121" s="266"/>
      <c r="IS121" s="266"/>
      <c r="IT121" s="266"/>
      <c r="IU121" s="266"/>
      <c r="IV121" s="266"/>
    </row>
    <row r="122" spans="1:256" x14ac:dyDescent="0.2">
      <c r="A122" s="201" t="s">
        <v>271</v>
      </c>
      <c r="B122" s="201" t="s">
        <v>802</v>
      </c>
      <c r="C122" s="228" t="s">
        <v>775</v>
      </c>
      <c r="D122" s="228"/>
      <c r="E122" s="228">
        <v>160</v>
      </c>
      <c r="F122" s="228">
        <v>500</v>
      </c>
      <c r="G122" s="228">
        <v>30.5</v>
      </c>
      <c r="H122" s="228">
        <v>14</v>
      </c>
      <c r="I122" s="242">
        <v>5970</v>
      </c>
      <c r="J122" s="256">
        <f>I122*0.7</f>
        <v>4179</v>
      </c>
      <c r="K122" s="266"/>
      <c r="L122" s="266"/>
      <c r="M122" s="266"/>
      <c r="N122" s="266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266"/>
      <c r="Z122" s="266"/>
      <c r="AA122" s="266"/>
      <c r="AB122" s="266"/>
      <c r="AC122" s="266"/>
      <c r="AD122" s="266"/>
      <c r="AE122" s="266"/>
      <c r="AF122" s="266"/>
      <c r="AG122" s="266"/>
      <c r="AH122" s="266"/>
      <c r="AI122" s="266"/>
      <c r="AJ122" s="266"/>
      <c r="AK122" s="266"/>
      <c r="AL122" s="266"/>
      <c r="AM122" s="266"/>
      <c r="AN122" s="266"/>
      <c r="AO122" s="266"/>
      <c r="AP122" s="266"/>
      <c r="AQ122" s="266"/>
      <c r="AR122" s="266"/>
      <c r="AS122" s="266"/>
      <c r="AT122" s="266"/>
      <c r="AU122" s="266"/>
      <c r="AV122" s="266"/>
      <c r="AW122" s="266"/>
      <c r="AX122" s="266"/>
      <c r="AY122" s="266"/>
      <c r="AZ122" s="266"/>
      <c r="BA122" s="266"/>
      <c r="BB122" s="266"/>
      <c r="BC122" s="266"/>
      <c r="BD122" s="266"/>
      <c r="BE122" s="266"/>
      <c r="BF122" s="266"/>
      <c r="BG122" s="266"/>
      <c r="BH122" s="266"/>
      <c r="BI122" s="266"/>
      <c r="BJ122" s="266"/>
      <c r="BK122" s="266"/>
      <c r="BL122" s="266"/>
      <c r="BM122" s="266"/>
      <c r="BN122" s="266"/>
      <c r="BO122" s="266"/>
      <c r="BP122" s="266"/>
      <c r="BQ122" s="266"/>
      <c r="BR122" s="266"/>
      <c r="BS122" s="266"/>
      <c r="BT122" s="266"/>
      <c r="BU122" s="266"/>
      <c r="BV122" s="266"/>
      <c r="BW122" s="266"/>
      <c r="BX122" s="266"/>
      <c r="BY122" s="266"/>
      <c r="BZ122" s="266"/>
      <c r="CA122" s="266"/>
      <c r="CB122" s="266"/>
      <c r="CC122" s="266"/>
      <c r="CD122" s="266"/>
      <c r="CE122" s="266"/>
      <c r="CF122" s="266"/>
      <c r="CG122" s="266"/>
      <c r="CH122" s="266"/>
      <c r="CI122" s="266"/>
      <c r="CJ122" s="266"/>
      <c r="CK122" s="266"/>
      <c r="CL122" s="266"/>
      <c r="CM122" s="266"/>
      <c r="CN122" s="266"/>
      <c r="CO122" s="266"/>
      <c r="CP122" s="266"/>
      <c r="CQ122" s="266"/>
      <c r="CR122" s="266"/>
      <c r="CS122" s="266"/>
      <c r="CT122" s="266"/>
      <c r="CU122" s="266"/>
      <c r="CV122" s="266"/>
      <c r="CW122" s="266"/>
      <c r="CX122" s="266"/>
      <c r="CY122" s="266"/>
      <c r="CZ122" s="266"/>
      <c r="DA122" s="266"/>
      <c r="DB122" s="266"/>
      <c r="DC122" s="266"/>
      <c r="DD122" s="266"/>
      <c r="DE122" s="266"/>
      <c r="DF122" s="266"/>
      <c r="DG122" s="266"/>
      <c r="DH122" s="266"/>
      <c r="DI122" s="266"/>
      <c r="DJ122" s="266"/>
      <c r="DK122" s="266"/>
      <c r="DL122" s="266"/>
      <c r="DM122" s="266"/>
      <c r="DN122" s="266"/>
      <c r="DO122" s="266"/>
      <c r="DP122" s="266"/>
      <c r="DQ122" s="266"/>
      <c r="DR122" s="266"/>
      <c r="DS122" s="266"/>
      <c r="DT122" s="266"/>
      <c r="DU122" s="266"/>
      <c r="DV122" s="266"/>
      <c r="DW122" s="266"/>
      <c r="DX122" s="266"/>
      <c r="DY122" s="266"/>
      <c r="DZ122" s="266"/>
      <c r="EA122" s="266"/>
      <c r="EB122" s="266"/>
      <c r="EC122" s="266"/>
      <c r="ED122" s="266"/>
      <c r="EE122" s="266"/>
      <c r="EF122" s="266"/>
      <c r="EG122" s="266"/>
      <c r="EH122" s="266"/>
      <c r="EI122" s="266"/>
      <c r="EJ122" s="266"/>
      <c r="EK122" s="266"/>
      <c r="EL122" s="266"/>
      <c r="EM122" s="266"/>
      <c r="EN122" s="266"/>
      <c r="EO122" s="266"/>
      <c r="EP122" s="266"/>
      <c r="EQ122" s="266"/>
      <c r="ER122" s="266"/>
      <c r="ES122" s="266"/>
      <c r="ET122" s="266"/>
      <c r="EU122" s="266"/>
      <c r="EV122" s="266"/>
      <c r="EW122" s="266"/>
      <c r="EX122" s="266"/>
      <c r="EY122" s="266"/>
      <c r="EZ122" s="266"/>
      <c r="FA122" s="266"/>
      <c r="FB122" s="266"/>
      <c r="FC122" s="266"/>
      <c r="FD122" s="266"/>
      <c r="FE122" s="266"/>
      <c r="FF122" s="266"/>
      <c r="FG122" s="266"/>
      <c r="FH122" s="266"/>
      <c r="FI122" s="266"/>
      <c r="FJ122" s="266"/>
      <c r="FK122" s="266"/>
      <c r="FL122" s="266"/>
      <c r="FM122" s="266"/>
      <c r="FN122" s="266"/>
      <c r="FO122" s="266"/>
      <c r="FP122" s="266"/>
      <c r="FQ122" s="266"/>
      <c r="FR122" s="266"/>
      <c r="FS122" s="266"/>
      <c r="FT122" s="266"/>
      <c r="FU122" s="266"/>
      <c r="FV122" s="266"/>
      <c r="FW122" s="266"/>
      <c r="FX122" s="266"/>
      <c r="FY122" s="266"/>
      <c r="FZ122" s="266"/>
      <c r="GA122" s="266"/>
      <c r="GB122" s="266"/>
      <c r="GC122" s="266"/>
      <c r="GD122" s="266"/>
      <c r="GE122" s="266"/>
      <c r="GF122" s="266"/>
      <c r="GG122" s="266"/>
      <c r="GH122" s="266"/>
      <c r="GI122" s="266"/>
      <c r="GJ122" s="266"/>
      <c r="GK122" s="266"/>
      <c r="GL122" s="266"/>
      <c r="GM122" s="266"/>
      <c r="GN122" s="266"/>
      <c r="GO122" s="266"/>
      <c r="GP122" s="266"/>
      <c r="GQ122" s="266"/>
      <c r="GR122" s="266"/>
      <c r="GS122" s="266"/>
      <c r="GT122" s="266"/>
      <c r="GU122" s="266"/>
      <c r="GV122" s="266"/>
      <c r="GW122" s="266"/>
      <c r="GX122" s="266"/>
      <c r="GY122" s="266"/>
      <c r="GZ122" s="266"/>
      <c r="HA122" s="266"/>
      <c r="HB122" s="266"/>
      <c r="HC122" s="266"/>
      <c r="HD122" s="266"/>
      <c r="HE122" s="266"/>
      <c r="HF122" s="266"/>
      <c r="HG122" s="266"/>
      <c r="HH122" s="266"/>
      <c r="HI122" s="266"/>
      <c r="HJ122" s="266"/>
      <c r="HK122" s="266"/>
      <c r="HL122" s="266"/>
      <c r="HM122" s="266"/>
      <c r="HN122" s="266"/>
      <c r="HO122" s="266"/>
      <c r="HP122" s="266"/>
      <c r="HQ122" s="266"/>
      <c r="HR122" s="266"/>
      <c r="HS122" s="266"/>
      <c r="HT122" s="266"/>
      <c r="HU122" s="266"/>
      <c r="HV122" s="266"/>
      <c r="HW122" s="266"/>
      <c r="HX122" s="266"/>
      <c r="HY122" s="266"/>
      <c r="HZ122" s="266"/>
      <c r="IA122" s="266"/>
      <c r="IB122" s="266"/>
      <c r="IC122" s="266"/>
      <c r="ID122" s="266"/>
      <c r="IE122" s="266"/>
      <c r="IF122" s="266"/>
      <c r="IG122" s="266"/>
      <c r="IH122" s="266"/>
      <c r="II122" s="266"/>
      <c r="IJ122" s="266"/>
      <c r="IK122" s="266"/>
      <c r="IL122" s="266"/>
      <c r="IM122" s="266"/>
      <c r="IN122" s="266"/>
      <c r="IO122" s="266"/>
      <c r="IP122" s="266"/>
      <c r="IQ122" s="266"/>
      <c r="IR122" s="266"/>
      <c r="IS122" s="266"/>
      <c r="IT122" s="266"/>
      <c r="IU122" s="266"/>
      <c r="IV122" s="266"/>
    </row>
    <row r="123" spans="1:256" x14ac:dyDescent="0.2">
      <c r="A123" s="196" t="s">
        <v>803</v>
      </c>
      <c r="B123" s="217"/>
      <c r="C123" s="217"/>
      <c r="D123" s="217"/>
      <c r="E123" s="217"/>
      <c r="F123" s="217"/>
      <c r="G123" s="217"/>
      <c r="H123" s="217"/>
      <c r="I123" s="240"/>
      <c r="J123" s="254" t="str">
        <f>IFERROR(I123/#REF!-1,"")</f>
        <v/>
      </c>
      <c r="K123" s="266"/>
      <c r="L123" s="266"/>
      <c r="M123" s="266"/>
      <c r="N123" s="266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266"/>
      <c r="Z123" s="266"/>
      <c r="AA123" s="266"/>
      <c r="AB123" s="266"/>
      <c r="AC123" s="266"/>
      <c r="AD123" s="266"/>
      <c r="AE123" s="266"/>
      <c r="AF123" s="266"/>
      <c r="AG123" s="266"/>
      <c r="AH123" s="266"/>
      <c r="AI123" s="266"/>
      <c r="AJ123" s="266"/>
      <c r="AK123" s="266"/>
      <c r="AL123" s="266"/>
      <c r="AM123" s="266"/>
      <c r="AN123" s="266"/>
      <c r="AO123" s="266"/>
      <c r="AP123" s="266"/>
      <c r="AQ123" s="266"/>
      <c r="AR123" s="266"/>
      <c r="AS123" s="266"/>
      <c r="AT123" s="266"/>
      <c r="AU123" s="266"/>
      <c r="AV123" s="266"/>
      <c r="AW123" s="266"/>
      <c r="AX123" s="266"/>
      <c r="AY123" s="266"/>
      <c r="AZ123" s="266"/>
      <c r="BA123" s="266"/>
      <c r="BB123" s="266"/>
      <c r="BC123" s="266"/>
      <c r="BD123" s="266"/>
      <c r="BE123" s="266"/>
      <c r="BF123" s="266"/>
      <c r="BG123" s="266"/>
      <c r="BH123" s="266"/>
      <c r="BI123" s="266"/>
      <c r="BJ123" s="266"/>
      <c r="BK123" s="266"/>
      <c r="BL123" s="266"/>
      <c r="BM123" s="266"/>
      <c r="BN123" s="266"/>
      <c r="BO123" s="266"/>
      <c r="BP123" s="266"/>
      <c r="BQ123" s="266"/>
      <c r="BR123" s="266"/>
      <c r="BS123" s="266"/>
      <c r="BT123" s="266"/>
      <c r="BU123" s="266"/>
      <c r="BV123" s="266"/>
      <c r="BW123" s="266"/>
      <c r="BX123" s="266"/>
      <c r="BY123" s="266"/>
      <c r="BZ123" s="266"/>
      <c r="CA123" s="266"/>
      <c r="CB123" s="266"/>
      <c r="CC123" s="266"/>
      <c r="CD123" s="266"/>
      <c r="CE123" s="266"/>
      <c r="CF123" s="266"/>
      <c r="CG123" s="266"/>
      <c r="CH123" s="266"/>
      <c r="CI123" s="266"/>
      <c r="CJ123" s="266"/>
      <c r="CK123" s="266"/>
      <c r="CL123" s="266"/>
      <c r="CM123" s="266"/>
      <c r="CN123" s="266"/>
      <c r="CO123" s="266"/>
      <c r="CP123" s="266"/>
      <c r="CQ123" s="266"/>
      <c r="CR123" s="266"/>
      <c r="CS123" s="266"/>
      <c r="CT123" s="266"/>
      <c r="CU123" s="266"/>
      <c r="CV123" s="266"/>
      <c r="CW123" s="266"/>
      <c r="CX123" s="266"/>
      <c r="CY123" s="266"/>
      <c r="CZ123" s="266"/>
      <c r="DA123" s="266"/>
      <c r="DB123" s="266"/>
      <c r="DC123" s="266"/>
      <c r="DD123" s="266"/>
      <c r="DE123" s="266"/>
      <c r="DF123" s="266"/>
      <c r="DG123" s="266"/>
      <c r="DH123" s="266"/>
      <c r="DI123" s="266"/>
      <c r="DJ123" s="266"/>
      <c r="DK123" s="266"/>
      <c r="DL123" s="266"/>
      <c r="DM123" s="266"/>
      <c r="DN123" s="266"/>
      <c r="DO123" s="266"/>
      <c r="DP123" s="266"/>
      <c r="DQ123" s="266"/>
      <c r="DR123" s="266"/>
      <c r="DS123" s="266"/>
      <c r="DT123" s="266"/>
      <c r="DU123" s="266"/>
      <c r="DV123" s="266"/>
      <c r="DW123" s="266"/>
      <c r="DX123" s="266"/>
      <c r="DY123" s="266"/>
      <c r="DZ123" s="266"/>
      <c r="EA123" s="266"/>
      <c r="EB123" s="266"/>
      <c r="EC123" s="266"/>
      <c r="ED123" s="266"/>
      <c r="EE123" s="266"/>
      <c r="EF123" s="266"/>
      <c r="EG123" s="266"/>
      <c r="EH123" s="266"/>
      <c r="EI123" s="266"/>
      <c r="EJ123" s="266"/>
      <c r="EK123" s="266"/>
      <c r="EL123" s="266"/>
      <c r="EM123" s="266"/>
      <c r="EN123" s="266"/>
      <c r="EO123" s="266"/>
      <c r="EP123" s="266"/>
      <c r="EQ123" s="266"/>
      <c r="ER123" s="266"/>
      <c r="ES123" s="266"/>
      <c r="ET123" s="266"/>
      <c r="EU123" s="266"/>
      <c r="EV123" s="266"/>
      <c r="EW123" s="266"/>
      <c r="EX123" s="266"/>
      <c r="EY123" s="266"/>
      <c r="EZ123" s="266"/>
      <c r="FA123" s="266"/>
      <c r="FB123" s="266"/>
      <c r="FC123" s="266"/>
      <c r="FD123" s="266"/>
      <c r="FE123" s="266"/>
      <c r="FF123" s="266"/>
      <c r="FG123" s="266"/>
      <c r="FH123" s="266"/>
      <c r="FI123" s="266"/>
      <c r="FJ123" s="266"/>
      <c r="FK123" s="266"/>
      <c r="FL123" s="266"/>
      <c r="FM123" s="266"/>
      <c r="FN123" s="266"/>
      <c r="FO123" s="266"/>
      <c r="FP123" s="266"/>
      <c r="FQ123" s="266"/>
      <c r="FR123" s="266"/>
      <c r="FS123" s="266"/>
      <c r="FT123" s="266"/>
      <c r="FU123" s="266"/>
      <c r="FV123" s="266"/>
      <c r="FW123" s="266"/>
      <c r="FX123" s="266"/>
      <c r="FY123" s="266"/>
      <c r="FZ123" s="266"/>
      <c r="GA123" s="266"/>
      <c r="GB123" s="266"/>
      <c r="GC123" s="266"/>
      <c r="GD123" s="266"/>
      <c r="GE123" s="266"/>
      <c r="GF123" s="266"/>
      <c r="GG123" s="266"/>
      <c r="GH123" s="266"/>
      <c r="GI123" s="266"/>
      <c r="GJ123" s="266"/>
      <c r="GK123" s="266"/>
      <c r="GL123" s="266"/>
      <c r="GM123" s="266"/>
      <c r="GN123" s="266"/>
      <c r="GO123" s="266"/>
      <c r="GP123" s="266"/>
      <c r="GQ123" s="266"/>
      <c r="GR123" s="266"/>
      <c r="GS123" s="266"/>
      <c r="GT123" s="266"/>
      <c r="GU123" s="266"/>
      <c r="GV123" s="266"/>
      <c r="GW123" s="266"/>
      <c r="GX123" s="266"/>
      <c r="GY123" s="266"/>
      <c r="GZ123" s="266"/>
      <c r="HA123" s="266"/>
      <c r="HB123" s="266"/>
      <c r="HC123" s="266"/>
      <c r="HD123" s="266"/>
      <c r="HE123" s="266"/>
      <c r="HF123" s="266"/>
      <c r="HG123" s="266"/>
      <c r="HH123" s="266"/>
      <c r="HI123" s="266"/>
      <c r="HJ123" s="266"/>
      <c r="HK123" s="266"/>
      <c r="HL123" s="266"/>
      <c r="HM123" s="266"/>
      <c r="HN123" s="266"/>
      <c r="HO123" s="266"/>
      <c r="HP123" s="266"/>
      <c r="HQ123" s="266"/>
      <c r="HR123" s="266"/>
      <c r="HS123" s="266"/>
      <c r="HT123" s="266"/>
      <c r="HU123" s="266"/>
      <c r="HV123" s="266"/>
      <c r="HW123" s="266"/>
      <c r="HX123" s="266"/>
      <c r="HY123" s="266"/>
      <c r="HZ123" s="266"/>
      <c r="IA123" s="266"/>
      <c r="IB123" s="266"/>
      <c r="IC123" s="266"/>
      <c r="ID123" s="266"/>
      <c r="IE123" s="266"/>
      <c r="IF123" s="266"/>
      <c r="IG123" s="266"/>
      <c r="IH123" s="266"/>
      <c r="II123" s="266"/>
      <c r="IJ123" s="266"/>
      <c r="IK123" s="266"/>
      <c r="IL123" s="266"/>
      <c r="IM123" s="266"/>
      <c r="IN123" s="266"/>
      <c r="IO123" s="266"/>
      <c r="IP123" s="266"/>
      <c r="IQ123" s="266"/>
      <c r="IR123" s="266"/>
      <c r="IS123" s="266"/>
      <c r="IT123" s="266"/>
      <c r="IU123" s="266"/>
      <c r="IV123" s="266"/>
    </row>
    <row r="124" spans="1:256" x14ac:dyDescent="0.2">
      <c r="A124" s="201" t="s">
        <v>804</v>
      </c>
      <c r="B124" s="201" t="s">
        <v>805</v>
      </c>
      <c r="C124" s="228" t="s">
        <v>774</v>
      </c>
      <c r="D124" s="228">
        <v>1000</v>
      </c>
      <c r="E124" s="228">
        <v>160</v>
      </c>
      <c r="F124" s="228">
        <v>100</v>
      </c>
      <c r="G124" s="228">
        <f>G125-8</f>
        <v>22.33</v>
      </c>
      <c r="H124" s="228">
        <v>28</v>
      </c>
      <c r="I124" s="242">
        <v>5970</v>
      </c>
      <c r="J124" s="256">
        <f>I124*0.7</f>
        <v>4179</v>
      </c>
      <c r="K124" s="266"/>
      <c r="L124" s="266"/>
      <c r="M124" s="266"/>
      <c r="N124" s="266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266"/>
      <c r="Z124" s="266"/>
      <c r="AA124" s="266"/>
      <c r="AB124" s="266"/>
      <c r="AC124" s="266"/>
      <c r="AD124" s="266"/>
      <c r="AE124" s="266"/>
      <c r="AF124" s="266"/>
      <c r="AG124" s="266"/>
      <c r="AH124" s="266"/>
      <c r="AI124" s="266"/>
      <c r="AJ124" s="266"/>
      <c r="AK124" s="266"/>
      <c r="AL124" s="266"/>
      <c r="AM124" s="266"/>
      <c r="AN124" s="266"/>
      <c r="AO124" s="266"/>
      <c r="AP124" s="266"/>
      <c r="AQ124" s="266"/>
      <c r="AR124" s="266"/>
      <c r="AS124" s="266"/>
      <c r="AT124" s="266"/>
      <c r="AU124" s="266"/>
      <c r="AV124" s="266"/>
      <c r="AW124" s="266"/>
      <c r="AX124" s="266"/>
      <c r="AY124" s="266"/>
      <c r="AZ124" s="266"/>
      <c r="BA124" s="266"/>
      <c r="BB124" s="266"/>
      <c r="BC124" s="266"/>
      <c r="BD124" s="266"/>
      <c r="BE124" s="266"/>
      <c r="BF124" s="266"/>
      <c r="BG124" s="266"/>
      <c r="BH124" s="266"/>
      <c r="BI124" s="266"/>
      <c r="BJ124" s="266"/>
      <c r="BK124" s="266"/>
      <c r="BL124" s="266"/>
      <c r="BM124" s="266"/>
      <c r="BN124" s="266"/>
      <c r="BO124" s="266"/>
      <c r="BP124" s="266"/>
      <c r="BQ124" s="266"/>
      <c r="BR124" s="266"/>
      <c r="BS124" s="266"/>
      <c r="BT124" s="266"/>
      <c r="BU124" s="266"/>
      <c r="BV124" s="266"/>
      <c r="BW124" s="266"/>
      <c r="BX124" s="266"/>
      <c r="BY124" s="266"/>
      <c r="BZ124" s="266"/>
      <c r="CA124" s="266"/>
      <c r="CB124" s="266"/>
      <c r="CC124" s="266"/>
      <c r="CD124" s="266"/>
      <c r="CE124" s="266"/>
      <c r="CF124" s="266"/>
      <c r="CG124" s="266"/>
      <c r="CH124" s="266"/>
      <c r="CI124" s="266"/>
      <c r="CJ124" s="266"/>
      <c r="CK124" s="266"/>
      <c r="CL124" s="266"/>
      <c r="CM124" s="266"/>
      <c r="CN124" s="266"/>
      <c r="CO124" s="266"/>
      <c r="CP124" s="266"/>
      <c r="CQ124" s="266"/>
      <c r="CR124" s="266"/>
      <c r="CS124" s="266"/>
      <c r="CT124" s="266"/>
      <c r="CU124" s="266"/>
      <c r="CV124" s="266"/>
      <c r="CW124" s="266"/>
      <c r="CX124" s="266"/>
      <c r="CY124" s="266"/>
      <c r="CZ124" s="266"/>
      <c r="DA124" s="266"/>
      <c r="DB124" s="266"/>
      <c r="DC124" s="266"/>
      <c r="DD124" s="266"/>
      <c r="DE124" s="266"/>
      <c r="DF124" s="266"/>
      <c r="DG124" s="266"/>
      <c r="DH124" s="266"/>
      <c r="DI124" s="266"/>
      <c r="DJ124" s="266"/>
      <c r="DK124" s="266"/>
      <c r="DL124" s="266"/>
      <c r="DM124" s="266"/>
      <c r="DN124" s="266"/>
      <c r="DO124" s="266"/>
      <c r="DP124" s="266"/>
      <c r="DQ124" s="266"/>
      <c r="DR124" s="266"/>
      <c r="DS124" s="266"/>
      <c r="DT124" s="266"/>
      <c r="DU124" s="266"/>
      <c r="DV124" s="266"/>
      <c r="DW124" s="266"/>
      <c r="DX124" s="266"/>
      <c r="DY124" s="266"/>
      <c r="DZ124" s="266"/>
      <c r="EA124" s="266"/>
      <c r="EB124" s="266"/>
      <c r="EC124" s="266"/>
      <c r="ED124" s="266"/>
      <c r="EE124" s="266"/>
      <c r="EF124" s="266"/>
      <c r="EG124" s="266"/>
      <c r="EH124" s="266"/>
      <c r="EI124" s="266"/>
      <c r="EJ124" s="266"/>
      <c r="EK124" s="266"/>
      <c r="EL124" s="266"/>
      <c r="EM124" s="266"/>
      <c r="EN124" s="266"/>
      <c r="EO124" s="266"/>
      <c r="EP124" s="266"/>
      <c r="EQ124" s="266"/>
      <c r="ER124" s="266"/>
      <c r="ES124" s="266"/>
      <c r="ET124" s="266"/>
      <c r="EU124" s="266"/>
      <c r="EV124" s="266"/>
      <c r="EW124" s="266"/>
      <c r="EX124" s="266"/>
      <c r="EY124" s="266"/>
      <c r="EZ124" s="266"/>
      <c r="FA124" s="266"/>
      <c r="FB124" s="266"/>
      <c r="FC124" s="266"/>
      <c r="FD124" s="266"/>
      <c r="FE124" s="266"/>
      <c r="FF124" s="266"/>
      <c r="FG124" s="266"/>
      <c r="FH124" s="266"/>
      <c r="FI124" s="266"/>
      <c r="FJ124" s="266"/>
      <c r="FK124" s="266"/>
      <c r="FL124" s="266"/>
      <c r="FM124" s="266"/>
      <c r="FN124" s="266"/>
      <c r="FO124" s="266"/>
      <c r="FP124" s="266"/>
      <c r="FQ124" s="266"/>
      <c r="FR124" s="266"/>
      <c r="FS124" s="266"/>
      <c r="FT124" s="266"/>
      <c r="FU124" s="266"/>
      <c r="FV124" s="266"/>
      <c r="FW124" s="266"/>
      <c r="FX124" s="266"/>
      <c r="FY124" s="266"/>
      <c r="FZ124" s="266"/>
      <c r="GA124" s="266"/>
      <c r="GB124" s="266"/>
      <c r="GC124" s="266"/>
      <c r="GD124" s="266"/>
      <c r="GE124" s="266"/>
      <c r="GF124" s="266"/>
      <c r="GG124" s="266"/>
      <c r="GH124" s="266"/>
      <c r="GI124" s="266"/>
      <c r="GJ124" s="266"/>
      <c r="GK124" s="266"/>
      <c r="GL124" s="266"/>
      <c r="GM124" s="266"/>
      <c r="GN124" s="266"/>
      <c r="GO124" s="266"/>
      <c r="GP124" s="266"/>
      <c r="GQ124" s="266"/>
      <c r="GR124" s="266"/>
      <c r="GS124" s="266"/>
      <c r="GT124" s="266"/>
      <c r="GU124" s="266"/>
      <c r="GV124" s="266"/>
      <c r="GW124" s="266"/>
      <c r="GX124" s="266"/>
      <c r="GY124" s="266"/>
      <c r="GZ124" s="266"/>
      <c r="HA124" s="266"/>
      <c r="HB124" s="266"/>
      <c r="HC124" s="266"/>
      <c r="HD124" s="266"/>
      <c r="HE124" s="266"/>
      <c r="HF124" s="266"/>
      <c r="HG124" s="266"/>
      <c r="HH124" s="266"/>
      <c r="HI124" s="266"/>
      <c r="HJ124" s="266"/>
      <c r="HK124" s="266"/>
      <c r="HL124" s="266"/>
      <c r="HM124" s="266"/>
      <c r="HN124" s="266"/>
      <c r="HO124" s="266"/>
      <c r="HP124" s="266"/>
      <c r="HQ124" s="266"/>
      <c r="HR124" s="266"/>
      <c r="HS124" s="266"/>
      <c r="HT124" s="266"/>
      <c r="HU124" s="266"/>
      <c r="HV124" s="266"/>
      <c r="HW124" s="266"/>
      <c r="HX124" s="266"/>
      <c r="HY124" s="266"/>
      <c r="HZ124" s="266"/>
      <c r="IA124" s="266"/>
      <c r="IB124" s="266"/>
      <c r="IC124" s="266"/>
      <c r="ID124" s="266"/>
      <c r="IE124" s="266"/>
      <c r="IF124" s="266"/>
      <c r="IG124" s="266"/>
      <c r="IH124" s="266"/>
      <c r="II124" s="266"/>
      <c r="IJ124" s="266"/>
      <c r="IK124" s="266"/>
      <c r="IL124" s="266"/>
      <c r="IM124" s="266"/>
      <c r="IN124" s="266"/>
      <c r="IO124" s="266"/>
      <c r="IP124" s="266"/>
      <c r="IQ124" s="266"/>
      <c r="IR124" s="266"/>
      <c r="IS124" s="266"/>
      <c r="IT124" s="266"/>
      <c r="IU124" s="266"/>
      <c r="IV124" s="266"/>
    </row>
    <row r="125" spans="1:256" x14ac:dyDescent="0.2">
      <c r="A125" s="201" t="s">
        <v>806</v>
      </c>
      <c r="B125" s="201" t="s">
        <v>807</v>
      </c>
      <c r="C125" s="228" t="s">
        <v>774</v>
      </c>
      <c r="D125" s="228">
        <v>1000</v>
      </c>
      <c r="E125" s="228">
        <v>160</v>
      </c>
      <c r="F125" s="228">
        <v>210</v>
      </c>
      <c r="G125" s="228">
        <v>30.33</v>
      </c>
      <c r="H125" s="228">
        <v>21</v>
      </c>
      <c r="I125" s="242">
        <v>7804</v>
      </c>
      <c r="J125" s="256">
        <f>I125*0.7</f>
        <v>5462.7999999999993</v>
      </c>
      <c r="K125" s="266"/>
      <c r="L125" s="266"/>
      <c r="M125" s="266"/>
      <c r="N125" s="266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  <c r="AA125" s="266"/>
      <c r="AB125" s="266"/>
      <c r="AC125" s="266"/>
      <c r="AD125" s="266"/>
      <c r="AE125" s="266"/>
      <c r="AF125" s="266"/>
      <c r="AG125" s="266"/>
      <c r="AH125" s="266"/>
      <c r="AI125" s="266"/>
      <c r="AJ125" s="266"/>
      <c r="AK125" s="266"/>
      <c r="AL125" s="266"/>
      <c r="AM125" s="266"/>
      <c r="AN125" s="266"/>
      <c r="AO125" s="266"/>
      <c r="AP125" s="266"/>
      <c r="AQ125" s="266"/>
      <c r="AR125" s="266"/>
      <c r="AS125" s="266"/>
      <c r="AT125" s="266"/>
      <c r="AU125" s="266"/>
      <c r="AV125" s="266"/>
      <c r="AW125" s="266"/>
      <c r="AX125" s="266"/>
      <c r="AY125" s="266"/>
      <c r="AZ125" s="266"/>
      <c r="BA125" s="266"/>
      <c r="BB125" s="266"/>
      <c r="BC125" s="266"/>
      <c r="BD125" s="266"/>
      <c r="BE125" s="266"/>
      <c r="BF125" s="266"/>
      <c r="BG125" s="266"/>
      <c r="BH125" s="266"/>
      <c r="BI125" s="266"/>
      <c r="BJ125" s="266"/>
      <c r="BK125" s="266"/>
      <c r="BL125" s="266"/>
      <c r="BM125" s="266"/>
      <c r="BN125" s="266"/>
      <c r="BO125" s="266"/>
      <c r="BP125" s="266"/>
      <c r="BQ125" s="266"/>
      <c r="BR125" s="266"/>
      <c r="BS125" s="266"/>
      <c r="BT125" s="266"/>
      <c r="BU125" s="266"/>
      <c r="BV125" s="266"/>
      <c r="BW125" s="266"/>
      <c r="BX125" s="266"/>
      <c r="BY125" s="266"/>
      <c r="BZ125" s="266"/>
      <c r="CA125" s="266"/>
      <c r="CB125" s="266"/>
      <c r="CC125" s="266"/>
      <c r="CD125" s="266"/>
      <c r="CE125" s="266"/>
      <c r="CF125" s="266"/>
      <c r="CG125" s="266"/>
      <c r="CH125" s="266"/>
      <c r="CI125" s="266"/>
      <c r="CJ125" s="266"/>
      <c r="CK125" s="266"/>
      <c r="CL125" s="266"/>
      <c r="CM125" s="266"/>
      <c r="CN125" s="266"/>
      <c r="CO125" s="266"/>
      <c r="CP125" s="266"/>
      <c r="CQ125" s="266"/>
      <c r="CR125" s="266"/>
      <c r="CS125" s="266"/>
      <c r="CT125" s="266"/>
      <c r="CU125" s="266"/>
      <c r="CV125" s="266"/>
      <c r="CW125" s="266"/>
      <c r="CX125" s="266"/>
      <c r="CY125" s="266"/>
      <c r="CZ125" s="266"/>
      <c r="DA125" s="266"/>
      <c r="DB125" s="266"/>
      <c r="DC125" s="266"/>
      <c r="DD125" s="266"/>
      <c r="DE125" s="266"/>
      <c r="DF125" s="266"/>
      <c r="DG125" s="266"/>
      <c r="DH125" s="266"/>
      <c r="DI125" s="266"/>
      <c r="DJ125" s="266"/>
      <c r="DK125" s="266"/>
      <c r="DL125" s="266"/>
      <c r="DM125" s="266"/>
      <c r="DN125" s="266"/>
      <c r="DO125" s="266"/>
      <c r="DP125" s="266"/>
      <c r="DQ125" s="266"/>
      <c r="DR125" s="266"/>
      <c r="DS125" s="266"/>
      <c r="DT125" s="266"/>
      <c r="DU125" s="266"/>
      <c r="DV125" s="266"/>
      <c r="DW125" s="266"/>
      <c r="DX125" s="266"/>
      <c r="DY125" s="266"/>
      <c r="DZ125" s="266"/>
      <c r="EA125" s="266"/>
      <c r="EB125" s="266"/>
      <c r="EC125" s="266"/>
      <c r="ED125" s="266"/>
      <c r="EE125" s="266"/>
      <c r="EF125" s="266"/>
      <c r="EG125" s="266"/>
      <c r="EH125" s="266"/>
      <c r="EI125" s="266"/>
      <c r="EJ125" s="266"/>
      <c r="EK125" s="266"/>
      <c r="EL125" s="266"/>
      <c r="EM125" s="266"/>
      <c r="EN125" s="266"/>
      <c r="EO125" s="266"/>
      <c r="EP125" s="266"/>
      <c r="EQ125" s="266"/>
      <c r="ER125" s="266"/>
      <c r="ES125" s="266"/>
      <c r="ET125" s="266"/>
      <c r="EU125" s="266"/>
      <c r="EV125" s="266"/>
      <c r="EW125" s="266"/>
      <c r="EX125" s="266"/>
      <c r="EY125" s="266"/>
      <c r="EZ125" s="266"/>
      <c r="FA125" s="266"/>
      <c r="FB125" s="266"/>
      <c r="FC125" s="266"/>
      <c r="FD125" s="266"/>
      <c r="FE125" s="266"/>
      <c r="FF125" s="266"/>
      <c r="FG125" s="266"/>
      <c r="FH125" s="266"/>
      <c r="FI125" s="266"/>
      <c r="FJ125" s="266"/>
      <c r="FK125" s="266"/>
      <c r="FL125" s="266"/>
      <c r="FM125" s="266"/>
      <c r="FN125" s="266"/>
      <c r="FO125" s="266"/>
      <c r="FP125" s="266"/>
      <c r="FQ125" s="266"/>
      <c r="FR125" s="266"/>
      <c r="FS125" s="266"/>
      <c r="FT125" s="266"/>
      <c r="FU125" s="266"/>
      <c r="FV125" s="266"/>
      <c r="FW125" s="266"/>
      <c r="FX125" s="266"/>
      <c r="FY125" s="266"/>
      <c r="FZ125" s="266"/>
      <c r="GA125" s="266"/>
      <c r="GB125" s="266"/>
      <c r="GC125" s="266"/>
      <c r="GD125" s="266"/>
      <c r="GE125" s="266"/>
      <c r="GF125" s="266"/>
      <c r="GG125" s="266"/>
      <c r="GH125" s="266"/>
      <c r="GI125" s="266"/>
      <c r="GJ125" s="266"/>
      <c r="GK125" s="266"/>
      <c r="GL125" s="266"/>
      <c r="GM125" s="266"/>
      <c r="GN125" s="266"/>
      <c r="GO125" s="266"/>
      <c r="GP125" s="266"/>
      <c r="GQ125" s="266"/>
      <c r="GR125" s="266"/>
      <c r="GS125" s="266"/>
      <c r="GT125" s="266"/>
      <c r="GU125" s="266"/>
      <c r="GV125" s="266"/>
      <c r="GW125" s="266"/>
      <c r="GX125" s="266"/>
      <c r="GY125" s="266"/>
      <c r="GZ125" s="266"/>
      <c r="HA125" s="266"/>
      <c r="HB125" s="266"/>
      <c r="HC125" s="266"/>
      <c r="HD125" s="266"/>
      <c r="HE125" s="266"/>
      <c r="HF125" s="266"/>
      <c r="HG125" s="266"/>
      <c r="HH125" s="266"/>
      <c r="HI125" s="266"/>
      <c r="HJ125" s="266"/>
      <c r="HK125" s="266"/>
      <c r="HL125" s="266"/>
      <c r="HM125" s="266"/>
      <c r="HN125" s="266"/>
      <c r="HO125" s="266"/>
      <c r="HP125" s="266"/>
      <c r="HQ125" s="266"/>
      <c r="HR125" s="266"/>
      <c r="HS125" s="266"/>
      <c r="HT125" s="266"/>
      <c r="HU125" s="266"/>
      <c r="HV125" s="266"/>
      <c r="HW125" s="266"/>
      <c r="HX125" s="266"/>
      <c r="HY125" s="266"/>
      <c r="HZ125" s="266"/>
      <c r="IA125" s="266"/>
      <c r="IB125" s="266"/>
      <c r="IC125" s="266"/>
      <c r="ID125" s="266"/>
      <c r="IE125" s="266"/>
      <c r="IF125" s="266"/>
      <c r="IG125" s="266"/>
      <c r="IH125" s="266"/>
      <c r="II125" s="266"/>
      <c r="IJ125" s="266"/>
      <c r="IK125" s="266"/>
      <c r="IL125" s="266"/>
      <c r="IM125" s="266"/>
      <c r="IN125" s="266"/>
      <c r="IO125" s="266"/>
      <c r="IP125" s="266"/>
      <c r="IQ125" s="266"/>
      <c r="IR125" s="266"/>
      <c r="IS125" s="266"/>
      <c r="IT125" s="266"/>
      <c r="IU125" s="266"/>
      <c r="IV125" s="266"/>
    </row>
    <row r="126" spans="1:256" x14ac:dyDescent="0.2">
      <c r="A126" s="201" t="s">
        <v>808</v>
      </c>
      <c r="B126" s="201" t="s">
        <v>809</v>
      </c>
      <c r="C126" s="228" t="s">
        <v>774</v>
      </c>
      <c r="D126" s="228">
        <v>1000</v>
      </c>
      <c r="E126" s="228">
        <v>160</v>
      </c>
      <c r="F126" s="228">
        <v>260</v>
      </c>
      <c r="G126" s="228">
        <v>34.229999999999997</v>
      </c>
      <c r="H126" s="228">
        <v>21</v>
      </c>
      <c r="I126" s="242">
        <v>8160</v>
      </c>
      <c r="J126" s="256">
        <f>I126*0.7</f>
        <v>5712</v>
      </c>
      <c r="K126" s="266"/>
      <c r="L126" s="266"/>
      <c r="M126" s="266"/>
      <c r="N126" s="266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266"/>
      <c r="Z126" s="266"/>
      <c r="AA126" s="266"/>
      <c r="AB126" s="266"/>
      <c r="AC126" s="266"/>
      <c r="AD126" s="266"/>
      <c r="AE126" s="266"/>
      <c r="AF126" s="266"/>
      <c r="AG126" s="266"/>
      <c r="AH126" s="266"/>
      <c r="AI126" s="266"/>
      <c r="AJ126" s="266"/>
      <c r="AK126" s="266"/>
      <c r="AL126" s="266"/>
      <c r="AM126" s="266"/>
      <c r="AN126" s="266"/>
      <c r="AO126" s="266"/>
      <c r="AP126" s="266"/>
      <c r="AQ126" s="266"/>
      <c r="AR126" s="266"/>
      <c r="AS126" s="266"/>
      <c r="AT126" s="266"/>
      <c r="AU126" s="266"/>
      <c r="AV126" s="266"/>
      <c r="AW126" s="266"/>
      <c r="AX126" s="266"/>
      <c r="AY126" s="266"/>
      <c r="AZ126" s="266"/>
      <c r="BA126" s="266"/>
      <c r="BB126" s="266"/>
      <c r="BC126" s="266"/>
      <c r="BD126" s="266"/>
      <c r="BE126" s="266"/>
      <c r="BF126" s="266"/>
      <c r="BG126" s="266"/>
      <c r="BH126" s="266"/>
      <c r="BI126" s="266"/>
      <c r="BJ126" s="266"/>
      <c r="BK126" s="266"/>
      <c r="BL126" s="266"/>
      <c r="BM126" s="266"/>
      <c r="BN126" s="266"/>
      <c r="BO126" s="266"/>
      <c r="BP126" s="266"/>
      <c r="BQ126" s="266"/>
      <c r="BR126" s="266"/>
      <c r="BS126" s="266"/>
      <c r="BT126" s="266"/>
      <c r="BU126" s="266"/>
      <c r="BV126" s="266"/>
      <c r="BW126" s="266"/>
      <c r="BX126" s="266"/>
      <c r="BY126" s="266"/>
      <c r="BZ126" s="266"/>
      <c r="CA126" s="266"/>
      <c r="CB126" s="266"/>
      <c r="CC126" s="266"/>
      <c r="CD126" s="266"/>
      <c r="CE126" s="266"/>
      <c r="CF126" s="266"/>
      <c r="CG126" s="266"/>
      <c r="CH126" s="266"/>
      <c r="CI126" s="266"/>
      <c r="CJ126" s="266"/>
      <c r="CK126" s="266"/>
      <c r="CL126" s="266"/>
      <c r="CM126" s="266"/>
      <c r="CN126" s="266"/>
      <c r="CO126" s="266"/>
      <c r="CP126" s="266"/>
      <c r="CQ126" s="266"/>
      <c r="CR126" s="266"/>
      <c r="CS126" s="266"/>
      <c r="CT126" s="266"/>
      <c r="CU126" s="266"/>
      <c r="CV126" s="266"/>
      <c r="CW126" s="266"/>
      <c r="CX126" s="266"/>
      <c r="CY126" s="266"/>
      <c r="CZ126" s="266"/>
      <c r="DA126" s="266"/>
      <c r="DB126" s="266"/>
      <c r="DC126" s="266"/>
      <c r="DD126" s="266"/>
      <c r="DE126" s="266"/>
      <c r="DF126" s="266"/>
      <c r="DG126" s="266"/>
      <c r="DH126" s="266"/>
      <c r="DI126" s="266"/>
      <c r="DJ126" s="266"/>
      <c r="DK126" s="266"/>
      <c r="DL126" s="266"/>
      <c r="DM126" s="266"/>
      <c r="DN126" s="266"/>
      <c r="DO126" s="266"/>
      <c r="DP126" s="266"/>
      <c r="DQ126" s="266"/>
      <c r="DR126" s="266"/>
      <c r="DS126" s="266"/>
      <c r="DT126" s="266"/>
      <c r="DU126" s="266"/>
      <c r="DV126" s="266"/>
      <c r="DW126" s="266"/>
      <c r="DX126" s="266"/>
      <c r="DY126" s="266"/>
      <c r="DZ126" s="266"/>
      <c r="EA126" s="266"/>
      <c r="EB126" s="266"/>
      <c r="EC126" s="266"/>
      <c r="ED126" s="266"/>
      <c r="EE126" s="266"/>
      <c r="EF126" s="266"/>
      <c r="EG126" s="266"/>
      <c r="EH126" s="266"/>
      <c r="EI126" s="266"/>
      <c r="EJ126" s="266"/>
      <c r="EK126" s="266"/>
      <c r="EL126" s="266"/>
      <c r="EM126" s="266"/>
      <c r="EN126" s="266"/>
      <c r="EO126" s="266"/>
      <c r="EP126" s="266"/>
      <c r="EQ126" s="266"/>
      <c r="ER126" s="266"/>
      <c r="ES126" s="266"/>
      <c r="ET126" s="266"/>
      <c r="EU126" s="266"/>
      <c r="EV126" s="266"/>
      <c r="EW126" s="266"/>
      <c r="EX126" s="266"/>
      <c r="EY126" s="266"/>
      <c r="EZ126" s="266"/>
      <c r="FA126" s="266"/>
      <c r="FB126" s="266"/>
      <c r="FC126" s="266"/>
      <c r="FD126" s="266"/>
      <c r="FE126" s="266"/>
      <c r="FF126" s="266"/>
      <c r="FG126" s="266"/>
      <c r="FH126" s="266"/>
      <c r="FI126" s="266"/>
      <c r="FJ126" s="266"/>
      <c r="FK126" s="266"/>
      <c r="FL126" s="266"/>
      <c r="FM126" s="266"/>
      <c r="FN126" s="266"/>
      <c r="FO126" s="266"/>
      <c r="FP126" s="266"/>
      <c r="FQ126" s="266"/>
      <c r="FR126" s="266"/>
      <c r="FS126" s="266"/>
      <c r="FT126" s="266"/>
      <c r="FU126" s="266"/>
      <c r="FV126" s="266"/>
      <c r="FW126" s="266"/>
      <c r="FX126" s="266"/>
      <c r="FY126" s="266"/>
      <c r="FZ126" s="266"/>
      <c r="GA126" s="266"/>
      <c r="GB126" s="266"/>
      <c r="GC126" s="266"/>
      <c r="GD126" s="266"/>
      <c r="GE126" s="266"/>
      <c r="GF126" s="266"/>
      <c r="GG126" s="266"/>
      <c r="GH126" s="266"/>
      <c r="GI126" s="266"/>
      <c r="GJ126" s="266"/>
      <c r="GK126" s="266"/>
      <c r="GL126" s="266"/>
      <c r="GM126" s="266"/>
      <c r="GN126" s="266"/>
      <c r="GO126" s="266"/>
      <c r="GP126" s="266"/>
      <c r="GQ126" s="266"/>
      <c r="GR126" s="266"/>
      <c r="GS126" s="266"/>
      <c r="GT126" s="266"/>
      <c r="GU126" s="266"/>
      <c r="GV126" s="266"/>
      <c r="GW126" s="266"/>
      <c r="GX126" s="266"/>
      <c r="GY126" s="266"/>
      <c r="GZ126" s="266"/>
      <c r="HA126" s="266"/>
      <c r="HB126" s="266"/>
      <c r="HC126" s="266"/>
      <c r="HD126" s="266"/>
      <c r="HE126" s="266"/>
      <c r="HF126" s="266"/>
      <c r="HG126" s="266"/>
      <c r="HH126" s="266"/>
      <c r="HI126" s="266"/>
      <c r="HJ126" s="266"/>
      <c r="HK126" s="266"/>
      <c r="HL126" s="266"/>
      <c r="HM126" s="266"/>
      <c r="HN126" s="266"/>
      <c r="HO126" s="266"/>
      <c r="HP126" s="266"/>
      <c r="HQ126" s="266"/>
      <c r="HR126" s="266"/>
      <c r="HS126" s="266"/>
      <c r="HT126" s="266"/>
      <c r="HU126" s="266"/>
      <c r="HV126" s="266"/>
      <c r="HW126" s="266"/>
      <c r="HX126" s="266"/>
      <c r="HY126" s="266"/>
      <c r="HZ126" s="266"/>
      <c r="IA126" s="266"/>
      <c r="IB126" s="266"/>
      <c r="IC126" s="266"/>
      <c r="ID126" s="266"/>
      <c r="IE126" s="266"/>
      <c r="IF126" s="266"/>
      <c r="IG126" s="266"/>
      <c r="IH126" s="266"/>
      <c r="II126" s="266"/>
      <c r="IJ126" s="266"/>
      <c r="IK126" s="266"/>
      <c r="IL126" s="266"/>
      <c r="IM126" s="266"/>
      <c r="IN126" s="266"/>
      <c r="IO126" s="266"/>
      <c r="IP126" s="266"/>
      <c r="IQ126" s="266"/>
      <c r="IR126" s="266"/>
      <c r="IS126" s="266"/>
      <c r="IT126" s="266"/>
      <c r="IU126" s="266"/>
      <c r="IV126" s="266"/>
    </row>
    <row r="127" spans="1:256" x14ac:dyDescent="0.2">
      <c r="A127" s="201" t="s">
        <v>810</v>
      </c>
      <c r="B127" s="201" t="s">
        <v>1373</v>
      </c>
      <c r="C127" s="228" t="s">
        <v>774</v>
      </c>
      <c r="D127" s="228">
        <v>500</v>
      </c>
      <c r="E127" s="228">
        <v>160</v>
      </c>
      <c r="F127" s="228">
        <v>500</v>
      </c>
      <c r="G127" s="228">
        <v>30.5</v>
      </c>
      <c r="H127" s="228">
        <v>14</v>
      </c>
      <c r="I127" s="242">
        <v>6253</v>
      </c>
      <c r="J127" s="256">
        <f>I127*0.7</f>
        <v>4377.0999999999995</v>
      </c>
      <c r="K127" s="266"/>
      <c r="L127" s="266"/>
      <c r="M127" s="266"/>
      <c r="N127" s="266"/>
      <c r="O127" s="266"/>
      <c r="P127" s="266"/>
      <c r="Q127" s="266"/>
      <c r="R127" s="266"/>
      <c r="S127" s="266"/>
      <c r="T127" s="266"/>
      <c r="U127" s="266"/>
      <c r="V127" s="266"/>
      <c r="W127" s="266"/>
      <c r="X127" s="266"/>
      <c r="Y127" s="266"/>
      <c r="Z127" s="266"/>
      <c r="AA127" s="266"/>
      <c r="AB127" s="266"/>
      <c r="AC127" s="266"/>
      <c r="AD127" s="266"/>
      <c r="AE127" s="266"/>
      <c r="AF127" s="266"/>
      <c r="AG127" s="266"/>
      <c r="AH127" s="266"/>
      <c r="AI127" s="266"/>
      <c r="AJ127" s="266"/>
      <c r="AK127" s="266"/>
      <c r="AL127" s="266"/>
      <c r="AM127" s="266"/>
      <c r="AN127" s="266"/>
      <c r="AO127" s="266"/>
      <c r="AP127" s="266"/>
      <c r="AQ127" s="266"/>
      <c r="AR127" s="266"/>
      <c r="AS127" s="266"/>
      <c r="AT127" s="266"/>
      <c r="AU127" s="266"/>
      <c r="AV127" s="266"/>
      <c r="AW127" s="266"/>
      <c r="AX127" s="266"/>
      <c r="AY127" s="266"/>
      <c r="AZ127" s="266"/>
      <c r="BA127" s="266"/>
      <c r="BB127" s="266"/>
      <c r="BC127" s="266"/>
      <c r="BD127" s="266"/>
      <c r="BE127" s="266"/>
      <c r="BF127" s="266"/>
      <c r="BG127" s="266"/>
      <c r="BH127" s="266"/>
      <c r="BI127" s="266"/>
      <c r="BJ127" s="266"/>
      <c r="BK127" s="266"/>
      <c r="BL127" s="266"/>
      <c r="BM127" s="266"/>
      <c r="BN127" s="266"/>
      <c r="BO127" s="266"/>
      <c r="BP127" s="266"/>
      <c r="BQ127" s="266"/>
      <c r="BR127" s="266"/>
      <c r="BS127" s="266"/>
      <c r="BT127" s="266"/>
      <c r="BU127" s="266"/>
      <c r="BV127" s="266"/>
      <c r="BW127" s="266"/>
      <c r="BX127" s="266"/>
      <c r="BY127" s="266"/>
      <c r="BZ127" s="266"/>
      <c r="CA127" s="266"/>
      <c r="CB127" s="266"/>
      <c r="CC127" s="266"/>
      <c r="CD127" s="266"/>
      <c r="CE127" s="266"/>
      <c r="CF127" s="266"/>
      <c r="CG127" s="266"/>
      <c r="CH127" s="266"/>
      <c r="CI127" s="266"/>
      <c r="CJ127" s="266"/>
      <c r="CK127" s="266"/>
      <c r="CL127" s="266"/>
      <c r="CM127" s="266"/>
      <c r="CN127" s="266"/>
      <c r="CO127" s="266"/>
      <c r="CP127" s="266"/>
      <c r="CQ127" s="266"/>
      <c r="CR127" s="266"/>
      <c r="CS127" s="266"/>
      <c r="CT127" s="266"/>
      <c r="CU127" s="266"/>
      <c r="CV127" s="266"/>
      <c r="CW127" s="266"/>
      <c r="CX127" s="266"/>
      <c r="CY127" s="266"/>
      <c r="CZ127" s="266"/>
      <c r="DA127" s="266"/>
      <c r="DB127" s="266"/>
      <c r="DC127" s="266"/>
      <c r="DD127" s="266"/>
      <c r="DE127" s="266"/>
      <c r="DF127" s="266"/>
      <c r="DG127" s="266"/>
      <c r="DH127" s="266"/>
      <c r="DI127" s="266"/>
      <c r="DJ127" s="266"/>
      <c r="DK127" s="266"/>
      <c r="DL127" s="266"/>
      <c r="DM127" s="266"/>
      <c r="DN127" s="266"/>
      <c r="DO127" s="266"/>
      <c r="DP127" s="266"/>
      <c r="DQ127" s="266"/>
      <c r="DR127" s="266"/>
      <c r="DS127" s="266"/>
      <c r="DT127" s="266"/>
      <c r="DU127" s="266"/>
      <c r="DV127" s="266"/>
      <c r="DW127" s="266"/>
      <c r="DX127" s="266"/>
      <c r="DY127" s="266"/>
      <c r="DZ127" s="266"/>
      <c r="EA127" s="266"/>
      <c r="EB127" s="266"/>
      <c r="EC127" s="266"/>
      <c r="ED127" s="266"/>
      <c r="EE127" s="266"/>
      <c r="EF127" s="266"/>
      <c r="EG127" s="266"/>
      <c r="EH127" s="266"/>
      <c r="EI127" s="266"/>
      <c r="EJ127" s="266"/>
      <c r="EK127" s="266"/>
      <c r="EL127" s="266"/>
      <c r="EM127" s="266"/>
      <c r="EN127" s="266"/>
      <c r="EO127" s="266"/>
      <c r="EP127" s="266"/>
      <c r="EQ127" s="266"/>
      <c r="ER127" s="266"/>
      <c r="ES127" s="266"/>
      <c r="ET127" s="266"/>
      <c r="EU127" s="266"/>
      <c r="EV127" s="266"/>
      <c r="EW127" s="266"/>
      <c r="EX127" s="266"/>
      <c r="EY127" s="266"/>
      <c r="EZ127" s="266"/>
      <c r="FA127" s="266"/>
      <c r="FB127" s="266"/>
      <c r="FC127" s="266"/>
      <c r="FD127" s="266"/>
      <c r="FE127" s="266"/>
      <c r="FF127" s="266"/>
      <c r="FG127" s="266"/>
      <c r="FH127" s="266"/>
      <c r="FI127" s="266"/>
      <c r="FJ127" s="266"/>
      <c r="FK127" s="266"/>
      <c r="FL127" s="266"/>
      <c r="FM127" s="266"/>
      <c r="FN127" s="266"/>
      <c r="FO127" s="266"/>
      <c r="FP127" s="266"/>
      <c r="FQ127" s="266"/>
      <c r="FR127" s="266"/>
      <c r="FS127" s="266"/>
      <c r="FT127" s="266"/>
      <c r="FU127" s="266"/>
      <c r="FV127" s="266"/>
      <c r="FW127" s="266"/>
      <c r="FX127" s="266"/>
      <c r="FY127" s="266"/>
      <c r="FZ127" s="266"/>
      <c r="GA127" s="266"/>
      <c r="GB127" s="266"/>
      <c r="GC127" s="266"/>
      <c r="GD127" s="266"/>
      <c r="GE127" s="266"/>
      <c r="GF127" s="266"/>
      <c r="GG127" s="266"/>
      <c r="GH127" s="266"/>
      <c r="GI127" s="266"/>
      <c r="GJ127" s="266"/>
      <c r="GK127" s="266"/>
      <c r="GL127" s="266"/>
      <c r="GM127" s="266"/>
      <c r="GN127" s="266"/>
      <c r="GO127" s="266"/>
      <c r="GP127" s="266"/>
      <c r="GQ127" s="266"/>
      <c r="GR127" s="266"/>
      <c r="GS127" s="266"/>
      <c r="GT127" s="266"/>
      <c r="GU127" s="266"/>
      <c r="GV127" s="266"/>
      <c r="GW127" s="266"/>
      <c r="GX127" s="266"/>
      <c r="GY127" s="266"/>
      <c r="GZ127" s="266"/>
      <c r="HA127" s="266"/>
      <c r="HB127" s="266"/>
      <c r="HC127" s="266"/>
      <c r="HD127" s="266"/>
      <c r="HE127" s="266"/>
      <c r="HF127" s="266"/>
      <c r="HG127" s="266"/>
      <c r="HH127" s="266"/>
      <c r="HI127" s="266"/>
      <c r="HJ127" s="266"/>
      <c r="HK127" s="266"/>
      <c r="HL127" s="266"/>
      <c r="HM127" s="266"/>
      <c r="HN127" s="266"/>
      <c r="HO127" s="266"/>
      <c r="HP127" s="266"/>
      <c r="HQ127" s="266"/>
      <c r="HR127" s="266"/>
      <c r="HS127" s="266"/>
      <c r="HT127" s="266"/>
      <c r="HU127" s="266"/>
      <c r="HV127" s="266"/>
      <c r="HW127" s="266"/>
      <c r="HX127" s="266"/>
      <c r="HY127" s="266"/>
      <c r="HZ127" s="266"/>
      <c r="IA127" s="266"/>
      <c r="IB127" s="266"/>
      <c r="IC127" s="266"/>
      <c r="ID127" s="266"/>
      <c r="IE127" s="266"/>
      <c r="IF127" s="266"/>
      <c r="IG127" s="266"/>
      <c r="IH127" s="266"/>
      <c r="II127" s="266"/>
      <c r="IJ127" s="266"/>
      <c r="IK127" s="266"/>
      <c r="IL127" s="266"/>
      <c r="IM127" s="266"/>
      <c r="IN127" s="266"/>
      <c r="IO127" s="266"/>
      <c r="IP127" s="266"/>
      <c r="IQ127" s="266"/>
      <c r="IR127" s="266"/>
      <c r="IS127" s="266"/>
      <c r="IT127" s="266"/>
      <c r="IU127" s="266"/>
      <c r="IV127" s="266"/>
    </row>
    <row r="128" spans="1:256" x14ac:dyDescent="0.2">
      <c r="A128" s="195" t="s">
        <v>668</v>
      </c>
      <c r="B128" s="216"/>
      <c r="C128" s="216"/>
      <c r="D128" s="216"/>
      <c r="E128" s="216"/>
      <c r="F128" s="216"/>
      <c r="G128" s="216"/>
      <c r="H128" s="216"/>
      <c r="I128" s="239"/>
      <c r="J128" s="253" t="str">
        <f>IFERROR(I128/#REF!-1,"")</f>
        <v/>
      </c>
      <c r="K128" s="266"/>
      <c r="L128" s="266"/>
      <c r="M128" s="266"/>
      <c r="N128" s="266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266"/>
      <c r="Z128" s="266"/>
      <c r="AA128" s="266"/>
      <c r="AB128" s="266"/>
      <c r="AC128" s="266"/>
      <c r="AD128" s="266"/>
      <c r="AE128" s="266"/>
      <c r="AF128" s="266"/>
      <c r="AG128" s="266"/>
      <c r="AH128" s="266"/>
      <c r="AI128" s="266"/>
      <c r="AJ128" s="266"/>
      <c r="AK128" s="266"/>
      <c r="AL128" s="266"/>
      <c r="AM128" s="266"/>
      <c r="AN128" s="266"/>
      <c r="AO128" s="266"/>
      <c r="AP128" s="266"/>
      <c r="AQ128" s="266"/>
      <c r="AR128" s="266"/>
      <c r="AS128" s="266"/>
      <c r="AT128" s="266"/>
      <c r="AU128" s="266"/>
      <c r="AV128" s="266"/>
      <c r="AW128" s="266"/>
      <c r="AX128" s="266"/>
      <c r="AY128" s="266"/>
      <c r="AZ128" s="266"/>
      <c r="BA128" s="266"/>
      <c r="BB128" s="266"/>
      <c r="BC128" s="266"/>
      <c r="BD128" s="266"/>
      <c r="BE128" s="266"/>
      <c r="BF128" s="266"/>
      <c r="BG128" s="266"/>
      <c r="BH128" s="266"/>
      <c r="BI128" s="266"/>
      <c r="BJ128" s="266"/>
      <c r="BK128" s="266"/>
      <c r="BL128" s="266"/>
      <c r="BM128" s="266"/>
      <c r="BN128" s="266"/>
      <c r="BO128" s="266"/>
      <c r="BP128" s="266"/>
      <c r="BQ128" s="266"/>
      <c r="BR128" s="266"/>
      <c r="BS128" s="266"/>
      <c r="BT128" s="266"/>
      <c r="BU128" s="266"/>
      <c r="BV128" s="266"/>
      <c r="BW128" s="266"/>
      <c r="BX128" s="266"/>
      <c r="BY128" s="266"/>
      <c r="BZ128" s="266"/>
      <c r="CA128" s="266"/>
      <c r="CB128" s="266"/>
      <c r="CC128" s="266"/>
      <c r="CD128" s="266"/>
      <c r="CE128" s="266"/>
      <c r="CF128" s="266"/>
      <c r="CG128" s="266"/>
      <c r="CH128" s="266"/>
      <c r="CI128" s="266"/>
      <c r="CJ128" s="266"/>
      <c r="CK128" s="266"/>
      <c r="CL128" s="266"/>
      <c r="CM128" s="266"/>
      <c r="CN128" s="266"/>
      <c r="CO128" s="266"/>
      <c r="CP128" s="266"/>
      <c r="CQ128" s="266"/>
      <c r="CR128" s="266"/>
      <c r="CS128" s="266"/>
      <c r="CT128" s="266"/>
      <c r="CU128" s="266"/>
      <c r="CV128" s="266"/>
      <c r="CW128" s="266"/>
      <c r="CX128" s="266"/>
      <c r="CY128" s="266"/>
      <c r="CZ128" s="266"/>
      <c r="DA128" s="266"/>
      <c r="DB128" s="266"/>
      <c r="DC128" s="266"/>
      <c r="DD128" s="266"/>
      <c r="DE128" s="266"/>
      <c r="DF128" s="266"/>
      <c r="DG128" s="266"/>
      <c r="DH128" s="266"/>
      <c r="DI128" s="266"/>
      <c r="DJ128" s="266"/>
      <c r="DK128" s="266"/>
      <c r="DL128" s="266"/>
      <c r="DM128" s="266"/>
      <c r="DN128" s="266"/>
      <c r="DO128" s="266"/>
      <c r="DP128" s="266"/>
      <c r="DQ128" s="266"/>
      <c r="DR128" s="266"/>
      <c r="DS128" s="266"/>
      <c r="DT128" s="266"/>
      <c r="DU128" s="266"/>
      <c r="DV128" s="266"/>
      <c r="DW128" s="266"/>
      <c r="DX128" s="266"/>
      <c r="DY128" s="266"/>
      <c r="DZ128" s="266"/>
      <c r="EA128" s="266"/>
      <c r="EB128" s="266"/>
      <c r="EC128" s="266"/>
      <c r="ED128" s="266"/>
      <c r="EE128" s="266"/>
      <c r="EF128" s="266"/>
      <c r="EG128" s="266"/>
      <c r="EH128" s="266"/>
      <c r="EI128" s="266"/>
      <c r="EJ128" s="266"/>
      <c r="EK128" s="266"/>
      <c r="EL128" s="266"/>
      <c r="EM128" s="266"/>
      <c r="EN128" s="266"/>
      <c r="EO128" s="266"/>
      <c r="EP128" s="266"/>
      <c r="EQ128" s="266"/>
      <c r="ER128" s="266"/>
      <c r="ES128" s="266"/>
      <c r="ET128" s="266"/>
      <c r="EU128" s="266"/>
      <c r="EV128" s="266"/>
      <c r="EW128" s="266"/>
      <c r="EX128" s="266"/>
      <c r="EY128" s="266"/>
      <c r="EZ128" s="266"/>
      <c r="FA128" s="266"/>
      <c r="FB128" s="266"/>
      <c r="FC128" s="266"/>
      <c r="FD128" s="266"/>
      <c r="FE128" s="266"/>
      <c r="FF128" s="266"/>
      <c r="FG128" s="266"/>
      <c r="FH128" s="266"/>
      <c r="FI128" s="266"/>
      <c r="FJ128" s="266"/>
      <c r="FK128" s="266"/>
      <c r="FL128" s="266"/>
      <c r="FM128" s="266"/>
      <c r="FN128" s="266"/>
      <c r="FO128" s="266"/>
      <c r="FP128" s="266"/>
      <c r="FQ128" s="266"/>
      <c r="FR128" s="266"/>
      <c r="FS128" s="266"/>
      <c r="FT128" s="266"/>
      <c r="FU128" s="266"/>
      <c r="FV128" s="266"/>
      <c r="FW128" s="266"/>
      <c r="FX128" s="266"/>
      <c r="FY128" s="266"/>
      <c r="FZ128" s="266"/>
      <c r="GA128" s="266"/>
      <c r="GB128" s="266"/>
      <c r="GC128" s="266"/>
      <c r="GD128" s="266"/>
      <c r="GE128" s="266"/>
      <c r="GF128" s="266"/>
      <c r="GG128" s="266"/>
      <c r="GH128" s="266"/>
      <c r="GI128" s="266"/>
      <c r="GJ128" s="266"/>
      <c r="GK128" s="266"/>
      <c r="GL128" s="266"/>
      <c r="GM128" s="266"/>
      <c r="GN128" s="266"/>
      <c r="GO128" s="266"/>
      <c r="GP128" s="266"/>
      <c r="GQ128" s="266"/>
      <c r="GR128" s="266"/>
      <c r="GS128" s="266"/>
      <c r="GT128" s="266"/>
      <c r="GU128" s="266"/>
      <c r="GV128" s="266"/>
      <c r="GW128" s="266"/>
      <c r="GX128" s="266"/>
      <c r="GY128" s="266"/>
      <c r="GZ128" s="266"/>
      <c r="HA128" s="266"/>
      <c r="HB128" s="266"/>
      <c r="HC128" s="266"/>
      <c r="HD128" s="266"/>
      <c r="HE128" s="266"/>
      <c r="HF128" s="266"/>
      <c r="HG128" s="266"/>
      <c r="HH128" s="266"/>
      <c r="HI128" s="266"/>
      <c r="HJ128" s="266"/>
      <c r="HK128" s="266"/>
      <c r="HL128" s="266"/>
      <c r="HM128" s="266"/>
      <c r="HN128" s="266"/>
      <c r="HO128" s="266"/>
      <c r="HP128" s="266"/>
      <c r="HQ128" s="266"/>
      <c r="HR128" s="266"/>
      <c r="HS128" s="266"/>
      <c r="HT128" s="266"/>
      <c r="HU128" s="266"/>
      <c r="HV128" s="266"/>
      <c r="HW128" s="266"/>
      <c r="HX128" s="266"/>
      <c r="HY128" s="266"/>
      <c r="HZ128" s="266"/>
      <c r="IA128" s="266"/>
      <c r="IB128" s="266"/>
      <c r="IC128" s="266"/>
      <c r="ID128" s="266"/>
      <c r="IE128" s="266"/>
      <c r="IF128" s="266"/>
      <c r="IG128" s="266"/>
      <c r="IH128" s="266"/>
      <c r="II128" s="266"/>
      <c r="IJ128" s="266"/>
      <c r="IK128" s="266"/>
      <c r="IL128" s="266"/>
      <c r="IM128" s="266"/>
      <c r="IN128" s="266"/>
      <c r="IO128" s="266"/>
      <c r="IP128" s="266"/>
      <c r="IQ128" s="266"/>
      <c r="IR128" s="266"/>
      <c r="IS128" s="266"/>
      <c r="IT128" s="266"/>
      <c r="IU128" s="266"/>
      <c r="IV128" s="266"/>
    </row>
    <row r="129" spans="1:256" x14ac:dyDescent="0.2">
      <c r="A129" s="196" t="s">
        <v>811</v>
      </c>
      <c r="B129" s="217"/>
      <c r="C129" s="217"/>
      <c r="D129" s="217"/>
      <c r="E129" s="217"/>
      <c r="F129" s="217"/>
      <c r="G129" s="217"/>
      <c r="H129" s="217"/>
      <c r="I129" s="240"/>
      <c r="J129" s="254" t="str">
        <f>IFERROR(I129/#REF!-1,"")</f>
        <v/>
      </c>
      <c r="K129" s="266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  <c r="AA129" s="266"/>
      <c r="AB129" s="266"/>
      <c r="AC129" s="266"/>
      <c r="AD129" s="266"/>
      <c r="AE129" s="266"/>
      <c r="AF129" s="266"/>
      <c r="AG129" s="266"/>
      <c r="AH129" s="266"/>
      <c r="AI129" s="266"/>
      <c r="AJ129" s="266"/>
      <c r="AK129" s="266"/>
      <c r="AL129" s="266"/>
      <c r="AM129" s="266"/>
      <c r="AN129" s="266"/>
      <c r="AO129" s="266"/>
      <c r="AP129" s="266"/>
      <c r="AQ129" s="266"/>
      <c r="AR129" s="266"/>
      <c r="AS129" s="266"/>
      <c r="AT129" s="266"/>
      <c r="AU129" s="266"/>
      <c r="AV129" s="266"/>
      <c r="AW129" s="266"/>
      <c r="AX129" s="266"/>
      <c r="AY129" s="266"/>
      <c r="AZ129" s="266"/>
      <c r="BA129" s="266"/>
      <c r="BB129" s="266"/>
      <c r="BC129" s="266"/>
      <c r="BD129" s="266"/>
      <c r="BE129" s="266"/>
      <c r="BF129" s="266"/>
      <c r="BG129" s="266"/>
      <c r="BH129" s="266"/>
      <c r="BI129" s="266"/>
      <c r="BJ129" s="266"/>
      <c r="BK129" s="266"/>
      <c r="BL129" s="266"/>
      <c r="BM129" s="266"/>
      <c r="BN129" s="266"/>
      <c r="BO129" s="266"/>
      <c r="BP129" s="266"/>
      <c r="BQ129" s="266"/>
      <c r="BR129" s="266"/>
      <c r="BS129" s="266"/>
      <c r="BT129" s="266"/>
      <c r="BU129" s="266"/>
      <c r="BV129" s="266"/>
      <c r="BW129" s="266"/>
      <c r="BX129" s="266"/>
      <c r="BY129" s="266"/>
      <c r="BZ129" s="266"/>
      <c r="CA129" s="266"/>
      <c r="CB129" s="266"/>
      <c r="CC129" s="266"/>
      <c r="CD129" s="266"/>
      <c r="CE129" s="266"/>
      <c r="CF129" s="266"/>
      <c r="CG129" s="266"/>
      <c r="CH129" s="266"/>
      <c r="CI129" s="266"/>
      <c r="CJ129" s="266"/>
      <c r="CK129" s="266"/>
      <c r="CL129" s="266"/>
      <c r="CM129" s="266"/>
      <c r="CN129" s="266"/>
      <c r="CO129" s="266"/>
      <c r="CP129" s="266"/>
      <c r="CQ129" s="266"/>
      <c r="CR129" s="266"/>
      <c r="CS129" s="266"/>
      <c r="CT129" s="266"/>
      <c r="CU129" s="266"/>
      <c r="CV129" s="266"/>
      <c r="CW129" s="266"/>
      <c r="CX129" s="266"/>
      <c r="CY129" s="266"/>
      <c r="CZ129" s="266"/>
      <c r="DA129" s="266"/>
      <c r="DB129" s="266"/>
      <c r="DC129" s="266"/>
      <c r="DD129" s="266"/>
      <c r="DE129" s="266"/>
      <c r="DF129" s="266"/>
      <c r="DG129" s="266"/>
      <c r="DH129" s="266"/>
      <c r="DI129" s="266"/>
      <c r="DJ129" s="266"/>
      <c r="DK129" s="266"/>
      <c r="DL129" s="266"/>
      <c r="DM129" s="266"/>
      <c r="DN129" s="266"/>
      <c r="DO129" s="266"/>
      <c r="DP129" s="266"/>
      <c r="DQ129" s="266"/>
      <c r="DR129" s="266"/>
      <c r="DS129" s="266"/>
      <c r="DT129" s="266"/>
      <c r="DU129" s="266"/>
      <c r="DV129" s="266"/>
      <c r="DW129" s="266"/>
      <c r="DX129" s="266"/>
      <c r="DY129" s="266"/>
      <c r="DZ129" s="266"/>
      <c r="EA129" s="266"/>
      <c r="EB129" s="266"/>
      <c r="EC129" s="266"/>
      <c r="ED129" s="266"/>
      <c r="EE129" s="266"/>
      <c r="EF129" s="266"/>
      <c r="EG129" s="266"/>
      <c r="EH129" s="266"/>
      <c r="EI129" s="266"/>
      <c r="EJ129" s="266"/>
      <c r="EK129" s="266"/>
      <c r="EL129" s="266"/>
      <c r="EM129" s="266"/>
      <c r="EN129" s="266"/>
      <c r="EO129" s="266"/>
      <c r="EP129" s="266"/>
      <c r="EQ129" s="266"/>
      <c r="ER129" s="266"/>
      <c r="ES129" s="266"/>
      <c r="ET129" s="266"/>
      <c r="EU129" s="266"/>
      <c r="EV129" s="266"/>
      <c r="EW129" s="266"/>
      <c r="EX129" s="266"/>
      <c r="EY129" s="266"/>
      <c r="EZ129" s="266"/>
      <c r="FA129" s="266"/>
      <c r="FB129" s="266"/>
      <c r="FC129" s="266"/>
      <c r="FD129" s="266"/>
      <c r="FE129" s="266"/>
      <c r="FF129" s="266"/>
      <c r="FG129" s="266"/>
      <c r="FH129" s="266"/>
      <c r="FI129" s="266"/>
      <c r="FJ129" s="266"/>
      <c r="FK129" s="266"/>
      <c r="FL129" s="266"/>
      <c r="FM129" s="266"/>
      <c r="FN129" s="266"/>
      <c r="FO129" s="266"/>
      <c r="FP129" s="266"/>
      <c r="FQ129" s="266"/>
      <c r="FR129" s="266"/>
      <c r="FS129" s="266"/>
      <c r="FT129" s="266"/>
      <c r="FU129" s="266"/>
      <c r="FV129" s="266"/>
      <c r="FW129" s="266"/>
      <c r="FX129" s="266"/>
      <c r="FY129" s="266"/>
      <c r="FZ129" s="266"/>
      <c r="GA129" s="266"/>
      <c r="GB129" s="266"/>
      <c r="GC129" s="266"/>
      <c r="GD129" s="266"/>
      <c r="GE129" s="266"/>
      <c r="GF129" s="266"/>
      <c r="GG129" s="266"/>
      <c r="GH129" s="266"/>
      <c r="GI129" s="266"/>
      <c r="GJ129" s="266"/>
      <c r="GK129" s="266"/>
      <c r="GL129" s="266"/>
      <c r="GM129" s="266"/>
      <c r="GN129" s="266"/>
      <c r="GO129" s="266"/>
      <c r="GP129" s="266"/>
      <c r="GQ129" s="266"/>
      <c r="GR129" s="266"/>
      <c r="GS129" s="266"/>
      <c r="GT129" s="266"/>
      <c r="GU129" s="266"/>
      <c r="GV129" s="266"/>
      <c r="GW129" s="266"/>
      <c r="GX129" s="266"/>
      <c r="GY129" s="266"/>
      <c r="GZ129" s="266"/>
      <c r="HA129" s="266"/>
      <c r="HB129" s="266"/>
      <c r="HC129" s="266"/>
      <c r="HD129" s="266"/>
      <c r="HE129" s="266"/>
      <c r="HF129" s="266"/>
      <c r="HG129" s="266"/>
      <c r="HH129" s="266"/>
      <c r="HI129" s="266"/>
      <c r="HJ129" s="266"/>
      <c r="HK129" s="266"/>
      <c r="HL129" s="266"/>
      <c r="HM129" s="266"/>
      <c r="HN129" s="266"/>
      <c r="HO129" s="266"/>
      <c r="HP129" s="266"/>
      <c r="HQ129" s="266"/>
      <c r="HR129" s="266"/>
      <c r="HS129" s="266"/>
      <c r="HT129" s="266"/>
      <c r="HU129" s="266"/>
      <c r="HV129" s="266"/>
      <c r="HW129" s="266"/>
      <c r="HX129" s="266"/>
      <c r="HY129" s="266"/>
      <c r="HZ129" s="266"/>
      <c r="IA129" s="266"/>
      <c r="IB129" s="266"/>
      <c r="IC129" s="266"/>
      <c r="ID129" s="266"/>
      <c r="IE129" s="266"/>
      <c r="IF129" s="266"/>
      <c r="IG129" s="266"/>
      <c r="IH129" s="266"/>
      <c r="II129" s="266"/>
      <c r="IJ129" s="266"/>
      <c r="IK129" s="266"/>
      <c r="IL129" s="266"/>
      <c r="IM129" s="266"/>
      <c r="IN129" s="266"/>
      <c r="IO129" s="266"/>
      <c r="IP129" s="266"/>
      <c r="IQ129" s="266"/>
      <c r="IR129" s="266"/>
      <c r="IS129" s="266"/>
      <c r="IT129" s="266"/>
      <c r="IU129" s="266"/>
      <c r="IV129" s="266"/>
    </row>
    <row r="130" spans="1:256" x14ac:dyDescent="0.2">
      <c r="A130" s="198" t="s">
        <v>812</v>
      </c>
      <c r="B130" s="198" t="s">
        <v>813</v>
      </c>
      <c r="C130" s="228" t="s">
        <v>775</v>
      </c>
      <c r="D130" s="228">
        <v>1000</v>
      </c>
      <c r="E130" s="228">
        <v>210</v>
      </c>
      <c r="F130" s="228">
        <v>100</v>
      </c>
      <c r="G130" s="228">
        <v>15.9</v>
      </c>
      <c r="H130" s="228">
        <v>30</v>
      </c>
      <c r="I130" s="267">
        <v>3849</v>
      </c>
      <c r="J130" s="269">
        <f>I130*0.7</f>
        <v>2694.2999999999997</v>
      </c>
      <c r="K130" s="266"/>
      <c r="L130" s="266"/>
      <c r="M130" s="266"/>
      <c r="N130" s="266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266"/>
      <c r="Z130" s="266"/>
      <c r="AA130" s="266"/>
      <c r="AB130" s="266"/>
      <c r="AC130" s="266"/>
      <c r="AD130" s="266"/>
      <c r="AE130" s="266"/>
      <c r="AF130" s="266"/>
      <c r="AG130" s="266"/>
      <c r="AH130" s="266"/>
      <c r="AI130" s="266"/>
      <c r="AJ130" s="266"/>
      <c r="AK130" s="266"/>
      <c r="AL130" s="266"/>
      <c r="AM130" s="266"/>
      <c r="AN130" s="266"/>
      <c r="AO130" s="266"/>
      <c r="AP130" s="266"/>
      <c r="AQ130" s="266"/>
      <c r="AR130" s="266"/>
      <c r="AS130" s="266"/>
      <c r="AT130" s="266"/>
      <c r="AU130" s="266"/>
      <c r="AV130" s="266"/>
      <c r="AW130" s="266"/>
      <c r="AX130" s="266"/>
      <c r="AY130" s="266"/>
      <c r="AZ130" s="266"/>
      <c r="BA130" s="266"/>
      <c r="BB130" s="266"/>
      <c r="BC130" s="266"/>
      <c r="BD130" s="266"/>
      <c r="BE130" s="266"/>
      <c r="BF130" s="266"/>
      <c r="BG130" s="266"/>
      <c r="BH130" s="266"/>
      <c r="BI130" s="266"/>
      <c r="BJ130" s="266"/>
      <c r="BK130" s="266"/>
      <c r="BL130" s="266"/>
      <c r="BM130" s="266"/>
      <c r="BN130" s="266"/>
      <c r="BO130" s="266"/>
      <c r="BP130" s="266"/>
      <c r="BQ130" s="266"/>
      <c r="BR130" s="266"/>
      <c r="BS130" s="266"/>
      <c r="BT130" s="266"/>
      <c r="BU130" s="266"/>
      <c r="BV130" s="266"/>
      <c r="BW130" s="266"/>
      <c r="BX130" s="266"/>
      <c r="BY130" s="266"/>
      <c r="BZ130" s="266"/>
      <c r="CA130" s="266"/>
      <c r="CB130" s="266"/>
      <c r="CC130" s="266"/>
      <c r="CD130" s="266"/>
      <c r="CE130" s="266"/>
      <c r="CF130" s="266"/>
      <c r="CG130" s="266"/>
      <c r="CH130" s="266"/>
      <c r="CI130" s="266"/>
      <c r="CJ130" s="266"/>
      <c r="CK130" s="266"/>
      <c r="CL130" s="266"/>
      <c r="CM130" s="266"/>
      <c r="CN130" s="266"/>
      <c r="CO130" s="266"/>
      <c r="CP130" s="266"/>
      <c r="CQ130" s="266"/>
      <c r="CR130" s="266"/>
      <c r="CS130" s="266"/>
      <c r="CT130" s="266"/>
      <c r="CU130" s="266"/>
      <c r="CV130" s="266"/>
      <c r="CW130" s="266"/>
      <c r="CX130" s="266"/>
      <c r="CY130" s="266"/>
      <c r="CZ130" s="266"/>
      <c r="DA130" s="266"/>
      <c r="DB130" s="266"/>
      <c r="DC130" s="266"/>
      <c r="DD130" s="266"/>
      <c r="DE130" s="266"/>
      <c r="DF130" s="266"/>
      <c r="DG130" s="266"/>
      <c r="DH130" s="266"/>
      <c r="DI130" s="266"/>
      <c r="DJ130" s="266"/>
      <c r="DK130" s="266"/>
      <c r="DL130" s="266"/>
      <c r="DM130" s="266"/>
      <c r="DN130" s="266"/>
      <c r="DO130" s="266"/>
      <c r="DP130" s="266"/>
      <c r="DQ130" s="266"/>
      <c r="DR130" s="266"/>
      <c r="DS130" s="266"/>
      <c r="DT130" s="266"/>
      <c r="DU130" s="266"/>
      <c r="DV130" s="266"/>
      <c r="DW130" s="266"/>
      <c r="DX130" s="266"/>
      <c r="DY130" s="266"/>
      <c r="DZ130" s="266"/>
      <c r="EA130" s="266"/>
      <c r="EB130" s="266"/>
      <c r="EC130" s="266"/>
      <c r="ED130" s="266"/>
      <c r="EE130" s="266"/>
      <c r="EF130" s="266"/>
      <c r="EG130" s="266"/>
      <c r="EH130" s="266"/>
      <c r="EI130" s="266"/>
      <c r="EJ130" s="266"/>
      <c r="EK130" s="266"/>
      <c r="EL130" s="266"/>
      <c r="EM130" s="266"/>
      <c r="EN130" s="266"/>
      <c r="EO130" s="266"/>
      <c r="EP130" s="266"/>
      <c r="EQ130" s="266"/>
      <c r="ER130" s="266"/>
      <c r="ES130" s="266"/>
      <c r="ET130" s="266"/>
      <c r="EU130" s="266"/>
      <c r="EV130" s="266"/>
      <c r="EW130" s="266"/>
      <c r="EX130" s="266"/>
      <c r="EY130" s="266"/>
      <c r="EZ130" s="266"/>
      <c r="FA130" s="266"/>
      <c r="FB130" s="266"/>
      <c r="FC130" s="266"/>
      <c r="FD130" s="266"/>
      <c r="FE130" s="266"/>
      <c r="FF130" s="266"/>
      <c r="FG130" s="266"/>
      <c r="FH130" s="266"/>
      <c r="FI130" s="266"/>
      <c r="FJ130" s="266"/>
      <c r="FK130" s="266"/>
      <c r="FL130" s="266"/>
      <c r="FM130" s="266"/>
      <c r="FN130" s="266"/>
      <c r="FO130" s="266"/>
      <c r="FP130" s="266"/>
      <c r="FQ130" s="266"/>
      <c r="FR130" s="266"/>
      <c r="FS130" s="266"/>
      <c r="FT130" s="266"/>
      <c r="FU130" s="266"/>
      <c r="FV130" s="266"/>
      <c r="FW130" s="266"/>
      <c r="FX130" s="266"/>
      <c r="FY130" s="266"/>
      <c r="FZ130" s="266"/>
      <c r="GA130" s="266"/>
      <c r="GB130" s="266"/>
      <c r="GC130" s="266"/>
      <c r="GD130" s="266"/>
      <c r="GE130" s="266"/>
      <c r="GF130" s="266"/>
      <c r="GG130" s="266"/>
      <c r="GH130" s="266"/>
      <c r="GI130" s="266"/>
      <c r="GJ130" s="266"/>
      <c r="GK130" s="266"/>
      <c r="GL130" s="266"/>
      <c r="GM130" s="266"/>
      <c r="GN130" s="266"/>
      <c r="GO130" s="266"/>
      <c r="GP130" s="266"/>
      <c r="GQ130" s="266"/>
      <c r="GR130" s="266"/>
      <c r="GS130" s="266"/>
      <c r="GT130" s="266"/>
      <c r="GU130" s="266"/>
      <c r="GV130" s="266"/>
      <c r="GW130" s="266"/>
      <c r="GX130" s="266"/>
      <c r="GY130" s="266"/>
      <c r="GZ130" s="266"/>
      <c r="HA130" s="266"/>
      <c r="HB130" s="266"/>
      <c r="HC130" s="266"/>
      <c r="HD130" s="266"/>
      <c r="HE130" s="266"/>
      <c r="HF130" s="266"/>
      <c r="HG130" s="266"/>
      <c r="HH130" s="266"/>
      <c r="HI130" s="266"/>
      <c r="HJ130" s="266"/>
      <c r="HK130" s="266"/>
      <c r="HL130" s="266"/>
      <c r="HM130" s="266"/>
      <c r="HN130" s="266"/>
      <c r="HO130" s="266"/>
      <c r="HP130" s="266"/>
      <c r="HQ130" s="266"/>
      <c r="HR130" s="266"/>
      <c r="HS130" s="266"/>
      <c r="HT130" s="266"/>
      <c r="HU130" s="266"/>
      <c r="HV130" s="266"/>
      <c r="HW130" s="266"/>
      <c r="HX130" s="266"/>
      <c r="HY130" s="266"/>
      <c r="HZ130" s="266"/>
      <c r="IA130" s="266"/>
      <c r="IB130" s="266"/>
      <c r="IC130" s="266"/>
      <c r="ID130" s="266"/>
      <c r="IE130" s="266"/>
      <c r="IF130" s="266"/>
      <c r="IG130" s="266"/>
      <c r="IH130" s="266"/>
      <c r="II130" s="266"/>
      <c r="IJ130" s="266"/>
      <c r="IK130" s="266"/>
      <c r="IL130" s="266"/>
      <c r="IM130" s="266"/>
      <c r="IN130" s="266"/>
      <c r="IO130" s="266"/>
      <c r="IP130" s="266"/>
      <c r="IQ130" s="266"/>
      <c r="IR130" s="266"/>
      <c r="IS130" s="266"/>
      <c r="IT130" s="266"/>
      <c r="IU130" s="266"/>
      <c r="IV130" s="266"/>
    </row>
    <row r="131" spans="1:256" x14ac:dyDescent="0.2">
      <c r="A131" s="198" t="s">
        <v>814</v>
      </c>
      <c r="B131" s="198" t="s">
        <v>815</v>
      </c>
      <c r="C131" s="228" t="s">
        <v>775</v>
      </c>
      <c r="D131" s="228">
        <v>1000</v>
      </c>
      <c r="E131" s="228">
        <v>210</v>
      </c>
      <c r="F131" s="228">
        <v>210</v>
      </c>
      <c r="G131" s="228">
        <v>22.58</v>
      </c>
      <c r="H131" s="228">
        <v>15</v>
      </c>
      <c r="I131" s="267">
        <v>5105</v>
      </c>
      <c r="J131" s="269">
        <f>I131*0.7</f>
        <v>3573.5</v>
      </c>
      <c r="K131" s="266"/>
      <c r="L131" s="266"/>
      <c r="M131" s="266"/>
      <c r="N131" s="266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266"/>
      <c r="Z131" s="266"/>
      <c r="AA131" s="266"/>
      <c r="AB131" s="266"/>
      <c r="AC131" s="266"/>
      <c r="AD131" s="266"/>
      <c r="AE131" s="266"/>
      <c r="AF131" s="266"/>
      <c r="AG131" s="266"/>
      <c r="AH131" s="266"/>
      <c r="AI131" s="266"/>
      <c r="AJ131" s="266"/>
      <c r="AK131" s="266"/>
      <c r="AL131" s="266"/>
      <c r="AM131" s="266"/>
      <c r="AN131" s="266"/>
      <c r="AO131" s="266"/>
      <c r="AP131" s="266"/>
      <c r="AQ131" s="266"/>
      <c r="AR131" s="266"/>
      <c r="AS131" s="266"/>
      <c r="AT131" s="266"/>
      <c r="AU131" s="266"/>
      <c r="AV131" s="266"/>
      <c r="AW131" s="266"/>
      <c r="AX131" s="266"/>
      <c r="AY131" s="266"/>
      <c r="AZ131" s="266"/>
      <c r="BA131" s="266"/>
      <c r="BB131" s="266"/>
      <c r="BC131" s="266"/>
      <c r="BD131" s="266"/>
      <c r="BE131" s="266"/>
      <c r="BF131" s="266"/>
      <c r="BG131" s="266"/>
      <c r="BH131" s="266"/>
      <c r="BI131" s="266"/>
      <c r="BJ131" s="266"/>
      <c r="BK131" s="266"/>
      <c r="BL131" s="266"/>
      <c r="BM131" s="266"/>
      <c r="BN131" s="266"/>
      <c r="BO131" s="266"/>
      <c r="BP131" s="266"/>
      <c r="BQ131" s="266"/>
      <c r="BR131" s="266"/>
      <c r="BS131" s="266"/>
      <c r="BT131" s="266"/>
      <c r="BU131" s="266"/>
      <c r="BV131" s="266"/>
      <c r="BW131" s="266"/>
      <c r="BX131" s="266"/>
      <c r="BY131" s="266"/>
      <c r="BZ131" s="266"/>
      <c r="CA131" s="266"/>
      <c r="CB131" s="266"/>
      <c r="CC131" s="266"/>
      <c r="CD131" s="266"/>
      <c r="CE131" s="266"/>
      <c r="CF131" s="266"/>
      <c r="CG131" s="266"/>
      <c r="CH131" s="266"/>
      <c r="CI131" s="266"/>
      <c r="CJ131" s="266"/>
      <c r="CK131" s="266"/>
      <c r="CL131" s="266"/>
      <c r="CM131" s="266"/>
      <c r="CN131" s="266"/>
      <c r="CO131" s="266"/>
      <c r="CP131" s="266"/>
      <c r="CQ131" s="266"/>
      <c r="CR131" s="266"/>
      <c r="CS131" s="266"/>
      <c r="CT131" s="266"/>
      <c r="CU131" s="266"/>
      <c r="CV131" s="266"/>
      <c r="CW131" s="266"/>
      <c r="CX131" s="266"/>
      <c r="CY131" s="266"/>
      <c r="CZ131" s="266"/>
      <c r="DA131" s="266"/>
      <c r="DB131" s="266"/>
      <c r="DC131" s="266"/>
      <c r="DD131" s="266"/>
      <c r="DE131" s="266"/>
      <c r="DF131" s="266"/>
      <c r="DG131" s="266"/>
      <c r="DH131" s="266"/>
      <c r="DI131" s="266"/>
      <c r="DJ131" s="266"/>
      <c r="DK131" s="266"/>
      <c r="DL131" s="266"/>
      <c r="DM131" s="266"/>
      <c r="DN131" s="266"/>
      <c r="DO131" s="266"/>
      <c r="DP131" s="266"/>
      <c r="DQ131" s="266"/>
      <c r="DR131" s="266"/>
      <c r="DS131" s="266"/>
      <c r="DT131" s="266"/>
      <c r="DU131" s="266"/>
      <c r="DV131" s="266"/>
      <c r="DW131" s="266"/>
      <c r="DX131" s="266"/>
      <c r="DY131" s="266"/>
      <c r="DZ131" s="266"/>
      <c r="EA131" s="266"/>
      <c r="EB131" s="266"/>
      <c r="EC131" s="266"/>
      <c r="ED131" s="266"/>
      <c r="EE131" s="266"/>
      <c r="EF131" s="266"/>
      <c r="EG131" s="266"/>
      <c r="EH131" s="266"/>
      <c r="EI131" s="266"/>
      <c r="EJ131" s="266"/>
      <c r="EK131" s="266"/>
      <c r="EL131" s="266"/>
      <c r="EM131" s="266"/>
      <c r="EN131" s="266"/>
      <c r="EO131" s="266"/>
      <c r="EP131" s="266"/>
      <c r="EQ131" s="266"/>
      <c r="ER131" s="266"/>
      <c r="ES131" s="266"/>
      <c r="ET131" s="266"/>
      <c r="EU131" s="266"/>
      <c r="EV131" s="266"/>
      <c r="EW131" s="266"/>
      <c r="EX131" s="266"/>
      <c r="EY131" s="266"/>
      <c r="EZ131" s="266"/>
      <c r="FA131" s="266"/>
      <c r="FB131" s="266"/>
      <c r="FC131" s="266"/>
      <c r="FD131" s="266"/>
      <c r="FE131" s="266"/>
      <c r="FF131" s="266"/>
      <c r="FG131" s="266"/>
      <c r="FH131" s="266"/>
      <c r="FI131" s="266"/>
      <c r="FJ131" s="266"/>
      <c r="FK131" s="266"/>
      <c r="FL131" s="266"/>
      <c r="FM131" s="266"/>
      <c r="FN131" s="266"/>
      <c r="FO131" s="266"/>
      <c r="FP131" s="266"/>
      <c r="FQ131" s="266"/>
      <c r="FR131" s="266"/>
      <c r="FS131" s="266"/>
      <c r="FT131" s="266"/>
      <c r="FU131" s="266"/>
      <c r="FV131" s="266"/>
      <c r="FW131" s="266"/>
      <c r="FX131" s="266"/>
      <c r="FY131" s="266"/>
      <c r="FZ131" s="266"/>
      <c r="GA131" s="266"/>
      <c r="GB131" s="266"/>
      <c r="GC131" s="266"/>
      <c r="GD131" s="266"/>
      <c r="GE131" s="266"/>
      <c r="GF131" s="266"/>
      <c r="GG131" s="266"/>
      <c r="GH131" s="266"/>
      <c r="GI131" s="266"/>
      <c r="GJ131" s="266"/>
      <c r="GK131" s="266"/>
      <c r="GL131" s="266"/>
      <c r="GM131" s="266"/>
      <c r="GN131" s="266"/>
      <c r="GO131" s="266"/>
      <c r="GP131" s="266"/>
      <c r="GQ131" s="266"/>
      <c r="GR131" s="266"/>
      <c r="GS131" s="266"/>
      <c r="GT131" s="266"/>
      <c r="GU131" s="266"/>
      <c r="GV131" s="266"/>
      <c r="GW131" s="266"/>
      <c r="GX131" s="266"/>
      <c r="GY131" s="266"/>
      <c r="GZ131" s="266"/>
      <c r="HA131" s="266"/>
      <c r="HB131" s="266"/>
      <c r="HC131" s="266"/>
      <c r="HD131" s="266"/>
      <c r="HE131" s="266"/>
      <c r="HF131" s="266"/>
      <c r="HG131" s="266"/>
      <c r="HH131" s="266"/>
      <c r="HI131" s="266"/>
      <c r="HJ131" s="266"/>
      <c r="HK131" s="266"/>
      <c r="HL131" s="266"/>
      <c r="HM131" s="266"/>
      <c r="HN131" s="266"/>
      <c r="HO131" s="266"/>
      <c r="HP131" s="266"/>
      <c r="HQ131" s="266"/>
      <c r="HR131" s="266"/>
      <c r="HS131" s="266"/>
      <c r="HT131" s="266"/>
      <c r="HU131" s="266"/>
      <c r="HV131" s="266"/>
      <c r="HW131" s="266"/>
      <c r="HX131" s="266"/>
      <c r="HY131" s="266"/>
      <c r="HZ131" s="266"/>
      <c r="IA131" s="266"/>
      <c r="IB131" s="266"/>
      <c r="IC131" s="266"/>
      <c r="ID131" s="266"/>
      <c r="IE131" s="266"/>
      <c r="IF131" s="266"/>
      <c r="IG131" s="266"/>
      <c r="IH131" s="266"/>
      <c r="II131" s="266"/>
      <c r="IJ131" s="266"/>
      <c r="IK131" s="266"/>
      <c r="IL131" s="266"/>
      <c r="IM131" s="266"/>
      <c r="IN131" s="266"/>
      <c r="IO131" s="266"/>
      <c r="IP131" s="266"/>
      <c r="IQ131" s="266"/>
      <c r="IR131" s="266"/>
      <c r="IS131" s="266"/>
      <c r="IT131" s="266"/>
      <c r="IU131" s="266"/>
      <c r="IV131" s="266"/>
    </row>
    <row r="132" spans="1:256" x14ac:dyDescent="0.2">
      <c r="A132" s="198" t="s">
        <v>816</v>
      </c>
      <c r="B132" s="198" t="s">
        <v>817</v>
      </c>
      <c r="C132" s="228" t="s">
        <v>775</v>
      </c>
      <c r="D132" s="228">
        <v>1000</v>
      </c>
      <c r="E132" s="228">
        <v>210</v>
      </c>
      <c r="F132" s="228">
        <v>260</v>
      </c>
      <c r="G132" s="228">
        <v>26.58</v>
      </c>
      <c r="H132" s="228">
        <v>15</v>
      </c>
      <c r="I132" s="267">
        <v>5905</v>
      </c>
      <c r="J132" s="269">
        <f>I132*0.7</f>
        <v>4133.5</v>
      </c>
      <c r="K132" s="266"/>
      <c r="L132" s="266"/>
      <c r="M132" s="266"/>
      <c r="N132" s="266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266"/>
      <c r="Z132" s="266"/>
      <c r="AA132" s="266"/>
      <c r="AB132" s="266"/>
      <c r="AC132" s="266"/>
      <c r="AD132" s="266"/>
      <c r="AE132" s="266"/>
      <c r="AF132" s="266"/>
      <c r="AG132" s="266"/>
      <c r="AH132" s="266"/>
      <c r="AI132" s="266"/>
      <c r="AJ132" s="266"/>
      <c r="AK132" s="266"/>
      <c r="AL132" s="266"/>
      <c r="AM132" s="266"/>
      <c r="AN132" s="266"/>
      <c r="AO132" s="266"/>
      <c r="AP132" s="266"/>
      <c r="AQ132" s="266"/>
      <c r="AR132" s="266"/>
      <c r="AS132" s="266"/>
      <c r="AT132" s="266"/>
      <c r="AU132" s="266"/>
      <c r="AV132" s="266"/>
      <c r="AW132" s="266"/>
      <c r="AX132" s="266"/>
      <c r="AY132" s="266"/>
      <c r="AZ132" s="266"/>
      <c r="BA132" s="266"/>
      <c r="BB132" s="266"/>
      <c r="BC132" s="266"/>
      <c r="BD132" s="266"/>
      <c r="BE132" s="266"/>
      <c r="BF132" s="266"/>
      <c r="BG132" s="266"/>
      <c r="BH132" s="266"/>
      <c r="BI132" s="266"/>
      <c r="BJ132" s="266"/>
      <c r="BK132" s="266"/>
      <c r="BL132" s="266"/>
      <c r="BM132" s="266"/>
      <c r="BN132" s="266"/>
      <c r="BO132" s="266"/>
      <c r="BP132" s="266"/>
      <c r="BQ132" s="266"/>
      <c r="BR132" s="266"/>
      <c r="BS132" s="266"/>
      <c r="BT132" s="266"/>
      <c r="BU132" s="266"/>
      <c r="BV132" s="266"/>
      <c r="BW132" s="266"/>
      <c r="BX132" s="266"/>
      <c r="BY132" s="266"/>
      <c r="BZ132" s="266"/>
      <c r="CA132" s="266"/>
      <c r="CB132" s="266"/>
      <c r="CC132" s="266"/>
      <c r="CD132" s="266"/>
      <c r="CE132" s="266"/>
      <c r="CF132" s="266"/>
      <c r="CG132" s="266"/>
      <c r="CH132" s="266"/>
      <c r="CI132" s="266"/>
      <c r="CJ132" s="266"/>
      <c r="CK132" s="266"/>
      <c r="CL132" s="266"/>
      <c r="CM132" s="266"/>
      <c r="CN132" s="266"/>
      <c r="CO132" s="266"/>
      <c r="CP132" s="266"/>
      <c r="CQ132" s="266"/>
      <c r="CR132" s="266"/>
      <c r="CS132" s="266"/>
      <c r="CT132" s="266"/>
      <c r="CU132" s="266"/>
      <c r="CV132" s="266"/>
      <c r="CW132" s="266"/>
      <c r="CX132" s="266"/>
      <c r="CY132" s="266"/>
      <c r="CZ132" s="266"/>
      <c r="DA132" s="266"/>
      <c r="DB132" s="266"/>
      <c r="DC132" s="266"/>
      <c r="DD132" s="266"/>
      <c r="DE132" s="266"/>
      <c r="DF132" s="266"/>
      <c r="DG132" s="266"/>
      <c r="DH132" s="266"/>
      <c r="DI132" s="266"/>
      <c r="DJ132" s="266"/>
      <c r="DK132" s="266"/>
      <c r="DL132" s="266"/>
      <c r="DM132" s="266"/>
      <c r="DN132" s="266"/>
      <c r="DO132" s="266"/>
      <c r="DP132" s="266"/>
      <c r="DQ132" s="266"/>
      <c r="DR132" s="266"/>
      <c r="DS132" s="266"/>
      <c r="DT132" s="266"/>
      <c r="DU132" s="266"/>
      <c r="DV132" s="266"/>
      <c r="DW132" s="266"/>
      <c r="DX132" s="266"/>
      <c r="DY132" s="266"/>
      <c r="DZ132" s="266"/>
      <c r="EA132" s="266"/>
      <c r="EB132" s="266"/>
      <c r="EC132" s="266"/>
      <c r="ED132" s="266"/>
      <c r="EE132" s="266"/>
      <c r="EF132" s="266"/>
      <c r="EG132" s="266"/>
      <c r="EH132" s="266"/>
      <c r="EI132" s="266"/>
      <c r="EJ132" s="266"/>
      <c r="EK132" s="266"/>
      <c r="EL132" s="266"/>
      <c r="EM132" s="266"/>
      <c r="EN132" s="266"/>
      <c r="EO132" s="266"/>
      <c r="EP132" s="266"/>
      <c r="EQ132" s="266"/>
      <c r="ER132" s="266"/>
      <c r="ES132" s="266"/>
      <c r="ET132" s="266"/>
      <c r="EU132" s="266"/>
      <c r="EV132" s="266"/>
      <c r="EW132" s="266"/>
      <c r="EX132" s="266"/>
      <c r="EY132" s="266"/>
      <c r="EZ132" s="266"/>
      <c r="FA132" s="266"/>
      <c r="FB132" s="266"/>
      <c r="FC132" s="266"/>
      <c r="FD132" s="266"/>
      <c r="FE132" s="266"/>
      <c r="FF132" s="266"/>
      <c r="FG132" s="266"/>
      <c r="FH132" s="266"/>
      <c r="FI132" s="266"/>
      <c r="FJ132" s="266"/>
      <c r="FK132" s="266"/>
      <c r="FL132" s="266"/>
      <c r="FM132" s="266"/>
      <c r="FN132" s="266"/>
      <c r="FO132" s="266"/>
      <c r="FP132" s="266"/>
      <c r="FQ132" s="266"/>
      <c r="FR132" s="266"/>
      <c r="FS132" s="266"/>
      <c r="FT132" s="266"/>
      <c r="FU132" s="266"/>
      <c r="FV132" s="266"/>
      <c r="FW132" s="266"/>
      <c r="FX132" s="266"/>
      <c r="FY132" s="266"/>
      <c r="FZ132" s="266"/>
      <c r="GA132" s="266"/>
      <c r="GB132" s="266"/>
      <c r="GC132" s="266"/>
      <c r="GD132" s="266"/>
      <c r="GE132" s="266"/>
      <c r="GF132" s="266"/>
      <c r="GG132" s="266"/>
      <c r="GH132" s="266"/>
      <c r="GI132" s="266"/>
      <c r="GJ132" s="266"/>
      <c r="GK132" s="266"/>
      <c r="GL132" s="266"/>
      <c r="GM132" s="266"/>
      <c r="GN132" s="266"/>
      <c r="GO132" s="266"/>
      <c r="GP132" s="266"/>
      <c r="GQ132" s="266"/>
      <c r="GR132" s="266"/>
      <c r="GS132" s="266"/>
      <c r="GT132" s="266"/>
      <c r="GU132" s="266"/>
      <c r="GV132" s="266"/>
      <c r="GW132" s="266"/>
      <c r="GX132" s="266"/>
      <c r="GY132" s="266"/>
      <c r="GZ132" s="266"/>
      <c r="HA132" s="266"/>
      <c r="HB132" s="266"/>
      <c r="HC132" s="266"/>
      <c r="HD132" s="266"/>
      <c r="HE132" s="266"/>
      <c r="HF132" s="266"/>
      <c r="HG132" s="266"/>
      <c r="HH132" s="266"/>
      <c r="HI132" s="266"/>
      <c r="HJ132" s="266"/>
      <c r="HK132" s="266"/>
      <c r="HL132" s="266"/>
      <c r="HM132" s="266"/>
      <c r="HN132" s="266"/>
      <c r="HO132" s="266"/>
      <c r="HP132" s="266"/>
      <c r="HQ132" s="266"/>
      <c r="HR132" s="266"/>
      <c r="HS132" s="266"/>
      <c r="HT132" s="266"/>
      <c r="HU132" s="266"/>
      <c r="HV132" s="266"/>
      <c r="HW132" s="266"/>
      <c r="HX132" s="266"/>
      <c r="HY132" s="266"/>
      <c r="HZ132" s="266"/>
      <c r="IA132" s="266"/>
      <c r="IB132" s="266"/>
      <c r="IC132" s="266"/>
      <c r="ID132" s="266"/>
      <c r="IE132" s="266"/>
      <c r="IF132" s="266"/>
      <c r="IG132" s="266"/>
      <c r="IH132" s="266"/>
      <c r="II132" s="266"/>
      <c r="IJ132" s="266"/>
      <c r="IK132" s="266"/>
      <c r="IL132" s="266"/>
      <c r="IM132" s="266"/>
      <c r="IN132" s="266"/>
      <c r="IO132" s="266"/>
      <c r="IP132" s="266"/>
      <c r="IQ132" s="266"/>
      <c r="IR132" s="266"/>
      <c r="IS132" s="266"/>
      <c r="IT132" s="266"/>
      <c r="IU132" s="266"/>
      <c r="IV132" s="266"/>
    </row>
    <row r="133" spans="1:256" x14ac:dyDescent="0.2">
      <c r="A133" s="198" t="s">
        <v>818</v>
      </c>
      <c r="B133" s="198" t="s">
        <v>819</v>
      </c>
      <c r="C133" s="228" t="s">
        <v>775</v>
      </c>
      <c r="D133" s="228">
        <v>1000</v>
      </c>
      <c r="E133" s="228">
        <v>210</v>
      </c>
      <c r="F133" s="228">
        <v>310</v>
      </c>
      <c r="G133" s="228">
        <v>30.91</v>
      </c>
      <c r="H133" s="228">
        <v>15</v>
      </c>
      <c r="I133" s="267">
        <v>6678</v>
      </c>
      <c r="J133" s="269">
        <f>I133*0.7</f>
        <v>4674.5999999999995</v>
      </c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  <c r="AA133" s="266"/>
      <c r="AB133" s="266"/>
      <c r="AC133" s="266"/>
      <c r="AD133" s="266"/>
      <c r="AE133" s="266"/>
      <c r="AF133" s="266"/>
      <c r="AG133" s="266"/>
      <c r="AH133" s="266"/>
      <c r="AI133" s="266"/>
      <c r="AJ133" s="266"/>
      <c r="AK133" s="266"/>
      <c r="AL133" s="266"/>
      <c r="AM133" s="266"/>
      <c r="AN133" s="266"/>
      <c r="AO133" s="266"/>
      <c r="AP133" s="266"/>
      <c r="AQ133" s="266"/>
      <c r="AR133" s="266"/>
      <c r="AS133" s="266"/>
      <c r="AT133" s="266"/>
      <c r="AU133" s="266"/>
      <c r="AV133" s="266"/>
      <c r="AW133" s="266"/>
      <c r="AX133" s="266"/>
      <c r="AY133" s="266"/>
      <c r="AZ133" s="266"/>
      <c r="BA133" s="266"/>
      <c r="BB133" s="266"/>
      <c r="BC133" s="266"/>
      <c r="BD133" s="266"/>
      <c r="BE133" s="266"/>
      <c r="BF133" s="266"/>
      <c r="BG133" s="266"/>
      <c r="BH133" s="266"/>
      <c r="BI133" s="266"/>
      <c r="BJ133" s="266"/>
      <c r="BK133" s="266"/>
      <c r="BL133" s="266"/>
      <c r="BM133" s="266"/>
      <c r="BN133" s="266"/>
      <c r="BO133" s="266"/>
      <c r="BP133" s="266"/>
      <c r="BQ133" s="266"/>
      <c r="BR133" s="266"/>
      <c r="BS133" s="266"/>
      <c r="BT133" s="266"/>
      <c r="BU133" s="266"/>
      <c r="BV133" s="266"/>
      <c r="BW133" s="266"/>
      <c r="BX133" s="266"/>
      <c r="BY133" s="266"/>
      <c r="BZ133" s="266"/>
      <c r="CA133" s="266"/>
      <c r="CB133" s="266"/>
      <c r="CC133" s="266"/>
      <c r="CD133" s="266"/>
      <c r="CE133" s="266"/>
      <c r="CF133" s="266"/>
      <c r="CG133" s="266"/>
      <c r="CH133" s="266"/>
      <c r="CI133" s="266"/>
      <c r="CJ133" s="266"/>
      <c r="CK133" s="266"/>
      <c r="CL133" s="266"/>
      <c r="CM133" s="266"/>
      <c r="CN133" s="266"/>
      <c r="CO133" s="266"/>
      <c r="CP133" s="266"/>
      <c r="CQ133" s="266"/>
      <c r="CR133" s="266"/>
      <c r="CS133" s="266"/>
      <c r="CT133" s="266"/>
      <c r="CU133" s="266"/>
      <c r="CV133" s="266"/>
      <c r="CW133" s="266"/>
      <c r="CX133" s="266"/>
      <c r="CY133" s="266"/>
      <c r="CZ133" s="266"/>
      <c r="DA133" s="266"/>
      <c r="DB133" s="266"/>
      <c r="DC133" s="266"/>
      <c r="DD133" s="266"/>
      <c r="DE133" s="266"/>
      <c r="DF133" s="266"/>
      <c r="DG133" s="266"/>
      <c r="DH133" s="266"/>
      <c r="DI133" s="266"/>
      <c r="DJ133" s="266"/>
      <c r="DK133" s="266"/>
      <c r="DL133" s="266"/>
      <c r="DM133" s="266"/>
      <c r="DN133" s="266"/>
      <c r="DO133" s="266"/>
      <c r="DP133" s="266"/>
      <c r="DQ133" s="266"/>
      <c r="DR133" s="266"/>
      <c r="DS133" s="266"/>
      <c r="DT133" s="266"/>
      <c r="DU133" s="266"/>
      <c r="DV133" s="266"/>
      <c r="DW133" s="266"/>
      <c r="DX133" s="266"/>
      <c r="DY133" s="266"/>
      <c r="DZ133" s="266"/>
      <c r="EA133" s="266"/>
      <c r="EB133" s="266"/>
      <c r="EC133" s="266"/>
      <c r="ED133" s="266"/>
      <c r="EE133" s="266"/>
      <c r="EF133" s="266"/>
      <c r="EG133" s="266"/>
      <c r="EH133" s="266"/>
      <c r="EI133" s="266"/>
      <c r="EJ133" s="266"/>
      <c r="EK133" s="266"/>
      <c r="EL133" s="266"/>
      <c r="EM133" s="266"/>
      <c r="EN133" s="266"/>
      <c r="EO133" s="266"/>
      <c r="EP133" s="266"/>
      <c r="EQ133" s="266"/>
      <c r="ER133" s="266"/>
      <c r="ES133" s="266"/>
      <c r="ET133" s="266"/>
      <c r="EU133" s="266"/>
      <c r="EV133" s="266"/>
      <c r="EW133" s="266"/>
      <c r="EX133" s="266"/>
      <c r="EY133" s="266"/>
      <c r="EZ133" s="266"/>
      <c r="FA133" s="266"/>
      <c r="FB133" s="266"/>
      <c r="FC133" s="266"/>
      <c r="FD133" s="266"/>
      <c r="FE133" s="266"/>
      <c r="FF133" s="266"/>
      <c r="FG133" s="266"/>
      <c r="FH133" s="266"/>
      <c r="FI133" s="266"/>
      <c r="FJ133" s="266"/>
      <c r="FK133" s="266"/>
      <c r="FL133" s="266"/>
      <c r="FM133" s="266"/>
      <c r="FN133" s="266"/>
      <c r="FO133" s="266"/>
      <c r="FP133" s="266"/>
      <c r="FQ133" s="266"/>
      <c r="FR133" s="266"/>
      <c r="FS133" s="266"/>
      <c r="FT133" s="266"/>
      <c r="FU133" s="266"/>
      <c r="FV133" s="266"/>
      <c r="FW133" s="266"/>
      <c r="FX133" s="266"/>
      <c r="FY133" s="266"/>
      <c r="FZ133" s="266"/>
      <c r="GA133" s="266"/>
      <c r="GB133" s="266"/>
      <c r="GC133" s="266"/>
      <c r="GD133" s="266"/>
      <c r="GE133" s="266"/>
      <c r="GF133" s="266"/>
      <c r="GG133" s="266"/>
      <c r="GH133" s="266"/>
      <c r="GI133" s="266"/>
      <c r="GJ133" s="266"/>
      <c r="GK133" s="266"/>
      <c r="GL133" s="266"/>
      <c r="GM133" s="266"/>
      <c r="GN133" s="266"/>
      <c r="GO133" s="266"/>
      <c r="GP133" s="266"/>
      <c r="GQ133" s="266"/>
      <c r="GR133" s="266"/>
      <c r="GS133" s="266"/>
      <c r="GT133" s="266"/>
      <c r="GU133" s="266"/>
      <c r="GV133" s="266"/>
      <c r="GW133" s="266"/>
      <c r="GX133" s="266"/>
      <c r="GY133" s="266"/>
      <c r="GZ133" s="266"/>
      <c r="HA133" s="266"/>
      <c r="HB133" s="266"/>
      <c r="HC133" s="266"/>
      <c r="HD133" s="266"/>
      <c r="HE133" s="266"/>
      <c r="HF133" s="266"/>
      <c r="HG133" s="266"/>
      <c r="HH133" s="266"/>
      <c r="HI133" s="266"/>
      <c r="HJ133" s="266"/>
      <c r="HK133" s="266"/>
      <c r="HL133" s="266"/>
      <c r="HM133" s="266"/>
      <c r="HN133" s="266"/>
      <c r="HO133" s="266"/>
      <c r="HP133" s="266"/>
      <c r="HQ133" s="266"/>
      <c r="HR133" s="266"/>
      <c r="HS133" s="266"/>
      <c r="HT133" s="266"/>
      <c r="HU133" s="266"/>
      <c r="HV133" s="266"/>
      <c r="HW133" s="266"/>
      <c r="HX133" s="266"/>
      <c r="HY133" s="266"/>
      <c r="HZ133" s="266"/>
      <c r="IA133" s="266"/>
      <c r="IB133" s="266"/>
      <c r="IC133" s="266"/>
      <c r="ID133" s="266"/>
      <c r="IE133" s="266"/>
      <c r="IF133" s="266"/>
      <c r="IG133" s="266"/>
      <c r="IH133" s="266"/>
      <c r="II133" s="266"/>
      <c r="IJ133" s="266"/>
      <c r="IK133" s="266"/>
      <c r="IL133" s="266"/>
      <c r="IM133" s="266"/>
      <c r="IN133" s="266"/>
      <c r="IO133" s="266"/>
      <c r="IP133" s="266"/>
      <c r="IQ133" s="266"/>
      <c r="IR133" s="266"/>
      <c r="IS133" s="266"/>
      <c r="IT133" s="266"/>
      <c r="IU133" s="266"/>
      <c r="IV133" s="266"/>
    </row>
    <row r="134" spans="1:256" x14ac:dyDescent="0.2">
      <c r="A134" s="198" t="s">
        <v>820</v>
      </c>
      <c r="B134" s="199" t="s">
        <v>821</v>
      </c>
      <c r="C134" s="228" t="s">
        <v>775</v>
      </c>
      <c r="D134" s="228">
        <v>500</v>
      </c>
      <c r="E134" s="228">
        <v>210</v>
      </c>
      <c r="F134" s="228">
        <v>500</v>
      </c>
      <c r="G134" s="228">
        <v>26.81</v>
      </c>
      <c r="H134" s="228">
        <v>5</v>
      </c>
      <c r="I134" s="267">
        <v>4205</v>
      </c>
      <c r="J134" s="269">
        <f>I134*0.7</f>
        <v>2943.5</v>
      </c>
      <c r="K134" s="266"/>
      <c r="L134" s="266"/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6"/>
      <c r="X134" s="266"/>
      <c r="Y134" s="266"/>
      <c r="Z134" s="266"/>
      <c r="AA134" s="266"/>
      <c r="AB134" s="266"/>
      <c r="AC134" s="266"/>
      <c r="AD134" s="266"/>
      <c r="AE134" s="266"/>
      <c r="AF134" s="266"/>
      <c r="AG134" s="266"/>
      <c r="AH134" s="266"/>
      <c r="AI134" s="266"/>
      <c r="AJ134" s="266"/>
      <c r="AK134" s="266"/>
      <c r="AL134" s="266"/>
      <c r="AM134" s="266"/>
      <c r="AN134" s="266"/>
      <c r="AO134" s="266"/>
      <c r="AP134" s="266"/>
      <c r="AQ134" s="266"/>
      <c r="AR134" s="266"/>
      <c r="AS134" s="266"/>
      <c r="AT134" s="266"/>
      <c r="AU134" s="266"/>
      <c r="AV134" s="266"/>
      <c r="AW134" s="266"/>
      <c r="AX134" s="266"/>
      <c r="AY134" s="266"/>
      <c r="AZ134" s="266"/>
      <c r="BA134" s="266"/>
      <c r="BB134" s="266"/>
      <c r="BC134" s="266"/>
      <c r="BD134" s="266"/>
      <c r="BE134" s="266"/>
      <c r="BF134" s="266"/>
      <c r="BG134" s="266"/>
      <c r="BH134" s="266"/>
      <c r="BI134" s="266"/>
      <c r="BJ134" s="266"/>
      <c r="BK134" s="266"/>
      <c r="BL134" s="266"/>
      <c r="BM134" s="266"/>
      <c r="BN134" s="266"/>
      <c r="BO134" s="266"/>
      <c r="BP134" s="266"/>
      <c r="BQ134" s="266"/>
      <c r="BR134" s="266"/>
      <c r="BS134" s="266"/>
      <c r="BT134" s="266"/>
      <c r="BU134" s="266"/>
      <c r="BV134" s="266"/>
      <c r="BW134" s="266"/>
      <c r="BX134" s="266"/>
      <c r="BY134" s="266"/>
      <c r="BZ134" s="266"/>
      <c r="CA134" s="266"/>
      <c r="CB134" s="266"/>
      <c r="CC134" s="266"/>
      <c r="CD134" s="266"/>
      <c r="CE134" s="266"/>
      <c r="CF134" s="266"/>
      <c r="CG134" s="266"/>
      <c r="CH134" s="266"/>
      <c r="CI134" s="266"/>
      <c r="CJ134" s="266"/>
      <c r="CK134" s="266"/>
      <c r="CL134" s="266"/>
      <c r="CM134" s="266"/>
      <c r="CN134" s="266"/>
      <c r="CO134" s="266"/>
      <c r="CP134" s="266"/>
      <c r="CQ134" s="266"/>
      <c r="CR134" s="266"/>
      <c r="CS134" s="266"/>
      <c r="CT134" s="266"/>
      <c r="CU134" s="266"/>
      <c r="CV134" s="266"/>
      <c r="CW134" s="266"/>
      <c r="CX134" s="266"/>
      <c r="CY134" s="266"/>
      <c r="CZ134" s="266"/>
      <c r="DA134" s="266"/>
      <c r="DB134" s="266"/>
      <c r="DC134" s="266"/>
      <c r="DD134" s="266"/>
      <c r="DE134" s="266"/>
      <c r="DF134" s="266"/>
      <c r="DG134" s="266"/>
      <c r="DH134" s="266"/>
      <c r="DI134" s="266"/>
      <c r="DJ134" s="266"/>
      <c r="DK134" s="266"/>
      <c r="DL134" s="266"/>
      <c r="DM134" s="266"/>
      <c r="DN134" s="266"/>
      <c r="DO134" s="266"/>
      <c r="DP134" s="266"/>
      <c r="DQ134" s="266"/>
      <c r="DR134" s="266"/>
      <c r="DS134" s="266"/>
      <c r="DT134" s="266"/>
      <c r="DU134" s="266"/>
      <c r="DV134" s="266"/>
      <c r="DW134" s="266"/>
      <c r="DX134" s="266"/>
      <c r="DY134" s="266"/>
      <c r="DZ134" s="266"/>
      <c r="EA134" s="266"/>
      <c r="EB134" s="266"/>
      <c r="EC134" s="266"/>
      <c r="ED134" s="266"/>
      <c r="EE134" s="266"/>
      <c r="EF134" s="266"/>
      <c r="EG134" s="266"/>
      <c r="EH134" s="266"/>
      <c r="EI134" s="266"/>
      <c r="EJ134" s="266"/>
      <c r="EK134" s="266"/>
      <c r="EL134" s="266"/>
      <c r="EM134" s="266"/>
      <c r="EN134" s="266"/>
      <c r="EO134" s="266"/>
      <c r="EP134" s="266"/>
      <c r="EQ134" s="266"/>
      <c r="ER134" s="266"/>
      <c r="ES134" s="266"/>
      <c r="ET134" s="266"/>
      <c r="EU134" s="266"/>
      <c r="EV134" s="266"/>
      <c r="EW134" s="266"/>
      <c r="EX134" s="266"/>
      <c r="EY134" s="266"/>
      <c r="EZ134" s="266"/>
      <c r="FA134" s="266"/>
      <c r="FB134" s="266"/>
      <c r="FC134" s="266"/>
      <c r="FD134" s="266"/>
      <c r="FE134" s="266"/>
      <c r="FF134" s="266"/>
      <c r="FG134" s="266"/>
      <c r="FH134" s="266"/>
      <c r="FI134" s="266"/>
      <c r="FJ134" s="266"/>
      <c r="FK134" s="266"/>
      <c r="FL134" s="266"/>
      <c r="FM134" s="266"/>
      <c r="FN134" s="266"/>
      <c r="FO134" s="266"/>
      <c r="FP134" s="266"/>
      <c r="FQ134" s="266"/>
      <c r="FR134" s="266"/>
      <c r="FS134" s="266"/>
      <c r="FT134" s="266"/>
      <c r="FU134" s="266"/>
      <c r="FV134" s="266"/>
      <c r="FW134" s="266"/>
      <c r="FX134" s="266"/>
      <c r="FY134" s="266"/>
      <c r="FZ134" s="266"/>
      <c r="GA134" s="266"/>
      <c r="GB134" s="266"/>
      <c r="GC134" s="266"/>
      <c r="GD134" s="266"/>
      <c r="GE134" s="266"/>
      <c r="GF134" s="266"/>
      <c r="GG134" s="266"/>
      <c r="GH134" s="266"/>
      <c r="GI134" s="266"/>
      <c r="GJ134" s="266"/>
      <c r="GK134" s="266"/>
      <c r="GL134" s="266"/>
      <c r="GM134" s="266"/>
      <c r="GN134" s="266"/>
      <c r="GO134" s="266"/>
      <c r="GP134" s="266"/>
      <c r="GQ134" s="266"/>
      <c r="GR134" s="266"/>
      <c r="GS134" s="266"/>
      <c r="GT134" s="266"/>
      <c r="GU134" s="266"/>
      <c r="GV134" s="266"/>
      <c r="GW134" s="266"/>
      <c r="GX134" s="266"/>
      <c r="GY134" s="266"/>
      <c r="GZ134" s="266"/>
      <c r="HA134" s="266"/>
      <c r="HB134" s="266"/>
      <c r="HC134" s="266"/>
      <c r="HD134" s="266"/>
      <c r="HE134" s="266"/>
      <c r="HF134" s="266"/>
      <c r="HG134" s="266"/>
      <c r="HH134" s="266"/>
      <c r="HI134" s="266"/>
      <c r="HJ134" s="266"/>
      <c r="HK134" s="266"/>
      <c r="HL134" s="266"/>
      <c r="HM134" s="266"/>
      <c r="HN134" s="266"/>
      <c r="HO134" s="266"/>
      <c r="HP134" s="266"/>
      <c r="HQ134" s="266"/>
      <c r="HR134" s="266"/>
      <c r="HS134" s="266"/>
      <c r="HT134" s="266"/>
      <c r="HU134" s="266"/>
      <c r="HV134" s="266"/>
      <c r="HW134" s="266"/>
      <c r="HX134" s="266"/>
      <c r="HY134" s="266"/>
      <c r="HZ134" s="266"/>
      <c r="IA134" s="266"/>
      <c r="IB134" s="266"/>
      <c r="IC134" s="266"/>
      <c r="ID134" s="266"/>
      <c r="IE134" s="266"/>
      <c r="IF134" s="266"/>
      <c r="IG134" s="266"/>
      <c r="IH134" s="266"/>
      <c r="II134" s="266"/>
      <c r="IJ134" s="266"/>
      <c r="IK134" s="266"/>
      <c r="IL134" s="266"/>
      <c r="IM134" s="266"/>
      <c r="IN134" s="266"/>
      <c r="IO134" s="266"/>
      <c r="IP134" s="266"/>
      <c r="IQ134" s="266"/>
      <c r="IR134" s="266"/>
      <c r="IS134" s="266"/>
      <c r="IT134" s="266"/>
      <c r="IU134" s="266"/>
      <c r="IV134" s="266"/>
    </row>
    <row r="135" spans="1:256" x14ac:dyDescent="0.2">
      <c r="A135" s="196" t="s">
        <v>676</v>
      </c>
      <c r="B135" s="217"/>
      <c r="C135" s="217"/>
      <c r="D135" s="217"/>
      <c r="E135" s="217"/>
      <c r="F135" s="217"/>
      <c r="G135" s="217"/>
      <c r="H135" s="217"/>
      <c r="I135" s="240"/>
      <c r="J135" s="254" t="str">
        <f>IFERROR(I135/#REF!-1,"")</f>
        <v/>
      </c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  <c r="AA135" s="266"/>
      <c r="AB135" s="266"/>
      <c r="AC135" s="266"/>
      <c r="AD135" s="266"/>
      <c r="AE135" s="266"/>
      <c r="AF135" s="266"/>
      <c r="AG135" s="266"/>
      <c r="AH135" s="266"/>
      <c r="AI135" s="266"/>
      <c r="AJ135" s="266"/>
      <c r="AK135" s="266"/>
      <c r="AL135" s="266"/>
      <c r="AM135" s="266"/>
      <c r="AN135" s="266"/>
      <c r="AO135" s="266"/>
      <c r="AP135" s="266"/>
      <c r="AQ135" s="266"/>
      <c r="AR135" s="266"/>
      <c r="AS135" s="266"/>
      <c r="AT135" s="266"/>
      <c r="AU135" s="266"/>
      <c r="AV135" s="266"/>
      <c r="AW135" s="266"/>
      <c r="AX135" s="266"/>
      <c r="AY135" s="266"/>
      <c r="AZ135" s="266"/>
      <c r="BA135" s="266"/>
      <c r="BB135" s="266"/>
      <c r="BC135" s="266"/>
      <c r="BD135" s="266"/>
      <c r="BE135" s="266"/>
      <c r="BF135" s="266"/>
      <c r="BG135" s="266"/>
      <c r="BH135" s="266"/>
      <c r="BI135" s="266"/>
      <c r="BJ135" s="266"/>
      <c r="BK135" s="266"/>
      <c r="BL135" s="266"/>
      <c r="BM135" s="266"/>
      <c r="BN135" s="266"/>
      <c r="BO135" s="266"/>
      <c r="BP135" s="266"/>
      <c r="BQ135" s="266"/>
      <c r="BR135" s="266"/>
      <c r="BS135" s="266"/>
      <c r="BT135" s="266"/>
      <c r="BU135" s="266"/>
      <c r="BV135" s="266"/>
      <c r="BW135" s="266"/>
      <c r="BX135" s="266"/>
      <c r="BY135" s="266"/>
      <c r="BZ135" s="266"/>
      <c r="CA135" s="266"/>
      <c r="CB135" s="266"/>
      <c r="CC135" s="266"/>
      <c r="CD135" s="266"/>
      <c r="CE135" s="266"/>
      <c r="CF135" s="266"/>
      <c r="CG135" s="266"/>
      <c r="CH135" s="266"/>
      <c r="CI135" s="266"/>
      <c r="CJ135" s="266"/>
      <c r="CK135" s="266"/>
      <c r="CL135" s="266"/>
      <c r="CM135" s="266"/>
      <c r="CN135" s="266"/>
      <c r="CO135" s="266"/>
      <c r="CP135" s="266"/>
      <c r="CQ135" s="266"/>
      <c r="CR135" s="266"/>
      <c r="CS135" s="266"/>
      <c r="CT135" s="266"/>
      <c r="CU135" s="266"/>
      <c r="CV135" s="266"/>
      <c r="CW135" s="266"/>
      <c r="CX135" s="266"/>
      <c r="CY135" s="266"/>
      <c r="CZ135" s="266"/>
      <c r="DA135" s="266"/>
      <c r="DB135" s="266"/>
      <c r="DC135" s="266"/>
      <c r="DD135" s="266"/>
      <c r="DE135" s="266"/>
      <c r="DF135" s="266"/>
      <c r="DG135" s="266"/>
      <c r="DH135" s="266"/>
      <c r="DI135" s="266"/>
      <c r="DJ135" s="266"/>
      <c r="DK135" s="266"/>
      <c r="DL135" s="266"/>
      <c r="DM135" s="266"/>
      <c r="DN135" s="266"/>
      <c r="DO135" s="266"/>
      <c r="DP135" s="266"/>
      <c r="DQ135" s="266"/>
      <c r="DR135" s="266"/>
      <c r="DS135" s="266"/>
      <c r="DT135" s="266"/>
      <c r="DU135" s="266"/>
      <c r="DV135" s="266"/>
      <c r="DW135" s="266"/>
      <c r="DX135" s="266"/>
      <c r="DY135" s="266"/>
      <c r="DZ135" s="266"/>
      <c r="EA135" s="266"/>
      <c r="EB135" s="266"/>
      <c r="EC135" s="266"/>
      <c r="ED135" s="266"/>
      <c r="EE135" s="266"/>
      <c r="EF135" s="266"/>
      <c r="EG135" s="266"/>
      <c r="EH135" s="266"/>
      <c r="EI135" s="266"/>
      <c r="EJ135" s="266"/>
      <c r="EK135" s="266"/>
      <c r="EL135" s="266"/>
      <c r="EM135" s="266"/>
      <c r="EN135" s="266"/>
      <c r="EO135" s="266"/>
      <c r="EP135" s="266"/>
      <c r="EQ135" s="266"/>
      <c r="ER135" s="266"/>
      <c r="ES135" s="266"/>
      <c r="ET135" s="266"/>
      <c r="EU135" s="266"/>
      <c r="EV135" s="266"/>
      <c r="EW135" s="266"/>
      <c r="EX135" s="266"/>
      <c r="EY135" s="266"/>
      <c r="EZ135" s="266"/>
      <c r="FA135" s="266"/>
      <c r="FB135" s="266"/>
      <c r="FC135" s="266"/>
      <c r="FD135" s="266"/>
      <c r="FE135" s="266"/>
      <c r="FF135" s="266"/>
      <c r="FG135" s="266"/>
      <c r="FH135" s="266"/>
      <c r="FI135" s="266"/>
      <c r="FJ135" s="266"/>
      <c r="FK135" s="266"/>
      <c r="FL135" s="266"/>
      <c r="FM135" s="266"/>
      <c r="FN135" s="266"/>
      <c r="FO135" s="266"/>
      <c r="FP135" s="266"/>
      <c r="FQ135" s="266"/>
      <c r="FR135" s="266"/>
      <c r="FS135" s="266"/>
      <c r="FT135" s="266"/>
      <c r="FU135" s="266"/>
      <c r="FV135" s="266"/>
      <c r="FW135" s="266"/>
      <c r="FX135" s="266"/>
      <c r="FY135" s="266"/>
      <c r="FZ135" s="266"/>
      <c r="GA135" s="266"/>
      <c r="GB135" s="266"/>
      <c r="GC135" s="266"/>
      <c r="GD135" s="266"/>
      <c r="GE135" s="266"/>
      <c r="GF135" s="266"/>
      <c r="GG135" s="266"/>
      <c r="GH135" s="266"/>
      <c r="GI135" s="266"/>
      <c r="GJ135" s="266"/>
      <c r="GK135" s="266"/>
      <c r="GL135" s="266"/>
      <c r="GM135" s="266"/>
      <c r="GN135" s="266"/>
      <c r="GO135" s="266"/>
      <c r="GP135" s="266"/>
      <c r="GQ135" s="266"/>
      <c r="GR135" s="266"/>
      <c r="GS135" s="266"/>
      <c r="GT135" s="266"/>
      <c r="GU135" s="266"/>
      <c r="GV135" s="266"/>
      <c r="GW135" s="266"/>
      <c r="GX135" s="266"/>
      <c r="GY135" s="266"/>
      <c r="GZ135" s="266"/>
      <c r="HA135" s="266"/>
      <c r="HB135" s="266"/>
      <c r="HC135" s="266"/>
      <c r="HD135" s="266"/>
      <c r="HE135" s="266"/>
      <c r="HF135" s="266"/>
      <c r="HG135" s="266"/>
      <c r="HH135" s="266"/>
      <c r="HI135" s="266"/>
      <c r="HJ135" s="266"/>
      <c r="HK135" s="266"/>
      <c r="HL135" s="266"/>
      <c r="HM135" s="266"/>
      <c r="HN135" s="266"/>
      <c r="HO135" s="266"/>
      <c r="HP135" s="266"/>
      <c r="HQ135" s="266"/>
      <c r="HR135" s="266"/>
      <c r="HS135" s="266"/>
      <c r="HT135" s="266"/>
      <c r="HU135" s="266"/>
      <c r="HV135" s="266"/>
      <c r="HW135" s="266"/>
      <c r="HX135" s="266"/>
      <c r="HY135" s="266"/>
      <c r="HZ135" s="266"/>
      <c r="IA135" s="266"/>
      <c r="IB135" s="266"/>
      <c r="IC135" s="266"/>
      <c r="ID135" s="266"/>
      <c r="IE135" s="266"/>
      <c r="IF135" s="266"/>
      <c r="IG135" s="266"/>
      <c r="IH135" s="266"/>
      <c r="II135" s="266"/>
      <c r="IJ135" s="266"/>
      <c r="IK135" s="266"/>
      <c r="IL135" s="266"/>
      <c r="IM135" s="266"/>
      <c r="IN135" s="266"/>
      <c r="IO135" s="266"/>
      <c r="IP135" s="266"/>
      <c r="IQ135" s="266"/>
      <c r="IR135" s="266"/>
      <c r="IS135" s="266"/>
      <c r="IT135" s="266"/>
      <c r="IU135" s="266"/>
      <c r="IV135" s="266"/>
    </row>
    <row r="136" spans="1:256" x14ac:dyDescent="0.2">
      <c r="A136" s="206" t="s">
        <v>1332</v>
      </c>
      <c r="B136" s="219" t="s">
        <v>743</v>
      </c>
      <c r="C136" s="228" t="s">
        <v>775</v>
      </c>
      <c r="D136" s="228">
        <v>498</v>
      </c>
      <c r="E136" s="228">
        <v>198</v>
      </c>
      <c r="F136" s="228">
        <v>32</v>
      </c>
      <c r="G136" s="228">
        <v>5.8</v>
      </c>
      <c r="H136" s="228">
        <v>168</v>
      </c>
      <c r="I136" s="242">
        <v>2035</v>
      </c>
      <c r="J136" s="256">
        <f>I136*0.65</f>
        <v>1322.75</v>
      </c>
      <c r="K136" s="266"/>
      <c r="L136" s="266"/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266"/>
      <c r="Z136" s="266"/>
      <c r="AA136" s="266"/>
      <c r="AB136" s="266"/>
      <c r="AC136" s="266"/>
      <c r="AD136" s="266"/>
      <c r="AE136" s="266"/>
      <c r="AF136" s="266"/>
      <c r="AG136" s="266"/>
      <c r="AH136" s="266"/>
      <c r="AI136" s="266"/>
      <c r="AJ136" s="266"/>
      <c r="AK136" s="266"/>
      <c r="AL136" s="266"/>
      <c r="AM136" s="266"/>
      <c r="AN136" s="266"/>
      <c r="AO136" s="266"/>
      <c r="AP136" s="266"/>
      <c r="AQ136" s="266"/>
      <c r="AR136" s="266"/>
      <c r="AS136" s="266"/>
      <c r="AT136" s="266"/>
      <c r="AU136" s="266"/>
      <c r="AV136" s="266"/>
      <c r="AW136" s="266"/>
      <c r="AX136" s="266"/>
      <c r="AY136" s="266"/>
      <c r="AZ136" s="266"/>
      <c r="BA136" s="266"/>
      <c r="BB136" s="266"/>
      <c r="BC136" s="266"/>
      <c r="BD136" s="266"/>
      <c r="BE136" s="266"/>
      <c r="BF136" s="266"/>
      <c r="BG136" s="266"/>
      <c r="BH136" s="266"/>
      <c r="BI136" s="266"/>
      <c r="BJ136" s="266"/>
      <c r="BK136" s="266"/>
      <c r="BL136" s="266"/>
      <c r="BM136" s="266"/>
      <c r="BN136" s="266"/>
      <c r="BO136" s="266"/>
      <c r="BP136" s="266"/>
      <c r="BQ136" s="266"/>
      <c r="BR136" s="266"/>
      <c r="BS136" s="266"/>
      <c r="BT136" s="266"/>
      <c r="BU136" s="266"/>
      <c r="BV136" s="266"/>
      <c r="BW136" s="266"/>
      <c r="BX136" s="266"/>
      <c r="BY136" s="266"/>
      <c r="BZ136" s="266"/>
      <c r="CA136" s="266"/>
      <c r="CB136" s="266"/>
      <c r="CC136" s="266"/>
      <c r="CD136" s="266"/>
      <c r="CE136" s="266"/>
      <c r="CF136" s="266"/>
      <c r="CG136" s="266"/>
      <c r="CH136" s="266"/>
      <c r="CI136" s="266"/>
      <c r="CJ136" s="266"/>
      <c r="CK136" s="266"/>
      <c r="CL136" s="266"/>
      <c r="CM136" s="266"/>
      <c r="CN136" s="266"/>
      <c r="CO136" s="266"/>
      <c r="CP136" s="266"/>
      <c r="CQ136" s="266"/>
      <c r="CR136" s="266"/>
      <c r="CS136" s="266"/>
      <c r="CT136" s="266"/>
      <c r="CU136" s="266"/>
      <c r="CV136" s="266"/>
      <c r="CW136" s="266"/>
      <c r="CX136" s="266"/>
      <c r="CY136" s="266"/>
      <c r="CZ136" s="266"/>
      <c r="DA136" s="266"/>
      <c r="DB136" s="266"/>
      <c r="DC136" s="266"/>
      <c r="DD136" s="266"/>
      <c r="DE136" s="266"/>
      <c r="DF136" s="266"/>
      <c r="DG136" s="266"/>
      <c r="DH136" s="266"/>
      <c r="DI136" s="266"/>
      <c r="DJ136" s="266"/>
      <c r="DK136" s="266"/>
      <c r="DL136" s="266"/>
      <c r="DM136" s="266"/>
      <c r="DN136" s="266"/>
      <c r="DO136" s="266"/>
      <c r="DP136" s="266"/>
      <c r="DQ136" s="266"/>
      <c r="DR136" s="266"/>
      <c r="DS136" s="266"/>
      <c r="DT136" s="266"/>
      <c r="DU136" s="266"/>
      <c r="DV136" s="266"/>
      <c r="DW136" s="266"/>
      <c r="DX136" s="266"/>
      <c r="DY136" s="266"/>
      <c r="DZ136" s="266"/>
      <c r="EA136" s="266"/>
      <c r="EB136" s="266"/>
      <c r="EC136" s="266"/>
      <c r="ED136" s="266"/>
      <c r="EE136" s="266"/>
      <c r="EF136" s="266"/>
      <c r="EG136" s="266"/>
      <c r="EH136" s="266"/>
      <c r="EI136" s="266"/>
      <c r="EJ136" s="266"/>
      <c r="EK136" s="266"/>
      <c r="EL136" s="266"/>
      <c r="EM136" s="266"/>
      <c r="EN136" s="266"/>
      <c r="EO136" s="266"/>
      <c r="EP136" s="266"/>
      <c r="EQ136" s="266"/>
      <c r="ER136" s="266"/>
      <c r="ES136" s="266"/>
      <c r="ET136" s="266"/>
      <c r="EU136" s="266"/>
      <c r="EV136" s="266"/>
      <c r="EW136" s="266"/>
      <c r="EX136" s="266"/>
      <c r="EY136" s="266"/>
      <c r="EZ136" s="266"/>
      <c r="FA136" s="266"/>
      <c r="FB136" s="266"/>
      <c r="FC136" s="266"/>
      <c r="FD136" s="266"/>
      <c r="FE136" s="266"/>
      <c r="FF136" s="266"/>
      <c r="FG136" s="266"/>
      <c r="FH136" s="266"/>
      <c r="FI136" s="266"/>
      <c r="FJ136" s="266"/>
      <c r="FK136" s="266"/>
      <c r="FL136" s="266"/>
      <c r="FM136" s="266"/>
      <c r="FN136" s="266"/>
      <c r="FO136" s="266"/>
      <c r="FP136" s="266"/>
      <c r="FQ136" s="266"/>
      <c r="FR136" s="266"/>
      <c r="FS136" s="266"/>
      <c r="FT136" s="266"/>
      <c r="FU136" s="266"/>
      <c r="FV136" s="266"/>
      <c r="FW136" s="266"/>
      <c r="FX136" s="266"/>
      <c r="FY136" s="266"/>
      <c r="FZ136" s="266"/>
      <c r="GA136" s="266"/>
      <c r="GB136" s="266"/>
      <c r="GC136" s="266"/>
      <c r="GD136" s="266"/>
      <c r="GE136" s="266"/>
      <c r="GF136" s="266"/>
      <c r="GG136" s="266"/>
      <c r="GH136" s="266"/>
      <c r="GI136" s="266"/>
      <c r="GJ136" s="266"/>
      <c r="GK136" s="266"/>
      <c r="GL136" s="266"/>
      <c r="GM136" s="266"/>
      <c r="GN136" s="266"/>
      <c r="GO136" s="266"/>
      <c r="GP136" s="266"/>
      <c r="GQ136" s="266"/>
      <c r="GR136" s="266"/>
      <c r="GS136" s="266"/>
      <c r="GT136" s="266"/>
      <c r="GU136" s="266"/>
      <c r="GV136" s="266"/>
      <c r="GW136" s="266"/>
      <c r="GX136" s="266"/>
      <c r="GY136" s="266"/>
      <c r="GZ136" s="266"/>
      <c r="HA136" s="266"/>
      <c r="HB136" s="266"/>
      <c r="HC136" s="266"/>
      <c r="HD136" s="266"/>
      <c r="HE136" s="266"/>
      <c r="HF136" s="266"/>
      <c r="HG136" s="266"/>
      <c r="HH136" s="266"/>
      <c r="HI136" s="266"/>
      <c r="HJ136" s="266"/>
      <c r="HK136" s="266"/>
      <c r="HL136" s="266"/>
      <c r="HM136" s="266"/>
      <c r="HN136" s="266"/>
      <c r="HO136" s="266"/>
      <c r="HP136" s="266"/>
      <c r="HQ136" s="266"/>
      <c r="HR136" s="266"/>
      <c r="HS136" s="266"/>
      <c r="HT136" s="266"/>
      <c r="HU136" s="266"/>
      <c r="HV136" s="266"/>
      <c r="HW136" s="266"/>
      <c r="HX136" s="266"/>
      <c r="HY136" s="266"/>
      <c r="HZ136" s="266"/>
      <c r="IA136" s="266"/>
      <c r="IB136" s="266"/>
      <c r="IC136" s="266"/>
      <c r="ID136" s="266"/>
      <c r="IE136" s="266"/>
      <c r="IF136" s="266"/>
      <c r="IG136" s="266"/>
      <c r="IH136" s="266"/>
      <c r="II136" s="266"/>
      <c r="IJ136" s="266"/>
      <c r="IK136" s="266"/>
      <c r="IL136" s="266"/>
      <c r="IM136" s="266"/>
      <c r="IN136" s="266"/>
      <c r="IO136" s="266"/>
      <c r="IP136" s="266"/>
      <c r="IQ136" s="266"/>
      <c r="IR136" s="266"/>
      <c r="IS136" s="266"/>
      <c r="IT136" s="266"/>
      <c r="IU136" s="266"/>
      <c r="IV136" s="266"/>
    </row>
    <row r="137" spans="1:256" x14ac:dyDescent="0.2">
      <c r="A137" s="207" t="s">
        <v>677</v>
      </c>
      <c r="B137" s="219" t="s">
        <v>744</v>
      </c>
      <c r="C137" s="228" t="s">
        <v>776</v>
      </c>
      <c r="D137" s="228">
        <v>498</v>
      </c>
      <c r="E137" s="228">
        <v>198</v>
      </c>
      <c r="F137" s="228">
        <v>46</v>
      </c>
      <c r="G137" s="228">
        <v>7</v>
      </c>
      <c r="H137" s="228">
        <v>136</v>
      </c>
      <c r="I137" s="242">
        <v>2300</v>
      </c>
      <c r="J137" s="256">
        <f>I137*0.65</f>
        <v>1495</v>
      </c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  <c r="AC137" s="266"/>
      <c r="AD137" s="266"/>
      <c r="AE137" s="266"/>
      <c r="AF137" s="266"/>
      <c r="AG137" s="266"/>
      <c r="AH137" s="266"/>
      <c r="AI137" s="266"/>
      <c r="AJ137" s="266"/>
      <c r="AK137" s="266"/>
      <c r="AL137" s="266"/>
      <c r="AM137" s="266"/>
      <c r="AN137" s="266"/>
      <c r="AO137" s="266"/>
      <c r="AP137" s="266"/>
      <c r="AQ137" s="266"/>
      <c r="AR137" s="266"/>
      <c r="AS137" s="266"/>
      <c r="AT137" s="266"/>
      <c r="AU137" s="266"/>
      <c r="AV137" s="266"/>
      <c r="AW137" s="266"/>
      <c r="AX137" s="266"/>
      <c r="AY137" s="266"/>
      <c r="AZ137" s="266"/>
      <c r="BA137" s="266"/>
      <c r="BB137" s="266"/>
      <c r="BC137" s="266"/>
      <c r="BD137" s="266"/>
      <c r="BE137" s="266"/>
      <c r="BF137" s="266"/>
      <c r="BG137" s="266"/>
      <c r="BH137" s="266"/>
      <c r="BI137" s="266"/>
      <c r="BJ137" s="266"/>
      <c r="BK137" s="266"/>
      <c r="BL137" s="266"/>
      <c r="BM137" s="266"/>
      <c r="BN137" s="266"/>
      <c r="BO137" s="266"/>
      <c r="BP137" s="266"/>
      <c r="BQ137" s="266"/>
      <c r="BR137" s="266"/>
      <c r="BS137" s="266"/>
      <c r="BT137" s="266"/>
      <c r="BU137" s="266"/>
      <c r="BV137" s="266"/>
      <c r="BW137" s="266"/>
      <c r="BX137" s="266"/>
      <c r="BY137" s="266"/>
      <c r="BZ137" s="266"/>
      <c r="CA137" s="266"/>
      <c r="CB137" s="266"/>
      <c r="CC137" s="266"/>
      <c r="CD137" s="266"/>
      <c r="CE137" s="266"/>
      <c r="CF137" s="266"/>
      <c r="CG137" s="266"/>
      <c r="CH137" s="266"/>
      <c r="CI137" s="266"/>
      <c r="CJ137" s="266"/>
      <c r="CK137" s="266"/>
      <c r="CL137" s="266"/>
      <c r="CM137" s="266"/>
      <c r="CN137" s="266"/>
      <c r="CO137" s="266"/>
      <c r="CP137" s="266"/>
      <c r="CQ137" s="266"/>
      <c r="CR137" s="266"/>
      <c r="CS137" s="266"/>
      <c r="CT137" s="266"/>
      <c r="CU137" s="266"/>
      <c r="CV137" s="266"/>
      <c r="CW137" s="266"/>
      <c r="CX137" s="266"/>
      <c r="CY137" s="266"/>
      <c r="CZ137" s="266"/>
      <c r="DA137" s="266"/>
      <c r="DB137" s="266"/>
      <c r="DC137" s="266"/>
      <c r="DD137" s="266"/>
      <c r="DE137" s="266"/>
      <c r="DF137" s="266"/>
      <c r="DG137" s="266"/>
      <c r="DH137" s="266"/>
      <c r="DI137" s="266"/>
      <c r="DJ137" s="266"/>
      <c r="DK137" s="266"/>
      <c r="DL137" s="266"/>
      <c r="DM137" s="266"/>
      <c r="DN137" s="266"/>
      <c r="DO137" s="266"/>
      <c r="DP137" s="266"/>
      <c r="DQ137" s="266"/>
      <c r="DR137" s="266"/>
      <c r="DS137" s="266"/>
      <c r="DT137" s="266"/>
      <c r="DU137" s="266"/>
      <c r="DV137" s="266"/>
      <c r="DW137" s="266"/>
      <c r="DX137" s="266"/>
      <c r="DY137" s="266"/>
      <c r="DZ137" s="266"/>
      <c r="EA137" s="266"/>
      <c r="EB137" s="266"/>
      <c r="EC137" s="266"/>
      <c r="ED137" s="266"/>
      <c r="EE137" s="266"/>
      <c r="EF137" s="266"/>
      <c r="EG137" s="266"/>
      <c r="EH137" s="266"/>
      <c r="EI137" s="266"/>
      <c r="EJ137" s="266"/>
      <c r="EK137" s="266"/>
      <c r="EL137" s="266"/>
      <c r="EM137" s="266"/>
      <c r="EN137" s="266"/>
      <c r="EO137" s="266"/>
      <c r="EP137" s="266"/>
      <c r="EQ137" s="266"/>
      <c r="ER137" s="266"/>
      <c r="ES137" s="266"/>
      <c r="ET137" s="266"/>
      <c r="EU137" s="266"/>
      <c r="EV137" s="266"/>
      <c r="EW137" s="266"/>
      <c r="EX137" s="266"/>
      <c r="EY137" s="266"/>
      <c r="EZ137" s="266"/>
      <c r="FA137" s="266"/>
      <c r="FB137" s="266"/>
      <c r="FC137" s="266"/>
      <c r="FD137" s="266"/>
      <c r="FE137" s="266"/>
      <c r="FF137" s="266"/>
      <c r="FG137" s="266"/>
      <c r="FH137" s="266"/>
      <c r="FI137" s="266"/>
      <c r="FJ137" s="266"/>
      <c r="FK137" s="266"/>
      <c r="FL137" s="266"/>
      <c r="FM137" s="266"/>
      <c r="FN137" s="266"/>
      <c r="FO137" s="266"/>
      <c r="FP137" s="266"/>
      <c r="FQ137" s="266"/>
      <c r="FR137" s="266"/>
      <c r="FS137" s="266"/>
      <c r="FT137" s="266"/>
      <c r="FU137" s="266"/>
      <c r="FV137" s="266"/>
      <c r="FW137" s="266"/>
      <c r="FX137" s="266"/>
      <c r="FY137" s="266"/>
      <c r="FZ137" s="266"/>
      <c r="GA137" s="266"/>
      <c r="GB137" s="266"/>
      <c r="GC137" s="266"/>
      <c r="GD137" s="266"/>
      <c r="GE137" s="266"/>
      <c r="GF137" s="266"/>
      <c r="GG137" s="266"/>
      <c r="GH137" s="266"/>
      <c r="GI137" s="266"/>
      <c r="GJ137" s="266"/>
      <c r="GK137" s="266"/>
      <c r="GL137" s="266"/>
      <c r="GM137" s="266"/>
      <c r="GN137" s="266"/>
      <c r="GO137" s="266"/>
      <c r="GP137" s="266"/>
      <c r="GQ137" s="266"/>
      <c r="GR137" s="266"/>
      <c r="GS137" s="266"/>
      <c r="GT137" s="266"/>
      <c r="GU137" s="266"/>
      <c r="GV137" s="266"/>
      <c r="GW137" s="266"/>
      <c r="GX137" s="266"/>
      <c r="GY137" s="266"/>
      <c r="GZ137" s="266"/>
      <c r="HA137" s="266"/>
      <c r="HB137" s="266"/>
      <c r="HC137" s="266"/>
      <c r="HD137" s="266"/>
      <c r="HE137" s="266"/>
      <c r="HF137" s="266"/>
      <c r="HG137" s="266"/>
      <c r="HH137" s="266"/>
      <c r="HI137" s="266"/>
      <c r="HJ137" s="266"/>
      <c r="HK137" s="266"/>
      <c r="HL137" s="266"/>
      <c r="HM137" s="266"/>
      <c r="HN137" s="266"/>
      <c r="HO137" s="266"/>
      <c r="HP137" s="266"/>
      <c r="HQ137" s="266"/>
      <c r="HR137" s="266"/>
      <c r="HS137" s="266"/>
      <c r="HT137" s="266"/>
      <c r="HU137" s="266"/>
      <c r="HV137" s="266"/>
      <c r="HW137" s="266"/>
      <c r="HX137" s="266"/>
      <c r="HY137" s="266"/>
      <c r="HZ137" s="266"/>
      <c r="IA137" s="266"/>
      <c r="IB137" s="266"/>
      <c r="IC137" s="266"/>
      <c r="ID137" s="266"/>
      <c r="IE137" s="266"/>
      <c r="IF137" s="266"/>
      <c r="IG137" s="266"/>
      <c r="IH137" s="266"/>
      <c r="II137" s="266"/>
      <c r="IJ137" s="266"/>
      <c r="IK137" s="266"/>
      <c r="IL137" s="266"/>
      <c r="IM137" s="266"/>
      <c r="IN137" s="266"/>
      <c r="IO137" s="266"/>
      <c r="IP137" s="266"/>
      <c r="IQ137" s="266"/>
      <c r="IR137" s="266"/>
      <c r="IS137" s="266"/>
      <c r="IT137" s="266"/>
      <c r="IU137" s="266"/>
      <c r="IV137" s="266"/>
    </row>
    <row r="138" spans="1:256" x14ac:dyDescent="0.2">
      <c r="A138" s="196" t="s">
        <v>678</v>
      </c>
      <c r="B138" s="217"/>
      <c r="C138" s="217"/>
      <c r="D138" s="217"/>
      <c r="E138" s="217"/>
      <c r="F138" s="217"/>
      <c r="G138" s="217"/>
      <c r="H138" s="217"/>
      <c r="I138" s="240"/>
      <c r="J138" s="254" t="str">
        <f>IFERROR(I138/#REF!-1,"")</f>
        <v/>
      </c>
      <c r="K138" s="266"/>
      <c r="L138" s="266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266"/>
      <c r="Z138" s="266"/>
      <c r="AA138" s="266"/>
      <c r="AB138" s="266"/>
      <c r="AC138" s="266"/>
      <c r="AD138" s="266"/>
      <c r="AE138" s="266"/>
      <c r="AF138" s="266"/>
      <c r="AG138" s="266"/>
      <c r="AH138" s="266"/>
      <c r="AI138" s="266"/>
      <c r="AJ138" s="266"/>
      <c r="AK138" s="266"/>
      <c r="AL138" s="266"/>
      <c r="AM138" s="266"/>
      <c r="AN138" s="266"/>
      <c r="AO138" s="266"/>
      <c r="AP138" s="266"/>
      <c r="AQ138" s="266"/>
      <c r="AR138" s="266"/>
      <c r="AS138" s="266"/>
      <c r="AT138" s="266"/>
      <c r="AU138" s="266"/>
      <c r="AV138" s="266"/>
      <c r="AW138" s="266"/>
      <c r="AX138" s="266"/>
      <c r="AY138" s="266"/>
      <c r="AZ138" s="266"/>
      <c r="BA138" s="266"/>
      <c r="BB138" s="266"/>
      <c r="BC138" s="266"/>
      <c r="BD138" s="266"/>
      <c r="BE138" s="266"/>
      <c r="BF138" s="266"/>
      <c r="BG138" s="266"/>
      <c r="BH138" s="266"/>
      <c r="BI138" s="266"/>
      <c r="BJ138" s="266"/>
      <c r="BK138" s="266"/>
      <c r="BL138" s="266"/>
      <c r="BM138" s="266"/>
      <c r="BN138" s="266"/>
      <c r="BO138" s="266"/>
      <c r="BP138" s="266"/>
      <c r="BQ138" s="266"/>
      <c r="BR138" s="266"/>
      <c r="BS138" s="266"/>
      <c r="BT138" s="266"/>
      <c r="BU138" s="266"/>
      <c r="BV138" s="266"/>
      <c r="BW138" s="266"/>
      <c r="BX138" s="266"/>
      <c r="BY138" s="266"/>
      <c r="BZ138" s="266"/>
      <c r="CA138" s="266"/>
      <c r="CB138" s="266"/>
      <c r="CC138" s="266"/>
      <c r="CD138" s="266"/>
      <c r="CE138" s="266"/>
      <c r="CF138" s="266"/>
      <c r="CG138" s="266"/>
      <c r="CH138" s="266"/>
      <c r="CI138" s="266"/>
      <c r="CJ138" s="266"/>
      <c r="CK138" s="266"/>
      <c r="CL138" s="266"/>
      <c r="CM138" s="266"/>
      <c r="CN138" s="266"/>
      <c r="CO138" s="266"/>
      <c r="CP138" s="266"/>
      <c r="CQ138" s="266"/>
      <c r="CR138" s="266"/>
      <c r="CS138" s="266"/>
      <c r="CT138" s="266"/>
      <c r="CU138" s="266"/>
      <c r="CV138" s="266"/>
      <c r="CW138" s="266"/>
      <c r="CX138" s="266"/>
      <c r="CY138" s="266"/>
      <c r="CZ138" s="266"/>
      <c r="DA138" s="266"/>
      <c r="DB138" s="266"/>
      <c r="DC138" s="266"/>
      <c r="DD138" s="266"/>
      <c r="DE138" s="266"/>
      <c r="DF138" s="266"/>
      <c r="DG138" s="266"/>
      <c r="DH138" s="266"/>
      <c r="DI138" s="266"/>
      <c r="DJ138" s="266"/>
      <c r="DK138" s="266"/>
      <c r="DL138" s="266"/>
      <c r="DM138" s="266"/>
      <c r="DN138" s="266"/>
      <c r="DO138" s="266"/>
      <c r="DP138" s="266"/>
      <c r="DQ138" s="266"/>
      <c r="DR138" s="266"/>
      <c r="DS138" s="266"/>
      <c r="DT138" s="266"/>
      <c r="DU138" s="266"/>
      <c r="DV138" s="266"/>
      <c r="DW138" s="266"/>
      <c r="DX138" s="266"/>
      <c r="DY138" s="266"/>
      <c r="DZ138" s="266"/>
      <c r="EA138" s="266"/>
      <c r="EB138" s="266"/>
      <c r="EC138" s="266"/>
      <c r="ED138" s="266"/>
      <c r="EE138" s="266"/>
      <c r="EF138" s="266"/>
      <c r="EG138" s="266"/>
      <c r="EH138" s="266"/>
      <c r="EI138" s="266"/>
      <c r="EJ138" s="266"/>
      <c r="EK138" s="266"/>
      <c r="EL138" s="266"/>
      <c r="EM138" s="266"/>
      <c r="EN138" s="266"/>
      <c r="EO138" s="266"/>
      <c r="EP138" s="266"/>
      <c r="EQ138" s="266"/>
      <c r="ER138" s="266"/>
      <c r="ES138" s="266"/>
      <c r="ET138" s="266"/>
      <c r="EU138" s="266"/>
      <c r="EV138" s="266"/>
      <c r="EW138" s="266"/>
      <c r="EX138" s="266"/>
      <c r="EY138" s="266"/>
      <c r="EZ138" s="266"/>
      <c r="FA138" s="266"/>
      <c r="FB138" s="266"/>
      <c r="FC138" s="266"/>
      <c r="FD138" s="266"/>
      <c r="FE138" s="266"/>
      <c r="FF138" s="266"/>
      <c r="FG138" s="266"/>
      <c r="FH138" s="266"/>
      <c r="FI138" s="266"/>
      <c r="FJ138" s="266"/>
      <c r="FK138" s="266"/>
      <c r="FL138" s="266"/>
      <c r="FM138" s="266"/>
      <c r="FN138" s="266"/>
      <c r="FO138" s="266"/>
      <c r="FP138" s="266"/>
      <c r="FQ138" s="266"/>
      <c r="FR138" s="266"/>
      <c r="FS138" s="266"/>
      <c r="FT138" s="266"/>
      <c r="FU138" s="266"/>
      <c r="FV138" s="266"/>
      <c r="FW138" s="266"/>
      <c r="FX138" s="266"/>
      <c r="FY138" s="266"/>
      <c r="FZ138" s="266"/>
      <c r="GA138" s="266"/>
      <c r="GB138" s="266"/>
      <c r="GC138" s="266"/>
      <c r="GD138" s="266"/>
      <c r="GE138" s="266"/>
      <c r="GF138" s="266"/>
      <c r="GG138" s="266"/>
      <c r="GH138" s="266"/>
      <c r="GI138" s="266"/>
      <c r="GJ138" s="266"/>
      <c r="GK138" s="266"/>
      <c r="GL138" s="266"/>
      <c r="GM138" s="266"/>
      <c r="GN138" s="266"/>
      <c r="GO138" s="266"/>
      <c r="GP138" s="266"/>
      <c r="GQ138" s="266"/>
      <c r="GR138" s="266"/>
      <c r="GS138" s="266"/>
      <c r="GT138" s="266"/>
      <c r="GU138" s="266"/>
      <c r="GV138" s="266"/>
      <c r="GW138" s="266"/>
      <c r="GX138" s="266"/>
      <c r="GY138" s="266"/>
      <c r="GZ138" s="266"/>
      <c r="HA138" s="266"/>
      <c r="HB138" s="266"/>
      <c r="HC138" s="266"/>
      <c r="HD138" s="266"/>
      <c r="HE138" s="266"/>
      <c r="HF138" s="266"/>
      <c r="HG138" s="266"/>
      <c r="HH138" s="266"/>
      <c r="HI138" s="266"/>
      <c r="HJ138" s="266"/>
      <c r="HK138" s="266"/>
      <c r="HL138" s="266"/>
      <c r="HM138" s="266"/>
      <c r="HN138" s="266"/>
      <c r="HO138" s="266"/>
      <c r="HP138" s="266"/>
      <c r="HQ138" s="266"/>
      <c r="HR138" s="266"/>
      <c r="HS138" s="266"/>
      <c r="HT138" s="266"/>
      <c r="HU138" s="266"/>
      <c r="HV138" s="266"/>
      <c r="HW138" s="266"/>
      <c r="HX138" s="266"/>
      <c r="HY138" s="266"/>
      <c r="HZ138" s="266"/>
      <c r="IA138" s="266"/>
      <c r="IB138" s="266"/>
      <c r="IC138" s="266"/>
      <c r="ID138" s="266"/>
      <c r="IE138" s="266"/>
      <c r="IF138" s="266"/>
      <c r="IG138" s="266"/>
      <c r="IH138" s="266"/>
      <c r="II138" s="266"/>
      <c r="IJ138" s="266"/>
      <c r="IK138" s="266"/>
      <c r="IL138" s="266"/>
      <c r="IM138" s="266"/>
      <c r="IN138" s="266"/>
      <c r="IO138" s="266"/>
      <c r="IP138" s="266"/>
      <c r="IQ138" s="266"/>
      <c r="IR138" s="266"/>
      <c r="IS138" s="266"/>
      <c r="IT138" s="266"/>
      <c r="IU138" s="266"/>
      <c r="IV138" s="266"/>
    </row>
    <row r="139" spans="1:256" x14ac:dyDescent="0.2">
      <c r="A139" s="207" t="s">
        <v>651</v>
      </c>
      <c r="B139" s="218" t="s">
        <v>720</v>
      </c>
      <c r="C139" s="228"/>
      <c r="D139" s="228"/>
      <c r="E139" s="228"/>
      <c r="F139" s="228"/>
      <c r="G139" s="228"/>
      <c r="H139" s="228"/>
      <c r="I139" s="268">
        <v>15</v>
      </c>
      <c r="J139" s="270">
        <f>I139*0.75</f>
        <v>11.25</v>
      </c>
      <c r="K139" s="266"/>
      <c r="L139" s="266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266"/>
      <c r="Z139" s="266"/>
      <c r="AA139" s="266"/>
      <c r="AB139" s="266"/>
      <c r="AC139" s="266"/>
      <c r="AD139" s="266"/>
      <c r="AE139" s="266"/>
      <c r="AF139" s="266"/>
      <c r="AG139" s="266"/>
      <c r="AH139" s="266"/>
      <c r="AI139" s="266"/>
      <c r="AJ139" s="266"/>
      <c r="AK139" s="266"/>
      <c r="AL139" s="266"/>
      <c r="AM139" s="266"/>
      <c r="AN139" s="266"/>
      <c r="AO139" s="266"/>
      <c r="AP139" s="266"/>
      <c r="AQ139" s="266"/>
      <c r="AR139" s="266"/>
      <c r="AS139" s="266"/>
      <c r="AT139" s="266"/>
      <c r="AU139" s="266"/>
      <c r="AV139" s="266"/>
      <c r="AW139" s="266"/>
      <c r="AX139" s="266"/>
      <c r="AY139" s="266"/>
      <c r="AZ139" s="266"/>
      <c r="BA139" s="266"/>
      <c r="BB139" s="266"/>
      <c r="BC139" s="266"/>
      <c r="BD139" s="266"/>
      <c r="BE139" s="266"/>
      <c r="BF139" s="266"/>
      <c r="BG139" s="266"/>
      <c r="BH139" s="266"/>
      <c r="BI139" s="266"/>
      <c r="BJ139" s="266"/>
      <c r="BK139" s="266"/>
      <c r="BL139" s="266"/>
      <c r="BM139" s="266"/>
      <c r="BN139" s="266"/>
      <c r="BO139" s="266"/>
      <c r="BP139" s="266"/>
      <c r="BQ139" s="266"/>
      <c r="BR139" s="266"/>
      <c r="BS139" s="266"/>
      <c r="BT139" s="266"/>
      <c r="BU139" s="266"/>
      <c r="BV139" s="266"/>
      <c r="BW139" s="266"/>
      <c r="BX139" s="266"/>
      <c r="BY139" s="266"/>
      <c r="BZ139" s="266"/>
      <c r="CA139" s="266"/>
      <c r="CB139" s="266"/>
      <c r="CC139" s="266"/>
      <c r="CD139" s="266"/>
      <c r="CE139" s="266"/>
      <c r="CF139" s="266"/>
      <c r="CG139" s="266"/>
      <c r="CH139" s="266"/>
      <c r="CI139" s="266"/>
      <c r="CJ139" s="266"/>
      <c r="CK139" s="266"/>
      <c r="CL139" s="266"/>
      <c r="CM139" s="266"/>
      <c r="CN139" s="266"/>
      <c r="CO139" s="266"/>
      <c r="CP139" s="266"/>
      <c r="CQ139" s="266"/>
      <c r="CR139" s="266"/>
      <c r="CS139" s="266"/>
      <c r="CT139" s="266"/>
      <c r="CU139" s="266"/>
      <c r="CV139" s="266"/>
      <c r="CW139" s="266"/>
      <c r="CX139" s="266"/>
      <c r="CY139" s="266"/>
      <c r="CZ139" s="266"/>
      <c r="DA139" s="266"/>
      <c r="DB139" s="266"/>
      <c r="DC139" s="266"/>
      <c r="DD139" s="266"/>
      <c r="DE139" s="266"/>
      <c r="DF139" s="266"/>
      <c r="DG139" s="266"/>
      <c r="DH139" s="266"/>
      <c r="DI139" s="266"/>
      <c r="DJ139" s="266"/>
      <c r="DK139" s="266"/>
      <c r="DL139" s="266"/>
      <c r="DM139" s="266"/>
      <c r="DN139" s="266"/>
      <c r="DO139" s="266"/>
      <c r="DP139" s="266"/>
      <c r="DQ139" s="266"/>
      <c r="DR139" s="266"/>
      <c r="DS139" s="266"/>
      <c r="DT139" s="266"/>
      <c r="DU139" s="266"/>
      <c r="DV139" s="266"/>
      <c r="DW139" s="266"/>
      <c r="DX139" s="266"/>
      <c r="DY139" s="266"/>
      <c r="DZ139" s="266"/>
      <c r="EA139" s="266"/>
      <c r="EB139" s="266"/>
      <c r="EC139" s="266"/>
      <c r="ED139" s="266"/>
      <c r="EE139" s="266"/>
      <c r="EF139" s="266"/>
      <c r="EG139" s="266"/>
      <c r="EH139" s="266"/>
      <c r="EI139" s="266"/>
      <c r="EJ139" s="266"/>
      <c r="EK139" s="266"/>
      <c r="EL139" s="266"/>
      <c r="EM139" s="266"/>
      <c r="EN139" s="266"/>
      <c r="EO139" s="266"/>
      <c r="EP139" s="266"/>
      <c r="EQ139" s="266"/>
      <c r="ER139" s="266"/>
      <c r="ES139" s="266"/>
      <c r="ET139" s="266"/>
      <c r="EU139" s="266"/>
      <c r="EV139" s="266"/>
      <c r="EW139" s="266"/>
      <c r="EX139" s="266"/>
      <c r="EY139" s="266"/>
      <c r="EZ139" s="266"/>
      <c r="FA139" s="266"/>
      <c r="FB139" s="266"/>
      <c r="FC139" s="266"/>
      <c r="FD139" s="266"/>
      <c r="FE139" s="266"/>
      <c r="FF139" s="266"/>
      <c r="FG139" s="266"/>
      <c r="FH139" s="266"/>
      <c r="FI139" s="266"/>
      <c r="FJ139" s="266"/>
      <c r="FK139" s="266"/>
      <c r="FL139" s="266"/>
      <c r="FM139" s="266"/>
      <c r="FN139" s="266"/>
      <c r="FO139" s="266"/>
      <c r="FP139" s="266"/>
      <c r="FQ139" s="266"/>
      <c r="FR139" s="266"/>
      <c r="FS139" s="266"/>
      <c r="FT139" s="266"/>
      <c r="FU139" s="266"/>
      <c r="FV139" s="266"/>
      <c r="FW139" s="266"/>
      <c r="FX139" s="266"/>
      <c r="FY139" s="266"/>
      <c r="FZ139" s="266"/>
      <c r="GA139" s="266"/>
      <c r="GB139" s="266"/>
      <c r="GC139" s="266"/>
      <c r="GD139" s="266"/>
      <c r="GE139" s="266"/>
      <c r="GF139" s="266"/>
      <c r="GG139" s="266"/>
      <c r="GH139" s="266"/>
      <c r="GI139" s="266"/>
      <c r="GJ139" s="266"/>
      <c r="GK139" s="266"/>
      <c r="GL139" s="266"/>
      <c r="GM139" s="266"/>
      <c r="GN139" s="266"/>
      <c r="GO139" s="266"/>
      <c r="GP139" s="266"/>
      <c r="GQ139" s="266"/>
      <c r="GR139" s="266"/>
      <c r="GS139" s="266"/>
      <c r="GT139" s="266"/>
      <c r="GU139" s="266"/>
      <c r="GV139" s="266"/>
      <c r="GW139" s="266"/>
      <c r="GX139" s="266"/>
      <c r="GY139" s="266"/>
      <c r="GZ139" s="266"/>
      <c r="HA139" s="266"/>
      <c r="HB139" s="266"/>
      <c r="HC139" s="266"/>
      <c r="HD139" s="266"/>
      <c r="HE139" s="266"/>
      <c r="HF139" s="266"/>
      <c r="HG139" s="266"/>
      <c r="HH139" s="266"/>
      <c r="HI139" s="266"/>
      <c r="HJ139" s="266"/>
      <c r="HK139" s="266"/>
      <c r="HL139" s="266"/>
      <c r="HM139" s="266"/>
      <c r="HN139" s="266"/>
      <c r="HO139" s="266"/>
      <c r="HP139" s="266"/>
      <c r="HQ139" s="266"/>
      <c r="HR139" s="266"/>
      <c r="HS139" s="266"/>
      <c r="HT139" s="266"/>
      <c r="HU139" s="266"/>
      <c r="HV139" s="266"/>
      <c r="HW139" s="266"/>
      <c r="HX139" s="266"/>
      <c r="HY139" s="266"/>
      <c r="HZ139" s="266"/>
      <c r="IA139" s="266"/>
      <c r="IB139" s="266"/>
      <c r="IC139" s="266"/>
      <c r="ID139" s="266"/>
      <c r="IE139" s="266"/>
      <c r="IF139" s="266"/>
      <c r="IG139" s="266"/>
      <c r="IH139" s="266"/>
      <c r="II139" s="266"/>
      <c r="IJ139" s="266"/>
      <c r="IK139" s="266"/>
      <c r="IL139" s="266"/>
      <c r="IM139" s="266"/>
      <c r="IN139" s="266"/>
      <c r="IO139" s="266"/>
      <c r="IP139" s="266"/>
      <c r="IQ139" s="266"/>
      <c r="IR139" s="266"/>
      <c r="IS139" s="266"/>
      <c r="IT139" s="266"/>
      <c r="IU139" s="266"/>
      <c r="IV139" s="266"/>
    </row>
    <row r="140" spans="1:256" x14ac:dyDescent="0.2">
      <c r="A140" s="207" t="s">
        <v>652</v>
      </c>
      <c r="B140" s="218" t="s">
        <v>721</v>
      </c>
      <c r="C140" s="228"/>
      <c r="D140" s="228"/>
      <c r="E140" s="228"/>
      <c r="F140" s="228"/>
      <c r="G140" s="228"/>
      <c r="H140" s="228"/>
      <c r="I140" s="268">
        <v>15</v>
      </c>
      <c r="J140" s="270">
        <f>I140*0.75</f>
        <v>11.25</v>
      </c>
      <c r="K140" s="266"/>
      <c r="L140" s="266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6"/>
      <c r="X140" s="266"/>
      <c r="Y140" s="266"/>
      <c r="Z140" s="266"/>
      <c r="AA140" s="266"/>
      <c r="AB140" s="266"/>
      <c r="AC140" s="266"/>
      <c r="AD140" s="266"/>
      <c r="AE140" s="266"/>
      <c r="AF140" s="266"/>
      <c r="AG140" s="266"/>
      <c r="AH140" s="266"/>
      <c r="AI140" s="266"/>
      <c r="AJ140" s="266"/>
      <c r="AK140" s="266"/>
      <c r="AL140" s="266"/>
      <c r="AM140" s="266"/>
      <c r="AN140" s="266"/>
      <c r="AO140" s="266"/>
      <c r="AP140" s="266"/>
      <c r="AQ140" s="266"/>
      <c r="AR140" s="266"/>
      <c r="AS140" s="266"/>
      <c r="AT140" s="266"/>
      <c r="AU140" s="266"/>
      <c r="AV140" s="266"/>
      <c r="AW140" s="266"/>
      <c r="AX140" s="266"/>
      <c r="AY140" s="266"/>
      <c r="AZ140" s="266"/>
      <c r="BA140" s="266"/>
      <c r="BB140" s="266"/>
      <c r="BC140" s="266"/>
      <c r="BD140" s="266"/>
      <c r="BE140" s="266"/>
      <c r="BF140" s="266"/>
      <c r="BG140" s="266"/>
      <c r="BH140" s="266"/>
      <c r="BI140" s="266"/>
      <c r="BJ140" s="266"/>
      <c r="BK140" s="266"/>
      <c r="BL140" s="266"/>
      <c r="BM140" s="266"/>
      <c r="BN140" s="266"/>
      <c r="BO140" s="266"/>
      <c r="BP140" s="266"/>
      <c r="BQ140" s="266"/>
      <c r="BR140" s="266"/>
      <c r="BS140" s="266"/>
      <c r="BT140" s="266"/>
      <c r="BU140" s="266"/>
      <c r="BV140" s="266"/>
      <c r="BW140" s="266"/>
      <c r="BX140" s="266"/>
      <c r="BY140" s="266"/>
      <c r="BZ140" s="266"/>
      <c r="CA140" s="266"/>
      <c r="CB140" s="266"/>
      <c r="CC140" s="266"/>
      <c r="CD140" s="266"/>
      <c r="CE140" s="266"/>
      <c r="CF140" s="266"/>
      <c r="CG140" s="266"/>
      <c r="CH140" s="266"/>
      <c r="CI140" s="266"/>
      <c r="CJ140" s="266"/>
      <c r="CK140" s="266"/>
      <c r="CL140" s="266"/>
      <c r="CM140" s="266"/>
      <c r="CN140" s="266"/>
      <c r="CO140" s="266"/>
      <c r="CP140" s="266"/>
      <c r="CQ140" s="266"/>
      <c r="CR140" s="266"/>
      <c r="CS140" s="266"/>
      <c r="CT140" s="266"/>
      <c r="CU140" s="266"/>
      <c r="CV140" s="266"/>
      <c r="CW140" s="266"/>
      <c r="CX140" s="266"/>
      <c r="CY140" s="266"/>
      <c r="CZ140" s="266"/>
      <c r="DA140" s="266"/>
      <c r="DB140" s="266"/>
      <c r="DC140" s="266"/>
      <c r="DD140" s="266"/>
      <c r="DE140" s="266"/>
      <c r="DF140" s="266"/>
      <c r="DG140" s="266"/>
      <c r="DH140" s="266"/>
      <c r="DI140" s="266"/>
      <c r="DJ140" s="266"/>
      <c r="DK140" s="266"/>
      <c r="DL140" s="266"/>
      <c r="DM140" s="266"/>
      <c r="DN140" s="266"/>
      <c r="DO140" s="266"/>
      <c r="DP140" s="266"/>
      <c r="DQ140" s="266"/>
      <c r="DR140" s="266"/>
      <c r="DS140" s="266"/>
      <c r="DT140" s="266"/>
      <c r="DU140" s="266"/>
      <c r="DV140" s="266"/>
      <c r="DW140" s="266"/>
      <c r="DX140" s="266"/>
      <c r="DY140" s="266"/>
      <c r="DZ140" s="266"/>
      <c r="EA140" s="266"/>
      <c r="EB140" s="266"/>
      <c r="EC140" s="266"/>
      <c r="ED140" s="266"/>
      <c r="EE140" s="266"/>
      <c r="EF140" s="266"/>
      <c r="EG140" s="266"/>
      <c r="EH140" s="266"/>
      <c r="EI140" s="266"/>
      <c r="EJ140" s="266"/>
      <c r="EK140" s="266"/>
      <c r="EL140" s="266"/>
      <c r="EM140" s="266"/>
      <c r="EN140" s="266"/>
      <c r="EO140" s="266"/>
      <c r="EP140" s="266"/>
      <c r="EQ140" s="266"/>
      <c r="ER140" s="266"/>
      <c r="ES140" s="266"/>
      <c r="ET140" s="266"/>
      <c r="EU140" s="266"/>
      <c r="EV140" s="266"/>
      <c r="EW140" s="266"/>
      <c r="EX140" s="266"/>
      <c r="EY140" s="266"/>
      <c r="EZ140" s="266"/>
      <c r="FA140" s="266"/>
      <c r="FB140" s="266"/>
      <c r="FC140" s="266"/>
      <c r="FD140" s="266"/>
      <c r="FE140" s="266"/>
      <c r="FF140" s="266"/>
      <c r="FG140" s="266"/>
      <c r="FH140" s="266"/>
      <c r="FI140" s="266"/>
      <c r="FJ140" s="266"/>
      <c r="FK140" s="266"/>
      <c r="FL140" s="266"/>
      <c r="FM140" s="266"/>
      <c r="FN140" s="266"/>
      <c r="FO140" s="266"/>
      <c r="FP140" s="266"/>
      <c r="FQ140" s="266"/>
      <c r="FR140" s="266"/>
      <c r="FS140" s="266"/>
      <c r="FT140" s="266"/>
      <c r="FU140" s="266"/>
      <c r="FV140" s="266"/>
      <c r="FW140" s="266"/>
      <c r="FX140" s="266"/>
      <c r="FY140" s="266"/>
      <c r="FZ140" s="266"/>
      <c r="GA140" s="266"/>
      <c r="GB140" s="266"/>
      <c r="GC140" s="266"/>
      <c r="GD140" s="266"/>
      <c r="GE140" s="266"/>
      <c r="GF140" s="266"/>
      <c r="GG140" s="266"/>
      <c r="GH140" s="266"/>
      <c r="GI140" s="266"/>
      <c r="GJ140" s="266"/>
      <c r="GK140" s="266"/>
      <c r="GL140" s="266"/>
      <c r="GM140" s="266"/>
      <c r="GN140" s="266"/>
      <c r="GO140" s="266"/>
      <c r="GP140" s="266"/>
      <c r="GQ140" s="266"/>
      <c r="GR140" s="266"/>
      <c r="GS140" s="266"/>
      <c r="GT140" s="266"/>
      <c r="GU140" s="266"/>
      <c r="GV140" s="266"/>
      <c r="GW140" s="266"/>
      <c r="GX140" s="266"/>
      <c r="GY140" s="266"/>
      <c r="GZ140" s="266"/>
      <c r="HA140" s="266"/>
      <c r="HB140" s="266"/>
      <c r="HC140" s="266"/>
      <c r="HD140" s="266"/>
      <c r="HE140" s="266"/>
      <c r="HF140" s="266"/>
      <c r="HG140" s="266"/>
      <c r="HH140" s="266"/>
      <c r="HI140" s="266"/>
      <c r="HJ140" s="266"/>
      <c r="HK140" s="266"/>
      <c r="HL140" s="266"/>
      <c r="HM140" s="266"/>
      <c r="HN140" s="266"/>
      <c r="HO140" s="266"/>
      <c r="HP140" s="266"/>
      <c r="HQ140" s="266"/>
      <c r="HR140" s="266"/>
      <c r="HS140" s="266"/>
      <c r="HT140" s="266"/>
      <c r="HU140" s="266"/>
      <c r="HV140" s="266"/>
      <c r="HW140" s="266"/>
      <c r="HX140" s="266"/>
      <c r="HY140" s="266"/>
      <c r="HZ140" s="266"/>
      <c r="IA140" s="266"/>
      <c r="IB140" s="266"/>
      <c r="IC140" s="266"/>
      <c r="ID140" s="266"/>
      <c r="IE140" s="266"/>
      <c r="IF140" s="266"/>
      <c r="IG140" s="266"/>
      <c r="IH140" s="266"/>
      <c r="II140" s="266"/>
      <c r="IJ140" s="266"/>
      <c r="IK140" s="266"/>
      <c r="IL140" s="266"/>
      <c r="IM140" s="266"/>
      <c r="IN140" s="266"/>
      <c r="IO140" s="266"/>
      <c r="IP140" s="266"/>
      <c r="IQ140" s="266"/>
      <c r="IR140" s="266"/>
      <c r="IS140" s="266"/>
      <c r="IT140" s="266"/>
      <c r="IU140" s="266"/>
      <c r="IV140" s="266"/>
    </row>
    <row r="141" spans="1:256" x14ac:dyDescent="0.2">
      <c r="A141" s="196" t="s">
        <v>679</v>
      </c>
      <c r="B141" s="217"/>
      <c r="C141" s="217"/>
      <c r="D141" s="217"/>
      <c r="E141" s="217"/>
      <c r="F141" s="217"/>
      <c r="G141" s="217"/>
      <c r="H141" s="217"/>
      <c r="I141" s="240"/>
      <c r="J141" s="254" t="str">
        <f>IFERROR(I141/#REF!-1,"")</f>
        <v/>
      </c>
      <c r="K141" s="266"/>
      <c r="L141" s="266"/>
      <c r="M141" s="266"/>
      <c r="N141" s="266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6"/>
      <c r="AC141" s="266"/>
      <c r="AD141" s="266"/>
      <c r="AE141" s="266"/>
      <c r="AF141" s="266"/>
      <c r="AG141" s="266"/>
      <c r="AH141" s="266"/>
      <c r="AI141" s="266"/>
      <c r="AJ141" s="266"/>
      <c r="AK141" s="266"/>
      <c r="AL141" s="266"/>
      <c r="AM141" s="266"/>
      <c r="AN141" s="266"/>
      <c r="AO141" s="266"/>
      <c r="AP141" s="266"/>
      <c r="AQ141" s="266"/>
      <c r="AR141" s="266"/>
      <c r="AS141" s="266"/>
      <c r="AT141" s="266"/>
      <c r="AU141" s="266"/>
      <c r="AV141" s="266"/>
      <c r="AW141" s="266"/>
      <c r="AX141" s="266"/>
      <c r="AY141" s="266"/>
      <c r="AZ141" s="266"/>
      <c r="BA141" s="266"/>
      <c r="BB141" s="266"/>
      <c r="BC141" s="266"/>
      <c r="BD141" s="266"/>
      <c r="BE141" s="266"/>
      <c r="BF141" s="266"/>
      <c r="BG141" s="266"/>
      <c r="BH141" s="266"/>
      <c r="BI141" s="266"/>
      <c r="BJ141" s="266"/>
      <c r="BK141" s="266"/>
      <c r="BL141" s="266"/>
      <c r="BM141" s="266"/>
      <c r="BN141" s="266"/>
      <c r="BO141" s="266"/>
      <c r="BP141" s="266"/>
      <c r="BQ141" s="266"/>
      <c r="BR141" s="266"/>
      <c r="BS141" s="266"/>
      <c r="BT141" s="266"/>
      <c r="BU141" s="266"/>
      <c r="BV141" s="266"/>
      <c r="BW141" s="266"/>
      <c r="BX141" s="266"/>
      <c r="BY141" s="266"/>
      <c r="BZ141" s="266"/>
      <c r="CA141" s="266"/>
      <c r="CB141" s="266"/>
      <c r="CC141" s="266"/>
      <c r="CD141" s="266"/>
      <c r="CE141" s="266"/>
      <c r="CF141" s="266"/>
      <c r="CG141" s="266"/>
      <c r="CH141" s="266"/>
      <c r="CI141" s="266"/>
      <c r="CJ141" s="266"/>
      <c r="CK141" s="266"/>
      <c r="CL141" s="266"/>
      <c r="CM141" s="266"/>
      <c r="CN141" s="266"/>
      <c r="CO141" s="266"/>
      <c r="CP141" s="266"/>
      <c r="CQ141" s="266"/>
      <c r="CR141" s="266"/>
      <c r="CS141" s="266"/>
      <c r="CT141" s="266"/>
      <c r="CU141" s="266"/>
      <c r="CV141" s="266"/>
      <c r="CW141" s="266"/>
      <c r="CX141" s="266"/>
      <c r="CY141" s="266"/>
      <c r="CZ141" s="266"/>
      <c r="DA141" s="266"/>
      <c r="DB141" s="266"/>
      <c r="DC141" s="266"/>
      <c r="DD141" s="266"/>
      <c r="DE141" s="266"/>
      <c r="DF141" s="266"/>
      <c r="DG141" s="266"/>
      <c r="DH141" s="266"/>
      <c r="DI141" s="266"/>
      <c r="DJ141" s="266"/>
      <c r="DK141" s="266"/>
      <c r="DL141" s="266"/>
      <c r="DM141" s="266"/>
      <c r="DN141" s="266"/>
      <c r="DO141" s="266"/>
      <c r="DP141" s="266"/>
      <c r="DQ141" s="266"/>
      <c r="DR141" s="266"/>
      <c r="DS141" s="266"/>
      <c r="DT141" s="266"/>
      <c r="DU141" s="266"/>
      <c r="DV141" s="266"/>
      <c r="DW141" s="266"/>
      <c r="DX141" s="266"/>
      <c r="DY141" s="266"/>
      <c r="DZ141" s="266"/>
      <c r="EA141" s="266"/>
      <c r="EB141" s="266"/>
      <c r="EC141" s="266"/>
      <c r="ED141" s="266"/>
      <c r="EE141" s="266"/>
      <c r="EF141" s="266"/>
      <c r="EG141" s="266"/>
      <c r="EH141" s="266"/>
      <c r="EI141" s="266"/>
      <c r="EJ141" s="266"/>
      <c r="EK141" s="266"/>
      <c r="EL141" s="266"/>
      <c r="EM141" s="266"/>
      <c r="EN141" s="266"/>
      <c r="EO141" s="266"/>
      <c r="EP141" s="266"/>
      <c r="EQ141" s="266"/>
      <c r="ER141" s="266"/>
      <c r="ES141" s="266"/>
      <c r="ET141" s="266"/>
      <c r="EU141" s="266"/>
      <c r="EV141" s="266"/>
      <c r="EW141" s="266"/>
      <c r="EX141" s="266"/>
      <c r="EY141" s="266"/>
      <c r="EZ141" s="266"/>
      <c r="FA141" s="266"/>
      <c r="FB141" s="266"/>
      <c r="FC141" s="266"/>
      <c r="FD141" s="266"/>
      <c r="FE141" s="266"/>
      <c r="FF141" s="266"/>
      <c r="FG141" s="266"/>
      <c r="FH141" s="266"/>
      <c r="FI141" s="266"/>
      <c r="FJ141" s="266"/>
      <c r="FK141" s="266"/>
      <c r="FL141" s="266"/>
      <c r="FM141" s="266"/>
      <c r="FN141" s="266"/>
      <c r="FO141" s="266"/>
      <c r="FP141" s="266"/>
      <c r="FQ141" s="266"/>
      <c r="FR141" s="266"/>
      <c r="FS141" s="266"/>
      <c r="FT141" s="266"/>
      <c r="FU141" s="266"/>
      <c r="FV141" s="266"/>
      <c r="FW141" s="266"/>
      <c r="FX141" s="266"/>
      <c r="FY141" s="266"/>
      <c r="FZ141" s="266"/>
      <c r="GA141" s="266"/>
      <c r="GB141" s="266"/>
      <c r="GC141" s="266"/>
      <c r="GD141" s="266"/>
      <c r="GE141" s="266"/>
      <c r="GF141" s="266"/>
      <c r="GG141" s="266"/>
      <c r="GH141" s="266"/>
      <c r="GI141" s="266"/>
      <c r="GJ141" s="266"/>
      <c r="GK141" s="266"/>
      <c r="GL141" s="266"/>
      <c r="GM141" s="266"/>
      <c r="GN141" s="266"/>
      <c r="GO141" s="266"/>
      <c r="GP141" s="266"/>
      <c r="GQ141" s="266"/>
      <c r="GR141" s="266"/>
      <c r="GS141" s="266"/>
      <c r="GT141" s="266"/>
      <c r="GU141" s="266"/>
      <c r="GV141" s="266"/>
      <c r="GW141" s="266"/>
      <c r="GX141" s="266"/>
      <c r="GY141" s="266"/>
      <c r="GZ141" s="266"/>
      <c r="HA141" s="266"/>
      <c r="HB141" s="266"/>
      <c r="HC141" s="266"/>
      <c r="HD141" s="266"/>
      <c r="HE141" s="266"/>
      <c r="HF141" s="266"/>
      <c r="HG141" s="266"/>
      <c r="HH141" s="266"/>
      <c r="HI141" s="266"/>
      <c r="HJ141" s="266"/>
      <c r="HK141" s="266"/>
      <c r="HL141" s="266"/>
      <c r="HM141" s="266"/>
      <c r="HN141" s="266"/>
      <c r="HO141" s="266"/>
      <c r="HP141" s="266"/>
      <c r="HQ141" s="266"/>
      <c r="HR141" s="266"/>
      <c r="HS141" s="266"/>
      <c r="HT141" s="266"/>
      <c r="HU141" s="266"/>
      <c r="HV141" s="266"/>
      <c r="HW141" s="266"/>
      <c r="HX141" s="266"/>
      <c r="HY141" s="266"/>
      <c r="HZ141" s="266"/>
      <c r="IA141" s="266"/>
      <c r="IB141" s="266"/>
      <c r="IC141" s="266"/>
      <c r="ID141" s="266"/>
      <c r="IE141" s="266"/>
      <c r="IF141" s="266"/>
      <c r="IG141" s="266"/>
      <c r="IH141" s="266"/>
      <c r="II141" s="266"/>
      <c r="IJ141" s="266"/>
      <c r="IK141" s="266"/>
      <c r="IL141" s="266"/>
      <c r="IM141" s="266"/>
      <c r="IN141" s="266"/>
      <c r="IO141" s="266"/>
      <c r="IP141" s="266"/>
      <c r="IQ141" s="266"/>
      <c r="IR141" s="266"/>
      <c r="IS141" s="266"/>
      <c r="IT141" s="266"/>
      <c r="IU141" s="266"/>
      <c r="IV141" s="266"/>
    </row>
    <row r="142" spans="1:256" s="398" customFormat="1" ht="25.5" x14ac:dyDescent="0.2">
      <c r="A142" s="206"/>
      <c r="B142" s="263" t="s">
        <v>783</v>
      </c>
      <c r="C142" s="287"/>
      <c r="D142" s="287"/>
      <c r="E142" s="287"/>
      <c r="F142" s="287"/>
      <c r="G142" s="287"/>
      <c r="H142" s="287"/>
      <c r="I142" s="268">
        <v>733</v>
      </c>
      <c r="J142" s="270">
        <v>672</v>
      </c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  <c r="U142" s="406"/>
      <c r="V142" s="406"/>
      <c r="W142" s="406"/>
      <c r="X142" s="406"/>
      <c r="Y142" s="406"/>
      <c r="Z142" s="406"/>
      <c r="AA142" s="406"/>
      <c r="AB142" s="406"/>
      <c r="AC142" s="406"/>
      <c r="AD142" s="406"/>
      <c r="AE142" s="406"/>
      <c r="AF142" s="406"/>
      <c r="AG142" s="406"/>
      <c r="AH142" s="406"/>
      <c r="AI142" s="406"/>
      <c r="AJ142" s="406"/>
      <c r="AK142" s="406"/>
      <c r="AL142" s="406"/>
      <c r="AM142" s="406"/>
      <c r="AN142" s="406"/>
      <c r="AO142" s="406"/>
      <c r="AP142" s="406"/>
      <c r="AQ142" s="406"/>
      <c r="AR142" s="406"/>
      <c r="AS142" s="406"/>
      <c r="AT142" s="406"/>
      <c r="AU142" s="406"/>
      <c r="AV142" s="406"/>
      <c r="AW142" s="406"/>
      <c r="AX142" s="406"/>
      <c r="AY142" s="406"/>
      <c r="AZ142" s="406"/>
      <c r="BA142" s="406"/>
      <c r="BB142" s="406"/>
      <c r="BC142" s="406"/>
      <c r="BD142" s="406"/>
      <c r="BE142" s="406"/>
      <c r="BF142" s="406"/>
      <c r="BG142" s="406"/>
      <c r="BH142" s="406"/>
      <c r="BI142" s="406"/>
      <c r="BJ142" s="406"/>
      <c r="BK142" s="406"/>
      <c r="BL142" s="406"/>
      <c r="BM142" s="406"/>
      <c r="BN142" s="406"/>
      <c r="BO142" s="406"/>
      <c r="BP142" s="406"/>
      <c r="BQ142" s="406"/>
      <c r="BR142" s="406"/>
      <c r="BS142" s="406"/>
      <c r="BT142" s="406"/>
      <c r="BU142" s="406"/>
      <c r="BV142" s="406"/>
      <c r="BW142" s="406"/>
      <c r="BX142" s="406"/>
      <c r="BY142" s="406"/>
      <c r="BZ142" s="406"/>
      <c r="CA142" s="406"/>
      <c r="CB142" s="406"/>
      <c r="CC142" s="406"/>
      <c r="CD142" s="406"/>
      <c r="CE142" s="406"/>
      <c r="CF142" s="406"/>
      <c r="CG142" s="406"/>
      <c r="CH142" s="406"/>
      <c r="CI142" s="406"/>
      <c r="CJ142" s="406"/>
      <c r="CK142" s="406"/>
      <c r="CL142" s="406"/>
      <c r="CM142" s="406"/>
      <c r="CN142" s="406"/>
      <c r="CO142" s="406"/>
      <c r="CP142" s="406"/>
      <c r="CQ142" s="406"/>
      <c r="CR142" s="406"/>
      <c r="CS142" s="406"/>
      <c r="CT142" s="406"/>
      <c r="CU142" s="406"/>
      <c r="CV142" s="406"/>
      <c r="CW142" s="406"/>
      <c r="CX142" s="406"/>
      <c r="CY142" s="406"/>
      <c r="CZ142" s="406"/>
      <c r="DA142" s="406"/>
      <c r="DB142" s="406"/>
      <c r="DC142" s="406"/>
      <c r="DD142" s="406"/>
      <c r="DE142" s="406"/>
      <c r="DF142" s="406"/>
      <c r="DG142" s="406"/>
      <c r="DH142" s="406"/>
      <c r="DI142" s="406"/>
      <c r="DJ142" s="406"/>
      <c r="DK142" s="406"/>
      <c r="DL142" s="406"/>
      <c r="DM142" s="406"/>
      <c r="DN142" s="406"/>
      <c r="DO142" s="406"/>
      <c r="DP142" s="406"/>
      <c r="DQ142" s="406"/>
      <c r="DR142" s="406"/>
      <c r="DS142" s="406"/>
      <c r="DT142" s="406"/>
      <c r="DU142" s="406"/>
      <c r="DV142" s="406"/>
      <c r="DW142" s="406"/>
      <c r="DX142" s="406"/>
      <c r="DY142" s="406"/>
      <c r="DZ142" s="406"/>
      <c r="EA142" s="406"/>
      <c r="EB142" s="406"/>
      <c r="EC142" s="406"/>
      <c r="ED142" s="406"/>
      <c r="EE142" s="406"/>
      <c r="EF142" s="406"/>
      <c r="EG142" s="406"/>
      <c r="EH142" s="406"/>
      <c r="EI142" s="406"/>
      <c r="EJ142" s="406"/>
      <c r="EK142" s="406"/>
      <c r="EL142" s="406"/>
      <c r="EM142" s="406"/>
      <c r="EN142" s="406"/>
      <c r="EO142" s="406"/>
      <c r="EP142" s="406"/>
      <c r="EQ142" s="406"/>
      <c r="ER142" s="406"/>
      <c r="ES142" s="406"/>
      <c r="ET142" s="406"/>
      <c r="EU142" s="406"/>
      <c r="EV142" s="406"/>
      <c r="EW142" s="406"/>
      <c r="EX142" s="406"/>
      <c r="EY142" s="406"/>
      <c r="EZ142" s="406"/>
      <c r="FA142" s="406"/>
      <c r="FB142" s="406"/>
      <c r="FC142" s="406"/>
      <c r="FD142" s="406"/>
      <c r="FE142" s="406"/>
      <c r="FF142" s="406"/>
      <c r="FG142" s="406"/>
      <c r="FH142" s="406"/>
      <c r="FI142" s="406"/>
      <c r="FJ142" s="406"/>
      <c r="FK142" s="406"/>
      <c r="FL142" s="406"/>
      <c r="FM142" s="406"/>
      <c r="FN142" s="406"/>
      <c r="FO142" s="406"/>
      <c r="FP142" s="406"/>
      <c r="FQ142" s="406"/>
      <c r="FR142" s="406"/>
      <c r="FS142" s="406"/>
      <c r="FT142" s="406"/>
      <c r="FU142" s="406"/>
      <c r="FV142" s="406"/>
      <c r="FW142" s="406"/>
      <c r="FX142" s="406"/>
      <c r="FY142" s="406"/>
      <c r="FZ142" s="406"/>
      <c r="GA142" s="406"/>
      <c r="GB142" s="406"/>
      <c r="GC142" s="406"/>
      <c r="GD142" s="406"/>
      <c r="GE142" s="406"/>
      <c r="GF142" s="406"/>
      <c r="GG142" s="406"/>
      <c r="GH142" s="406"/>
      <c r="GI142" s="406"/>
      <c r="GJ142" s="406"/>
      <c r="GK142" s="406"/>
      <c r="GL142" s="406"/>
      <c r="GM142" s="406"/>
      <c r="GN142" s="406"/>
      <c r="GO142" s="406"/>
      <c r="GP142" s="406"/>
      <c r="GQ142" s="406"/>
      <c r="GR142" s="406"/>
      <c r="GS142" s="406"/>
      <c r="GT142" s="406"/>
      <c r="GU142" s="406"/>
      <c r="GV142" s="406"/>
      <c r="GW142" s="406"/>
      <c r="GX142" s="406"/>
      <c r="GY142" s="406"/>
      <c r="GZ142" s="406"/>
      <c r="HA142" s="406"/>
      <c r="HB142" s="406"/>
      <c r="HC142" s="406"/>
      <c r="HD142" s="406"/>
      <c r="HE142" s="406"/>
      <c r="HF142" s="406"/>
      <c r="HG142" s="406"/>
      <c r="HH142" s="406"/>
      <c r="HI142" s="406"/>
      <c r="HJ142" s="406"/>
      <c r="HK142" s="406"/>
      <c r="HL142" s="406"/>
      <c r="HM142" s="406"/>
      <c r="HN142" s="406"/>
      <c r="HO142" s="406"/>
      <c r="HP142" s="406"/>
      <c r="HQ142" s="406"/>
      <c r="HR142" s="406"/>
      <c r="HS142" s="406"/>
      <c r="HT142" s="406"/>
      <c r="HU142" s="406"/>
      <c r="HV142" s="406"/>
      <c r="HW142" s="406"/>
      <c r="HX142" s="406"/>
      <c r="HY142" s="406"/>
      <c r="HZ142" s="406"/>
      <c r="IA142" s="406"/>
      <c r="IB142" s="406"/>
      <c r="IC142" s="406"/>
      <c r="ID142" s="406"/>
      <c r="IE142" s="406"/>
      <c r="IF142" s="406"/>
      <c r="IG142" s="406"/>
      <c r="IH142" s="406"/>
      <c r="II142" s="406"/>
      <c r="IJ142" s="406"/>
      <c r="IK142" s="406"/>
      <c r="IL142" s="406"/>
      <c r="IM142" s="406"/>
      <c r="IN142" s="406"/>
      <c r="IO142" s="406"/>
      <c r="IP142" s="406"/>
      <c r="IQ142" s="406"/>
      <c r="IR142" s="406"/>
      <c r="IS142" s="406"/>
      <c r="IT142" s="406"/>
      <c r="IU142" s="406"/>
      <c r="IV142" s="406"/>
    </row>
    <row r="143" spans="1:256" x14ac:dyDescent="0.2">
      <c r="A143" s="195" t="s">
        <v>684</v>
      </c>
      <c r="B143" s="216"/>
      <c r="C143" s="216"/>
      <c r="D143" s="216"/>
      <c r="E143" s="216"/>
      <c r="F143" s="216"/>
      <c r="G143" s="216"/>
      <c r="H143" s="216"/>
      <c r="I143" s="239"/>
      <c r="J143" s="253" t="str">
        <f>IFERROR(I143/#REF!-1,"")</f>
        <v/>
      </c>
      <c r="K143" s="266"/>
      <c r="L143" s="266"/>
      <c r="M143" s="266"/>
      <c r="N143" s="266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266"/>
      <c r="Z143" s="266"/>
      <c r="AA143" s="266"/>
      <c r="AB143" s="266"/>
      <c r="AC143" s="266"/>
      <c r="AD143" s="266"/>
      <c r="AE143" s="266"/>
      <c r="AF143" s="266"/>
      <c r="AG143" s="266"/>
      <c r="AH143" s="266"/>
      <c r="AI143" s="266"/>
      <c r="AJ143" s="266"/>
      <c r="AK143" s="266"/>
      <c r="AL143" s="266"/>
      <c r="AM143" s="266"/>
      <c r="AN143" s="266"/>
      <c r="AO143" s="266"/>
      <c r="AP143" s="266"/>
      <c r="AQ143" s="266"/>
      <c r="AR143" s="266"/>
      <c r="AS143" s="266"/>
      <c r="AT143" s="266"/>
      <c r="AU143" s="266"/>
      <c r="AV143" s="266"/>
      <c r="AW143" s="266"/>
      <c r="AX143" s="266"/>
      <c r="AY143" s="266"/>
      <c r="AZ143" s="266"/>
      <c r="BA143" s="266"/>
      <c r="BB143" s="266"/>
      <c r="BC143" s="266"/>
      <c r="BD143" s="266"/>
      <c r="BE143" s="266"/>
      <c r="BF143" s="266"/>
      <c r="BG143" s="266"/>
      <c r="BH143" s="266"/>
      <c r="BI143" s="266"/>
      <c r="BJ143" s="266"/>
      <c r="BK143" s="266"/>
      <c r="BL143" s="266"/>
      <c r="BM143" s="266"/>
      <c r="BN143" s="266"/>
      <c r="BO143" s="266"/>
      <c r="BP143" s="266"/>
      <c r="BQ143" s="266"/>
      <c r="BR143" s="266"/>
      <c r="BS143" s="266"/>
      <c r="BT143" s="266"/>
      <c r="BU143" s="266"/>
      <c r="BV143" s="266"/>
      <c r="BW143" s="266"/>
      <c r="BX143" s="266"/>
      <c r="BY143" s="266"/>
      <c r="BZ143" s="266"/>
      <c r="CA143" s="266"/>
      <c r="CB143" s="266"/>
      <c r="CC143" s="266"/>
      <c r="CD143" s="266"/>
      <c r="CE143" s="266"/>
      <c r="CF143" s="266"/>
      <c r="CG143" s="266"/>
      <c r="CH143" s="266"/>
      <c r="CI143" s="266"/>
      <c r="CJ143" s="266"/>
      <c r="CK143" s="266"/>
      <c r="CL143" s="266"/>
      <c r="CM143" s="266"/>
      <c r="CN143" s="266"/>
      <c r="CO143" s="266"/>
      <c r="CP143" s="266"/>
      <c r="CQ143" s="266"/>
      <c r="CR143" s="266"/>
      <c r="CS143" s="266"/>
      <c r="CT143" s="266"/>
      <c r="CU143" s="266"/>
      <c r="CV143" s="266"/>
      <c r="CW143" s="266"/>
      <c r="CX143" s="266"/>
      <c r="CY143" s="266"/>
      <c r="CZ143" s="266"/>
      <c r="DA143" s="266"/>
      <c r="DB143" s="266"/>
      <c r="DC143" s="266"/>
      <c r="DD143" s="266"/>
      <c r="DE143" s="266"/>
      <c r="DF143" s="266"/>
      <c r="DG143" s="266"/>
      <c r="DH143" s="266"/>
      <c r="DI143" s="266"/>
      <c r="DJ143" s="266"/>
      <c r="DK143" s="266"/>
      <c r="DL143" s="266"/>
      <c r="DM143" s="266"/>
      <c r="DN143" s="266"/>
      <c r="DO143" s="266"/>
      <c r="DP143" s="266"/>
      <c r="DQ143" s="266"/>
      <c r="DR143" s="266"/>
      <c r="DS143" s="266"/>
      <c r="DT143" s="266"/>
      <c r="DU143" s="266"/>
      <c r="DV143" s="266"/>
      <c r="DW143" s="266"/>
      <c r="DX143" s="266"/>
      <c r="DY143" s="266"/>
      <c r="DZ143" s="266"/>
      <c r="EA143" s="266"/>
      <c r="EB143" s="266"/>
      <c r="EC143" s="266"/>
      <c r="ED143" s="266"/>
      <c r="EE143" s="266"/>
      <c r="EF143" s="266"/>
      <c r="EG143" s="266"/>
      <c r="EH143" s="266"/>
      <c r="EI143" s="266"/>
      <c r="EJ143" s="266"/>
      <c r="EK143" s="266"/>
      <c r="EL143" s="266"/>
      <c r="EM143" s="266"/>
      <c r="EN143" s="266"/>
      <c r="EO143" s="266"/>
      <c r="EP143" s="266"/>
      <c r="EQ143" s="266"/>
      <c r="ER143" s="266"/>
      <c r="ES143" s="266"/>
      <c r="ET143" s="266"/>
      <c r="EU143" s="266"/>
      <c r="EV143" s="266"/>
      <c r="EW143" s="266"/>
      <c r="EX143" s="266"/>
      <c r="EY143" s="266"/>
      <c r="EZ143" s="266"/>
      <c r="FA143" s="266"/>
      <c r="FB143" s="266"/>
      <c r="FC143" s="266"/>
      <c r="FD143" s="266"/>
      <c r="FE143" s="266"/>
      <c r="FF143" s="266"/>
      <c r="FG143" s="266"/>
      <c r="FH143" s="266"/>
      <c r="FI143" s="266"/>
      <c r="FJ143" s="266"/>
      <c r="FK143" s="266"/>
      <c r="FL143" s="266"/>
      <c r="FM143" s="266"/>
      <c r="FN143" s="266"/>
      <c r="FO143" s="266"/>
      <c r="FP143" s="266"/>
      <c r="FQ143" s="266"/>
      <c r="FR143" s="266"/>
      <c r="FS143" s="266"/>
      <c r="FT143" s="266"/>
      <c r="FU143" s="266"/>
      <c r="FV143" s="266"/>
      <c r="FW143" s="266"/>
      <c r="FX143" s="266"/>
      <c r="FY143" s="266"/>
      <c r="FZ143" s="266"/>
      <c r="GA143" s="266"/>
      <c r="GB143" s="266"/>
      <c r="GC143" s="266"/>
      <c r="GD143" s="266"/>
      <c r="GE143" s="266"/>
      <c r="GF143" s="266"/>
      <c r="GG143" s="266"/>
      <c r="GH143" s="266"/>
      <c r="GI143" s="266"/>
      <c r="GJ143" s="266"/>
      <c r="GK143" s="266"/>
      <c r="GL143" s="266"/>
      <c r="GM143" s="266"/>
      <c r="GN143" s="266"/>
      <c r="GO143" s="266"/>
      <c r="GP143" s="266"/>
      <c r="GQ143" s="266"/>
      <c r="GR143" s="266"/>
      <c r="GS143" s="266"/>
      <c r="GT143" s="266"/>
      <c r="GU143" s="266"/>
      <c r="GV143" s="266"/>
      <c r="GW143" s="266"/>
      <c r="GX143" s="266"/>
      <c r="GY143" s="266"/>
      <c r="GZ143" s="266"/>
      <c r="HA143" s="266"/>
      <c r="HB143" s="266"/>
      <c r="HC143" s="266"/>
      <c r="HD143" s="266"/>
      <c r="HE143" s="266"/>
      <c r="HF143" s="266"/>
      <c r="HG143" s="266"/>
      <c r="HH143" s="266"/>
      <c r="HI143" s="266"/>
      <c r="HJ143" s="266"/>
      <c r="HK143" s="266"/>
      <c r="HL143" s="266"/>
      <c r="HM143" s="266"/>
      <c r="HN143" s="266"/>
      <c r="HO143" s="266"/>
      <c r="HP143" s="266"/>
      <c r="HQ143" s="266"/>
      <c r="HR143" s="266"/>
      <c r="HS143" s="266"/>
      <c r="HT143" s="266"/>
      <c r="HU143" s="266"/>
      <c r="HV143" s="266"/>
      <c r="HW143" s="266"/>
      <c r="HX143" s="266"/>
      <c r="HY143" s="266"/>
      <c r="HZ143" s="266"/>
      <c r="IA143" s="266"/>
      <c r="IB143" s="266"/>
      <c r="IC143" s="266"/>
      <c r="ID143" s="266"/>
      <c r="IE143" s="266"/>
      <c r="IF143" s="266"/>
      <c r="IG143" s="266"/>
      <c r="IH143" s="266"/>
      <c r="II143" s="266"/>
      <c r="IJ143" s="266"/>
      <c r="IK143" s="266"/>
      <c r="IL143" s="266"/>
      <c r="IM143" s="266"/>
      <c r="IN143" s="266"/>
      <c r="IO143" s="266"/>
      <c r="IP143" s="266"/>
      <c r="IQ143" s="266"/>
      <c r="IR143" s="266"/>
      <c r="IS143" s="266"/>
      <c r="IT143" s="266"/>
      <c r="IU143" s="266"/>
      <c r="IV143" s="266"/>
    </row>
    <row r="144" spans="1:256" x14ac:dyDescent="0.2">
      <c r="A144" s="196" t="s">
        <v>822</v>
      </c>
      <c r="B144" s="217"/>
      <c r="C144" s="217"/>
      <c r="D144" s="217"/>
      <c r="E144" s="217"/>
      <c r="F144" s="217"/>
      <c r="G144" s="217"/>
      <c r="H144" s="217"/>
      <c r="I144" s="240"/>
      <c r="J144" s="254" t="str">
        <f>IFERROR(I144/#REF!-1,"")</f>
        <v/>
      </c>
      <c r="K144" s="266"/>
      <c r="L144" s="266"/>
      <c r="M144" s="266"/>
      <c r="N144" s="266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266"/>
      <c r="Z144" s="266"/>
      <c r="AA144" s="266"/>
      <c r="AB144" s="266"/>
      <c r="AC144" s="266"/>
      <c r="AD144" s="266"/>
      <c r="AE144" s="266"/>
      <c r="AF144" s="266"/>
      <c r="AG144" s="266"/>
      <c r="AH144" s="266"/>
      <c r="AI144" s="266"/>
      <c r="AJ144" s="266"/>
      <c r="AK144" s="266"/>
      <c r="AL144" s="266"/>
      <c r="AM144" s="266"/>
      <c r="AN144" s="266"/>
      <c r="AO144" s="266"/>
      <c r="AP144" s="266"/>
      <c r="AQ144" s="266"/>
      <c r="AR144" s="266"/>
      <c r="AS144" s="266"/>
      <c r="AT144" s="266"/>
      <c r="AU144" s="266"/>
      <c r="AV144" s="266"/>
      <c r="AW144" s="266"/>
      <c r="AX144" s="266"/>
      <c r="AY144" s="266"/>
      <c r="AZ144" s="266"/>
      <c r="BA144" s="266"/>
      <c r="BB144" s="266"/>
      <c r="BC144" s="266"/>
      <c r="BD144" s="266"/>
      <c r="BE144" s="266"/>
      <c r="BF144" s="266"/>
      <c r="BG144" s="266"/>
      <c r="BH144" s="266"/>
      <c r="BI144" s="266"/>
      <c r="BJ144" s="266"/>
      <c r="BK144" s="266"/>
      <c r="BL144" s="266"/>
      <c r="BM144" s="266"/>
      <c r="BN144" s="266"/>
      <c r="BO144" s="266"/>
      <c r="BP144" s="266"/>
      <c r="BQ144" s="266"/>
      <c r="BR144" s="266"/>
      <c r="BS144" s="266"/>
      <c r="BT144" s="266"/>
      <c r="BU144" s="266"/>
      <c r="BV144" s="266"/>
      <c r="BW144" s="266"/>
      <c r="BX144" s="266"/>
      <c r="BY144" s="266"/>
      <c r="BZ144" s="266"/>
      <c r="CA144" s="266"/>
      <c r="CB144" s="266"/>
      <c r="CC144" s="266"/>
      <c r="CD144" s="266"/>
      <c r="CE144" s="266"/>
      <c r="CF144" s="266"/>
      <c r="CG144" s="266"/>
      <c r="CH144" s="266"/>
      <c r="CI144" s="266"/>
      <c r="CJ144" s="266"/>
      <c r="CK144" s="266"/>
      <c r="CL144" s="266"/>
      <c r="CM144" s="266"/>
      <c r="CN144" s="266"/>
      <c r="CO144" s="266"/>
      <c r="CP144" s="266"/>
      <c r="CQ144" s="266"/>
      <c r="CR144" s="266"/>
      <c r="CS144" s="266"/>
      <c r="CT144" s="266"/>
      <c r="CU144" s="266"/>
      <c r="CV144" s="266"/>
      <c r="CW144" s="266"/>
      <c r="CX144" s="266"/>
      <c r="CY144" s="266"/>
      <c r="CZ144" s="266"/>
      <c r="DA144" s="266"/>
      <c r="DB144" s="266"/>
      <c r="DC144" s="266"/>
      <c r="DD144" s="266"/>
      <c r="DE144" s="266"/>
      <c r="DF144" s="266"/>
      <c r="DG144" s="266"/>
      <c r="DH144" s="266"/>
      <c r="DI144" s="266"/>
      <c r="DJ144" s="266"/>
      <c r="DK144" s="266"/>
      <c r="DL144" s="266"/>
      <c r="DM144" s="266"/>
      <c r="DN144" s="266"/>
      <c r="DO144" s="266"/>
      <c r="DP144" s="266"/>
      <c r="DQ144" s="266"/>
      <c r="DR144" s="266"/>
      <c r="DS144" s="266"/>
      <c r="DT144" s="266"/>
      <c r="DU144" s="266"/>
      <c r="DV144" s="266"/>
      <c r="DW144" s="266"/>
      <c r="DX144" s="266"/>
      <c r="DY144" s="266"/>
      <c r="DZ144" s="266"/>
      <c r="EA144" s="266"/>
      <c r="EB144" s="266"/>
      <c r="EC144" s="266"/>
      <c r="ED144" s="266"/>
      <c r="EE144" s="266"/>
      <c r="EF144" s="266"/>
      <c r="EG144" s="266"/>
      <c r="EH144" s="266"/>
      <c r="EI144" s="266"/>
      <c r="EJ144" s="266"/>
      <c r="EK144" s="266"/>
      <c r="EL144" s="266"/>
      <c r="EM144" s="266"/>
      <c r="EN144" s="266"/>
      <c r="EO144" s="266"/>
      <c r="EP144" s="266"/>
      <c r="EQ144" s="266"/>
      <c r="ER144" s="266"/>
      <c r="ES144" s="266"/>
      <c r="ET144" s="266"/>
      <c r="EU144" s="266"/>
      <c r="EV144" s="266"/>
      <c r="EW144" s="266"/>
      <c r="EX144" s="266"/>
      <c r="EY144" s="266"/>
      <c r="EZ144" s="266"/>
      <c r="FA144" s="266"/>
      <c r="FB144" s="266"/>
      <c r="FC144" s="266"/>
      <c r="FD144" s="266"/>
      <c r="FE144" s="266"/>
      <c r="FF144" s="266"/>
      <c r="FG144" s="266"/>
      <c r="FH144" s="266"/>
      <c r="FI144" s="266"/>
      <c r="FJ144" s="266"/>
      <c r="FK144" s="266"/>
      <c r="FL144" s="266"/>
      <c r="FM144" s="266"/>
      <c r="FN144" s="266"/>
      <c r="FO144" s="266"/>
      <c r="FP144" s="266"/>
      <c r="FQ144" s="266"/>
      <c r="FR144" s="266"/>
      <c r="FS144" s="266"/>
      <c r="FT144" s="266"/>
      <c r="FU144" s="266"/>
      <c r="FV144" s="266"/>
      <c r="FW144" s="266"/>
      <c r="FX144" s="266"/>
      <c r="FY144" s="266"/>
      <c r="FZ144" s="266"/>
      <c r="GA144" s="266"/>
      <c r="GB144" s="266"/>
      <c r="GC144" s="266"/>
      <c r="GD144" s="266"/>
      <c r="GE144" s="266"/>
      <c r="GF144" s="266"/>
      <c r="GG144" s="266"/>
      <c r="GH144" s="266"/>
      <c r="GI144" s="266"/>
      <c r="GJ144" s="266"/>
      <c r="GK144" s="266"/>
      <c r="GL144" s="266"/>
      <c r="GM144" s="266"/>
      <c r="GN144" s="266"/>
      <c r="GO144" s="266"/>
      <c r="GP144" s="266"/>
      <c r="GQ144" s="266"/>
      <c r="GR144" s="266"/>
      <c r="GS144" s="266"/>
      <c r="GT144" s="266"/>
      <c r="GU144" s="266"/>
      <c r="GV144" s="266"/>
      <c r="GW144" s="266"/>
      <c r="GX144" s="266"/>
      <c r="GY144" s="266"/>
      <c r="GZ144" s="266"/>
      <c r="HA144" s="266"/>
      <c r="HB144" s="266"/>
      <c r="HC144" s="266"/>
      <c r="HD144" s="266"/>
      <c r="HE144" s="266"/>
      <c r="HF144" s="266"/>
      <c r="HG144" s="266"/>
      <c r="HH144" s="266"/>
      <c r="HI144" s="266"/>
      <c r="HJ144" s="266"/>
      <c r="HK144" s="266"/>
      <c r="HL144" s="266"/>
      <c r="HM144" s="266"/>
      <c r="HN144" s="266"/>
      <c r="HO144" s="266"/>
      <c r="HP144" s="266"/>
      <c r="HQ144" s="266"/>
      <c r="HR144" s="266"/>
      <c r="HS144" s="266"/>
      <c r="HT144" s="266"/>
      <c r="HU144" s="266"/>
      <c r="HV144" s="266"/>
      <c r="HW144" s="266"/>
      <c r="HX144" s="266"/>
      <c r="HY144" s="266"/>
      <c r="HZ144" s="266"/>
      <c r="IA144" s="266"/>
      <c r="IB144" s="266"/>
      <c r="IC144" s="266"/>
      <c r="ID144" s="266"/>
      <c r="IE144" s="266"/>
      <c r="IF144" s="266"/>
      <c r="IG144" s="266"/>
      <c r="IH144" s="266"/>
      <c r="II144" s="266"/>
      <c r="IJ144" s="266"/>
      <c r="IK144" s="266"/>
      <c r="IL144" s="266"/>
      <c r="IM144" s="266"/>
      <c r="IN144" s="266"/>
      <c r="IO144" s="266"/>
      <c r="IP144" s="266"/>
      <c r="IQ144" s="266"/>
      <c r="IR144" s="266"/>
      <c r="IS144" s="266"/>
      <c r="IT144" s="266"/>
      <c r="IU144" s="266"/>
      <c r="IV144" s="266"/>
    </row>
    <row r="145" spans="1:256" x14ac:dyDescent="0.2">
      <c r="A145" s="198" t="s">
        <v>1343</v>
      </c>
      <c r="B145" s="201" t="s">
        <v>823</v>
      </c>
      <c r="C145" s="228" t="s">
        <v>775</v>
      </c>
      <c r="D145" s="228">
        <v>1000</v>
      </c>
      <c r="E145" s="228">
        <v>210</v>
      </c>
      <c r="F145" s="228">
        <v>100</v>
      </c>
      <c r="G145" s="228">
        <v>27.56</v>
      </c>
      <c r="H145" s="228">
        <v>15</v>
      </c>
      <c r="I145" s="242">
        <v>7898</v>
      </c>
      <c r="J145" s="256">
        <f>I145*0.7</f>
        <v>5528.5999999999995</v>
      </c>
      <c r="K145" s="266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  <c r="AC145" s="266"/>
      <c r="AD145" s="266"/>
      <c r="AE145" s="266"/>
      <c r="AF145" s="266"/>
      <c r="AG145" s="266"/>
      <c r="AH145" s="266"/>
      <c r="AI145" s="266"/>
      <c r="AJ145" s="266"/>
      <c r="AK145" s="266"/>
      <c r="AL145" s="266"/>
      <c r="AM145" s="266"/>
      <c r="AN145" s="266"/>
      <c r="AO145" s="266"/>
      <c r="AP145" s="266"/>
      <c r="AQ145" s="266"/>
      <c r="AR145" s="266"/>
      <c r="AS145" s="266"/>
      <c r="AT145" s="266"/>
      <c r="AU145" s="266"/>
      <c r="AV145" s="266"/>
      <c r="AW145" s="266"/>
      <c r="AX145" s="266"/>
      <c r="AY145" s="266"/>
      <c r="AZ145" s="266"/>
      <c r="BA145" s="266"/>
      <c r="BB145" s="266"/>
      <c r="BC145" s="266"/>
      <c r="BD145" s="266"/>
      <c r="BE145" s="266"/>
      <c r="BF145" s="266"/>
      <c r="BG145" s="266"/>
      <c r="BH145" s="266"/>
      <c r="BI145" s="266"/>
      <c r="BJ145" s="266"/>
      <c r="BK145" s="266"/>
      <c r="BL145" s="266"/>
      <c r="BM145" s="266"/>
      <c r="BN145" s="266"/>
      <c r="BO145" s="266"/>
      <c r="BP145" s="266"/>
      <c r="BQ145" s="266"/>
      <c r="BR145" s="266"/>
      <c r="BS145" s="266"/>
      <c r="BT145" s="266"/>
      <c r="BU145" s="266"/>
      <c r="BV145" s="266"/>
      <c r="BW145" s="266"/>
      <c r="BX145" s="266"/>
      <c r="BY145" s="266"/>
      <c r="BZ145" s="266"/>
      <c r="CA145" s="266"/>
      <c r="CB145" s="266"/>
      <c r="CC145" s="266"/>
      <c r="CD145" s="266"/>
      <c r="CE145" s="266"/>
      <c r="CF145" s="266"/>
      <c r="CG145" s="266"/>
      <c r="CH145" s="266"/>
      <c r="CI145" s="266"/>
      <c r="CJ145" s="266"/>
      <c r="CK145" s="266"/>
      <c r="CL145" s="266"/>
      <c r="CM145" s="266"/>
      <c r="CN145" s="266"/>
      <c r="CO145" s="266"/>
      <c r="CP145" s="266"/>
      <c r="CQ145" s="266"/>
      <c r="CR145" s="266"/>
      <c r="CS145" s="266"/>
      <c r="CT145" s="266"/>
      <c r="CU145" s="266"/>
      <c r="CV145" s="266"/>
      <c r="CW145" s="266"/>
      <c r="CX145" s="266"/>
      <c r="CY145" s="266"/>
      <c r="CZ145" s="266"/>
      <c r="DA145" s="266"/>
      <c r="DB145" s="266"/>
      <c r="DC145" s="266"/>
      <c r="DD145" s="266"/>
      <c r="DE145" s="266"/>
      <c r="DF145" s="266"/>
      <c r="DG145" s="266"/>
      <c r="DH145" s="266"/>
      <c r="DI145" s="266"/>
      <c r="DJ145" s="266"/>
      <c r="DK145" s="266"/>
      <c r="DL145" s="266"/>
      <c r="DM145" s="266"/>
      <c r="DN145" s="266"/>
      <c r="DO145" s="266"/>
      <c r="DP145" s="266"/>
      <c r="DQ145" s="266"/>
      <c r="DR145" s="266"/>
      <c r="DS145" s="266"/>
      <c r="DT145" s="266"/>
      <c r="DU145" s="266"/>
      <c r="DV145" s="266"/>
      <c r="DW145" s="266"/>
      <c r="DX145" s="266"/>
      <c r="DY145" s="266"/>
      <c r="DZ145" s="266"/>
      <c r="EA145" s="266"/>
      <c r="EB145" s="266"/>
      <c r="EC145" s="266"/>
      <c r="ED145" s="266"/>
      <c r="EE145" s="266"/>
      <c r="EF145" s="266"/>
      <c r="EG145" s="266"/>
      <c r="EH145" s="266"/>
      <c r="EI145" s="266"/>
      <c r="EJ145" s="266"/>
      <c r="EK145" s="266"/>
      <c r="EL145" s="266"/>
      <c r="EM145" s="266"/>
      <c r="EN145" s="266"/>
      <c r="EO145" s="266"/>
      <c r="EP145" s="266"/>
      <c r="EQ145" s="266"/>
      <c r="ER145" s="266"/>
      <c r="ES145" s="266"/>
      <c r="ET145" s="266"/>
      <c r="EU145" s="266"/>
      <c r="EV145" s="266"/>
      <c r="EW145" s="266"/>
      <c r="EX145" s="266"/>
      <c r="EY145" s="266"/>
      <c r="EZ145" s="266"/>
      <c r="FA145" s="266"/>
      <c r="FB145" s="266"/>
      <c r="FC145" s="266"/>
      <c r="FD145" s="266"/>
      <c r="FE145" s="266"/>
      <c r="FF145" s="266"/>
      <c r="FG145" s="266"/>
      <c r="FH145" s="266"/>
      <c r="FI145" s="266"/>
      <c r="FJ145" s="266"/>
      <c r="FK145" s="266"/>
      <c r="FL145" s="266"/>
      <c r="FM145" s="266"/>
      <c r="FN145" s="266"/>
      <c r="FO145" s="266"/>
      <c r="FP145" s="266"/>
      <c r="FQ145" s="266"/>
      <c r="FR145" s="266"/>
      <c r="FS145" s="266"/>
      <c r="FT145" s="266"/>
      <c r="FU145" s="266"/>
      <c r="FV145" s="266"/>
      <c r="FW145" s="266"/>
      <c r="FX145" s="266"/>
      <c r="FY145" s="266"/>
      <c r="FZ145" s="266"/>
      <c r="GA145" s="266"/>
      <c r="GB145" s="266"/>
      <c r="GC145" s="266"/>
      <c r="GD145" s="266"/>
      <c r="GE145" s="266"/>
      <c r="GF145" s="266"/>
      <c r="GG145" s="266"/>
      <c r="GH145" s="266"/>
      <c r="GI145" s="266"/>
      <c r="GJ145" s="266"/>
      <c r="GK145" s="266"/>
      <c r="GL145" s="266"/>
      <c r="GM145" s="266"/>
      <c r="GN145" s="266"/>
      <c r="GO145" s="266"/>
      <c r="GP145" s="266"/>
      <c r="GQ145" s="266"/>
      <c r="GR145" s="266"/>
      <c r="GS145" s="266"/>
      <c r="GT145" s="266"/>
      <c r="GU145" s="266"/>
      <c r="GV145" s="266"/>
      <c r="GW145" s="266"/>
      <c r="GX145" s="266"/>
      <c r="GY145" s="266"/>
      <c r="GZ145" s="266"/>
      <c r="HA145" s="266"/>
      <c r="HB145" s="266"/>
      <c r="HC145" s="266"/>
      <c r="HD145" s="266"/>
      <c r="HE145" s="266"/>
      <c r="HF145" s="266"/>
      <c r="HG145" s="266"/>
      <c r="HH145" s="266"/>
      <c r="HI145" s="266"/>
      <c r="HJ145" s="266"/>
      <c r="HK145" s="266"/>
      <c r="HL145" s="266"/>
      <c r="HM145" s="266"/>
      <c r="HN145" s="266"/>
      <c r="HO145" s="266"/>
      <c r="HP145" s="266"/>
      <c r="HQ145" s="266"/>
      <c r="HR145" s="266"/>
      <c r="HS145" s="266"/>
      <c r="HT145" s="266"/>
      <c r="HU145" s="266"/>
      <c r="HV145" s="266"/>
      <c r="HW145" s="266"/>
      <c r="HX145" s="266"/>
      <c r="HY145" s="266"/>
      <c r="HZ145" s="266"/>
      <c r="IA145" s="266"/>
      <c r="IB145" s="266"/>
      <c r="IC145" s="266"/>
      <c r="ID145" s="266"/>
      <c r="IE145" s="266"/>
      <c r="IF145" s="266"/>
      <c r="IG145" s="266"/>
      <c r="IH145" s="266"/>
      <c r="II145" s="266"/>
      <c r="IJ145" s="266"/>
      <c r="IK145" s="266"/>
      <c r="IL145" s="266"/>
      <c r="IM145" s="266"/>
      <c r="IN145" s="266"/>
      <c r="IO145" s="266"/>
      <c r="IP145" s="266"/>
      <c r="IQ145" s="266"/>
      <c r="IR145" s="266"/>
      <c r="IS145" s="266"/>
      <c r="IT145" s="266"/>
      <c r="IU145" s="266"/>
      <c r="IV145" s="266"/>
    </row>
    <row r="146" spans="1:256" x14ac:dyDescent="0.2">
      <c r="A146" s="198" t="s">
        <v>1344</v>
      </c>
      <c r="B146" s="201" t="s">
        <v>824</v>
      </c>
      <c r="C146" s="228" t="s">
        <v>775</v>
      </c>
      <c r="D146" s="228">
        <v>1000</v>
      </c>
      <c r="E146" s="228">
        <v>210</v>
      </c>
      <c r="F146" s="228">
        <v>210</v>
      </c>
      <c r="G146" s="228">
        <v>34.119999999999997</v>
      </c>
      <c r="H146" s="228">
        <v>15</v>
      </c>
      <c r="I146" s="242">
        <v>9154</v>
      </c>
      <c r="J146" s="256">
        <f>I146*0.7</f>
        <v>6407.7999999999993</v>
      </c>
      <c r="K146" s="266"/>
      <c r="L146" s="266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6"/>
      <c r="X146" s="266"/>
      <c r="Y146" s="266"/>
      <c r="Z146" s="266"/>
      <c r="AA146" s="266"/>
      <c r="AB146" s="266"/>
      <c r="AC146" s="266"/>
      <c r="AD146" s="266"/>
      <c r="AE146" s="266"/>
      <c r="AF146" s="266"/>
      <c r="AG146" s="266"/>
      <c r="AH146" s="266"/>
      <c r="AI146" s="266"/>
      <c r="AJ146" s="266"/>
      <c r="AK146" s="266"/>
      <c r="AL146" s="266"/>
      <c r="AM146" s="266"/>
      <c r="AN146" s="266"/>
      <c r="AO146" s="266"/>
      <c r="AP146" s="266"/>
      <c r="AQ146" s="266"/>
      <c r="AR146" s="266"/>
      <c r="AS146" s="266"/>
      <c r="AT146" s="266"/>
      <c r="AU146" s="266"/>
      <c r="AV146" s="266"/>
      <c r="AW146" s="266"/>
      <c r="AX146" s="266"/>
      <c r="AY146" s="266"/>
      <c r="AZ146" s="266"/>
      <c r="BA146" s="266"/>
      <c r="BB146" s="266"/>
      <c r="BC146" s="266"/>
      <c r="BD146" s="266"/>
      <c r="BE146" s="266"/>
      <c r="BF146" s="266"/>
      <c r="BG146" s="266"/>
      <c r="BH146" s="266"/>
      <c r="BI146" s="266"/>
      <c r="BJ146" s="266"/>
      <c r="BK146" s="266"/>
      <c r="BL146" s="266"/>
      <c r="BM146" s="266"/>
      <c r="BN146" s="266"/>
      <c r="BO146" s="266"/>
      <c r="BP146" s="266"/>
      <c r="BQ146" s="266"/>
      <c r="BR146" s="266"/>
      <c r="BS146" s="266"/>
      <c r="BT146" s="266"/>
      <c r="BU146" s="266"/>
      <c r="BV146" s="266"/>
      <c r="BW146" s="266"/>
      <c r="BX146" s="266"/>
      <c r="BY146" s="266"/>
      <c r="BZ146" s="266"/>
      <c r="CA146" s="266"/>
      <c r="CB146" s="266"/>
      <c r="CC146" s="266"/>
      <c r="CD146" s="266"/>
      <c r="CE146" s="266"/>
      <c r="CF146" s="266"/>
      <c r="CG146" s="266"/>
      <c r="CH146" s="266"/>
      <c r="CI146" s="266"/>
      <c r="CJ146" s="266"/>
      <c r="CK146" s="266"/>
      <c r="CL146" s="266"/>
      <c r="CM146" s="266"/>
      <c r="CN146" s="266"/>
      <c r="CO146" s="266"/>
      <c r="CP146" s="266"/>
      <c r="CQ146" s="266"/>
      <c r="CR146" s="266"/>
      <c r="CS146" s="266"/>
      <c r="CT146" s="266"/>
      <c r="CU146" s="266"/>
      <c r="CV146" s="266"/>
      <c r="CW146" s="266"/>
      <c r="CX146" s="266"/>
      <c r="CY146" s="266"/>
      <c r="CZ146" s="266"/>
      <c r="DA146" s="266"/>
      <c r="DB146" s="266"/>
      <c r="DC146" s="266"/>
      <c r="DD146" s="266"/>
      <c r="DE146" s="266"/>
      <c r="DF146" s="266"/>
      <c r="DG146" s="266"/>
      <c r="DH146" s="266"/>
      <c r="DI146" s="266"/>
      <c r="DJ146" s="266"/>
      <c r="DK146" s="266"/>
      <c r="DL146" s="266"/>
      <c r="DM146" s="266"/>
      <c r="DN146" s="266"/>
      <c r="DO146" s="266"/>
      <c r="DP146" s="266"/>
      <c r="DQ146" s="266"/>
      <c r="DR146" s="266"/>
      <c r="DS146" s="266"/>
      <c r="DT146" s="266"/>
      <c r="DU146" s="266"/>
      <c r="DV146" s="266"/>
      <c r="DW146" s="266"/>
      <c r="DX146" s="266"/>
      <c r="DY146" s="266"/>
      <c r="DZ146" s="266"/>
      <c r="EA146" s="266"/>
      <c r="EB146" s="266"/>
      <c r="EC146" s="266"/>
      <c r="ED146" s="266"/>
      <c r="EE146" s="266"/>
      <c r="EF146" s="266"/>
      <c r="EG146" s="266"/>
      <c r="EH146" s="266"/>
      <c r="EI146" s="266"/>
      <c r="EJ146" s="266"/>
      <c r="EK146" s="266"/>
      <c r="EL146" s="266"/>
      <c r="EM146" s="266"/>
      <c r="EN146" s="266"/>
      <c r="EO146" s="266"/>
      <c r="EP146" s="266"/>
      <c r="EQ146" s="266"/>
      <c r="ER146" s="266"/>
      <c r="ES146" s="266"/>
      <c r="ET146" s="266"/>
      <c r="EU146" s="266"/>
      <c r="EV146" s="266"/>
      <c r="EW146" s="266"/>
      <c r="EX146" s="266"/>
      <c r="EY146" s="266"/>
      <c r="EZ146" s="266"/>
      <c r="FA146" s="266"/>
      <c r="FB146" s="266"/>
      <c r="FC146" s="266"/>
      <c r="FD146" s="266"/>
      <c r="FE146" s="266"/>
      <c r="FF146" s="266"/>
      <c r="FG146" s="266"/>
      <c r="FH146" s="266"/>
      <c r="FI146" s="266"/>
      <c r="FJ146" s="266"/>
      <c r="FK146" s="266"/>
      <c r="FL146" s="266"/>
      <c r="FM146" s="266"/>
      <c r="FN146" s="266"/>
      <c r="FO146" s="266"/>
      <c r="FP146" s="266"/>
      <c r="FQ146" s="266"/>
      <c r="FR146" s="266"/>
      <c r="FS146" s="266"/>
      <c r="FT146" s="266"/>
      <c r="FU146" s="266"/>
      <c r="FV146" s="266"/>
      <c r="FW146" s="266"/>
      <c r="FX146" s="266"/>
      <c r="FY146" s="266"/>
      <c r="FZ146" s="266"/>
      <c r="GA146" s="266"/>
      <c r="GB146" s="266"/>
      <c r="GC146" s="266"/>
      <c r="GD146" s="266"/>
      <c r="GE146" s="266"/>
      <c r="GF146" s="266"/>
      <c r="GG146" s="266"/>
      <c r="GH146" s="266"/>
      <c r="GI146" s="266"/>
      <c r="GJ146" s="266"/>
      <c r="GK146" s="266"/>
      <c r="GL146" s="266"/>
      <c r="GM146" s="266"/>
      <c r="GN146" s="266"/>
      <c r="GO146" s="266"/>
      <c r="GP146" s="266"/>
      <c r="GQ146" s="266"/>
      <c r="GR146" s="266"/>
      <c r="GS146" s="266"/>
      <c r="GT146" s="266"/>
      <c r="GU146" s="266"/>
      <c r="GV146" s="266"/>
      <c r="GW146" s="266"/>
      <c r="GX146" s="266"/>
      <c r="GY146" s="266"/>
      <c r="GZ146" s="266"/>
      <c r="HA146" s="266"/>
      <c r="HB146" s="266"/>
      <c r="HC146" s="266"/>
      <c r="HD146" s="266"/>
      <c r="HE146" s="266"/>
      <c r="HF146" s="266"/>
      <c r="HG146" s="266"/>
      <c r="HH146" s="266"/>
      <c r="HI146" s="266"/>
      <c r="HJ146" s="266"/>
      <c r="HK146" s="266"/>
      <c r="HL146" s="266"/>
      <c r="HM146" s="266"/>
      <c r="HN146" s="266"/>
      <c r="HO146" s="266"/>
      <c r="HP146" s="266"/>
      <c r="HQ146" s="266"/>
      <c r="HR146" s="266"/>
      <c r="HS146" s="266"/>
      <c r="HT146" s="266"/>
      <c r="HU146" s="266"/>
      <c r="HV146" s="266"/>
      <c r="HW146" s="266"/>
      <c r="HX146" s="266"/>
      <c r="HY146" s="266"/>
      <c r="HZ146" s="266"/>
      <c r="IA146" s="266"/>
      <c r="IB146" s="266"/>
      <c r="IC146" s="266"/>
      <c r="ID146" s="266"/>
      <c r="IE146" s="266"/>
      <c r="IF146" s="266"/>
      <c r="IG146" s="266"/>
      <c r="IH146" s="266"/>
      <c r="II146" s="266"/>
      <c r="IJ146" s="266"/>
      <c r="IK146" s="266"/>
      <c r="IL146" s="266"/>
      <c r="IM146" s="266"/>
      <c r="IN146" s="266"/>
      <c r="IO146" s="266"/>
      <c r="IP146" s="266"/>
      <c r="IQ146" s="266"/>
      <c r="IR146" s="266"/>
      <c r="IS146" s="266"/>
      <c r="IT146" s="266"/>
      <c r="IU146" s="266"/>
      <c r="IV146" s="266"/>
    </row>
    <row r="147" spans="1:256" x14ac:dyDescent="0.2">
      <c r="A147" s="198" t="s">
        <v>1345</v>
      </c>
      <c r="B147" s="201" t="s">
        <v>825</v>
      </c>
      <c r="C147" s="228" t="s">
        <v>775</v>
      </c>
      <c r="D147" s="228">
        <v>1000</v>
      </c>
      <c r="E147" s="228">
        <v>210</v>
      </c>
      <c r="F147" s="228">
        <v>260</v>
      </c>
      <c r="G147" s="228">
        <v>38.130000000000003</v>
      </c>
      <c r="H147" s="228">
        <v>15</v>
      </c>
      <c r="I147" s="242">
        <v>9954</v>
      </c>
      <c r="J147" s="256">
        <f>I147*0.7</f>
        <v>6967.7999999999993</v>
      </c>
      <c r="K147" s="266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  <c r="AA147" s="266"/>
      <c r="AB147" s="266"/>
      <c r="AC147" s="266"/>
      <c r="AD147" s="266"/>
      <c r="AE147" s="266"/>
      <c r="AF147" s="266"/>
      <c r="AG147" s="266"/>
      <c r="AH147" s="266"/>
      <c r="AI147" s="266"/>
      <c r="AJ147" s="266"/>
      <c r="AK147" s="266"/>
      <c r="AL147" s="266"/>
      <c r="AM147" s="266"/>
      <c r="AN147" s="266"/>
      <c r="AO147" s="266"/>
      <c r="AP147" s="266"/>
      <c r="AQ147" s="266"/>
      <c r="AR147" s="266"/>
      <c r="AS147" s="266"/>
      <c r="AT147" s="266"/>
      <c r="AU147" s="266"/>
      <c r="AV147" s="266"/>
      <c r="AW147" s="266"/>
      <c r="AX147" s="266"/>
      <c r="AY147" s="266"/>
      <c r="AZ147" s="266"/>
      <c r="BA147" s="266"/>
      <c r="BB147" s="266"/>
      <c r="BC147" s="266"/>
      <c r="BD147" s="266"/>
      <c r="BE147" s="266"/>
      <c r="BF147" s="266"/>
      <c r="BG147" s="266"/>
      <c r="BH147" s="266"/>
      <c r="BI147" s="266"/>
      <c r="BJ147" s="266"/>
      <c r="BK147" s="266"/>
      <c r="BL147" s="266"/>
      <c r="BM147" s="266"/>
      <c r="BN147" s="266"/>
      <c r="BO147" s="266"/>
      <c r="BP147" s="266"/>
      <c r="BQ147" s="266"/>
      <c r="BR147" s="266"/>
      <c r="BS147" s="266"/>
      <c r="BT147" s="266"/>
      <c r="BU147" s="266"/>
      <c r="BV147" s="266"/>
      <c r="BW147" s="266"/>
      <c r="BX147" s="266"/>
      <c r="BY147" s="266"/>
      <c r="BZ147" s="266"/>
      <c r="CA147" s="266"/>
      <c r="CB147" s="266"/>
      <c r="CC147" s="266"/>
      <c r="CD147" s="266"/>
      <c r="CE147" s="266"/>
      <c r="CF147" s="266"/>
      <c r="CG147" s="266"/>
      <c r="CH147" s="266"/>
      <c r="CI147" s="266"/>
      <c r="CJ147" s="266"/>
      <c r="CK147" s="266"/>
      <c r="CL147" s="266"/>
      <c r="CM147" s="266"/>
      <c r="CN147" s="266"/>
      <c r="CO147" s="266"/>
      <c r="CP147" s="266"/>
      <c r="CQ147" s="266"/>
      <c r="CR147" s="266"/>
      <c r="CS147" s="266"/>
      <c r="CT147" s="266"/>
      <c r="CU147" s="266"/>
      <c r="CV147" s="266"/>
      <c r="CW147" s="266"/>
      <c r="CX147" s="266"/>
      <c r="CY147" s="266"/>
      <c r="CZ147" s="266"/>
      <c r="DA147" s="266"/>
      <c r="DB147" s="266"/>
      <c r="DC147" s="266"/>
      <c r="DD147" s="266"/>
      <c r="DE147" s="266"/>
      <c r="DF147" s="266"/>
      <c r="DG147" s="266"/>
      <c r="DH147" s="266"/>
      <c r="DI147" s="266"/>
      <c r="DJ147" s="266"/>
      <c r="DK147" s="266"/>
      <c r="DL147" s="266"/>
      <c r="DM147" s="266"/>
      <c r="DN147" s="266"/>
      <c r="DO147" s="266"/>
      <c r="DP147" s="266"/>
      <c r="DQ147" s="266"/>
      <c r="DR147" s="266"/>
      <c r="DS147" s="266"/>
      <c r="DT147" s="266"/>
      <c r="DU147" s="266"/>
      <c r="DV147" s="266"/>
      <c r="DW147" s="266"/>
      <c r="DX147" s="266"/>
      <c r="DY147" s="266"/>
      <c r="DZ147" s="266"/>
      <c r="EA147" s="266"/>
      <c r="EB147" s="266"/>
      <c r="EC147" s="266"/>
      <c r="ED147" s="266"/>
      <c r="EE147" s="266"/>
      <c r="EF147" s="266"/>
      <c r="EG147" s="266"/>
      <c r="EH147" s="266"/>
      <c r="EI147" s="266"/>
      <c r="EJ147" s="266"/>
      <c r="EK147" s="266"/>
      <c r="EL147" s="266"/>
      <c r="EM147" s="266"/>
      <c r="EN147" s="266"/>
      <c r="EO147" s="266"/>
      <c r="EP147" s="266"/>
      <c r="EQ147" s="266"/>
      <c r="ER147" s="266"/>
      <c r="ES147" s="266"/>
      <c r="ET147" s="266"/>
      <c r="EU147" s="266"/>
      <c r="EV147" s="266"/>
      <c r="EW147" s="266"/>
      <c r="EX147" s="266"/>
      <c r="EY147" s="266"/>
      <c r="EZ147" s="266"/>
      <c r="FA147" s="266"/>
      <c r="FB147" s="266"/>
      <c r="FC147" s="266"/>
      <c r="FD147" s="266"/>
      <c r="FE147" s="266"/>
      <c r="FF147" s="266"/>
      <c r="FG147" s="266"/>
      <c r="FH147" s="266"/>
      <c r="FI147" s="266"/>
      <c r="FJ147" s="266"/>
      <c r="FK147" s="266"/>
      <c r="FL147" s="266"/>
      <c r="FM147" s="266"/>
      <c r="FN147" s="266"/>
      <c r="FO147" s="266"/>
      <c r="FP147" s="266"/>
      <c r="FQ147" s="266"/>
      <c r="FR147" s="266"/>
      <c r="FS147" s="266"/>
      <c r="FT147" s="266"/>
      <c r="FU147" s="266"/>
      <c r="FV147" s="266"/>
      <c r="FW147" s="266"/>
      <c r="FX147" s="266"/>
      <c r="FY147" s="266"/>
      <c r="FZ147" s="266"/>
      <c r="GA147" s="266"/>
      <c r="GB147" s="266"/>
      <c r="GC147" s="266"/>
      <c r="GD147" s="266"/>
      <c r="GE147" s="266"/>
      <c r="GF147" s="266"/>
      <c r="GG147" s="266"/>
      <c r="GH147" s="266"/>
      <c r="GI147" s="266"/>
      <c r="GJ147" s="266"/>
      <c r="GK147" s="266"/>
      <c r="GL147" s="266"/>
      <c r="GM147" s="266"/>
      <c r="GN147" s="266"/>
      <c r="GO147" s="266"/>
      <c r="GP147" s="266"/>
      <c r="GQ147" s="266"/>
      <c r="GR147" s="266"/>
      <c r="GS147" s="266"/>
      <c r="GT147" s="266"/>
      <c r="GU147" s="266"/>
      <c r="GV147" s="266"/>
      <c r="GW147" s="266"/>
      <c r="GX147" s="266"/>
      <c r="GY147" s="266"/>
      <c r="GZ147" s="266"/>
      <c r="HA147" s="266"/>
      <c r="HB147" s="266"/>
      <c r="HC147" s="266"/>
      <c r="HD147" s="266"/>
      <c r="HE147" s="266"/>
      <c r="HF147" s="266"/>
      <c r="HG147" s="266"/>
      <c r="HH147" s="266"/>
      <c r="HI147" s="266"/>
      <c r="HJ147" s="266"/>
      <c r="HK147" s="266"/>
      <c r="HL147" s="266"/>
      <c r="HM147" s="266"/>
      <c r="HN147" s="266"/>
      <c r="HO147" s="266"/>
      <c r="HP147" s="266"/>
      <c r="HQ147" s="266"/>
      <c r="HR147" s="266"/>
      <c r="HS147" s="266"/>
      <c r="HT147" s="266"/>
      <c r="HU147" s="266"/>
      <c r="HV147" s="266"/>
      <c r="HW147" s="266"/>
      <c r="HX147" s="266"/>
      <c r="HY147" s="266"/>
      <c r="HZ147" s="266"/>
      <c r="IA147" s="266"/>
      <c r="IB147" s="266"/>
      <c r="IC147" s="266"/>
      <c r="ID147" s="266"/>
      <c r="IE147" s="266"/>
      <c r="IF147" s="266"/>
      <c r="IG147" s="266"/>
      <c r="IH147" s="266"/>
      <c r="II147" s="266"/>
      <c r="IJ147" s="266"/>
      <c r="IK147" s="266"/>
      <c r="IL147" s="266"/>
      <c r="IM147" s="266"/>
      <c r="IN147" s="266"/>
      <c r="IO147" s="266"/>
      <c r="IP147" s="266"/>
      <c r="IQ147" s="266"/>
      <c r="IR147" s="266"/>
      <c r="IS147" s="266"/>
      <c r="IT147" s="266"/>
      <c r="IU147" s="266"/>
      <c r="IV147" s="266"/>
    </row>
    <row r="148" spans="1:256" x14ac:dyDescent="0.2">
      <c r="A148" s="198" t="s">
        <v>1346</v>
      </c>
      <c r="B148" s="201" t="s">
        <v>826</v>
      </c>
      <c r="C148" s="228" t="s">
        <v>775</v>
      </c>
      <c r="D148" s="228">
        <v>1000</v>
      </c>
      <c r="E148" s="228">
        <v>210</v>
      </c>
      <c r="F148" s="228">
        <v>310</v>
      </c>
      <c r="G148" s="228">
        <v>42.45</v>
      </c>
      <c r="H148" s="228">
        <v>15</v>
      </c>
      <c r="I148" s="242">
        <v>10728</v>
      </c>
      <c r="J148" s="256">
        <f>I148*0.7</f>
        <v>7509.5999999999995</v>
      </c>
      <c r="K148" s="266"/>
      <c r="L148" s="266"/>
      <c r="M148" s="266"/>
      <c r="N148" s="266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266"/>
      <c r="Z148" s="266"/>
      <c r="AA148" s="266"/>
      <c r="AB148" s="266"/>
      <c r="AC148" s="266"/>
      <c r="AD148" s="266"/>
      <c r="AE148" s="266"/>
      <c r="AF148" s="266"/>
      <c r="AG148" s="266"/>
      <c r="AH148" s="266"/>
      <c r="AI148" s="266"/>
      <c r="AJ148" s="266"/>
      <c r="AK148" s="266"/>
      <c r="AL148" s="266"/>
      <c r="AM148" s="266"/>
      <c r="AN148" s="266"/>
      <c r="AO148" s="266"/>
      <c r="AP148" s="266"/>
      <c r="AQ148" s="266"/>
      <c r="AR148" s="266"/>
      <c r="AS148" s="266"/>
      <c r="AT148" s="266"/>
      <c r="AU148" s="266"/>
      <c r="AV148" s="266"/>
      <c r="AW148" s="266"/>
      <c r="AX148" s="266"/>
      <c r="AY148" s="266"/>
      <c r="AZ148" s="266"/>
      <c r="BA148" s="266"/>
      <c r="BB148" s="266"/>
      <c r="BC148" s="266"/>
      <c r="BD148" s="266"/>
      <c r="BE148" s="266"/>
      <c r="BF148" s="266"/>
      <c r="BG148" s="266"/>
      <c r="BH148" s="266"/>
      <c r="BI148" s="266"/>
      <c r="BJ148" s="266"/>
      <c r="BK148" s="266"/>
      <c r="BL148" s="266"/>
      <c r="BM148" s="266"/>
      <c r="BN148" s="266"/>
      <c r="BO148" s="266"/>
      <c r="BP148" s="266"/>
      <c r="BQ148" s="266"/>
      <c r="BR148" s="266"/>
      <c r="BS148" s="266"/>
      <c r="BT148" s="266"/>
      <c r="BU148" s="266"/>
      <c r="BV148" s="266"/>
      <c r="BW148" s="266"/>
      <c r="BX148" s="266"/>
      <c r="BY148" s="266"/>
      <c r="BZ148" s="266"/>
      <c r="CA148" s="266"/>
      <c r="CB148" s="266"/>
      <c r="CC148" s="266"/>
      <c r="CD148" s="266"/>
      <c r="CE148" s="266"/>
      <c r="CF148" s="266"/>
      <c r="CG148" s="266"/>
      <c r="CH148" s="266"/>
      <c r="CI148" s="266"/>
      <c r="CJ148" s="266"/>
      <c r="CK148" s="266"/>
      <c r="CL148" s="266"/>
      <c r="CM148" s="266"/>
      <c r="CN148" s="266"/>
      <c r="CO148" s="266"/>
      <c r="CP148" s="266"/>
      <c r="CQ148" s="266"/>
      <c r="CR148" s="266"/>
      <c r="CS148" s="266"/>
      <c r="CT148" s="266"/>
      <c r="CU148" s="266"/>
      <c r="CV148" s="266"/>
      <c r="CW148" s="266"/>
      <c r="CX148" s="266"/>
      <c r="CY148" s="266"/>
      <c r="CZ148" s="266"/>
      <c r="DA148" s="266"/>
      <c r="DB148" s="266"/>
      <c r="DC148" s="266"/>
      <c r="DD148" s="266"/>
      <c r="DE148" s="266"/>
      <c r="DF148" s="266"/>
      <c r="DG148" s="266"/>
      <c r="DH148" s="266"/>
      <c r="DI148" s="266"/>
      <c r="DJ148" s="266"/>
      <c r="DK148" s="266"/>
      <c r="DL148" s="266"/>
      <c r="DM148" s="266"/>
      <c r="DN148" s="266"/>
      <c r="DO148" s="266"/>
      <c r="DP148" s="266"/>
      <c r="DQ148" s="266"/>
      <c r="DR148" s="266"/>
      <c r="DS148" s="266"/>
      <c r="DT148" s="266"/>
      <c r="DU148" s="266"/>
      <c r="DV148" s="266"/>
      <c r="DW148" s="266"/>
      <c r="DX148" s="266"/>
      <c r="DY148" s="266"/>
      <c r="DZ148" s="266"/>
      <c r="EA148" s="266"/>
      <c r="EB148" s="266"/>
      <c r="EC148" s="266"/>
      <c r="ED148" s="266"/>
      <c r="EE148" s="266"/>
      <c r="EF148" s="266"/>
      <c r="EG148" s="266"/>
      <c r="EH148" s="266"/>
      <c r="EI148" s="266"/>
      <c r="EJ148" s="266"/>
      <c r="EK148" s="266"/>
      <c r="EL148" s="266"/>
      <c r="EM148" s="266"/>
      <c r="EN148" s="266"/>
      <c r="EO148" s="266"/>
      <c r="EP148" s="266"/>
      <c r="EQ148" s="266"/>
      <c r="ER148" s="266"/>
      <c r="ES148" s="266"/>
      <c r="ET148" s="266"/>
      <c r="EU148" s="266"/>
      <c r="EV148" s="266"/>
      <c r="EW148" s="266"/>
      <c r="EX148" s="266"/>
      <c r="EY148" s="266"/>
      <c r="EZ148" s="266"/>
      <c r="FA148" s="266"/>
      <c r="FB148" s="266"/>
      <c r="FC148" s="266"/>
      <c r="FD148" s="266"/>
      <c r="FE148" s="266"/>
      <c r="FF148" s="266"/>
      <c r="FG148" s="266"/>
      <c r="FH148" s="266"/>
      <c r="FI148" s="266"/>
      <c r="FJ148" s="266"/>
      <c r="FK148" s="266"/>
      <c r="FL148" s="266"/>
      <c r="FM148" s="266"/>
      <c r="FN148" s="266"/>
      <c r="FO148" s="266"/>
      <c r="FP148" s="266"/>
      <c r="FQ148" s="266"/>
      <c r="FR148" s="266"/>
      <c r="FS148" s="266"/>
      <c r="FT148" s="266"/>
      <c r="FU148" s="266"/>
      <c r="FV148" s="266"/>
      <c r="FW148" s="266"/>
      <c r="FX148" s="266"/>
      <c r="FY148" s="266"/>
      <c r="FZ148" s="266"/>
      <c r="GA148" s="266"/>
      <c r="GB148" s="266"/>
      <c r="GC148" s="266"/>
      <c r="GD148" s="266"/>
      <c r="GE148" s="266"/>
      <c r="GF148" s="266"/>
      <c r="GG148" s="266"/>
      <c r="GH148" s="266"/>
      <c r="GI148" s="266"/>
      <c r="GJ148" s="266"/>
      <c r="GK148" s="266"/>
      <c r="GL148" s="266"/>
      <c r="GM148" s="266"/>
      <c r="GN148" s="266"/>
      <c r="GO148" s="266"/>
      <c r="GP148" s="266"/>
      <c r="GQ148" s="266"/>
      <c r="GR148" s="266"/>
      <c r="GS148" s="266"/>
      <c r="GT148" s="266"/>
      <c r="GU148" s="266"/>
      <c r="GV148" s="266"/>
      <c r="GW148" s="266"/>
      <c r="GX148" s="266"/>
      <c r="GY148" s="266"/>
      <c r="GZ148" s="266"/>
      <c r="HA148" s="266"/>
      <c r="HB148" s="266"/>
      <c r="HC148" s="266"/>
      <c r="HD148" s="266"/>
      <c r="HE148" s="266"/>
      <c r="HF148" s="266"/>
      <c r="HG148" s="266"/>
      <c r="HH148" s="266"/>
      <c r="HI148" s="266"/>
      <c r="HJ148" s="266"/>
      <c r="HK148" s="266"/>
      <c r="HL148" s="266"/>
      <c r="HM148" s="266"/>
      <c r="HN148" s="266"/>
      <c r="HO148" s="266"/>
      <c r="HP148" s="266"/>
      <c r="HQ148" s="266"/>
      <c r="HR148" s="266"/>
      <c r="HS148" s="266"/>
      <c r="HT148" s="266"/>
      <c r="HU148" s="266"/>
      <c r="HV148" s="266"/>
      <c r="HW148" s="266"/>
      <c r="HX148" s="266"/>
      <c r="HY148" s="266"/>
      <c r="HZ148" s="266"/>
      <c r="IA148" s="266"/>
      <c r="IB148" s="266"/>
      <c r="IC148" s="266"/>
      <c r="ID148" s="266"/>
      <c r="IE148" s="266"/>
      <c r="IF148" s="266"/>
      <c r="IG148" s="266"/>
      <c r="IH148" s="266"/>
      <c r="II148" s="266"/>
      <c r="IJ148" s="266"/>
      <c r="IK148" s="266"/>
      <c r="IL148" s="266"/>
      <c r="IM148" s="266"/>
      <c r="IN148" s="266"/>
      <c r="IO148" s="266"/>
      <c r="IP148" s="266"/>
      <c r="IQ148" s="266"/>
      <c r="IR148" s="266"/>
      <c r="IS148" s="266"/>
      <c r="IT148" s="266"/>
      <c r="IU148" s="266"/>
      <c r="IV148" s="266"/>
    </row>
    <row r="149" spans="1:256" x14ac:dyDescent="0.2">
      <c r="A149" s="198" t="s">
        <v>1347</v>
      </c>
      <c r="B149" s="201" t="s">
        <v>827</v>
      </c>
      <c r="C149" s="228" t="s">
        <v>775</v>
      </c>
      <c r="D149" s="228">
        <v>1000</v>
      </c>
      <c r="E149" s="228">
        <v>210</v>
      </c>
      <c r="F149" s="228">
        <v>500</v>
      </c>
      <c r="G149" s="228">
        <v>32.69</v>
      </c>
      <c r="H149" s="228">
        <v>15</v>
      </c>
      <c r="I149" s="242">
        <v>6302</v>
      </c>
      <c r="J149" s="256">
        <f>I149*0.7</f>
        <v>4411.3999999999996</v>
      </c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  <c r="AC149" s="266"/>
      <c r="AD149" s="266"/>
      <c r="AE149" s="266"/>
      <c r="AF149" s="266"/>
      <c r="AG149" s="266"/>
      <c r="AH149" s="266"/>
      <c r="AI149" s="266"/>
      <c r="AJ149" s="266"/>
      <c r="AK149" s="266"/>
      <c r="AL149" s="266"/>
      <c r="AM149" s="266"/>
      <c r="AN149" s="266"/>
      <c r="AO149" s="266"/>
      <c r="AP149" s="266"/>
      <c r="AQ149" s="266"/>
      <c r="AR149" s="266"/>
      <c r="AS149" s="266"/>
      <c r="AT149" s="266"/>
      <c r="AU149" s="266"/>
      <c r="AV149" s="266"/>
      <c r="AW149" s="266"/>
      <c r="AX149" s="266"/>
      <c r="AY149" s="266"/>
      <c r="AZ149" s="266"/>
      <c r="BA149" s="266"/>
      <c r="BB149" s="266"/>
      <c r="BC149" s="266"/>
      <c r="BD149" s="266"/>
      <c r="BE149" s="266"/>
      <c r="BF149" s="266"/>
      <c r="BG149" s="266"/>
      <c r="BH149" s="266"/>
      <c r="BI149" s="266"/>
      <c r="BJ149" s="266"/>
      <c r="BK149" s="266"/>
      <c r="BL149" s="266"/>
      <c r="BM149" s="266"/>
      <c r="BN149" s="266"/>
      <c r="BO149" s="266"/>
      <c r="BP149" s="266"/>
      <c r="BQ149" s="266"/>
      <c r="BR149" s="266"/>
      <c r="BS149" s="266"/>
      <c r="BT149" s="266"/>
      <c r="BU149" s="266"/>
      <c r="BV149" s="266"/>
      <c r="BW149" s="266"/>
      <c r="BX149" s="266"/>
      <c r="BY149" s="266"/>
      <c r="BZ149" s="266"/>
      <c r="CA149" s="266"/>
      <c r="CB149" s="266"/>
      <c r="CC149" s="266"/>
      <c r="CD149" s="266"/>
      <c r="CE149" s="266"/>
      <c r="CF149" s="266"/>
      <c r="CG149" s="266"/>
      <c r="CH149" s="266"/>
      <c r="CI149" s="266"/>
      <c r="CJ149" s="266"/>
      <c r="CK149" s="266"/>
      <c r="CL149" s="266"/>
      <c r="CM149" s="266"/>
      <c r="CN149" s="266"/>
      <c r="CO149" s="266"/>
      <c r="CP149" s="266"/>
      <c r="CQ149" s="266"/>
      <c r="CR149" s="266"/>
      <c r="CS149" s="266"/>
      <c r="CT149" s="266"/>
      <c r="CU149" s="266"/>
      <c r="CV149" s="266"/>
      <c r="CW149" s="266"/>
      <c r="CX149" s="266"/>
      <c r="CY149" s="266"/>
      <c r="CZ149" s="266"/>
      <c r="DA149" s="266"/>
      <c r="DB149" s="266"/>
      <c r="DC149" s="266"/>
      <c r="DD149" s="266"/>
      <c r="DE149" s="266"/>
      <c r="DF149" s="266"/>
      <c r="DG149" s="266"/>
      <c r="DH149" s="266"/>
      <c r="DI149" s="266"/>
      <c r="DJ149" s="266"/>
      <c r="DK149" s="266"/>
      <c r="DL149" s="266"/>
      <c r="DM149" s="266"/>
      <c r="DN149" s="266"/>
      <c r="DO149" s="266"/>
      <c r="DP149" s="266"/>
      <c r="DQ149" s="266"/>
      <c r="DR149" s="266"/>
      <c r="DS149" s="266"/>
      <c r="DT149" s="266"/>
      <c r="DU149" s="266"/>
      <c r="DV149" s="266"/>
      <c r="DW149" s="266"/>
      <c r="DX149" s="266"/>
      <c r="DY149" s="266"/>
      <c r="DZ149" s="266"/>
      <c r="EA149" s="266"/>
      <c r="EB149" s="266"/>
      <c r="EC149" s="266"/>
      <c r="ED149" s="266"/>
      <c r="EE149" s="266"/>
      <c r="EF149" s="266"/>
      <c r="EG149" s="266"/>
      <c r="EH149" s="266"/>
      <c r="EI149" s="266"/>
      <c r="EJ149" s="266"/>
      <c r="EK149" s="266"/>
      <c r="EL149" s="266"/>
      <c r="EM149" s="266"/>
      <c r="EN149" s="266"/>
      <c r="EO149" s="266"/>
      <c r="EP149" s="266"/>
      <c r="EQ149" s="266"/>
      <c r="ER149" s="266"/>
      <c r="ES149" s="266"/>
      <c r="ET149" s="266"/>
      <c r="EU149" s="266"/>
      <c r="EV149" s="266"/>
      <c r="EW149" s="266"/>
      <c r="EX149" s="266"/>
      <c r="EY149" s="266"/>
      <c r="EZ149" s="266"/>
      <c r="FA149" s="266"/>
      <c r="FB149" s="266"/>
      <c r="FC149" s="266"/>
      <c r="FD149" s="266"/>
      <c r="FE149" s="266"/>
      <c r="FF149" s="266"/>
      <c r="FG149" s="266"/>
      <c r="FH149" s="266"/>
      <c r="FI149" s="266"/>
      <c r="FJ149" s="266"/>
      <c r="FK149" s="266"/>
      <c r="FL149" s="266"/>
      <c r="FM149" s="266"/>
      <c r="FN149" s="266"/>
      <c r="FO149" s="266"/>
      <c r="FP149" s="266"/>
      <c r="FQ149" s="266"/>
      <c r="FR149" s="266"/>
      <c r="FS149" s="266"/>
      <c r="FT149" s="266"/>
      <c r="FU149" s="266"/>
      <c r="FV149" s="266"/>
      <c r="FW149" s="266"/>
      <c r="FX149" s="266"/>
      <c r="FY149" s="266"/>
      <c r="FZ149" s="266"/>
      <c r="GA149" s="266"/>
      <c r="GB149" s="266"/>
      <c r="GC149" s="266"/>
      <c r="GD149" s="266"/>
      <c r="GE149" s="266"/>
      <c r="GF149" s="266"/>
      <c r="GG149" s="266"/>
      <c r="GH149" s="266"/>
      <c r="GI149" s="266"/>
      <c r="GJ149" s="266"/>
      <c r="GK149" s="266"/>
      <c r="GL149" s="266"/>
      <c r="GM149" s="266"/>
      <c r="GN149" s="266"/>
      <c r="GO149" s="266"/>
      <c r="GP149" s="266"/>
      <c r="GQ149" s="266"/>
      <c r="GR149" s="266"/>
      <c r="GS149" s="266"/>
      <c r="GT149" s="266"/>
      <c r="GU149" s="266"/>
      <c r="GV149" s="266"/>
      <c r="GW149" s="266"/>
      <c r="GX149" s="266"/>
      <c r="GY149" s="266"/>
      <c r="GZ149" s="266"/>
      <c r="HA149" s="266"/>
      <c r="HB149" s="266"/>
      <c r="HC149" s="266"/>
      <c r="HD149" s="266"/>
      <c r="HE149" s="266"/>
      <c r="HF149" s="266"/>
      <c r="HG149" s="266"/>
      <c r="HH149" s="266"/>
      <c r="HI149" s="266"/>
      <c r="HJ149" s="266"/>
      <c r="HK149" s="266"/>
      <c r="HL149" s="266"/>
      <c r="HM149" s="266"/>
      <c r="HN149" s="266"/>
      <c r="HO149" s="266"/>
      <c r="HP149" s="266"/>
      <c r="HQ149" s="266"/>
      <c r="HR149" s="266"/>
      <c r="HS149" s="266"/>
      <c r="HT149" s="266"/>
      <c r="HU149" s="266"/>
      <c r="HV149" s="266"/>
      <c r="HW149" s="266"/>
      <c r="HX149" s="266"/>
      <c r="HY149" s="266"/>
      <c r="HZ149" s="266"/>
      <c r="IA149" s="266"/>
      <c r="IB149" s="266"/>
      <c r="IC149" s="266"/>
      <c r="ID149" s="266"/>
      <c r="IE149" s="266"/>
      <c r="IF149" s="266"/>
      <c r="IG149" s="266"/>
      <c r="IH149" s="266"/>
      <c r="II149" s="266"/>
      <c r="IJ149" s="266"/>
      <c r="IK149" s="266"/>
      <c r="IL149" s="266"/>
      <c r="IM149" s="266"/>
      <c r="IN149" s="266"/>
      <c r="IO149" s="266"/>
      <c r="IP149" s="266"/>
      <c r="IQ149" s="266"/>
      <c r="IR149" s="266"/>
      <c r="IS149" s="266"/>
      <c r="IT149" s="266"/>
      <c r="IU149" s="266"/>
      <c r="IV149" s="266"/>
    </row>
    <row r="150" spans="1:256" x14ac:dyDescent="0.2">
      <c r="A150" s="196" t="s">
        <v>828</v>
      </c>
      <c r="B150" s="217"/>
      <c r="C150" s="217"/>
      <c r="D150" s="217"/>
      <c r="E150" s="217"/>
      <c r="F150" s="217"/>
      <c r="G150" s="217"/>
      <c r="H150" s="217"/>
      <c r="I150" s="240"/>
      <c r="J150" s="254" t="str">
        <f>IFERROR(I150/#REF!-1,"")</f>
        <v/>
      </c>
      <c r="K150" s="266"/>
      <c r="L150" s="266"/>
      <c r="M150" s="266"/>
      <c r="N150" s="266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266"/>
      <c r="Z150" s="266"/>
      <c r="AA150" s="266"/>
      <c r="AB150" s="266"/>
      <c r="AC150" s="266"/>
      <c r="AD150" s="266"/>
      <c r="AE150" s="266"/>
      <c r="AF150" s="266"/>
      <c r="AG150" s="266"/>
      <c r="AH150" s="266"/>
      <c r="AI150" s="266"/>
      <c r="AJ150" s="266"/>
      <c r="AK150" s="266"/>
      <c r="AL150" s="266"/>
      <c r="AM150" s="266"/>
      <c r="AN150" s="266"/>
      <c r="AO150" s="266"/>
      <c r="AP150" s="266"/>
      <c r="AQ150" s="266"/>
      <c r="AR150" s="266"/>
      <c r="AS150" s="266"/>
      <c r="AT150" s="266"/>
      <c r="AU150" s="266"/>
      <c r="AV150" s="266"/>
      <c r="AW150" s="266"/>
      <c r="AX150" s="266"/>
      <c r="AY150" s="266"/>
      <c r="AZ150" s="266"/>
      <c r="BA150" s="266"/>
      <c r="BB150" s="266"/>
      <c r="BC150" s="266"/>
      <c r="BD150" s="266"/>
      <c r="BE150" s="266"/>
      <c r="BF150" s="266"/>
      <c r="BG150" s="266"/>
      <c r="BH150" s="266"/>
      <c r="BI150" s="266"/>
      <c r="BJ150" s="266"/>
      <c r="BK150" s="266"/>
      <c r="BL150" s="266"/>
      <c r="BM150" s="266"/>
      <c r="BN150" s="266"/>
      <c r="BO150" s="266"/>
      <c r="BP150" s="266"/>
      <c r="BQ150" s="266"/>
      <c r="BR150" s="266"/>
      <c r="BS150" s="266"/>
      <c r="BT150" s="266"/>
      <c r="BU150" s="266"/>
      <c r="BV150" s="266"/>
      <c r="BW150" s="266"/>
      <c r="BX150" s="266"/>
      <c r="BY150" s="266"/>
      <c r="BZ150" s="266"/>
      <c r="CA150" s="266"/>
      <c r="CB150" s="266"/>
      <c r="CC150" s="266"/>
      <c r="CD150" s="266"/>
      <c r="CE150" s="266"/>
      <c r="CF150" s="266"/>
      <c r="CG150" s="266"/>
      <c r="CH150" s="266"/>
      <c r="CI150" s="266"/>
      <c r="CJ150" s="266"/>
      <c r="CK150" s="266"/>
      <c r="CL150" s="266"/>
      <c r="CM150" s="266"/>
      <c r="CN150" s="266"/>
      <c r="CO150" s="266"/>
      <c r="CP150" s="266"/>
      <c r="CQ150" s="266"/>
      <c r="CR150" s="266"/>
      <c r="CS150" s="266"/>
      <c r="CT150" s="266"/>
      <c r="CU150" s="266"/>
      <c r="CV150" s="266"/>
      <c r="CW150" s="266"/>
      <c r="CX150" s="266"/>
      <c r="CY150" s="266"/>
      <c r="CZ150" s="266"/>
      <c r="DA150" s="266"/>
      <c r="DB150" s="266"/>
      <c r="DC150" s="266"/>
      <c r="DD150" s="266"/>
      <c r="DE150" s="266"/>
      <c r="DF150" s="266"/>
      <c r="DG150" s="266"/>
      <c r="DH150" s="266"/>
      <c r="DI150" s="266"/>
      <c r="DJ150" s="266"/>
      <c r="DK150" s="266"/>
      <c r="DL150" s="266"/>
      <c r="DM150" s="266"/>
      <c r="DN150" s="266"/>
      <c r="DO150" s="266"/>
      <c r="DP150" s="266"/>
      <c r="DQ150" s="266"/>
      <c r="DR150" s="266"/>
      <c r="DS150" s="266"/>
      <c r="DT150" s="266"/>
      <c r="DU150" s="266"/>
      <c r="DV150" s="266"/>
      <c r="DW150" s="266"/>
      <c r="DX150" s="266"/>
      <c r="DY150" s="266"/>
      <c r="DZ150" s="266"/>
      <c r="EA150" s="266"/>
      <c r="EB150" s="266"/>
      <c r="EC150" s="266"/>
      <c r="ED150" s="266"/>
      <c r="EE150" s="266"/>
      <c r="EF150" s="266"/>
      <c r="EG150" s="266"/>
      <c r="EH150" s="266"/>
      <c r="EI150" s="266"/>
      <c r="EJ150" s="266"/>
      <c r="EK150" s="266"/>
      <c r="EL150" s="266"/>
      <c r="EM150" s="266"/>
      <c r="EN150" s="266"/>
      <c r="EO150" s="266"/>
      <c r="EP150" s="266"/>
      <c r="EQ150" s="266"/>
      <c r="ER150" s="266"/>
      <c r="ES150" s="266"/>
      <c r="ET150" s="266"/>
      <c r="EU150" s="266"/>
      <c r="EV150" s="266"/>
      <c r="EW150" s="266"/>
      <c r="EX150" s="266"/>
      <c r="EY150" s="266"/>
      <c r="EZ150" s="266"/>
      <c r="FA150" s="266"/>
      <c r="FB150" s="266"/>
      <c r="FC150" s="266"/>
      <c r="FD150" s="266"/>
      <c r="FE150" s="266"/>
      <c r="FF150" s="266"/>
      <c r="FG150" s="266"/>
      <c r="FH150" s="266"/>
      <c r="FI150" s="266"/>
      <c r="FJ150" s="266"/>
      <c r="FK150" s="266"/>
      <c r="FL150" s="266"/>
      <c r="FM150" s="266"/>
      <c r="FN150" s="266"/>
      <c r="FO150" s="266"/>
      <c r="FP150" s="266"/>
      <c r="FQ150" s="266"/>
      <c r="FR150" s="266"/>
      <c r="FS150" s="266"/>
      <c r="FT150" s="266"/>
      <c r="FU150" s="266"/>
      <c r="FV150" s="266"/>
      <c r="FW150" s="266"/>
      <c r="FX150" s="266"/>
      <c r="FY150" s="266"/>
      <c r="FZ150" s="266"/>
      <c r="GA150" s="266"/>
      <c r="GB150" s="266"/>
      <c r="GC150" s="266"/>
      <c r="GD150" s="266"/>
      <c r="GE150" s="266"/>
      <c r="GF150" s="266"/>
      <c r="GG150" s="266"/>
      <c r="GH150" s="266"/>
      <c r="GI150" s="266"/>
      <c r="GJ150" s="266"/>
      <c r="GK150" s="266"/>
      <c r="GL150" s="266"/>
      <c r="GM150" s="266"/>
      <c r="GN150" s="266"/>
      <c r="GO150" s="266"/>
      <c r="GP150" s="266"/>
      <c r="GQ150" s="266"/>
      <c r="GR150" s="266"/>
      <c r="GS150" s="266"/>
      <c r="GT150" s="266"/>
      <c r="GU150" s="266"/>
      <c r="GV150" s="266"/>
      <c r="GW150" s="266"/>
      <c r="GX150" s="266"/>
      <c r="GY150" s="266"/>
      <c r="GZ150" s="266"/>
      <c r="HA150" s="266"/>
      <c r="HB150" s="266"/>
      <c r="HC150" s="266"/>
      <c r="HD150" s="266"/>
      <c r="HE150" s="266"/>
      <c r="HF150" s="266"/>
      <c r="HG150" s="266"/>
      <c r="HH150" s="266"/>
      <c r="HI150" s="266"/>
      <c r="HJ150" s="266"/>
      <c r="HK150" s="266"/>
      <c r="HL150" s="266"/>
      <c r="HM150" s="266"/>
      <c r="HN150" s="266"/>
      <c r="HO150" s="266"/>
      <c r="HP150" s="266"/>
      <c r="HQ150" s="266"/>
      <c r="HR150" s="266"/>
      <c r="HS150" s="266"/>
      <c r="HT150" s="266"/>
      <c r="HU150" s="266"/>
      <c r="HV150" s="266"/>
      <c r="HW150" s="266"/>
      <c r="HX150" s="266"/>
      <c r="HY150" s="266"/>
      <c r="HZ150" s="266"/>
      <c r="IA150" s="266"/>
      <c r="IB150" s="266"/>
      <c r="IC150" s="266"/>
      <c r="ID150" s="266"/>
      <c r="IE150" s="266"/>
      <c r="IF150" s="266"/>
      <c r="IG150" s="266"/>
      <c r="IH150" s="266"/>
      <c r="II150" s="266"/>
      <c r="IJ150" s="266"/>
      <c r="IK150" s="266"/>
      <c r="IL150" s="266"/>
      <c r="IM150" s="266"/>
      <c r="IN150" s="266"/>
      <c r="IO150" s="266"/>
      <c r="IP150" s="266"/>
      <c r="IQ150" s="266"/>
      <c r="IR150" s="266"/>
      <c r="IS150" s="266"/>
      <c r="IT150" s="266"/>
      <c r="IU150" s="266"/>
      <c r="IV150" s="266"/>
    </row>
    <row r="151" spans="1:256" x14ac:dyDescent="0.2">
      <c r="A151" s="198" t="s">
        <v>829</v>
      </c>
      <c r="B151" s="201" t="s">
        <v>830</v>
      </c>
      <c r="C151" s="228" t="s">
        <v>776</v>
      </c>
      <c r="D151" s="228">
        <v>1000</v>
      </c>
      <c r="E151" s="228">
        <v>210</v>
      </c>
      <c r="F151" s="228">
        <v>100</v>
      </c>
      <c r="G151" s="228">
        <v>29.9</v>
      </c>
      <c r="H151" s="228">
        <v>15</v>
      </c>
      <c r="I151" s="242">
        <v>8390</v>
      </c>
      <c r="J151" s="256">
        <f>I151*0.7</f>
        <v>5873</v>
      </c>
      <c r="K151" s="266"/>
      <c r="L151" s="266"/>
      <c r="M151" s="266"/>
      <c r="N151" s="266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266"/>
      <c r="Z151" s="266"/>
      <c r="AA151" s="266"/>
      <c r="AB151" s="266"/>
      <c r="AC151" s="266"/>
      <c r="AD151" s="266"/>
      <c r="AE151" s="266"/>
      <c r="AF151" s="266"/>
      <c r="AG151" s="266"/>
      <c r="AH151" s="266"/>
      <c r="AI151" s="266"/>
      <c r="AJ151" s="266"/>
      <c r="AK151" s="266"/>
      <c r="AL151" s="266"/>
      <c r="AM151" s="266"/>
      <c r="AN151" s="266"/>
      <c r="AO151" s="266"/>
      <c r="AP151" s="266"/>
      <c r="AQ151" s="266"/>
      <c r="AR151" s="266"/>
      <c r="AS151" s="266"/>
      <c r="AT151" s="266"/>
      <c r="AU151" s="266"/>
      <c r="AV151" s="266"/>
      <c r="AW151" s="266"/>
      <c r="AX151" s="266"/>
      <c r="AY151" s="266"/>
      <c r="AZ151" s="266"/>
      <c r="BA151" s="266"/>
      <c r="BB151" s="266"/>
      <c r="BC151" s="266"/>
      <c r="BD151" s="266"/>
      <c r="BE151" s="266"/>
      <c r="BF151" s="266"/>
      <c r="BG151" s="266"/>
      <c r="BH151" s="266"/>
      <c r="BI151" s="266"/>
      <c r="BJ151" s="266"/>
      <c r="BK151" s="266"/>
      <c r="BL151" s="266"/>
      <c r="BM151" s="266"/>
      <c r="BN151" s="266"/>
      <c r="BO151" s="266"/>
      <c r="BP151" s="266"/>
      <c r="BQ151" s="266"/>
      <c r="BR151" s="266"/>
      <c r="BS151" s="266"/>
      <c r="BT151" s="266"/>
      <c r="BU151" s="266"/>
      <c r="BV151" s="266"/>
      <c r="BW151" s="266"/>
      <c r="BX151" s="266"/>
      <c r="BY151" s="266"/>
      <c r="BZ151" s="266"/>
      <c r="CA151" s="266"/>
      <c r="CB151" s="266"/>
      <c r="CC151" s="266"/>
      <c r="CD151" s="266"/>
      <c r="CE151" s="266"/>
      <c r="CF151" s="266"/>
      <c r="CG151" s="266"/>
      <c r="CH151" s="266"/>
      <c r="CI151" s="266"/>
      <c r="CJ151" s="266"/>
      <c r="CK151" s="266"/>
      <c r="CL151" s="266"/>
      <c r="CM151" s="266"/>
      <c r="CN151" s="266"/>
      <c r="CO151" s="266"/>
      <c r="CP151" s="266"/>
      <c r="CQ151" s="266"/>
      <c r="CR151" s="266"/>
      <c r="CS151" s="266"/>
      <c r="CT151" s="266"/>
      <c r="CU151" s="266"/>
      <c r="CV151" s="266"/>
      <c r="CW151" s="266"/>
      <c r="CX151" s="266"/>
      <c r="CY151" s="266"/>
      <c r="CZ151" s="266"/>
      <c r="DA151" s="266"/>
      <c r="DB151" s="266"/>
      <c r="DC151" s="266"/>
      <c r="DD151" s="266"/>
      <c r="DE151" s="266"/>
      <c r="DF151" s="266"/>
      <c r="DG151" s="266"/>
      <c r="DH151" s="266"/>
      <c r="DI151" s="266"/>
      <c r="DJ151" s="266"/>
      <c r="DK151" s="266"/>
      <c r="DL151" s="266"/>
      <c r="DM151" s="266"/>
      <c r="DN151" s="266"/>
      <c r="DO151" s="266"/>
      <c r="DP151" s="266"/>
      <c r="DQ151" s="266"/>
      <c r="DR151" s="266"/>
      <c r="DS151" s="266"/>
      <c r="DT151" s="266"/>
      <c r="DU151" s="266"/>
      <c r="DV151" s="266"/>
      <c r="DW151" s="266"/>
      <c r="DX151" s="266"/>
      <c r="DY151" s="266"/>
      <c r="DZ151" s="266"/>
      <c r="EA151" s="266"/>
      <c r="EB151" s="266"/>
      <c r="EC151" s="266"/>
      <c r="ED151" s="266"/>
      <c r="EE151" s="266"/>
      <c r="EF151" s="266"/>
      <c r="EG151" s="266"/>
      <c r="EH151" s="266"/>
      <c r="EI151" s="266"/>
      <c r="EJ151" s="266"/>
      <c r="EK151" s="266"/>
      <c r="EL151" s="266"/>
      <c r="EM151" s="266"/>
      <c r="EN151" s="266"/>
      <c r="EO151" s="266"/>
      <c r="EP151" s="266"/>
      <c r="EQ151" s="266"/>
      <c r="ER151" s="266"/>
      <c r="ES151" s="266"/>
      <c r="ET151" s="266"/>
      <c r="EU151" s="266"/>
      <c r="EV151" s="266"/>
      <c r="EW151" s="266"/>
      <c r="EX151" s="266"/>
      <c r="EY151" s="266"/>
      <c r="EZ151" s="266"/>
      <c r="FA151" s="266"/>
      <c r="FB151" s="266"/>
      <c r="FC151" s="266"/>
      <c r="FD151" s="266"/>
      <c r="FE151" s="266"/>
      <c r="FF151" s="266"/>
      <c r="FG151" s="266"/>
      <c r="FH151" s="266"/>
      <c r="FI151" s="266"/>
      <c r="FJ151" s="266"/>
      <c r="FK151" s="266"/>
      <c r="FL151" s="266"/>
      <c r="FM151" s="266"/>
      <c r="FN151" s="266"/>
      <c r="FO151" s="266"/>
      <c r="FP151" s="266"/>
      <c r="FQ151" s="266"/>
      <c r="FR151" s="266"/>
      <c r="FS151" s="266"/>
      <c r="FT151" s="266"/>
      <c r="FU151" s="266"/>
      <c r="FV151" s="266"/>
      <c r="FW151" s="266"/>
      <c r="FX151" s="266"/>
      <c r="FY151" s="266"/>
      <c r="FZ151" s="266"/>
      <c r="GA151" s="266"/>
      <c r="GB151" s="266"/>
      <c r="GC151" s="266"/>
      <c r="GD151" s="266"/>
      <c r="GE151" s="266"/>
      <c r="GF151" s="266"/>
      <c r="GG151" s="266"/>
      <c r="GH151" s="266"/>
      <c r="GI151" s="266"/>
      <c r="GJ151" s="266"/>
      <c r="GK151" s="266"/>
      <c r="GL151" s="266"/>
      <c r="GM151" s="266"/>
      <c r="GN151" s="266"/>
      <c r="GO151" s="266"/>
      <c r="GP151" s="266"/>
      <c r="GQ151" s="266"/>
      <c r="GR151" s="266"/>
      <c r="GS151" s="266"/>
      <c r="GT151" s="266"/>
      <c r="GU151" s="266"/>
      <c r="GV151" s="266"/>
      <c r="GW151" s="266"/>
      <c r="GX151" s="266"/>
      <c r="GY151" s="266"/>
      <c r="GZ151" s="266"/>
      <c r="HA151" s="266"/>
      <c r="HB151" s="266"/>
      <c r="HC151" s="266"/>
      <c r="HD151" s="266"/>
      <c r="HE151" s="266"/>
      <c r="HF151" s="266"/>
      <c r="HG151" s="266"/>
      <c r="HH151" s="266"/>
      <c r="HI151" s="266"/>
      <c r="HJ151" s="266"/>
      <c r="HK151" s="266"/>
      <c r="HL151" s="266"/>
      <c r="HM151" s="266"/>
      <c r="HN151" s="266"/>
      <c r="HO151" s="266"/>
      <c r="HP151" s="266"/>
      <c r="HQ151" s="266"/>
      <c r="HR151" s="266"/>
      <c r="HS151" s="266"/>
      <c r="HT151" s="266"/>
      <c r="HU151" s="266"/>
      <c r="HV151" s="266"/>
      <c r="HW151" s="266"/>
      <c r="HX151" s="266"/>
      <c r="HY151" s="266"/>
      <c r="HZ151" s="266"/>
      <c r="IA151" s="266"/>
      <c r="IB151" s="266"/>
      <c r="IC151" s="266"/>
      <c r="ID151" s="266"/>
      <c r="IE151" s="266"/>
      <c r="IF151" s="266"/>
      <c r="IG151" s="266"/>
      <c r="IH151" s="266"/>
      <c r="II151" s="266"/>
      <c r="IJ151" s="266"/>
      <c r="IK151" s="266"/>
      <c r="IL151" s="266"/>
      <c r="IM151" s="266"/>
      <c r="IN151" s="266"/>
      <c r="IO151" s="266"/>
      <c r="IP151" s="266"/>
      <c r="IQ151" s="266"/>
      <c r="IR151" s="266"/>
      <c r="IS151" s="266"/>
      <c r="IT151" s="266"/>
      <c r="IU151" s="266"/>
      <c r="IV151" s="266"/>
    </row>
    <row r="152" spans="1:256" x14ac:dyDescent="0.2">
      <c r="A152" s="198" t="s">
        <v>831</v>
      </c>
      <c r="B152" s="201" t="s">
        <v>832</v>
      </c>
      <c r="C152" s="228" t="s">
        <v>776</v>
      </c>
      <c r="D152" s="228">
        <v>1000</v>
      </c>
      <c r="E152" s="228">
        <v>210</v>
      </c>
      <c r="F152" s="228">
        <v>210</v>
      </c>
      <c r="G152" s="228">
        <v>36.58</v>
      </c>
      <c r="H152" s="228">
        <v>15</v>
      </c>
      <c r="I152" s="242">
        <v>9647</v>
      </c>
      <c r="J152" s="256">
        <f>I152*0.7</f>
        <v>6752.9</v>
      </c>
      <c r="K152" s="266"/>
      <c r="L152" s="266"/>
      <c r="M152" s="266"/>
      <c r="N152" s="266"/>
      <c r="O152" s="266"/>
      <c r="P152" s="266"/>
      <c r="Q152" s="266"/>
      <c r="R152" s="266"/>
      <c r="S152" s="266"/>
      <c r="T152" s="266"/>
      <c r="U152" s="266"/>
      <c r="V152" s="266"/>
      <c r="W152" s="266"/>
      <c r="X152" s="266"/>
      <c r="Y152" s="266"/>
      <c r="Z152" s="266"/>
      <c r="AA152" s="266"/>
      <c r="AB152" s="266"/>
      <c r="AC152" s="266"/>
      <c r="AD152" s="266"/>
      <c r="AE152" s="266"/>
      <c r="AF152" s="266"/>
      <c r="AG152" s="266"/>
      <c r="AH152" s="266"/>
      <c r="AI152" s="266"/>
      <c r="AJ152" s="266"/>
      <c r="AK152" s="266"/>
      <c r="AL152" s="266"/>
      <c r="AM152" s="266"/>
      <c r="AN152" s="266"/>
      <c r="AO152" s="266"/>
      <c r="AP152" s="266"/>
      <c r="AQ152" s="266"/>
      <c r="AR152" s="266"/>
      <c r="AS152" s="266"/>
      <c r="AT152" s="266"/>
      <c r="AU152" s="266"/>
      <c r="AV152" s="266"/>
      <c r="AW152" s="266"/>
      <c r="AX152" s="266"/>
      <c r="AY152" s="266"/>
      <c r="AZ152" s="266"/>
      <c r="BA152" s="266"/>
      <c r="BB152" s="266"/>
      <c r="BC152" s="266"/>
      <c r="BD152" s="266"/>
      <c r="BE152" s="266"/>
      <c r="BF152" s="266"/>
      <c r="BG152" s="266"/>
      <c r="BH152" s="266"/>
      <c r="BI152" s="266"/>
      <c r="BJ152" s="266"/>
      <c r="BK152" s="266"/>
      <c r="BL152" s="266"/>
      <c r="BM152" s="266"/>
      <c r="BN152" s="266"/>
      <c r="BO152" s="266"/>
      <c r="BP152" s="266"/>
      <c r="BQ152" s="266"/>
      <c r="BR152" s="266"/>
      <c r="BS152" s="266"/>
      <c r="BT152" s="266"/>
      <c r="BU152" s="266"/>
      <c r="BV152" s="266"/>
      <c r="BW152" s="266"/>
      <c r="BX152" s="266"/>
      <c r="BY152" s="266"/>
      <c r="BZ152" s="266"/>
      <c r="CA152" s="266"/>
      <c r="CB152" s="266"/>
      <c r="CC152" s="266"/>
      <c r="CD152" s="266"/>
      <c r="CE152" s="266"/>
      <c r="CF152" s="266"/>
      <c r="CG152" s="266"/>
      <c r="CH152" s="266"/>
      <c r="CI152" s="266"/>
      <c r="CJ152" s="266"/>
      <c r="CK152" s="266"/>
      <c r="CL152" s="266"/>
      <c r="CM152" s="266"/>
      <c r="CN152" s="266"/>
      <c r="CO152" s="266"/>
      <c r="CP152" s="266"/>
      <c r="CQ152" s="266"/>
      <c r="CR152" s="266"/>
      <c r="CS152" s="266"/>
      <c r="CT152" s="266"/>
      <c r="CU152" s="266"/>
      <c r="CV152" s="266"/>
      <c r="CW152" s="266"/>
      <c r="CX152" s="266"/>
      <c r="CY152" s="266"/>
      <c r="CZ152" s="266"/>
      <c r="DA152" s="266"/>
      <c r="DB152" s="266"/>
      <c r="DC152" s="266"/>
      <c r="DD152" s="266"/>
      <c r="DE152" s="266"/>
      <c r="DF152" s="266"/>
      <c r="DG152" s="266"/>
      <c r="DH152" s="266"/>
      <c r="DI152" s="266"/>
      <c r="DJ152" s="266"/>
      <c r="DK152" s="266"/>
      <c r="DL152" s="266"/>
      <c r="DM152" s="266"/>
      <c r="DN152" s="266"/>
      <c r="DO152" s="266"/>
      <c r="DP152" s="266"/>
      <c r="DQ152" s="266"/>
      <c r="DR152" s="266"/>
      <c r="DS152" s="266"/>
      <c r="DT152" s="266"/>
      <c r="DU152" s="266"/>
      <c r="DV152" s="266"/>
      <c r="DW152" s="266"/>
      <c r="DX152" s="266"/>
      <c r="DY152" s="266"/>
      <c r="DZ152" s="266"/>
      <c r="EA152" s="266"/>
      <c r="EB152" s="266"/>
      <c r="EC152" s="266"/>
      <c r="ED152" s="266"/>
      <c r="EE152" s="266"/>
      <c r="EF152" s="266"/>
      <c r="EG152" s="266"/>
      <c r="EH152" s="266"/>
      <c r="EI152" s="266"/>
      <c r="EJ152" s="266"/>
      <c r="EK152" s="266"/>
      <c r="EL152" s="266"/>
      <c r="EM152" s="266"/>
      <c r="EN152" s="266"/>
      <c r="EO152" s="266"/>
      <c r="EP152" s="266"/>
      <c r="EQ152" s="266"/>
      <c r="ER152" s="266"/>
      <c r="ES152" s="266"/>
      <c r="ET152" s="266"/>
      <c r="EU152" s="266"/>
      <c r="EV152" s="266"/>
      <c r="EW152" s="266"/>
      <c r="EX152" s="266"/>
      <c r="EY152" s="266"/>
      <c r="EZ152" s="266"/>
      <c r="FA152" s="266"/>
      <c r="FB152" s="266"/>
      <c r="FC152" s="266"/>
      <c r="FD152" s="266"/>
      <c r="FE152" s="266"/>
      <c r="FF152" s="266"/>
      <c r="FG152" s="266"/>
      <c r="FH152" s="266"/>
      <c r="FI152" s="266"/>
      <c r="FJ152" s="266"/>
      <c r="FK152" s="266"/>
      <c r="FL152" s="266"/>
      <c r="FM152" s="266"/>
      <c r="FN152" s="266"/>
      <c r="FO152" s="266"/>
      <c r="FP152" s="266"/>
      <c r="FQ152" s="266"/>
      <c r="FR152" s="266"/>
      <c r="FS152" s="266"/>
      <c r="FT152" s="266"/>
      <c r="FU152" s="266"/>
      <c r="FV152" s="266"/>
      <c r="FW152" s="266"/>
      <c r="FX152" s="266"/>
      <c r="FY152" s="266"/>
      <c r="FZ152" s="266"/>
      <c r="GA152" s="266"/>
      <c r="GB152" s="266"/>
      <c r="GC152" s="266"/>
      <c r="GD152" s="266"/>
      <c r="GE152" s="266"/>
      <c r="GF152" s="266"/>
      <c r="GG152" s="266"/>
      <c r="GH152" s="266"/>
      <c r="GI152" s="266"/>
      <c r="GJ152" s="266"/>
      <c r="GK152" s="266"/>
      <c r="GL152" s="266"/>
      <c r="GM152" s="266"/>
      <c r="GN152" s="266"/>
      <c r="GO152" s="266"/>
      <c r="GP152" s="266"/>
      <c r="GQ152" s="266"/>
      <c r="GR152" s="266"/>
      <c r="GS152" s="266"/>
      <c r="GT152" s="266"/>
      <c r="GU152" s="266"/>
      <c r="GV152" s="266"/>
      <c r="GW152" s="266"/>
      <c r="GX152" s="266"/>
      <c r="GY152" s="266"/>
      <c r="GZ152" s="266"/>
      <c r="HA152" s="266"/>
      <c r="HB152" s="266"/>
      <c r="HC152" s="266"/>
      <c r="HD152" s="266"/>
      <c r="HE152" s="266"/>
      <c r="HF152" s="266"/>
      <c r="HG152" s="266"/>
      <c r="HH152" s="266"/>
      <c r="HI152" s="266"/>
      <c r="HJ152" s="266"/>
      <c r="HK152" s="266"/>
      <c r="HL152" s="266"/>
      <c r="HM152" s="266"/>
      <c r="HN152" s="266"/>
      <c r="HO152" s="266"/>
      <c r="HP152" s="266"/>
      <c r="HQ152" s="266"/>
      <c r="HR152" s="266"/>
      <c r="HS152" s="266"/>
      <c r="HT152" s="266"/>
      <c r="HU152" s="266"/>
      <c r="HV152" s="266"/>
      <c r="HW152" s="266"/>
      <c r="HX152" s="266"/>
      <c r="HY152" s="266"/>
      <c r="HZ152" s="266"/>
      <c r="IA152" s="266"/>
      <c r="IB152" s="266"/>
      <c r="IC152" s="266"/>
      <c r="ID152" s="266"/>
      <c r="IE152" s="266"/>
      <c r="IF152" s="266"/>
      <c r="IG152" s="266"/>
      <c r="IH152" s="266"/>
      <c r="II152" s="266"/>
      <c r="IJ152" s="266"/>
      <c r="IK152" s="266"/>
      <c r="IL152" s="266"/>
      <c r="IM152" s="266"/>
      <c r="IN152" s="266"/>
      <c r="IO152" s="266"/>
      <c r="IP152" s="266"/>
      <c r="IQ152" s="266"/>
      <c r="IR152" s="266"/>
      <c r="IS152" s="266"/>
      <c r="IT152" s="266"/>
      <c r="IU152" s="266"/>
      <c r="IV152" s="266"/>
    </row>
    <row r="153" spans="1:256" x14ac:dyDescent="0.2">
      <c r="A153" s="198" t="s">
        <v>833</v>
      </c>
      <c r="B153" s="201" t="s">
        <v>834</v>
      </c>
      <c r="C153" s="228" t="s">
        <v>776</v>
      </c>
      <c r="D153" s="228">
        <v>1000</v>
      </c>
      <c r="E153" s="228">
        <v>210</v>
      </c>
      <c r="F153" s="228">
        <v>260</v>
      </c>
      <c r="G153" s="228">
        <v>40.58</v>
      </c>
      <c r="H153" s="228">
        <v>15</v>
      </c>
      <c r="I153" s="242">
        <v>10446</v>
      </c>
      <c r="J153" s="256">
        <f>I153*0.7</f>
        <v>7312.2</v>
      </c>
      <c r="K153" s="266"/>
      <c r="L153" s="266"/>
      <c r="M153" s="266"/>
      <c r="N153" s="266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  <c r="AA153" s="266"/>
      <c r="AB153" s="266"/>
      <c r="AC153" s="266"/>
      <c r="AD153" s="266"/>
      <c r="AE153" s="266"/>
      <c r="AF153" s="266"/>
      <c r="AG153" s="266"/>
      <c r="AH153" s="266"/>
      <c r="AI153" s="266"/>
      <c r="AJ153" s="266"/>
      <c r="AK153" s="266"/>
      <c r="AL153" s="266"/>
      <c r="AM153" s="266"/>
      <c r="AN153" s="266"/>
      <c r="AO153" s="266"/>
      <c r="AP153" s="266"/>
      <c r="AQ153" s="266"/>
      <c r="AR153" s="266"/>
      <c r="AS153" s="266"/>
      <c r="AT153" s="266"/>
      <c r="AU153" s="266"/>
      <c r="AV153" s="266"/>
      <c r="AW153" s="266"/>
      <c r="AX153" s="266"/>
      <c r="AY153" s="266"/>
      <c r="AZ153" s="266"/>
      <c r="BA153" s="266"/>
      <c r="BB153" s="266"/>
      <c r="BC153" s="266"/>
      <c r="BD153" s="266"/>
      <c r="BE153" s="266"/>
      <c r="BF153" s="266"/>
      <c r="BG153" s="266"/>
      <c r="BH153" s="266"/>
      <c r="BI153" s="266"/>
      <c r="BJ153" s="266"/>
      <c r="BK153" s="266"/>
      <c r="BL153" s="266"/>
      <c r="BM153" s="266"/>
      <c r="BN153" s="266"/>
      <c r="BO153" s="266"/>
      <c r="BP153" s="266"/>
      <c r="BQ153" s="266"/>
      <c r="BR153" s="266"/>
      <c r="BS153" s="266"/>
      <c r="BT153" s="266"/>
      <c r="BU153" s="266"/>
      <c r="BV153" s="266"/>
      <c r="BW153" s="266"/>
      <c r="BX153" s="266"/>
      <c r="BY153" s="266"/>
      <c r="BZ153" s="266"/>
      <c r="CA153" s="266"/>
      <c r="CB153" s="266"/>
      <c r="CC153" s="266"/>
      <c r="CD153" s="266"/>
      <c r="CE153" s="266"/>
      <c r="CF153" s="266"/>
      <c r="CG153" s="266"/>
      <c r="CH153" s="266"/>
      <c r="CI153" s="266"/>
      <c r="CJ153" s="266"/>
      <c r="CK153" s="266"/>
      <c r="CL153" s="266"/>
      <c r="CM153" s="266"/>
      <c r="CN153" s="266"/>
      <c r="CO153" s="266"/>
      <c r="CP153" s="266"/>
      <c r="CQ153" s="266"/>
      <c r="CR153" s="266"/>
      <c r="CS153" s="266"/>
      <c r="CT153" s="266"/>
      <c r="CU153" s="266"/>
      <c r="CV153" s="266"/>
      <c r="CW153" s="266"/>
      <c r="CX153" s="266"/>
      <c r="CY153" s="266"/>
      <c r="CZ153" s="266"/>
      <c r="DA153" s="266"/>
      <c r="DB153" s="266"/>
      <c r="DC153" s="266"/>
      <c r="DD153" s="266"/>
      <c r="DE153" s="266"/>
      <c r="DF153" s="266"/>
      <c r="DG153" s="266"/>
      <c r="DH153" s="266"/>
      <c r="DI153" s="266"/>
      <c r="DJ153" s="266"/>
      <c r="DK153" s="266"/>
      <c r="DL153" s="266"/>
      <c r="DM153" s="266"/>
      <c r="DN153" s="266"/>
      <c r="DO153" s="266"/>
      <c r="DP153" s="266"/>
      <c r="DQ153" s="266"/>
      <c r="DR153" s="266"/>
      <c r="DS153" s="266"/>
      <c r="DT153" s="266"/>
      <c r="DU153" s="266"/>
      <c r="DV153" s="266"/>
      <c r="DW153" s="266"/>
      <c r="DX153" s="266"/>
      <c r="DY153" s="266"/>
      <c r="DZ153" s="266"/>
      <c r="EA153" s="266"/>
      <c r="EB153" s="266"/>
      <c r="EC153" s="266"/>
      <c r="ED153" s="266"/>
      <c r="EE153" s="266"/>
      <c r="EF153" s="266"/>
      <c r="EG153" s="266"/>
      <c r="EH153" s="266"/>
      <c r="EI153" s="266"/>
      <c r="EJ153" s="266"/>
      <c r="EK153" s="266"/>
      <c r="EL153" s="266"/>
      <c r="EM153" s="266"/>
      <c r="EN153" s="266"/>
      <c r="EO153" s="266"/>
      <c r="EP153" s="266"/>
      <c r="EQ153" s="266"/>
      <c r="ER153" s="266"/>
      <c r="ES153" s="266"/>
      <c r="ET153" s="266"/>
      <c r="EU153" s="266"/>
      <c r="EV153" s="266"/>
      <c r="EW153" s="266"/>
      <c r="EX153" s="266"/>
      <c r="EY153" s="266"/>
      <c r="EZ153" s="266"/>
      <c r="FA153" s="266"/>
      <c r="FB153" s="266"/>
      <c r="FC153" s="266"/>
      <c r="FD153" s="266"/>
      <c r="FE153" s="266"/>
      <c r="FF153" s="266"/>
      <c r="FG153" s="266"/>
      <c r="FH153" s="266"/>
      <c r="FI153" s="266"/>
      <c r="FJ153" s="266"/>
      <c r="FK153" s="266"/>
      <c r="FL153" s="266"/>
      <c r="FM153" s="266"/>
      <c r="FN153" s="266"/>
      <c r="FO153" s="266"/>
      <c r="FP153" s="266"/>
      <c r="FQ153" s="266"/>
      <c r="FR153" s="266"/>
      <c r="FS153" s="266"/>
      <c r="FT153" s="266"/>
      <c r="FU153" s="266"/>
      <c r="FV153" s="266"/>
      <c r="FW153" s="266"/>
      <c r="FX153" s="266"/>
      <c r="FY153" s="266"/>
      <c r="FZ153" s="266"/>
      <c r="GA153" s="266"/>
      <c r="GB153" s="266"/>
      <c r="GC153" s="266"/>
      <c r="GD153" s="266"/>
      <c r="GE153" s="266"/>
      <c r="GF153" s="266"/>
      <c r="GG153" s="266"/>
      <c r="GH153" s="266"/>
      <c r="GI153" s="266"/>
      <c r="GJ153" s="266"/>
      <c r="GK153" s="266"/>
      <c r="GL153" s="266"/>
      <c r="GM153" s="266"/>
      <c r="GN153" s="266"/>
      <c r="GO153" s="266"/>
      <c r="GP153" s="266"/>
      <c r="GQ153" s="266"/>
      <c r="GR153" s="266"/>
      <c r="GS153" s="266"/>
      <c r="GT153" s="266"/>
      <c r="GU153" s="266"/>
      <c r="GV153" s="266"/>
      <c r="GW153" s="266"/>
      <c r="GX153" s="266"/>
      <c r="GY153" s="266"/>
      <c r="GZ153" s="266"/>
      <c r="HA153" s="266"/>
      <c r="HB153" s="266"/>
      <c r="HC153" s="266"/>
      <c r="HD153" s="266"/>
      <c r="HE153" s="266"/>
      <c r="HF153" s="266"/>
      <c r="HG153" s="266"/>
      <c r="HH153" s="266"/>
      <c r="HI153" s="266"/>
      <c r="HJ153" s="266"/>
      <c r="HK153" s="266"/>
      <c r="HL153" s="266"/>
      <c r="HM153" s="266"/>
      <c r="HN153" s="266"/>
      <c r="HO153" s="266"/>
      <c r="HP153" s="266"/>
      <c r="HQ153" s="266"/>
      <c r="HR153" s="266"/>
      <c r="HS153" s="266"/>
      <c r="HT153" s="266"/>
      <c r="HU153" s="266"/>
      <c r="HV153" s="266"/>
      <c r="HW153" s="266"/>
      <c r="HX153" s="266"/>
      <c r="HY153" s="266"/>
      <c r="HZ153" s="266"/>
      <c r="IA153" s="266"/>
      <c r="IB153" s="266"/>
      <c r="IC153" s="266"/>
      <c r="ID153" s="266"/>
      <c r="IE153" s="266"/>
      <c r="IF153" s="266"/>
      <c r="IG153" s="266"/>
      <c r="IH153" s="266"/>
      <c r="II153" s="266"/>
      <c r="IJ153" s="266"/>
      <c r="IK153" s="266"/>
      <c r="IL153" s="266"/>
      <c r="IM153" s="266"/>
      <c r="IN153" s="266"/>
      <c r="IO153" s="266"/>
      <c r="IP153" s="266"/>
      <c r="IQ153" s="266"/>
      <c r="IR153" s="266"/>
      <c r="IS153" s="266"/>
      <c r="IT153" s="266"/>
      <c r="IU153" s="266"/>
      <c r="IV153" s="266"/>
    </row>
    <row r="154" spans="1:256" x14ac:dyDescent="0.2">
      <c r="A154" s="198" t="s">
        <v>835</v>
      </c>
      <c r="B154" s="201" t="s">
        <v>836</v>
      </c>
      <c r="C154" s="228" t="s">
        <v>776</v>
      </c>
      <c r="D154" s="228">
        <v>1000</v>
      </c>
      <c r="E154" s="228">
        <v>210</v>
      </c>
      <c r="F154" s="228">
        <v>310</v>
      </c>
      <c r="G154" s="228">
        <v>44.91</v>
      </c>
      <c r="H154" s="228">
        <v>15</v>
      </c>
      <c r="I154" s="242">
        <v>11221</v>
      </c>
      <c r="J154" s="256">
        <f>I154*0.7</f>
        <v>7854.7</v>
      </c>
      <c r="K154" s="266"/>
      <c r="L154" s="266"/>
      <c r="M154" s="266"/>
      <c r="N154" s="266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266"/>
      <c r="Z154" s="266"/>
      <c r="AA154" s="266"/>
      <c r="AB154" s="266"/>
      <c r="AC154" s="266"/>
      <c r="AD154" s="266"/>
      <c r="AE154" s="266"/>
      <c r="AF154" s="266"/>
      <c r="AG154" s="266"/>
      <c r="AH154" s="266"/>
      <c r="AI154" s="266"/>
      <c r="AJ154" s="266"/>
      <c r="AK154" s="266"/>
      <c r="AL154" s="266"/>
      <c r="AM154" s="266"/>
      <c r="AN154" s="266"/>
      <c r="AO154" s="266"/>
      <c r="AP154" s="266"/>
      <c r="AQ154" s="266"/>
      <c r="AR154" s="266"/>
      <c r="AS154" s="266"/>
      <c r="AT154" s="266"/>
      <c r="AU154" s="266"/>
      <c r="AV154" s="266"/>
      <c r="AW154" s="266"/>
      <c r="AX154" s="266"/>
      <c r="AY154" s="266"/>
      <c r="AZ154" s="266"/>
      <c r="BA154" s="266"/>
      <c r="BB154" s="266"/>
      <c r="BC154" s="266"/>
      <c r="BD154" s="266"/>
      <c r="BE154" s="266"/>
      <c r="BF154" s="266"/>
      <c r="BG154" s="266"/>
      <c r="BH154" s="266"/>
      <c r="BI154" s="266"/>
      <c r="BJ154" s="266"/>
      <c r="BK154" s="266"/>
      <c r="BL154" s="266"/>
      <c r="BM154" s="266"/>
      <c r="BN154" s="266"/>
      <c r="BO154" s="266"/>
      <c r="BP154" s="266"/>
      <c r="BQ154" s="266"/>
      <c r="BR154" s="266"/>
      <c r="BS154" s="266"/>
      <c r="BT154" s="266"/>
      <c r="BU154" s="266"/>
      <c r="BV154" s="266"/>
      <c r="BW154" s="266"/>
      <c r="BX154" s="266"/>
      <c r="BY154" s="266"/>
      <c r="BZ154" s="266"/>
      <c r="CA154" s="266"/>
      <c r="CB154" s="266"/>
      <c r="CC154" s="266"/>
      <c r="CD154" s="266"/>
      <c r="CE154" s="266"/>
      <c r="CF154" s="266"/>
      <c r="CG154" s="266"/>
      <c r="CH154" s="266"/>
      <c r="CI154" s="266"/>
      <c r="CJ154" s="266"/>
      <c r="CK154" s="266"/>
      <c r="CL154" s="266"/>
      <c r="CM154" s="266"/>
      <c r="CN154" s="266"/>
      <c r="CO154" s="266"/>
      <c r="CP154" s="266"/>
      <c r="CQ154" s="266"/>
      <c r="CR154" s="266"/>
      <c r="CS154" s="266"/>
      <c r="CT154" s="266"/>
      <c r="CU154" s="266"/>
      <c r="CV154" s="266"/>
      <c r="CW154" s="266"/>
      <c r="CX154" s="266"/>
      <c r="CY154" s="266"/>
      <c r="CZ154" s="266"/>
      <c r="DA154" s="266"/>
      <c r="DB154" s="266"/>
      <c r="DC154" s="266"/>
      <c r="DD154" s="266"/>
      <c r="DE154" s="266"/>
      <c r="DF154" s="266"/>
      <c r="DG154" s="266"/>
      <c r="DH154" s="266"/>
      <c r="DI154" s="266"/>
      <c r="DJ154" s="266"/>
      <c r="DK154" s="266"/>
      <c r="DL154" s="266"/>
      <c r="DM154" s="266"/>
      <c r="DN154" s="266"/>
      <c r="DO154" s="266"/>
      <c r="DP154" s="266"/>
      <c r="DQ154" s="266"/>
      <c r="DR154" s="266"/>
      <c r="DS154" s="266"/>
      <c r="DT154" s="266"/>
      <c r="DU154" s="266"/>
      <c r="DV154" s="266"/>
      <c r="DW154" s="266"/>
      <c r="DX154" s="266"/>
      <c r="DY154" s="266"/>
      <c r="DZ154" s="266"/>
      <c r="EA154" s="266"/>
      <c r="EB154" s="266"/>
      <c r="EC154" s="266"/>
      <c r="ED154" s="266"/>
      <c r="EE154" s="266"/>
      <c r="EF154" s="266"/>
      <c r="EG154" s="266"/>
      <c r="EH154" s="266"/>
      <c r="EI154" s="266"/>
      <c r="EJ154" s="266"/>
      <c r="EK154" s="266"/>
      <c r="EL154" s="266"/>
      <c r="EM154" s="266"/>
      <c r="EN154" s="266"/>
      <c r="EO154" s="266"/>
      <c r="EP154" s="266"/>
      <c r="EQ154" s="266"/>
      <c r="ER154" s="266"/>
      <c r="ES154" s="266"/>
      <c r="ET154" s="266"/>
      <c r="EU154" s="266"/>
      <c r="EV154" s="266"/>
      <c r="EW154" s="266"/>
      <c r="EX154" s="266"/>
      <c r="EY154" s="266"/>
      <c r="EZ154" s="266"/>
      <c r="FA154" s="266"/>
      <c r="FB154" s="266"/>
      <c r="FC154" s="266"/>
      <c r="FD154" s="266"/>
      <c r="FE154" s="266"/>
      <c r="FF154" s="266"/>
      <c r="FG154" s="266"/>
      <c r="FH154" s="266"/>
      <c r="FI154" s="266"/>
      <c r="FJ154" s="266"/>
      <c r="FK154" s="266"/>
      <c r="FL154" s="266"/>
      <c r="FM154" s="266"/>
      <c r="FN154" s="266"/>
      <c r="FO154" s="266"/>
      <c r="FP154" s="266"/>
      <c r="FQ154" s="266"/>
      <c r="FR154" s="266"/>
      <c r="FS154" s="266"/>
      <c r="FT154" s="266"/>
      <c r="FU154" s="266"/>
      <c r="FV154" s="266"/>
      <c r="FW154" s="266"/>
      <c r="FX154" s="266"/>
      <c r="FY154" s="266"/>
      <c r="FZ154" s="266"/>
      <c r="GA154" s="266"/>
      <c r="GB154" s="266"/>
      <c r="GC154" s="266"/>
      <c r="GD154" s="266"/>
      <c r="GE154" s="266"/>
      <c r="GF154" s="266"/>
      <c r="GG154" s="266"/>
      <c r="GH154" s="266"/>
      <c r="GI154" s="266"/>
      <c r="GJ154" s="266"/>
      <c r="GK154" s="266"/>
      <c r="GL154" s="266"/>
      <c r="GM154" s="266"/>
      <c r="GN154" s="266"/>
      <c r="GO154" s="266"/>
      <c r="GP154" s="266"/>
      <c r="GQ154" s="266"/>
      <c r="GR154" s="266"/>
      <c r="GS154" s="266"/>
      <c r="GT154" s="266"/>
      <c r="GU154" s="266"/>
      <c r="GV154" s="266"/>
      <c r="GW154" s="266"/>
      <c r="GX154" s="266"/>
      <c r="GY154" s="266"/>
      <c r="GZ154" s="266"/>
      <c r="HA154" s="266"/>
      <c r="HB154" s="266"/>
      <c r="HC154" s="266"/>
      <c r="HD154" s="266"/>
      <c r="HE154" s="266"/>
      <c r="HF154" s="266"/>
      <c r="HG154" s="266"/>
      <c r="HH154" s="266"/>
      <c r="HI154" s="266"/>
      <c r="HJ154" s="266"/>
      <c r="HK154" s="266"/>
      <c r="HL154" s="266"/>
      <c r="HM154" s="266"/>
      <c r="HN154" s="266"/>
      <c r="HO154" s="266"/>
      <c r="HP154" s="266"/>
      <c r="HQ154" s="266"/>
      <c r="HR154" s="266"/>
      <c r="HS154" s="266"/>
      <c r="HT154" s="266"/>
      <c r="HU154" s="266"/>
      <c r="HV154" s="266"/>
      <c r="HW154" s="266"/>
      <c r="HX154" s="266"/>
      <c r="HY154" s="266"/>
      <c r="HZ154" s="266"/>
      <c r="IA154" s="266"/>
      <c r="IB154" s="266"/>
      <c r="IC154" s="266"/>
      <c r="ID154" s="266"/>
      <c r="IE154" s="266"/>
      <c r="IF154" s="266"/>
      <c r="IG154" s="266"/>
      <c r="IH154" s="266"/>
      <c r="II154" s="266"/>
      <c r="IJ154" s="266"/>
      <c r="IK154" s="266"/>
      <c r="IL154" s="266"/>
      <c r="IM154" s="266"/>
      <c r="IN154" s="266"/>
      <c r="IO154" s="266"/>
      <c r="IP154" s="266"/>
      <c r="IQ154" s="266"/>
      <c r="IR154" s="266"/>
      <c r="IS154" s="266"/>
      <c r="IT154" s="266"/>
      <c r="IU154" s="266"/>
      <c r="IV154" s="266"/>
    </row>
    <row r="155" spans="1:256" x14ac:dyDescent="0.2">
      <c r="A155" s="198" t="s">
        <v>1348</v>
      </c>
      <c r="B155" s="201" t="s">
        <v>1349</v>
      </c>
      <c r="C155" s="228" t="s">
        <v>774</v>
      </c>
      <c r="D155" s="228">
        <v>1000</v>
      </c>
      <c r="E155" s="228">
        <v>210</v>
      </c>
      <c r="F155" s="228">
        <v>500</v>
      </c>
      <c r="G155" s="228">
        <v>40.799999999999997</v>
      </c>
      <c r="H155" s="228">
        <v>10</v>
      </c>
      <c r="I155" s="242">
        <v>6549</v>
      </c>
      <c r="J155" s="256">
        <f>I155*0.7</f>
        <v>4584.2999999999993</v>
      </c>
      <c r="K155" s="266"/>
      <c r="L155" s="266"/>
      <c r="M155" s="266"/>
      <c r="N155" s="266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266"/>
      <c r="Z155" s="266"/>
      <c r="AA155" s="266"/>
      <c r="AB155" s="266"/>
      <c r="AC155" s="266"/>
      <c r="AD155" s="266"/>
      <c r="AE155" s="266"/>
      <c r="AF155" s="266"/>
      <c r="AG155" s="266"/>
      <c r="AH155" s="266"/>
      <c r="AI155" s="266"/>
      <c r="AJ155" s="266"/>
      <c r="AK155" s="266"/>
      <c r="AL155" s="266"/>
      <c r="AM155" s="266"/>
      <c r="AN155" s="266"/>
      <c r="AO155" s="266"/>
      <c r="AP155" s="266"/>
      <c r="AQ155" s="266"/>
      <c r="AR155" s="266"/>
      <c r="AS155" s="266"/>
      <c r="AT155" s="266"/>
      <c r="AU155" s="266"/>
      <c r="AV155" s="266"/>
      <c r="AW155" s="266"/>
      <c r="AX155" s="266"/>
      <c r="AY155" s="266"/>
      <c r="AZ155" s="266"/>
      <c r="BA155" s="266"/>
      <c r="BB155" s="266"/>
      <c r="BC155" s="266"/>
      <c r="BD155" s="266"/>
      <c r="BE155" s="266"/>
      <c r="BF155" s="266"/>
      <c r="BG155" s="266"/>
      <c r="BH155" s="266"/>
      <c r="BI155" s="266"/>
      <c r="BJ155" s="266"/>
      <c r="BK155" s="266"/>
      <c r="BL155" s="266"/>
      <c r="BM155" s="266"/>
      <c r="BN155" s="266"/>
      <c r="BO155" s="266"/>
      <c r="BP155" s="266"/>
      <c r="BQ155" s="266"/>
      <c r="BR155" s="266"/>
      <c r="BS155" s="266"/>
      <c r="BT155" s="266"/>
      <c r="BU155" s="266"/>
      <c r="BV155" s="266"/>
      <c r="BW155" s="266"/>
      <c r="BX155" s="266"/>
      <c r="BY155" s="266"/>
      <c r="BZ155" s="266"/>
      <c r="CA155" s="266"/>
      <c r="CB155" s="266"/>
      <c r="CC155" s="266"/>
      <c r="CD155" s="266"/>
      <c r="CE155" s="266"/>
      <c r="CF155" s="266"/>
      <c r="CG155" s="266"/>
      <c r="CH155" s="266"/>
      <c r="CI155" s="266"/>
      <c r="CJ155" s="266"/>
      <c r="CK155" s="266"/>
      <c r="CL155" s="266"/>
      <c r="CM155" s="266"/>
      <c r="CN155" s="266"/>
      <c r="CO155" s="266"/>
      <c r="CP155" s="266"/>
      <c r="CQ155" s="266"/>
      <c r="CR155" s="266"/>
      <c r="CS155" s="266"/>
      <c r="CT155" s="266"/>
      <c r="CU155" s="266"/>
      <c r="CV155" s="266"/>
      <c r="CW155" s="266"/>
      <c r="CX155" s="266"/>
      <c r="CY155" s="266"/>
      <c r="CZ155" s="266"/>
      <c r="DA155" s="266"/>
      <c r="DB155" s="266"/>
      <c r="DC155" s="266"/>
      <c r="DD155" s="266"/>
      <c r="DE155" s="266"/>
      <c r="DF155" s="266"/>
      <c r="DG155" s="266"/>
      <c r="DH155" s="266"/>
      <c r="DI155" s="266"/>
      <c r="DJ155" s="266"/>
      <c r="DK155" s="266"/>
      <c r="DL155" s="266"/>
      <c r="DM155" s="266"/>
      <c r="DN155" s="266"/>
      <c r="DO155" s="266"/>
      <c r="DP155" s="266"/>
      <c r="DQ155" s="266"/>
      <c r="DR155" s="266"/>
      <c r="DS155" s="266"/>
      <c r="DT155" s="266"/>
      <c r="DU155" s="266"/>
      <c r="DV155" s="266"/>
      <c r="DW155" s="266"/>
      <c r="DX155" s="266"/>
      <c r="DY155" s="266"/>
      <c r="DZ155" s="266"/>
      <c r="EA155" s="266"/>
      <c r="EB155" s="266"/>
      <c r="EC155" s="266"/>
      <c r="ED155" s="266"/>
      <c r="EE155" s="266"/>
      <c r="EF155" s="266"/>
      <c r="EG155" s="266"/>
      <c r="EH155" s="266"/>
      <c r="EI155" s="266"/>
      <c r="EJ155" s="266"/>
      <c r="EK155" s="266"/>
      <c r="EL155" s="266"/>
      <c r="EM155" s="266"/>
      <c r="EN155" s="266"/>
      <c r="EO155" s="266"/>
      <c r="EP155" s="266"/>
      <c r="EQ155" s="266"/>
      <c r="ER155" s="266"/>
      <c r="ES155" s="266"/>
      <c r="ET155" s="266"/>
      <c r="EU155" s="266"/>
      <c r="EV155" s="266"/>
      <c r="EW155" s="266"/>
      <c r="EX155" s="266"/>
      <c r="EY155" s="266"/>
      <c r="EZ155" s="266"/>
      <c r="FA155" s="266"/>
      <c r="FB155" s="266"/>
      <c r="FC155" s="266"/>
      <c r="FD155" s="266"/>
      <c r="FE155" s="266"/>
      <c r="FF155" s="266"/>
      <c r="FG155" s="266"/>
      <c r="FH155" s="266"/>
      <c r="FI155" s="266"/>
      <c r="FJ155" s="266"/>
      <c r="FK155" s="266"/>
      <c r="FL155" s="266"/>
      <c r="FM155" s="266"/>
      <c r="FN155" s="266"/>
      <c r="FO155" s="266"/>
      <c r="FP155" s="266"/>
      <c r="FQ155" s="266"/>
      <c r="FR155" s="266"/>
      <c r="FS155" s="266"/>
      <c r="FT155" s="266"/>
      <c r="FU155" s="266"/>
      <c r="FV155" s="266"/>
      <c r="FW155" s="266"/>
      <c r="FX155" s="266"/>
      <c r="FY155" s="266"/>
      <c r="FZ155" s="266"/>
      <c r="GA155" s="266"/>
      <c r="GB155" s="266"/>
      <c r="GC155" s="266"/>
      <c r="GD155" s="266"/>
      <c r="GE155" s="266"/>
      <c r="GF155" s="266"/>
      <c r="GG155" s="266"/>
      <c r="GH155" s="266"/>
      <c r="GI155" s="266"/>
      <c r="GJ155" s="266"/>
      <c r="GK155" s="266"/>
      <c r="GL155" s="266"/>
      <c r="GM155" s="266"/>
      <c r="GN155" s="266"/>
      <c r="GO155" s="266"/>
      <c r="GP155" s="266"/>
      <c r="GQ155" s="266"/>
      <c r="GR155" s="266"/>
      <c r="GS155" s="266"/>
      <c r="GT155" s="266"/>
      <c r="GU155" s="266"/>
      <c r="GV155" s="266"/>
      <c r="GW155" s="266"/>
      <c r="GX155" s="266"/>
      <c r="GY155" s="266"/>
      <c r="GZ155" s="266"/>
      <c r="HA155" s="266"/>
      <c r="HB155" s="266"/>
      <c r="HC155" s="266"/>
      <c r="HD155" s="266"/>
      <c r="HE155" s="266"/>
      <c r="HF155" s="266"/>
      <c r="HG155" s="266"/>
      <c r="HH155" s="266"/>
      <c r="HI155" s="266"/>
      <c r="HJ155" s="266"/>
      <c r="HK155" s="266"/>
      <c r="HL155" s="266"/>
      <c r="HM155" s="266"/>
      <c r="HN155" s="266"/>
      <c r="HO155" s="266"/>
      <c r="HP155" s="266"/>
      <c r="HQ155" s="266"/>
      <c r="HR155" s="266"/>
      <c r="HS155" s="266"/>
      <c r="HT155" s="266"/>
      <c r="HU155" s="266"/>
      <c r="HV155" s="266"/>
      <c r="HW155" s="266"/>
      <c r="HX155" s="266"/>
      <c r="HY155" s="266"/>
      <c r="HZ155" s="266"/>
      <c r="IA155" s="266"/>
      <c r="IB155" s="266"/>
      <c r="IC155" s="266"/>
      <c r="ID155" s="266"/>
      <c r="IE155" s="266"/>
      <c r="IF155" s="266"/>
      <c r="IG155" s="266"/>
      <c r="IH155" s="266"/>
      <c r="II155" s="266"/>
      <c r="IJ155" s="266"/>
      <c r="IK155" s="266"/>
      <c r="IL155" s="266"/>
      <c r="IM155" s="266"/>
      <c r="IN155" s="266"/>
      <c r="IO155" s="266"/>
      <c r="IP155" s="266"/>
      <c r="IQ155" s="266"/>
      <c r="IR155" s="266"/>
      <c r="IS155" s="266"/>
      <c r="IT155" s="266"/>
      <c r="IU155" s="266"/>
      <c r="IV155" s="266"/>
    </row>
    <row r="156" spans="1:256" ht="12.75" customHeight="1" x14ac:dyDescent="0.2">
      <c r="A156" s="195" t="s">
        <v>693</v>
      </c>
      <c r="B156" s="216"/>
      <c r="C156" s="216"/>
      <c r="D156" s="216"/>
      <c r="E156" s="216"/>
      <c r="F156" s="216"/>
      <c r="G156" s="216"/>
      <c r="H156" s="216"/>
      <c r="I156" s="239"/>
      <c r="J156" s="253" t="str">
        <f>IFERROR(I156/#REF!-1,"")</f>
        <v/>
      </c>
      <c r="K156" s="266"/>
      <c r="L156" s="266"/>
      <c r="M156" s="266"/>
      <c r="N156" s="266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266"/>
      <c r="Z156" s="266"/>
      <c r="AA156" s="266"/>
      <c r="AB156" s="266"/>
      <c r="AC156" s="266"/>
      <c r="AD156" s="266"/>
      <c r="AE156" s="266"/>
      <c r="AF156" s="266"/>
      <c r="AG156" s="266"/>
      <c r="AH156" s="266"/>
      <c r="AI156" s="266"/>
      <c r="AJ156" s="266"/>
      <c r="AK156" s="266"/>
      <c r="AL156" s="266"/>
      <c r="AM156" s="266"/>
      <c r="AN156" s="266"/>
      <c r="AO156" s="266"/>
      <c r="AP156" s="266"/>
      <c r="AQ156" s="266"/>
      <c r="AR156" s="266"/>
      <c r="AS156" s="266"/>
      <c r="AT156" s="266"/>
      <c r="AU156" s="266"/>
      <c r="AV156" s="266"/>
      <c r="AW156" s="266"/>
      <c r="AX156" s="266"/>
      <c r="AY156" s="266"/>
      <c r="AZ156" s="266"/>
      <c r="BA156" s="266"/>
      <c r="BB156" s="266"/>
      <c r="BC156" s="266"/>
      <c r="BD156" s="266"/>
      <c r="BE156" s="266"/>
      <c r="BF156" s="266"/>
      <c r="BG156" s="266"/>
      <c r="BH156" s="266"/>
      <c r="BI156" s="266"/>
      <c r="BJ156" s="266"/>
      <c r="BK156" s="266"/>
      <c r="BL156" s="266"/>
      <c r="BM156" s="266"/>
      <c r="BN156" s="266"/>
      <c r="BO156" s="266"/>
      <c r="BP156" s="266"/>
      <c r="BQ156" s="266"/>
      <c r="BR156" s="266"/>
      <c r="BS156" s="266"/>
      <c r="BT156" s="266"/>
      <c r="BU156" s="266"/>
      <c r="BV156" s="266"/>
      <c r="BW156" s="266"/>
      <c r="BX156" s="266"/>
      <c r="BY156" s="266"/>
      <c r="BZ156" s="266"/>
      <c r="CA156" s="266"/>
      <c r="CB156" s="266"/>
      <c r="CC156" s="266"/>
      <c r="CD156" s="266"/>
      <c r="CE156" s="266"/>
      <c r="CF156" s="266"/>
      <c r="CG156" s="266"/>
      <c r="CH156" s="266"/>
      <c r="CI156" s="266"/>
      <c r="CJ156" s="266"/>
      <c r="CK156" s="266"/>
      <c r="CL156" s="266"/>
      <c r="CM156" s="266"/>
      <c r="CN156" s="266"/>
      <c r="CO156" s="266"/>
      <c r="CP156" s="266"/>
      <c r="CQ156" s="266"/>
      <c r="CR156" s="266"/>
      <c r="CS156" s="266"/>
      <c r="CT156" s="266"/>
      <c r="CU156" s="266"/>
      <c r="CV156" s="266"/>
      <c r="CW156" s="266"/>
      <c r="CX156" s="266"/>
      <c r="CY156" s="266"/>
      <c r="CZ156" s="266"/>
      <c r="DA156" s="266"/>
      <c r="DB156" s="266"/>
      <c r="DC156" s="266"/>
      <c r="DD156" s="266"/>
      <c r="DE156" s="266"/>
      <c r="DF156" s="266"/>
      <c r="DG156" s="266"/>
      <c r="DH156" s="266"/>
      <c r="DI156" s="266"/>
      <c r="DJ156" s="266"/>
      <c r="DK156" s="266"/>
      <c r="DL156" s="266"/>
      <c r="DM156" s="266"/>
      <c r="DN156" s="266"/>
      <c r="DO156" s="266"/>
      <c r="DP156" s="266"/>
      <c r="DQ156" s="266"/>
      <c r="DR156" s="266"/>
      <c r="DS156" s="266"/>
      <c r="DT156" s="266"/>
      <c r="DU156" s="266"/>
      <c r="DV156" s="266"/>
      <c r="DW156" s="266"/>
      <c r="DX156" s="266"/>
      <c r="DY156" s="266"/>
      <c r="DZ156" s="266"/>
      <c r="EA156" s="266"/>
      <c r="EB156" s="266"/>
      <c r="EC156" s="266"/>
      <c r="ED156" s="266"/>
      <c r="EE156" s="266"/>
      <c r="EF156" s="266"/>
      <c r="EG156" s="266"/>
      <c r="EH156" s="266"/>
      <c r="EI156" s="266"/>
      <c r="EJ156" s="266"/>
      <c r="EK156" s="266"/>
      <c r="EL156" s="266"/>
      <c r="EM156" s="266"/>
      <c r="EN156" s="266"/>
      <c r="EO156" s="266"/>
      <c r="EP156" s="266"/>
      <c r="EQ156" s="266"/>
      <c r="ER156" s="266"/>
      <c r="ES156" s="266"/>
      <c r="ET156" s="266"/>
      <c r="EU156" s="266"/>
      <c r="EV156" s="266"/>
      <c r="EW156" s="266"/>
      <c r="EX156" s="266"/>
      <c r="EY156" s="266"/>
      <c r="EZ156" s="266"/>
      <c r="FA156" s="266"/>
      <c r="FB156" s="266"/>
      <c r="FC156" s="266"/>
      <c r="FD156" s="266"/>
      <c r="FE156" s="266"/>
      <c r="FF156" s="266"/>
      <c r="FG156" s="266"/>
      <c r="FH156" s="266"/>
      <c r="FI156" s="266"/>
      <c r="FJ156" s="266"/>
      <c r="FK156" s="266"/>
      <c r="FL156" s="266"/>
      <c r="FM156" s="266"/>
      <c r="FN156" s="266"/>
      <c r="FO156" s="266"/>
      <c r="FP156" s="266"/>
      <c r="FQ156" s="266"/>
      <c r="FR156" s="266"/>
      <c r="FS156" s="266"/>
      <c r="FT156" s="266"/>
      <c r="FU156" s="266"/>
      <c r="FV156" s="266"/>
      <c r="FW156" s="266"/>
      <c r="FX156" s="266"/>
      <c r="FY156" s="266"/>
      <c r="FZ156" s="266"/>
      <c r="GA156" s="266"/>
      <c r="GB156" s="266"/>
      <c r="GC156" s="266"/>
      <c r="GD156" s="266"/>
      <c r="GE156" s="266"/>
      <c r="GF156" s="266"/>
      <c r="GG156" s="266"/>
      <c r="GH156" s="266"/>
      <c r="GI156" s="266"/>
      <c r="GJ156" s="266"/>
      <c r="GK156" s="266"/>
      <c r="GL156" s="266"/>
      <c r="GM156" s="266"/>
      <c r="GN156" s="266"/>
      <c r="GO156" s="266"/>
      <c r="GP156" s="266"/>
      <c r="GQ156" s="266"/>
      <c r="GR156" s="266"/>
      <c r="GS156" s="266"/>
      <c r="GT156" s="266"/>
      <c r="GU156" s="266"/>
      <c r="GV156" s="266"/>
      <c r="GW156" s="266"/>
      <c r="GX156" s="266"/>
      <c r="GY156" s="266"/>
      <c r="GZ156" s="266"/>
      <c r="HA156" s="266"/>
      <c r="HB156" s="266"/>
      <c r="HC156" s="266"/>
      <c r="HD156" s="266"/>
      <c r="HE156" s="266"/>
      <c r="HF156" s="266"/>
      <c r="HG156" s="266"/>
      <c r="HH156" s="266"/>
      <c r="HI156" s="266"/>
      <c r="HJ156" s="266"/>
      <c r="HK156" s="266"/>
      <c r="HL156" s="266"/>
      <c r="HM156" s="266"/>
      <c r="HN156" s="266"/>
      <c r="HO156" s="266"/>
      <c r="HP156" s="266"/>
      <c r="HQ156" s="266"/>
      <c r="HR156" s="266"/>
      <c r="HS156" s="266"/>
      <c r="HT156" s="266"/>
      <c r="HU156" s="266"/>
      <c r="HV156" s="266"/>
      <c r="HW156" s="266"/>
      <c r="HX156" s="266"/>
      <c r="HY156" s="266"/>
      <c r="HZ156" s="266"/>
      <c r="IA156" s="266"/>
      <c r="IB156" s="266"/>
      <c r="IC156" s="266"/>
      <c r="ID156" s="266"/>
      <c r="IE156" s="266"/>
      <c r="IF156" s="266"/>
      <c r="IG156" s="266"/>
      <c r="IH156" s="266"/>
      <c r="II156" s="266"/>
      <c r="IJ156" s="266"/>
      <c r="IK156" s="266"/>
      <c r="IL156" s="266"/>
      <c r="IM156" s="266"/>
      <c r="IN156" s="266"/>
      <c r="IO156" s="266"/>
      <c r="IP156" s="266"/>
      <c r="IQ156" s="266"/>
      <c r="IR156" s="266"/>
      <c r="IS156" s="266"/>
      <c r="IT156" s="266"/>
      <c r="IU156" s="266"/>
      <c r="IV156" s="266"/>
    </row>
    <row r="157" spans="1:256" x14ac:dyDescent="0.2">
      <c r="A157" s="196" t="s">
        <v>837</v>
      </c>
      <c r="B157" s="217"/>
      <c r="C157" s="217"/>
      <c r="D157" s="217"/>
      <c r="E157" s="217"/>
      <c r="F157" s="217"/>
      <c r="G157" s="217"/>
      <c r="H157" s="217"/>
      <c r="I157" s="240"/>
      <c r="J157" s="254" t="str">
        <f>IFERROR(I157/#REF!-1,"")</f>
        <v/>
      </c>
      <c r="K157" s="266"/>
      <c r="L157" s="266"/>
      <c r="M157" s="266"/>
      <c r="N157" s="266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  <c r="AA157" s="266"/>
      <c r="AB157" s="266"/>
      <c r="AC157" s="266"/>
      <c r="AD157" s="266"/>
      <c r="AE157" s="266"/>
      <c r="AF157" s="266"/>
      <c r="AG157" s="266"/>
      <c r="AH157" s="266"/>
      <c r="AI157" s="266"/>
      <c r="AJ157" s="266"/>
      <c r="AK157" s="266"/>
      <c r="AL157" s="266"/>
      <c r="AM157" s="266"/>
      <c r="AN157" s="266"/>
      <c r="AO157" s="266"/>
      <c r="AP157" s="266"/>
      <c r="AQ157" s="266"/>
      <c r="AR157" s="266"/>
      <c r="AS157" s="266"/>
      <c r="AT157" s="266"/>
      <c r="AU157" s="266"/>
      <c r="AV157" s="266"/>
      <c r="AW157" s="266"/>
      <c r="AX157" s="266"/>
      <c r="AY157" s="266"/>
      <c r="AZ157" s="266"/>
      <c r="BA157" s="266"/>
      <c r="BB157" s="266"/>
      <c r="BC157" s="266"/>
      <c r="BD157" s="266"/>
      <c r="BE157" s="266"/>
      <c r="BF157" s="266"/>
      <c r="BG157" s="266"/>
      <c r="BH157" s="266"/>
      <c r="BI157" s="266"/>
      <c r="BJ157" s="266"/>
      <c r="BK157" s="266"/>
      <c r="BL157" s="266"/>
      <c r="BM157" s="266"/>
      <c r="BN157" s="266"/>
      <c r="BO157" s="266"/>
      <c r="BP157" s="266"/>
      <c r="BQ157" s="266"/>
      <c r="BR157" s="266"/>
      <c r="BS157" s="266"/>
      <c r="BT157" s="266"/>
      <c r="BU157" s="266"/>
      <c r="BV157" s="266"/>
      <c r="BW157" s="266"/>
      <c r="BX157" s="266"/>
      <c r="BY157" s="266"/>
      <c r="BZ157" s="266"/>
      <c r="CA157" s="266"/>
      <c r="CB157" s="266"/>
      <c r="CC157" s="266"/>
      <c r="CD157" s="266"/>
      <c r="CE157" s="266"/>
      <c r="CF157" s="266"/>
      <c r="CG157" s="266"/>
      <c r="CH157" s="266"/>
      <c r="CI157" s="266"/>
      <c r="CJ157" s="266"/>
      <c r="CK157" s="266"/>
      <c r="CL157" s="266"/>
      <c r="CM157" s="266"/>
      <c r="CN157" s="266"/>
      <c r="CO157" s="266"/>
      <c r="CP157" s="266"/>
      <c r="CQ157" s="266"/>
      <c r="CR157" s="266"/>
      <c r="CS157" s="266"/>
      <c r="CT157" s="266"/>
      <c r="CU157" s="266"/>
      <c r="CV157" s="266"/>
      <c r="CW157" s="266"/>
      <c r="CX157" s="266"/>
      <c r="CY157" s="266"/>
      <c r="CZ157" s="266"/>
      <c r="DA157" s="266"/>
      <c r="DB157" s="266"/>
      <c r="DC157" s="266"/>
      <c r="DD157" s="266"/>
      <c r="DE157" s="266"/>
      <c r="DF157" s="266"/>
      <c r="DG157" s="266"/>
      <c r="DH157" s="266"/>
      <c r="DI157" s="266"/>
      <c r="DJ157" s="266"/>
      <c r="DK157" s="266"/>
      <c r="DL157" s="266"/>
      <c r="DM157" s="266"/>
      <c r="DN157" s="266"/>
      <c r="DO157" s="266"/>
      <c r="DP157" s="266"/>
      <c r="DQ157" s="266"/>
      <c r="DR157" s="266"/>
      <c r="DS157" s="266"/>
      <c r="DT157" s="266"/>
      <c r="DU157" s="266"/>
      <c r="DV157" s="266"/>
      <c r="DW157" s="266"/>
      <c r="DX157" s="266"/>
      <c r="DY157" s="266"/>
      <c r="DZ157" s="266"/>
      <c r="EA157" s="266"/>
      <c r="EB157" s="266"/>
      <c r="EC157" s="266"/>
      <c r="ED157" s="266"/>
      <c r="EE157" s="266"/>
      <c r="EF157" s="266"/>
      <c r="EG157" s="266"/>
      <c r="EH157" s="266"/>
      <c r="EI157" s="266"/>
      <c r="EJ157" s="266"/>
      <c r="EK157" s="266"/>
      <c r="EL157" s="266"/>
      <c r="EM157" s="266"/>
      <c r="EN157" s="266"/>
      <c r="EO157" s="266"/>
      <c r="EP157" s="266"/>
      <c r="EQ157" s="266"/>
      <c r="ER157" s="266"/>
      <c r="ES157" s="266"/>
      <c r="ET157" s="266"/>
      <c r="EU157" s="266"/>
      <c r="EV157" s="266"/>
      <c r="EW157" s="266"/>
      <c r="EX157" s="266"/>
      <c r="EY157" s="266"/>
      <c r="EZ157" s="266"/>
      <c r="FA157" s="266"/>
      <c r="FB157" s="266"/>
      <c r="FC157" s="266"/>
      <c r="FD157" s="266"/>
      <c r="FE157" s="266"/>
      <c r="FF157" s="266"/>
      <c r="FG157" s="266"/>
      <c r="FH157" s="266"/>
      <c r="FI157" s="266"/>
      <c r="FJ157" s="266"/>
      <c r="FK157" s="266"/>
      <c r="FL157" s="266"/>
      <c r="FM157" s="266"/>
      <c r="FN157" s="266"/>
      <c r="FO157" s="266"/>
      <c r="FP157" s="266"/>
      <c r="FQ157" s="266"/>
      <c r="FR157" s="266"/>
      <c r="FS157" s="266"/>
      <c r="FT157" s="266"/>
      <c r="FU157" s="266"/>
      <c r="FV157" s="266"/>
      <c r="FW157" s="266"/>
      <c r="FX157" s="266"/>
      <c r="FY157" s="266"/>
      <c r="FZ157" s="266"/>
      <c r="GA157" s="266"/>
      <c r="GB157" s="266"/>
      <c r="GC157" s="266"/>
      <c r="GD157" s="266"/>
      <c r="GE157" s="266"/>
      <c r="GF157" s="266"/>
      <c r="GG157" s="266"/>
      <c r="GH157" s="266"/>
      <c r="GI157" s="266"/>
      <c r="GJ157" s="266"/>
      <c r="GK157" s="266"/>
      <c r="GL157" s="266"/>
      <c r="GM157" s="266"/>
      <c r="GN157" s="266"/>
      <c r="GO157" s="266"/>
      <c r="GP157" s="266"/>
      <c r="GQ157" s="266"/>
      <c r="GR157" s="266"/>
      <c r="GS157" s="266"/>
      <c r="GT157" s="266"/>
      <c r="GU157" s="266"/>
      <c r="GV157" s="266"/>
      <c r="GW157" s="266"/>
      <c r="GX157" s="266"/>
      <c r="GY157" s="266"/>
      <c r="GZ157" s="266"/>
      <c r="HA157" s="266"/>
      <c r="HB157" s="266"/>
      <c r="HC157" s="266"/>
      <c r="HD157" s="266"/>
      <c r="HE157" s="266"/>
      <c r="HF157" s="266"/>
      <c r="HG157" s="266"/>
      <c r="HH157" s="266"/>
      <c r="HI157" s="266"/>
      <c r="HJ157" s="266"/>
      <c r="HK157" s="266"/>
      <c r="HL157" s="266"/>
      <c r="HM157" s="266"/>
      <c r="HN157" s="266"/>
      <c r="HO157" s="266"/>
      <c r="HP157" s="266"/>
      <c r="HQ157" s="266"/>
      <c r="HR157" s="266"/>
      <c r="HS157" s="266"/>
      <c r="HT157" s="266"/>
      <c r="HU157" s="266"/>
      <c r="HV157" s="266"/>
      <c r="HW157" s="266"/>
      <c r="HX157" s="266"/>
      <c r="HY157" s="266"/>
      <c r="HZ157" s="266"/>
      <c r="IA157" s="266"/>
      <c r="IB157" s="266"/>
      <c r="IC157" s="266"/>
      <c r="ID157" s="266"/>
      <c r="IE157" s="266"/>
      <c r="IF157" s="266"/>
      <c r="IG157" s="266"/>
      <c r="IH157" s="266"/>
      <c r="II157" s="266"/>
      <c r="IJ157" s="266"/>
      <c r="IK157" s="266"/>
      <c r="IL157" s="266"/>
      <c r="IM157" s="266"/>
      <c r="IN157" s="266"/>
      <c r="IO157" s="266"/>
      <c r="IP157" s="266"/>
      <c r="IQ157" s="266"/>
      <c r="IR157" s="266"/>
      <c r="IS157" s="266"/>
      <c r="IT157" s="266"/>
      <c r="IU157" s="266"/>
      <c r="IV157" s="266"/>
    </row>
    <row r="158" spans="1:256" x14ac:dyDescent="0.2">
      <c r="A158" s="198" t="s">
        <v>838</v>
      </c>
      <c r="B158" s="201" t="s">
        <v>839</v>
      </c>
      <c r="C158" s="228" t="s">
        <v>775</v>
      </c>
      <c r="D158" s="228">
        <v>1000</v>
      </c>
      <c r="E158" s="228">
        <v>260</v>
      </c>
      <c r="F158" s="228">
        <v>100</v>
      </c>
      <c r="G158" s="228">
        <v>20</v>
      </c>
      <c r="H158" s="228">
        <v>24</v>
      </c>
      <c r="I158" s="267">
        <v>4254</v>
      </c>
      <c r="J158" s="269">
        <f t="shared" ref="J158:J163" si="4">I158*0.7</f>
        <v>2977.7999999999997</v>
      </c>
      <c r="K158" s="266"/>
      <c r="L158" s="266"/>
      <c r="M158" s="266"/>
      <c r="N158" s="266"/>
      <c r="O158" s="266"/>
      <c r="P158" s="266"/>
      <c r="Q158" s="266"/>
      <c r="R158" s="266"/>
      <c r="S158" s="266"/>
      <c r="T158" s="266"/>
      <c r="U158" s="266"/>
      <c r="V158" s="266"/>
      <c r="W158" s="266"/>
      <c r="X158" s="266"/>
      <c r="Y158" s="266"/>
      <c r="Z158" s="266"/>
      <c r="AA158" s="266"/>
      <c r="AB158" s="266"/>
      <c r="AC158" s="266"/>
      <c r="AD158" s="266"/>
      <c r="AE158" s="266"/>
      <c r="AF158" s="266"/>
      <c r="AG158" s="266"/>
      <c r="AH158" s="266"/>
      <c r="AI158" s="266"/>
      <c r="AJ158" s="266"/>
      <c r="AK158" s="266"/>
      <c r="AL158" s="266"/>
      <c r="AM158" s="266"/>
      <c r="AN158" s="266"/>
      <c r="AO158" s="266"/>
      <c r="AP158" s="266"/>
      <c r="AQ158" s="266"/>
      <c r="AR158" s="266"/>
      <c r="AS158" s="266"/>
      <c r="AT158" s="266"/>
      <c r="AU158" s="266"/>
      <c r="AV158" s="266"/>
      <c r="AW158" s="266"/>
      <c r="AX158" s="266"/>
      <c r="AY158" s="266"/>
      <c r="AZ158" s="266"/>
      <c r="BA158" s="266"/>
      <c r="BB158" s="266"/>
      <c r="BC158" s="266"/>
      <c r="BD158" s="266"/>
      <c r="BE158" s="266"/>
      <c r="BF158" s="266"/>
      <c r="BG158" s="266"/>
      <c r="BH158" s="266"/>
      <c r="BI158" s="266"/>
      <c r="BJ158" s="266"/>
      <c r="BK158" s="266"/>
      <c r="BL158" s="266"/>
      <c r="BM158" s="266"/>
      <c r="BN158" s="266"/>
      <c r="BO158" s="266"/>
      <c r="BP158" s="266"/>
      <c r="BQ158" s="266"/>
      <c r="BR158" s="266"/>
      <c r="BS158" s="266"/>
      <c r="BT158" s="266"/>
      <c r="BU158" s="266"/>
      <c r="BV158" s="266"/>
      <c r="BW158" s="266"/>
      <c r="BX158" s="266"/>
      <c r="BY158" s="266"/>
      <c r="BZ158" s="266"/>
      <c r="CA158" s="266"/>
      <c r="CB158" s="266"/>
      <c r="CC158" s="266"/>
      <c r="CD158" s="266"/>
      <c r="CE158" s="266"/>
      <c r="CF158" s="266"/>
      <c r="CG158" s="266"/>
      <c r="CH158" s="266"/>
      <c r="CI158" s="266"/>
      <c r="CJ158" s="266"/>
      <c r="CK158" s="266"/>
      <c r="CL158" s="266"/>
      <c r="CM158" s="266"/>
      <c r="CN158" s="266"/>
      <c r="CO158" s="266"/>
      <c r="CP158" s="266"/>
      <c r="CQ158" s="266"/>
      <c r="CR158" s="266"/>
      <c r="CS158" s="266"/>
      <c r="CT158" s="266"/>
      <c r="CU158" s="266"/>
      <c r="CV158" s="266"/>
      <c r="CW158" s="266"/>
      <c r="CX158" s="266"/>
      <c r="CY158" s="266"/>
      <c r="CZ158" s="266"/>
      <c r="DA158" s="266"/>
      <c r="DB158" s="266"/>
      <c r="DC158" s="266"/>
      <c r="DD158" s="266"/>
      <c r="DE158" s="266"/>
      <c r="DF158" s="266"/>
      <c r="DG158" s="266"/>
      <c r="DH158" s="266"/>
      <c r="DI158" s="266"/>
      <c r="DJ158" s="266"/>
      <c r="DK158" s="266"/>
      <c r="DL158" s="266"/>
      <c r="DM158" s="266"/>
      <c r="DN158" s="266"/>
      <c r="DO158" s="266"/>
      <c r="DP158" s="266"/>
      <c r="DQ158" s="266"/>
      <c r="DR158" s="266"/>
      <c r="DS158" s="266"/>
      <c r="DT158" s="266"/>
      <c r="DU158" s="266"/>
      <c r="DV158" s="266"/>
      <c r="DW158" s="266"/>
      <c r="DX158" s="266"/>
      <c r="DY158" s="266"/>
      <c r="DZ158" s="266"/>
      <c r="EA158" s="266"/>
      <c r="EB158" s="266"/>
      <c r="EC158" s="266"/>
      <c r="ED158" s="266"/>
      <c r="EE158" s="266"/>
      <c r="EF158" s="266"/>
      <c r="EG158" s="266"/>
      <c r="EH158" s="266"/>
      <c r="EI158" s="266"/>
      <c r="EJ158" s="266"/>
      <c r="EK158" s="266"/>
      <c r="EL158" s="266"/>
      <c r="EM158" s="266"/>
      <c r="EN158" s="266"/>
      <c r="EO158" s="266"/>
      <c r="EP158" s="266"/>
      <c r="EQ158" s="266"/>
      <c r="ER158" s="266"/>
      <c r="ES158" s="266"/>
      <c r="ET158" s="266"/>
      <c r="EU158" s="266"/>
      <c r="EV158" s="266"/>
      <c r="EW158" s="266"/>
      <c r="EX158" s="266"/>
      <c r="EY158" s="266"/>
      <c r="EZ158" s="266"/>
      <c r="FA158" s="266"/>
      <c r="FB158" s="266"/>
      <c r="FC158" s="266"/>
      <c r="FD158" s="266"/>
      <c r="FE158" s="266"/>
      <c r="FF158" s="266"/>
      <c r="FG158" s="266"/>
      <c r="FH158" s="266"/>
      <c r="FI158" s="266"/>
      <c r="FJ158" s="266"/>
      <c r="FK158" s="266"/>
      <c r="FL158" s="266"/>
      <c r="FM158" s="266"/>
      <c r="FN158" s="266"/>
      <c r="FO158" s="266"/>
      <c r="FP158" s="266"/>
      <c r="FQ158" s="266"/>
      <c r="FR158" s="266"/>
      <c r="FS158" s="266"/>
      <c r="FT158" s="266"/>
      <c r="FU158" s="266"/>
      <c r="FV158" s="266"/>
      <c r="FW158" s="266"/>
      <c r="FX158" s="266"/>
      <c r="FY158" s="266"/>
      <c r="FZ158" s="266"/>
      <c r="GA158" s="266"/>
      <c r="GB158" s="266"/>
      <c r="GC158" s="266"/>
      <c r="GD158" s="266"/>
      <c r="GE158" s="266"/>
      <c r="GF158" s="266"/>
      <c r="GG158" s="266"/>
      <c r="GH158" s="266"/>
      <c r="GI158" s="266"/>
      <c r="GJ158" s="266"/>
      <c r="GK158" s="266"/>
      <c r="GL158" s="266"/>
      <c r="GM158" s="266"/>
      <c r="GN158" s="266"/>
      <c r="GO158" s="266"/>
      <c r="GP158" s="266"/>
      <c r="GQ158" s="266"/>
      <c r="GR158" s="266"/>
      <c r="GS158" s="266"/>
      <c r="GT158" s="266"/>
      <c r="GU158" s="266"/>
      <c r="GV158" s="266"/>
      <c r="GW158" s="266"/>
      <c r="GX158" s="266"/>
      <c r="GY158" s="266"/>
      <c r="GZ158" s="266"/>
      <c r="HA158" s="266"/>
      <c r="HB158" s="266"/>
      <c r="HC158" s="266"/>
      <c r="HD158" s="266"/>
      <c r="HE158" s="266"/>
      <c r="HF158" s="266"/>
      <c r="HG158" s="266"/>
      <c r="HH158" s="266"/>
      <c r="HI158" s="266"/>
      <c r="HJ158" s="266"/>
      <c r="HK158" s="266"/>
      <c r="HL158" s="266"/>
      <c r="HM158" s="266"/>
      <c r="HN158" s="266"/>
      <c r="HO158" s="266"/>
      <c r="HP158" s="266"/>
      <c r="HQ158" s="266"/>
      <c r="HR158" s="266"/>
      <c r="HS158" s="266"/>
      <c r="HT158" s="266"/>
      <c r="HU158" s="266"/>
      <c r="HV158" s="266"/>
      <c r="HW158" s="266"/>
      <c r="HX158" s="266"/>
      <c r="HY158" s="266"/>
      <c r="HZ158" s="266"/>
      <c r="IA158" s="266"/>
      <c r="IB158" s="266"/>
      <c r="IC158" s="266"/>
      <c r="ID158" s="266"/>
      <c r="IE158" s="266"/>
      <c r="IF158" s="266"/>
      <c r="IG158" s="266"/>
      <c r="IH158" s="266"/>
      <c r="II158" s="266"/>
      <c r="IJ158" s="266"/>
      <c r="IK158" s="266"/>
      <c r="IL158" s="266"/>
      <c r="IM158" s="266"/>
      <c r="IN158" s="266"/>
      <c r="IO158" s="266"/>
      <c r="IP158" s="266"/>
      <c r="IQ158" s="266"/>
      <c r="IR158" s="266"/>
      <c r="IS158" s="266"/>
      <c r="IT158" s="266"/>
      <c r="IU158" s="266"/>
      <c r="IV158" s="266"/>
    </row>
    <row r="159" spans="1:256" x14ac:dyDescent="0.2">
      <c r="A159" s="198" t="s">
        <v>1352</v>
      </c>
      <c r="B159" s="201" t="s">
        <v>840</v>
      </c>
      <c r="C159" s="228" t="s">
        <v>775</v>
      </c>
      <c r="D159" s="228">
        <v>1000</v>
      </c>
      <c r="E159" s="228">
        <v>260</v>
      </c>
      <c r="F159" s="228">
        <v>210</v>
      </c>
      <c r="G159" s="228">
        <v>24.28</v>
      </c>
      <c r="H159" s="228">
        <v>12</v>
      </c>
      <c r="I159" s="267">
        <v>5406</v>
      </c>
      <c r="J159" s="269">
        <f t="shared" si="4"/>
        <v>3784.2</v>
      </c>
      <c r="K159" s="266"/>
      <c r="L159" s="266"/>
      <c r="M159" s="266"/>
      <c r="N159" s="266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266"/>
      <c r="Z159" s="266"/>
      <c r="AA159" s="266"/>
      <c r="AB159" s="266"/>
      <c r="AC159" s="266"/>
      <c r="AD159" s="266"/>
      <c r="AE159" s="266"/>
      <c r="AF159" s="266"/>
      <c r="AG159" s="266"/>
      <c r="AH159" s="266"/>
      <c r="AI159" s="266"/>
      <c r="AJ159" s="266"/>
      <c r="AK159" s="266"/>
      <c r="AL159" s="266"/>
      <c r="AM159" s="266"/>
      <c r="AN159" s="266"/>
      <c r="AO159" s="266"/>
      <c r="AP159" s="266"/>
      <c r="AQ159" s="266"/>
      <c r="AR159" s="266"/>
      <c r="AS159" s="266"/>
      <c r="AT159" s="266"/>
      <c r="AU159" s="266"/>
      <c r="AV159" s="266"/>
      <c r="AW159" s="266"/>
      <c r="AX159" s="266"/>
      <c r="AY159" s="266"/>
      <c r="AZ159" s="266"/>
      <c r="BA159" s="266"/>
      <c r="BB159" s="266"/>
      <c r="BC159" s="266"/>
      <c r="BD159" s="266"/>
      <c r="BE159" s="266"/>
      <c r="BF159" s="266"/>
      <c r="BG159" s="266"/>
      <c r="BH159" s="266"/>
      <c r="BI159" s="266"/>
      <c r="BJ159" s="266"/>
      <c r="BK159" s="266"/>
      <c r="BL159" s="266"/>
      <c r="BM159" s="266"/>
      <c r="BN159" s="266"/>
      <c r="BO159" s="266"/>
      <c r="BP159" s="266"/>
      <c r="BQ159" s="266"/>
      <c r="BR159" s="266"/>
      <c r="BS159" s="266"/>
      <c r="BT159" s="266"/>
      <c r="BU159" s="266"/>
      <c r="BV159" s="266"/>
      <c r="BW159" s="266"/>
      <c r="BX159" s="266"/>
      <c r="BY159" s="266"/>
      <c r="BZ159" s="266"/>
      <c r="CA159" s="266"/>
      <c r="CB159" s="266"/>
      <c r="CC159" s="266"/>
      <c r="CD159" s="266"/>
      <c r="CE159" s="266"/>
      <c r="CF159" s="266"/>
      <c r="CG159" s="266"/>
      <c r="CH159" s="266"/>
      <c r="CI159" s="266"/>
      <c r="CJ159" s="266"/>
      <c r="CK159" s="266"/>
      <c r="CL159" s="266"/>
      <c r="CM159" s="266"/>
      <c r="CN159" s="266"/>
      <c r="CO159" s="266"/>
      <c r="CP159" s="266"/>
      <c r="CQ159" s="266"/>
      <c r="CR159" s="266"/>
      <c r="CS159" s="266"/>
      <c r="CT159" s="266"/>
      <c r="CU159" s="266"/>
      <c r="CV159" s="266"/>
      <c r="CW159" s="266"/>
      <c r="CX159" s="266"/>
      <c r="CY159" s="266"/>
      <c r="CZ159" s="266"/>
      <c r="DA159" s="266"/>
      <c r="DB159" s="266"/>
      <c r="DC159" s="266"/>
      <c r="DD159" s="266"/>
      <c r="DE159" s="266"/>
      <c r="DF159" s="266"/>
      <c r="DG159" s="266"/>
      <c r="DH159" s="266"/>
      <c r="DI159" s="266"/>
      <c r="DJ159" s="266"/>
      <c r="DK159" s="266"/>
      <c r="DL159" s="266"/>
      <c r="DM159" s="266"/>
      <c r="DN159" s="266"/>
      <c r="DO159" s="266"/>
      <c r="DP159" s="266"/>
      <c r="DQ159" s="266"/>
      <c r="DR159" s="266"/>
      <c r="DS159" s="266"/>
      <c r="DT159" s="266"/>
      <c r="DU159" s="266"/>
      <c r="DV159" s="266"/>
      <c r="DW159" s="266"/>
      <c r="DX159" s="266"/>
      <c r="DY159" s="266"/>
      <c r="DZ159" s="266"/>
      <c r="EA159" s="266"/>
      <c r="EB159" s="266"/>
      <c r="EC159" s="266"/>
      <c r="ED159" s="266"/>
      <c r="EE159" s="266"/>
      <c r="EF159" s="266"/>
      <c r="EG159" s="266"/>
      <c r="EH159" s="266"/>
      <c r="EI159" s="266"/>
      <c r="EJ159" s="266"/>
      <c r="EK159" s="266"/>
      <c r="EL159" s="266"/>
      <c r="EM159" s="266"/>
      <c r="EN159" s="266"/>
      <c r="EO159" s="266"/>
      <c r="EP159" s="266"/>
      <c r="EQ159" s="266"/>
      <c r="ER159" s="266"/>
      <c r="ES159" s="266"/>
      <c r="ET159" s="266"/>
      <c r="EU159" s="266"/>
      <c r="EV159" s="266"/>
      <c r="EW159" s="266"/>
      <c r="EX159" s="266"/>
      <c r="EY159" s="266"/>
      <c r="EZ159" s="266"/>
      <c r="FA159" s="266"/>
      <c r="FB159" s="266"/>
      <c r="FC159" s="266"/>
      <c r="FD159" s="266"/>
      <c r="FE159" s="266"/>
      <c r="FF159" s="266"/>
      <c r="FG159" s="266"/>
      <c r="FH159" s="266"/>
      <c r="FI159" s="266"/>
      <c r="FJ159" s="266"/>
      <c r="FK159" s="266"/>
      <c r="FL159" s="266"/>
      <c r="FM159" s="266"/>
      <c r="FN159" s="266"/>
      <c r="FO159" s="266"/>
      <c r="FP159" s="266"/>
      <c r="FQ159" s="266"/>
      <c r="FR159" s="266"/>
      <c r="FS159" s="266"/>
      <c r="FT159" s="266"/>
      <c r="FU159" s="266"/>
      <c r="FV159" s="266"/>
      <c r="FW159" s="266"/>
      <c r="FX159" s="266"/>
      <c r="FY159" s="266"/>
      <c r="FZ159" s="266"/>
      <c r="GA159" s="266"/>
      <c r="GB159" s="266"/>
      <c r="GC159" s="266"/>
      <c r="GD159" s="266"/>
      <c r="GE159" s="266"/>
      <c r="GF159" s="266"/>
      <c r="GG159" s="266"/>
      <c r="GH159" s="266"/>
      <c r="GI159" s="266"/>
      <c r="GJ159" s="266"/>
      <c r="GK159" s="266"/>
      <c r="GL159" s="266"/>
      <c r="GM159" s="266"/>
      <c r="GN159" s="266"/>
      <c r="GO159" s="266"/>
      <c r="GP159" s="266"/>
      <c r="GQ159" s="266"/>
      <c r="GR159" s="266"/>
      <c r="GS159" s="266"/>
      <c r="GT159" s="266"/>
      <c r="GU159" s="266"/>
      <c r="GV159" s="266"/>
      <c r="GW159" s="266"/>
      <c r="GX159" s="266"/>
      <c r="GY159" s="266"/>
      <c r="GZ159" s="266"/>
      <c r="HA159" s="266"/>
      <c r="HB159" s="266"/>
      <c r="HC159" s="266"/>
      <c r="HD159" s="266"/>
      <c r="HE159" s="266"/>
      <c r="HF159" s="266"/>
      <c r="HG159" s="266"/>
      <c r="HH159" s="266"/>
      <c r="HI159" s="266"/>
      <c r="HJ159" s="266"/>
      <c r="HK159" s="266"/>
      <c r="HL159" s="266"/>
      <c r="HM159" s="266"/>
      <c r="HN159" s="266"/>
      <c r="HO159" s="266"/>
      <c r="HP159" s="266"/>
      <c r="HQ159" s="266"/>
      <c r="HR159" s="266"/>
      <c r="HS159" s="266"/>
      <c r="HT159" s="266"/>
      <c r="HU159" s="266"/>
      <c r="HV159" s="266"/>
      <c r="HW159" s="266"/>
      <c r="HX159" s="266"/>
      <c r="HY159" s="266"/>
      <c r="HZ159" s="266"/>
      <c r="IA159" s="266"/>
      <c r="IB159" s="266"/>
      <c r="IC159" s="266"/>
      <c r="ID159" s="266"/>
      <c r="IE159" s="266"/>
      <c r="IF159" s="266"/>
      <c r="IG159" s="266"/>
      <c r="IH159" s="266"/>
      <c r="II159" s="266"/>
      <c r="IJ159" s="266"/>
      <c r="IK159" s="266"/>
      <c r="IL159" s="266"/>
      <c r="IM159" s="266"/>
      <c r="IN159" s="266"/>
      <c r="IO159" s="266"/>
      <c r="IP159" s="266"/>
      <c r="IQ159" s="266"/>
      <c r="IR159" s="266"/>
      <c r="IS159" s="266"/>
      <c r="IT159" s="266"/>
      <c r="IU159" s="266"/>
      <c r="IV159" s="266"/>
    </row>
    <row r="160" spans="1:256" x14ac:dyDescent="0.2">
      <c r="A160" s="198" t="s">
        <v>1353</v>
      </c>
      <c r="B160" s="201" t="s">
        <v>841</v>
      </c>
      <c r="C160" s="228" t="s">
        <v>775</v>
      </c>
      <c r="D160" s="228">
        <v>1000</v>
      </c>
      <c r="E160" s="228">
        <v>260</v>
      </c>
      <c r="F160" s="228">
        <v>260</v>
      </c>
      <c r="G160" s="228">
        <v>28.41</v>
      </c>
      <c r="H160" s="228">
        <v>12</v>
      </c>
      <c r="I160" s="267">
        <v>6168</v>
      </c>
      <c r="J160" s="269">
        <f t="shared" si="4"/>
        <v>4317.5999999999995</v>
      </c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  <c r="AA160" s="266"/>
      <c r="AB160" s="266"/>
      <c r="AC160" s="266"/>
      <c r="AD160" s="266"/>
      <c r="AE160" s="266"/>
      <c r="AF160" s="266"/>
      <c r="AG160" s="266"/>
      <c r="AH160" s="266"/>
      <c r="AI160" s="266"/>
      <c r="AJ160" s="266"/>
      <c r="AK160" s="266"/>
      <c r="AL160" s="266"/>
      <c r="AM160" s="266"/>
      <c r="AN160" s="266"/>
      <c r="AO160" s="266"/>
      <c r="AP160" s="266"/>
      <c r="AQ160" s="266"/>
      <c r="AR160" s="266"/>
      <c r="AS160" s="266"/>
      <c r="AT160" s="266"/>
      <c r="AU160" s="266"/>
      <c r="AV160" s="266"/>
      <c r="AW160" s="266"/>
      <c r="AX160" s="266"/>
      <c r="AY160" s="266"/>
      <c r="AZ160" s="266"/>
      <c r="BA160" s="266"/>
      <c r="BB160" s="266"/>
      <c r="BC160" s="266"/>
      <c r="BD160" s="266"/>
      <c r="BE160" s="266"/>
      <c r="BF160" s="266"/>
      <c r="BG160" s="266"/>
      <c r="BH160" s="266"/>
      <c r="BI160" s="266"/>
      <c r="BJ160" s="266"/>
      <c r="BK160" s="266"/>
      <c r="BL160" s="266"/>
      <c r="BM160" s="266"/>
      <c r="BN160" s="266"/>
      <c r="BO160" s="266"/>
      <c r="BP160" s="266"/>
      <c r="BQ160" s="266"/>
      <c r="BR160" s="266"/>
      <c r="BS160" s="266"/>
      <c r="BT160" s="266"/>
      <c r="BU160" s="266"/>
      <c r="BV160" s="266"/>
      <c r="BW160" s="266"/>
      <c r="BX160" s="266"/>
      <c r="BY160" s="266"/>
      <c r="BZ160" s="266"/>
      <c r="CA160" s="266"/>
      <c r="CB160" s="266"/>
      <c r="CC160" s="266"/>
      <c r="CD160" s="266"/>
      <c r="CE160" s="266"/>
      <c r="CF160" s="266"/>
      <c r="CG160" s="266"/>
      <c r="CH160" s="266"/>
      <c r="CI160" s="266"/>
      <c r="CJ160" s="266"/>
      <c r="CK160" s="266"/>
      <c r="CL160" s="266"/>
      <c r="CM160" s="266"/>
      <c r="CN160" s="266"/>
      <c r="CO160" s="266"/>
      <c r="CP160" s="266"/>
      <c r="CQ160" s="266"/>
      <c r="CR160" s="266"/>
      <c r="CS160" s="266"/>
      <c r="CT160" s="266"/>
      <c r="CU160" s="266"/>
      <c r="CV160" s="266"/>
      <c r="CW160" s="266"/>
      <c r="CX160" s="266"/>
      <c r="CY160" s="266"/>
      <c r="CZ160" s="266"/>
      <c r="DA160" s="266"/>
      <c r="DB160" s="266"/>
      <c r="DC160" s="266"/>
      <c r="DD160" s="266"/>
      <c r="DE160" s="266"/>
      <c r="DF160" s="266"/>
      <c r="DG160" s="266"/>
      <c r="DH160" s="266"/>
      <c r="DI160" s="266"/>
      <c r="DJ160" s="266"/>
      <c r="DK160" s="266"/>
      <c r="DL160" s="266"/>
      <c r="DM160" s="266"/>
      <c r="DN160" s="266"/>
      <c r="DO160" s="266"/>
      <c r="DP160" s="266"/>
      <c r="DQ160" s="266"/>
      <c r="DR160" s="266"/>
      <c r="DS160" s="266"/>
      <c r="DT160" s="266"/>
      <c r="DU160" s="266"/>
      <c r="DV160" s="266"/>
      <c r="DW160" s="266"/>
      <c r="DX160" s="266"/>
      <c r="DY160" s="266"/>
      <c r="DZ160" s="266"/>
      <c r="EA160" s="266"/>
      <c r="EB160" s="266"/>
      <c r="EC160" s="266"/>
      <c r="ED160" s="266"/>
      <c r="EE160" s="266"/>
      <c r="EF160" s="266"/>
      <c r="EG160" s="266"/>
      <c r="EH160" s="266"/>
      <c r="EI160" s="266"/>
      <c r="EJ160" s="266"/>
      <c r="EK160" s="266"/>
      <c r="EL160" s="266"/>
      <c r="EM160" s="266"/>
      <c r="EN160" s="266"/>
      <c r="EO160" s="266"/>
      <c r="EP160" s="266"/>
      <c r="EQ160" s="266"/>
      <c r="ER160" s="266"/>
      <c r="ES160" s="266"/>
      <c r="ET160" s="266"/>
      <c r="EU160" s="266"/>
      <c r="EV160" s="266"/>
      <c r="EW160" s="266"/>
      <c r="EX160" s="266"/>
      <c r="EY160" s="266"/>
      <c r="EZ160" s="266"/>
      <c r="FA160" s="266"/>
      <c r="FB160" s="266"/>
      <c r="FC160" s="266"/>
      <c r="FD160" s="266"/>
      <c r="FE160" s="266"/>
      <c r="FF160" s="266"/>
      <c r="FG160" s="266"/>
      <c r="FH160" s="266"/>
      <c r="FI160" s="266"/>
      <c r="FJ160" s="266"/>
      <c r="FK160" s="266"/>
      <c r="FL160" s="266"/>
      <c r="FM160" s="266"/>
      <c r="FN160" s="266"/>
      <c r="FO160" s="266"/>
      <c r="FP160" s="266"/>
      <c r="FQ160" s="266"/>
      <c r="FR160" s="266"/>
      <c r="FS160" s="266"/>
      <c r="FT160" s="266"/>
      <c r="FU160" s="266"/>
      <c r="FV160" s="266"/>
      <c r="FW160" s="266"/>
      <c r="FX160" s="266"/>
      <c r="FY160" s="266"/>
      <c r="FZ160" s="266"/>
      <c r="GA160" s="266"/>
      <c r="GB160" s="266"/>
      <c r="GC160" s="266"/>
      <c r="GD160" s="266"/>
      <c r="GE160" s="266"/>
      <c r="GF160" s="266"/>
      <c r="GG160" s="266"/>
      <c r="GH160" s="266"/>
      <c r="GI160" s="266"/>
      <c r="GJ160" s="266"/>
      <c r="GK160" s="266"/>
      <c r="GL160" s="266"/>
      <c r="GM160" s="266"/>
      <c r="GN160" s="266"/>
      <c r="GO160" s="266"/>
      <c r="GP160" s="266"/>
      <c r="GQ160" s="266"/>
      <c r="GR160" s="266"/>
      <c r="GS160" s="266"/>
      <c r="GT160" s="266"/>
      <c r="GU160" s="266"/>
      <c r="GV160" s="266"/>
      <c r="GW160" s="266"/>
      <c r="GX160" s="266"/>
      <c r="GY160" s="266"/>
      <c r="GZ160" s="266"/>
      <c r="HA160" s="266"/>
      <c r="HB160" s="266"/>
      <c r="HC160" s="266"/>
      <c r="HD160" s="266"/>
      <c r="HE160" s="266"/>
      <c r="HF160" s="266"/>
      <c r="HG160" s="266"/>
      <c r="HH160" s="266"/>
      <c r="HI160" s="266"/>
      <c r="HJ160" s="266"/>
      <c r="HK160" s="266"/>
      <c r="HL160" s="266"/>
      <c r="HM160" s="266"/>
      <c r="HN160" s="266"/>
      <c r="HO160" s="266"/>
      <c r="HP160" s="266"/>
      <c r="HQ160" s="266"/>
      <c r="HR160" s="266"/>
      <c r="HS160" s="266"/>
      <c r="HT160" s="266"/>
      <c r="HU160" s="266"/>
      <c r="HV160" s="266"/>
      <c r="HW160" s="266"/>
      <c r="HX160" s="266"/>
      <c r="HY160" s="266"/>
      <c r="HZ160" s="266"/>
      <c r="IA160" s="266"/>
      <c r="IB160" s="266"/>
      <c r="IC160" s="266"/>
      <c r="ID160" s="266"/>
      <c r="IE160" s="266"/>
      <c r="IF160" s="266"/>
      <c r="IG160" s="266"/>
      <c r="IH160" s="266"/>
      <c r="II160" s="266"/>
      <c r="IJ160" s="266"/>
      <c r="IK160" s="266"/>
      <c r="IL160" s="266"/>
      <c r="IM160" s="266"/>
      <c r="IN160" s="266"/>
      <c r="IO160" s="266"/>
      <c r="IP160" s="266"/>
      <c r="IQ160" s="266"/>
      <c r="IR160" s="266"/>
      <c r="IS160" s="266"/>
      <c r="IT160" s="266"/>
      <c r="IU160" s="266"/>
      <c r="IV160" s="266"/>
    </row>
    <row r="161" spans="1:256" x14ac:dyDescent="0.2">
      <c r="A161" s="198" t="s">
        <v>1354</v>
      </c>
      <c r="B161" s="201" t="s">
        <v>842</v>
      </c>
      <c r="C161" s="228" t="s">
        <v>775</v>
      </c>
      <c r="D161" s="228">
        <v>1000</v>
      </c>
      <c r="E161" s="228">
        <v>260</v>
      </c>
      <c r="F161" s="228">
        <v>310</v>
      </c>
      <c r="G161" s="228">
        <v>32.840000000000003</v>
      </c>
      <c r="H161" s="228">
        <v>12</v>
      </c>
      <c r="I161" s="267">
        <v>6611</v>
      </c>
      <c r="J161" s="269">
        <f t="shared" si="4"/>
        <v>4627.7</v>
      </c>
      <c r="K161" s="266"/>
      <c r="L161" s="266"/>
      <c r="M161" s="266"/>
      <c r="N161" s="266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266"/>
      <c r="Z161" s="266"/>
      <c r="AA161" s="266"/>
      <c r="AB161" s="266"/>
      <c r="AC161" s="266"/>
      <c r="AD161" s="266"/>
      <c r="AE161" s="266"/>
      <c r="AF161" s="266"/>
      <c r="AG161" s="266"/>
      <c r="AH161" s="266"/>
      <c r="AI161" s="266"/>
      <c r="AJ161" s="266"/>
      <c r="AK161" s="266"/>
      <c r="AL161" s="266"/>
      <c r="AM161" s="266"/>
      <c r="AN161" s="266"/>
      <c r="AO161" s="266"/>
      <c r="AP161" s="266"/>
      <c r="AQ161" s="266"/>
      <c r="AR161" s="266"/>
      <c r="AS161" s="266"/>
      <c r="AT161" s="266"/>
      <c r="AU161" s="266"/>
      <c r="AV161" s="266"/>
      <c r="AW161" s="266"/>
      <c r="AX161" s="266"/>
      <c r="AY161" s="266"/>
      <c r="AZ161" s="266"/>
      <c r="BA161" s="266"/>
      <c r="BB161" s="266"/>
      <c r="BC161" s="266"/>
      <c r="BD161" s="266"/>
      <c r="BE161" s="266"/>
      <c r="BF161" s="266"/>
      <c r="BG161" s="266"/>
      <c r="BH161" s="266"/>
      <c r="BI161" s="266"/>
      <c r="BJ161" s="266"/>
      <c r="BK161" s="266"/>
      <c r="BL161" s="266"/>
      <c r="BM161" s="266"/>
      <c r="BN161" s="266"/>
      <c r="BO161" s="266"/>
      <c r="BP161" s="266"/>
      <c r="BQ161" s="266"/>
      <c r="BR161" s="266"/>
      <c r="BS161" s="266"/>
      <c r="BT161" s="266"/>
      <c r="BU161" s="266"/>
      <c r="BV161" s="266"/>
      <c r="BW161" s="266"/>
      <c r="BX161" s="266"/>
      <c r="BY161" s="266"/>
      <c r="BZ161" s="266"/>
      <c r="CA161" s="266"/>
      <c r="CB161" s="266"/>
      <c r="CC161" s="266"/>
      <c r="CD161" s="266"/>
      <c r="CE161" s="266"/>
      <c r="CF161" s="266"/>
      <c r="CG161" s="266"/>
      <c r="CH161" s="266"/>
      <c r="CI161" s="266"/>
      <c r="CJ161" s="266"/>
      <c r="CK161" s="266"/>
      <c r="CL161" s="266"/>
      <c r="CM161" s="266"/>
      <c r="CN161" s="266"/>
      <c r="CO161" s="266"/>
      <c r="CP161" s="266"/>
      <c r="CQ161" s="266"/>
      <c r="CR161" s="266"/>
      <c r="CS161" s="266"/>
      <c r="CT161" s="266"/>
      <c r="CU161" s="266"/>
      <c r="CV161" s="266"/>
      <c r="CW161" s="266"/>
      <c r="CX161" s="266"/>
      <c r="CY161" s="266"/>
      <c r="CZ161" s="266"/>
      <c r="DA161" s="266"/>
      <c r="DB161" s="266"/>
      <c r="DC161" s="266"/>
      <c r="DD161" s="266"/>
      <c r="DE161" s="266"/>
      <c r="DF161" s="266"/>
      <c r="DG161" s="266"/>
      <c r="DH161" s="266"/>
      <c r="DI161" s="266"/>
      <c r="DJ161" s="266"/>
      <c r="DK161" s="266"/>
      <c r="DL161" s="266"/>
      <c r="DM161" s="266"/>
      <c r="DN161" s="266"/>
      <c r="DO161" s="266"/>
      <c r="DP161" s="266"/>
      <c r="DQ161" s="266"/>
      <c r="DR161" s="266"/>
      <c r="DS161" s="266"/>
      <c r="DT161" s="266"/>
      <c r="DU161" s="266"/>
      <c r="DV161" s="266"/>
      <c r="DW161" s="266"/>
      <c r="DX161" s="266"/>
      <c r="DY161" s="266"/>
      <c r="DZ161" s="266"/>
      <c r="EA161" s="266"/>
      <c r="EB161" s="266"/>
      <c r="EC161" s="266"/>
      <c r="ED161" s="266"/>
      <c r="EE161" s="266"/>
      <c r="EF161" s="266"/>
      <c r="EG161" s="266"/>
      <c r="EH161" s="266"/>
      <c r="EI161" s="266"/>
      <c r="EJ161" s="266"/>
      <c r="EK161" s="266"/>
      <c r="EL161" s="266"/>
      <c r="EM161" s="266"/>
      <c r="EN161" s="266"/>
      <c r="EO161" s="266"/>
      <c r="EP161" s="266"/>
      <c r="EQ161" s="266"/>
      <c r="ER161" s="266"/>
      <c r="ES161" s="266"/>
      <c r="ET161" s="266"/>
      <c r="EU161" s="266"/>
      <c r="EV161" s="266"/>
      <c r="EW161" s="266"/>
      <c r="EX161" s="266"/>
      <c r="EY161" s="266"/>
      <c r="EZ161" s="266"/>
      <c r="FA161" s="266"/>
      <c r="FB161" s="266"/>
      <c r="FC161" s="266"/>
      <c r="FD161" s="266"/>
      <c r="FE161" s="266"/>
      <c r="FF161" s="266"/>
      <c r="FG161" s="266"/>
      <c r="FH161" s="266"/>
      <c r="FI161" s="266"/>
      <c r="FJ161" s="266"/>
      <c r="FK161" s="266"/>
      <c r="FL161" s="266"/>
      <c r="FM161" s="266"/>
      <c r="FN161" s="266"/>
      <c r="FO161" s="266"/>
      <c r="FP161" s="266"/>
      <c r="FQ161" s="266"/>
      <c r="FR161" s="266"/>
      <c r="FS161" s="266"/>
      <c r="FT161" s="266"/>
      <c r="FU161" s="266"/>
      <c r="FV161" s="266"/>
      <c r="FW161" s="266"/>
      <c r="FX161" s="266"/>
      <c r="FY161" s="266"/>
      <c r="FZ161" s="266"/>
      <c r="GA161" s="266"/>
      <c r="GB161" s="266"/>
      <c r="GC161" s="266"/>
      <c r="GD161" s="266"/>
      <c r="GE161" s="266"/>
      <c r="GF161" s="266"/>
      <c r="GG161" s="266"/>
      <c r="GH161" s="266"/>
      <c r="GI161" s="266"/>
      <c r="GJ161" s="266"/>
      <c r="GK161" s="266"/>
      <c r="GL161" s="266"/>
      <c r="GM161" s="266"/>
      <c r="GN161" s="266"/>
      <c r="GO161" s="266"/>
      <c r="GP161" s="266"/>
      <c r="GQ161" s="266"/>
      <c r="GR161" s="266"/>
      <c r="GS161" s="266"/>
      <c r="GT161" s="266"/>
      <c r="GU161" s="266"/>
      <c r="GV161" s="266"/>
      <c r="GW161" s="266"/>
      <c r="GX161" s="266"/>
      <c r="GY161" s="266"/>
      <c r="GZ161" s="266"/>
      <c r="HA161" s="266"/>
      <c r="HB161" s="266"/>
      <c r="HC161" s="266"/>
      <c r="HD161" s="266"/>
      <c r="HE161" s="266"/>
      <c r="HF161" s="266"/>
      <c r="HG161" s="266"/>
      <c r="HH161" s="266"/>
      <c r="HI161" s="266"/>
      <c r="HJ161" s="266"/>
      <c r="HK161" s="266"/>
      <c r="HL161" s="266"/>
      <c r="HM161" s="266"/>
      <c r="HN161" s="266"/>
      <c r="HO161" s="266"/>
      <c r="HP161" s="266"/>
      <c r="HQ161" s="266"/>
      <c r="HR161" s="266"/>
      <c r="HS161" s="266"/>
      <c r="HT161" s="266"/>
      <c r="HU161" s="266"/>
      <c r="HV161" s="266"/>
      <c r="HW161" s="266"/>
      <c r="HX161" s="266"/>
      <c r="HY161" s="266"/>
      <c r="HZ161" s="266"/>
      <c r="IA161" s="266"/>
      <c r="IB161" s="266"/>
      <c r="IC161" s="266"/>
      <c r="ID161" s="266"/>
      <c r="IE161" s="266"/>
      <c r="IF161" s="266"/>
      <c r="IG161" s="266"/>
      <c r="IH161" s="266"/>
      <c r="II161" s="266"/>
      <c r="IJ161" s="266"/>
      <c r="IK161" s="266"/>
      <c r="IL161" s="266"/>
      <c r="IM161" s="266"/>
      <c r="IN161" s="266"/>
      <c r="IO161" s="266"/>
      <c r="IP161" s="266"/>
      <c r="IQ161" s="266"/>
      <c r="IR161" s="266"/>
      <c r="IS161" s="266"/>
      <c r="IT161" s="266"/>
      <c r="IU161" s="266"/>
      <c r="IV161" s="266"/>
    </row>
    <row r="162" spans="1:256" x14ac:dyDescent="0.2">
      <c r="A162" s="198" t="s">
        <v>1355</v>
      </c>
      <c r="B162" s="201" t="s">
        <v>843</v>
      </c>
      <c r="C162" s="228" t="s">
        <v>775</v>
      </c>
      <c r="D162" s="228">
        <v>1000</v>
      </c>
      <c r="E162" s="228">
        <v>260</v>
      </c>
      <c r="F162" s="228">
        <v>360</v>
      </c>
      <c r="G162" s="228">
        <v>37.590000000000003</v>
      </c>
      <c r="H162" s="228">
        <v>12</v>
      </c>
      <c r="I162" s="267">
        <v>7325</v>
      </c>
      <c r="J162" s="269">
        <f t="shared" si="4"/>
        <v>5127.5</v>
      </c>
      <c r="K162" s="266"/>
      <c r="L162" s="266"/>
      <c r="M162" s="266"/>
      <c r="N162" s="266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266"/>
      <c r="Z162" s="266"/>
      <c r="AA162" s="266"/>
      <c r="AB162" s="266"/>
      <c r="AC162" s="266"/>
      <c r="AD162" s="266"/>
      <c r="AE162" s="266"/>
      <c r="AF162" s="266"/>
      <c r="AG162" s="266"/>
      <c r="AH162" s="266"/>
      <c r="AI162" s="266"/>
      <c r="AJ162" s="266"/>
      <c r="AK162" s="266"/>
      <c r="AL162" s="266"/>
      <c r="AM162" s="266"/>
      <c r="AN162" s="266"/>
      <c r="AO162" s="266"/>
      <c r="AP162" s="266"/>
      <c r="AQ162" s="266"/>
      <c r="AR162" s="266"/>
      <c r="AS162" s="266"/>
      <c r="AT162" s="266"/>
      <c r="AU162" s="266"/>
      <c r="AV162" s="266"/>
      <c r="AW162" s="266"/>
      <c r="AX162" s="266"/>
      <c r="AY162" s="266"/>
      <c r="AZ162" s="266"/>
      <c r="BA162" s="266"/>
      <c r="BB162" s="266"/>
      <c r="BC162" s="266"/>
      <c r="BD162" s="266"/>
      <c r="BE162" s="266"/>
      <c r="BF162" s="266"/>
      <c r="BG162" s="266"/>
      <c r="BH162" s="266"/>
      <c r="BI162" s="266"/>
      <c r="BJ162" s="266"/>
      <c r="BK162" s="266"/>
      <c r="BL162" s="266"/>
      <c r="BM162" s="266"/>
      <c r="BN162" s="266"/>
      <c r="BO162" s="266"/>
      <c r="BP162" s="266"/>
      <c r="BQ162" s="266"/>
      <c r="BR162" s="266"/>
      <c r="BS162" s="266"/>
      <c r="BT162" s="266"/>
      <c r="BU162" s="266"/>
      <c r="BV162" s="266"/>
      <c r="BW162" s="266"/>
      <c r="BX162" s="266"/>
      <c r="BY162" s="266"/>
      <c r="BZ162" s="266"/>
      <c r="CA162" s="266"/>
      <c r="CB162" s="266"/>
      <c r="CC162" s="266"/>
      <c r="CD162" s="266"/>
      <c r="CE162" s="266"/>
      <c r="CF162" s="266"/>
      <c r="CG162" s="266"/>
      <c r="CH162" s="266"/>
      <c r="CI162" s="266"/>
      <c r="CJ162" s="266"/>
      <c r="CK162" s="266"/>
      <c r="CL162" s="266"/>
      <c r="CM162" s="266"/>
      <c r="CN162" s="266"/>
      <c r="CO162" s="266"/>
      <c r="CP162" s="266"/>
      <c r="CQ162" s="266"/>
      <c r="CR162" s="266"/>
      <c r="CS162" s="266"/>
      <c r="CT162" s="266"/>
      <c r="CU162" s="266"/>
      <c r="CV162" s="266"/>
      <c r="CW162" s="266"/>
      <c r="CX162" s="266"/>
      <c r="CY162" s="266"/>
      <c r="CZ162" s="266"/>
      <c r="DA162" s="266"/>
      <c r="DB162" s="266"/>
      <c r="DC162" s="266"/>
      <c r="DD162" s="266"/>
      <c r="DE162" s="266"/>
      <c r="DF162" s="266"/>
      <c r="DG162" s="266"/>
      <c r="DH162" s="266"/>
      <c r="DI162" s="266"/>
      <c r="DJ162" s="266"/>
      <c r="DK162" s="266"/>
      <c r="DL162" s="266"/>
      <c r="DM162" s="266"/>
      <c r="DN162" s="266"/>
      <c r="DO162" s="266"/>
      <c r="DP162" s="266"/>
      <c r="DQ162" s="266"/>
      <c r="DR162" s="266"/>
      <c r="DS162" s="266"/>
      <c r="DT162" s="266"/>
      <c r="DU162" s="266"/>
      <c r="DV162" s="266"/>
      <c r="DW162" s="266"/>
      <c r="DX162" s="266"/>
      <c r="DY162" s="266"/>
      <c r="DZ162" s="266"/>
      <c r="EA162" s="266"/>
      <c r="EB162" s="266"/>
      <c r="EC162" s="266"/>
      <c r="ED162" s="266"/>
      <c r="EE162" s="266"/>
      <c r="EF162" s="266"/>
      <c r="EG162" s="266"/>
      <c r="EH162" s="266"/>
      <c r="EI162" s="266"/>
      <c r="EJ162" s="266"/>
      <c r="EK162" s="266"/>
      <c r="EL162" s="266"/>
      <c r="EM162" s="266"/>
      <c r="EN162" s="266"/>
      <c r="EO162" s="266"/>
      <c r="EP162" s="266"/>
      <c r="EQ162" s="266"/>
      <c r="ER162" s="266"/>
      <c r="ES162" s="266"/>
      <c r="ET162" s="266"/>
      <c r="EU162" s="266"/>
      <c r="EV162" s="266"/>
      <c r="EW162" s="266"/>
      <c r="EX162" s="266"/>
      <c r="EY162" s="266"/>
      <c r="EZ162" s="266"/>
      <c r="FA162" s="266"/>
      <c r="FB162" s="266"/>
      <c r="FC162" s="266"/>
      <c r="FD162" s="266"/>
      <c r="FE162" s="266"/>
      <c r="FF162" s="266"/>
      <c r="FG162" s="266"/>
      <c r="FH162" s="266"/>
      <c r="FI162" s="266"/>
      <c r="FJ162" s="266"/>
      <c r="FK162" s="266"/>
      <c r="FL162" s="266"/>
      <c r="FM162" s="266"/>
      <c r="FN162" s="266"/>
      <c r="FO162" s="266"/>
      <c r="FP162" s="266"/>
      <c r="FQ162" s="266"/>
      <c r="FR162" s="266"/>
      <c r="FS162" s="266"/>
      <c r="FT162" s="266"/>
      <c r="FU162" s="266"/>
      <c r="FV162" s="266"/>
      <c r="FW162" s="266"/>
      <c r="FX162" s="266"/>
      <c r="FY162" s="266"/>
      <c r="FZ162" s="266"/>
      <c r="GA162" s="266"/>
      <c r="GB162" s="266"/>
      <c r="GC162" s="266"/>
      <c r="GD162" s="266"/>
      <c r="GE162" s="266"/>
      <c r="GF162" s="266"/>
      <c r="GG162" s="266"/>
      <c r="GH162" s="266"/>
      <c r="GI162" s="266"/>
      <c r="GJ162" s="266"/>
      <c r="GK162" s="266"/>
      <c r="GL162" s="266"/>
      <c r="GM162" s="266"/>
      <c r="GN162" s="266"/>
      <c r="GO162" s="266"/>
      <c r="GP162" s="266"/>
      <c r="GQ162" s="266"/>
      <c r="GR162" s="266"/>
      <c r="GS162" s="266"/>
      <c r="GT162" s="266"/>
      <c r="GU162" s="266"/>
      <c r="GV162" s="266"/>
      <c r="GW162" s="266"/>
      <c r="GX162" s="266"/>
      <c r="GY162" s="266"/>
      <c r="GZ162" s="266"/>
      <c r="HA162" s="266"/>
      <c r="HB162" s="266"/>
      <c r="HC162" s="266"/>
      <c r="HD162" s="266"/>
      <c r="HE162" s="266"/>
      <c r="HF162" s="266"/>
      <c r="HG162" s="266"/>
      <c r="HH162" s="266"/>
      <c r="HI162" s="266"/>
      <c r="HJ162" s="266"/>
      <c r="HK162" s="266"/>
      <c r="HL162" s="266"/>
      <c r="HM162" s="266"/>
      <c r="HN162" s="266"/>
      <c r="HO162" s="266"/>
      <c r="HP162" s="266"/>
      <c r="HQ162" s="266"/>
      <c r="HR162" s="266"/>
      <c r="HS162" s="266"/>
      <c r="HT162" s="266"/>
      <c r="HU162" s="266"/>
      <c r="HV162" s="266"/>
      <c r="HW162" s="266"/>
      <c r="HX162" s="266"/>
      <c r="HY162" s="266"/>
      <c r="HZ162" s="266"/>
      <c r="IA162" s="266"/>
      <c r="IB162" s="266"/>
      <c r="IC162" s="266"/>
      <c r="ID162" s="266"/>
      <c r="IE162" s="266"/>
      <c r="IF162" s="266"/>
      <c r="IG162" s="266"/>
      <c r="IH162" s="266"/>
      <c r="II162" s="266"/>
      <c r="IJ162" s="266"/>
      <c r="IK162" s="266"/>
      <c r="IL162" s="266"/>
      <c r="IM162" s="266"/>
      <c r="IN162" s="266"/>
      <c r="IO162" s="266"/>
      <c r="IP162" s="266"/>
      <c r="IQ162" s="266"/>
      <c r="IR162" s="266"/>
      <c r="IS162" s="266"/>
      <c r="IT162" s="266"/>
      <c r="IU162" s="266"/>
      <c r="IV162" s="266"/>
    </row>
    <row r="163" spans="1:256" x14ac:dyDescent="0.2">
      <c r="A163" s="198" t="s">
        <v>844</v>
      </c>
      <c r="B163" s="201" t="s">
        <v>845</v>
      </c>
      <c r="C163" s="228" t="s">
        <v>775</v>
      </c>
      <c r="D163" s="228">
        <v>500</v>
      </c>
      <c r="E163" s="228">
        <v>260</v>
      </c>
      <c r="F163" s="228">
        <v>600</v>
      </c>
      <c r="G163" s="228">
        <v>33.880000000000003</v>
      </c>
      <c r="H163" s="228">
        <v>8</v>
      </c>
      <c r="I163" s="267">
        <v>7483</v>
      </c>
      <c r="J163" s="269">
        <f t="shared" si="4"/>
        <v>5238.0999999999995</v>
      </c>
      <c r="K163" s="266"/>
      <c r="L163" s="266"/>
      <c r="M163" s="266"/>
      <c r="N163" s="266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266"/>
      <c r="Z163" s="266"/>
      <c r="AA163" s="266"/>
      <c r="AB163" s="266"/>
      <c r="AC163" s="266"/>
      <c r="AD163" s="266"/>
      <c r="AE163" s="266"/>
      <c r="AF163" s="266"/>
      <c r="AG163" s="266"/>
      <c r="AH163" s="266"/>
      <c r="AI163" s="266"/>
      <c r="AJ163" s="266"/>
      <c r="AK163" s="266"/>
      <c r="AL163" s="266"/>
      <c r="AM163" s="266"/>
      <c r="AN163" s="266"/>
      <c r="AO163" s="266"/>
      <c r="AP163" s="266"/>
      <c r="AQ163" s="266"/>
      <c r="AR163" s="266"/>
      <c r="AS163" s="266"/>
      <c r="AT163" s="266"/>
      <c r="AU163" s="266"/>
      <c r="AV163" s="266"/>
      <c r="AW163" s="266"/>
      <c r="AX163" s="266"/>
      <c r="AY163" s="266"/>
      <c r="AZ163" s="266"/>
      <c r="BA163" s="266"/>
      <c r="BB163" s="266"/>
      <c r="BC163" s="266"/>
      <c r="BD163" s="266"/>
      <c r="BE163" s="266"/>
      <c r="BF163" s="266"/>
      <c r="BG163" s="266"/>
      <c r="BH163" s="266"/>
      <c r="BI163" s="266"/>
      <c r="BJ163" s="266"/>
      <c r="BK163" s="266"/>
      <c r="BL163" s="266"/>
      <c r="BM163" s="266"/>
      <c r="BN163" s="266"/>
      <c r="BO163" s="266"/>
      <c r="BP163" s="266"/>
      <c r="BQ163" s="266"/>
      <c r="BR163" s="266"/>
      <c r="BS163" s="266"/>
      <c r="BT163" s="266"/>
      <c r="BU163" s="266"/>
      <c r="BV163" s="266"/>
      <c r="BW163" s="266"/>
      <c r="BX163" s="266"/>
      <c r="BY163" s="266"/>
      <c r="BZ163" s="266"/>
      <c r="CA163" s="266"/>
      <c r="CB163" s="266"/>
      <c r="CC163" s="266"/>
      <c r="CD163" s="266"/>
      <c r="CE163" s="266"/>
      <c r="CF163" s="266"/>
      <c r="CG163" s="266"/>
      <c r="CH163" s="266"/>
      <c r="CI163" s="266"/>
      <c r="CJ163" s="266"/>
      <c r="CK163" s="266"/>
      <c r="CL163" s="266"/>
      <c r="CM163" s="266"/>
      <c r="CN163" s="266"/>
      <c r="CO163" s="266"/>
      <c r="CP163" s="266"/>
      <c r="CQ163" s="266"/>
      <c r="CR163" s="266"/>
      <c r="CS163" s="266"/>
      <c r="CT163" s="266"/>
      <c r="CU163" s="266"/>
      <c r="CV163" s="266"/>
      <c r="CW163" s="266"/>
      <c r="CX163" s="266"/>
      <c r="CY163" s="266"/>
      <c r="CZ163" s="266"/>
      <c r="DA163" s="266"/>
      <c r="DB163" s="266"/>
      <c r="DC163" s="266"/>
      <c r="DD163" s="266"/>
      <c r="DE163" s="266"/>
      <c r="DF163" s="266"/>
      <c r="DG163" s="266"/>
      <c r="DH163" s="266"/>
      <c r="DI163" s="266"/>
      <c r="DJ163" s="266"/>
      <c r="DK163" s="266"/>
      <c r="DL163" s="266"/>
      <c r="DM163" s="266"/>
      <c r="DN163" s="266"/>
      <c r="DO163" s="266"/>
      <c r="DP163" s="266"/>
      <c r="DQ163" s="266"/>
      <c r="DR163" s="266"/>
      <c r="DS163" s="266"/>
      <c r="DT163" s="266"/>
      <c r="DU163" s="266"/>
      <c r="DV163" s="266"/>
      <c r="DW163" s="266"/>
      <c r="DX163" s="266"/>
      <c r="DY163" s="266"/>
      <c r="DZ163" s="266"/>
      <c r="EA163" s="266"/>
      <c r="EB163" s="266"/>
      <c r="EC163" s="266"/>
      <c r="ED163" s="266"/>
      <c r="EE163" s="266"/>
      <c r="EF163" s="266"/>
      <c r="EG163" s="266"/>
      <c r="EH163" s="266"/>
      <c r="EI163" s="266"/>
      <c r="EJ163" s="266"/>
      <c r="EK163" s="266"/>
      <c r="EL163" s="266"/>
      <c r="EM163" s="266"/>
      <c r="EN163" s="266"/>
      <c r="EO163" s="266"/>
      <c r="EP163" s="266"/>
      <c r="EQ163" s="266"/>
      <c r="ER163" s="266"/>
      <c r="ES163" s="266"/>
      <c r="ET163" s="266"/>
      <c r="EU163" s="266"/>
      <c r="EV163" s="266"/>
      <c r="EW163" s="266"/>
      <c r="EX163" s="266"/>
      <c r="EY163" s="266"/>
      <c r="EZ163" s="266"/>
      <c r="FA163" s="266"/>
      <c r="FB163" s="266"/>
      <c r="FC163" s="266"/>
      <c r="FD163" s="266"/>
      <c r="FE163" s="266"/>
      <c r="FF163" s="266"/>
      <c r="FG163" s="266"/>
      <c r="FH163" s="266"/>
      <c r="FI163" s="266"/>
      <c r="FJ163" s="266"/>
      <c r="FK163" s="266"/>
      <c r="FL163" s="266"/>
      <c r="FM163" s="266"/>
      <c r="FN163" s="266"/>
      <c r="FO163" s="266"/>
      <c r="FP163" s="266"/>
      <c r="FQ163" s="266"/>
      <c r="FR163" s="266"/>
      <c r="FS163" s="266"/>
      <c r="FT163" s="266"/>
      <c r="FU163" s="266"/>
      <c r="FV163" s="266"/>
      <c r="FW163" s="266"/>
      <c r="FX163" s="266"/>
      <c r="FY163" s="266"/>
      <c r="FZ163" s="266"/>
      <c r="GA163" s="266"/>
      <c r="GB163" s="266"/>
      <c r="GC163" s="266"/>
      <c r="GD163" s="266"/>
      <c r="GE163" s="266"/>
      <c r="GF163" s="266"/>
      <c r="GG163" s="266"/>
      <c r="GH163" s="266"/>
      <c r="GI163" s="266"/>
      <c r="GJ163" s="266"/>
      <c r="GK163" s="266"/>
      <c r="GL163" s="266"/>
      <c r="GM163" s="266"/>
      <c r="GN163" s="266"/>
      <c r="GO163" s="266"/>
      <c r="GP163" s="266"/>
      <c r="GQ163" s="266"/>
      <c r="GR163" s="266"/>
      <c r="GS163" s="266"/>
      <c r="GT163" s="266"/>
      <c r="GU163" s="266"/>
      <c r="GV163" s="266"/>
      <c r="GW163" s="266"/>
      <c r="GX163" s="266"/>
      <c r="GY163" s="266"/>
      <c r="GZ163" s="266"/>
      <c r="HA163" s="266"/>
      <c r="HB163" s="266"/>
      <c r="HC163" s="266"/>
      <c r="HD163" s="266"/>
      <c r="HE163" s="266"/>
      <c r="HF163" s="266"/>
      <c r="HG163" s="266"/>
      <c r="HH163" s="266"/>
      <c r="HI163" s="266"/>
      <c r="HJ163" s="266"/>
      <c r="HK163" s="266"/>
      <c r="HL163" s="266"/>
      <c r="HM163" s="266"/>
      <c r="HN163" s="266"/>
      <c r="HO163" s="266"/>
      <c r="HP163" s="266"/>
      <c r="HQ163" s="266"/>
      <c r="HR163" s="266"/>
      <c r="HS163" s="266"/>
      <c r="HT163" s="266"/>
      <c r="HU163" s="266"/>
      <c r="HV163" s="266"/>
      <c r="HW163" s="266"/>
      <c r="HX163" s="266"/>
      <c r="HY163" s="266"/>
      <c r="HZ163" s="266"/>
      <c r="IA163" s="266"/>
      <c r="IB163" s="266"/>
      <c r="IC163" s="266"/>
      <c r="ID163" s="266"/>
      <c r="IE163" s="266"/>
      <c r="IF163" s="266"/>
      <c r="IG163" s="266"/>
      <c r="IH163" s="266"/>
      <c r="II163" s="266"/>
      <c r="IJ163" s="266"/>
      <c r="IK163" s="266"/>
      <c r="IL163" s="266"/>
      <c r="IM163" s="266"/>
      <c r="IN163" s="266"/>
      <c r="IO163" s="266"/>
      <c r="IP163" s="266"/>
      <c r="IQ163" s="266"/>
      <c r="IR163" s="266"/>
      <c r="IS163" s="266"/>
      <c r="IT163" s="266"/>
      <c r="IU163" s="266"/>
      <c r="IV163" s="266"/>
    </row>
    <row r="164" spans="1:256" x14ac:dyDescent="0.2">
      <c r="A164" s="196" t="s">
        <v>846</v>
      </c>
      <c r="B164" s="217"/>
      <c r="C164" s="217"/>
      <c r="D164" s="217"/>
      <c r="E164" s="217"/>
      <c r="F164" s="217"/>
      <c r="G164" s="217"/>
      <c r="H164" s="217"/>
      <c r="I164" s="240"/>
      <c r="J164" s="254" t="str">
        <f>IFERROR(I164/#REF!-1,"")</f>
        <v/>
      </c>
      <c r="K164" s="266"/>
      <c r="L164" s="266"/>
      <c r="M164" s="266"/>
      <c r="N164" s="266"/>
      <c r="O164" s="266"/>
      <c r="P164" s="266"/>
      <c r="Q164" s="266"/>
      <c r="R164" s="266"/>
      <c r="S164" s="266"/>
      <c r="T164" s="266"/>
      <c r="U164" s="266"/>
      <c r="V164" s="266"/>
      <c r="W164" s="266"/>
      <c r="X164" s="266"/>
      <c r="Y164" s="266"/>
      <c r="Z164" s="266"/>
      <c r="AA164" s="266"/>
      <c r="AB164" s="266"/>
      <c r="AC164" s="266"/>
      <c r="AD164" s="266"/>
      <c r="AE164" s="266"/>
      <c r="AF164" s="266"/>
      <c r="AG164" s="266"/>
      <c r="AH164" s="266"/>
      <c r="AI164" s="266"/>
      <c r="AJ164" s="266"/>
      <c r="AK164" s="266"/>
      <c r="AL164" s="266"/>
      <c r="AM164" s="266"/>
      <c r="AN164" s="266"/>
      <c r="AO164" s="266"/>
      <c r="AP164" s="266"/>
      <c r="AQ164" s="266"/>
      <c r="AR164" s="266"/>
      <c r="AS164" s="266"/>
      <c r="AT164" s="266"/>
      <c r="AU164" s="266"/>
      <c r="AV164" s="266"/>
      <c r="AW164" s="266"/>
      <c r="AX164" s="266"/>
      <c r="AY164" s="266"/>
      <c r="AZ164" s="266"/>
      <c r="BA164" s="266"/>
      <c r="BB164" s="266"/>
      <c r="BC164" s="266"/>
      <c r="BD164" s="266"/>
      <c r="BE164" s="266"/>
      <c r="BF164" s="266"/>
      <c r="BG164" s="266"/>
      <c r="BH164" s="266"/>
      <c r="BI164" s="266"/>
      <c r="BJ164" s="266"/>
      <c r="BK164" s="266"/>
      <c r="BL164" s="266"/>
      <c r="BM164" s="266"/>
      <c r="BN164" s="266"/>
      <c r="BO164" s="266"/>
      <c r="BP164" s="266"/>
      <c r="BQ164" s="266"/>
      <c r="BR164" s="266"/>
      <c r="BS164" s="266"/>
      <c r="BT164" s="266"/>
      <c r="BU164" s="266"/>
      <c r="BV164" s="266"/>
      <c r="BW164" s="266"/>
      <c r="BX164" s="266"/>
      <c r="BY164" s="266"/>
      <c r="BZ164" s="266"/>
      <c r="CA164" s="266"/>
      <c r="CB164" s="266"/>
      <c r="CC164" s="266"/>
      <c r="CD164" s="266"/>
      <c r="CE164" s="266"/>
      <c r="CF164" s="266"/>
      <c r="CG164" s="266"/>
      <c r="CH164" s="266"/>
      <c r="CI164" s="266"/>
      <c r="CJ164" s="266"/>
      <c r="CK164" s="266"/>
      <c r="CL164" s="266"/>
      <c r="CM164" s="266"/>
      <c r="CN164" s="266"/>
      <c r="CO164" s="266"/>
      <c r="CP164" s="266"/>
      <c r="CQ164" s="266"/>
      <c r="CR164" s="266"/>
      <c r="CS164" s="266"/>
      <c r="CT164" s="266"/>
      <c r="CU164" s="266"/>
      <c r="CV164" s="266"/>
      <c r="CW164" s="266"/>
      <c r="CX164" s="266"/>
      <c r="CY164" s="266"/>
      <c r="CZ164" s="266"/>
      <c r="DA164" s="266"/>
      <c r="DB164" s="266"/>
      <c r="DC164" s="266"/>
      <c r="DD164" s="266"/>
      <c r="DE164" s="266"/>
      <c r="DF164" s="266"/>
      <c r="DG164" s="266"/>
      <c r="DH164" s="266"/>
      <c r="DI164" s="266"/>
      <c r="DJ164" s="266"/>
      <c r="DK164" s="266"/>
      <c r="DL164" s="266"/>
      <c r="DM164" s="266"/>
      <c r="DN164" s="266"/>
      <c r="DO164" s="266"/>
      <c r="DP164" s="266"/>
      <c r="DQ164" s="266"/>
      <c r="DR164" s="266"/>
      <c r="DS164" s="266"/>
      <c r="DT164" s="266"/>
      <c r="DU164" s="266"/>
      <c r="DV164" s="266"/>
      <c r="DW164" s="266"/>
      <c r="DX164" s="266"/>
      <c r="DY164" s="266"/>
      <c r="DZ164" s="266"/>
      <c r="EA164" s="266"/>
      <c r="EB164" s="266"/>
      <c r="EC164" s="266"/>
      <c r="ED164" s="266"/>
      <c r="EE164" s="266"/>
      <c r="EF164" s="266"/>
      <c r="EG164" s="266"/>
      <c r="EH164" s="266"/>
      <c r="EI164" s="266"/>
      <c r="EJ164" s="266"/>
      <c r="EK164" s="266"/>
      <c r="EL164" s="266"/>
      <c r="EM164" s="266"/>
      <c r="EN164" s="266"/>
      <c r="EO164" s="266"/>
      <c r="EP164" s="266"/>
      <c r="EQ164" s="266"/>
      <c r="ER164" s="266"/>
      <c r="ES164" s="266"/>
      <c r="ET164" s="266"/>
      <c r="EU164" s="266"/>
      <c r="EV164" s="266"/>
      <c r="EW164" s="266"/>
      <c r="EX164" s="266"/>
      <c r="EY164" s="266"/>
      <c r="EZ164" s="266"/>
      <c r="FA164" s="266"/>
      <c r="FB164" s="266"/>
      <c r="FC164" s="266"/>
      <c r="FD164" s="266"/>
      <c r="FE164" s="266"/>
      <c r="FF164" s="266"/>
      <c r="FG164" s="266"/>
      <c r="FH164" s="266"/>
      <c r="FI164" s="266"/>
      <c r="FJ164" s="266"/>
      <c r="FK164" s="266"/>
      <c r="FL164" s="266"/>
      <c r="FM164" s="266"/>
      <c r="FN164" s="266"/>
      <c r="FO164" s="266"/>
      <c r="FP164" s="266"/>
      <c r="FQ164" s="266"/>
      <c r="FR164" s="266"/>
      <c r="FS164" s="266"/>
      <c r="FT164" s="266"/>
      <c r="FU164" s="266"/>
      <c r="FV164" s="266"/>
      <c r="FW164" s="266"/>
      <c r="FX164" s="266"/>
      <c r="FY164" s="266"/>
      <c r="FZ164" s="266"/>
      <c r="GA164" s="266"/>
      <c r="GB164" s="266"/>
      <c r="GC164" s="266"/>
      <c r="GD164" s="266"/>
      <c r="GE164" s="266"/>
      <c r="GF164" s="266"/>
      <c r="GG164" s="266"/>
      <c r="GH164" s="266"/>
      <c r="GI164" s="266"/>
      <c r="GJ164" s="266"/>
      <c r="GK164" s="266"/>
      <c r="GL164" s="266"/>
      <c r="GM164" s="266"/>
      <c r="GN164" s="266"/>
      <c r="GO164" s="266"/>
      <c r="GP164" s="266"/>
      <c r="GQ164" s="266"/>
      <c r="GR164" s="266"/>
      <c r="GS164" s="266"/>
      <c r="GT164" s="266"/>
      <c r="GU164" s="266"/>
      <c r="GV164" s="266"/>
      <c r="GW164" s="266"/>
      <c r="GX164" s="266"/>
      <c r="GY164" s="266"/>
      <c r="GZ164" s="266"/>
      <c r="HA164" s="266"/>
      <c r="HB164" s="266"/>
      <c r="HC164" s="266"/>
      <c r="HD164" s="266"/>
      <c r="HE164" s="266"/>
      <c r="HF164" s="266"/>
      <c r="HG164" s="266"/>
      <c r="HH164" s="266"/>
      <c r="HI164" s="266"/>
      <c r="HJ164" s="266"/>
      <c r="HK164" s="266"/>
      <c r="HL164" s="266"/>
      <c r="HM164" s="266"/>
      <c r="HN164" s="266"/>
      <c r="HO164" s="266"/>
      <c r="HP164" s="266"/>
      <c r="HQ164" s="266"/>
      <c r="HR164" s="266"/>
      <c r="HS164" s="266"/>
      <c r="HT164" s="266"/>
      <c r="HU164" s="266"/>
      <c r="HV164" s="266"/>
      <c r="HW164" s="266"/>
      <c r="HX164" s="266"/>
      <c r="HY164" s="266"/>
      <c r="HZ164" s="266"/>
      <c r="IA164" s="266"/>
      <c r="IB164" s="266"/>
      <c r="IC164" s="266"/>
      <c r="ID164" s="266"/>
      <c r="IE164" s="266"/>
      <c r="IF164" s="266"/>
      <c r="IG164" s="266"/>
      <c r="IH164" s="266"/>
      <c r="II164" s="266"/>
      <c r="IJ164" s="266"/>
      <c r="IK164" s="266"/>
      <c r="IL164" s="266"/>
      <c r="IM164" s="266"/>
      <c r="IN164" s="266"/>
      <c r="IO164" s="266"/>
      <c r="IP164" s="266"/>
      <c r="IQ164" s="266"/>
      <c r="IR164" s="266"/>
      <c r="IS164" s="266"/>
      <c r="IT164" s="266"/>
      <c r="IU164" s="266"/>
      <c r="IV164" s="266"/>
    </row>
    <row r="165" spans="1:256" x14ac:dyDescent="0.2">
      <c r="A165" s="198" t="s">
        <v>697</v>
      </c>
      <c r="B165" s="198" t="s">
        <v>1090</v>
      </c>
      <c r="C165" s="228" t="s">
        <v>775</v>
      </c>
      <c r="D165" s="228">
        <v>500</v>
      </c>
      <c r="E165" s="228">
        <v>250</v>
      </c>
      <c r="F165" s="228"/>
      <c r="G165" s="228">
        <v>8.16</v>
      </c>
      <c r="H165" s="228">
        <v>200</v>
      </c>
      <c r="I165" s="242">
        <v>2480</v>
      </c>
      <c r="J165" s="256">
        <f>I165*0.65</f>
        <v>1612</v>
      </c>
      <c r="K165" s="266"/>
      <c r="L165" s="266"/>
      <c r="M165" s="266"/>
      <c r="N165" s="266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266"/>
      <c r="Z165" s="266"/>
      <c r="AA165" s="266"/>
      <c r="AB165" s="266"/>
      <c r="AC165" s="266"/>
      <c r="AD165" s="266"/>
      <c r="AE165" s="266"/>
      <c r="AF165" s="266"/>
      <c r="AG165" s="266"/>
      <c r="AH165" s="266"/>
      <c r="AI165" s="266"/>
      <c r="AJ165" s="266"/>
      <c r="AK165" s="266"/>
      <c r="AL165" s="266"/>
      <c r="AM165" s="266"/>
      <c r="AN165" s="266"/>
      <c r="AO165" s="266"/>
      <c r="AP165" s="266"/>
      <c r="AQ165" s="266"/>
      <c r="AR165" s="266"/>
      <c r="AS165" s="266"/>
      <c r="AT165" s="266"/>
      <c r="AU165" s="266"/>
      <c r="AV165" s="266"/>
      <c r="AW165" s="266"/>
      <c r="AX165" s="266"/>
      <c r="AY165" s="266"/>
      <c r="AZ165" s="266"/>
      <c r="BA165" s="266"/>
      <c r="BB165" s="266"/>
      <c r="BC165" s="266"/>
      <c r="BD165" s="266"/>
      <c r="BE165" s="266"/>
      <c r="BF165" s="266"/>
      <c r="BG165" s="266"/>
      <c r="BH165" s="266"/>
      <c r="BI165" s="266"/>
      <c r="BJ165" s="266"/>
      <c r="BK165" s="266"/>
      <c r="BL165" s="266"/>
      <c r="BM165" s="266"/>
      <c r="BN165" s="266"/>
      <c r="BO165" s="266"/>
      <c r="BP165" s="266"/>
      <c r="BQ165" s="266"/>
      <c r="BR165" s="266"/>
      <c r="BS165" s="266"/>
      <c r="BT165" s="266"/>
      <c r="BU165" s="266"/>
      <c r="BV165" s="266"/>
      <c r="BW165" s="266"/>
      <c r="BX165" s="266"/>
      <c r="BY165" s="266"/>
      <c r="BZ165" s="266"/>
      <c r="CA165" s="266"/>
      <c r="CB165" s="266"/>
      <c r="CC165" s="266"/>
      <c r="CD165" s="266"/>
      <c r="CE165" s="266"/>
      <c r="CF165" s="266"/>
      <c r="CG165" s="266"/>
      <c r="CH165" s="266"/>
      <c r="CI165" s="266"/>
      <c r="CJ165" s="266"/>
      <c r="CK165" s="266"/>
      <c r="CL165" s="266"/>
      <c r="CM165" s="266"/>
      <c r="CN165" s="266"/>
      <c r="CO165" s="266"/>
      <c r="CP165" s="266"/>
      <c r="CQ165" s="266"/>
      <c r="CR165" s="266"/>
      <c r="CS165" s="266"/>
      <c r="CT165" s="266"/>
      <c r="CU165" s="266"/>
      <c r="CV165" s="266"/>
      <c r="CW165" s="266"/>
      <c r="CX165" s="266"/>
      <c r="CY165" s="266"/>
      <c r="CZ165" s="266"/>
      <c r="DA165" s="266"/>
      <c r="DB165" s="266"/>
      <c r="DC165" s="266"/>
      <c r="DD165" s="266"/>
      <c r="DE165" s="266"/>
      <c r="DF165" s="266"/>
      <c r="DG165" s="266"/>
      <c r="DH165" s="266"/>
      <c r="DI165" s="266"/>
      <c r="DJ165" s="266"/>
      <c r="DK165" s="266"/>
      <c r="DL165" s="266"/>
      <c r="DM165" s="266"/>
      <c r="DN165" s="266"/>
      <c r="DO165" s="266"/>
      <c r="DP165" s="266"/>
      <c r="DQ165" s="266"/>
      <c r="DR165" s="266"/>
      <c r="DS165" s="266"/>
      <c r="DT165" s="266"/>
      <c r="DU165" s="266"/>
      <c r="DV165" s="266"/>
      <c r="DW165" s="266"/>
      <c r="DX165" s="266"/>
      <c r="DY165" s="266"/>
      <c r="DZ165" s="266"/>
      <c r="EA165" s="266"/>
      <c r="EB165" s="266"/>
      <c r="EC165" s="266"/>
      <c r="ED165" s="266"/>
      <c r="EE165" s="266"/>
      <c r="EF165" s="266"/>
      <c r="EG165" s="266"/>
      <c r="EH165" s="266"/>
      <c r="EI165" s="266"/>
      <c r="EJ165" s="266"/>
      <c r="EK165" s="266"/>
      <c r="EL165" s="266"/>
      <c r="EM165" s="266"/>
      <c r="EN165" s="266"/>
      <c r="EO165" s="266"/>
      <c r="EP165" s="266"/>
      <c r="EQ165" s="266"/>
      <c r="ER165" s="266"/>
      <c r="ES165" s="266"/>
      <c r="ET165" s="266"/>
      <c r="EU165" s="266"/>
      <c r="EV165" s="266"/>
      <c r="EW165" s="266"/>
      <c r="EX165" s="266"/>
      <c r="EY165" s="266"/>
      <c r="EZ165" s="266"/>
      <c r="FA165" s="266"/>
      <c r="FB165" s="266"/>
      <c r="FC165" s="266"/>
      <c r="FD165" s="266"/>
      <c r="FE165" s="266"/>
      <c r="FF165" s="266"/>
      <c r="FG165" s="266"/>
      <c r="FH165" s="266"/>
      <c r="FI165" s="266"/>
      <c r="FJ165" s="266"/>
      <c r="FK165" s="266"/>
      <c r="FL165" s="266"/>
      <c r="FM165" s="266"/>
      <c r="FN165" s="266"/>
      <c r="FO165" s="266"/>
      <c r="FP165" s="266"/>
      <c r="FQ165" s="266"/>
      <c r="FR165" s="266"/>
      <c r="FS165" s="266"/>
      <c r="FT165" s="266"/>
      <c r="FU165" s="266"/>
      <c r="FV165" s="266"/>
      <c r="FW165" s="266"/>
      <c r="FX165" s="266"/>
      <c r="FY165" s="266"/>
      <c r="FZ165" s="266"/>
      <c r="GA165" s="266"/>
      <c r="GB165" s="266"/>
      <c r="GC165" s="266"/>
      <c r="GD165" s="266"/>
      <c r="GE165" s="266"/>
      <c r="GF165" s="266"/>
      <c r="GG165" s="266"/>
      <c r="GH165" s="266"/>
      <c r="GI165" s="266"/>
      <c r="GJ165" s="266"/>
      <c r="GK165" s="266"/>
      <c r="GL165" s="266"/>
      <c r="GM165" s="266"/>
      <c r="GN165" s="266"/>
      <c r="GO165" s="266"/>
      <c r="GP165" s="266"/>
      <c r="GQ165" s="266"/>
      <c r="GR165" s="266"/>
      <c r="GS165" s="266"/>
      <c r="GT165" s="266"/>
      <c r="GU165" s="266"/>
      <c r="GV165" s="266"/>
      <c r="GW165" s="266"/>
      <c r="GX165" s="266"/>
      <c r="GY165" s="266"/>
      <c r="GZ165" s="266"/>
      <c r="HA165" s="266"/>
      <c r="HB165" s="266"/>
      <c r="HC165" s="266"/>
      <c r="HD165" s="266"/>
      <c r="HE165" s="266"/>
      <c r="HF165" s="266"/>
      <c r="HG165" s="266"/>
      <c r="HH165" s="266"/>
      <c r="HI165" s="266"/>
      <c r="HJ165" s="266"/>
      <c r="HK165" s="266"/>
      <c r="HL165" s="266"/>
      <c r="HM165" s="266"/>
      <c r="HN165" s="266"/>
      <c r="HO165" s="266"/>
      <c r="HP165" s="266"/>
      <c r="HQ165" s="266"/>
      <c r="HR165" s="266"/>
      <c r="HS165" s="266"/>
      <c r="HT165" s="266"/>
      <c r="HU165" s="266"/>
      <c r="HV165" s="266"/>
      <c r="HW165" s="266"/>
      <c r="HX165" s="266"/>
      <c r="HY165" s="266"/>
      <c r="HZ165" s="266"/>
      <c r="IA165" s="266"/>
      <c r="IB165" s="266"/>
      <c r="IC165" s="266"/>
      <c r="ID165" s="266"/>
      <c r="IE165" s="266"/>
      <c r="IF165" s="266"/>
      <c r="IG165" s="266"/>
      <c r="IH165" s="266"/>
      <c r="II165" s="266"/>
      <c r="IJ165" s="266"/>
      <c r="IK165" s="266"/>
      <c r="IL165" s="266"/>
      <c r="IM165" s="266"/>
      <c r="IN165" s="266"/>
      <c r="IO165" s="266"/>
      <c r="IP165" s="266"/>
      <c r="IQ165" s="266"/>
      <c r="IR165" s="266"/>
      <c r="IS165" s="266"/>
      <c r="IT165" s="266"/>
      <c r="IU165" s="266"/>
      <c r="IV165" s="266"/>
    </row>
    <row r="166" spans="1:256" x14ac:dyDescent="0.2">
      <c r="A166" s="198" t="s">
        <v>698</v>
      </c>
      <c r="B166" s="198" t="s">
        <v>1109</v>
      </c>
      <c r="C166" s="228" t="s">
        <v>778</v>
      </c>
      <c r="D166" s="228">
        <v>500</v>
      </c>
      <c r="E166" s="228">
        <v>250</v>
      </c>
      <c r="F166" s="228"/>
      <c r="G166" s="228"/>
      <c r="H166" s="228"/>
      <c r="I166" s="242">
        <v>2760</v>
      </c>
      <c r="J166" s="256">
        <f>I166*0.65</f>
        <v>1794</v>
      </c>
      <c r="K166" s="266"/>
      <c r="L166" s="266"/>
      <c r="M166" s="266"/>
      <c r="N166" s="266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266"/>
      <c r="Z166" s="266"/>
      <c r="AA166" s="266"/>
      <c r="AB166" s="266"/>
      <c r="AC166" s="266"/>
      <c r="AD166" s="266"/>
      <c r="AE166" s="266"/>
      <c r="AF166" s="266"/>
      <c r="AG166" s="266"/>
      <c r="AH166" s="266"/>
      <c r="AI166" s="266"/>
      <c r="AJ166" s="266"/>
      <c r="AK166" s="266"/>
      <c r="AL166" s="266"/>
      <c r="AM166" s="266"/>
      <c r="AN166" s="266"/>
      <c r="AO166" s="266"/>
      <c r="AP166" s="266"/>
      <c r="AQ166" s="266"/>
      <c r="AR166" s="266"/>
      <c r="AS166" s="266"/>
      <c r="AT166" s="266"/>
      <c r="AU166" s="266"/>
      <c r="AV166" s="266"/>
      <c r="AW166" s="266"/>
      <c r="AX166" s="266"/>
      <c r="AY166" s="266"/>
      <c r="AZ166" s="266"/>
      <c r="BA166" s="266"/>
      <c r="BB166" s="266"/>
      <c r="BC166" s="266"/>
      <c r="BD166" s="266"/>
      <c r="BE166" s="266"/>
      <c r="BF166" s="266"/>
      <c r="BG166" s="266"/>
      <c r="BH166" s="266"/>
      <c r="BI166" s="266"/>
      <c r="BJ166" s="266"/>
      <c r="BK166" s="266"/>
      <c r="BL166" s="266"/>
      <c r="BM166" s="266"/>
      <c r="BN166" s="266"/>
      <c r="BO166" s="266"/>
      <c r="BP166" s="266"/>
      <c r="BQ166" s="266"/>
      <c r="BR166" s="266"/>
      <c r="BS166" s="266"/>
      <c r="BT166" s="266"/>
      <c r="BU166" s="266"/>
      <c r="BV166" s="266"/>
      <c r="BW166" s="266"/>
      <c r="BX166" s="266"/>
      <c r="BY166" s="266"/>
      <c r="BZ166" s="266"/>
      <c r="CA166" s="266"/>
      <c r="CB166" s="266"/>
      <c r="CC166" s="266"/>
      <c r="CD166" s="266"/>
      <c r="CE166" s="266"/>
      <c r="CF166" s="266"/>
      <c r="CG166" s="266"/>
      <c r="CH166" s="266"/>
      <c r="CI166" s="266"/>
      <c r="CJ166" s="266"/>
      <c r="CK166" s="266"/>
      <c r="CL166" s="266"/>
      <c r="CM166" s="266"/>
      <c r="CN166" s="266"/>
      <c r="CO166" s="266"/>
      <c r="CP166" s="266"/>
      <c r="CQ166" s="266"/>
      <c r="CR166" s="266"/>
      <c r="CS166" s="266"/>
      <c r="CT166" s="266"/>
      <c r="CU166" s="266"/>
      <c r="CV166" s="266"/>
      <c r="CW166" s="266"/>
      <c r="CX166" s="266"/>
      <c r="CY166" s="266"/>
      <c r="CZ166" s="266"/>
      <c r="DA166" s="266"/>
      <c r="DB166" s="266"/>
      <c r="DC166" s="266"/>
      <c r="DD166" s="266"/>
      <c r="DE166" s="266"/>
      <c r="DF166" s="266"/>
      <c r="DG166" s="266"/>
      <c r="DH166" s="266"/>
      <c r="DI166" s="266"/>
      <c r="DJ166" s="266"/>
      <c r="DK166" s="266"/>
      <c r="DL166" s="266"/>
      <c r="DM166" s="266"/>
      <c r="DN166" s="266"/>
      <c r="DO166" s="266"/>
      <c r="DP166" s="266"/>
      <c r="DQ166" s="266"/>
      <c r="DR166" s="266"/>
      <c r="DS166" s="266"/>
      <c r="DT166" s="266"/>
      <c r="DU166" s="266"/>
      <c r="DV166" s="266"/>
      <c r="DW166" s="266"/>
      <c r="DX166" s="266"/>
      <c r="DY166" s="266"/>
      <c r="DZ166" s="266"/>
      <c r="EA166" s="266"/>
      <c r="EB166" s="266"/>
      <c r="EC166" s="266"/>
      <c r="ED166" s="266"/>
      <c r="EE166" s="266"/>
      <c r="EF166" s="266"/>
      <c r="EG166" s="266"/>
      <c r="EH166" s="266"/>
      <c r="EI166" s="266"/>
      <c r="EJ166" s="266"/>
      <c r="EK166" s="266"/>
      <c r="EL166" s="266"/>
      <c r="EM166" s="266"/>
      <c r="EN166" s="266"/>
      <c r="EO166" s="266"/>
      <c r="EP166" s="266"/>
      <c r="EQ166" s="266"/>
      <c r="ER166" s="266"/>
      <c r="ES166" s="266"/>
      <c r="ET166" s="266"/>
      <c r="EU166" s="266"/>
      <c r="EV166" s="266"/>
      <c r="EW166" s="266"/>
      <c r="EX166" s="266"/>
      <c r="EY166" s="266"/>
      <c r="EZ166" s="266"/>
      <c r="FA166" s="266"/>
      <c r="FB166" s="266"/>
      <c r="FC166" s="266"/>
      <c r="FD166" s="266"/>
      <c r="FE166" s="266"/>
      <c r="FF166" s="266"/>
      <c r="FG166" s="266"/>
      <c r="FH166" s="266"/>
      <c r="FI166" s="266"/>
      <c r="FJ166" s="266"/>
      <c r="FK166" s="266"/>
      <c r="FL166" s="266"/>
      <c r="FM166" s="266"/>
      <c r="FN166" s="266"/>
      <c r="FO166" s="266"/>
      <c r="FP166" s="266"/>
      <c r="FQ166" s="266"/>
      <c r="FR166" s="266"/>
      <c r="FS166" s="266"/>
      <c r="FT166" s="266"/>
      <c r="FU166" s="266"/>
      <c r="FV166" s="266"/>
      <c r="FW166" s="266"/>
      <c r="FX166" s="266"/>
      <c r="FY166" s="266"/>
      <c r="FZ166" s="266"/>
      <c r="GA166" s="266"/>
      <c r="GB166" s="266"/>
      <c r="GC166" s="266"/>
      <c r="GD166" s="266"/>
      <c r="GE166" s="266"/>
      <c r="GF166" s="266"/>
      <c r="GG166" s="266"/>
      <c r="GH166" s="266"/>
      <c r="GI166" s="266"/>
      <c r="GJ166" s="266"/>
      <c r="GK166" s="266"/>
      <c r="GL166" s="266"/>
      <c r="GM166" s="266"/>
      <c r="GN166" s="266"/>
      <c r="GO166" s="266"/>
      <c r="GP166" s="266"/>
      <c r="GQ166" s="266"/>
      <c r="GR166" s="266"/>
      <c r="GS166" s="266"/>
      <c r="GT166" s="266"/>
      <c r="GU166" s="266"/>
      <c r="GV166" s="266"/>
      <c r="GW166" s="266"/>
      <c r="GX166" s="266"/>
      <c r="GY166" s="266"/>
      <c r="GZ166" s="266"/>
      <c r="HA166" s="266"/>
      <c r="HB166" s="266"/>
      <c r="HC166" s="266"/>
      <c r="HD166" s="266"/>
      <c r="HE166" s="266"/>
      <c r="HF166" s="266"/>
      <c r="HG166" s="266"/>
      <c r="HH166" s="266"/>
      <c r="HI166" s="266"/>
      <c r="HJ166" s="266"/>
      <c r="HK166" s="266"/>
      <c r="HL166" s="266"/>
      <c r="HM166" s="266"/>
      <c r="HN166" s="266"/>
      <c r="HO166" s="266"/>
      <c r="HP166" s="266"/>
      <c r="HQ166" s="266"/>
      <c r="HR166" s="266"/>
      <c r="HS166" s="266"/>
      <c r="HT166" s="266"/>
      <c r="HU166" s="266"/>
      <c r="HV166" s="266"/>
      <c r="HW166" s="266"/>
      <c r="HX166" s="266"/>
      <c r="HY166" s="266"/>
      <c r="HZ166" s="266"/>
      <c r="IA166" s="266"/>
      <c r="IB166" s="266"/>
      <c r="IC166" s="266"/>
      <c r="ID166" s="266"/>
      <c r="IE166" s="266"/>
      <c r="IF166" s="266"/>
      <c r="IG166" s="266"/>
      <c r="IH166" s="266"/>
      <c r="II166" s="266"/>
      <c r="IJ166" s="266"/>
      <c r="IK166" s="266"/>
      <c r="IL166" s="266"/>
      <c r="IM166" s="266"/>
      <c r="IN166" s="266"/>
      <c r="IO166" s="266"/>
      <c r="IP166" s="266"/>
      <c r="IQ166" s="266"/>
      <c r="IR166" s="266"/>
      <c r="IS166" s="266"/>
      <c r="IT166" s="266"/>
      <c r="IU166" s="266"/>
      <c r="IV166" s="266"/>
    </row>
    <row r="167" spans="1:256" x14ac:dyDescent="0.2">
      <c r="A167" s="196" t="s">
        <v>699</v>
      </c>
      <c r="B167" s="217"/>
      <c r="C167" s="217"/>
      <c r="D167" s="217"/>
      <c r="E167" s="217"/>
      <c r="F167" s="217"/>
      <c r="G167" s="217"/>
      <c r="H167" s="217"/>
      <c r="I167" s="240"/>
      <c r="J167" s="254" t="str">
        <f>IFERROR(I167/#REF!-1,"")</f>
        <v/>
      </c>
      <c r="K167" s="266"/>
      <c r="L167" s="266"/>
      <c r="M167" s="266"/>
      <c r="N167" s="266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266"/>
      <c r="Z167" s="266"/>
      <c r="AA167" s="266"/>
      <c r="AB167" s="266"/>
      <c r="AC167" s="266"/>
      <c r="AD167" s="266"/>
      <c r="AE167" s="266"/>
      <c r="AF167" s="266"/>
      <c r="AG167" s="266"/>
      <c r="AH167" s="266"/>
      <c r="AI167" s="266"/>
      <c r="AJ167" s="266"/>
      <c r="AK167" s="266"/>
      <c r="AL167" s="266"/>
      <c r="AM167" s="266"/>
      <c r="AN167" s="266"/>
      <c r="AO167" s="266"/>
      <c r="AP167" s="266"/>
      <c r="AQ167" s="266"/>
      <c r="AR167" s="266"/>
      <c r="AS167" s="266"/>
      <c r="AT167" s="266"/>
      <c r="AU167" s="266"/>
      <c r="AV167" s="266"/>
      <c r="AW167" s="266"/>
      <c r="AX167" s="266"/>
      <c r="AY167" s="266"/>
      <c r="AZ167" s="266"/>
      <c r="BA167" s="266"/>
      <c r="BB167" s="266"/>
      <c r="BC167" s="266"/>
      <c r="BD167" s="266"/>
      <c r="BE167" s="266"/>
      <c r="BF167" s="266"/>
      <c r="BG167" s="266"/>
      <c r="BH167" s="266"/>
      <c r="BI167" s="266"/>
      <c r="BJ167" s="266"/>
      <c r="BK167" s="266"/>
      <c r="BL167" s="266"/>
      <c r="BM167" s="266"/>
      <c r="BN167" s="266"/>
      <c r="BO167" s="266"/>
      <c r="BP167" s="266"/>
      <c r="BQ167" s="266"/>
      <c r="BR167" s="266"/>
      <c r="BS167" s="266"/>
      <c r="BT167" s="266"/>
      <c r="BU167" s="266"/>
      <c r="BV167" s="266"/>
      <c r="BW167" s="266"/>
      <c r="BX167" s="266"/>
      <c r="BY167" s="266"/>
      <c r="BZ167" s="266"/>
      <c r="CA167" s="266"/>
      <c r="CB167" s="266"/>
      <c r="CC167" s="266"/>
      <c r="CD167" s="266"/>
      <c r="CE167" s="266"/>
      <c r="CF167" s="266"/>
      <c r="CG167" s="266"/>
      <c r="CH167" s="266"/>
      <c r="CI167" s="266"/>
      <c r="CJ167" s="266"/>
      <c r="CK167" s="266"/>
      <c r="CL167" s="266"/>
      <c r="CM167" s="266"/>
      <c r="CN167" s="266"/>
      <c r="CO167" s="266"/>
      <c r="CP167" s="266"/>
      <c r="CQ167" s="266"/>
      <c r="CR167" s="266"/>
      <c r="CS167" s="266"/>
      <c r="CT167" s="266"/>
      <c r="CU167" s="266"/>
      <c r="CV167" s="266"/>
      <c r="CW167" s="266"/>
      <c r="CX167" s="266"/>
      <c r="CY167" s="266"/>
      <c r="CZ167" s="266"/>
      <c r="DA167" s="266"/>
      <c r="DB167" s="266"/>
      <c r="DC167" s="266"/>
      <c r="DD167" s="266"/>
      <c r="DE167" s="266"/>
      <c r="DF167" s="266"/>
      <c r="DG167" s="266"/>
      <c r="DH167" s="266"/>
      <c r="DI167" s="266"/>
      <c r="DJ167" s="266"/>
      <c r="DK167" s="266"/>
      <c r="DL167" s="266"/>
      <c r="DM167" s="266"/>
      <c r="DN167" s="266"/>
      <c r="DO167" s="266"/>
      <c r="DP167" s="266"/>
      <c r="DQ167" s="266"/>
      <c r="DR167" s="266"/>
      <c r="DS167" s="266"/>
      <c r="DT167" s="266"/>
      <c r="DU167" s="266"/>
      <c r="DV167" s="266"/>
      <c r="DW167" s="266"/>
      <c r="DX167" s="266"/>
      <c r="DY167" s="266"/>
      <c r="DZ167" s="266"/>
      <c r="EA167" s="266"/>
      <c r="EB167" s="266"/>
      <c r="EC167" s="266"/>
      <c r="ED167" s="266"/>
      <c r="EE167" s="266"/>
      <c r="EF167" s="266"/>
      <c r="EG167" s="266"/>
      <c r="EH167" s="266"/>
      <c r="EI167" s="266"/>
      <c r="EJ167" s="266"/>
      <c r="EK167" s="266"/>
      <c r="EL167" s="266"/>
      <c r="EM167" s="266"/>
      <c r="EN167" s="266"/>
      <c r="EO167" s="266"/>
      <c r="EP167" s="266"/>
      <c r="EQ167" s="266"/>
      <c r="ER167" s="266"/>
      <c r="ES167" s="266"/>
      <c r="ET167" s="266"/>
      <c r="EU167" s="266"/>
      <c r="EV167" s="266"/>
      <c r="EW167" s="266"/>
      <c r="EX167" s="266"/>
      <c r="EY167" s="266"/>
      <c r="EZ167" s="266"/>
      <c r="FA167" s="266"/>
      <c r="FB167" s="266"/>
      <c r="FC167" s="266"/>
      <c r="FD167" s="266"/>
      <c r="FE167" s="266"/>
      <c r="FF167" s="266"/>
      <c r="FG167" s="266"/>
      <c r="FH167" s="266"/>
      <c r="FI167" s="266"/>
      <c r="FJ167" s="266"/>
      <c r="FK167" s="266"/>
      <c r="FL167" s="266"/>
      <c r="FM167" s="266"/>
      <c r="FN167" s="266"/>
      <c r="FO167" s="266"/>
      <c r="FP167" s="266"/>
      <c r="FQ167" s="266"/>
      <c r="FR167" s="266"/>
      <c r="FS167" s="266"/>
      <c r="FT167" s="266"/>
      <c r="FU167" s="266"/>
      <c r="FV167" s="266"/>
      <c r="FW167" s="266"/>
      <c r="FX167" s="266"/>
      <c r="FY167" s="266"/>
      <c r="FZ167" s="266"/>
      <c r="GA167" s="266"/>
      <c r="GB167" s="266"/>
      <c r="GC167" s="266"/>
      <c r="GD167" s="266"/>
      <c r="GE167" s="266"/>
      <c r="GF167" s="266"/>
      <c r="GG167" s="266"/>
      <c r="GH167" s="266"/>
      <c r="GI167" s="266"/>
      <c r="GJ167" s="266"/>
      <c r="GK167" s="266"/>
      <c r="GL167" s="266"/>
      <c r="GM167" s="266"/>
      <c r="GN167" s="266"/>
      <c r="GO167" s="266"/>
      <c r="GP167" s="266"/>
      <c r="GQ167" s="266"/>
      <c r="GR167" s="266"/>
      <c r="GS167" s="266"/>
      <c r="GT167" s="266"/>
      <c r="GU167" s="266"/>
      <c r="GV167" s="266"/>
      <c r="GW167" s="266"/>
      <c r="GX167" s="266"/>
      <c r="GY167" s="266"/>
      <c r="GZ167" s="266"/>
      <c r="HA167" s="266"/>
      <c r="HB167" s="266"/>
      <c r="HC167" s="266"/>
      <c r="HD167" s="266"/>
      <c r="HE167" s="266"/>
      <c r="HF167" s="266"/>
      <c r="HG167" s="266"/>
      <c r="HH167" s="266"/>
      <c r="HI167" s="266"/>
      <c r="HJ167" s="266"/>
      <c r="HK167" s="266"/>
      <c r="HL167" s="266"/>
      <c r="HM167" s="266"/>
      <c r="HN167" s="266"/>
      <c r="HO167" s="266"/>
      <c r="HP167" s="266"/>
      <c r="HQ167" s="266"/>
      <c r="HR167" s="266"/>
      <c r="HS167" s="266"/>
      <c r="HT167" s="266"/>
      <c r="HU167" s="266"/>
      <c r="HV167" s="266"/>
      <c r="HW167" s="266"/>
      <c r="HX167" s="266"/>
      <c r="HY167" s="266"/>
      <c r="HZ167" s="266"/>
      <c r="IA167" s="266"/>
      <c r="IB167" s="266"/>
      <c r="IC167" s="266"/>
      <c r="ID167" s="266"/>
      <c r="IE167" s="266"/>
      <c r="IF167" s="266"/>
      <c r="IG167" s="266"/>
      <c r="IH167" s="266"/>
      <c r="II167" s="266"/>
      <c r="IJ167" s="266"/>
      <c r="IK167" s="266"/>
      <c r="IL167" s="266"/>
      <c r="IM167" s="266"/>
      <c r="IN167" s="266"/>
      <c r="IO167" s="266"/>
      <c r="IP167" s="266"/>
      <c r="IQ167" s="266"/>
      <c r="IR167" s="266"/>
      <c r="IS167" s="266"/>
      <c r="IT167" s="266"/>
      <c r="IU167" s="266"/>
      <c r="IV167" s="266"/>
    </row>
    <row r="168" spans="1:256" x14ac:dyDescent="0.2">
      <c r="A168" s="198"/>
      <c r="B168" s="198" t="s">
        <v>847</v>
      </c>
      <c r="C168" s="228"/>
      <c r="D168" s="228"/>
      <c r="E168" s="228"/>
      <c r="F168" s="228"/>
      <c r="G168" s="228"/>
      <c r="H168" s="228"/>
      <c r="I168" s="268">
        <v>15</v>
      </c>
      <c r="J168" s="270">
        <f>I168*0.75</f>
        <v>11.25</v>
      </c>
      <c r="K168" s="266"/>
      <c r="L168" s="266"/>
      <c r="M168" s="266"/>
      <c r="N168" s="266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266"/>
      <c r="Z168" s="266"/>
      <c r="AA168" s="266"/>
      <c r="AB168" s="266"/>
      <c r="AC168" s="266"/>
      <c r="AD168" s="266"/>
      <c r="AE168" s="266"/>
      <c r="AF168" s="266"/>
      <c r="AG168" s="266"/>
      <c r="AH168" s="266"/>
      <c r="AI168" s="266"/>
      <c r="AJ168" s="266"/>
      <c r="AK168" s="266"/>
      <c r="AL168" s="266"/>
      <c r="AM168" s="266"/>
      <c r="AN168" s="266"/>
      <c r="AO168" s="266"/>
      <c r="AP168" s="266"/>
      <c r="AQ168" s="266"/>
      <c r="AR168" s="266"/>
      <c r="AS168" s="266"/>
      <c r="AT168" s="266"/>
      <c r="AU168" s="266"/>
      <c r="AV168" s="266"/>
      <c r="AW168" s="266"/>
      <c r="AX168" s="266"/>
      <c r="AY168" s="266"/>
      <c r="AZ168" s="266"/>
      <c r="BA168" s="266"/>
      <c r="BB168" s="266"/>
      <c r="BC168" s="266"/>
      <c r="BD168" s="266"/>
      <c r="BE168" s="266"/>
      <c r="BF168" s="266"/>
      <c r="BG168" s="266"/>
      <c r="BH168" s="266"/>
      <c r="BI168" s="266"/>
      <c r="BJ168" s="266"/>
      <c r="BK168" s="266"/>
      <c r="BL168" s="266"/>
      <c r="BM168" s="266"/>
      <c r="BN168" s="266"/>
      <c r="BO168" s="266"/>
      <c r="BP168" s="266"/>
      <c r="BQ168" s="266"/>
      <c r="BR168" s="266"/>
      <c r="BS168" s="266"/>
      <c r="BT168" s="266"/>
      <c r="BU168" s="266"/>
      <c r="BV168" s="266"/>
      <c r="BW168" s="266"/>
      <c r="BX168" s="266"/>
      <c r="BY168" s="266"/>
      <c r="BZ168" s="266"/>
      <c r="CA168" s="266"/>
      <c r="CB168" s="266"/>
      <c r="CC168" s="266"/>
      <c r="CD168" s="266"/>
      <c r="CE168" s="266"/>
      <c r="CF168" s="266"/>
      <c r="CG168" s="266"/>
      <c r="CH168" s="266"/>
      <c r="CI168" s="266"/>
      <c r="CJ168" s="266"/>
      <c r="CK168" s="266"/>
      <c r="CL168" s="266"/>
      <c r="CM168" s="266"/>
      <c r="CN168" s="266"/>
      <c r="CO168" s="266"/>
      <c r="CP168" s="266"/>
      <c r="CQ168" s="266"/>
      <c r="CR168" s="266"/>
      <c r="CS168" s="266"/>
      <c r="CT168" s="266"/>
      <c r="CU168" s="266"/>
      <c r="CV168" s="266"/>
      <c r="CW168" s="266"/>
      <c r="CX168" s="266"/>
      <c r="CY168" s="266"/>
      <c r="CZ168" s="266"/>
      <c r="DA168" s="266"/>
      <c r="DB168" s="266"/>
      <c r="DC168" s="266"/>
      <c r="DD168" s="266"/>
      <c r="DE168" s="266"/>
      <c r="DF168" s="266"/>
      <c r="DG168" s="266"/>
      <c r="DH168" s="266"/>
      <c r="DI168" s="266"/>
      <c r="DJ168" s="266"/>
      <c r="DK168" s="266"/>
      <c r="DL168" s="266"/>
      <c r="DM168" s="266"/>
      <c r="DN168" s="266"/>
      <c r="DO168" s="266"/>
      <c r="DP168" s="266"/>
      <c r="DQ168" s="266"/>
      <c r="DR168" s="266"/>
      <c r="DS168" s="266"/>
      <c r="DT168" s="266"/>
      <c r="DU168" s="266"/>
      <c r="DV168" s="266"/>
      <c r="DW168" s="266"/>
      <c r="DX168" s="266"/>
      <c r="DY168" s="266"/>
      <c r="DZ168" s="266"/>
      <c r="EA168" s="266"/>
      <c r="EB168" s="266"/>
      <c r="EC168" s="266"/>
      <c r="ED168" s="266"/>
      <c r="EE168" s="266"/>
      <c r="EF168" s="266"/>
      <c r="EG168" s="266"/>
      <c r="EH168" s="266"/>
      <c r="EI168" s="266"/>
      <c r="EJ168" s="266"/>
      <c r="EK168" s="266"/>
      <c r="EL168" s="266"/>
      <c r="EM168" s="266"/>
      <c r="EN168" s="266"/>
      <c r="EO168" s="266"/>
      <c r="EP168" s="266"/>
      <c r="EQ168" s="266"/>
      <c r="ER168" s="266"/>
      <c r="ES168" s="266"/>
      <c r="ET168" s="266"/>
      <c r="EU168" s="266"/>
      <c r="EV168" s="266"/>
      <c r="EW168" s="266"/>
      <c r="EX168" s="266"/>
      <c r="EY168" s="266"/>
      <c r="EZ168" s="266"/>
      <c r="FA168" s="266"/>
      <c r="FB168" s="266"/>
      <c r="FC168" s="266"/>
      <c r="FD168" s="266"/>
      <c r="FE168" s="266"/>
      <c r="FF168" s="266"/>
      <c r="FG168" s="266"/>
      <c r="FH168" s="266"/>
      <c r="FI168" s="266"/>
      <c r="FJ168" s="266"/>
      <c r="FK168" s="266"/>
      <c r="FL168" s="266"/>
      <c r="FM168" s="266"/>
      <c r="FN168" s="266"/>
      <c r="FO168" s="266"/>
      <c r="FP168" s="266"/>
      <c r="FQ168" s="266"/>
      <c r="FR168" s="266"/>
      <c r="FS168" s="266"/>
      <c r="FT168" s="266"/>
      <c r="FU168" s="266"/>
      <c r="FV168" s="266"/>
      <c r="FW168" s="266"/>
      <c r="FX168" s="266"/>
      <c r="FY168" s="266"/>
      <c r="FZ168" s="266"/>
      <c r="GA168" s="266"/>
      <c r="GB168" s="266"/>
      <c r="GC168" s="266"/>
      <c r="GD168" s="266"/>
      <c r="GE168" s="266"/>
      <c r="GF168" s="266"/>
      <c r="GG168" s="266"/>
      <c r="GH168" s="266"/>
      <c r="GI168" s="266"/>
      <c r="GJ168" s="266"/>
      <c r="GK168" s="266"/>
      <c r="GL168" s="266"/>
      <c r="GM168" s="266"/>
      <c r="GN168" s="266"/>
      <c r="GO168" s="266"/>
      <c r="GP168" s="266"/>
      <c r="GQ168" s="266"/>
      <c r="GR168" s="266"/>
      <c r="GS168" s="266"/>
      <c r="GT168" s="266"/>
      <c r="GU168" s="266"/>
      <c r="GV168" s="266"/>
      <c r="GW168" s="266"/>
      <c r="GX168" s="266"/>
      <c r="GY168" s="266"/>
      <c r="GZ168" s="266"/>
      <c r="HA168" s="266"/>
      <c r="HB168" s="266"/>
      <c r="HC168" s="266"/>
      <c r="HD168" s="266"/>
      <c r="HE168" s="266"/>
      <c r="HF168" s="266"/>
      <c r="HG168" s="266"/>
      <c r="HH168" s="266"/>
      <c r="HI168" s="266"/>
      <c r="HJ168" s="266"/>
      <c r="HK168" s="266"/>
      <c r="HL168" s="266"/>
      <c r="HM168" s="266"/>
      <c r="HN168" s="266"/>
      <c r="HO168" s="266"/>
      <c r="HP168" s="266"/>
      <c r="HQ168" s="266"/>
      <c r="HR168" s="266"/>
      <c r="HS168" s="266"/>
      <c r="HT168" s="266"/>
      <c r="HU168" s="266"/>
      <c r="HV168" s="266"/>
      <c r="HW168" s="266"/>
      <c r="HX168" s="266"/>
      <c r="HY168" s="266"/>
      <c r="HZ168" s="266"/>
      <c r="IA168" s="266"/>
      <c r="IB168" s="266"/>
      <c r="IC168" s="266"/>
      <c r="ID168" s="266"/>
      <c r="IE168" s="266"/>
      <c r="IF168" s="266"/>
      <c r="IG168" s="266"/>
      <c r="IH168" s="266"/>
      <c r="II168" s="266"/>
      <c r="IJ168" s="266"/>
      <c r="IK168" s="266"/>
      <c r="IL168" s="266"/>
      <c r="IM168" s="266"/>
      <c r="IN168" s="266"/>
      <c r="IO168" s="266"/>
      <c r="IP168" s="266"/>
      <c r="IQ168" s="266"/>
      <c r="IR168" s="266"/>
      <c r="IS168" s="266"/>
      <c r="IT168" s="266"/>
      <c r="IU168" s="266"/>
      <c r="IV168" s="266"/>
    </row>
    <row r="169" spans="1:256" x14ac:dyDescent="0.2">
      <c r="A169" s="198"/>
      <c r="B169" s="198" t="s">
        <v>848</v>
      </c>
      <c r="C169" s="228"/>
      <c r="D169" s="228"/>
      <c r="E169" s="228"/>
      <c r="F169" s="228"/>
      <c r="G169" s="228"/>
      <c r="H169" s="228"/>
      <c r="I169" s="268">
        <v>15</v>
      </c>
      <c r="J169" s="270">
        <f>I169*0.75</f>
        <v>11.25</v>
      </c>
      <c r="K169" s="266"/>
      <c r="L169" s="266"/>
      <c r="M169" s="266"/>
      <c r="N169" s="266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6"/>
      <c r="AO169" s="266"/>
      <c r="AP169" s="266"/>
      <c r="AQ169" s="266"/>
      <c r="AR169" s="266"/>
      <c r="AS169" s="266"/>
      <c r="AT169" s="266"/>
      <c r="AU169" s="266"/>
      <c r="AV169" s="266"/>
      <c r="AW169" s="266"/>
      <c r="AX169" s="266"/>
      <c r="AY169" s="266"/>
      <c r="AZ169" s="266"/>
      <c r="BA169" s="266"/>
      <c r="BB169" s="266"/>
      <c r="BC169" s="266"/>
      <c r="BD169" s="266"/>
      <c r="BE169" s="266"/>
      <c r="BF169" s="266"/>
      <c r="BG169" s="266"/>
      <c r="BH169" s="266"/>
      <c r="BI169" s="266"/>
      <c r="BJ169" s="266"/>
      <c r="BK169" s="266"/>
      <c r="BL169" s="266"/>
      <c r="BM169" s="266"/>
      <c r="BN169" s="266"/>
      <c r="BO169" s="266"/>
      <c r="BP169" s="266"/>
      <c r="BQ169" s="266"/>
      <c r="BR169" s="266"/>
      <c r="BS169" s="266"/>
      <c r="BT169" s="266"/>
      <c r="BU169" s="266"/>
      <c r="BV169" s="266"/>
      <c r="BW169" s="266"/>
      <c r="BX169" s="266"/>
      <c r="BY169" s="266"/>
      <c r="BZ169" s="266"/>
      <c r="CA169" s="266"/>
      <c r="CB169" s="266"/>
      <c r="CC169" s="266"/>
      <c r="CD169" s="266"/>
      <c r="CE169" s="266"/>
      <c r="CF169" s="266"/>
      <c r="CG169" s="266"/>
      <c r="CH169" s="266"/>
      <c r="CI169" s="266"/>
      <c r="CJ169" s="266"/>
      <c r="CK169" s="266"/>
      <c r="CL169" s="266"/>
      <c r="CM169" s="266"/>
      <c r="CN169" s="266"/>
      <c r="CO169" s="266"/>
      <c r="CP169" s="266"/>
      <c r="CQ169" s="266"/>
      <c r="CR169" s="266"/>
      <c r="CS169" s="266"/>
      <c r="CT169" s="266"/>
      <c r="CU169" s="266"/>
      <c r="CV169" s="266"/>
      <c r="CW169" s="266"/>
      <c r="CX169" s="266"/>
      <c r="CY169" s="266"/>
      <c r="CZ169" s="266"/>
      <c r="DA169" s="266"/>
      <c r="DB169" s="266"/>
      <c r="DC169" s="266"/>
      <c r="DD169" s="266"/>
      <c r="DE169" s="266"/>
      <c r="DF169" s="266"/>
      <c r="DG169" s="266"/>
      <c r="DH169" s="266"/>
      <c r="DI169" s="266"/>
      <c r="DJ169" s="266"/>
      <c r="DK169" s="266"/>
      <c r="DL169" s="266"/>
      <c r="DM169" s="266"/>
      <c r="DN169" s="266"/>
      <c r="DO169" s="266"/>
      <c r="DP169" s="266"/>
      <c r="DQ169" s="266"/>
      <c r="DR169" s="266"/>
      <c r="DS169" s="266"/>
      <c r="DT169" s="266"/>
      <c r="DU169" s="266"/>
      <c r="DV169" s="266"/>
      <c r="DW169" s="266"/>
      <c r="DX169" s="266"/>
      <c r="DY169" s="266"/>
      <c r="DZ169" s="266"/>
      <c r="EA169" s="266"/>
      <c r="EB169" s="266"/>
      <c r="EC169" s="266"/>
      <c r="ED169" s="266"/>
      <c r="EE169" s="266"/>
      <c r="EF169" s="266"/>
      <c r="EG169" s="266"/>
      <c r="EH169" s="266"/>
      <c r="EI169" s="266"/>
      <c r="EJ169" s="266"/>
      <c r="EK169" s="266"/>
      <c r="EL169" s="266"/>
      <c r="EM169" s="266"/>
      <c r="EN169" s="266"/>
      <c r="EO169" s="266"/>
      <c r="EP169" s="266"/>
      <c r="EQ169" s="266"/>
      <c r="ER169" s="266"/>
      <c r="ES169" s="266"/>
      <c r="ET169" s="266"/>
      <c r="EU169" s="266"/>
      <c r="EV169" s="266"/>
      <c r="EW169" s="266"/>
      <c r="EX169" s="266"/>
      <c r="EY169" s="266"/>
      <c r="EZ169" s="266"/>
      <c r="FA169" s="266"/>
      <c r="FB169" s="266"/>
      <c r="FC169" s="266"/>
      <c r="FD169" s="266"/>
      <c r="FE169" s="266"/>
      <c r="FF169" s="266"/>
      <c r="FG169" s="266"/>
      <c r="FH169" s="266"/>
      <c r="FI169" s="266"/>
      <c r="FJ169" s="266"/>
      <c r="FK169" s="266"/>
      <c r="FL169" s="266"/>
      <c r="FM169" s="266"/>
      <c r="FN169" s="266"/>
      <c r="FO169" s="266"/>
      <c r="FP169" s="266"/>
      <c r="FQ169" s="266"/>
      <c r="FR169" s="266"/>
      <c r="FS169" s="266"/>
      <c r="FT169" s="266"/>
      <c r="FU169" s="266"/>
      <c r="FV169" s="266"/>
      <c r="FW169" s="266"/>
      <c r="FX169" s="266"/>
      <c r="FY169" s="266"/>
      <c r="FZ169" s="266"/>
      <c r="GA169" s="266"/>
      <c r="GB169" s="266"/>
      <c r="GC169" s="266"/>
      <c r="GD169" s="266"/>
      <c r="GE169" s="266"/>
      <c r="GF169" s="266"/>
      <c r="GG169" s="266"/>
      <c r="GH169" s="266"/>
      <c r="GI169" s="266"/>
      <c r="GJ169" s="266"/>
      <c r="GK169" s="266"/>
      <c r="GL169" s="266"/>
      <c r="GM169" s="266"/>
      <c r="GN169" s="266"/>
      <c r="GO169" s="266"/>
      <c r="GP169" s="266"/>
      <c r="GQ169" s="266"/>
      <c r="GR169" s="266"/>
      <c r="GS169" s="266"/>
      <c r="GT169" s="266"/>
      <c r="GU169" s="266"/>
      <c r="GV169" s="266"/>
      <c r="GW169" s="266"/>
      <c r="GX169" s="266"/>
      <c r="GY169" s="266"/>
      <c r="GZ169" s="266"/>
      <c r="HA169" s="266"/>
      <c r="HB169" s="266"/>
      <c r="HC169" s="266"/>
      <c r="HD169" s="266"/>
      <c r="HE169" s="266"/>
      <c r="HF169" s="266"/>
      <c r="HG169" s="266"/>
      <c r="HH169" s="266"/>
      <c r="HI169" s="266"/>
      <c r="HJ169" s="266"/>
      <c r="HK169" s="266"/>
      <c r="HL169" s="266"/>
      <c r="HM169" s="266"/>
      <c r="HN169" s="266"/>
      <c r="HO169" s="266"/>
      <c r="HP169" s="266"/>
      <c r="HQ169" s="266"/>
      <c r="HR169" s="266"/>
      <c r="HS169" s="266"/>
      <c r="HT169" s="266"/>
      <c r="HU169" s="266"/>
      <c r="HV169" s="266"/>
      <c r="HW169" s="266"/>
      <c r="HX169" s="266"/>
      <c r="HY169" s="266"/>
      <c r="HZ169" s="266"/>
      <c r="IA169" s="266"/>
      <c r="IB169" s="266"/>
      <c r="IC169" s="266"/>
      <c r="ID169" s="266"/>
      <c r="IE169" s="266"/>
      <c r="IF169" s="266"/>
      <c r="IG169" s="266"/>
      <c r="IH169" s="266"/>
      <c r="II169" s="266"/>
      <c r="IJ169" s="266"/>
      <c r="IK169" s="266"/>
      <c r="IL169" s="266"/>
      <c r="IM169" s="266"/>
      <c r="IN169" s="266"/>
      <c r="IO169" s="266"/>
      <c r="IP169" s="266"/>
      <c r="IQ169" s="266"/>
      <c r="IR169" s="266"/>
      <c r="IS169" s="266"/>
      <c r="IT169" s="266"/>
      <c r="IU169" s="266"/>
      <c r="IV169" s="266"/>
    </row>
    <row r="170" spans="1:256" x14ac:dyDescent="0.2">
      <c r="A170" s="195" t="s">
        <v>702</v>
      </c>
      <c r="B170" s="216"/>
      <c r="C170" s="216"/>
      <c r="D170" s="216"/>
      <c r="E170" s="216"/>
      <c r="F170" s="216"/>
      <c r="G170" s="216"/>
      <c r="H170" s="216"/>
      <c r="I170" s="239"/>
      <c r="J170" s="253" t="str">
        <f>IFERROR(I170/#REF!-1,"")</f>
        <v/>
      </c>
      <c r="K170" s="266"/>
      <c r="L170" s="266"/>
      <c r="M170" s="266"/>
      <c r="N170" s="266"/>
      <c r="O170" s="266"/>
      <c r="P170" s="266"/>
      <c r="Q170" s="266"/>
      <c r="R170" s="266"/>
      <c r="S170" s="266"/>
      <c r="T170" s="266"/>
      <c r="U170" s="266"/>
      <c r="V170" s="266"/>
      <c r="W170" s="266"/>
      <c r="X170" s="266"/>
      <c r="Y170" s="266"/>
      <c r="Z170" s="266"/>
      <c r="AA170" s="266"/>
      <c r="AB170" s="266"/>
      <c r="AC170" s="266"/>
      <c r="AD170" s="266"/>
      <c r="AE170" s="266"/>
      <c r="AF170" s="266"/>
      <c r="AG170" s="266"/>
      <c r="AH170" s="266"/>
      <c r="AI170" s="266"/>
      <c r="AJ170" s="266"/>
      <c r="AK170" s="266"/>
      <c r="AL170" s="266"/>
      <c r="AM170" s="266"/>
      <c r="AN170" s="266"/>
      <c r="AO170" s="266"/>
      <c r="AP170" s="266"/>
      <c r="AQ170" s="266"/>
      <c r="AR170" s="266"/>
      <c r="AS170" s="266"/>
      <c r="AT170" s="266"/>
      <c r="AU170" s="266"/>
      <c r="AV170" s="266"/>
      <c r="AW170" s="266"/>
      <c r="AX170" s="266"/>
      <c r="AY170" s="266"/>
      <c r="AZ170" s="266"/>
      <c r="BA170" s="266"/>
      <c r="BB170" s="266"/>
      <c r="BC170" s="266"/>
      <c r="BD170" s="266"/>
      <c r="BE170" s="266"/>
      <c r="BF170" s="266"/>
      <c r="BG170" s="266"/>
      <c r="BH170" s="266"/>
      <c r="BI170" s="266"/>
      <c r="BJ170" s="266"/>
      <c r="BK170" s="266"/>
      <c r="BL170" s="266"/>
      <c r="BM170" s="266"/>
      <c r="BN170" s="266"/>
      <c r="BO170" s="266"/>
      <c r="BP170" s="266"/>
      <c r="BQ170" s="266"/>
      <c r="BR170" s="266"/>
      <c r="BS170" s="266"/>
      <c r="BT170" s="266"/>
      <c r="BU170" s="266"/>
      <c r="BV170" s="266"/>
      <c r="BW170" s="266"/>
      <c r="BX170" s="266"/>
      <c r="BY170" s="266"/>
      <c r="BZ170" s="266"/>
      <c r="CA170" s="266"/>
      <c r="CB170" s="266"/>
      <c r="CC170" s="266"/>
      <c r="CD170" s="266"/>
      <c r="CE170" s="266"/>
      <c r="CF170" s="266"/>
      <c r="CG170" s="266"/>
      <c r="CH170" s="266"/>
      <c r="CI170" s="266"/>
      <c r="CJ170" s="266"/>
      <c r="CK170" s="266"/>
      <c r="CL170" s="266"/>
      <c r="CM170" s="266"/>
      <c r="CN170" s="266"/>
      <c r="CO170" s="266"/>
      <c r="CP170" s="266"/>
      <c r="CQ170" s="266"/>
      <c r="CR170" s="266"/>
      <c r="CS170" s="266"/>
      <c r="CT170" s="266"/>
      <c r="CU170" s="266"/>
      <c r="CV170" s="266"/>
      <c r="CW170" s="266"/>
      <c r="CX170" s="266"/>
      <c r="CY170" s="266"/>
      <c r="CZ170" s="266"/>
      <c r="DA170" s="266"/>
      <c r="DB170" s="266"/>
      <c r="DC170" s="266"/>
      <c r="DD170" s="266"/>
      <c r="DE170" s="266"/>
      <c r="DF170" s="266"/>
      <c r="DG170" s="266"/>
      <c r="DH170" s="266"/>
      <c r="DI170" s="266"/>
      <c r="DJ170" s="266"/>
      <c r="DK170" s="266"/>
      <c r="DL170" s="266"/>
      <c r="DM170" s="266"/>
      <c r="DN170" s="266"/>
      <c r="DO170" s="266"/>
      <c r="DP170" s="266"/>
      <c r="DQ170" s="266"/>
      <c r="DR170" s="266"/>
      <c r="DS170" s="266"/>
      <c r="DT170" s="266"/>
      <c r="DU170" s="266"/>
      <c r="DV170" s="266"/>
      <c r="DW170" s="266"/>
      <c r="DX170" s="266"/>
      <c r="DY170" s="266"/>
      <c r="DZ170" s="266"/>
      <c r="EA170" s="266"/>
      <c r="EB170" s="266"/>
      <c r="EC170" s="266"/>
      <c r="ED170" s="266"/>
      <c r="EE170" s="266"/>
      <c r="EF170" s="266"/>
      <c r="EG170" s="266"/>
      <c r="EH170" s="266"/>
      <c r="EI170" s="266"/>
      <c r="EJ170" s="266"/>
      <c r="EK170" s="266"/>
      <c r="EL170" s="266"/>
      <c r="EM170" s="266"/>
      <c r="EN170" s="266"/>
      <c r="EO170" s="266"/>
      <c r="EP170" s="266"/>
      <c r="EQ170" s="266"/>
      <c r="ER170" s="266"/>
      <c r="ES170" s="266"/>
      <c r="ET170" s="266"/>
      <c r="EU170" s="266"/>
      <c r="EV170" s="266"/>
      <c r="EW170" s="266"/>
      <c r="EX170" s="266"/>
      <c r="EY170" s="266"/>
      <c r="EZ170" s="266"/>
      <c r="FA170" s="266"/>
      <c r="FB170" s="266"/>
      <c r="FC170" s="266"/>
      <c r="FD170" s="266"/>
      <c r="FE170" s="266"/>
      <c r="FF170" s="266"/>
      <c r="FG170" s="266"/>
      <c r="FH170" s="266"/>
      <c r="FI170" s="266"/>
      <c r="FJ170" s="266"/>
      <c r="FK170" s="266"/>
      <c r="FL170" s="266"/>
      <c r="FM170" s="266"/>
      <c r="FN170" s="266"/>
      <c r="FO170" s="266"/>
      <c r="FP170" s="266"/>
      <c r="FQ170" s="266"/>
      <c r="FR170" s="266"/>
      <c r="FS170" s="266"/>
      <c r="FT170" s="266"/>
      <c r="FU170" s="266"/>
      <c r="FV170" s="266"/>
      <c r="FW170" s="266"/>
      <c r="FX170" s="266"/>
      <c r="FY170" s="266"/>
      <c r="FZ170" s="266"/>
      <c r="GA170" s="266"/>
      <c r="GB170" s="266"/>
      <c r="GC170" s="266"/>
      <c r="GD170" s="266"/>
      <c r="GE170" s="266"/>
      <c r="GF170" s="266"/>
      <c r="GG170" s="266"/>
      <c r="GH170" s="266"/>
      <c r="GI170" s="266"/>
      <c r="GJ170" s="266"/>
      <c r="GK170" s="266"/>
      <c r="GL170" s="266"/>
      <c r="GM170" s="266"/>
      <c r="GN170" s="266"/>
      <c r="GO170" s="266"/>
      <c r="GP170" s="266"/>
      <c r="GQ170" s="266"/>
      <c r="GR170" s="266"/>
      <c r="GS170" s="266"/>
      <c r="GT170" s="266"/>
      <c r="GU170" s="266"/>
      <c r="GV170" s="266"/>
      <c r="GW170" s="266"/>
      <c r="GX170" s="266"/>
      <c r="GY170" s="266"/>
      <c r="GZ170" s="266"/>
      <c r="HA170" s="266"/>
      <c r="HB170" s="266"/>
      <c r="HC170" s="266"/>
      <c r="HD170" s="266"/>
      <c r="HE170" s="266"/>
      <c r="HF170" s="266"/>
      <c r="HG170" s="266"/>
      <c r="HH170" s="266"/>
      <c r="HI170" s="266"/>
      <c r="HJ170" s="266"/>
      <c r="HK170" s="266"/>
      <c r="HL170" s="266"/>
      <c r="HM170" s="266"/>
      <c r="HN170" s="266"/>
      <c r="HO170" s="266"/>
      <c r="HP170" s="266"/>
      <c r="HQ170" s="266"/>
      <c r="HR170" s="266"/>
      <c r="HS170" s="266"/>
      <c r="HT170" s="266"/>
      <c r="HU170" s="266"/>
      <c r="HV170" s="266"/>
      <c r="HW170" s="266"/>
      <c r="HX170" s="266"/>
      <c r="HY170" s="266"/>
      <c r="HZ170" s="266"/>
      <c r="IA170" s="266"/>
      <c r="IB170" s="266"/>
      <c r="IC170" s="266"/>
      <c r="ID170" s="266"/>
      <c r="IE170" s="266"/>
      <c r="IF170" s="266"/>
      <c r="IG170" s="266"/>
      <c r="IH170" s="266"/>
      <c r="II170" s="266"/>
      <c r="IJ170" s="266"/>
      <c r="IK170" s="266"/>
      <c r="IL170" s="266"/>
      <c r="IM170" s="266"/>
      <c r="IN170" s="266"/>
      <c r="IO170" s="266"/>
      <c r="IP170" s="266"/>
      <c r="IQ170" s="266"/>
      <c r="IR170" s="266"/>
      <c r="IS170" s="266"/>
      <c r="IT170" s="266"/>
      <c r="IU170" s="266"/>
      <c r="IV170" s="266"/>
    </row>
    <row r="171" spans="1:256" x14ac:dyDescent="0.2">
      <c r="A171" s="196" t="s">
        <v>849</v>
      </c>
      <c r="B171" s="217"/>
      <c r="C171" s="217"/>
      <c r="D171" s="217"/>
      <c r="E171" s="217"/>
      <c r="F171" s="217"/>
      <c r="G171" s="217"/>
      <c r="H171" s="217"/>
      <c r="I171" s="240"/>
      <c r="J171" s="254" t="str">
        <f>IFERROR(I171/#REF!-1,"")</f>
        <v/>
      </c>
      <c r="K171" s="266"/>
      <c r="L171" s="266"/>
      <c r="M171" s="266"/>
      <c r="N171" s="266"/>
      <c r="O171" s="266"/>
      <c r="P171" s="266"/>
      <c r="Q171" s="266"/>
      <c r="R171" s="266"/>
      <c r="S171" s="266"/>
      <c r="T171" s="266"/>
      <c r="U171" s="266"/>
      <c r="V171" s="266"/>
      <c r="W171" s="266"/>
      <c r="X171" s="266"/>
      <c r="Y171" s="266"/>
      <c r="Z171" s="266"/>
      <c r="AA171" s="266"/>
      <c r="AB171" s="266"/>
      <c r="AC171" s="266"/>
      <c r="AD171" s="266"/>
      <c r="AE171" s="266"/>
      <c r="AF171" s="266"/>
      <c r="AG171" s="266"/>
      <c r="AH171" s="266"/>
      <c r="AI171" s="266"/>
      <c r="AJ171" s="266"/>
      <c r="AK171" s="266"/>
      <c r="AL171" s="266"/>
      <c r="AM171" s="266"/>
      <c r="AN171" s="266"/>
      <c r="AO171" s="266"/>
      <c r="AP171" s="266"/>
      <c r="AQ171" s="266"/>
      <c r="AR171" s="266"/>
      <c r="AS171" s="266"/>
      <c r="AT171" s="266"/>
      <c r="AU171" s="266"/>
      <c r="AV171" s="266"/>
      <c r="AW171" s="266"/>
      <c r="AX171" s="266"/>
      <c r="AY171" s="266"/>
      <c r="AZ171" s="266"/>
      <c r="BA171" s="266"/>
      <c r="BB171" s="266"/>
      <c r="BC171" s="266"/>
      <c r="BD171" s="266"/>
      <c r="BE171" s="266"/>
      <c r="BF171" s="266"/>
      <c r="BG171" s="266"/>
      <c r="BH171" s="266"/>
      <c r="BI171" s="266"/>
      <c r="BJ171" s="266"/>
      <c r="BK171" s="266"/>
      <c r="BL171" s="266"/>
      <c r="BM171" s="266"/>
      <c r="BN171" s="266"/>
      <c r="BO171" s="266"/>
      <c r="BP171" s="266"/>
      <c r="BQ171" s="266"/>
      <c r="BR171" s="266"/>
      <c r="BS171" s="266"/>
      <c r="BT171" s="266"/>
      <c r="BU171" s="266"/>
      <c r="BV171" s="266"/>
      <c r="BW171" s="266"/>
      <c r="BX171" s="266"/>
      <c r="BY171" s="266"/>
      <c r="BZ171" s="266"/>
      <c r="CA171" s="266"/>
      <c r="CB171" s="266"/>
      <c r="CC171" s="266"/>
      <c r="CD171" s="266"/>
      <c r="CE171" s="266"/>
      <c r="CF171" s="266"/>
      <c r="CG171" s="266"/>
      <c r="CH171" s="266"/>
      <c r="CI171" s="266"/>
      <c r="CJ171" s="266"/>
      <c r="CK171" s="266"/>
      <c r="CL171" s="266"/>
      <c r="CM171" s="266"/>
      <c r="CN171" s="266"/>
      <c r="CO171" s="266"/>
      <c r="CP171" s="266"/>
      <c r="CQ171" s="266"/>
      <c r="CR171" s="266"/>
      <c r="CS171" s="266"/>
      <c r="CT171" s="266"/>
      <c r="CU171" s="266"/>
      <c r="CV171" s="266"/>
      <c r="CW171" s="266"/>
      <c r="CX171" s="266"/>
      <c r="CY171" s="266"/>
      <c r="CZ171" s="266"/>
      <c r="DA171" s="266"/>
      <c r="DB171" s="266"/>
      <c r="DC171" s="266"/>
      <c r="DD171" s="266"/>
      <c r="DE171" s="266"/>
      <c r="DF171" s="266"/>
      <c r="DG171" s="266"/>
      <c r="DH171" s="266"/>
      <c r="DI171" s="266"/>
      <c r="DJ171" s="266"/>
      <c r="DK171" s="266"/>
      <c r="DL171" s="266"/>
      <c r="DM171" s="266"/>
      <c r="DN171" s="266"/>
      <c r="DO171" s="266"/>
      <c r="DP171" s="266"/>
      <c r="DQ171" s="266"/>
      <c r="DR171" s="266"/>
      <c r="DS171" s="266"/>
      <c r="DT171" s="266"/>
      <c r="DU171" s="266"/>
      <c r="DV171" s="266"/>
      <c r="DW171" s="266"/>
      <c r="DX171" s="266"/>
      <c r="DY171" s="266"/>
      <c r="DZ171" s="266"/>
      <c r="EA171" s="266"/>
      <c r="EB171" s="266"/>
      <c r="EC171" s="266"/>
      <c r="ED171" s="266"/>
      <c r="EE171" s="266"/>
      <c r="EF171" s="266"/>
      <c r="EG171" s="266"/>
      <c r="EH171" s="266"/>
      <c r="EI171" s="266"/>
      <c r="EJ171" s="266"/>
      <c r="EK171" s="266"/>
      <c r="EL171" s="266"/>
      <c r="EM171" s="266"/>
      <c r="EN171" s="266"/>
      <c r="EO171" s="266"/>
      <c r="EP171" s="266"/>
      <c r="EQ171" s="266"/>
      <c r="ER171" s="266"/>
      <c r="ES171" s="266"/>
      <c r="ET171" s="266"/>
      <c r="EU171" s="266"/>
      <c r="EV171" s="266"/>
      <c r="EW171" s="266"/>
      <c r="EX171" s="266"/>
      <c r="EY171" s="266"/>
      <c r="EZ171" s="266"/>
      <c r="FA171" s="266"/>
      <c r="FB171" s="266"/>
      <c r="FC171" s="266"/>
      <c r="FD171" s="266"/>
      <c r="FE171" s="266"/>
      <c r="FF171" s="266"/>
      <c r="FG171" s="266"/>
      <c r="FH171" s="266"/>
      <c r="FI171" s="266"/>
      <c r="FJ171" s="266"/>
      <c r="FK171" s="266"/>
      <c r="FL171" s="266"/>
      <c r="FM171" s="266"/>
      <c r="FN171" s="266"/>
      <c r="FO171" s="266"/>
      <c r="FP171" s="266"/>
      <c r="FQ171" s="266"/>
      <c r="FR171" s="266"/>
      <c r="FS171" s="266"/>
      <c r="FT171" s="266"/>
      <c r="FU171" s="266"/>
      <c r="FV171" s="266"/>
      <c r="FW171" s="266"/>
      <c r="FX171" s="266"/>
      <c r="FY171" s="266"/>
      <c r="FZ171" s="266"/>
      <c r="GA171" s="266"/>
      <c r="GB171" s="266"/>
      <c r="GC171" s="266"/>
      <c r="GD171" s="266"/>
      <c r="GE171" s="266"/>
      <c r="GF171" s="266"/>
      <c r="GG171" s="266"/>
      <c r="GH171" s="266"/>
      <c r="GI171" s="266"/>
      <c r="GJ171" s="266"/>
      <c r="GK171" s="266"/>
      <c r="GL171" s="266"/>
      <c r="GM171" s="266"/>
      <c r="GN171" s="266"/>
      <c r="GO171" s="266"/>
      <c r="GP171" s="266"/>
      <c r="GQ171" s="266"/>
      <c r="GR171" s="266"/>
      <c r="GS171" s="266"/>
      <c r="GT171" s="266"/>
      <c r="GU171" s="266"/>
      <c r="GV171" s="266"/>
      <c r="GW171" s="266"/>
      <c r="GX171" s="266"/>
      <c r="GY171" s="266"/>
      <c r="GZ171" s="266"/>
      <c r="HA171" s="266"/>
      <c r="HB171" s="266"/>
      <c r="HC171" s="266"/>
      <c r="HD171" s="266"/>
      <c r="HE171" s="266"/>
      <c r="HF171" s="266"/>
      <c r="HG171" s="266"/>
      <c r="HH171" s="266"/>
      <c r="HI171" s="266"/>
      <c r="HJ171" s="266"/>
      <c r="HK171" s="266"/>
      <c r="HL171" s="266"/>
      <c r="HM171" s="266"/>
      <c r="HN171" s="266"/>
      <c r="HO171" s="266"/>
      <c r="HP171" s="266"/>
      <c r="HQ171" s="266"/>
      <c r="HR171" s="266"/>
      <c r="HS171" s="266"/>
      <c r="HT171" s="266"/>
      <c r="HU171" s="266"/>
      <c r="HV171" s="266"/>
      <c r="HW171" s="266"/>
      <c r="HX171" s="266"/>
      <c r="HY171" s="266"/>
      <c r="HZ171" s="266"/>
      <c r="IA171" s="266"/>
      <c r="IB171" s="266"/>
      <c r="IC171" s="266"/>
      <c r="ID171" s="266"/>
      <c r="IE171" s="266"/>
      <c r="IF171" s="266"/>
      <c r="IG171" s="266"/>
      <c r="IH171" s="266"/>
      <c r="II171" s="266"/>
      <c r="IJ171" s="266"/>
      <c r="IK171" s="266"/>
      <c r="IL171" s="266"/>
      <c r="IM171" s="266"/>
      <c r="IN171" s="266"/>
      <c r="IO171" s="266"/>
      <c r="IP171" s="266"/>
      <c r="IQ171" s="266"/>
      <c r="IR171" s="266"/>
      <c r="IS171" s="266"/>
      <c r="IT171" s="266"/>
      <c r="IU171" s="266"/>
      <c r="IV171" s="266"/>
    </row>
    <row r="172" spans="1:256" x14ac:dyDescent="0.2">
      <c r="A172" s="201" t="s">
        <v>1356</v>
      </c>
      <c r="B172" s="201" t="s">
        <v>850</v>
      </c>
      <c r="C172" s="228" t="s">
        <v>775</v>
      </c>
      <c r="D172" s="228">
        <v>1000</v>
      </c>
      <c r="E172" s="228">
        <v>260</v>
      </c>
      <c r="F172" s="228">
        <v>100</v>
      </c>
      <c r="G172" s="228"/>
      <c r="H172" s="228">
        <v>24</v>
      </c>
      <c r="I172" s="242">
        <v>9119</v>
      </c>
      <c r="J172" s="256">
        <f t="shared" ref="J172:J177" si="5">I172*0.7</f>
        <v>6383.2999999999993</v>
      </c>
      <c r="K172" s="266"/>
      <c r="L172" s="266"/>
      <c r="M172" s="266"/>
      <c r="N172" s="266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266"/>
      <c r="Z172" s="266"/>
      <c r="AA172" s="266"/>
      <c r="AB172" s="266"/>
      <c r="AC172" s="266"/>
      <c r="AD172" s="266"/>
      <c r="AE172" s="266"/>
      <c r="AF172" s="266"/>
      <c r="AG172" s="266"/>
      <c r="AH172" s="266"/>
      <c r="AI172" s="266"/>
      <c r="AJ172" s="266"/>
      <c r="AK172" s="266"/>
      <c r="AL172" s="266"/>
      <c r="AM172" s="266"/>
      <c r="AN172" s="266"/>
      <c r="AO172" s="266"/>
      <c r="AP172" s="266"/>
      <c r="AQ172" s="266"/>
      <c r="AR172" s="266"/>
      <c r="AS172" s="266"/>
      <c r="AT172" s="266"/>
      <c r="AU172" s="266"/>
      <c r="AV172" s="266"/>
      <c r="AW172" s="266"/>
      <c r="AX172" s="266"/>
      <c r="AY172" s="266"/>
      <c r="AZ172" s="266"/>
      <c r="BA172" s="266"/>
      <c r="BB172" s="266"/>
      <c r="BC172" s="266"/>
      <c r="BD172" s="266"/>
      <c r="BE172" s="266"/>
      <c r="BF172" s="266"/>
      <c r="BG172" s="266"/>
      <c r="BH172" s="266"/>
      <c r="BI172" s="266"/>
      <c r="BJ172" s="266"/>
      <c r="BK172" s="266"/>
      <c r="BL172" s="266"/>
      <c r="BM172" s="266"/>
      <c r="BN172" s="266"/>
      <c r="BO172" s="266"/>
      <c r="BP172" s="266"/>
      <c r="BQ172" s="266"/>
      <c r="BR172" s="266"/>
      <c r="BS172" s="266"/>
      <c r="BT172" s="266"/>
      <c r="BU172" s="266"/>
      <c r="BV172" s="266"/>
      <c r="BW172" s="266"/>
      <c r="BX172" s="266"/>
      <c r="BY172" s="266"/>
      <c r="BZ172" s="266"/>
      <c r="CA172" s="266"/>
      <c r="CB172" s="266"/>
      <c r="CC172" s="266"/>
      <c r="CD172" s="266"/>
      <c r="CE172" s="266"/>
      <c r="CF172" s="266"/>
      <c r="CG172" s="266"/>
      <c r="CH172" s="266"/>
      <c r="CI172" s="266"/>
      <c r="CJ172" s="266"/>
      <c r="CK172" s="266"/>
      <c r="CL172" s="266"/>
      <c r="CM172" s="266"/>
      <c r="CN172" s="266"/>
      <c r="CO172" s="266"/>
      <c r="CP172" s="266"/>
      <c r="CQ172" s="266"/>
      <c r="CR172" s="266"/>
      <c r="CS172" s="266"/>
      <c r="CT172" s="266"/>
      <c r="CU172" s="266"/>
      <c r="CV172" s="266"/>
      <c r="CW172" s="266"/>
      <c r="CX172" s="266"/>
      <c r="CY172" s="266"/>
      <c r="CZ172" s="266"/>
      <c r="DA172" s="266"/>
      <c r="DB172" s="266"/>
      <c r="DC172" s="266"/>
      <c r="DD172" s="266"/>
      <c r="DE172" s="266"/>
      <c r="DF172" s="266"/>
      <c r="DG172" s="266"/>
      <c r="DH172" s="266"/>
      <c r="DI172" s="266"/>
      <c r="DJ172" s="266"/>
      <c r="DK172" s="266"/>
      <c r="DL172" s="266"/>
      <c r="DM172" s="266"/>
      <c r="DN172" s="266"/>
      <c r="DO172" s="266"/>
      <c r="DP172" s="266"/>
      <c r="DQ172" s="266"/>
      <c r="DR172" s="266"/>
      <c r="DS172" s="266"/>
      <c r="DT172" s="266"/>
      <c r="DU172" s="266"/>
      <c r="DV172" s="266"/>
      <c r="DW172" s="266"/>
      <c r="DX172" s="266"/>
      <c r="DY172" s="266"/>
      <c r="DZ172" s="266"/>
      <c r="EA172" s="266"/>
      <c r="EB172" s="266"/>
      <c r="EC172" s="266"/>
      <c r="ED172" s="266"/>
      <c r="EE172" s="266"/>
      <c r="EF172" s="266"/>
      <c r="EG172" s="266"/>
      <c r="EH172" s="266"/>
      <c r="EI172" s="266"/>
      <c r="EJ172" s="266"/>
      <c r="EK172" s="266"/>
      <c r="EL172" s="266"/>
      <c r="EM172" s="266"/>
      <c r="EN172" s="266"/>
      <c r="EO172" s="266"/>
      <c r="EP172" s="266"/>
      <c r="EQ172" s="266"/>
      <c r="ER172" s="266"/>
      <c r="ES172" s="266"/>
      <c r="ET172" s="266"/>
      <c r="EU172" s="266"/>
      <c r="EV172" s="266"/>
      <c r="EW172" s="266"/>
      <c r="EX172" s="266"/>
      <c r="EY172" s="266"/>
      <c r="EZ172" s="266"/>
      <c r="FA172" s="266"/>
      <c r="FB172" s="266"/>
      <c r="FC172" s="266"/>
      <c r="FD172" s="266"/>
      <c r="FE172" s="266"/>
      <c r="FF172" s="266"/>
      <c r="FG172" s="266"/>
      <c r="FH172" s="266"/>
      <c r="FI172" s="266"/>
      <c r="FJ172" s="266"/>
      <c r="FK172" s="266"/>
      <c r="FL172" s="266"/>
      <c r="FM172" s="266"/>
      <c r="FN172" s="266"/>
      <c r="FO172" s="266"/>
      <c r="FP172" s="266"/>
      <c r="FQ172" s="266"/>
      <c r="FR172" s="266"/>
      <c r="FS172" s="266"/>
      <c r="FT172" s="266"/>
      <c r="FU172" s="266"/>
      <c r="FV172" s="266"/>
      <c r="FW172" s="266"/>
      <c r="FX172" s="266"/>
      <c r="FY172" s="266"/>
      <c r="FZ172" s="266"/>
      <c r="GA172" s="266"/>
      <c r="GB172" s="266"/>
      <c r="GC172" s="266"/>
      <c r="GD172" s="266"/>
      <c r="GE172" s="266"/>
      <c r="GF172" s="266"/>
      <c r="GG172" s="266"/>
      <c r="GH172" s="266"/>
      <c r="GI172" s="266"/>
      <c r="GJ172" s="266"/>
      <c r="GK172" s="266"/>
      <c r="GL172" s="266"/>
      <c r="GM172" s="266"/>
      <c r="GN172" s="266"/>
      <c r="GO172" s="266"/>
      <c r="GP172" s="266"/>
      <c r="GQ172" s="266"/>
      <c r="GR172" s="266"/>
      <c r="GS172" s="266"/>
      <c r="GT172" s="266"/>
      <c r="GU172" s="266"/>
      <c r="GV172" s="266"/>
      <c r="GW172" s="266"/>
      <c r="GX172" s="266"/>
      <c r="GY172" s="266"/>
      <c r="GZ172" s="266"/>
      <c r="HA172" s="266"/>
      <c r="HB172" s="266"/>
      <c r="HC172" s="266"/>
      <c r="HD172" s="266"/>
      <c r="HE172" s="266"/>
      <c r="HF172" s="266"/>
      <c r="HG172" s="266"/>
      <c r="HH172" s="266"/>
      <c r="HI172" s="266"/>
      <c r="HJ172" s="266"/>
      <c r="HK172" s="266"/>
      <c r="HL172" s="266"/>
      <c r="HM172" s="266"/>
      <c r="HN172" s="266"/>
      <c r="HO172" s="266"/>
      <c r="HP172" s="266"/>
      <c r="HQ172" s="266"/>
      <c r="HR172" s="266"/>
      <c r="HS172" s="266"/>
      <c r="HT172" s="266"/>
      <c r="HU172" s="266"/>
      <c r="HV172" s="266"/>
      <c r="HW172" s="266"/>
      <c r="HX172" s="266"/>
      <c r="HY172" s="266"/>
      <c r="HZ172" s="266"/>
      <c r="IA172" s="266"/>
      <c r="IB172" s="266"/>
      <c r="IC172" s="266"/>
      <c r="ID172" s="266"/>
      <c r="IE172" s="266"/>
      <c r="IF172" s="266"/>
      <c r="IG172" s="266"/>
      <c r="IH172" s="266"/>
      <c r="II172" s="266"/>
      <c r="IJ172" s="266"/>
      <c r="IK172" s="266"/>
      <c r="IL172" s="266"/>
      <c r="IM172" s="266"/>
      <c r="IN172" s="266"/>
      <c r="IO172" s="266"/>
      <c r="IP172" s="266"/>
      <c r="IQ172" s="266"/>
      <c r="IR172" s="266"/>
      <c r="IS172" s="266"/>
      <c r="IT172" s="266"/>
      <c r="IU172" s="266"/>
      <c r="IV172" s="266"/>
    </row>
    <row r="173" spans="1:256" x14ac:dyDescent="0.2">
      <c r="A173" s="201" t="s">
        <v>1357</v>
      </c>
      <c r="B173" s="201" t="s">
        <v>851</v>
      </c>
      <c r="C173" s="228" t="s">
        <v>775</v>
      </c>
      <c r="D173" s="228">
        <v>1000</v>
      </c>
      <c r="E173" s="228">
        <v>260</v>
      </c>
      <c r="F173" s="228">
        <v>210</v>
      </c>
      <c r="G173" s="228">
        <v>35.86</v>
      </c>
      <c r="H173" s="228">
        <v>12</v>
      </c>
      <c r="I173" s="242">
        <v>10270</v>
      </c>
      <c r="J173" s="256">
        <f t="shared" si="5"/>
        <v>7188.9999999999991</v>
      </c>
      <c r="K173" s="266"/>
      <c r="L173" s="266"/>
      <c r="M173" s="266"/>
      <c r="N173" s="266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266"/>
      <c r="Z173" s="266"/>
      <c r="AA173" s="266"/>
      <c r="AB173" s="266"/>
      <c r="AC173" s="266"/>
      <c r="AD173" s="266"/>
      <c r="AE173" s="266"/>
      <c r="AF173" s="266"/>
      <c r="AG173" s="266"/>
      <c r="AH173" s="266"/>
      <c r="AI173" s="266"/>
      <c r="AJ173" s="266"/>
      <c r="AK173" s="266"/>
      <c r="AL173" s="266"/>
      <c r="AM173" s="266"/>
      <c r="AN173" s="266"/>
      <c r="AO173" s="266"/>
      <c r="AP173" s="266"/>
      <c r="AQ173" s="266"/>
      <c r="AR173" s="266"/>
      <c r="AS173" s="266"/>
      <c r="AT173" s="266"/>
      <c r="AU173" s="266"/>
      <c r="AV173" s="266"/>
      <c r="AW173" s="266"/>
      <c r="AX173" s="266"/>
      <c r="AY173" s="266"/>
      <c r="AZ173" s="266"/>
      <c r="BA173" s="266"/>
      <c r="BB173" s="266"/>
      <c r="BC173" s="266"/>
      <c r="BD173" s="266"/>
      <c r="BE173" s="266"/>
      <c r="BF173" s="266"/>
      <c r="BG173" s="266"/>
      <c r="BH173" s="266"/>
      <c r="BI173" s="266"/>
      <c r="BJ173" s="266"/>
      <c r="BK173" s="266"/>
      <c r="BL173" s="266"/>
      <c r="BM173" s="266"/>
      <c r="BN173" s="266"/>
      <c r="BO173" s="266"/>
      <c r="BP173" s="266"/>
      <c r="BQ173" s="266"/>
      <c r="BR173" s="266"/>
      <c r="BS173" s="266"/>
      <c r="BT173" s="266"/>
      <c r="BU173" s="266"/>
      <c r="BV173" s="266"/>
      <c r="BW173" s="266"/>
      <c r="BX173" s="266"/>
      <c r="BY173" s="266"/>
      <c r="BZ173" s="266"/>
      <c r="CA173" s="266"/>
      <c r="CB173" s="266"/>
      <c r="CC173" s="266"/>
      <c r="CD173" s="266"/>
      <c r="CE173" s="266"/>
      <c r="CF173" s="266"/>
      <c r="CG173" s="266"/>
      <c r="CH173" s="266"/>
      <c r="CI173" s="266"/>
      <c r="CJ173" s="266"/>
      <c r="CK173" s="266"/>
      <c r="CL173" s="266"/>
      <c r="CM173" s="266"/>
      <c r="CN173" s="266"/>
      <c r="CO173" s="266"/>
      <c r="CP173" s="266"/>
      <c r="CQ173" s="266"/>
      <c r="CR173" s="266"/>
      <c r="CS173" s="266"/>
      <c r="CT173" s="266"/>
      <c r="CU173" s="266"/>
      <c r="CV173" s="266"/>
      <c r="CW173" s="266"/>
      <c r="CX173" s="266"/>
      <c r="CY173" s="266"/>
      <c r="CZ173" s="266"/>
      <c r="DA173" s="266"/>
      <c r="DB173" s="266"/>
      <c r="DC173" s="266"/>
      <c r="DD173" s="266"/>
      <c r="DE173" s="266"/>
      <c r="DF173" s="266"/>
      <c r="DG173" s="266"/>
      <c r="DH173" s="266"/>
      <c r="DI173" s="266"/>
      <c r="DJ173" s="266"/>
      <c r="DK173" s="266"/>
      <c r="DL173" s="266"/>
      <c r="DM173" s="266"/>
      <c r="DN173" s="266"/>
      <c r="DO173" s="266"/>
      <c r="DP173" s="266"/>
      <c r="DQ173" s="266"/>
      <c r="DR173" s="266"/>
      <c r="DS173" s="266"/>
      <c r="DT173" s="266"/>
      <c r="DU173" s="266"/>
      <c r="DV173" s="266"/>
      <c r="DW173" s="266"/>
      <c r="DX173" s="266"/>
      <c r="DY173" s="266"/>
      <c r="DZ173" s="266"/>
      <c r="EA173" s="266"/>
      <c r="EB173" s="266"/>
      <c r="EC173" s="266"/>
      <c r="ED173" s="266"/>
      <c r="EE173" s="266"/>
      <c r="EF173" s="266"/>
      <c r="EG173" s="266"/>
      <c r="EH173" s="266"/>
      <c r="EI173" s="266"/>
      <c r="EJ173" s="266"/>
      <c r="EK173" s="266"/>
      <c r="EL173" s="266"/>
      <c r="EM173" s="266"/>
      <c r="EN173" s="266"/>
      <c r="EO173" s="266"/>
      <c r="EP173" s="266"/>
      <c r="EQ173" s="266"/>
      <c r="ER173" s="266"/>
      <c r="ES173" s="266"/>
      <c r="ET173" s="266"/>
      <c r="EU173" s="266"/>
      <c r="EV173" s="266"/>
      <c r="EW173" s="266"/>
      <c r="EX173" s="266"/>
      <c r="EY173" s="266"/>
      <c r="EZ173" s="266"/>
      <c r="FA173" s="266"/>
      <c r="FB173" s="266"/>
      <c r="FC173" s="266"/>
      <c r="FD173" s="266"/>
      <c r="FE173" s="266"/>
      <c r="FF173" s="266"/>
      <c r="FG173" s="266"/>
      <c r="FH173" s="266"/>
      <c r="FI173" s="266"/>
      <c r="FJ173" s="266"/>
      <c r="FK173" s="266"/>
      <c r="FL173" s="266"/>
      <c r="FM173" s="266"/>
      <c r="FN173" s="266"/>
      <c r="FO173" s="266"/>
      <c r="FP173" s="266"/>
      <c r="FQ173" s="266"/>
      <c r="FR173" s="266"/>
      <c r="FS173" s="266"/>
      <c r="FT173" s="266"/>
      <c r="FU173" s="266"/>
      <c r="FV173" s="266"/>
      <c r="FW173" s="266"/>
      <c r="FX173" s="266"/>
      <c r="FY173" s="266"/>
      <c r="FZ173" s="266"/>
      <c r="GA173" s="266"/>
      <c r="GB173" s="266"/>
      <c r="GC173" s="266"/>
      <c r="GD173" s="266"/>
      <c r="GE173" s="266"/>
      <c r="GF173" s="266"/>
      <c r="GG173" s="266"/>
      <c r="GH173" s="266"/>
      <c r="GI173" s="266"/>
      <c r="GJ173" s="266"/>
      <c r="GK173" s="266"/>
      <c r="GL173" s="266"/>
      <c r="GM173" s="266"/>
      <c r="GN173" s="266"/>
      <c r="GO173" s="266"/>
      <c r="GP173" s="266"/>
      <c r="GQ173" s="266"/>
      <c r="GR173" s="266"/>
      <c r="GS173" s="266"/>
      <c r="GT173" s="266"/>
      <c r="GU173" s="266"/>
      <c r="GV173" s="266"/>
      <c r="GW173" s="266"/>
      <c r="GX173" s="266"/>
      <c r="GY173" s="266"/>
      <c r="GZ173" s="266"/>
      <c r="HA173" s="266"/>
      <c r="HB173" s="266"/>
      <c r="HC173" s="266"/>
      <c r="HD173" s="266"/>
      <c r="HE173" s="266"/>
      <c r="HF173" s="266"/>
      <c r="HG173" s="266"/>
      <c r="HH173" s="266"/>
      <c r="HI173" s="266"/>
      <c r="HJ173" s="266"/>
      <c r="HK173" s="266"/>
      <c r="HL173" s="266"/>
      <c r="HM173" s="266"/>
      <c r="HN173" s="266"/>
      <c r="HO173" s="266"/>
      <c r="HP173" s="266"/>
      <c r="HQ173" s="266"/>
      <c r="HR173" s="266"/>
      <c r="HS173" s="266"/>
      <c r="HT173" s="266"/>
      <c r="HU173" s="266"/>
      <c r="HV173" s="266"/>
      <c r="HW173" s="266"/>
      <c r="HX173" s="266"/>
      <c r="HY173" s="266"/>
      <c r="HZ173" s="266"/>
      <c r="IA173" s="266"/>
      <c r="IB173" s="266"/>
      <c r="IC173" s="266"/>
      <c r="ID173" s="266"/>
      <c r="IE173" s="266"/>
      <c r="IF173" s="266"/>
      <c r="IG173" s="266"/>
      <c r="IH173" s="266"/>
      <c r="II173" s="266"/>
      <c r="IJ173" s="266"/>
      <c r="IK173" s="266"/>
      <c r="IL173" s="266"/>
      <c r="IM173" s="266"/>
      <c r="IN173" s="266"/>
      <c r="IO173" s="266"/>
      <c r="IP173" s="266"/>
      <c r="IQ173" s="266"/>
      <c r="IR173" s="266"/>
      <c r="IS173" s="266"/>
      <c r="IT173" s="266"/>
      <c r="IU173" s="266"/>
      <c r="IV173" s="266"/>
    </row>
    <row r="174" spans="1:256" x14ac:dyDescent="0.2">
      <c r="A174" s="201" t="s">
        <v>1358</v>
      </c>
      <c r="B174" s="201" t="s">
        <v>852</v>
      </c>
      <c r="C174" s="228" t="s">
        <v>775</v>
      </c>
      <c r="D174" s="228">
        <v>1000</v>
      </c>
      <c r="E174" s="228">
        <v>260</v>
      </c>
      <c r="F174" s="228">
        <v>260</v>
      </c>
      <c r="G174" s="228">
        <v>39.99</v>
      </c>
      <c r="H174" s="228">
        <v>12</v>
      </c>
      <c r="I174" s="242">
        <v>11032</v>
      </c>
      <c r="J174" s="256">
        <f t="shared" si="5"/>
        <v>7722.4</v>
      </c>
      <c r="K174" s="266"/>
      <c r="L174" s="266"/>
      <c r="M174" s="266"/>
      <c r="N174" s="266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266"/>
      <c r="Z174" s="266"/>
      <c r="AA174" s="266"/>
      <c r="AB174" s="266"/>
      <c r="AC174" s="266"/>
      <c r="AD174" s="266"/>
      <c r="AE174" s="266"/>
      <c r="AF174" s="266"/>
      <c r="AG174" s="266"/>
      <c r="AH174" s="266"/>
      <c r="AI174" s="266"/>
      <c r="AJ174" s="266"/>
      <c r="AK174" s="266"/>
      <c r="AL174" s="266"/>
      <c r="AM174" s="266"/>
      <c r="AN174" s="266"/>
      <c r="AO174" s="266"/>
      <c r="AP174" s="266"/>
      <c r="AQ174" s="266"/>
      <c r="AR174" s="266"/>
      <c r="AS174" s="266"/>
      <c r="AT174" s="266"/>
      <c r="AU174" s="266"/>
      <c r="AV174" s="266"/>
      <c r="AW174" s="266"/>
      <c r="AX174" s="266"/>
      <c r="AY174" s="266"/>
      <c r="AZ174" s="266"/>
      <c r="BA174" s="266"/>
      <c r="BB174" s="266"/>
      <c r="BC174" s="266"/>
      <c r="BD174" s="266"/>
      <c r="BE174" s="266"/>
      <c r="BF174" s="266"/>
      <c r="BG174" s="266"/>
      <c r="BH174" s="266"/>
      <c r="BI174" s="266"/>
      <c r="BJ174" s="266"/>
      <c r="BK174" s="266"/>
      <c r="BL174" s="266"/>
      <c r="BM174" s="266"/>
      <c r="BN174" s="266"/>
      <c r="BO174" s="266"/>
      <c r="BP174" s="266"/>
      <c r="BQ174" s="266"/>
      <c r="BR174" s="266"/>
      <c r="BS174" s="266"/>
      <c r="BT174" s="266"/>
      <c r="BU174" s="266"/>
      <c r="BV174" s="266"/>
      <c r="BW174" s="266"/>
      <c r="BX174" s="266"/>
      <c r="BY174" s="266"/>
      <c r="BZ174" s="266"/>
      <c r="CA174" s="266"/>
      <c r="CB174" s="266"/>
      <c r="CC174" s="266"/>
      <c r="CD174" s="266"/>
      <c r="CE174" s="266"/>
      <c r="CF174" s="266"/>
      <c r="CG174" s="266"/>
      <c r="CH174" s="266"/>
      <c r="CI174" s="266"/>
      <c r="CJ174" s="266"/>
      <c r="CK174" s="266"/>
      <c r="CL174" s="266"/>
      <c r="CM174" s="266"/>
      <c r="CN174" s="266"/>
      <c r="CO174" s="266"/>
      <c r="CP174" s="266"/>
      <c r="CQ174" s="266"/>
      <c r="CR174" s="266"/>
      <c r="CS174" s="266"/>
      <c r="CT174" s="266"/>
      <c r="CU174" s="266"/>
      <c r="CV174" s="266"/>
      <c r="CW174" s="266"/>
      <c r="CX174" s="266"/>
      <c r="CY174" s="266"/>
      <c r="CZ174" s="266"/>
      <c r="DA174" s="266"/>
      <c r="DB174" s="266"/>
      <c r="DC174" s="266"/>
      <c r="DD174" s="266"/>
      <c r="DE174" s="266"/>
      <c r="DF174" s="266"/>
      <c r="DG174" s="266"/>
      <c r="DH174" s="266"/>
      <c r="DI174" s="266"/>
      <c r="DJ174" s="266"/>
      <c r="DK174" s="266"/>
      <c r="DL174" s="266"/>
      <c r="DM174" s="266"/>
      <c r="DN174" s="266"/>
      <c r="DO174" s="266"/>
      <c r="DP174" s="266"/>
      <c r="DQ174" s="266"/>
      <c r="DR174" s="266"/>
      <c r="DS174" s="266"/>
      <c r="DT174" s="266"/>
      <c r="DU174" s="266"/>
      <c r="DV174" s="266"/>
      <c r="DW174" s="266"/>
      <c r="DX174" s="266"/>
      <c r="DY174" s="266"/>
      <c r="DZ174" s="266"/>
      <c r="EA174" s="266"/>
      <c r="EB174" s="266"/>
      <c r="EC174" s="266"/>
      <c r="ED174" s="266"/>
      <c r="EE174" s="266"/>
      <c r="EF174" s="266"/>
      <c r="EG174" s="266"/>
      <c r="EH174" s="266"/>
      <c r="EI174" s="266"/>
      <c r="EJ174" s="266"/>
      <c r="EK174" s="266"/>
      <c r="EL174" s="266"/>
      <c r="EM174" s="266"/>
      <c r="EN174" s="266"/>
      <c r="EO174" s="266"/>
      <c r="EP174" s="266"/>
      <c r="EQ174" s="266"/>
      <c r="ER174" s="266"/>
      <c r="ES174" s="266"/>
      <c r="ET174" s="266"/>
      <c r="EU174" s="266"/>
      <c r="EV174" s="266"/>
      <c r="EW174" s="266"/>
      <c r="EX174" s="266"/>
      <c r="EY174" s="266"/>
      <c r="EZ174" s="266"/>
      <c r="FA174" s="266"/>
      <c r="FB174" s="266"/>
      <c r="FC174" s="266"/>
      <c r="FD174" s="266"/>
      <c r="FE174" s="266"/>
      <c r="FF174" s="266"/>
      <c r="FG174" s="266"/>
      <c r="FH174" s="266"/>
      <c r="FI174" s="266"/>
      <c r="FJ174" s="266"/>
      <c r="FK174" s="266"/>
      <c r="FL174" s="266"/>
      <c r="FM174" s="266"/>
      <c r="FN174" s="266"/>
      <c r="FO174" s="266"/>
      <c r="FP174" s="266"/>
      <c r="FQ174" s="266"/>
      <c r="FR174" s="266"/>
      <c r="FS174" s="266"/>
      <c r="FT174" s="266"/>
      <c r="FU174" s="266"/>
      <c r="FV174" s="266"/>
      <c r="FW174" s="266"/>
      <c r="FX174" s="266"/>
      <c r="FY174" s="266"/>
      <c r="FZ174" s="266"/>
      <c r="GA174" s="266"/>
      <c r="GB174" s="266"/>
      <c r="GC174" s="266"/>
      <c r="GD174" s="266"/>
      <c r="GE174" s="266"/>
      <c r="GF174" s="266"/>
      <c r="GG174" s="266"/>
      <c r="GH174" s="266"/>
      <c r="GI174" s="266"/>
      <c r="GJ174" s="266"/>
      <c r="GK174" s="266"/>
      <c r="GL174" s="266"/>
      <c r="GM174" s="266"/>
      <c r="GN174" s="266"/>
      <c r="GO174" s="266"/>
      <c r="GP174" s="266"/>
      <c r="GQ174" s="266"/>
      <c r="GR174" s="266"/>
      <c r="GS174" s="266"/>
      <c r="GT174" s="266"/>
      <c r="GU174" s="266"/>
      <c r="GV174" s="266"/>
      <c r="GW174" s="266"/>
      <c r="GX174" s="266"/>
      <c r="GY174" s="266"/>
      <c r="GZ174" s="266"/>
      <c r="HA174" s="266"/>
      <c r="HB174" s="266"/>
      <c r="HC174" s="266"/>
      <c r="HD174" s="266"/>
      <c r="HE174" s="266"/>
      <c r="HF174" s="266"/>
      <c r="HG174" s="266"/>
      <c r="HH174" s="266"/>
      <c r="HI174" s="266"/>
      <c r="HJ174" s="266"/>
      <c r="HK174" s="266"/>
      <c r="HL174" s="266"/>
      <c r="HM174" s="266"/>
      <c r="HN174" s="266"/>
      <c r="HO174" s="266"/>
      <c r="HP174" s="266"/>
      <c r="HQ174" s="266"/>
      <c r="HR174" s="266"/>
      <c r="HS174" s="266"/>
      <c r="HT174" s="266"/>
      <c r="HU174" s="266"/>
      <c r="HV174" s="266"/>
      <c r="HW174" s="266"/>
      <c r="HX174" s="266"/>
      <c r="HY174" s="266"/>
      <c r="HZ174" s="266"/>
      <c r="IA174" s="266"/>
      <c r="IB174" s="266"/>
      <c r="IC174" s="266"/>
      <c r="ID174" s="266"/>
      <c r="IE174" s="266"/>
      <c r="IF174" s="266"/>
      <c r="IG174" s="266"/>
      <c r="IH174" s="266"/>
      <c r="II174" s="266"/>
      <c r="IJ174" s="266"/>
      <c r="IK174" s="266"/>
      <c r="IL174" s="266"/>
      <c r="IM174" s="266"/>
      <c r="IN174" s="266"/>
      <c r="IO174" s="266"/>
      <c r="IP174" s="266"/>
      <c r="IQ174" s="266"/>
      <c r="IR174" s="266"/>
      <c r="IS174" s="266"/>
      <c r="IT174" s="266"/>
      <c r="IU174" s="266"/>
      <c r="IV174" s="266"/>
    </row>
    <row r="175" spans="1:256" x14ac:dyDescent="0.2">
      <c r="A175" s="201" t="s">
        <v>1359</v>
      </c>
      <c r="B175" s="201" t="s">
        <v>853</v>
      </c>
      <c r="C175" s="228" t="s">
        <v>775</v>
      </c>
      <c r="D175" s="228">
        <v>1000</v>
      </c>
      <c r="E175" s="228">
        <v>260</v>
      </c>
      <c r="F175" s="228">
        <v>310</v>
      </c>
      <c r="G175" s="228">
        <v>58</v>
      </c>
      <c r="H175" s="228">
        <v>12</v>
      </c>
      <c r="I175" s="242">
        <v>11475</v>
      </c>
      <c r="J175" s="256">
        <f t="shared" si="5"/>
        <v>8032.4999999999991</v>
      </c>
      <c r="K175" s="266"/>
      <c r="L175" s="266"/>
      <c r="M175" s="266"/>
      <c r="N175" s="266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266"/>
      <c r="Z175" s="266"/>
      <c r="AA175" s="266"/>
      <c r="AB175" s="266"/>
      <c r="AC175" s="266"/>
      <c r="AD175" s="266"/>
      <c r="AE175" s="266"/>
      <c r="AF175" s="266"/>
      <c r="AG175" s="266"/>
      <c r="AH175" s="266"/>
      <c r="AI175" s="266"/>
      <c r="AJ175" s="266"/>
      <c r="AK175" s="266"/>
      <c r="AL175" s="266"/>
      <c r="AM175" s="266"/>
      <c r="AN175" s="266"/>
      <c r="AO175" s="266"/>
      <c r="AP175" s="266"/>
      <c r="AQ175" s="266"/>
      <c r="AR175" s="266"/>
      <c r="AS175" s="266"/>
      <c r="AT175" s="266"/>
      <c r="AU175" s="266"/>
      <c r="AV175" s="266"/>
      <c r="AW175" s="266"/>
      <c r="AX175" s="266"/>
      <c r="AY175" s="266"/>
      <c r="AZ175" s="266"/>
      <c r="BA175" s="266"/>
      <c r="BB175" s="266"/>
      <c r="BC175" s="266"/>
      <c r="BD175" s="266"/>
      <c r="BE175" s="266"/>
      <c r="BF175" s="266"/>
      <c r="BG175" s="266"/>
      <c r="BH175" s="266"/>
      <c r="BI175" s="266"/>
      <c r="BJ175" s="266"/>
      <c r="BK175" s="266"/>
      <c r="BL175" s="266"/>
      <c r="BM175" s="266"/>
      <c r="BN175" s="266"/>
      <c r="BO175" s="266"/>
      <c r="BP175" s="266"/>
      <c r="BQ175" s="266"/>
      <c r="BR175" s="266"/>
      <c r="BS175" s="266"/>
      <c r="BT175" s="266"/>
      <c r="BU175" s="266"/>
      <c r="BV175" s="266"/>
      <c r="BW175" s="266"/>
      <c r="BX175" s="266"/>
      <c r="BY175" s="266"/>
      <c r="BZ175" s="266"/>
      <c r="CA175" s="266"/>
      <c r="CB175" s="266"/>
      <c r="CC175" s="266"/>
      <c r="CD175" s="266"/>
      <c r="CE175" s="266"/>
      <c r="CF175" s="266"/>
      <c r="CG175" s="266"/>
      <c r="CH175" s="266"/>
      <c r="CI175" s="266"/>
      <c r="CJ175" s="266"/>
      <c r="CK175" s="266"/>
      <c r="CL175" s="266"/>
      <c r="CM175" s="266"/>
      <c r="CN175" s="266"/>
      <c r="CO175" s="266"/>
      <c r="CP175" s="266"/>
      <c r="CQ175" s="266"/>
      <c r="CR175" s="266"/>
      <c r="CS175" s="266"/>
      <c r="CT175" s="266"/>
      <c r="CU175" s="266"/>
      <c r="CV175" s="266"/>
      <c r="CW175" s="266"/>
      <c r="CX175" s="266"/>
      <c r="CY175" s="266"/>
      <c r="CZ175" s="266"/>
      <c r="DA175" s="266"/>
      <c r="DB175" s="266"/>
      <c r="DC175" s="266"/>
      <c r="DD175" s="266"/>
      <c r="DE175" s="266"/>
      <c r="DF175" s="266"/>
      <c r="DG175" s="266"/>
      <c r="DH175" s="266"/>
      <c r="DI175" s="266"/>
      <c r="DJ175" s="266"/>
      <c r="DK175" s="266"/>
      <c r="DL175" s="266"/>
      <c r="DM175" s="266"/>
      <c r="DN175" s="266"/>
      <c r="DO175" s="266"/>
      <c r="DP175" s="266"/>
      <c r="DQ175" s="266"/>
      <c r="DR175" s="266"/>
      <c r="DS175" s="266"/>
      <c r="DT175" s="266"/>
      <c r="DU175" s="266"/>
      <c r="DV175" s="266"/>
      <c r="DW175" s="266"/>
      <c r="DX175" s="266"/>
      <c r="DY175" s="266"/>
      <c r="DZ175" s="266"/>
      <c r="EA175" s="266"/>
      <c r="EB175" s="266"/>
      <c r="EC175" s="266"/>
      <c r="ED175" s="266"/>
      <c r="EE175" s="266"/>
      <c r="EF175" s="266"/>
      <c r="EG175" s="266"/>
      <c r="EH175" s="266"/>
      <c r="EI175" s="266"/>
      <c r="EJ175" s="266"/>
      <c r="EK175" s="266"/>
      <c r="EL175" s="266"/>
      <c r="EM175" s="266"/>
      <c r="EN175" s="266"/>
      <c r="EO175" s="266"/>
      <c r="EP175" s="266"/>
      <c r="EQ175" s="266"/>
      <c r="ER175" s="266"/>
      <c r="ES175" s="266"/>
      <c r="ET175" s="266"/>
      <c r="EU175" s="266"/>
      <c r="EV175" s="266"/>
      <c r="EW175" s="266"/>
      <c r="EX175" s="266"/>
      <c r="EY175" s="266"/>
      <c r="EZ175" s="266"/>
      <c r="FA175" s="266"/>
      <c r="FB175" s="266"/>
      <c r="FC175" s="266"/>
      <c r="FD175" s="266"/>
      <c r="FE175" s="266"/>
      <c r="FF175" s="266"/>
      <c r="FG175" s="266"/>
      <c r="FH175" s="266"/>
      <c r="FI175" s="266"/>
      <c r="FJ175" s="266"/>
      <c r="FK175" s="266"/>
      <c r="FL175" s="266"/>
      <c r="FM175" s="266"/>
      <c r="FN175" s="266"/>
      <c r="FO175" s="266"/>
      <c r="FP175" s="266"/>
      <c r="FQ175" s="266"/>
      <c r="FR175" s="266"/>
      <c r="FS175" s="266"/>
      <c r="FT175" s="266"/>
      <c r="FU175" s="266"/>
      <c r="FV175" s="266"/>
      <c r="FW175" s="266"/>
      <c r="FX175" s="266"/>
      <c r="FY175" s="266"/>
      <c r="FZ175" s="266"/>
      <c r="GA175" s="266"/>
      <c r="GB175" s="266"/>
      <c r="GC175" s="266"/>
      <c r="GD175" s="266"/>
      <c r="GE175" s="266"/>
      <c r="GF175" s="266"/>
      <c r="GG175" s="266"/>
      <c r="GH175" s="266"/>
      <c r="GI175" s="266"/>
      <c r="GJ175" s="266"/>
      <c r="GK175" s="266"/>
      <c r="GL175" s="266"/>
      <c r="GM175" s="266"/>
      <c r="GN175" s="266"/>
      <c r="GO175" s="266"/>
      <c r="GP175" s="266"/>
      <c r="GQ175" s="266"/>
      <c r="GR175" s="266"/>
      <c r="GS175" s="266"/>
      <c r="GT175" s="266"/>
      <c r="GU175" s="266"/>
      <c r="GV175" s="266"/>
      <c r="GW175" s="266"/>
      <c r="GX175" s="266"/>
      <c r="GY175" s="266"/>
      <c r="GZ175" s="266"/>
      <c r="HA175" s="266"/>
      <c r="HB175" s="266"/>
      <c r="HC175" s="266"/>
      <c r="HD175" s="266"/>
      <c r="HE175" s="266"/>
      <c r="HF175" s="266"/>
      <c r="HG175" s="266"/>
      <c r="HH175" s="266"/>
      <c r="HI175" s="266"/>
      <c r="HJ175" s="266"/>
      <c r="HK175" s="266"/>
      <c r="HL175" s="266"/>
      <c r="HM175" s="266"/>
      <c r="HN175" s="266"/>
      <c r="HO175" s="266"/>
      <c r="HP175" s="266"/>
      <c r="HQ175" s="266"/>
      <c r="HR175" s="266"/>
      <c r="HS175" s="266"/>
      <c r="HT175" s="266"/>
      <c r="HU175" s="266"/>
      <c r="HV175" s="266"/>
      <c r="HW175" s="266"/>
      <c r="HX175" s="266"/>
      <c r="HY175" s="266"/>
      <c r="HZ175" s="266"/>
      <c r="IA175" s="266"/>
      <c r="IB175" s="266"/>
      <c r="IC175" s="266"/>
      <c r="ID175" s="266"/>
      <c r="IE175" s="266"/>
      <c r="IF175" s="266"/>
      <c r="IG175" s="266"/>
      <c r="IH175" s="266"/>
      <c r="II175" s="266"/>
      <c r="IJ175" s="266"/>
      <c r="IK175" s="266"/>
      <c r="IL175" s="266"/>
      <c r="IM175" s="266"/>
      <c r="IN175" s="266"/>
      <c r="IO175" s="266"/>
      <c r="IP175" s="266"/>
      <c r="IQ175" s="266"/>
      <c r="IR175" s="266"/>
      <c r="IS175" s="266"/>
      <c r="IT175" s="266"/>
      <c r="IU175" s="266"/>
      <c r="IV175" s="266"/>
    </row>
    <row r="176" spans="1:256" x14ac:dyDescent="0.2">
      <c r="A176" s="201" t="s">
        <v>1360</v>
      </c>
      <c r="B176" s="201" t="s">
        <v>854</v>
      </c>
      <c r="C176" s="228" t="s">
        <v>775</v>
      </c>
      <c r="D176" s="228">
        <v>1000</v>
      </c>
      <c r="E176" s="228">
        <v>260</v>
      </c>
      <c r="F176" s="228">
        <v>360</v>
      </c>
      <c r="G176" s="228">
        <v>49.17</v>
      </c>
      <c r="H176" s="228">
        <v>12</v>
      </c>
      <c r="I176" s="242">
        <v>12190</v>
      </c>
      <c r="J176" s="256">
        <f t="shared" si="5"/>
        <v>8533</v>
      </c>
      <c r="K176" s="266"/>
      <c r="L176" s="266"/>
      <c r="M176" s="266"/>
      <c r="N176" s="266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266"/>
      <c r="Z176" s="266"/>
      <c r="AA176" s="266"/>
      <c r="AB176" s="266"/>
      <c r="AC176" s="266"/>
      <c r="AD176" s="266"/>
      <c r="AE176" s="266"/>
      <c r="AF176" s="266"/>
      <c r="AG176" s="266"/>
      <c r="AH176" s="266"/>
      <c r="AI176" s="266"/>
      <c r="AJ176" s="266"/>
      <c r="AK176" s="266"/>
      <c r="AL176" s="266"/>
      <c r="AM176" s="266"/>
      <c r="AN176" s="266"/>
      <c r="AO176" s="266"/>
      <c r="AP176" s="266"/>
      <c r="AQ176" s="266"/>
      <c r="AR176" s="266"/>
      <c r="AS176" s="266"/>
      <c r="AT176" s="266"/>
      <c r="AU176" s="266"/>
      <c r="AV176" s="266"/>
      <c r="AW176" s="266"/>
      <c r="AX176" s="266"/>
      <c r="AY176" s="266"/>
      <c r="AZ176" s="266"/>
      <c r="BA176" s="266"/>
      <c r="BB176" s="266"/>
      <c r="BC176" s="266"/>
      <c r="BD176" s="266"/>
      <c r="BE176" s="266"/>
      <c r="BF176" s="266"/>
      <c r="BG176" s="266"/>
      <c r="BH176" s="266"/>
      <c r="BI176" s="266"/>
      <c r="BJ176" s="266"/>
      <c r="BK176" s="266"/>
      <c r="BL176" s="266"/>
      <c r="BM176" s="266"/>
      <c r="BN176" s="266"/>
      <c r="BO176" s="266"/>
      <c r="BP176" s="266"/>
      <c r="BQ176" s="266"/>
      <c r="BR176" s="266"/>
      <c r="BS176" s="266"/>
      <c r="BT176" s="266"/>
      <c r="BU176" s="266"/>
      <c r="BV176" s="266"/>
      <c r="BW176" s="266"/>
      <c r="BX176" s="266"/>
      <c r="BY176" s="266"/>
      <c r="BZ176" s="266"/>
      <c r="CA176" s="266"/>
      <c r="CB176" s="266"/>
      <c r="CC176" s="266"/>
      <c r="CD176" s="266"/>
      <c r="CE176" s="266"/>
      <c r="CF176" s="266"/>
      <c r="CG176" s="266"/>
      <c r="CH176" s="266"/>
      <c r="CI176" s="266"/>
      <c r="CJ176" s="266"/>
      <c r="CK176" s="266"/>
      <c r="CL176" s="266"/>
      <c r="CM176" s="266"/>
      <c r="CN176" s="266"/>
      <c r="CO176" s="266"/>
      <c r="CP176" s="266"/>
      <c r="CQ176" s="266"/>
      <c r="CR176" s="266"/>
      <c r="CS176" s="266"/>
      <c r="CT176" s="266"/>
      <c r="CU176" s="266"/>
      <c r="CV176" s="266"/>
      <c r="CW176" s="266"/>
      <c r="CX176" s="266"/>
      <c r="CY176" s="266"/>
      <c r="CZ176" s="266"/>
      <c r="DA176" s="266"/>
      <c r="DB176" s="266"/>
      <c r="DC176" s="266"/>
      <c r="DD176" s="266"/>
      <c r="DE176" s="266"/>
      <c r="DF176" s="266"/>
      <c r="DG176" s="266"/>
      <c r="DH176" s="266"/>
      <c r="DI176" s="266"/>
      <c r="DJ176" s="266"/>
      <c r="DK176" s="266"/>
      <c r="DL176" s="266"/>
      <c r="DM176" s="266"/>
      <c r="DN176" s="266"/>
      <c r="DO176" s="266"/>
      <c r="DP176" s="266"/>
      <c r="DQ176" s="266"/>
      <c r="DR176" s="266"/>
      <c r="DS176" s="266"/>
      <c r="DT176" s="266"/>
      <c r="DU176" s="266"/>
      <c r="DV176" s="266"/>
      <c r="DW176" s="266"/>
      <c r="DX176" s="266"/>
      <c r="DY176" s="266"/>
      <c r="DZ176" s="266"/>
      <c r="EA176" s="266"/>
      <c r="EB176" s="266"/>
      <c r="EC176" s="266"/>
      <c r="ED176" s="266"/>
      <c r="EE176" s="266"/>
      <c r="EF176" s="266"/>
      <c r="EG176" s="266"/>
      <c r="EH176" s="266"/>
      <c r="EI176" s="266"/>
      <c r="EJ176" s="266"/>
      <c r="EK176" s="266"/>
      <c r="EL176" s="266"/>
      <c r="EM176" s="266"/>
      <c r="EN176" s="266"/>
      <c r="EO176" s="266"/>
      <c r="EP176" s="266"/>
      <c r="EQ176" s="266"/>
      <c r="ER176" s="266"/>
      <c r="ES176" s="266"/>
      <c r="ET176" s="266"/>
      <c r="EU176" s="266"/>
      <c r="EV176" s="266"/>
      <c r="EW176" s="266"/>
      <c r="EX176" s="266"/>
      <c r="EY176" s="266"/>
      <c r="EZ176" s="266"/>
      <c r="FA176" s="266"/>
      <c r="FB176" s="266"/>
      <c r="FC176" s="266"/>
      <c r="FD176" s="266"/>
      <c r="FE176" s="266"/>
      <c r="FF176" s="266"/>
      <c r="FG176" s="266"/>
      <c r="FH176" s="266"/>
      <c r="FI176" s="266"/>
      <c r="FJ176" s="266"/>
      <c r="FK176" s="266"/>
      <c r="FL176" s="266"/>
      <c r="FM176" s="266"/>
      <c r="FN176" s="266"/>
      <c r="FO176" s="266"/>
      <c r="FP176" s="266"/>
      <c r="FQ176" s="266"/>
      <c r="FR176" s="266"/>
      <c r="FS176" s="266"/>
      <c r="FT176" s="266"/>
      <c r="FU176" s="266"/>
      <c r="FV176" s="266"/>
      <c r="FW176" s="266"/>
      <c r="FX176" s="266"/>
      <c r="FY176" s="266"/>
      <c r="FZ176" s="266"/>
      <c r="GA176" s="266"/>
      <c r="GB176" s="266"/>
      <c r="GC176" s="266"/>
      <c r="GD176" s="266"/>
      <c r="GE176" s="266"/>
      <c r="GF176" s="266"/>
      <c r="GG176" s="266"/>
      <c r="GH176" s="266"/>
      <c r="GI176" s="266"/>
      <c r="GJ176" s="266"/>
      <c r="GK176" s="266"/>
      <c r="GL176" s="266"/>
      <c r="GM176" s="266"/>
      <c r="GN176" s="266"/>
      <c r="GO176" s="266"/>
      <c r="GP176" s="266"/>
      <c r="GQ176" s="266"/>
      <c r="GR176" s="266"/>
      <c r="GS176" s="266"/>
      <c r="GT176" s="266"/>
      <c r="GU176" s="266"/>
      <c r="GV176" s="266"/>
      <c r="GW176" s="266"/>
      <c r="GX176" s="266"/>
      <c r="GY176" s="266"/>
      <c r="GZ176" s="266"/>
      <c r="HA176" s="266"/>
      <c r="HB176" s="266"/>
      <c r="HC176" s="266"/>
      <c r="HD176" s="266"/>
      <c r="HE176" s="266"/>
      <c r="HF176" s="266"/>
      <c r="HG176" s="266"/>
      <c r="HH176" s="266"/>
      <c r="HI176" s="266"/>
      <c r="HJ176" s="266"/>
      <c r="HK176" s="266"/>
      <c r="HL176" s="266"/>
      <c r="HM176" s="266"/>
      <c r="HN176" s="266"/>
      <c r="HO176" s="266"/>
      <c r="HP176" s="266"/>
      <c r="HQ176" s="266"/>
      <c r="HR176" s="266"/>
      <c r="HS176" s="266"/>
      <c r="HT176" s="266"/>
      <c r="HU176" s="266"/>
      <c r="HV176" s="266"/>
      <c r="HW176" s="266"/>
      <c r="HX176" s="266"/>
      <c r="HY176" s="266"/>
      <c r="HZ176" s="266"/>
      <c r="IA176" s="266"/>
      <c r="IB176" s="266"/>
      <c r="IC176" s="266"/>
      <c r="ID176" s="266"/>
      <c r="IE176" s="266"/>
      <c r="IF176" s="266"/>
      <c r="IG176" s="266"/>
      <c r="IH176" s="266"/>
      <c r="II176" s="266"/>
      <c r="IJ176" s="266"/>
      <c r="IK176" s="266"/>
      <c r="IL176" s="266"/>
      <c r="IM176" s="266"/>
      <c r="IN176" s="266"/>
      <c r="IO176" s="266"/>
      <c r="IP176" s="266"/>
      <c r="IQ176" s="266"/>
      <c r="IR176" s="266"/>
      <c r="IS176" s="266"/>
      <c r="IT176" s="266"/>
      <c r="IU176" s="266"/>
      <c r="IV176" s="266"/>
    </row>
    <row r="177" spans="1:256" x14ac:dyDescent="0.2">
      <c r="A177" s="201" t="s">
        <v>1361</v>
      </c>
      <c r="B177" s="201" t="s">
        <v>274</v>
      </c>
      <c r="C177" s="228" t="s">
        <v>775</v>
      </c>
      <c r="D177" s="228">
        <v>500</v>
      </c>
      <c r="E177" s="228">
        <v>260</v>
      </c>
      <c r="F177" s="228">
        <v>600</v>
      </c>
      <c r="G177" s="228">
        <v>47</v>
      </c>
      <c r="H177" s="228">
        <v>8</v>
      </c>
      <c r="I177" s="242">
        <v>9989</v>
      </c>
      <c r="J177" s="256">
        <f t="shared" si="5"/>
        <v>6992.2999999999993</v>
      </c>
      <c r="K177" s="266"/>
      <c r="L177" s="266"/>
      <c r="M177" s="266"/>
      <c r="N177" s="266"/>
      <c r="O177" s="266"/>
      <c r="P177" s="266"/>
      <c r="Q177" s="266"/>
      <c r="R177" s="266"/>
      <c r="S177" s="266"/>
      <c r="T177" s="266"/>
      <c r="U177" s="266"/>
      <c r="V177" s="266"/>
      <c r="W177" s="266"/>
      <c r="X177" s="266"/>
      <c r="Y177" s="266"/>
      <c r="Z177" s="266"/>
      <c r="AA177" s="266"/>
      <c r="AB177" s="266"/>
      <c r="AC177" s="266"/>
      <c r="AD177" s="266"/>
      <c r="AE177" s="266"/>
      <c r="AF177" s="266"/>
      <c r="AG177" s="266"/>
      <c r="AH177" s="266"/>
      <c r="AI177" s="266"/>
      <c r="AJ177" s="266"/>
      <c r="AK177" s="266"/>
      <c r="AL177" s="266"/>
      <c r="AM177" s="266"/>
      <c r="AN177" s="266"/>
      <c r="AO177" s="266"/>
      <c r="AP177" s="266"/>
      <c r="AQ177" s="266"/>
      <c r="AR177" s="266"/>
      <c r="AS177" s="266"/>
      <c r="AT177" s="266"/>
      <c r="AU177" s="266"/>
      <c r="AV177" s="266"/>
      <c r="AW177" s="266"/>
      <c r="AX177" s="266"/>
      <c r="AY177" s="266"/>
      <c r="AZ177" s="266"/>
      <c r="BA177" s="266"/>
      <c r="BB177" s="266"/>
      <c r="BC177" s="266"/>
      <c r="BD177" s="266"/>
      <c r="BE177" s="266"/>
      <c r="BF177" s="266"/>
      <c r="BG177" s="266"/>
      <c r="BH177" s="266"/>
      <c r="BI177" s="266"/>
      <c r="BJ177" s="266"/>
      <c r="BK177" s="266"/>
      <c r="BL177" s="266"/>
      <c r="BM177" s="266"/>
      <c r="BN177" s="266"/>
      <c r="BO177" s="266"/>
      <c r="BP177" s="266"/>
      <c r="BQ177" s="266"/>
      <c r="BR177" s="266"/>
      <c r="BS177" s="266"/>
      <c r="BT177" s="266"/>
      <c r="BU177" s="266"/>
      <c r="BV177" s="266"/>
      <c r="BW177" s="266"/>
      <c r="BX177" s="266"/>
      <c r="BY177" s="266"/>
      <c r="BZ177" s="266"/>
      <c r="CA177" s="266"/>
      <c r="CB177" s="266"/>
      <c r="CC177" s="266"/>
      <c r="CD177" s="266"/>
      <c r="CE177" s="266"/>
      <c r="CF177" s="266"/>
      <c r="CG177" s="266"/>
      <c r="CH177" s="266"/>
      <c r="CI177" s="266"/>
      <c r="CJ177" s="266"/>
      <c r="CK177" s="266"/>
      <c r="CL177" s="266"/>
      <c r="CM177" s="266"/>
      <c r="CN177" s="266"/>
      <c r="CO177" s="266"/>
      <c r="CP177" s="266"/>
      <c r="CQ177" s="266"/>
      <c r="CR177" s="266"/>
      <c r="CS177" s="266"/>
      <c r="CT177" s="266"/>
      <c r="CU177" s="266"/>
      <c r="CV177" s="266"/>
      <c r="CW177" s="266"/>
      <c r="CX177" s="266"/>
      <c r="CY177" s="266"/>
      <c r="CZ177" s="266"/>
      <c r="DA177" s="266"/>
      <c r="DB177" s="266"/>
      <c r="DC177" s="266"/>
      <c r="DD177" s="266"/>
      <c r="DE177" s="266"/>
      <c r="DF177" s="266"/>
      <c r="DG177" s="266"/>
      <c r="DH177" s="266"/>
      <c r="DI177" s="266"/>
      <c r="DJ177" s="266"/>
      <c r="DK177" s="266"/>
      <c r="DL177" s="266"/>
      <c r="DM177" s="266"/>
      <c r="DN177" s="266"/>
      <c r="DO177" s="266"/>
      <c r="DP177" s="266"/>
      <c r="DQ177" s="266"/>
      <c r="DR177" s="266"/>
      <c r="DS177" s="266"/>
      <c r="DT177" s="266"/>
      <c r="DU177" s="266"/>
      <c r="DV177" s="266"/>
      <c r="DW177" s="266"/>
      <c r="DX177" s="266"/>
      <c r="DY177" s="266"/>
      <c r="DZ177" s="266"/>
      <c r="EA177" s="266"/>
      <c r="EB177" s="266"/>
      <c r="EC177" s="266"/>
      <c r="ED177" s="266"/>
      <c r="EE177" s="266"/>
      <c r="EF177" s="266"/>
      <c r="EG177" s="266"/>
      <c r="EH177" s="266"/>
      <c r="EI177" s="266"/>
      <c r="EJ177" s="266"/>
      <c r="EK177" s="266"/>
      <c r="EL177" s="266"/>
      <c r="EM177" s="266"/>
      <c r="EN177" s="266"/>
      <c r="EO177" s="266"/>
      <c r="EP177" s="266"/>
      <c r="EQ177" s="266"/>
      <c r="ER177" s="266"/>
      <c r="ES177" s="266"/>
      <c r="ET177" s="266"/>
      <c r="EU177" s="266"/>
      <c r="EV177" s="266"/>
      <c r="EW177" s="266"/>
      <c r="EX177" s="266"/>
      <c r="EY177" s="266"/>
      <c r="EZ177" s="266"/>
      <c r="FA177" s="266"/>
      <c r="FB177" s="266"/>
      <c r="FC177" s="266"/>
      <c r="FD177" s="266"/>
      <c r="FE177" s="266"/>
      <c r="FF177" s="266"/>
      <c r="FG177" s="266"/>
      <c r="FH177" s="266"/>
      <c r="FI177" s="266"/>
      <c r="FJ177" s="266"/>
      <c r="FK177" s="266"/>
      <c r="FL177" s="266"/>
      <c r="FM177" s="266"/>
      <c r="FN177" s="266"/>
      <c r="FO177" s="266"/>
      <c r="FP177" s="266"/>
      <c r="FQ177" s="266"/>
      <c r="FR177" s="266"/>
      <c r="FS177" s="266"/>
      <c r="FT177" s="266"/>
      <c r="FU177" s="266"/>
      <c r="FV177" s="266"/>
      <c r="FW177" s="266"/>
      <c r="FX177" s="266"/>
      <c r="FY177" s="266"/>
      <c r="FZ177" s="266"/>
      <c r="GA177" s="266"/>
      <c r="GB177" s="266"/>
      <c r="GC177" s="266"/>
      <c r="GD177" s="266"/>
      <c r="GE177" s="266"/>
      <c r="GF177" s="266"/>
      <c r="GG177" s="266"/>
      <c r="GH177" s="266"/>
      <c r="GI177" s="266"/>
      <c r="GJ177" s="266"/>
      <c r="GK177" s="266"/>
      <c r="GL177" s="266"/>
      <c r="GM177" s="266"/>
      <c r="GN177" s="266"/>
      <c r="GO177" s="266"/>
      <c r="GP177" s="266"/>
      <c r="GQ177" s="266"/>
      <c r="GR177" s="266"/>
      <c r="GS177" s="266"/>
      <c r="GT177" s="266"/>
      <c r="GU177" s="266"/>
      <c r="GV177" s="266"/>
      <c r="GW177" s="266"/>
      <c r="GX177" s="266"/>
      <c r="GY177" s="266"/>
      <c r="GZ177" s="266"/>
      <c r="HA177" s="266"/>
      <c r="HB177" s="266"/>
      <c r="HC177" s="266"/>
      <c r="HD177" s="266"/>
      <c r="HE177" s="266"/>
      <c r="HF177" s="266"/>
      <c r="HG177" s="266"/>
      <c r="HH177" s="266"/>
      <c r="HI177" s="266"/>
      <c r="HJ177" s="266"/>
      <c r="HK177" s="266"/>
      <c r="HL177" s="266"/>
      <c r="HM177" s="266"/>
      <c r="HN177" s="266"/>
      <c r="HO177" s="266"/>
      <c r="HP177" s="266"/>
      <c r="HQ177" s="266"/>
      <c r="HR177" s="266"/>
      <c r="HS177" s="266"/>
      <c r="HT177" s="266"/>
      <c r="HU177" s="266"/>
      <c r="HV177" s="266"/>
      <c r="HW177" s="266"/>
      <c r="HX177" s="266"/>
      <c r="HY177" s="266"/>
      <c r="HZ177" s="266"/>
      <c r="IA177" s="266"/>
      <c r="IB177" s="266"/>
      <c r="IC177" s="266"/>
      <c r="ID177" s="266"/>
      <c r="IE177" s="266"/>
      <c r="IF177" s="266"/>
      <c r="IG177" s="266"/>
      <c r="IH177" s="266"/>
      <c r="II177" s="266"/>
      <c r="IJ177" s="266"/>
      <c r="IK177" s="266"/>
      <c r="IL177" s="266"/>
      <c r="IM177" s="266"/>
      <c r="IN177" s="266"/>
      <c r="IO177" s="266"/>
      <c r="IP177" s="266"/>
      <c r="IQ177" s="266"/>
      <c r="IR177" s="266"/>
      <c r="IS177" s="266"/>
      <c r="IT177" s="266"/>
      <c r="IU177" s="266"/>
      <c r="IV177" s="266"/>
    </row>
    <row r="178" spans="1:256" ht="18.75" x14ac:dyDescent="0.25">
      <c r="A178" s="527" t="s">
        <v>277</v>
      </c>
      <c r="B178" s="525"/>
      <c r="C178" s="525"/>
      <c r="D178" s="525"/>
      <c r="E178" s="525"/>
      <c r="F178" s="525"/>
      <c r="G178" s="525"/>
      <c r="H178" s="525"/>
      <c r="I178" s="525"/>
      <c r="J178" s="526"/>
      <c r="K178" s="262"/>
    </row>
    <row r="179" spans="1:256" x14ac:dyDescent="0.2">
      <c r="A179" s="271" t="s">
        <v>857</v>
      </c>
      <c r="B179" s="272"/>
      <c r="C179" s="273" t="s">
        <v>856</v>
      </c>
      <c r="D179" s="273" t="s">
        <v>856</v>
      </c>
      <c r="E179" s="273" t="s">
        <v>856</v>
      </c>
      <c r="F179" s="273" t="s">
        <v>856</v>
      </c>
      <c r="G179" s="274" t="s">
        <v>856</v>
      </c>
      <c r="H179" s="274"/>
      <c r="I179" s="275" t="s">
        <v>856</v>
      </c>
      <c r="J179" s="276" t="str">
        <f>IFERROR(I179/#REF!-1,"")</f>
        <v/>
      </c>
      <c r="K179" s="262"/>
    </row>
    <row r="180" spans="1:256" x14ac:dyDescent="0.2">
      <c r="A180" s="277">
        <v>80534</v>
      </c>
      <c r="B180" s="278" t="s">
        <v>278</v>
      </c>
      <c r="C180" s="279" t="s">
        <v>777</v>
      </c>
      <c r="D180" s="279">
        <v>1000</v>
      </c>
      <c r="E180" s="279">
        <v>156</v>
      </c>
      <c r="F180" s="279">
        <v>71</v>
      </c>
      <c r="G180" s="280">
        <v>11.73</v>
      </c>
      <c r="H180" s="280"/>
      <c r="I180" s="281">
        <v>3379</v>
      </c>
      <c r="J180" s="282">
        <f>I180*0.65</f>
        <v>2196.35</v>
      </c>
      <c r="K180" s="262"/>
    </row>
    <row r="181" spans="1:256" x14ac:dyDescent="0.2">
      <c r="A181" s="277">
        <v>805055</v>
      </c>
      <c r="B181" s="278" t="s">
        <v>279</v>
      </c>
      <c r="C181" s="279" t="s">
        <v>778</v>
      </c>
      <c r="D181" s="279">
        <v>1000</v>
      </c>
      <c r="E181" s="279">
        <v>156</v>
      </c>
      <c r="F181" s="279">
        <v>71</v>
      </c>
      <c r="G181" s="280">
        <v>13.62</v>
      </c>
      <c r="H181" s="280"/>
      <c r="I181" s="281">
        <v>4143</v>
      </c>
      <c r="J181" s="282">
        <f t="shared" ref="J181:J191" si="6">I181*0.65</f>
        <v>2692.9500000000003</v>
      </c>
      <c r="K181" s="262"/>
    </row>
    <row r="182" spans="1:256" x14ac:dyDescent="0.2">
      <c r="A182" s="277" t="s">
        <v>1362</v>
      </c>
      <c r="B182" s="278" t="s">
        <v>278</v>
      </c>
      <c r="C182" s="279" t="s">
        <v>777</v>
      </c>
      <c r="D182" s="279">
        <v>1000</v>
      </c>
      <c r="E182" s="279">
        <v>156</v>
      </c>
      <c r="F182" s="279">
        <v>96</v>
      </c>
      <c r="G182" s="280">
        <v>11.93</v>
      </c>
      <c r="H182" s="280"/>
      <c r="I182" s="281">
        <v>3454</v>
      </c>
      <c r="J182" s="282">
        <f t="shared" si="6"/>
        <v>2245.1</v>
      </c>
      <c r="K182" s="262"/>
    </row>
    <row r="183" spans="1:256" x14ac:dyDescent="0.2">
      <c r="A183" s="277" t="s">
        <v>1363</v>
      </c>
      <c r="B183" s="278" t="s">
        <v>279</v>
      </c>
      <c r="C183" s="279" t="s">
        <v>778</v>
      </c>
      <c r="D183" s="279">
        <v>1000</v>
      </c>
      <c r="E183" s="279">
        <v>159</v>
      </c>
      <c r="F183" s="279">
        <v>96</v>
      </c>
      <c r="G183" s="280">
        <v>13.95</v>
      </c>
      <c r="H183" s="280"/>
      <c r="I183" s="281">
        <v>4178</v>
      </c>
      <c r="J183" s="282">
        <f t="shared" si="6"/>
        <v>2715.7000000000003</v>
      </c>
      <c r="K183" s="262"/>
    </row>
    <row r="184" spans="1:256" x14ac:dyDescent="0.2">
      <c r="A184" s="277" t="s">
        <v>1364</v>
      </c>
      <c r="B184" s="278" t="s">
        <v>278</v>
      </c>
      <c r="C184" s="279" t="s">
        <v>777</v>
      </c>
      <c r="D184" s="279">
        <v>1000</v>
      </c>
      <c r="E184" s="279">
        <v>160</v>
      </c>
      <c r="F184" s="279">
        <v>136</v>
      </c>
      <c r="G184" s="280">
        <v>12.45</v>
      </c>
      <c r="H184" s="280"/>
      <c r="I184" s="281">
        <v>3504</v>
      </c>
      <c r="J184" s="282">
        <f t="shared" si="6"/>
        <v>2277.6</v>
      </c>
      <c r="K184" s="262"/>
    </row>
    <row r="185" spans="1:256" x14ac:dyDescent="0.2">
      <c r="A185" s="277" t="s">
        <v>1365</v>
      </c>
      <c r="B185" s="278" t="s">
        <v>279</v>
      </c>
      <c r="C185" s="279" t="s">
        <v>778</v>
      </c>
      <c r="D185" s="279">
        <v>1000</v>
      </c>
      <c r="E185" s="279">
        <v>160</v>
      </c>
      <c r="F185" s="279">
        <v>136</v>
      </c>
      <c r="G185" s="280">
        <v>14.48</v>
      </c>
      <c r="H185" s="280"/>
      <c r="I185" s="281">
        <v>4228</v>
      </c>
      <c r="J185" s="282">
        <f t="shared" si="6"/>
        <v>2748.2000000000003</v>
      </c>
      <c r="K185" s="262"/>
    </row>
    <row r="186" spans="1:256" x14ac:dyDescent="0.2">
      <c r="A186" s="277">
        <v>80034</v>
      </c>
      <c r="B186" s="278" t="s">
        <v>278</v>
      </c>
      <c r="C186" s="279" t="s">
        <v>777</v>
      </c>
      <c r="D186" s="279">
        <v>1000</v>
      </c>
      <c r="E186" s="279">
        <v>160</v>
      </c>
      <c r="F186" s="279">
        <v>171</v>
      </c>
      <c r="G186" s="280">
        <v>12.92</v>
      </c>
      <c r="H186" s="280"/>
      <c r="I186" s="281">
        <v>3594</v>
      </c>
      <c r="J186" s="282">
        <f t="shared" si="6"/>
        <v>2336.1</v>
      </c>
      <c r="K186" s="262"/>
    </row>
    <row r="187" spans="1:256" x14ac:dyDescent="0.2">
      <c r="A187" s="277">
        <v>80055</v>
      </c>
      <c r="B187" s="278" t="s">
        <v>279</v>
      </c>
      <c r="C187" s="279" t="s">
        <v>778</v>
      </c>
      <c r="D187" s="279">
        <v>1000</v>
      </c>
      <c r="E187" s="279">
        <v>160</v>
      </c>
      <c r="F187" s="279">
        <v>171</v>
      </c>
      <c r="G187" s="280">
        <v>15.06</v>
      </c>
      <c r="H187" s="280"/>
      <c r="I187" s="281">
        <v>4318</v>
      </c>
      <c r="J187" s="282">
        <f t="shared" si="6"/>
        <v>2806.7000000000003</v>
      </c>
      <c r="K187" s="262"/>
    </row>
    <row r="188" spans="1:256" x14ac:dyDescent="0.2">
      <c r="A188" s="277">
        <v>80434</v>
      </c>
      <c r="B188" s="278" t="s">
        <v>278</v>
      </c>
      <c r="C188" s="279" t="s">
        <v>777</v>
      </c>
      <c r="D188" s="279">
        <v>1000</v>
      </c>
      <c r="E188" s="279">
        <v>160</v>
      </c>
      <c r="F188" s="279">
        <v>216</v>
      </c>
      <c r="G188" s="280">
        <v>13.51</v>
      </c>
      <c r="H188" s="280"/>
      <c r="I188" s="281">
        <v>3664</v>
      </c>
      <c r="J188" s="282">
        <f t="shared" si="6"/>
        <v>2381.6</v>
      </c>
      <c r="K188" s="262"/>
    </row>
    <row r="189" spans="1:256" x14ac:dyDescent="0.2">
      <c r="A189" s="277">
        <v>804055</v>
      </c>
      <c r="B189" s="278" t="s">
        <v>279</v>
      </c>
      <c r="C189" s="279" t="s">
        <v>778</v>
      </c>
      <c r="D189" s="279">
        <v>1000</v>
      </c>
      <c r="E189" s="279">
        <v>160</v>
      </c>
      <c r="F189" s="279">
        <v>216</v>
      </c>
      <c r="G189" s="280">
        <v>15.73</v>
      </c>
      <c r="H189" s="280"/>
      <c r="I189" s="281">
        <v>4388</v>
      </c>
      <c r="J189" s="282">
        <f t="shared" si="6"/>
        <v>2852.2000000000003</v>
      </c>
      <c r="K189" s="262"/>
    </row>
    <row r="190" spans="1:256" x14ac:dyDescent="0.2">
      <c r="A190" s="277">
        <v>80800734</v>
      </c>
      <c r="B190" s="278" t="s">
        <v>858</v>
      </c>
      <c r="C190" s="279" t="s">
        <v>777</v>
      </c>
      <c r="D190" s="279">
        <v>520</v>
      </c>
      <c r="E190" s="279">
        <v>160</v>
      </c>
      <c r="F190" s="279">
        <v>614</v>
      </c>
      <c r="G190" s="280">
        <v>9.0399999999999991</v>
      </c>
      <c r="H190" s="280"/>
      <c r="I190" s="281">
        <v>3757</v>
      </c>
      <c r="J190" s="282">
        <f t="shared" si="6"/>
        <v>2442.0500000000002</v>
      </c>
      <c r="K190" s="262"/>
    </row>
    <row r="191" spans="1:256" ht="25.5" x14ac:dyDescent="0.2">
      <c r="A191" s="277">
        <v>80800755</v>
      </c>
      <c r="B191" s="278" t="s">
        <v>859</v>
      </c>
      <c r="C191" s="279" t="s">
        <v>778</v>
      </c>
      <c r="D191" s="279">
        <v>520</v>
      </c>
      <c r="E191" s="279">
        <v>160</v>
      </c>
      <c r="F191" s="279">
        <v>614</v>
      </c>
      <c r="G191" s="280">
        <v>10.050000000000001</v>
      </c>
      <c r="H191" s="280"/>
      <c r="I191" s="281">
        <v>4087</v>
      </c>
      <c r="J191" s="282">
        <f t="shared" si="6"/>
        <v>2656.55</v>
      </c>
      <c r="K191" s="262"/>
    </row>
    <row r="192" spans="1:256" x14ac:dyDescent="0.2">
      <c r="A192" s="271" t="s">
        <v>860</v>
      </c>
      <c r="B192" s="272"/>
      <c r="C192" s="273" t="s">
        <v>856</v>
      </c>
      <c r="D192" s="273" t="s">
        <v>856</v>
      </c>
      <c r="E192" s="273" t="s">
        <v>856</v>
      </c>
      <c r="F192" s="273" t="s">
        <v>856</v>
      </c>
      <c r="G192" s="274" t="s">
        <v>856</v>
      </c>
      <c r="H192" s="274"/>
      <c r="I192" s="275" t="s">
        <v>856</v>
      </c>
      <c r="J192" s="283" t="str">
        <f>IFERROR(I192/#REF!-1,"")</f>
        <v/>
      </c>
      <c r="K192" s="262"/>
    </row>
    <row r="193" spans="1:11" x14ac:dyDescent="0.2">
      <c r="A193" s="277">
        <v>824004</v>
      </c>
      <c r="B193" s="278" t="s">
        <v>278</v>
      </c>
      <c r="C193" s="279" t="s">
        <v>777</v>
      </c>
      <c r="D193" s="279">
        <v>1000</v>
      </c>
      <c r="E193" s="279">
        <v>210</v>
      </c>
      <c r="F193" s="279">
        <v>216</v>
      </c>
      <c r="G193" s="280">
        <v>18</v>
      </c>
      <c r="H193" s="280"/>
      <c r="I193" s="281">
        <v>5998</v>
      </c>
      <c r="J193" s="282">
        <f>I193*0.65</f>
        <v>3898.7000000000003</v>
      </c>
      <c r="K193" s="262"/>
    </row>
    <row r="194" spans="1:11" x14ac:dyDescent="0.2">
      <c r="A194" s="277">
        <v>824055</v>
      </c>
      <c r="B194" s="278" t="s">
        <v>279</v>
      </c>
      <c r="C194" s="279" t="s">
        <v>778</v>
      </c>
      <c r="D194" s="279">
        <v>1000</v>
      </c>
      <c r="E194" s="279">
        <v>210</v>
      </c>
      <c r="F194" s="279">
        <v>216</v>
      </c>
      <c r="G194" s="280">
        <v>18</v>
      </c>
      <c r="H194" s="280"/>
      <c r="I194" s="281">
        <v>6528</v>
      </c>
      <c r="J194" s="282">
        <f>I194*0.65</f>
        <v>4243.2</v>
      </c>
      <c r="K194" s="262"/>
    </row>
    <row r="195" spans="1:11" x14ac:dyDescent="0.2">
      <c r="A195" s="271" t="s">
        <v>861</v>
      </c>
      <c r="B195" s="272"/>
      <c r="C195" s="273" t="s">
        <v>856</v>
      </c>
      <c r="D195" s="273" t="s">
        <v>856</v>
      </c>
      <c r="E195" s="273" t="s">
        <v>856</v>
      </c>
      <c r="F195" s="273" t="s">
        <v>856</v>
      </c>
      <c r="G195" s="274" t="s">
        <v>856</v>
      </c>
      <c r="H195" s="274"/>
      <c r="I195" s="275" t="s">
        <v>856</v>
      </c>
      <c r="J195" s="283" t="str">
        <f>IFERROR(I195/#REF!-1,"")</f>
        <v/>
      </c>
      <c r="K195" s="262"/>
    </row>
    <row r="196" spans="1:11" x14ac:dyDescent="0.2">
      <c r="A196" s="277">
        <v>85134</v>
      </c>
      <c r="B196" s="278" t="s">
        <v>278</v>
      </c>
      <c r="C196" s="279" t="s">
        <v>777</v>
      </c>
      <c r="D196" s="279">
        <v>1000</v>
      </c>
      <c r="E196" s="279">
        <v>260</v>
      </c>
      <c r="F196" s="279">
        <v>80</v>
      </c>
      <c r="G196" s="280">
        <v>20.93</v>
      </c>
      <c r="H196" s="280"/>
      <c r="I196" s="281">
        <v>7053</v>
      </c>
      <c r="J196" s="282">
        <f t="shared" ref="J196:J201" si="7">I196*0.65</f>
        <v>4584.45</v>
      </c>
      <c r="K196" s="262"/>
    </row>
    <row r="197" spans="1:11" x14ac:dyDescent="0.2">
      <c r="A197" s="277">
        <v>851055</v>
      </c>
      <c r="B197" s="278" t="s">
        <v>279</v>
      </c>
      <c r="C197" s="279" t="s">
        <v>778</v>
      </c>
      <c r="D197" s="279">
        <v>1000</v>
      </c>
      <c r="E197" s="279">
        <v>260</v>
      </c>
      <c r="F197" s="279">
        <v>80</v>
      </c>
      <c r="G197" s="280">
        <v>0</v>
      </c>
      <c r="H197" s="280"/>
      <c r="I197" s="281">
        <v>7613</v>
      </c>
      <c r="J197" s="282">
        <f t="shared" si="7"/>
        <v>4948.45</v>
      </c>
      <c r="K197" s="262"/>
    </row>
    <row r="198" spans="1:11" x14ac:dyDescent="0.2">
      <c r="A198" s="277" t="s">
        <v>862</v>
      </c>
      <c r="B198" s="278" t="s">
        <v>278</v>
      </c>
      <c r="C198" s="279" t="s">
        <v>777</v>
      </c>
      <c r="D198" s="279">
        <v>1000</v>
      </c>
      <c r="E198" s="279">
        <v>260</v>
      </c>
      <c r="F198" s="279">
        <v>216</v>
      </c>
      <c r="G198" s="280">
        <v>18.05</v>
      </c>
      <c r="H198" s="280"/>
      <c r="I198" s="281">
        <v>7808</v>
      </c>
      <c r="J198" s="282">
        <f t="shared" si="7"/>
        <v>5075.2</v>
      </c>
      <c r="K198" s="262"/>
    </row>
    <row r="199" spans="1:11" x14ac:dyDescent="0.2">
      <c r="A199" s="277" t="s">
        <v>863</v>
      </c>
      <c r="B199" s="278" t="s">
        <v>279</v>
      </c>
      <c r="C199" s="279" t="s">
        <v>778</v>
      </c>
      <c r="D199" s="279">
        <v>1000</v>
      </c>
      <c r="E199" s="279">
        <v>260</v>
      </c>
      <c r="F199" s="279">
        <v>216</v>
      </c>
      <c r="G199" s="280">
        <v>25.22</v>
      </c>
      <c r="H199" s="280"/>
      <c r="I199" s="281">
        <v>8368</v>
      </c>
      <c r="J199" s="282">
        <f t="shared" si="7"/>
        <v>5439.2</v>
      </c>
      <c r="K199" s="262"/>
    </row>
    <row r="200" spans="1:11" x14ac:dyDescent="0.2">
      <c r="A200" s="277">
        <v>856034</v>
      </c>
      <c r="B200" s="278" t="s">
        <v>278</v>
      </c>
      <c r="C200" s="279" t="s">
        <v>777</v>
      </c>
      <c r="D200" s="279">
        <v>1000</v>
      </c>
      <c r="E200" s="279">
        <v>260</v>
      </c>
      <c r="F200" s="279">
        <v>316</v>
      </c>
      <c r="G200" s="280">
        <v>24</v>
      </c>
      <c r="H200" s="280"/>
      <c r="I200" s="281">
        <v>8278</v>
      </c>
      <c r="J200" s="282">
        <f t="shared" si="7"/>
        <v>5380.7</v>
      </c>
      <c r="K200" s="262"/>
    </row>
    <row r="201" spans="1:11" x14ac:dyDescent="0.2">
      <c r="A201" s="277">
        <v>8560355</v>
      </c>
      <c r="B201" s="278" t="s">
        <v>279</v>
      </c>
      <c r="C201" s="279" t="s">
        <v>778</v>
      </c>
      <c r="D201" s="279">
        <v>1000</v>
      </c>
      <c r="E201" s="279">
        <v>260</v>
      </c>
      <c r="F201" s="279">
        <v>316</v>
      </c>
      <c r="G201" s="280">
        <v>26</v>
      </c>
      <c r="H201" s="280"/>
      <c r="I201" s="281">
        <v>8838</v>
      </c>
      <c r="J201" s="282">
        <f t="shared" si="7"/>
        <v>5744.7</v>
      </c>
      <c r="K201" s="262"/>
    </row>
  </sheetData>
  <mergeCells count="4">
    <mergeCell ref="A2:J2"/>
    <mergeCell ref="A102:J102"/>
    <mergeCell ref="A178:J178"/>
    <mergeCell ref="A10:B10"/>
  </mergeCells>
  <pageMargins left="0.25" right="0.25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286"/>
  <sheetViews>
    <sheetView workbookViewId="0">
      <pane ySplit="1" topLeftCell="A8" activePane="bottomLeft" state="frozen"/>
      <selection pane="bottomLeft" activeCell="J6" sqref="J6"/>
    </sheetView>
  </sheetViews>
  <sheetFormatPr defaultRowHeight="12.75" x14ac:dyDescent="0.2"/>
  <cols>
    <col min="1" max="1" width="16" style="465" customWidth="1"/>
    <col min="2" max="2" width="85.7109375" customWidth="1"/>
    <col min="3" max="3" width="8.7109375" customWidth="1"/>
    <col min="4" max="4" width="8.42578125" customWidth="1"/>
    <col min="7" max="7" width="9.85546875" customWidth="1"/>
    <col min="9" max="9" width="10.7109375" customWidth="1"/>
    <col min="10" max="10" width="11.140625" style="262" customWidth="1"/>
  </cols>
  <sheetData>
    <row r="1" spans="1:10" ht="60" x14ac:dyDescent="0.2">
      <c r="A1" s="284" t="s">
        <v>643</v>
      </c>
      <c r="B1" s="284" t="s">
        <v>713</v>
      </c>
      <c r="C1" s="227" t="s">
        <v>79</v>
      </c>
      <c r="D1" s="234" t="s">
        <v>32</v>
      </c>
      <c r="E1" s="235" t="s">
        <v>33</v>
      </c>
      <c r="F1" s="235" t="s">
        <v>34</v>
      </c>
      <c r="G1" s="235" t="s">
        <v>779</v>
      </c>
      <c r="H1" s="236" t="s">
        <v>780</v>
      </c>
      <c r="I1" s="237" t="s">
        <v>1596</v>
      </c>
      <c r="J1" s="251" t="s">
        <v>782</v>
      </c>
    </row>
    <row r="2" spans="1:10" ht="21" x14ac:dyDescent="0.35">
      <c r="A2" s="539" t="s">
        <v>781</v>
      </c>
      <c r="B2" s="540"/>
      <c r="C2" s="540"/>
      <c r="D2" s="540"/>
      <c r="E2" s="540"/>
      <c r="F2" s="540"/>
      <c r="G2" s="540"/>
      <c r="H2" s="540"/>
      <c r="I2" s="540"/>
      <c r="J2" s="541"/>
    </row>
    <row r="3" spans="1:10" x14ac:dyDescent="0.2">
      <c r="A3" s="195" t="s">
        <v>864</v>
      </c>
      <c r="B3" s="216"/>
      <c r="C3" s="216"/>
      <c r="D3" s="216"/>
      <c r="E3" s="216"/>
      <c r="F3" s="216"/>
      <c r="G3" s="216"/>
      <c r="H3" s="216"/>
      <c r="I3" s="239"/>
      <c r="J3" s="253" t="str">
        <f>IFERROR(I3/#REF!-1,"")</f>
        <v/>
      </c>
    </row>
    <row r="4" spans="1:10" x14ac:dyDescent="0.2">
      <c r="A4" s="196" t="s">
        <v>865</v>
      </c>
      <c r="B4" s="217"/>
      <c r="C4" s="217"/>
      <c r="D4" s="217"/>
      <c r="E4" s="217"/>
      <c r="F4" s="217"/>
      <c r="G4" s="217"/>
      <c r="H4" s="217"/>
      <c r="I4" s="240"/>
      <c r="J4" s="254" t="str">
        <f>IFERROR(I4/#REF!-1,"")</f>
        <v/>
      </c>
    </row>
    <row r="5" spans="1:10" x14ac:dyDescent="0.2">
      <c r="A5" s="202" t="s">
        <v>1366</v>
      </c>
      <c r="B5" s="201" t="s">
        <v>866</v>
      </c>
      <c r="C5" s="228" t="s">
        <v>776</v>
      </c>
      <c r="D5" s="228">
        <v>1000</v>
      </c>
      <c r="E5" s="228">
        <v>190</v>
      </c>
      <c r="F5" s="228">
        <v>130</v>
      </c>
      <c r="G5" s="228">
        <v>36.4</v>
      </c>
      <c r="H5" s="228">
        <v>18</v>
      </c>
      <c r="I5" s="241">
        <v>2583</v>
      </c>
      <c r="J5" s="255">
        <f>I5*0.65</f>
        <v>1678.95</v>
      </c>
    </row>
    <row r="6" spans="1:10" x14ac:dyDescent="0.2">
      <c r="A6" s="202" t="s">
        <v>1367</v>
      </c>
      <c r="B6" s="201" t="s">
        <v>867</v>
      </c>
      <c r="C6" s="228" t="s">
        <v>776</v>
      </c>
      <c r="D6" s="228">
        <v>1000</v>
      </c>
      <c r="E6" s="228">
        <v>190</v>
      </c>
      <c r="F6" s="228">
        <v>180</v>
      </c>
      <c r="G6" s="228">
        <v>45.7</v>
      </c>
      <c r="H6" s="228">
        <v>18</v>
      </c>
      <c r="I6" s="241">
        <v>2792</v>
      </c>
      <c r="J6" s="255">
        <f>I6*0.65</f>
        <v>1814.8</v>
      </c>
    </row>
    <row r="7" spans="1:10" x14ac:dyDescent="0.2">
      <c r="A7" s="202" t="s">
        <v>1368</v>
      </c>
      <c r="B7" s="201" t="s">
        <v>868</v>
      </c>
      <c r="C7" s="228" t="s">
        <v>776</v>
      </c>
      <c r="D7" s="228">
        <v>1000</v>
      </c>
      <c r="E7" s="228">
        <v>190</v>
      </c>
      <c r="F7" s="228">
        <v>230</v>
      </c>
      <c r="G7" s="228">
        <v>55</v>
      </c>
      <c r="H7" s="228">
        <v>18</v>
      </c>
      <c r="I7" s="241">
        <v>3008</v>
      </c>
      <c r="J7" s="255">
        <f>I7*0.65</f>
        <v>1955.2</v>
      </c>
    </row>
    <row r="8" spans="1:10" x14ac:dyDescent="0.2">
      <c r="A8" s="202" t="s">
        <v>869</v>
      </c>
      <c r="B8" s="201" t="s">
        <v>870</v>
      </c>
      <c r="C8" s="228" t="s">
        <v>776</v>
      </c>
      <c r="D8" s="228">
        <v>500</v>
      </c>
      <c r="E8" s="228">
        <v>190</v>
      </c>
      <c r="F8" s="228">
        <v>500</v>
      </c>
      <c r="G8" s="228">
        <v>53.4</v>
      </c>
      <c r="H8" s="228">
        <v>12</v>
      </c>
      <c r="I8" s="241">
        <v>5708</v>
      </c>
      <c r="J8" s="255">
        <f>I8*0.65</f>
        <v>3710.2000000000003</v>
      </c>
    </row>
    <row r="9" spans="1:10" x14ac:dyDescent="0.2">
      <c r="A9" s="196" t="s">
        <v>871</v>
      </c>
      <c r="B9" s="217"/>
      <c r="C9" s="217"/>
      <c r="D9" s="217"/>
      <c r="E9" s="217"/>
      <c r="F9" s="217"/>
      <c r="G9" s="217"/>
      <c r="H9" s="217"/>
      <c r="I9" s="240"/>
      <c r="J9" s="254" t="str">
        <f>IFERROR(I9/#REF!-1,"")</f>
        <v/>
      </c>
    </row>
    <row r="10" spans="1:10" x14ac:dyDescent="0.2">
      <c r="A10" s="285" t="s">
        <v>1369</v>
      </c>
      <c r="B10" s="218" t="s">
        <v>872</v>
      </c>
      <c r="C10" s="228" t="s">
        <v>777</v>
      </c>
      <c r="D10" s="228">
        <v>498</v>
      </c>
      <c r="E10" s="228">
        <v>172</v>
      </c>
      <c r="F10" s="228">
        <v>24</v>
      </c>
      <c r="G10" s="228">
        <v>5.19</v>
      </c>
      <c r="H10" s="228">
        <v>187</v>
      </c>
      <c r="I10" s="242">
        <v>1408</v>
      </c>
      <c r="J10" s="256">
        <f>I10*0.65</f>
        <v>915.2</v>
      </c>
    </row>
    <row r="11" spans="1:10" x14ac:dyDescent="0.2">
      <c r="A11" s="285" t="s">
        <v>873</v>
      </c>
      <c r="B11" s="218" t="s">
        <v>874</v>
      </c>
      <c r="C11" s="228" t="s">
        <v>777</v>
      </c>
      <c r="D11" s="228">
        <v>498</v>
      </c>
      <c r="E11" s="228">
        <v>172</v>
      </c>
      <c r="F11" s="228">
        <v>30</v>
      </c>
      <c r="G11" s="228">
        <v>5.79</v>
      </c>
      <c r="H11" s="228">
        <v>143</v>
      </c>
      <c r="I11" s="242">
        <v>1433</v>
      </c>
      <c r="J11" s="256">
        <f>I11*0.65</f>
        <v>931.45</v>
      </c>
    </row>
    <row r="12" spans="1:10" x14ac:dyDescent="0.2">
      <c r="A12" s="285" t="s">
        <v>1370</v>
      </c>
      <c r="B12" s="218" t="s">
        <v>875</v>
      </c>
      <c r="C12" s="228" t="s">
        <v>778</v>
      </c>
      <c r="D12" s="228">
        <v>498</v>
      </c>
      <c r="E12" s="228">
        <v>172</v>
      </c>
      <c r="F12" s="228">
        <v>35</v>
      </c>
      <c r="G12" s="228">
        <v>5.5</v>
      </c>
      <c r="H12" s="228">
        <v>154</v>
      </c>
      <c r="I12" s="242">
        <v>1833</v>
      </c>
      <c r="J12" s="256">
        <f>I12*0.65</f>
        <v>1191.45</v>
      </c>
    </row>
    <row r="13" spans="1:10" x14ac:dyDescent="0.2">
      <c r="A13" s="286" t="s">
        <v>1371</v>
      </c>
      <c r="B13" s="218" t="s">
        <v>876</v>
      </c>
      <c r="C13" s="228" t="s">
        <v>778</v>
      </c>
      <c r="D13" s="228">
        <v>498</v>
      </c>
      <c r="E13" s="228">
        <v>172</v>
      </c>
      <c r="F13" s="228">
        <v>30</v>
      </c>
      <c r="G13" s="228">
        <v>6.79</v>
      </c>
      <c r="H13" s="228">
        <v>143</v>
      </c>
      <c r="I13" s="242">
        <v>1875</v>
      </c>
      <c r="J13" s="256">
        <f>I13*0.65</f>
        <v>1218.75</v>
      </c>
    </row>
    <row r="14" spans="1:10" x14ac:dyDescent="0.2">
      <c r="A14" s="196" t="s">
        <v>877</v>
      </c>
      <c r="B14" s="217"/>
      <c r="C14" s="217"/>
      <c r="D14" s="217"/>
      <c r="E14" s="217"/>
      <c r="F14" s="217"/>
      <c r="G14" s="217"/>
      <c r="H14" s="217"/>
      <c r="I14" s="240"/>
      <c r="J14" s="254" t="str">
        <f>IFERROR(I14/#REF!-1,"")</f>
        <v/>
      </c>
    </row>
    <row r="15" spans="1:10" x14ac:dyDescent="0.2">
      <c r="A15" s="207" t="s">
        <v>878</v>
      </c>
      <c r="B15" s="218" t="s">
        <v>879</v>
      </c>
      <c r="C15" s="228"/>
      <c r="D15" s="228"/>
      <c r="E15" s="228"/>
      <c r="F15" s="228"/>
      <c r="G15" s="228"/>
      <c r="H15" s="228"/>
      <c r="I15" s="243">
        <v>17</v>
      </c>
      <c r="J15" s="257">
        <f>I15*0.75</f>
        <v>12.75</v>
      </c>
    </row>
    <row r="16" spans="1:10" x14ac:dyDescent="0.2">
      <c r="A16" s="207" t="s">
        <v>880</v>
      </c>
      <c r="B16" s="218" t="s">
        <v>881</v>
      </c>
      <c r="C16" s="228"/>
      <c r="D16" s="228"/>
      <c r="E16" s="228"/>
      <c r="F16" s="228"/>
      <c r="G16" s="228"/>
      <c r="H16" s="228"/>
      <c r="I16" s="243">
        <v>17</v>
      </c>
      <c r="J16" s="257">
        <f>I16*0.75</f>
        <v>12.75</v>
      </c>
    </row>
    <row r="17" spans="1:10" x14ac:dyDescent="0.2">
      <c r="A17" s="196" t="s">
        <v>882</v>
      </c>
      <c r="B17" s="217"/>
      <c r="C17" s="217"/>
      <c r="D17" s="217"/>
      <c r="E17" s="217"/>
      <c r="F17" s="217"/>
      <c r="G17" s="217"/>
      <c r="H17" s="217"/>
      <c r="I17" s="240"/>
      <c r="J17" s="254" t="str">
        <f>IFERROR(I17/#REF!-1,"")</f>
        <v/>
      </c>
    </row>
    <row r="18" spans="1:10" s="398" customFormat="1" ht="25.5" x14ac:dyDescent="0.2">
      <c r="A18" s="404"/>
      <c r="B18" s="263" t="s">
        <v>784</v>
      </c>
      <c r="C18" s="287"/>
      <c r="D18" s="287"/>
      <c r="E18" s="287"/>
      <c r="F18" s="287"/>
      <c r="G18" s="287"/>
      <c r="H18" s="287"/>
      <c r="I18" s="241">
        <v>672.00000000000011</v>
      </c>
      <c r="J18" s="255">
        <v>672</v>
      </c>
    </row>
    <row r="19" spans="1:10" x14ac:dyDescent="0.2">
      <c r="A19" s="196" t="s">
        <v>883</v>
      </c>
      <c r="B19" s="217"/>
      <c r="C19" s="217"/>
      <c r="D19" s="217"/>
      <c r="E19" s="217"/>
      <c r="F19" s="217"/>
      <c r="G19" s="217"/>
      <c r="H19" s="217"/>
      <c r="I19" s="240"/>
      <c r="J19" s="254" t="str">
        <f>IFERROR(I19/#REF!-1,"")</f>
        <v/>
      </c>
    </row>
    <row r="20" spans="1:10" x14ac:dyDescent="0.2">
      <c r="A20" s="197" t="s">
        <v>1372</v>
      </c>
      <c r="B20" s="220" t="s">
        <v>884</v>
      </c>
      <c r="C20" s="228"/>
      <c r="D20" s="228"/>
      <c r="E20" s="228"/>
      <c r="F20" s="228"/>
      <c r="G20" s="228"/>
      <c r="H20" s="228"/>
      <c r="I20" s="243">
        <v>1319.4444444444446</v>
      </c>
      <c r="J20" s="257">
        <f>I20*0.8</f>
        <v>1055.5555555555557</v>
      </c>
    </row>
    <row r="21" spans="1:10" x14ac:dyDescent="0.2">
      <c r="A21" s="195" t="s">
        <v>885</v>
      </c>
      <c r="B21" s="216"/>
      <c r="C21" s="216"/>
      <c r="D21" s="216"/>
      <c r="E21" s="216"/>
      <c r="F21" s="216"/>
      <c r="G21" s="216"/>
      <c r="H21" s="216"/>
      <c r="I21" s="239"/>
      <c r="J21" s="253" t="str">
        <f>IFERROR(I21/#REF!-1,"")</f>
        <v/>
      </c>
    </row>
    <row r="22" spans="1:10" x14ac:dyDescent="0.2">
      <c r="A22" s="196" t="s">
        <v>886</v>
      </c>
      <c r="B22" s="217"/>
      <c r="C22" s="217"/>
      <c r="D22" s="217"/>
      <c r="E22" s="217"/>
      <c r="F22" s="217"/>
      <c r="G22" s="217"/>
      <c r="H22" s="217"/>
      <c r="I22" s="240"/>
      <c r="J22" s="254" t="str">
        <f>IFERROR(I22/#REF!-1,"")</f>
        <v/>
      </c>
    </row>
    <row r="23" spans="1:10" x14ac:dyDescent="0.2">
      <c r="A23" s="201" t="s">
        <v>88</v>
      </c>
      <c r="B23" s="201" t="s">
        <v>887</v>
      </c>
      <c r="C23" s="228" t="s">
        <v>777</v>
      </c>
      <c r="D23" s="228">
        <v>1000</v>
      </c>
      <c r="E23" s="228">
        <v>190</v>
      </c>
      <c r="F23" s="228">
        <v>130</v>
      </c>
      <c r="G23" s="228">
        <v>46.84</v>
      </c>
      <c r="H23" s="228">
        <v>18</v>
      </c>
      <c r="I23" s="242">
        <v>5708</v>
      </c>
      <c r="J23" s="256">
        <f>I23*0.65</f>
        <v>3710.2000000000003</v>
      </c>
    </row>
    <row r="24" spans="1:10" x14ac:dyDescent="0.2">
      <c r="A24" s="201" t="s">
        <v>87</v>
      </c>
      <c r="B24" s="201" t="s">
        <v>888</v>
      </c>
      <c r="C24" s="228" t="s">
        <v>777</v>
      </c>
      <c r="D24" s="228">
        <v>1000</v>
      </c>
      <c r="E24" s="228">
        <v>190</v>
      </c>
      <c r="F24" s="228">
        <v>180</v>
      </c>
      <c r="G24" s="228">
        <v>56.24</v>
      </c>
      <c r="H24" s="228">
        <v>18</v>
      </c>
      <c r="I24" s="242">
        <v>5915</v>
      </c>
      <c r="J24" s="256">
        <f t="shared" ref="J24:J30" si="0">I24*0.65</f>
        <v>3844.75</v>
      </c>
    </row>
    <row r="25" spans="1:10" ht="13.5" customHeight="1" x14ac:dyDescent="0.2">
      <c r="A25" s="201" t="s">
        <v>85</v>
      </c>
      <c r="B25" s="201" t="s">
        <v>889</v>
      </c>
      <c r="C25" s="228" t="s">
        <v>777</v>
      </c>
      <c r="D25" s="228">
        <v>1000</v>
      </c>
      <c r="E25" s="228">
        <v>190</v>
      </c>
      <c r="F25" s="228">
        <v>230</v>
      </c>
      <c r="G25" s="228">
        <v>64</v>
      </c>
      <c r="H25" s="228">
        <v>18</v>
      </c>
      <c r="I25" s="242">
        <v>6133</v>
      </c>
      <c r="J25" s="256">
        <f t="shared" si="0"/>
        <v>3986.4500000000003</v>
      </c>
    </row>
    <row r="26" spans="1:10" x14ac:dyDescent="0.2">
      <c r="A26" s="201" t="s">
        <v>89</v>
      </c>
      <c r="B26" s="201" t="s">
        <v>890</v>
      </c>
      <c r="C26" s="228" t="s">
        <v>777</v>
      </c>
      <c r="D26" s="228">
        <v>500</v>
      </c>
      <c r="E26" s="228">
        <v>190</v>
      </c>
      <c r="F26" s="228">
        <v>500</v>
      </c>
      <c r="G26" s="228">
        <v>57.39</v>
      </c>
      <c r="H26" s="228">
        <v>12</v>
      </c>
      <c r="I26" s="242">
        <v>7383</v>
      </c>
      <c r="J26" s="256">
        <f t="shared" si="0"/>
        <v>4798.95</v>
      </c>
    </row>
    <row r="27" spans="1:10" x14ac:dyDescent="0.2">
      <c r="A27" s="201" t="s">
        <v>891</v>
      </c>
      <c r="B27" s="201" t="s">
        <v>892</v>
      </c>
      <c r="C27" s="228" t="s">
        <v>777</v>
      </c>
      <c r="D27" s="228">
        <v>1000</v>
      </c>
      <c r="E27" s="228">
        <v>190</v>
      </c>
      <c r="F27" s="228">
        <v>130</v>
      </c>
      <c r="G27" s="228">
        <v>47.98</v>
      </c>
      <c r="H27" s="228">
        <v>18</v>
      </c>
      <c r="I27" s="242">
        <v>5758</v>
      </c>
      <c r="J27" s="256">
        <f t="shared" si="0"/>
        <v>3742.7000000000003</v>
      </c>
    </row>
    <row r="28" spans="1:10" x14ac:dyDescent="0.2">
      <c r="A28" s="201" t="s">
        <v>893</v>
      </c>
      <c r="B28" s="201" t="s">
        <v>894</v>
      </c>
      <c r="C28" s="228" t="s">
        <v>777</v>
      </c>
      <c r="D28" s="228">
        <v>1000</v>
      </c>
      <c r="E28" s="228">
        <v>190</v>
      </c>
      <c r="F28" s="228">
        <v>180</v>
      </c>
      <c r="G28" s="228">
        <v>56.24</v>
      </c>
      <c r="H28" s="228">
        <v>18</v>
      </c>
      <c r="I28" s="242">
        <v>5967</v>
      </c>
      <c r="J28" s="256">
        <f t="shared" si="0"/>
        <v>3878.55</v>
      </c>
    </row>
    <row r="29" spans="1:10" x14ac:dyDescent="0.2">
      <c r="A29" s="201" t="s">
        <v>895</v>
      </c>
      <c r="B29" s="201" t="s">
        <v>896</v>
      </c>
      <c r="C29" s="228" t="s">
        <v>777</v>
      </c>
      <c r="D29" s="228">
        <v>1000</v>
      </c>
      <c r="E29" s="228">
        <v>190</v>
      </c>
      <c r="F29" s="228">
        <v>230</v>
      </c>
      <c r="G29" s="228">
        <v>66</v>
      </c>
      <c r="H29" s="228">
        <v>18</v>
      </c>
      <c r="I29" s="242">
        <v>6183</v>
      </c>
      <c r="J29" s="256">
        <f t="shared" si="0"/>
        <v>4018.9500000000003</v>
      </c>
    </row>
    <row r="30" spans="1:10" x14ac:dyDescent="0.2">
      <c r="A30" s="201" t="s">
        <v>897</v>
      </c>
      <c r="B30" s="201" t="s">
        <v>898</v>
      </c>
      <c r="C30" s="228" t="s">
        <v>777</v>
      </c>
      <c r="D30" s="228">
        <v>500</v>
      </c>
      <c r="E30" s="228">
        <v>190</v>
      </c>
      <c r="F30" s="228">
        <v>500</v>
      </c>
      <c r="G30" s="228">
        <v>59.81</v>
      </c>
      <c r="H30" s="228">
        <v>12</v>
      </c>
      <c r="I30" s="242">
        <v>6900.25</v>
      </c>
      <c r="J30" s="256">
        <f t="shared" si="0"/>
        <v>4485.1625000000004</v>
      </c>
    </row>
    <row r="31" spans="1:10" x14ac:dyDescent="0.2">
      <c r="A31" s="196" t="s">
        <v>899</v>
      </c>
      <c r="B31" s="217"/>
      <c r="C31" s="217"/>
      <c r="D31" s="217"/>
      <c r="E31" s="217"/>
      <c r="F31" s="217"/>
      <c r="G31" s="217"/>
      <c r="H31" s="217"/>
      <c r="I31" s="240"/>
      <c r="J31" s="254" t="str">
        <f>IFERROR(I31/#REF!-1,"")</f>
        <v/>
      </c>
    </row>
    <row r="32" spans="1:10" x14ac:dyDescent="0.2">
      <c r="A32" s="201" t="s">
        <v>23</v>
      </c>
      <c r="B32" s="202" t="s">
        <v>900</v>
      </c>
      <c r="C32" s="228" t="s">
        <v>778</v>
      </c>
      <c r="D32" s="228">
        <v>1000</v>
      </c>
      <c r="E32" s="228">
        <v>190</v>
      </c>
      <c r="F32" s="228">
        <v>130</v>
      </c>
      <c r="G32" s="228">
        <v>47.4</v>
      </c>
      <c r="H32" s="228">
        <v>18</v>
      </c>
      <c r="I32" s="242">
        <v>6625</v>
      </c>
      <c r="J32" s="256">
        <f>I32*0.65</f>
        <v>4306.25</v>
      </c>
    </row>
    <row r="33" spans="1:10" x14ac:dyDescent="0.2">
      <c r="A33" s="201" t="s">
        <v>24</v>
      </c>
      <c r="B33" s="201" t="s">
        <v>901</v>
      </c>
      <c r="C33" s="228" t="s">
        <v>778</v>
      </c>
      <c r="D33" s="228">
        <v>1000</v>
      </c>
      <c r="E33" s="228">
        <v>190</v>
      </c>
      <c r="F33" s="228">
        <v>180</v>
      </c>
      <c r="G33" s="228">
        <v>56.8</v>
      </c>
      <c r="H33" s="228">
        <v>18</v>
      </c>
      <c r="I33" s="242">
        <v>6833</v>
      </c>
      <c r="J33" s="256">
        <f t="shared" ref="J33:J39" si="1">I33*0.65</f>
        <v>4441.45</v>
      </c>
    </row>
    <row r="34" spans="1:10" x14ac:dyDescent="0.2">
      <c r="A34" s="201" t="s">
        <v>101</v>
      </c>
      <c r="B34" s="201" t="s">
        <v>902</v>
      </c>
      <c r="C34" s="228" t="s">
        <v>778</v>
      </c>
      <c r="D34" s="228">
        <v>1000</v>
      </c>
      <c r="E34" s="228">
        <v>190</v>
      </c>
      <c r="F34" s="228">
        <v>230</v>
      </c>
      <c r="G34" s="228">
        <v>66.599999999999994</v>
      </c>
      <c r="H34" s="228">
        <v>18</v>
      </c>
      <c r="I34" s="242">
        <v>7050</v>
      </c>
      <c r="J34" s="256">
        <f t="shared" si="1"/>
        <v>4582.5</v>
      </c>
    </row>
    <row r="35" spans="1:10" x14ac:dyDescent="0.2">
      <c r="A35" s="201" t="s">
        <v>15</v>
      </c>
      <c r="B35" s="201" t="s">
        <v>903</v>
      </c>
      <c r="C35" s="228" t="s">
        <v>778</v>
      </c>
      <c r="D35" s="228">
        <v>500</v>
      </c>
      <c r="E35" s="228">
        <v>190</v>
      </c>
      <c r="F35" s="228">
        <v>500</v>
      </c>
      <c r="G35" s="228">
        <v>64.400000000000006</v>
      </c>
      <c r="H35" s="228">
        <v>12</v>
      </c>
      <c r="I35" s="242">
        <v>7808</v>
      </c>
      <c r="J35" s="256">
        <f t="shared" si="1"/>
        <v>5075.2</v>
      </c>
    </row>
    <row r="36" spans="1:10" x14ac:dyDescent="0.2">
      <c r="A36" s="201" t="s">
        <v>25</v>
      </c>
      <c r="B36" s="201" t="s">
        <v>904</v>
      </c>
      <c r="C36" s="228" t="s">
        <v>778</v>
      </c>
      <c r="D36" s="228">
        <v>1000</v>
      </c>
      <c r="E36" s="228">
        <v>190</v>
      </c>
      <c r="F36" s="228">
        <v>130</v>
      </c>
      <c r="G36" s="228">
        <v>50</v>
      </c>
      <c r="H36" s="228">
        <v>18</v>
      </c>
      <c r="I36" s="242">
        <v>6708</v>
      </c>
      <c r="J36" s="256">
        <f t="shared" si="1"/>
        <v>4360.2</v>
      </c>
    </row>
    <row r="37" spans="1:10" x14ac:dyDescent="0.2">
      <c r="A37" s="201" t="s">
        <v>26</v>
      </c>
      <c r="B37" s="201" t="s">
        <v>905</v>
      </c>
      <c r="C37" s="228" t="s">
        <v>778</v>
      </c>
      <c r="D37" s="228">
        <v>1000</v>
      </c>
      <c r="E37" s="228">
        <v>190</v>
      </c>
      <c r="F37" s="228">
        <v>180</v>
      </c>
      <c r="G37" s="228">
        <v>59.4</v>
      </c>
      <c r="H37" s="228">
        <v>18</v>
      </c>
      <c r="I37" s="242">
        <v>6917</v>
      </c>
      <c r="J37" s="256">
        <f t="shared" si="1"/>
        <v>4496.05</v>
      </c>
    </row>
    <row r="38" spans="1:10" x14ac:dyDescent="0.2">
      <c r="A38" s="201" t="s">
        <v>9</v>
      </c>
      <c r="B38" s="201" t="s">
        <v>906</v>
      </c>
      <c r="C38" s="228" t="s">
        <v>778</v>
      </c>
      <c r="D38" s="228">
        <v>1000</v>
      </c>
      <c r="E38" s="228">
        <v>190</v>
      </c>
      <c r="F38" s="228">
        <v>230</v>
      </c>
      <c r="G38" s="228">
        <v>68.599999999999994</v>
      </c>
      <c r="H38" s="228">
        <v>18</v>
      </c>
      <c r="I38" s="242">
        <v>7133</v>
      </c>
      <c r="J38" s="256">
        <f t="shared" si="1"/>
        <v>4636.45</v>
      </c>
    </row>
    <row r="39" spans="1:10" x14ac:dyDescent="0.2">
      <c r="A39" s="201" t="s">
        <v>16</v>
      </c>
      <c r="B39" s="201" t="s">
        <v>907</v>
      </c>
      <c r="C39" s="228" t="s">
        <v>778</v>
      </c>
      <c r="D39" s="228">
        <v>500</v>
      </c>
      <c r="E39" s="228">
        <v>190</v>
      </c>
      <c r="F39" s="228">
        <v>500</v>
      </c>
      <c r="G39" s="228">
        <v>67</v>
      </c>
      <c r="H39" s="228">
        <v>12</v>
      </c>
      <c r="I39" s="242">
        <v>7850</v>
      </c>
      <c r="J39" s="256">
        <f t="shared" si="1"/>
        <v>5102.5</v>
      </c>
    </row>
    <row r="40" spans="1:10" x14ac:dyDescent="0.2">
      <c r="A40" s="195" t="s">
        <v>908</v>
      </c>
      <c r="B40" s="216"/>
      <c r="C40" s="216"/>
      <c r="D40" s="216"/>
      <c r="E40" s="216"/>
      <c r="F40" s="216"/>
      <c r="G40" s="216"/>
      <c r="H40" s="216"/>
      <c r="I40" s="239"/>
      <c r="J40" s="253" t="str">
        <f>IFERROR(I40/#REF!-1,"")</f>
        <v/>
      </c>
    </row>
    <row r="41" spans="1:10" x14ac:dyDescent="0.2">
      <c r="A41" s="196" t="s">
        <v>909</v>
      </c>
      <c r="B41" s="217"/>
      <c r="C41" s="217"/>
      <c r="D41" s="217"/>
      <c r="E41" s="217"/>
      <c r="F41" s="217"/>
      <c r="G41" s="217"/>
      <c r="H41" s="217"/>
      <c r="I41" s="240"/>
      <c r="J41" s="254" t="str">
        <f>IFERROR(I41/#REF!-1,"")</f>
        <v/>
      </c>
    </row>
    <row r="42" spans="1:10" x14ac:dyDescent="0.2">
      <c r="A42" s="202" t="s">
        <v>1374</v>
      </c>
      <c r="B42" s="201" t="s">
        <v>910</v>
      </c>
      <c r="C42" s="228" t="s">
        <v>778</v>
      </c>
      <c r="D42" s="228">
        <v>1000</v>
      </c>
      <c r="E42" s="228">
        <v>250</v>
      </c>
      <c r="F42" s="228">
        <v>210</v>
      </c>
      <c r="G42" s="228">
        <v>66.7</v>
      </c>
      <c r="H42" s="228">
        <v>15</v>
      </c>
      <c r="I42" s="241">
        <v>3758</v>
      </c>
      <c r="J42" s="255">
        <f>I42*0.65</f>
        <v>2442.7000000000003</v>
      </c>
    </row>
    <row r="43" spans="1:10" x14ac:dyDescent="0.2">
      <c r="A43" s="202" t="s">
        <v>1375</v>
      </c>
      <c r="B43" s="201" t="s">
        <v>911</v>
      </c>
      <c r="C43" s="228" t="s">
        <v>778</v>
      </c>
      <c r="D43" s="228">
        <v>1000</v>
      </c>
      <c r="E43" s="228">
        <v>250</v>
      </c>
      <c r="F43" s="228">
        <v>260</v>
      </c>
      <c r="G43" s="228">
        <v>76.900000000000006</v>
      </c>
      <c r="H43" s="228">
        <v>10</v>
      </c>
      <c r="I43" s="241">
        <v>3925</v>
      </c>
      <c r="J43" s="255">
        <f>I43*0.65</f>
        <v>2551.25</v>
      </c>
    </row>
    <row r="44" spans="1:10" x14ac:dyDescent="0.2">
      <c r="A44" s="202" t="s">
        <v>1376</v>
      </c>
      <c r="B44" s="201" t="s">
        <v>912</v>
      </c>
      <c r="C44" s="228" t="s">
        <v>778</v>
      </c>
      <c r="D44" s="228">
        <v>1000</v>
      </c>
      <c r="E44" s="228">
        <v>250</v>
      </c>
      <c r="F44" s="228">
        <v>310</v>
      </c>
      <c r="G44" s="228">
        <v>86.7</v>
      </c>
      <c r="H44" s="228">
        <v>10</v>
      </c>
      <c r="I44" s="241">
        <v>4092</v>
      </c>
      <c r="J44" s="255">
        <f>I44*0.65</f>
        <v>2659.8</v>
      </c>
    </row>
    <row r="45" spans="1:10" x14ac:dyDescent="0.2">
      <c r="A45" s="202" t="s">
        <v>1377</v>
      </c>
      <c r="B45" s="201" t="s">
        <v>913</v>
      </c>
      <c r="C45" s="228" t="s">
        <v>778</v>
      </c>
      <c r="D45" s="228">
        <v>500</v>
      </c>
      <c r="E45" s="228">
        <v>250</v>
      </c>
      <c r="F45" s="228">
        <v>600</v>
      </c>
      <c r="G45" s="228">
        <v>73.8</v>
      </c>
      <c r="H45" s="228">
        <v>10</v>
      </c>
      <c r="I45" s="241">
        <v>7792</v>
      </c>
      <c r="J45" s="255">
        <f>I45*0.65</f>
        <v>5064.8</v>
      </c>
    </row>
    <row r="46" spans="1:10" x14ac:dyDescent="0.2">
      <c r="A46" s="196" t="s">
        <v>914</v>
      </c>
      <c r="B46" s="217"/>
      <c r="C46" s="217"/>
      <c r="D46" s="217"/>
      <c r="E46" s="217"/>
      <c r="F46" s="217"/>
      <c r="G46" s="217"/>
      <c r="H46" s="217"/>
      <c r="I46" s="240"/>
      <c r="J46" s="254" t="str">
        <f>IFERROR(I46/#REF!-1,"")</f>
        <v/>
      </c>
    </row>
    <row r="47" spans="1:10" x14ac:dyDescent="0.2">
      <c r="A47" s="207" t="s">
        <v>1378</v>
      </c>
      <c r="B47" s="221" t="s">
        <v>1092</v>
      </c>
      <c r="C47" s="288" t="s">
        <v>778</v>
      </c>
      <c r="D47" s="289">
        <v>498</v>
      </c>
      <c r="E47" s="290">
        <v>230</v>
      </c>
      <c r="F47" s="289">
        <v>48</v>
      </c>
      <c r="G47" s="289">
        <v>8.8000000000000007</v>
      </c>
      <c r="H47" s="289">
        <v>98</v>
      </c>
      <c r="I47" s="242">
        <v>2650</v>
      </c>
      <c r="J47" s="256">
        <f>I47*0.65</f>
        <v>1722.5</v>
      </c>
    </row>
    <row r="48" spans="1:10" x14ac:dyDescent="0.2">
      <c r="A48" s="196" t="s">
        <v>916</v>
      </c>
      <c r="B48" s="217"/>
      <c r="C48" s="217"/>
      <c r="D48" s="217"/>
      <c r="E48" s="217"/>
      <c r="F48" s="217"/>
      <c r="G48" s="217"/>
      <c r="H48" s="217"/>
      <c r="I48" s="240"/>
      <c r="J48" s="254" t="str">
        <f>IFERROR(I48/#REF!-1,"")</f>
        <v/>
      </c>
    </row>
    <row r="49" spans="1:10" x14ac:dyDescent="0.2">
      <c r="A49" s="285" t="s">
        <v>917</v>
      </c>
      <c r="B49" s="218" t="s">
        <v>918</v>
      </c>
      <c r="C49" s="228"/>
      <c r="D49" s="228"/>
      <c r="E49" s="228"/>
      <c r="F49" s="228"/>
      <c r="G49" s="228"/>
      <c r="H49" s="228"/>
      <c r="I49" s="243">
        <v>17</v>
      </c>
      <c r="J49" s="257">
        <f>I49*0.75</f>
        <v>12.75</v>
      </c>
    </row>
    <row r="50" spans="1:10" x14ac:dyDescent="0.2">
      <c r="A50" s="285" t="s">
        <v>880</v>
      </c>
      <c r="B50" s="218" t="s">
        <v>919</v>
      </c>
      <c r="C50" s="228"/>
      <c r="D50" s="228"/>
      <c r="E50" s="228"/>
      <c r="F50" s="228"/>
      <c r="G50" s="228"/>
      <c r="H50" s="228"/>
      <c r="I50" s="243">
        <v>17</v>
      </c>
      <c r="J50" s="257">
        <f>I50*0.75</f>
        <v>12.75</v>
      </c>
    </row>
    <row r="51" spans="1:10" x14ac:dyDescent="0.2">
      <c r="A51" s="196" t="s">
        <v>920</v>
      </c>
      <c r="B51" s="217"/>
      <c r="C51" s="217"/>
      <c r="D51" s="217"/>
      <c r="E51" s="217"/>
      <c r="F51" s="217"/>
      <c r="G51" s="217"/>
      <c r="H51" s="217"/>
      <c r="I51" s="240"/>
      <c r="J51" s="254" t="str">
        <f>IFERROR(I51/#REF!-1,"")</f>
        <v/>
      </c>
    </row>
    <row r="52" spans="1:10" s="398" customFormat="1" ht="25.5" x14ac:dyDescent="0.2">
      <c r="A52" s="404"/>
      <c r="B52" s="263" t="s">
        <v>1078</v>
      </c>
      <c r="C52" s="287"/>
      <c r="D52" s="287"/>
      <c r="E52" s="287"/>
      <c r="F52" s="287"/>
      <c r="G52" s="287"/>
      <c r="H52" s="287"/>
      <c r="I52" s="241">
        <v>746.66666666666674</v>
      </c>
      <c r="J52" s="255">
        <v>747</v>
      </c>
    </row>
    <row r="53" spans="1:10" x14ac:dyDescent="0.2">
      <c r="A53" s="196" t="s">
        <v>921</v>
      </c>
      <c r="B53" s="217"/>
      <c r="C53" s="217"/>
      <c r="D53" s="217"/>
      <c r="E53" s="217"/>
      <c r="F53" s="217"/>
      <c r="G53" s="217"/>
      <c r="H53" s="217"/>
      <c r="I53" s="240"/>
      <c r="J53" s="254" t="str">
        <f>IFERROR(I53/#REF!-1,"")</f>
        <v/>
      </c>
    </row>
    <row r="54" spans="1:10" x14ac:dyDescent="0.2">
      <c r="A54" s="220" t="s">
        <v>1379</v>
      </c>
      <c r="B54" s="220" t="s">
        <v>922</v>
      </c>
      <c r="C54" s="228"/>
      <c r="D54" s="228"/>
      <c r="E54" s="228"/>
      <c r="F54" s="228"/>
      <c r="G54" s="228"/>
      <c r="H54" s="228"/>
      <c r="I54" s="243">
        <v>1650</v>
      </c>
      <c r="J54" s="257">
        <f>I54*0.8</f>
        <v>1320</v>
      </c>
    </row>
    <row r="55" spans="1:10" x14ac:dyDescent="0.2">
      <c r="A55" s="195" t="s">
        <v>923</v>
      </c>
      <c r="B55" s="216"/>
      <c r="C55" s="216"/>
      <c r="D55" s="216"/>
      <c r="E55" s="216"/>
      <c r="F55" s="216"/>
      <c r="G55" s="216"/>
      <c r="H55" s="216"/>
      <c r="I55" s="239"/>
      <c r="J55" s="253" t="str">
        <f>IFERROR(I55/#REF!-1,"")</f>
        <v/>
      </c>
    </row>
    <row r="56" spans="1:10" x14ac:dyDescent="0.2">
      <c r="A56" s="196" t="s">
        <v>924</v>
      </c>
      <c r="B56" s="217"/>
      <c r="C56" s="217"/>
      <c r="D56" s="217"/>
      <c r="E56" s="217"/>
      <c r="F56" s="217"/>
      <c r="G56" s="217"/>
      <c r="H56" s="217"/>
      <c r="I56" s="240"/>
      <c r="J56" s="254" t="str">
        <f>IFERROR(I56/#REF!-1,"")</f>
        <v/>
      </c>
    </row>
    <row r="57" spans="1:10" x14ac:dyDescent="0.2">
      <c r="A57" s="209" t="s">
        <v>18</v>
      </c>
      <c r="B57" s="209" t="s">
        <v>925</v>
      </c>
      <c r="C57" s="230" t="s">
        <v>778</v>
      </c>
      <c r="D57" s="230">
        <v>1000</v>
      </c>
      <c r="E57" s="230">
        <v>250</v>
      </c>
      <c r="F57" s="230">
        <v>210</v>
      </c>
      <c r="G57" s="230">
        <v>84.3</v>
      </c>
      <c r="H57" s="230">
        <v>15</v>
      </c>
      <c r="I57" s="242">
        <v>9458</v>
      </c>
      <c r="J57" s="256">
        <f>I57*0.65</f>
        <v>6147.7</v>
      </c>
    </row>
    <row r="58" spans="1:10" x14ac:dyDescent="0.2">
      <c r="A58" s="209" t="s">
        <v>19</v>
      </c>
      <c r="B58" s="209" t="s">
        <v>926</v>
      </c>
      <c r="C58" s="230" t="s">
        <v>778</v>
      </c>
      <c r="D58" s="230">
        <v>1000</v>
      </c>
      <c r="E58" s="230">
        <v>250</v>
      </c>
      <c r="F58" s="230">
        <v>260</v>
      </c>
      <c r="G58" s="230">
        <v>94.5</v>
      </c>
      <c r="H58" s="230">
        <v>10</v>
      </c>
      <c r="I58" s="242">
        <v>9625</v>
      </c>
      <c r="J58" s="256">
        <f>I58*0.65</f>
        <v>6256.25</v>
      </c>
    </row>
    <row r="59" spans="1:10" x14ac:dyDescent="0.2">
      <c r="A59" s="209" t="s">
        <v>10</v>
      </c>
      <c r="B59" s="209" t="s">
        <v>927</v>
      </c>
      <c r="C59" s="230" t="s">
        <v>778</v>
      </c>
      <c r="D59" s="230">
        <v>1000</v>
      </c>
      <c r="E59" s="230">
        <v>250</v>
      </c>
      <c r="F59" s="230">
        <v>310</v>
      </c>
      <c r="G59" s="230">
        <v>104.3</v>
      </c>
      <c r="H59" s="230">
        <v>10</v>
      </c>
      <c r="I59" s="242">
        <v>9792</v>
      </c>
      <c r="J59" s="256">
        <f>I59*0.65</f>
        <v>6364.8</v>
      </c>
    </row>
    <row r="60" spans="1:10" x14ac:dyDescent="0.2">
      <c r="A60" s="209" t="s">
        <v>17</v>
      </c>
      <c r="B60" s="209" t="s">
        <v>928</v>
      </c>
      <c r="C60" s="230" t="s">
        <v>778</v>
      </c>
      <c r="D60" s="230">
        <v>500</v>
      </c>
      <c r="E60" s="230">
        <v>250</v>
      </c>
      <c r="F60" s="230">
        <v>600</v>
      </c>
      <c r="G60" s="230">
        <v>85.04</v>
      </c>
      <c r="H60" s="230">
        <v>10</v>
      </c>
      <c r="I60" s="242">
        <v>10733</v>
      </c>
      <c r="J60" s="256">
        <f>I60*0.65</f>
        <v>6976.45</v>
      </c>
    </row>
    <row r="61" spans="1:10" x14ac:dyDescent="0.2">
      <c r="A61" s="195" t="s">
        <v>929</v>
      </c>
      <c r="B61" s="216"/>
      <c r="C61" s="216"/>
      <c r="D61" s="216"/>
      <c r="E61" s="216"/>
      <c r="F61" s="216"/>
      <c r="G61" s="216"/>
      <c r="H61" s="216"/>
      <c r="I61" s="239"/>
      <c r="J61" s="253" t="str">
        <f>IFERROR(I61/#REF!-1,"")</f>
        <v/>
      </c>
    </row>
    <row r="62" spans="1:10" x14ac:dyDescent="0.2">
      <c r="A62" s="196" t="s">
        <v>930</v>
      </c>
      <c r="B62" s="217"/>
      <c r="C62" s="217"/>
      <c r="D62" s="217"/>
      <c r="E62" s="217"/>
      <c r="F62" s="217"/>
      <c r="G62" s="217"/>
      <c r="H62" s="217"/>
      <c r="I62" s="240"/>
      <c r="J62" s="254" t="str">
        <f>IFERROR(I62/#REF!-1,"")</f>
        <v/>
      </c>
    </row>
    <row r="63" spans="1:10" x14ac:dyDescent="0.2">
      <c r="A63" s="202" t="s">
        <v>1380</v>
      </c>
      <c r="B63" s="201" t="s">
        <v>931</v>
      </c>
      <c r="C63" s="228" t="s">
        <v>915</v>
      </c>
      <c r="D63" s="228">
        <v>1000</v>
      </c>
      <c r="E63" s="228">
        <v>290</v>
      </c>
      <c r="F63" s="228">
        <v>230</v>
      </c>
      <c r="G63" s="228">
        <v>82.5</v>
      </c>
      <c r="H63" s="228">
        <v>12</v>
      </c>
      <c r="I63" s="243">
        <v>4667</v>
      </c>
      <c r="J63" s="257">
        <f>I63*0.65</f>
        <v>3033.55</v>
      </c>
    </row>
    <row r="64" spans="1:10" x14ac:dyDescent="0.2">
      <c r="A64" s="202" t="s">
        <v>1381</v>
      </c>
      <c r="B64" s="201" t="s">
        <v>932</v>
      </c>
      <c r="C64" s="228" t="s">
        <v>915</v>
      </c>
      <c r="D64" s="228">
        <v>1000</v>
      </c>
      <c r="E64" s="228">
        <v>290</v>
      </c>
      <c r="F64" s="228">
        <v>280</v>
      </c>
      <c r="G64" s="228">
        <v>89.82</v>
      </c>
      <c r="H64" s="228">
        <v>8</v>
      </c>
      <c r="I64" s="243">
        <v>4825</v>
      </c>
      <c r="J64" s="257">
        <f t="shared" ref="J64:J70" si="2">I64*0.65</f>
        <v>3136.25</v>
      </c>
    </row>
    <row r="65" spans="1:10" x14ac:dyDescent="0.2">
      <c r="A65" s="202" t="s">
        <v>1382</v>
      </c>
      <c r="B65" s="201" t="s">
        <v>933</v>
      </c>
      <c r="C65" s="228" t="s">
        <v>915</v>
      </c>
      <c r="D65" s="228">
        <v>1000</v>
      </c>
      <c r="E65" s="228">
        <v>290</v>
      </c>
      <c r="F65" s="228">
        <v>330</v>
      </c>
      <c r="G65" s="228">
        <v>102.5</v>
      </c>
      <c r="H65" s="228">
        <v>8</v>
      </c>
      <c r="I65" s="243">
        <v>5058</v>
      </c>
      <c r="J65" s="257">
        <f t="shared" si="2"/>
        <v>3287.7000000000003</v>
      </c>
    </row>
    <row r="66" spans="1:10" x14ac:dyDescent="0.2">
      <c r="A66" s="202" t="s">
        <v>1383</v>
      </c>
      <c r="B66" s="201" t="s">
        <v>934</v>
      </c>
      <c r="C66" s="228" t="s">
        <v>915</v>
      </c>
      <c r="D66" s="228">
        <v>1000</v>
      </c>
      <c r="E66" s="228">
        <v>290</v>
      </c>
      <c r="F66" s="228">
        <v>430</v>
      </c>
      <c r="G66" s="228">
        <v>121.75</v>
      </c>
      <c r="H66" s="228">
        <v>8</v>
      </c>
      <c r="I66" s="243">
        <v>5483</v>
      </c>
      <c r="J66" s="257">
        <f t="shared" si="2"/>
        <v>3563.9500000000003</v>
      </c>
    </row>
    <row r="67" spans="1:10" x14ac:dyDescent="0.2">
      <c r="A67" s="202" t="s">
        <v>1384</v>
      </c>
      <c r="B67" s="201" t="s">
        <v>936</v>
      </c>
      <c r="C67" s="228" t="s">
        <v>915</v>
      </c>
      <c r="D67" s="228">
        <v>500</v>
      </c>
      <c r="E67" s="228">
        <v>290</v>
      </c>
      <c r="F67" s="228">
        <v>600</v>
      </c>
      <c r="G67" s="228">
        <v>81.900000000000006</v>
      </c>
      <c r="H67" s="228">
        <v>8</v>
      </c>
      <c r="I67" s="243">
        <v>11300</v>
      </c>
      <c r="J67" s="257">
        <f t="shared" si="2"/>
        <v>7345</v>
      </c>
    </row>
    <row r="68" spans="1:10" x14ac:dyDescent="0.2">
      <c r="A68" s="202" t="s">
        <v>937</v>
      </c>
      <c r="B68" s="201" t="s">
        <v>938</v>
      </c>
      <c r="C68" s="228" t="s">
        <v>915</v>
      </c>
      <c r="D68" s="228">
        <v>500</v>
      </c>
      <c r="E68" s="228">
        <v>290</v>
      </c>
      <c r="F68" s="228">
        <v>600</v>
      </c>
      <c r="G68" s="228">
        <v>77.5</v>
      </c>
      <c r="H68" s="228">
        <v>8</v>
      </c>
      <c r="I68" s="243">
        <v>10150</v>
      </c>
      <c r="J68" s="257">
        <f t="shared" si="2"/>
        <v>6597.5</v>
      </c>
    </row>
    <row r="69" spans="1:10" x14ac:dyDescent="0.2">
      <c r="A69" s="202" t="s">
        <v>108</v>
      </c>
      <c r="B69" s="201" t="s">
        <v>939</v>
      </c>
      <c r="C69" s="228" t="s">
        <v>915</v>
      </c>
      <c r="D69" s="228">
        <v>500</v>
      </c>
      <c r="E69" s="228">
        <v>290</v>
      </c>
      <c r="F69" s="228">
        <v>600</v>
      </c>
      <c r="G69" s="228">
        <v>82.18</v>
      </c>
      <c r="H69" s="228">
        <v>8</v>
      </c>
      <c r="I69" s="243">
        <v>5092</v>
      </c>
      <c r="J69" s="257">
        <f t="shared" si="2"/>
        <v>3309.8</v>
      </c>
    </row>
    <row r="70" spans="1:10" x14ac:dyDescent="0.2">
      <c r="A70" s="202" t="s">
        <v>109</v>
      </c>
      <c r="B70" s="201" t="s">
        <v>940</v>
      </c>
      <c r="C70" s="228" t="s">
        <v>915</v>
      </c>
      <c r="D70" s="228">
        <v>500</v>
      </c>
      <c r="E70" s="228">
        <v>290</v>
      </c>
      <c r="F70" s="228">
        <v>600</v>
      </c>
      <c r="G70" s="228">
        <v>92.68</v>
      </c>
      <c r="H70" s="228">
        <v>8</v>
      </c>
      <c r="I70" s="243">
        <v>5667</v>
      </c>
      <c r="J70" s="257">
        <f t="shared" si="2"/>
        <v>3683.55</v>
      </c>
    </row>
    <row r="71" spans="1:10" x14ac:dyDescent="0.2">
      <c r="A71" s="196" t="s">
        <v>941</v>
      </c>
      <c r="B71" s="217"/>
      <c r="C71" s="217"/>
      <c r="D71" s="217"/>
      <c r="E71" s="217"/>
      <c r="F71" s="217"/>
      <c r="G71" s="217"/>
      <c r="H71" s="217"/>
      <c r="I71" s="240"/>
      <c r="J71" s="254" t="str">
        <f>IFERROR(I71/#REF!-1,"")</f>
        <v/>
      </c>
    </row>
    <row r="72" spans="1:10" x14ac:dyDescent="0.2">
      <c r="A72" s="286" t="s">
        <v>1385</v>
      </c>
      <c r="B72" s="218" t="s">
        <v>942</v>
      </c>
      <c r="C72" s="228" t="s">
        <v>777</v>
      </c>
      <c r="D72" s="228">
        <v>498</v>
      </c>
      <c r="E72" s="228">
        <v>272</v>
      </c>
      <c r="F72" s="228">
        <v>36</v>
      </c>
      <c r="G72" s="228">
        <v>11.86</v>
      </c>
      <c r="H72" s="228">
        <v>84</v>
      </c>
      <c r="I72" s="242">
        <v>2683</v>
      </c>
      <c r="J72" s="256">
        <f>I72*0.65</f>
        <v>1743.95</v>
      </c>
    </row>
    <row r="73" spans="1:10" x14ac:dyDescent="0.2">
      <c r="A73" s="286" t="s">
        <v>943</v>
      </c>
      <c r="B73" s="218" t="s">
        <v>944</v>
      </c>
      <c r="C73" s="228" t="s">
        <v>778</v>
      </c>
      <c r="D73" s="228">
        <v>498</v>
      </c>
      <c r="E73" s="228">
        <v>272</v>
      </c>
      <c r="F73" s="228">
        <v>53</v>
      </c>
      <c r="G73" s="228">
        <v>10.3</v>
      </c>
      <c r="H73" s="228">
        <v>84</v>
      </c>
      <c r="I73" s="242">
        <v>3100</v>
      </c>
      <c r="J73" s="256">
        <f>I73*0.65</f>
        <v>2015</v>
      </c>
    </row>
    <row r="74" spans="1:10" x14ac:dyDescent="0.2">
      <c r="A74" s="196" t="s">
        <v>945</v>
      </c>
      <c r="B74" s="217"/>
      <c r="C74" s="217"/>
      <c r="D74" s="217"/>
      <c r="E74" s="217"/>
      <c r="F74" s="217"/>
      <c r="G74" s="217"/>
      <c r="H74" s="217"/>
      <c r="I74" s="240"/>
      <c r="J74" s="254" t="str">
        <f>IFERROR(I74/#REF!-1,"")</f>
        <v/>
      </c>
    </row>
    <row r="75" spans="1:10" x14ac:dyDescent="0.2">
      <c r="A75" s="206" t="s">
        <v>946</v>
      </c>
      <c r="B75" s="218" t="s">
        <v>947</v>
      </c>
      <c r="C75" s="228"/>
      <c r="D75" s="228"/>
      <c r="E75" s="228"/>
      <c r="F75" s="228"/>
      <c r="G75" s="228"/>
      <c r="H75" s="228"/>
      <c r="I75" s="243">
        <v>17</v>
      </c>
      <c r="J75" s="257">
        <f>I75*0.75</f>
        <v>12.75</v>
      </c>
    </row>
    <row r="76" spans="1:10" x14ac:dyDescent="0.2">
      <c r="A76" s="206" t="s">
        <v>948</v>
      </c>
      <c r="B76" s="218" t="s">
        <v>919</v>
      </c>
      <c r="C76" s="228"/>
      <c r="D76" s="228"/>
      <c r="E76" s="228"/>
      <c r="F76" s="228"/>
      <c r="G76" s="228"/>
      <c r="H76" s="228"/>
      <c r="I76" s="243">
        <v>17</v>
      </c>
      <c r="J76" s="257">
        <f>I76*0.75</f>
        <v>12.75</v>
      </c>
    </row>
    <row r="77" spans="1:10" x14ac:dyDescent="0.2">
      <c r="A77" s="196" t="s">
        <v>949</v>
      </c>
      <c r="B77" s="217"/>
      <c r="C77" s="217"/>
      <c r="D77" s="217"/>
      <c r="E77" s="217"/>
      <c r="F77" s="217"/>
      <c r="G77" s="217"/>
      <c r="H77" s="217"/>
      <c r="I77" s="240"/>
      <c r="J77" s="254" t="str">
        <f>IFERROR(I77/#REF!-1,"")</f>
        <v/>
      </c>
    </row>
    <row r="78" spans="1:10" s="398" customFormat="1" ht="25.5" x14ac:dyDescent="0.2">
      <c r="A78" s="404"/>
      <c r="B78" s="263" t="s">
        <v>1079</v>
      </c>
      <c r="C78" s="287"/>
      <c r="D78" s="287"/>
      <c r="E78" s="287"/>
      <c r="F78" s="287"/>
      <c r="G78" s="287"/>
      <c r="H78" s="287"/>
      <c r="I78" s="241">
        <v>784.00000000000011</v>
      </c>
      <c r="J78" s="255">
        <v>784</v>
      </c>
    </row>
    <row r="79" spans="1:10" x14ac:dyDescent="0.2">
      <c r="A79" s="196" t="s">
        <v>950</v>
      </c>
      <c r="B79" s="217"/>
      <c r="C79" s="217"/>
      <c r="D79" s="217"/>
      <c r="E79" s="217"/>
      <c r="F79" s="217"/>
      <c r="G79" s="217"/>
      <c r="H79" s="217"/>
      <c r="I79" s="240"/>
      <c r="J79" s="254" t="str">
        <f>IFERROR(I79/#REF!-1,"")</f>
        <v/>
      </c>
    </row>
    <row r="80" spans="1:10" x14ac:dyDescent="0.2">
      <c r="A80" s="197" t="s">
        <v>1386</v>
      </c>
      <c r="B80" s="220" t="s">
        <v>951</v>
      </c>
      <c r="C80" s="228"/>
      <c r="D80" s="228"/>
      <c r="E80" s="228"/>
      <c r="F80" s="228"/>
      <c r="G80" s="228"/>
      <c r="H80" s="228"/>
      <c r="I80" s="243">
        <v>2200</v>
      </c>
      <c r="J80" s="257">
        <f>I80*0.8</f>
        <v>1760</v>
      </c>
    </row>
    <row r="81" spans="1:10" x14ac:dyDescent="0.2">
      <c r="A81" s="195" t="s">
        <v>952</v>
      </c>
      <c r="B81" s="216"/>
      <c r="C81" s="216"/>
      <c r="D81" s="216"/>
      <c r="E81" s="216"/>
      <c r="F81" s="216"/>
      <c r="G81" s="216"/>
      <c r="H81" s="216"/>
      <c r="I81" s="239"/>
      <c r="J81" s="253" t="str">
        <f>IFERROR(I81/#REF!-1,"")</f>
        <v/>
      </c>
    </row>
    <row r="82" spans="1:10" x14ac:dyDescent="0.2">
      <c r="A82" s="196" t="s">
        <v>953</v>
      </c>
      <c r="B82" s="217"/>
      <c r="C82" s="217"/>
      <c r="D82" s="217"/>
      <c r="E82" s="217"/>
      <c r="F82" s="217"/>
      <c r="G82" s="217"/>
      <c r="H82" s="217"/>
      <c r="I82" s="240"/>
      <c r="J82" s="254" t="str">
        <f>IFERROR(I82/#REF!-1,"")</f>
        <v/>
      </c>
    </row>
    <row r="83" spans="1:10" x14ac:dyDescent="0.2">
      <c r="A83" s="292" t="s">
        <v>954</v>
      </c>
      <c r="B83" s="292" t="s">
        <v>955</v>
      </c>
      <c r="C83" s="228" t="s">
        <v>777</v>
      </c>
      <c r="D83" s="228">
        <v>1000</v>
      </c>
      <c r="E83" s="228">
        <v>290</v>
      </c>
      <c r="F83" s="228">
        <v>230</v>
      </c>
      <c r="G83" s="228">
        <v>103.1</v>
      </c>
      <c r="H83" s="228">
        <v>12</v>
      </c>
      <c r="I83" s="242">
        <v>10450</v>
      </c>
      <c r="J83" s="256">
        <f>I83*0.65</f>
        <v>6792.5</v>
      </c>
    </row>
    <row r="84" spans="1:10" x14ac:dyDescent="0.2">
      <c r="A84" s="292" t="s">
        <v>956</v>
      </c>
      <c r="B84" s="292" t="s">
        <v>957</v>
      </c>
      <c r="C84" s="228" t="s">
        <v>777</v>
      </c>
      <c r="D84" s="228">
        <v>1000</v>
      </c>
      <c r="E84" s="228">
        <v>290</v>
      </c>
      <c r="F84" s="228">
        <v>280</v>
      </c>
      <c r="G84" s="228">
        <v>113.3</v>
      </c>
      <c r="H84" s="228">
        <v>8</v>
      </c>
      <c r="I84" s="242">
        <v>10608</v>
      </c>
      <c r="J84" s="256">
        <f>I84*0.65</f>
        <v>6895.2</v>
      </c>
    </row>
    <row r="85" spans="1:10" x14ac:dyDescent="0.2">
      <c r="A85" s="292" t="s">
        <v>111</v>
      </c>
      <c r="B85" s="292" t="s">
        <v>958</v>
      </c>
      <c r="C85" s="228" t="s">
        <v>777</v>
      </c>
      <c r="D85" s="228">
        <v>1000</v>
      </c>
      <c r="E85" s="228">
        <v>290</v>
      </c>
      <c r="F85" s="228">
        <v>330</v>
      </c>
      <c r="G85" s="228">
        <v>123.1</v>
      </c>
      <c r="H85" s="228">
        <v>8</v>
      </c>
      <c r="I85" s="242">
        <v>10842</v>
      </c>
      <c r="J85" s="256">
        <f>I85*0.65</f>
        <v>7047.3</v>
      </c>
    </row>
    <row r="86" spans="1:10" x14ac:dyDescent="0.2">
      <c r="A86" s="292" t="s">
        <v>959</v>
      </c>
      <c r="B86" s="292" t="s">
        <v>960</v>
      </c>
      <c r="C86" s="228" t="s">
        <v>777</v>
      </c>
      <c r="D86" s="228">
        <v>1000</v>
      </c>
      <c r="E86" s="228">
        <v>290</v>
      </c>
      <c r="F86" s="228">
        <v>430</v>
      </c>
      <c r="G86" s="228">
        <v>142.35</v>
      </c>
      <c r="H86" s="228">
        <v>8</v>
      </c>
      <c r="I86" s="242">
        <v>11267</v>
      </c>
      <c r="J86" s="256">
        <f>I86*0.65</f>
        <v>7323.55</v>
      </c>
    </row>
    <row r="87" spans="1:10" s="398" customFormat="1" x14ac:dyDescent="0.2">
      <c r="A87" s="293" t="s">
        <v>961</v>
      </c>
      <c r="B87" s="293" t="s">
        <v>962</v>
      </c>
      <c r="C87" s="287" t="s">
        <v>777</v>
      </c>
      <c r="D87" s="287">
        <v>500</v>
      </c>
      <c r="E87" s="287">
        <v>290</v>
      </c>
      <c r="F87" s="287">
        <v>600</v>
      </c>
      <c r="G87" s="287">
        <v>92</v>
      </c>
      <c r="H87" s="287">
        <v>8</v>
      </c>
      <c r="I87" s="245">
        <v>14292</v>
      </c>
      <c r="J87" s="397">
        <f>I87*0.65</f>
        <v>9289.8000000000011</v>
      </c>
    </row>
    <row r="88" spans="1:10" x14ac:dyDescent="0.2">
      <c r="A88" s="196" t="s">
        <v>963</v>
      </c>
      <c r="B88" s="217"/>
      <c r="C88" s="217"/>
      <c r="D88" s="217"/>
      <c r="E88" s="217"/>
      <c r="F88" s="217"/>
      <c r="G88" s="217"/>
      <c r="H88" s="217"/>
      <c r="I88" s="240"/>
      <c r="J88" s="254" t="str">
        <f>IFERROR(I88/#REF!-1,"")</f>
        <v/>
      </c>
    </row>
    <row r="89" spans="1:10" x14ac:dyDescent="0.2">
      <c r="A89" s="292" t="s">
        <v>11</v>
      </c>
      <c r="B89" s="292" t="s">
        <v>964</v>
      </c>
      <c r="C89" s="228" t="s">
        <v>778</v>
      </c>
      <c r="D89" s="228">
        <v>1000</v>
      </c>
      <c r="E89" s="228">
        <v>290</v>
      </c>
      <c r="F89" s="228">
        <v>230</v>
      </c>
      <c r="G89" s="228">
        <v>103.26</v>
      </c>
      <c r="H89" s="228">
        <v>12</v>
      </c>
      <c r="I89" s="242">
        <v>11283</v>
      </c>
      <c r="J89" s="256">
        <f>I89*0.65</f>
        <v>7333.95</v>
      </c>
    </row>
    <row r="90" spans="1:10" x14ac:dyDescent="0.2">
      <c r="A90" s="292" t="s">
        <v>12</v>
      </c>
      <c r="B90" s="292" t="s">
        <v>965</v>
      </c>
      <c r="C90" s="228" t="s">
        <v>778</v>
      </c>
      <c r="D90" s="228">
        <v>1000</v>
      </c>
      <c r="E90" s="228">
        <v>290</v>
      </c>
      <c r="F90" s="228">
        <v>280</v>
      </c>
      <c r="G90" s="228">
        <v>110.58</v>
      </c>
      <c r="H90" s="228">
        <v>8</v>
      </c>
      <c r="I90" s="242">
        <v>11442</v>
      </c>
      <c r="J90" s="256">
        <f>I90*0.65</f>
        <v>7437.3</v>
      </c>
    </row>
    <row r="91" spans="1:10" x14ac:dyDescent="0.2">
      <c r="A91" s="292" t="s">
        <v>13</v>
      </c>
      <c r="B91" s="292" t="s">
        <v>966</v>
      </c>
      <c r="C91" s="228" t="s">
        <v>778</v>
      </c>
      <c r="D91" s="228">
        <v>1000</v>
      </c>
      <c r="E91" s="228">
        <v>290</v>
      </c>
      <c r="F91" s="228">
        <v>330</v>
      </c>
      <c r="G91" s="228">
        <v>123.26</v>
      </c>
      <c r="H91" s="228">
        <v>8</v>
      </c>
      <c r="I91" s="242">
        <v>11675</v>
      </c>
      <c r="J91" s="256">
        <f>I91*0.65</f>
        <v>7588.75</v>
      </c>
    </row>
    <row r="92" spans="1:10" x14ac:dyDescent="0.2">
      <c r="A92" s="292" t="s">
        <v>280</v>
      </c>
      <c r="B92" s="292" t="s">
        <v>967</v>
      </c>
      <c r="C92" s="228" t="s">
        <v>778</v>
      </c>
      <c r="D92" s="228">
        <v>1000</v>
      </c>
      <c r="E92" s="228">
        <v>290</v>
      </c>
      <c r="F92" s="228">
        <v>430</v>
      </c>
      <c r="G92" s="228">
        <v>142.51</v>
      </c>
      <c r="H92" s="228">
        <v>8</v>
      </c>
      <c r="I92" s="242">
        <v>12100</v>
      </c>
      <c r="J92" s="256">
        <f>I92*0.65</f>
        <v>7865</v>
      </c>
    </row>
    <row r="93" spans="1:10" x14ac:dyDescent="0.2">
      <c r="A93" s="292" t="s">
        <v>130</v>
      </c>
      <c r="B93" s="292" t="s">
        <v>968</v>
      </c>
      <c r="C93" s="228" t="s">
        <v>778</v>
      </c>
      <c r="D93" s="228">
        <v>500</v>
      </c>
      <c r="E93" s="228">
        <v>290</v>
      </c>
      <c r="F93" s="228">
        <v>600</v>
      </c>
      <c r="G93" s="228">
        <v>93.3</v>
      </c>
      <c r="H93" s="228">
        <v>8</v>
      </c>
      <c r="I93" s="242">
        <v>14708</v>
      </c>
      <c r="J93" s="256">
        <f>I93*0.65</f>
        <v>9560.2000000000007</v>
      </c>
    </row>
    <row r="94" spans="1:10" x14ac:dyDescent="0.2">
      <c r="A94" s="195" t="s">
        <v>969</v>
      </c>
      <c r="B94" s="216"/>
      <c r="C94" s="216"/>
      <c r="D94" s="216"/>
      <c r="E94" s="216"/>
      <c r="F94" s="216"/>
      <c r="G94" s="216"/>
      <c r="H94" s="216"/>
      <c r="I94" s="239"/>
      <c r="J94" s="253" t="str">
        <f>IFERROR(I94/#REF!-1,"")</f>
        <v/>
      </c>
    </row>
    <row r="95" spans="1:10" x14ac:dyDescent="0.2">
      <c r="A95" s="196" t="s">
        <v>970</v>
      </c>
      <c r="B95" s="217"/>
      <c r="C95" s="217"/>
      <c r="D95" s="217"/>
      <c r="E95" s="217"/>
      <c r="F95" s="217"/>
      <c r="G95" s="217"/>
      <c r="H95" s="217"/>
      <c r="I95" s="240"/>
      <c r="J95" s="254" t="str">
        <f>IFERROR(I95/#REF!-1,"")</f>
        <v/>
      </c>
    </row>
    <row r="96" spans="1:10" x14ac:dyDescent="0.2">
      <c r="A96" s="293" t="s">
        <v>1387</v>
      </c>
      <c r="B96" s="292" t="s">
        <v>971</v>
      </c>
      <c r="C96" s="228" t="s">
        <v>915</v>
      </c>
      <c r="D96" s="228">
        <v>1000</v>
      </c>
      <c r="E96" s="228">
        <v>380</v>
      </c>
      <c r="F96" s="228">
        <v>310</v>
      </c>
      <c r="G96" s="228">
        <v>131.69999999999999</v>
      </c>
      <c r="H96" s="228">
        <v>6</v>
      </c>
      <c r="I96" s="243">
        <v>5717</v>
      </c>
      <c r="J96" s="257">
        <f>I96*0.65</f>
        <v>3716.05</v>
      </c>
    </row>
    <row r="97" spans="1:10" x14ac:dyDescent="0.2">
      <c r="A97" s="293" t="s">
        <v>1388</v>
      </c>
      <c r="B97" s="292" t="s">
        <v>972</v>
      </c>
      <c r="C97" s="228" t="s">
        <v>915</v>
      </c>
      <c r="D97" s="228">
        <v>1000</v>
      </c>
      <c r="E97" s="228">
        <v>380</v>
      </c>
      <c r="F97" s="228">
        <v>360</v>
      </c>
      <c r="G97" s="228">
        <v>140.80000000000001</v>
      </c>
      <c r="H97" s="228">
        <v>6</v>
      </c>
      <c r="I97" s="243">
        <v>6000</v>
      </c>
      <c r="J97" s="257">
        <f t="shared" ref="J97:J105" si="3">I97*0.65</f>
        <v>3900</v>
      </c>
    </row>
    <row r="98" spans="1:10" x14ac:dyDescent="0.2">
      <c r="A98" s="293" t="s">
        <v>1389</v>
      </c>
      <c r="B98" s="292" t="s">
        <v>973</v>
      </c>
      <c r="C98" s="228" t="s">
        <v>915</v>
      </c>
      <c r="D98" s="228">
        <v>1000</v>
      </c>
      <c r="E98" s="228">
        <v>380</v>
      </c>
      <c r="F98" s="228">
        <v>410</v>
      </c>
      <c r="G98" s="228">
        <v>151.80000000000001</v>
      </c>
      <c r="H98" s="228">
        <v>6</v>
      </c>
      <c r="I98" s="243">
        <v>6333</v>
      </c>
      <c r="J98" s="257">
        <f t="shared" si="3"/>
        <v>4116.45</v>
      </c>
    </row>
    <row r="99" spans="1:10" x14ac:dyDescent="0.2">
      <c r="A99" s="293" t="s">
        <v>1390</v>
      </c>
      <c r="B99" s="292" t="s">
        <v>974</v>
      </c>
      <c r="C99" s="228" t="s">
        <v>915</v>
      </c>
      <c r="D99" s="228">
        <v>1000</v>
      </c>
      <c r="E99" s="228">
        <v>380</v>
      </c>
      <c r="F99" s="228">
        <v>610</v>
      </c>
      <c r="G99" s="228">
        <v>190</v>
      </c>
      <c r="H99" s="228">
        <v>6</v>
      </c>
      <c r="I99" s="243">
        <v>7475</v>
      </c>
      <c r="J99" s="257">
        <f t="shared" si="3"/>
        <v>4858.75</v>
      </c>
    </row>
    <row r="100" spans="1:10" x14ac:dyDescent="0.2">
      <c r="A100" s="293" t="s">
        <v>980</v>
      </c>
      <c r="B100" s="292" t="s">
        <v>981</v>
      </c>
      <c r="C100" s="228" t="s">
        <v>915</v>
      </c>
      <c r="D100" s="228">
        <v>500</v>
      </c>
      <c r="E100" s="228">
        <v>380</v>
      </c>
      <c r="F100" s="228">
        <v>440</v>
      </c>
      <c r="G100" s="228">
        <v>79.5</v>
      </c>
      <c r="H100" s="228">
        <v>10</v>
      </c>
      <c r="I100" s="243">
        <v>8983</v>
      </c>
      <c r="J100" s="257">
        <f t="shared" si="3"/>
        <v>5838.95</v>
      </c>
    </row>
    <row r="101" spans="1:10" x14ac:dyDescent="0.2">
      <c r="A101" s="293" t="s">
        <v>48</v>
      </c>
      <c r="B101" s="292" t="s">
        <v>982</v>
      </c>
      <c r="C101" s="228" t="s">
        <v>915</v>
      </c>
      <c r="D101" s="228">
        <v>500</v>
      </c>
      <c r="E101" s="228">
        <v>380</v>
      </c>
      <c r="F101" s="228">
        <v>440</v>
      </c>
      <c r="G101" s="228">
        <v>74.5</v>
      </c>
      <c r="H101" s="228">
        <v>10</v>
      </c>
      <c r="I101" s="243">
        <v>5442</v>
      </c>
      <c r="J101" s="257">
        <f t="shared" si="3"/>
        <v>3537.3</v>
      </c>
    </row>
    <row r="102" spans="1:10" x14ac:dyDescent="0.2">
      <c r="A102" s="293" t="s">
        <v>49</v>
      </c>
      <c r="B102" s="292" t="s">
        <v>983</v>
      </c>
      <c r="C102" s="228" t="s">
        <v>915</v>
      </c>
      <c r="D102" s="228">
        <v>500</v>
      </c>
      <c r="E102" s="228">
        <v>380</v>
      </c>
      <c r="F102" s="228">
        <v>440</v>
      </c>
      <c r="G102" s="228">
        <v>89.5</v>
      </c>
      <c r="H102" s="228">
        <v>10</v>
      </c>
      <c r="I102" s="243">
        <v>5583</v>
      </c>
      <c r="J102" s="257">
        <f t="shared" si="3"/>
        <v>3628.9500000000003</v>
      </c>
    </row>
    <row r="103" spans="1:10" x14ac:dyDescent="0.2">
      <c r="A103" s="293" t="s">
        <v>984</v>
      </c>
      <c r="B103" s="292" t="s">
        <v>985</v>
      </c>
      <c r="C103" s="228" t="s">
        <v>915</v>
      </c>
      <c r="D103" s="228">
        <v>500</v>
      </c>
      <c r="E103" s="228">
        <v>390</v>
      </c>
      <c r="F103" s="228">
        <v>950</v>
      </c>
      <c r="G103" s="228">
        <v>199.1</v>
      </c>
      <c r="H103" s="228">
        <v>6</v>
      </c>
      <c r="I103" s="243">
        <v>15567</v>
      </c>
      <c r="J103" s="257">
        <f t="shared" si="3"/>
        <v>10118.550000000001</v>
      </c>
    </row>
    <row r="104" spans="1:10" x14ac:dyDescent="0.2">
      <c r="A104" s="293" t="s">
        <v>986</v>
      </c>
      <c r="B104" s="292" t="s">
        <v>987</v>
      </c>
      <c r="C104" s="228" t="s">
        <v>915</v>
      </c>
      <c r="D104" s="228">
        <v>500</v>
      </c>
      <c r="E104" s="228">
        <v>390</v>
      </c>
      <c r="F104" s="228">
        <v>950</v>
      </c>
      <c r="G104" s="228">
        <v>159.80000000000001</v>
      </c>
      <c r="H104" s="228">
        <v>6</v>
      </c>
      <c r="I104" s="243">
        <v>13858</v>
      </c>
      <c r="J104" s="257">
        <f t="shared" si="3"/>
        <v>9007.7000000000007</v>
      </c>
    </row>
    <row r="105" spans="1:10" x14ac:dyDescent="0.2">
      <c r="A105" s="293" t="s">
        <v>1220</v>
      </c>
      <c r="B105" s="292" t="s">
        <v>1219</v>
      </c>
      <c r="C105" s="228" t="s">
        <v>915</v>
      </c>
      <c r="D105" s="228">
        <v>500</v>
      </c>
      <c r="E105" s="228">
        <v>390</v>
      </c>
      <c r="F105" s="228">
        <v>950</v>
      </c>
      <c r="G105" s="228">
        <v>199.1</v>
      </c>
      <c r="H105" s="228">
        <v>6</v>
      </c>
      <c r="I105" s="243">
        <v>10325</v>
      </c>
      <c r="J105" s="257">
        <f t="shared" si="3"/>
        <v>6711.25</v>
      </c>
    </row>
    <row r="106" spans="1:10" x14ac:dyDescent="0.2">
      <c r="A106" s="196" t="s">
        <v>988</v>
      </c>
      <c r="B106" s="217"/>
      <c r="C106" s="217"/>
      <c r="D106" s="217"/>
      <c r="E106" s="217"/>
      <c r="F106" s="217"/>
      <c r="G106" s="217"/>
      <c r="H106" s="217"/>
      <c r="I106" s="240"/>
      <c r="J106" s="254" t="str">
        <f>IFERROR(I106/#REF!-1,"")</f>
        <v/>
      </c>
    </row>
    <row r="107" spans="1:10" x14ac:dyDescent="0.2">
      <c r="A107" s="206" t="s">
        <v>1391</v>
      </c>
      <c r="B107" s="218" t="s">
        <v>989</v>
      </c>
      <c r="C107" s="291" t="s">
        <v>778</v>
      </c>
      <c r="D107" s="294">
        <v>498</v>
      </c>
      <c r="E107" s="295">
        <v>372</v>
      </c>
      <c r="F107" s="295">
        <v>65</v>
      </c>
      <c r="G107" s="296">
        <v>22</v>
      </c>
      <c r="H107" s="296">
        <v>50</v>
      </c>
      <c r="I107" s="242">
        <v>6050</v>
      </c>
      <c r="J107" s="256">
        <f>I107*0.65</f>
        <v>3932.5</v>
      </c>
    </row>
    <row r="108" spans="1:10" x14ac:dyDescent="0.2">
      <c r="A108" s="206" t="s">
        <v>1189</v>
      </c>
      <c r="B108" s="218" t="s">
        <v>1221</v>
      </c>
      <c r="C108" s="291" t="s">
        <v>777</v>
      </c>
      <c r="D108" s="294">
        <v>498</v>
      </c>
      <c r="E108" s="295">
        <v>372</v>
      </c>
      <c r="F108" s="295">
        <v>65</v>
      </c>
      <c r="G108" s="296">
        <v>15.56</v>
      </c>
      <c r="H108" s="296">
        <v>60</v>
      </c>
      <c r="I108" s="242">
        <v>4500</v>
      </c>
      <c r="J108" s="256">
        <f>I108*0.65</f>
        <v>2925</v>
      </c>
    </row>
    <row r="109" spans="1:10" x14ac:dyDescent="0.2">
      <c r="A109" s="196" t="s">
        <v>990</v>
      </c>
      <c r="B109" s="217"/>
      <c r="C109" s="217"/>
      <c r="D109" s="217"/>
      <c r="E109" s="217"/>
      <c r="F109" s="217"/>
      <c r="G109" s="217"/>
      <c r="H109" s="217"/>
      <c r="I109" s="240"/>
      <c r="J109" s="254" t="str">
        <f>IFERROR(I109/#REF!-1,"")</f>
        <v/>
      </c>
    </row>
    <row r="110" spans="1:10" x14ac:dyDescent="0.2">
      <c r="A110" s="285" t="s">
        <v>946</v>
      </c>
      <c r="B110" s="218" t="s">
        <v>947</v>
      </c>
      <c r="C110" s="228"/>
      <c r="D110" s="228"/>
      <c r="E110" s="228"/>
      <c r="F110" s="228"/>
      <c r="G110" s="228"/>
      <c r="H110" s="228"/>
      <c r="I110" s="243">
        <v>17</v>
      </c>
      <c r="J110" s="257">
        <f>I110*0.75</f>
        <v>12.75</v>
      </c>
    </row>
    <row r="111" spans="1:10" x14ac:dyDescent="0.2">
      <c r="A111" s="285" t="s">
        <v>948</v>
      </c>
      <c r="B111" s="218" t="s">
        <v>919</v>
      </c>
      <c r="C111" s="228"/>
      <c r="D111" s="228"/>
      <c r="E111" s="228"/>
      <c r="F111" s="228"/>
      <c r="G111" s="228"/>
      <c r="H111" s="228"/>
      <c r="I111" s="243">
        <v>17</v>
      </c>
      <c r="J111" s="257">
        <f>I111*0.75</f>
        <v>12.75</v>
      </c>
    </row>
    <row r="112" spans="1:10" x14ac:dyDescent="0.2">
      <c r="A112" s="196" t="s">
        <v>991</v>
      </c>
      <c r="B112" s="217"/>
      <c r="C112" s="217"/>
      <c r="D112" s="217"/>
      <c r="E112" s="217"/>
      <c r="F112" s="217"/>
      <c r="G112" s="217"/>
      <c r="H112" s="217"/>
      <c r="I112" s="240"/>
      <c r="J112" s="254" t="str">
        <f>IFERROR(I112/#REF!-1,"")</f>
        <v/>
      </c>
    </row>
    <row r="113" spans="1:10" s="398" customFormat="1" ht="25.5" x14ac:dyDescent="0.2">
      <c r="A113" s="404"/>
      <c r="B113" s="263" t="s">
        <v>1080</v>
      </c>
      <c r="C113" s="287"/>
      <c r="D113" s="287"/>
      <c r="E113" s="287"/>
      <c r="F113" s="287"/>
      <c r="G113" s="287"/>
      <c r="H113" s="287"/>
      <c r="I113" s="241">
        <v>840.00000000000011</v>
      </c>
      <c r="J113" s="255">
        <v>840</v>
      </c>
    </row>
    <row r="114" spans="1:10" x14ac:dyDescent="0.2">
      <c r="A114" s="196" t="s">
        <v>992</v>
      </c>
      <c r="B114" s="217"/>
      <c r="C114" s="217"/>
      <c r="D114" s="217"/>
      <c r="E114" s="217"/>
      <c r="F114" s="217"/>
      <c r="G114" s="217"/>
      <c r="H114" s="217"/>
      <c r="I114" s="240"/>
      <c r="J114" s="254" t="str">
        <f>IFERROR(I114/#REF!-1,"")</f>
        <v/>
      </c>
    </row>
    <row r="115" spans="1:10" x14ac:dyDescent="0.2">
      <c r="A115" s="197" t="s">
        <v>1392</v>
      </c>
      <c r="B115" s="220" t="s">
        <v>993</v>
      </c>
      <c r="C115" s="228"/>
      <c r="D115" s="228"/>
      <c r="E115" s="228"/>
      <c r="F115" s="228"/>
      <c r="G115" s="228"/>
      <c r="H115" s="228"/>
      <c r="I115" s="243">
        <v>2292</v>
      </c>
      <c r="J115" s="257">
        <f>I115*0.8</f>
        <v>1833.6000000000001</v>
      </c>
    </row>
    <row r="116" spans="1:10" x14ac:dyDescent="0.2">
      <c r="A116" s="195" t="s">
        <v>994</v>
      </c>
      <c r="B116" s="216"/>
      <c r="C116" s="216"/>
      <c r="D116" s="216"/>
      <c r="E116" s="216"/>
      <c r="F116" s="216"/>
      <c r="G116" s="216"/>
      <c r="H116" s="216"/>
      <c r="I116" s="239"/>
      <c r="J116" s="253" t="str">
        <f>IFERROR(I116/#REF!-1,"")</f>
        <v/>
      </c>
    </row>
    <row r="117" spans="1:10" x14ac:dyDescent="0.2">
      <c r="A117" s="532" t="s">
        <v>1213</v>
      </c>
      <c r="B117" s="533"/>
      <c r="C117" s="533"/>
      <c r="D117" s="533"/>
      <c r="E117" s="533"/>
      <c r="F117" s="533"/>
      <c r="G117" s="533"/>
      <c r="H117" s="533"/>
      <c r="I117" s="533"/>
      <c r="J117" s="534"/>
    </row>
    <row r="118" spans="1:10" x14ac:dyDescent="0.2">
      <c r="A118" s="348">
        <v>47414</v>
      </c>
      <c r="B118" s="351" t="s">
        <v>1209</v>
      </c>
      <c r="C118" s="350" t="s">
        <v>777</v>
      </c>
      <c r="D118" s="350">
        <v>1000</v>
      </c>
      <c r="E118" s="350">
        <v>380</v>
      </c>
      <c r="F118" s="350">
        <v>310</v>
      </c>
      <c r="G118" s="350">
        <v>160</v>
      </c>
      <c r="H118" s="350">
        <v>6</v>
      </c>
      <c r="I118" s="349">
        <v>15158</v>
      </c>
      <c r="J118" s="347">
        <f>I118*0.65</f>
        <v>9852.7000000000007</v>
      </c>
    </row>
    <row r="119" spans="1:10" x14ac:dyDescent="0.2">
      <c r="A119" s="348">
        <v>47514</v>
      </c>
      <c r="B119" s="351" t="s">
        <v>1210</v>
      </c>
      <c r="C119" s="350" t="s">
        <v>777</v>
      </c>
      <c r="D119" s="350">
        <v>1000</v>
      </c>
      <c r="E119" s="350">
        <v>380</v>
      </c>
      <c r="F119" s="350">
        <v>360</v>
      </c>
      <c r="G119" s="350">
        <v>171</v>
      </c>
      <c r="H119" s="350">
        <v>6</v>
      </c>
      <c r="I119" s="349">
        <v>15442</v>
      </c>
      <c r="J119" s="347">
        <f t="shared" ref="J119:J124" si="4">I119*0.65</f>
        <v>10037.300000000001</v>
      </c>
    </row>
    <row r="120" spans="1:10" x14ac:dyDescent="0.2">
      <c r="A120" s="348">
        <v>47014</v>
      </c>
      <c r="B120" s="351" t="s">
        <v>1211</v>
      </c>
      <c r="C120" s="350" t="s">
        <v>777</v>
      </c>
      <c r="D120" s="350">
        <v>1000</v>
      </c>
      <c r="E120" s="350">
        <v>380</v>
      </c>
      <c r="F120" s="350">
        <v>410</v>
      </c>
      <c r="G120" s="350">
        <v>182</v>
      </c>
      <c r="H120" s="350">
        <v>6</v>
      </c>
      <c r="I120" s="349">
        <v>15775</v>
      </c>
      <c r="J120" s="347">
        <f t="shared" si="4"/>
        <v>10253.75</v>
      </c>
    </row>
    <row r="121" spans="1:10" x14ac:dyDescent="0.2">
      <c r="A121" s="348">
        <v>47614</v>
      </c>
      <c r="B121" s="351" t="s">
        <v>1212</v>
      </c>
      <c r="C121" s="350" t="s">
        <v>777</v>
      </c>
      <c r="D121" s="350">
        <v>1000</v>
      </c>
      <c r="E121" s="350">
        <v>380</v>
      </c>
      <c r="F121" s="350">
        <v>610</v>
      </c>
      <c r="G121" s="350">
        <v>220</v>
      </c>
      <c r="H121" s="350">
        <v>3</v>
      </c>
      <c r="I121" s="349">
        <v>16917</v>
      </c>
      <c r="J121" s="347">
        <f t="shared" si="4"/>
        <v>10996.050000000001</v>
      </c>
    </row>
    <row r="122" spans="1:10" x14ac:dyDescent="0.2">
      <c r="A122" s="348" t="s">
        <v>1214</v>
      </c>
      <c r="B122" s="351" t="s">
        <v>1215</v>
      </c>
      <c r="C122" s="350" t="s">
        <v>777</v>
      </c>
      <c r="D122" s="350">
        <v>500</v>
      </c>
      <c r="E122" s="350">
        <v>380</v>
      </c>
      <c r="F122" s="350">
        <v>440</v>
      </c>
      <c r="G122" s="350">
        <v>95.06</v>
      </c>
      <c r="H122" s="350">
        <v>6</v>
      </c>
      <c r="I122" s="349">
        <v>13925</v>
      </c>
      <c r="J122" s="347">
        <f t="shared" si="4"/>
        <v>9051.25</v>
      </c>
    </row>
    <row r="123" spans="1:10" x14ac:dyDescent="0.2">
      <c r="A123" s="348">
        <v>47814</v>
      </c>
      <c r="B123" s="351" t="s">
        <v>1216</v>
      </c>
      <c r="C123" s="350" t="s">
        <v>777</v>
      </c>
      <c r="D123" s="350">
        <v>500</v>
      </c>
      <c r="E123" s="350">
        <v>390</v>
      </c>
      <c r="F123" s="350">
        <v>950</v>
      </c>
      <c r="G123" s="350">
        <v>198.62</v>
      </c>
      <c r="H123" s="350">
        <v>6</v>
      </c>
      <c r="I123" s="349">
        <v>20508</v>
      </c>
      <c r="J123" s="347">
        <f t="shared" si="4"/>
        <v>13330.2</v>
      </c>
    </row>
    <row r="124" spans="1:10" x14ac:dyDescent="0.2">
      <c r="A124" s="348" t="s">
        <v>1217</v>
      </c>
      <c r="B124" s="351" t="s">
        <v>1218</v>
      </c>
      <c r="C124" s="350" t="s">
        <v>777</v>
      </c>
      <c r="D124" s="350">
        <v>500</v>
      </c>
      <c r="E124" s="350">
        <v>390</v>
      </c>
      <c r="F124" s="350">
        <v>950</v>
      </c>
      <c r="G124" s="350">
        <v>178.66</v>
      </c>
      <c r="H124" s="350">
        <v>6</v>
      </c>
      <c r="I124" s="349">
        <v>18000</v>
      </c>
      <c r="J124" s="347">
        <f t="shared" si="4"/>
        <v>11700</v>
      </c>
    </row>
    <row r="125" spans="1:10" x14ac:dyDescent="0.2">
      <c r="A125" s="196" t="s">
        <v>995</v>
      </c>
      <c r="B125" s="217"/>
      <c r="C125" s="217"/>
      <c r="D125" s="217"/>
      <c r="E125" s="217"/>
      <c r="F125" s="217"/>
      <c r="G125" s="217"/>
      <c r="H125" s="217"/>
      <c r="I125" s="240"/>
      <c r="J125" s="254" t="str">
        <f>IFERROR(I125/#REF!-1,"")</f>
        <v/>
      </c>
    </row>
    <row r="126" spans="1:10" x14ac:dyDescent="0.2">
      <c r="A126" s="204" t="s">
        <v>20</v>
      </c>
      <c r="B126" s="204" t="s">
        <v>996</v>
      </c>
      <c r="C126" s="291" t="s">
        <v>778</v>
      </c>
      <c r="D126" s="228">
        <v>1000</v>
      </c>
      <c r="E126" s="228">
        <v>380</v>
      </c>
      <c r="F126" s="228">
        <v>310</v>
      </c>
      <c r="G126" s="228">
        <v>170.28</v>
      </c>
      <c r="H126" s="228">
        <v>6</v>
      </c>
      <c r="I126" s="242">
        <v>18258</v>
      </c>
      <c r="J126" s="256">
        <f>I126*0.65</f>
        <v>11867.7</v>
      </c>
    </row>
    <row r="127" spans="1:10" x14ac:dyDescent="0.2">
      <c r="A127" s="204" t="s">
        <v>21</v>
      </c>
      <c r="B127" s="204" t="s">
        <v>997</v>
      </c>
      <c r="C127" s="291" t="s">
        <v>778</v>
      </c>
      <c r="D127" s="228">
        <v>1000</v>
      </c>
      <c r="E127" s="228">
        <v>380</v>
      </c>
      <c r="F127" s="228">
        <v>360</v>
      </c>
      <c r="G127" s="228">
        <v>179.38</v>
      </c>
      <c r="H127" s="228">
        <v>6</v>
      </c>
      <c r="I127" s="242">
        <v>18542</v>
      </c>
      <c r="J127" s="256">
        <f t="shared" ref="J127:J132" si="5">I127*0.65</f>
        <v>12052.300000000001</v>
      </c>
    </row>
    <row r="128" spans="1:10" x14ac:dyDescent="0.2">
      <c r="A128" s="204" t="s">
        <v>14</v>
      </c>
      <c r="B128" s="204" t="s">
        <v>998</v>
      </c>
      <c r="C128" s="291" t="s">
        <v>778</v>
      </c>
      <c r="D128" s="228">
        <v>1000</v>
      </c>
      <c r="E128" s="228">
        <v>380</v>
      </c>
      <c r="F128" s="228">
        <v>410</v>
      </c>
      <c r="G128" s="228">
        <v>190.38</v>
      </c>
      <c r="H128" s="228">
        <v>6</v>
      </c>
      <c r="I128" s="242">
        <v>18875</v>
      </c>
      <c r="J128" s="256">
        <f t="shared" si="5"/>
        <v>12268.75</v>
      </c>
    </row>
    <row r="129" spans="1:10" x14ac:dyDescent="0.2">
      <c r="A129" s="204" t="s">
        <v>107</v>
      </c>
      <c r="B129" s="204" t="s">
        <v>999</v>
      </c>
      <c r="C129" s="291" t="s">
        <v>778</v>
      </c>
      <c r="D129" s="228">
        <v>1000</v>
      </c>
      <c r="E129" s="228">
        <v>380</v>
      </c>
      <c r="F129" s="228">
        <v>610</v>
      </c>
      <c r="G129" s="228">
        <v>264.72000000000003</v>
      </c>
      <c r="H129" s="228">
        <v>6</v>
      </c>
      <c r="I129" s="242">
        <v>20017</v>
      </c>
      <c r="J129" s="256">
        <f t="shared" si="5"/>
        <v>13011.050000000001</v>
      </c>
    </row>
    <row r="130" spans="1:10" x14ac:dyDescent="0.2">
      <c r="A130" s="298" t="s">
        <v>47</v>
      </c>
      <c r="B130" s="204" t="s">
        <v>1000</v>
      </c>
      <c r="C130" s="291" t="s">
        <v>778</v>
      </c>
      <c r="D130" s="228">
        <v>500</v>
      </c>
      <c r="E130" s="228">
        <v>380</v>
      </c>
      <c r="F130" s="228">
        <v>440</v>
      </c>
      <c r="G130" s="228">
        <v>98.14</v>
      </c>
      <c r="H130" s="228">
        <v>10</v>
      </c>
      <c r="I130" s="242">
        <v>15367</v>
      </c>
      <c r="J130" s="256">
        <f t="shared" si="5"/>
        <v>9988.5500000000011</v>
      </c>
    </row>
    <row r="131" spans="1:10" x14ac:dyDescent="0.2">
      <c r="A131" s="298" t="s">
        <v>1001</v>
      </c>
      <c r="B131" s="204" t="s">
        <v>1002</v>
      </c>
      <c r="C131" s="291" t="s">
        <v>778</v>
      </c>
      <c r="D131" s="228">
        <v>500</v>
      </c>
      <c r="E131" s="228">
        <v>380</v>
      </c>
      <c r="F131" s="228">
        <v>950</v>
      </c>
      <c r="G131" s="228">
        <v>221.11</v>
      </c>
      <c r="H131" s="228">
        <v>6</v>
      </c>
      <c r="I131" s="242">
        <v>21950</v>
      </c>
      <c r="J131" s="256">
        <f t="shared" si="5"/>
        <v>14267.5</v>
      </c>
    </row>
    <row r="132" spans="1:10" x14ac:dyDescent="0.2">
      <c r="A132" s="298" t="s">
        <v>1003</v>
      </c>
      <c r="B132" s="204" t="s">
        <v>1004</v>
      </c>
      <c r="C132" s="291" t="s">
        <v>778</v>
      </c>
      <c r="D132" s="228">
        <v>500</v>
      </c>
      <c r="E132" s="228">
        <v>380</v>
      </c>
      <c r="F132" s="228">
        <v>950</v>
      </c>
      <c r="G132" s="228">
        <v>181.7</v>
      </c>
      <c r="H132" s="228">
        <v>6</v>
      </c>
      <c r="I132" s="242">
        <v>20242</v>
      </c>
      <c r="J132" s="256">
        <f t="shared" si="5"/>
        <v>13157.300000000001</v>
      </c>
    </row>
    <row r="133" spans="1:10" x14ac:dyDescent="0.2">
      <c r="A133" s="195" t="s">
        <v>1005</v>
      </c>
      <c r="B133" s="216"/>
      <c r="C133" s="216"/>
      <c r="D133" s="216"/>
      <c r="E133" s="216"/>
      <c r="F133" s="216"/>
      <c r="G133" s="216"/>
      <c r="H133" s="216"/>
      <c r="I133" s="239"/>
      <c r="J133" s="253" t="str">
        <f>IFERROR(I133/#REF!-1,"")</f>
        <v/>
      </c>
    </row>
    <row r="134" spans="1:10" x14ac:dyDescent="0.2">
      <c r="A134" s="196" t="s">
        <v>1006</v>
      </c>
      <c r="B134" s="217"/>
      <c r="C134" s="217"/>
      <c r="D134" s="217"/>
      <c r="E134" s="217"/>
      <c r="F134" s="217"/>
      <c r="G134" s="217"/>
      <c r="H134" s="217"/>
      <c r="I134" s="240"/>
      <c r="J134" s="254" t="str">
        <f>IFERROR(I134/#REF!-1,"")</f>
        <v/>
      </c>
    </row>
    <row r="135" spans="1:10" x14ac:dyDescent="0.2">
      <c r="A135" s="198" t="s">
        <v>1393</v>
      </c>
      <c r="B135" s="198" t="s">
        <v>1007</v>
      </c>
      <c r="C135" s="297" t="s">
        <v>915</v>
      </c>
      <c r="D135" s="228">
        <v>1000</v>
      </c>
      <c r="E135" s="228">
        <v>520</v>
      </c>
      <c r="F135" s="228">
        <v>410</v>
      </c>
      <c r="G135" s="228">
        <v>228.38</v>
      </c>
      <c r="H135" s="228">
        <v>4</v>
      </c>
      <c r="I135" s="243">
        <v>11433</v>
      </c>
      <c r="J135" s="257">
        <f>I135*0.65</f>
        <v>7431.45</v>
      </c>
    </row>
    <row r="136" spans="1:10" s="398" customFormat="1" x14ac:dyDescent="0.2">
      <c r="A136" s="404" t="s">
        <v>1394</v>
      </c>
      <c r="B136" s="404" t="s">
        <v>1008</v>
      </c>
      <c r="C136" s="297" t="s">
        <v>915</v>
      </c>
      <c r="D136" s="287">
        <v>1000</v>
      </c>
      <c r="E136" s="287">
        <v>520</v>
      </c>
      <c r="F136" s="287">
        <v>460</v>
      </c>
      <c r="G136" s="287">
        <v>242.82</v>
      </c>
      <c r="H136" s="287">
        <v>4</v>
      </c>
      <c r="I136" s="241">
        <v>11950</v>
      </c>
      <c r="J136" s="255">
        <f t="shared" ref="J136:J144" si="6">I136*0.65</f>
        <v>7767.5</v>
      </c>
    </row>
    <row r="137" spans="1:10" x14ac:dyDescent="0.2">
      <c r="A137" s="198" t="s">
        <v>1395</v>
      </c>
      <c r="B137" s="198" t="s">
        <v>1009</v>
      </c>
      <c r="C137" s="297" t="s">
        <v>915</v>
      </c>
      <c r="D137" s="228">
        <v>1000</v>
      </c>
      <c r="E137" s="228">
        <v>520</v>
      </c>
      <c r="F137" s="228">
        <v>510</v>
      </c>
      <c r="G137" s="228">
        <v>256.75</v>
      </c>
      <c r="H137" s="228">
        <v>4</v>
      </c>
      <c r="I137" s="243">
        <v>12400</v>
      </c>
      <c r="J137" s="257">
        <f t="shared" si="6"/>
        <v>8060</v>
      </c>
    </row>
    <row r="138" spans="1:10" x14ac:dyDescent="0.2">
      <c r="A138" s="198" t="s">
        <v>1396</v>
      </c>
      <c r="B138" s="198" t="s">
        <v>1010</v>
      </c>
      <c r="C138" s="297" t="s">
        <v>915</v>
      </c>
      <c r="D138" s="228">
        <v>1000</v>
      </c>
      <c r="E138" s="228">
        <v>520</v>
      </c>
      <c r="F138" s="228">
        <v>610</v>
      </c>
      <c r="G138" s="228">
        <v>269.41000000000003</v>
      </c>
      <c r="H138" s="228">
        <v>4</v>
      </c>
      <c r="I138" s="243">
        <v>12950</v>
      </c>
      <c r="J138" s="257">
        <f t="shared" si="6"/>
        <v>8417.5</v>
      </c>
    </row>
    <row r="139" spans="1:10" x14ac:dyDescent="0.2">
      <c r="A139" s="201" t="s">
        <v>1015</v>
      </c>
      <c r="B139" s="198" t="s">
        <v>1016</v>
      </c>
      <c r="C139" s="297" t="s">
        <v>915</v>
      </c>
      <c r="D139" s="228">
        <v>1000</v>
      </c>
      <c r="E139" s="228">
        <v>520</v>
      </c>
      <c r="F139" s="228">
        <v>950</v>
      </c>
      <c r="G139" s="228">
        <v>824.59</v>
      </c>
      <c r="H139" s="228">
        <v>2</v>
      </c>
      <c r="I139" s="243">
        <v>13533</v>
      </c>
      <c r="J139" s="257">
        <f t="shared" si="6"/>
        <v>8796.4500000000007</v>
      </c>
    </row>
    <row r="140" spans="1:10" x14ac:dyDescent="0.2">
      <c r="A140" s="201" t="s">
        <v>1017</v>
      </c>
      <c r="B140" s="198" t="s">
        <v>1018</v>
      </c>
      <c r="C140" s="297" t="s">
        <v>915</v>
      </c>
      <c r="D140" s="228">
        <v>1000</v>
      </c>
      <c r="E140" s="228">
        <v>520</v>
      </c>
      <c r="F140" s="228">
        <v>950</v>
      </c>
      <c r="G140" s="228">
        <v>362.6</v>
      </c>
      <c r="H140" s="228">
        <v>2</v>
      </c>
      <c r="I140" s="243">
        <v>11933</v>
      </c>
      <c r="J140" s="257">
        <f t="shared" si="6"/>
        <v>7756.45</v>
      </c>
    </row>
    <row r="141" spans="1:10" x14ac:dyDescent="0.2">
      <c r="A141" s="201" t="s">
        <v>248</v>
      </c>
      <c r="B141" s="198" t="s">
        <v>247</v>
      </c>
      <c r="C141" s="297" t="s">
        <v>915</v>
      </c>
      <c r="D141" s="228">
        <v>1000</v>
      </c>
      <c r="E141" s="228">
        <v>520</v>
      </c>
      <c r="F141" s="228">
        <v>950</v>
      </c>
      <c r="G141" s="228">
        <v>462</v>
      </c>
      <c r="H141" s="228">
        <v>2</v>
      </c>
      <c r="I141" s="243">
        <v>7592</v>
      </c>
      <c r="J141" s="257">
        <f t="shared" si="6"/>
        <v>4934.8</v>
      </c>
    </row>
    <row r="142" spans="1:10" x14ac:dyDescent="0.2">
      <c r="A142" s="201" t="s">
        <v>1019</v>
      </c>
      <c r="B142" s="198" t="s">
        <v>1020</v>
      </c>
      <c r="C142" s="297" t="s">
        <v>915</v>
      </c>
      <c r="D142" s="228">
        <v>1000</v>
      </c>
      <c r="E142" s="228">
        <v>520</v>
      </c>
      <c r="F142" s="228">
        <v>950</v>
      </c>
      <c r="G142" s="228">
        <v>473.6</v>
      </c>
      <c r="H142" s="228">
        <v>2</v>
      </c>
      <c r="I142" s="243">
        <v>11333</v>
      </c>
      <c r="J142" s="257">
        <f t="shared" si="6"/>
        <v>7366.45</v>
      </c>
    </row>
    <row r="143" spans="1:10" x14ac:dyDescent="0.2">
      <c r="A143" s="201" t="s">
        <v>1021</v>
      </c>
      <c r="B143" s="198" t="s">
        <v>1022</v>
      </c>
      <c r="C143" s="297" t="s">
        <v>915</v>
      </c>
      <c r="D143" s="228">
        <v>1000</v>
      </c>
      <c r="E143" s="228">
        <v>520</v>
      </c>
      <c r="F143" s="228">
        <v>950</v>
      </c>
      <c r="G143" s="228">
        <v>421.5</v>
      </c>
      <c r="H143" s="228">
        <v>2</v>
      </c>
      <c r="I143" s="243">
        <v>10583</v>
      </c>
      <c r="J143" s="257">
        <f t="shared" si="6"/>
        <v>6878.95</v>
      </c>
    </row>
    <row r="144" spans="1:10" x14ac:dyDescent="0.2">
      <c r="A144" s="201" t="s">
        <v>1023</v>
      </c>
      <c r="B144" s="198" t="s">
        <v>1024</v>
      </c>
      <c r="C144" s="297" t="s">
        <v>915</v>
      </c>
      <c r="D144" s="228">
        <v>1000</v>
      </c>
      <c r="E144" s="228">
        <v>520</v>
      </c>
      <c r="F144" s="228">
        <v>950</v>
      </c>
      <c r="G144" s="228">
        <v>462</v>
      </c>
      <c r="H144" s="228">
        <v>2</v>
      </c>
      <c r="I144" s="243">
        <v>7492</v>
      </c>
      <c r="J144" s="257">
        <f t="shared" si="6"/>
        <v>4869.8</v>
      </c>
    </row>
    <row r="145" spans="1:10" x14ac:dyDescent="0.2">
      <c r="A145" s="196" t="s">
        <v>1025</v>
      </c>
      <c r="B145" s="217"/>
      <c r="C145" s="217"/>
      <c r="D145" s="217"/>
      <c r="E145" s="217"/>
      <c r="F145" s="217"/>
      <c r="G145" s="217"/>
      <c r="H145" s="217"/>
      <c r="I145" s="240"/>
      <c r="J145" s="254" t="str">
        <f>IFERROR(I145/#REF!-1,"")</f>
        <v/>
      </c>
    </row>
    <row r="146" spans="1:10" x14ac:dyDescent="0.2">
      <c r="A146" s="207" t="s">
        <v>1026</v>
      </c>
      <c r="B146" s="218" t="s">
        <v>1093</v>
      </c>
      <c r="C146" s="299" t="s">
        <v>1027</v>
      </c>
      <c r="D146" s="228"/>
      <c r="E146" s="228"/>
      <c r="F146" s="228"/>
      <c r="G146" s="228">
        <v>30.3</v>
      </c>
      <c r="H146" s="228"/>
      <c r="I146" s="242">
        <v>7642</v>
      </c>
      <c r="J146" s="256">
        <f>I146*0.65</f>
        <v>4967.3</v>
      </c>
    </row>
    <row r="147" spans="1:10" x14ac:dyDescent="0.2">
      <c r="A147" s="196" t="s">
        <v>1028</v>
      </c>
      <c r="B147" s="217"/>
      <c r="C147" s="217"/>
      <c r="D147" s="217"/>
      <c r="E147" s="217"/>
      <c r="F147" s="217"/>
      <c r="G147" s="217"/>
      <c r="H147" s="217"/>
      <c r="I147" s="240"/>
      <c r="J147" s="254" t="str">
        <f>IFERROR(I147/#REF!-1,"")</f>
        <v/>
      </c>
    </row>
    <row r="148" spans="1:10" x14ac:dyDescent="0.2">
      <c r="A148" s="206" t="s">
        <v>946</v>
      </c>
      <c r="B148" s="218" t="s">
        <v>947</v>
      </c>
      <c r="C148" s="228"/>
      <c r="D148" s="228"/>
      <c r="E148" s="228"/>
      <c r="F148" s="228"/>
      <c r="G148" s="228"/>
      <c r="H148" s="228"/>
      <c r="I148" s="243">
        <v>17</v>
      </c>
      <c r="J148" s="257">
        <f>I148*0.75</f>
        <v>12.75</v>
      </c>
    </row>
    <row r="149" spans="1:10" x14ac:dyDescent="0.2">
      <c r="A149" s="206" t="s">
        <v>948</v>
      </c>
      <c r="B149" s="218" t="s">
        <v>919</v>
      </c>
      <c r="C149" s="228"/>
      <c r="D149" s="228"/>
      <c r="E149" s="228"/>
      <c r="F149" s="228"/>
      <c r="G149" s="228"/>
      <c r="H149" s="228"/>
      <c r="I149" s="243">
        <v>17</v>
      </c>
      <c r="J149" s="257">
        <f>I149*0.75</f>
        <v>12.75</v>
      </c>
    </row>
    <row r="150" spans="1:10" x14ac:dyDescent="0.2">
      <c r="A150" s="196" t="s">
        <v>1029</v>
      </c>
      <c r="B150" s="217"/>
      <c r="C150" s="217"/>
      <c r="D150" s="217"/>
      <c r="E150" s="217"/>
      <c r="F150" s="217"/>
      <c r="G150" s="217"/>
      <c r="H150" s="217"/>
      <c r="I150" s="240"/>
      <c r="J150" s="254" t="str">
        <f>IFERROR(I150/#REF!-1,"")</f>
        <v/>
      </c>
    </row>
    <row r="151" spans="1:10" s="398" customFormat="1" ht="25.5" x14ac:dyDescent="0.2">
      <c r="A151" s="404"/>
      <c r="B151" s="263" t="s">
        <v>1081</v>
      </c>
      <c r="C151" s="287"/>
      <c r="D151" s="287"/>
      <c r="E151" s="287"/>
      <c r="F151" s="287"/>
      <c r="G151" s="287"/>
      <c r="H151" s="287"/>
      <c r="I151" s="241">
        <v>877.33333333333348</v>
      </c>
      <c r="J151" s="255">
        <v>877</v>
      </c>
    </row>
    <row r="152" spans="1:10" x14ac:dyDescent="0.2">
      <c r="A152" s="196" t="s">
        <v>1030</v>
      </c>
      <c r="B152" s="217"/>
      <c r="C152" s="217"/>
      <c r="D152" s="217"/>
      <c r="E152" s="217"/>
      <c r="F152" s="217"/>
      <c r="G152" s="217"/>
      <c r="H152" s="217"/>
      <c r="I152" s="240"/>
      <c r="J152" s="254" t="str">
        <f>IFERROR(I152/#REF!-1,"")</f>
        <v/>
      </c>
    </row>
    <row r="153" spans="1:10" s="398" customFormat="1" x14ac:dyDescent="0.2">
      <c r="A153" s="399" t="s">
        <v>1031</v>
      </c>
      <c r="B153" s="400" t="s">
        <v>1032</v>
      </c>
      <c r="C153" s="287"/>
      <c r="D153" s="287"/>
      <c r="E153" s="287"/>
      <c r="F153" s="287"/>
      <c r="G153" s="287"/>
      <c r="H153" s="287"/>
      <c r="I153" s="241">
        <v>615</v>
      </c>
      <c r="J153" s="255">
        <f>I153*0.8</f>
        <v>492</v>
      </c>
    </row>
    <row r="154" spans="1:10" s="398" customFormat="1" x14ac:dyDescent="0.2">
      <c r="A154" s="399" t="s">
        <v>1033</v>
      </c>
      <c r="B154" s="400" t="s">
        <v>1034</v>
      </c>
      <c r="C154" s="287"/>
      <c r="D154" s="287"/>
      <c r="E154" s="287"/>
      <c r="F154" s="287"/>
      <c r="G154" s="287"/>
      <c r="H154" s="287"/>
      <c r="I154" s="241">
        <v>1627</v>
      </c>
      <c r="J154" s="255">
        <f t="shared" ref="J154:J160" si="7">I154*0.8</f>
        <v>1301.6000000000001</v>
      </c>
    </row>
    <row r="155" spans="1:10" s="398" customFormat="1" x14ac:dyDescent="0.2">
      <c r="A155" s="399" t="s">
        <v>1035</v>
      </c>
      <c r="B155" s="400" t="s">
        <v>1036</v>
      </c>
      <c r="C155" s="287"/>
      <c r="D155" s="287"/>
      <c r="E155" s="287"/>
      <c r="F155" s="287"/>
      <c r="G155" s="287"/>
      <c r="H155" s="287"/>
      <c r="I155" s="241">
        <v>698</v>
      </c>
      <c r="J155" s="255">
        <f t="shared" si="7"/>
        <v>558.4</v>
      </c>
    </row>
    <row r="156" spans="1:10" s="398" customFormat="1" x14ac:dyDescent="0.2">
      <c r="A156" s="399" t="s">
        <v>1037</v>
      </c>
      <c r="B156" s="400" t="s">
        <v>1038</v>
      </c>
      <c r="C156" s="287"/>
      <c r="D156" s="287"/>
      <c r="E156" s="287"/>
      <c r="F156" s="287"/>
      <c r="G156" s="287"/>
      <c r="H156" s="287"/>
      <c r="I156" s="241">
        <v>1755</v>
      </c>
      <c r="J156" s="255">
        <f t="shared" si="7"/>
        <v>1404</v>
      </c>
    </row>
    <row r="157" spans="1:10" s="398" customFormat="1" x14ac:dyDescent="0.2">
      <c r="A157" s="399" t="s">
        <v>1039</v>
      </c>
      <c r="B157" s="400" t="s">
        <v>1040</v>
      </c>
      <c r="C157" s="287"/>
      <c r="D157" s="287"/>
      <c r="E157" s="287"/>
      <c r="F157" s="287"/>
      <c r="G157" s="287"/>
      <c r="H157" s="287"/>
      <c r="I157" s="241">
        <v>782</v>
      </c>
      <c r="J157" s="255">
        <f t="shared" si="7"/>
        <v>625.6</v>
      </c>
    </row>
    <row r="158" spans="1:10" s="398" customFormat="1" x14ac:dyDescent="0.2">
      <c r="A158" s="399" t="s">
        <v>1041</v>
      </c>
      <c r="B158" s="400" t="s">
        <v>1042</v>
      </c>
      <c r="C158" s="287"/>
      <c r="D158" s="287"/>
      <c r="E158" s="287"/>
      <c r="F158" s="287"/>
      <c r="G158" s="287"/>
      <c r="H158" s="287"/>
      <c r="I158" s="241">
        <v>1887</v>
      </c>
      <c r="J158" s="255">
        <f t="shared" si="7"/>
        <v>1509.6000000000001</v>
      </c>
    </row>
    <row r="159" spans="1:10" s="398" customFormat="1" x14ac:dyDescent="0.2">
      <c r="A159" s="399" t="s">
        <v>1043</v>
      </c>
      <c r="B159" s="400" t="s">
        <v>1044</v>
      </c>
      <c r="C159" s="287"/>
      <c r="D159" s="287"/>
      <c r="E159" s="287"/>
      <c r="F159" s="287"/>
      <c r="G159" s="287"/>
      <c r="H159" s="287"/>
      <c r="I159" s="241">
        <v>935</v>
      </c>
      <c r="J159" s="255">
        <f t="shared" si="7"/>
        <v>748</v>
      </c>
    </row>
    <row r="160" spans="1:10" s="398" customFormat="1" x14ac:dyDescent="0.2">
      <c r="A160" s="399" t="s">
        <v>1045</v>
      </c>
      <c r="B160" s="400" t="s">
        <v>1046</v>
      </c>
      <c r="C160" s="287"/>
      <c r="D160" s="287"/>
      <c r="E160" s="287"/>
      <c r="F160" s="287"/>
      <c r="G160" s="287"/>
      <c r="H160" s="287"/>
      <c r="I160" s="241">
        <v>2127</v>
      </c>
      <c r="J160" s="255">
        <f t="shared" si="7"/>
        <v>1701.6000000000001</v>
      </c>
    </row>
    <row r="161" spans="1:10" x14ac:dyDescent="0.2">
      <c r="A161" s="195" t="s">
        <v>1047</v>
      </c>
      <c r="B161" s="216"/>
      <c r="C161" s="216"/>
      <c r="D161" s="216"/>
      <c r="E161" s="216"/>
      <c r="F161" s="216"/>
      <c r="G161" s="216"/>
      <c r="H161" s="216"/>
      <c r="I161" s="239"/>
      <c r="J161" s="253" t="str">
        <f>IFERROR(I161/#REF!-1,"")</f>
        <v/>
      </c>
    </row>
    <row r="162" spans="1:10" x14ac:dyDescent="0.2">
      <c r="A162" s="196" t="s">
        <v>1048</v>
      </c>
      <c r="B162" s="217"/>
      <c r="C162" s="217"/>
      <c r="D162" s="217"/>
      <c r="E162" s="217"/>
      <c r="F162" s="217"/>
      <c r="G162" s="217"/>
      <c r="H162" s="217"/>
      <c r="I162" s="240"/>
      <c r="J162" s="254" t="str">
        <f>IFERROR(I162/#REF!-1,"")</f>
        <v/>
      </c>
    </row>
    <row r="163" spans="1:10" x14ac:dyDescent="0.2">
      <c r="A163" s="201" t="s">
        <v>243</v>
      </c>
      <c r="B163" s="201" t="s">
        <v>1049</v>
      </c>
      <c r="C163" s="299" t="s">
        <v>1027</v>
      </c>
      <c r="D163" s="228">
        <v>1000</v>
      </c>
      <c r="E163" s="228">
        <v>520</v>
      </c>
      <c r="F163" s="228">
        <v>410</v>
      </c>
      <c r="G163" s="228">
        <v>289.38</v>
      </c>
      <c r="H163" s="228">
        <v>4</v>
      </c>
      <c r="I163" s="242">
        <v>27500</v>
      </c>
      <c r="J163" s="256">
        <f>I163*0.65</f>
        <v>17875</v>
      </c>
    </row>
    <row r="164" spans="1:10" x14ac:dyDescent="0.2">
      <c r="A164" s="201" t="s">
        <v>244</v>
      </c>
      <c r="B164" s="201" t="s">
        <v>1050</v>
      </c>
      <c r="C164" s="299" t="s">
        <v>1027</v>
      </c>
      <c r="D164" s="228">
        <v>1000</v>
      </c>
      <c r="E164" s="228">
        <v>520</v>
      </c>
      <c r="F164" s="228">
        <v>460</v>
      </c>
      <c r="G164" s="228">
        <v>303.82</v>
      </c>
      <c r="H164" s="228">
        <v>4</v>
      </c>
      <c r="I164" s="242">
        <v>28017</v>
      </c>
      <c r="J164" s="256">
        <f t="shared" ref="J164:J169" si="8">I164*0.65</f>
        <v>18211.05</v>
      </c>
    </row>
    <row r="165" spans="1:10" x14ac:dyDescent="0.2">
      <c r="A165" s="201" t="s">
        <v>242</v>
      </c>
      <c r="B165" s="201" t="s">
        <v>1051</v>
      </c>
      <c r="C165" s="299" t="s">
        <v>1027</v>
      </c>
      <c r="D165" s="228">
        <v>1000</v>
      </c>
      <c r="E165" s="228">
        <v>520</v>
      </c>
      <c r="F165" s="228">
        <v>510</v>
      </c>
      <c r="G165" s="228">
        <v>317.75</v>
      </c>
      <c r="H165" s="228">
        <v>4</v>
      </c>
      <c r="I165" s="242">
        <v>28467</v>
      </c>
      <c r="J165" s="256">
        <f t="shared" si="8"/>
        <v>18503.55</v>
      </c>
    </row>
    <row r="166" spans="1:10" x14ac:dyDescent="0.2">
      <c r="A166" s="201" t="s">
        <v>245</v>
      </c>
      <c r="B166" s="201" t="s">
        <v>1052</v>
      </c>
      <c r="C166" s="299" t="s">
        <v>1027</v>
      </c>
      <c r="D166" s="228">
        <v>1000</v>
      </c>
      <c r="E166" s="228">
        <v>520</v>
      </c>
      <c r="F166" s="228">
        <v>610</v>
      </c>
      <c r="G166" s="228">
        <v>345.15</v>
      </c>
      <c r="H166" s="228">
        <v>4</v>
      </c>
      <c r="I166" s="242">
        <v>29017</v>
      </c>
      <c r="J166" s="256">
        <f t="shared" si="8"/>
        <v>18861.05</v>
      </c>
    </row>
    <row r="167" spans="1:10" x14ac:dyDescent="0.2">
      <c r="A167" s="201" t="s">
        <v>246</v>
      </c>
      <c r="B167" s="201" t="s">
        <v>1053</v>
      </c>
      <c r="C167" s="299" t="s">
        <v>1027</v>
      </c>
      <c r="D167" s="228">
        <v>500</v>
      </c>
      <c r="E167" s="228">
        <v>520</v>
      </c>
      <c r="F167" s="228">
        <v>950</v>
      </c>
      <c r="G167" s="228">
        <v>423.2</v>
      </c>
      <c r="H167" s="228">
        <v>2</v>
      </c>
      <c r="I167" s="242">
        <v>28000</v>
      </c>
      <c r="J167" s="256">
        <f t="shared" si="8"/>
        <v>18200</v>
      </c>
    </row>
    <row r="168" spans="1:10" x14ac:dyDescent="0.2">
      <c r="A168" s="201" t="s">
        <v>1054</v>
      </c>
      <c r="B168" s="201" t="s">
        <v>1055</v>
      </c>
      <c r="C168" s="299" t="s">
        <v>1027</v>
      </c>
      <c r="D168" s="228">
        <v>500</v>
      </c>
      <c r="E168" s="228">
        <v>520</v>
      </c>
      <c r="F168" s="228">
        <v>950</v>
      </c>
      <c r="G168" s="228">
        <v>541.4</v>
      </c>
      <c r="H168" s="228">
        <v>2</v>
      </c>
      <c r="I168" s="242">
        <v>27400</v>
      </c>
      <c r="J168" s="256">
        <f t="shared" si="8"/>
        <v>17810</v>
      </c>
    </row>
    <row r="169" spans="1:10" x14ac:dyDescent="0.2">
      <c r="A169" s="201" t="s">
        <v>1056</v>
      </c>
      <c r="B169" s="201" t="s">
        <v>1057</v>
      </c>
      <c r="C169" s="299" t="s">
        <v>1027</v>
      </c>
      <c r="D169" s="228">
        <v>500</v>
      </c>
      <c r="E169" s="228">
        <v>520</v>
      </c>
      <c r="F169" s="228">
        <v>950</v>
      </c>
      <c r="G169" s="228">
        <v>475.26</v>
      </c>
      <c r="H169" s="228">
        <v>2</v>
      </c>
      <c r="I169" s="242">
        <v>26650</v>
      </c>
      <c r="J169" s="256">
        <f t="shared" si="8"/>
        <v>17322.5</v>
      </c>
    </row>
    <row r="170" spans="1:10" x14ac:dyDescent="0.2">
      <c r="A170" s="195" t="s">
        <v>1058</v>
      </c>
      <c r="B170" s="216"/>
      <c r="C170" s="216"/>
      <c r="D170" s="216"/>
      <c r="E170" s="216"/>
      <c r="F170" s="216"/>
      <c r="G170" s="216"/>
      <c r="H170" s="216"/>
      <c r="I170" s="239"/>
      <c r="J170" s="253" t="str">
        <f>IFERROR(I170/#REF!-1,"")</f>
        <v/>
      </c>
    </row>
    <row r="171" spans="1:10" x14ac:dyDescent="0.2">
      <c r="A171" s="196" t="s">
        <v>1059</v>
      </c>
      <c r="B171" s="217"/>
      <c r="C171" s="217"/>
      <c r="D171" s="217"/>
      <c r="E171" s="217"/>
      <c r="F171" s="217"/>
      <c r="G171" s="217"/>
      <c r="H171" s="217"/>
      <c r="I171" s="240"/>
      <c r="J171" s="254" t="str">
        <f>IFERROR(I171/#REF!-1,"")</f>
        <v/>
      </c>
    </row>
    <row r="172" spans="1:10" x14ac:dyDescent="0.2">
      <c r="A172" s="201" t="s">
        <v>1397</v>
      </c>
      <c r="B172" s="201" t="s">
        <v>1060</v>
      </c>
      <c r="C172" s="299" t="s">
        <v>915</v>
      </c>
      <c r="D172" s="228">
        <v>1000</v>
      </c>
      <c r="E172" s="228">
        <v>640</v>
      </c>
      <c r="F172" s="228">
        <v>510</v>
      </c>
      <c r="G172" s="228">
        <v>334.87</v>
      </c>
      <c r="H172" s="228">
        <v>2</v>
      </c>
      <c r="I172" s="243">
        <v>14725</v>
      </c>
      <c r="J172" s="257">
        <f t="shared" ref="J172:J177" si="9">I172*0.65</f>
        <v>9571.25</v>
      </c>
    </row>
    <row r="173" spans="1:10" x14ac:dyDescent="0.2">
      <c r="A173" s="201" t="s">
        <v>1398</v>
      </c>
      <c r="B173" s="201" t="s">
        <v>1061</v>
      </c>
      <c r="C173" s="299" t="s">
        <v>915</v>
      </c>
      <c r="D173" s="228">
        <v>1000</v>
      </c>
      <c r="E173" s="228">
        <v>640</v>
      </c>
      <c r="F173" s="228">
        <v>560</v>
      </c>
      <c r="G173" s="228">
        <v>350.7</v>
      </c>
      <c r="H173" s="228">
        <v>2</v>
      </c>
      <c r="I173" s="243">
        <v>15142</v>
      </c>
      <c r="J173" s="257">
        <f t="shared" si="9"/>
        <v>9842.3000000000011</v>
      </c>
    </row>
    <row r="174" spans="1:10" x14ac:dyDescent="0.2">
      <c r="A174" s="201" t="s">
        <v>1399</v>
      </c>
      <c r="B174" s="201" t="s">
        <v>1062</v>
      </c>
      <c r="C174" s="299" t="s">
        <v>915</v>
      </c>
      <c r="D174" s="228">
        <v>1000</v>
      </c>
      <c r="E174" s="228">
        <v>640</v>
      </c>
      <c r="F174" s="228">
        <v>610</v>
      </c>
      <c r="G174" s="228">
        <v>362</v>
      </c>
      <c r="H174" s="228">
        <v>2</v>
      </c>
      <c r="I174" s="243">
        <v>15583</v>
      </c>
      <c r="J174" s="257">
        <f t="shared" si="9"/>
        <v>10128.950000000001</v>
      </c>
    </row>
    <row r="175" spans="1:10" x14ac:dyDescent="0.2">
      <c r="A175" s="201" t="s">
        <v>1063</v>
      </c>
      <c r="B175" s="202" t="s">
        <v>1064</v>
      </c>
      <c r="C175" s="299" t="s">
        <v>915</v>
      </c>
      <c r="D175" s="287">
        <v>500</v>
      </c>
      <c r="E175" s="228">
        <v>640</v>
      </c>
      <c r="F175" s="228">
        <v>650</v>
      </c>
      <c r="G175" s="228">
        <v>217</v>
      </c>
      <c r="H175" s="228">
        <v>4</v>
      </c>
      <c r="I175" s="243">
        <v>16375</v>
      </c>
      <c r="J175" s="257">
        <f t="shared" si="9"/>
        <v>10643.75</v>
      </c>
    </row>
    <row r="176" spans="1:10" x14ac:dyDescent="0.2">
      <c r="A176" s="201" t="s">
        <v>51</v>
      </c>
      <c r="B176" s="202" t="s">
        <v>1065</v>
      </c>
      <c r="C176" s="299" t="s">
        <v>915</v>
      </c>
      <c r="D176" s="287">
        <v>500</v>
      </c>
      <c r="E176" s="228">
        <v>640</v>
      </c>
      <c r="F176" s="228">
        <v>650</v>
      </c>
      <c r="G176" s="228">
        <v>212</v>
      </c>
      <c r="H176" s="228">
        <v>4</v>
      </c>
      <c r="I176" s="243">
        <v>14458</v>
      </c>
      <c r="J176" s="257">
        <f t="shared" si="9"/>
        <v>9397.7000000000007</v>
      </c>
    </row>
    <row r="177" spans="1:10" x14ac:dyDescent="0.2">
      <c r="A177" s="201" t="s">
        <v>52</v>
      </c>
      <c r="B177" s="202" t="s">
        <v>1066</v>
      </c>
      <c r="C177" s="299" t="s">
        <v>915</v>
      </c>
      <c r="D177" s="287">
        <v>500</v>
      </c>
      <c r="E177" s="228">
        <v>640</v>
      </c>
      <c r="F177" s="228">
        <v>650</v>
      </c>
      <c r="G177" s="228">
        <v>246.5</v>
      </c>
      <c r="H177" s="228">
        <v>4</v>
      </c>
      <c r="I177" s="243">
        <v>15724.666666666701</v>
      </c>
      <c r="J177" s="257">
        <f t="shared" si="9"/>
        <v>10221.033333333356</v>
      </c>
    </row>
    <row r="178" spans="1:10" x14ac:dyDescent="0.2">
      <c r="A178" s="196" t="s">
        <v>1067</v>
      </c>
      <c r="B178" s="217"/>
      <c r="C178" s="217"/>
      <c r="D178" s="217"/>
      <c r="E178" s="217"/>
      <c r="F178" s="217"/>
      <c r="G178" s="217"/>
      <c r="H178" s="217"/>
      <c r="I178" s="240"/>
      <c r="J178" s="254" t="str">
        <f>IFERROR(I178/#REF!-1,"")</f>
        <v/>
      </c>
    </row>
    <row r="179" spans="1:10" x14ac:dyDescent="0.2">
      <c r="A179" s="206" t="s">
        <v>1400</v>
      </c>
      <c r="B179" s="218" t="s">
        <v>1094</v>
      </c>
      <c r="C179" s="299" t="s">
        <v>1027</v>
      </c>
      <c r="D179" s="294">
        <v>498</v>
      </c>
      <c r="E179" s="295">
        <v>628</v>
      </c>
      <c r="F179" s="295">
        <v>85</v>
      </c>
      <c r="G179" s="296">
        <v>41.6</v>
      </c>
      <c r="H179" s="296">
        <v>28</v>
      </c>
      <c r="I179" s="242">
        <v>11010</v>
      </c>
      <c r="J179" s="256">
        <f>I179*0.65</f>
        <v>7156.5</v>
      </c>
    </row>
    <row r="180" spans="1:10" x14ac:dyDescent="0.2">
      <c r="A180" s="196" t="s">
        <v>1068</v>
      </c>
      <c r="B180" s="217"/>
      <c r="C180" s="217"/>
      <c r="D180" s="217"/>
      <c r="E180" s="217"/>
      <c r="F180" s="217"/>
      <c r="G180" s="217"/>
      <c r="H180" s="217"/>
      <c r="I180" s="240"/>
      <c r="J180" s="254" t="str">
        <f>IFERROR(I180/#REF!-1,"")</f>
        <v/>
      </c>
    </row>
    <row r="181" spans="1:10" x14ac:dyDescent="0.2">
      <c r="A181" s="285" t="s">
        <v>1069</v>
      </c>
      <c r="B181" s="218" t="s">
        <v>1070</v>
      </c>
      <c r="C181" s="228"/>
      <c r="D181" s="228"/>
      <c r="E181" s="228"/>
      <c r="F181" s="228"/>
      <c r="G181" s="228"/>
      <c r="H181" s="228"/>
      <c r="I181" s="243">
        <v>17</v>
      </c>
      <c r="J181" s="257">
        <f>I181*0.75</f>
        <v>12.75</v>
      </c>
    </row>
    <row r="182" spans="1:10" x14ac:dyDescent="0.2">
      <c r="A182" s="285" t="s">
        <v>948</v>
      </c>
      <c r="B182" s="218" t="s">
        <v>919</v>
      </c>
      <c r="C182" s="228"/>
      <c r="D182" s="228"/>
      <c r="E182" s="228"/>
      <c r="F182" s="228"/>
      <c r="G182" s="228"/>
      <c r="H182" s="228"/>
      <c r="I182" s="243">
        <v>17</v>
      </c>
      <c r="J182" s="257">
        <f>I182*0.75</f>
        <v>12.75</v>
      </c>
    </row>
    <row r="183" spans="1:10" x14ac:dyDescent="0.2">
      <c r="A183" s="196" t="s">
        <v>1071</v>
      </c>
      <c r="B183" s="217"/>
      <c r="C183" s="217"/>
      <c r="D183" s="217"/>
      <c r="E183" s="217"/>
      <c r="F183" s="217"/>
      <c r="G183" s="217"/>
      <c r="H183" s="217"/>
      <c r="I183" s="240"/>
      <c r="J183" s="254" t="str">
        <f>IFERROR(I183/#REF!-1,"")</f>
        <v/>
      </c>
    </row>
    <row r="184" spans="1:10" s="398" customFormat="1" ht="25.5" x14ac:dyDescent="0.2">
      <c r="A184" s="404"/>
      <c r="B184" s="263" t="s">
        <v>1082</v>
      </c>
      <c r="C184" s="287"/>
      <c r="D184" s="287"/>
      <c r="E184" s="287"/>
      <c r="F184" s="287"/>
      <c r="G184" s="287"/>
      <c r="H184" s="287"/>
      <c r="I184" s="241">
        <v>933.33333333333337</v>
      </c>
      <c r="J184" s="255">
        <v>933</v>
      </c>
    </row>
    <row r="185" spans="1:10" x14ac:dyDescent="0.2">
      <c r="A185" s="195" t="s">
        <v>1072</v>
      </c>
      <c r="B185" s="216"/>
      <c r="C185" s="216"/>
      <c r="D185" s="216"/>
      <c r="E185" s="216"/>
      <c r="F185" s="216"/>
      <c r="G185" s="216"/>
      <c r="H185" s="216"/>
      <c r="I185" s="239"/>
      <c r="J185" s="253" t="str">
        <f>IFERROR(I185/#REF!-1,"")</f>
        <v/>
      </c>
    </row>
    <row r="186" spans="1:10" x14ac:dyDescent="0.2">
      <c r="A186" s="196" t="s">
        <v>1073</v>
      </c>
      <c r="B186" s="217"/>
      <c r="C186" s="217"/>
      <c r="D186" s="217"/>
      <c r="E186" s="217"/>
      <c r="F186" s="217"/>
      <c r="G186" s="217"/>
      <c r="H186" s="217"/>
      <c r="I186" s="240"/>
      <c r="J186" s="254" t="str">
        <f>IFERROR(I186/#REF!-1,"")</f>
        <v/>
      </c>
    </row>
    <row r="187" spans="1:10" x14ac:dyDescent="0.2">
      <c r="A187" s="204" t="s">
        <v>281</v>
      </c>
      <c r="B187" s="204" t="s">
        <v>1074</v>
      </c>
      <c r="C187" s="299" t="s">
        <v>1027</v>
      </c>
      <c r="D187" s="228">
        <v>1000</v>
      </c>
      <c r="E187" s="228">
        <v>640</v>
      </c>
      <c r="F187" s="228">
        <v>510</v>
      </c>
      <c r="G187" s="228">
        <v>423.63</v>
      </c>
      <c r="H187" s="228">
        <v>2</v>
      </c>
      <c r="I187" s="242">
        <v>37200</v>
      </c>
      <c r="J187" s="256">
        <f>I187*0.65</f>
        <v>24180</v>
      </c>
    </row>
    <row r="188" spans="1:10" x14ac:dyDescent="0.2">
      <c r="A188" s="204" t="s">
        <v>282</v>
      </c>
      <c r="B188" s="204" t="s">
        <v>1075</v>
      </c>
      <c r="C188" s="299" t="s">
        <v>1027</v>
      </c>
      <c r="D188" s="228">
        <v>1000</v>
      </c>
      <c r="E188" s="228">
        <v>640</v>
      </c>
      <c r="F188" s="228">
        <v>560</v>
      </c>
      <c r="G188" s="228">
        <v>439.46</v>
      </c>
      <c r="H188" s="228">
        <v>2</v>
      </c>
      <c r="I188" s="242">
        <v>37617</v>
      </c>
      <c r="J188" s="256">
        <f>I188*0.65</f>
        <v>24451.05</v>
      </c>
    </row>
    <row r="189" spans="1:10" x14ac:dyDescent="0.2">
      <c r="A189" s="204" t="s">
        <v>27</v>
      </c>
      <c r="B189" s="204" t="s">
        <v>1076</v>
      </c>
      <c r="C189" s="299" t="s">
        <v>1027</v>
      </c>
      <c r="D189" s="228">
        <v>1000</v>
      </c>
      <c r="E189" s="228">
        <v>640</v>
      </c>
      <c r="F189" s="228">
        <v>610</v>
      </c>
      <c r="G189" s="228">
        <v>455.36</v>
      </c>
      <c r="H189" s="228">
        <v>2</v>
      </c>
      <c r="I189" s="242">
        <v>38058</v>
      </c>
      <c r="J189" s="256">
        <f>I189*0.65</f>
        <v>24737.7</v>
      </c>
    </row>
    <row r="190" spans="1:10" x14ac:dyDescent="0.2">
      <c r="A190" s="298" t="s">
        <v>50</v>
      </c>
      <c r="B190" s="204" t="s">
        <v>1077</v>
      </c>
      <c r="C190" s="299" t="s">
        <v>1027</v>
      </c>
      <c r="D190" s="228">
        <v>500</v>
      </c>
      <c r="E190" s="228">
        <v>640</v>
      </c>
      <c r="F190" s="228">
        <v>650</v>
      </c>
      <c r="G190" s="228">
        <v>278</v>
      </c>
      <c r="H190" s="228">
        <v>4</v>
      </c>
      <c r="I190" s="242">
        <v>27733</v>
      </c>
      <c r="J190" s="256">
        <f>I190*0.65</f>
        <v>18026.45</v>
      </c>
    </row>
    <row r="191" spans="1:10" ht="18.75" x14ac:dyDescent="0.3">
      <c r="A191" s="535" t="s">
        <v>864</v>
      </c>
      <c r="B191" s="536"/>
      <c r="C191" s="536"/>
      <c r="D191" s="536"/>
      <c r="E191" s="536"/>
      <c r="F191" s="536"/>
      <c r="G191" s="536"/>
      <c r="H191" s="536"/>
      <c r="I191" s="536"/>
      <c r="J191" s="536"/>
    </row>
    <row r="192" spans="1:10" ht="15.75" x14ac:dyDescent="0.25">
      <c r="A192" s="530" t="s">
        <v>1205</v>
      </c>
      <c r="B192" s="531"/>
      <c r="C192" s="531"/>
      <c r="D192" s="531"/>
      <c r="E192" s="531"/>
      <c r="F192" s="531"/>
      <c r="G192" s="531"/>
      <c r="H192" s="531"/>
      <c r="I192" s="531"/>
      <c r="J192" s="531"/>
    </row>
    <row r="193" spans="1:10" ht="15" x14ac:dyDescent="0.2">
      <c r="A193" s="455" t="s">
        <v>1110</v>
      </c>
      <c r="B193" s="324" t="s">
        <v>1111</v>
      </c>
      <c r="C193" s="325" t="s">
        <v>776</v>
      </c>
      <c r="D193" s="325">
        <v>1000</v>
      </c>
      <c r="E193" s="325">
        <v>190</v>
      </c>
      <c r="F193" s="325">
        <v>230</v>
      </c>
      <c r="G193" s="325">
        <v>32.31</v>
      </c>
      <c r="H193" s="325">
        <v>18</v>
      </c>
      <c r="I193" s="323">
        <v>6608</v>
      </c>
      <c r="J193" s="342">
        <f>I193*0.7</f>
        <v>4625.5999999999995</v>
      </c>
    </row>
    <row r="194" spans="1:10" ht="15" x14ac:dyDescent="0.2">
      <c r="A194" s="455" t="s">
        <v>1112</v>
      </c>
      <c r="B194" s="324" t="s">
        <v>1113</v>
      </c>
      <c r="C194" s="325" t="s">
        <v>1114</v>
      </c>
      <c r="D194" s="325">
        <v>500</v>
      </c>
      <c r="E194" s="325">
        <v>190</v>
      </c>
      <c r="F194" s="325">
        <v>500</v>
      </c>
      <c r="G194" s="325">
        <v>32.36</v>
      </c>
      <c r="H194" s="325">
        <v>12</v>
      </c>
      <c r="I194" s="323">
        <v>6503</v>
      </c>
      <c r="J194" s="342">
        <f>I194*0.7</f>
        <v>4552.0999999999995</v>
      </c>
    </row>
    <row r="195" spans="1:10" ht="15.75" x14ac:dyDescent="0.25">
      <c r="A195" s="530" t="s">
        <v>871</v>
      </c>
      <c r="B195" s="531"/>
      <c r="C195" s="531"/>
      <c r="D195" s="531"/>
      <c r="E195" s="531"/>
      <c r="F195" s="531"/>
      <c r="G195" s="531"/>
      <c r="H195" s="531"/>
      <c r="I195" s="531"/>
      <c r="J195" s="531"/>
    </row>
    <row r="196" spans="1:10" ht="15" x14ac:dyDescent="0.2">
      <c r="A196" s="456" t="s">
        <v>1369</v>
      </c>
      <c r="B196" s="326" t="s">
        <v>872</v>
      </c>
      <c r="C196" s="325" t="s">
        <v>777</v>
      </c>
      <c r="D196" s="325">
        <v>498</v>
      </c>
      <c r="E196" s="325">
        <v>172</v>
      </c>
      <c r="F196" s="325">
        <v>24</v>
      </c>
      <c r="G196" s="325">
        <v>5.19</v>
      </c>
      <c r="H196" s="325">
        <v>187</v>
      </c>
      <c r="I196" s="327">
        <v>1408</v>
      </c>
      <c r="J196" s="343">
        <f>I196*0.65</f>
        <v>915.2</v>
      </c>
    </row>
    <row r="197" spans="1:10" ht="15" x14ac:dyDescent="0.2">
      <c r="A197" s="456" t="s">
        <v>873</v>
      </c>
      <c r="B197" s="328" t="s">
        <v>874</v>
      </c>
      <c r="C197" s="329" t="s">
        <v>777</v>
      </c>
      <c r="D197" s="329">
        <v>498</v>
      </c>
      <c r="E197" s="329">
        <v>172</v>
      </c>
      <c r="F197" s="329">
        <v>24</v>
      </c>
      <c r="G197" s="329">
        <v>5.79</v>
      </c>
      <c r="H197" s="329">
        <v>143</v>
      </c>
      <c r="I197" s="327">
        <v>1433</v>
      </c>
      <c r="J197" s="343">
        <f>I197*0.65</f>
        <v>931.45</v>
      </c>
    </row>
    <row r="198" spans="1:10" ht="15" x14ac:dyDescent="0.2">
      <c r="A198" s="456" t="s">
        <v>1370</v>
      </c>
      <c r="B198" s="328" t="s">
        <v>875</v>
      </c>
      <c r="C198" s="329" t="s">
        <v>778</v>
      </c>
      <c r="D198" s="329">
        <v>498</v>
      </c>
      <c r="E198" s="329">
        <v>172</v>
      </c>
      <c r="F198" s="329">
        <v>35</v>
      </c>
      <c r="G198" s="329">
        <v>5.5</v>
      </c>
      <c r="H198" s="329">
        <v>154</v>
      </c>
      <c r="I198" s="327">
        <v>1833</v>
      </c>
      <c r="J198" s="343">
        <f>I198*0.65</f>
        <v>1191.45</v>
      </c>
    </row>
    <row r="199" spans="1:10" ht="15" x14ac:dyDescent="0.2">
      <c r="A199" s="338" t="s">
        <v>1371</v>
      </c>
      <c r="B199" s="328" t="s">
        <v>876</v>
      </c>
      <c r="C199" s="329" t="s">
        <v>778</v>
      </c>
      <c r="D199" s="329">
        <v>498</v>
      </c>
      <c r="E199" s="329">
        <v>172</v>
      </c>
      <c r="F199" s="329">
        <v>30</v>
      </c>
      <c r="G199" s="329">
        <v>6.79</v>
      </c>
      <c r="H199" s="329">
        <v>143</v>
      </c>
      <c r="I199" s="327">
        <v>1875</v>
      </c>
      <c r="J199" s="343">
        <f>I199*0.65</f>
        <v>1218.75</v>
      </c>
    </row>
    <row r="200" spans="1:10" ht="15.75" x14ac:dyDescent="0.25">
      <c r="A200" s="530" t="s">
        <v>877</v>
      </c>
      <c r="B200" s="531"/>
      <c r="C200" s="531"/>
      <c r="D200" s="531"/>
      <c r="E200" s="531"/>
      <c r="F200" s="531"/>
      <c r="G200" s="531"/>
      <c r="H200" s="531"/>
      <c r="I200" s="531"/>
      <c r="J200" s="531"/>
    </row>
    <row r="201" spans="1:10" ht="15" x14ac:dyDescent="0.2">
      <c r="A201" s="457" t="s">
        <v>878</v>
      </c>
      <c r="B201" s="328" t="s">
        <v>879</v>
      </c>
      <c r="C201" s="329"/>
      <c r="D201" s="329"/>
      <c r="E201" s="329"/>
      <c r="F201" s="329"/>
      <c r="G201" s="329"/>
      <c r="H201" s="329"/>
      <c r="I201" s="327">
        <v>17</v>
      </c>
      <c r="J201" s="343">
        <f>I201*0.8</f>
        <v>13.600000000000001</v>
      </c>
    </row>
    <row r="202" spans="1:10" ht="15" x14ac:dyDescent="0.2">
      <c r="A202" s="457" t="s">
        <v>880</v>
      </c>
      <c r="B202" s="328" t="s">
        <v>881</v>
      </c>
      <c r="C202" s="329"/>
      <c r="D202" s="329"/>
      <c r="E202" s="329"/>
      <c r="F202" s="329"/>
      <c r="G202" s="329"/>
      <c r="H202" s="329"/>
      <c r="I202" s="327">
        <v>17</v>
      </c>
      <c r="J202" s="343">
        <f>I202*0.8</f>
        <v>13.600000000000001</v>
      </c>
    </row>
    <row r="203" spans="1:10" ht="15" x14ac:dyDescent="0.25">
      <c r="A203" s="537" t="s">
        <v>882</v>
      </c>
      <c r="B203" s="538"/>
      <c r="C203" s="538"/>
      <c r="D203" s="538"/>
      <c r="E203" s="538"/>
      <c r="F203" s="538"/>
      <c r="G203" s="538"/>
      <c r="H203" s="538"/>
      <c r="I203" s="538"/>
      <c r="J203" s="538"/>
    </row>
    <row r="204" spans="1:10" s="398" customFormat="1" ht="15" x14ac:dyDescent="0.25">
      <c r="A204" s="458"/>
      <c r="B204" s="326" t="s">
        <v>1115</v>
      </c>
      <c r="C204" s="325"/>
      <c r="D204" s="325"/>
      <c r="E204" s="325"/>
      <c r="F204" s="325"/>
      <c r="G204" s="325"/>
      <c r="H204" s="325"/>
      <c r="I204" s="327">
        <v>672.00000000000011</v>
      </c>
      <c r="J204" s="407">
        <v>672</v>
      </c>
    </row>
    <row r="205" spans="1:10" ht="15" x14ac:dyDescent="0.25">
      <c r="A205" s="537" t="s">
        <v>883</v>
      </c>
      <c r="B205" s="538"/>
      <c r="C205" s="538"/>
      <c r="D205" s="538"/>
      <c r="E205" s="538"/>
      <c r="F205" s="538"/>
      <c r="G205" s="538"/>
      <c r="H205" s="538"/>
      <c r="I205" s="538"/>
      <c r="J205" s="538"/>
    </row>
    <row r="206" spans="1:10" s="398" customFormat="1" ht="15" x14ac:dyDescent="0.2">
      <c r="A206" s="459">
        <v>6711</v>
      </c>
      <c r="B206" s="401" t="s">
        <v>1116</v>
      </c>
      <c r="C206" s="325"/>
      <c r="D206" s="325"/>
      <c r="E206" s="325"/>
      <c r="F206" s="325"/>
      <c r="G206" s="325"/>
      <c r="H206" s="325"/>
      <c r="I206" s="402">
        <v>488</v>
      </c>
      <c r="J206" s="403">
        <f>I206*0.8</f>
        <v>390.40000000000003</v>
      </c>
    </row>
    <row r="207" spans="1:10" ht="18.75" x14ac:dyDescent="0.3">
      <c r="A207" s="535" t="s">
        <v>885</v>
      </c>
      <c r="B207" s="536"/>
      <c r="C207" s="536"/>
      <c r="D207" s="536"/>
      <c r="E207" s="536"/>
      <c r="F207" s="536"/>
      <c r="G207" s="536"/>
      <c r="H207" s="536"/>
      <c r="I207" s="536"/>
      <c r="J207" s="536"/>
    </row>
    <row r="208" spans="1:10" ht="15.75" x14ac:dyDescent="0.25">
      <c r="A208" s="530" t="s">
        <v>1117</v>
      </c>
      <c r="B208" s="531"/>
      <c r="C208" s="531"/>
      <c r="D208" s="531"/>
      <c r="E208" s="531"/>
      <c r="F208" s="531"/>
      <c r="G208" s="531"/>
      <c r="H208" s="531"/>
      <c r="I208" s="531"/>
      <c r="J208" s="531"/>
    </row>
    <row r="209" spans="1:10" ht="15" x14ac:dyDescent="0.25">
      <c r="A209" s="460" t="s">
        <v>1118</v>
      </c>
      <c r="B209" s="332" t="s">
        <v>1119</v>
      </c>
      <c r="C209" s="329" t="s">
        <v>777</v>
      </c>
      <c r="D209" s="329">
        <v>1000</v>
      </c>
      <c r="E209" s="329">
        <v>190</v>
      </c>
      <c r="F209" s="329">
        <v>230</v>
      </c>
      <c r="G209" s="329">
        <v>41.5</v>
      </c>
      <c r="H209" s="329">
        <v>18</v>
      </c>
      <c r="I209" s="323">
        <v>9502</v>
      </c>
      <c r="J209" s="342">
        <f>I209*0.7</f>
        <v>6651.4</v>
      </c>
    </row>
    <row r="210" spans="1:10" ht="15" x14ac:dyDescent="0.25">
      <c r="A210" s="460" t="s">
        <v>1120</v>
      </c>
      <c r="B210" s="332" t="s">
        <v>1121</v>
      </c>
      <c r="C210" s="329" t="s">
        <v>777</v>
      </c>
      <c r="D210" s="329">
        <v>500</v>
      </c>
      <c r="E210" s="329">
        <v>190</v>
      </c>
      <c r="F210" s="329">
        <v>500</v>
      </c>
      <c r="G210" s="329">
        <v>37.56</v>
      </c>
      <c r="H210" s="329">
        <v>12</v>
      </c>
      <c r="I210" s="323">
        <v>8025</v>
      </c>
      <c r="J210" s="342">
        <f>I210*0.7</f>
        <v>5617.5</v>
      </c>
    </row>
    <row r="211" spans="1:10" ht="15.75" x14ac:dyDescent="0.25">
      <c r="A211" s="530" t="s">
        <v>1122</v>
      </c>
      <c r="B211" s="531"/>
      <c r="C211" s="531"/>
      <c r="D211" s="531"/>
      <c r="E211" s="531"/>
      <c r="F211" s="531"/>
      <c r="G211" s="531"/>
      <c r="H211" s="531"/>
      <c r="I211" s="531"/>
      <c r="J211" s="531"/>
    </row>
    <row r="212" spans="1:10" ht="15" x14ac:dyDescent="0.25">
      <c r="A212" s="460" t="s">
        <v>1123</v>
      </c>
      <c r="B212" s="332" t="s">
        <v>1124</v>
      </c>
      <c r="C212" s="329" t="s">
        <v>778</v>
      </c>
      <c r="D212" s="329">
        <v>1000</v>
      </c>
      <c r="E212" s="329">
        <v>190</v>
      </c>
      <c r="F212" s="329">
        <v>230</v>
      </c>
      <c r="G212" s="329">
        <v>45.28</v>
      </c>
      <c r="H212" s="329">
        <v>18</v>
      </c>
      <c r="I212" s="323">
        <v>10287</v>
      </c>
      <c r="J212" s="342">
        <f>I212*0.7</f>
        <v>7200.9</v>
      </c>
    </row>
    <row r="213" spans="1:10" ht="15" x14ac:dyDescent="0.25">
      <c r="A213" s="460" t="s">
        <v>1125</v>
      </c>
      <c r="B213" s="332" t="s">
        <v>1126</v>
      </c>
      <c r="C213" s="329" t="s">
        <v>778</v>
      </c>
      <c r="D213" s="329">
        <v>500</v>
      </c>
      <c r="E213" s="329">
        <v>190</v>
      </c>
      <c r="F213" s="329">
        <v>500</v>
      </c>
      <c r="G213" s="329">
        <v>39.14</v>
      </c>
      <c r="H213" s="329">
        <v>12</v>
      </c>
      <c r="I213" s="323">
        <v>8418</v>
      </c>
      <c r="J213" s="342">
        <f>I213*0.7</f>
        <v>5892.5999999999995</v>
      </c>
    </row>
    <row r="214" spans="1:10" ht="15" x14ac:dyDescent="0.25">
      <c r="A214" s="460" t="s">
        <v>1127</v>
      </c>
      <c r="B214" s="332" t="s">
        <v>1128</v>
      </c>
      <c r="C214" s="329" t="s">
        <v>778</v>
      </c>
      <c r="D214" s="329">
        <v>1000</v>
      </c>
      <c r="E214" s="329">
        <v>190</v>
      </c>
      <c r="F214" s="329">
        <v>230</v>
      </c>
      <c r="G214" s="329">
        <v>45.31</v>
      </c>
      <c r="H214" s="329">
        <v>18</v>
      </c>
      <c r="I214" s="345">
        <v>9549</v>
      </c>
      <c r="J214" s="342">
        <f>I214*0.7</f>
        <v>6684.2999999999993</v>
      </c>
    </row>
    <row r="215" spans="1:10" ht="15" x14ac:dyDescent="0.25">
      <c r="A215" s="460" t="s">
        <v>1129</v>
      </c>
      <c r="B215" s="332" t="s">
        <v>1130</v>
      </c>
      <c r="C215" s="329" t="s">
        <v>778</v>
      </c>
      <c r="D215" s="329">
        <v>500</v>
      </c>
      <c r="E215" s="329">
        <v>190</v>
      </c>
      <c r="F215" s="329">
        <v>500</v>
      </c>
      <c r="G215" s="329">
        <v>39.159999999999997</v>
      </c>
      <c r="H215" s="329">
        <v>12</v>
      </c>
      <c r="I215" s="345">
        <v>8048</v>
      </c>
      <c r="J215" s="342">
        <f>I215*0.7</f>
        <v>5633.5999999999995</v>
      </c>
    </row>
    <row r="216" spans="1:10" ht="18.75" x14ac:dyDescent="0.3">
      <c r="A216" s="535" t="s">
        <v>908</v>
      </c>
      <c r="B216" s="536"/>
      <c r="C216" s="536"/>
      <c r="D216" s="536"/>
      <c r="E216" s="536"/>
      <c r="F216" s="536"/>
      <c r="G216" s="536"/>
      <c r="H216" s="536"/>
      <c r="I216" s="536"/>
      <c r="J216" s="536"/>
    </row>
    <row r="217" spans="1:10" ht="15.75" x14ac:dyDescent="0.25">
      <c r="A217" s="530" t="s">
        <v>1131</v>
      </c>
      <c r="B217" s="531"/>
      <c r="C217" s="531"/>
      <c r="D217" s="531"/>
      <c r="E217" s="531"/>
      <c r="F217" s="531"/>
      <c r="G217" s="531"/>
      <c r="H217" s="531"/>
      <c r="I217" s="531"/>
      <c r="J217" s="531"/>
    </row>
    <row r="218" spans="1:10" ht="15" x14ac:dyDescent="0.2">
      <c r="A218" s="455" t="s">
        <v>1132</v>
      </c>
      <c r="B218" s="333" t="s">
        <v>1133</v>
      </c>
      <c r="C218" s="329" t="s">
        <v>778</v>
      </c>
      <c r="D218" s="329">
        <v>1000</v>
      </c>
      <c r="E218" s="329">
        <v>250</v>
      </c>
      <c r="F218" s="329">
        <v>310</v>
      </c>
      <c r="G218" s="329">
        <v>46.66</v>
      </c>
      <c r="H218" s="329">
        <v>10</v>
      </c>
      <c r="I218" s="323">
        <v>9257</v>
      </c>
      <c r="J218" s="342">
        <f>I218*0.7</f>
        <v>6479.9</v>
      </c>
    </row>
    <row r="219" spans="1:10" ht="15" x14ac:dyDescent="0.2">
      <c r="A219" s="461" t="s">
        <v>1134</v>
      </c>
      <c r="B219" s="333" t="s">
        <v>1135</v>
      </c>
      <c r="C219" s="329" t="s">
        <v>778</v>
      </c>
      <c r="D219" s="329">
        <v>500</v>
      </c>
      <c r="E219" s="329">
        <v>250</v>
      </c>
      <c r="F219" s="329">
        <v>600</v>
      </c>
      <c r="G219" s="329">
        <v>46.48</v>
      </c>
      <c r="H219" s="329">
        <v>10</v>
      </c>
      <c r="I219" s="323">
        <v>10400</v>
      </c>
      <c r="J219" s="342">
        <f>I219*0.7</f>
        <v>7279.9999999999991</v>
      </c>
    </row>
    <row r="220" spans="1:10" ht="15.75" x14ac:dyDescent="0.25">
      <c r="A220" s="530" t="s">
        <v>914</v>
      </c>
      <c r="B220" s="531"/>
      <c r="C220" s="531"/>
      <c r="D220" s="531"/>
      <c r="E220" s="531"/>
      <c r="F220" s="531"/>
      <c r="G220" s="531"/>
      <c r="H220" s="531"/>
      <c r="I220" s="531"/>
      <c r="J220" s="531"/>
    </row>
    <row r="221" spans="1:10" ht="15" x14ac:dyDescent="0.2">
      <c r="A221" s="462" t="s">
        <v>1378</v>
      </c>
      <c r="B221" s="328" t="s">
        <v>1136</v>
      </c>
      <c r="C221" s="316" t="s">
        <v>778</v>
      </c>
      <c r="D221" s="334">
        <v>498</v>
      </c>
      <c r="E221" s="335">
        <v>230</v>
      </c>
      <c r="F221" s="334">
        <v>48</v>
      </c>
      <c r="G221" s="334">
        <v>8.8000000000000007</v>
      </c>
      <c r="H221" s="334">
        <v>98</v>
      </c>
      <c r="I221" s="327">
        <v>2650</v>
      </c>
      <c r="J221" s="343">
        <f>I221*0.65</f>
        <v>1722.5</v>
      </c>
    </row>
    <row r="222" spans="1:10" ht="15" x14ac:dyDescent="0.2">
      <c r="A222" s="462" t="s">
        <v>1401</v>
      </c>
      <c r="B222" s="328" t="s">
        <v>1137</v>
      </c>
      <c r="C222" s="336" t="s">
        <v>915</v>
      </c>
      <c r="D222" s="334">
        <v>498</v>
      </c>
      <c r="E222" s="335">
        <v>230</v>
      </c>
      <c r="F222" s="337" t="s">
        <v>1138</v>
      </c>
      <c r="G222" s="337" t="s">
        <v>1139</v>
      </c>
      <c r="H222" s="337" t="s">
        <v>1140</v>
      </c>
      <c r="I222" s="327">
        <v>4000</v>
      </c>
      <c r="J222" s="343">
        <f>I222*0.65</f>
        <v>2600</v>
      </c>
    </row>
    <row r="223" spans="1:10" ht="15.75" x14ac:dyDescent="0.25">
      <c r="A223" s="530" t="s">
        <v>916</v>
      </c>
      <c r="B223" s="531"/>
      <c r="C223" s="531"/>
      <c r="D223" s="531"/>
      <c r="E223" s="531"/>
      <c r="F223" s="531"/>
      <c r="G223" s="531"/>
      <c r="H223" s="531"/>
      <c r="I223" s="531"/>
      <c r="J223" s="531"/>
    </row>
    <row r="224" spans="1:10" ht="15" x14ac:dyDescent="0.2">
      <c r="A224" s="456" t="s">
        <v>917</v>
      </c>
      <c r="B224" s="328" t="s">
        <v>918</v>
      </c>
      <c r="C224" s="329"/>
      <c r="D224" s="329"/>
      <c r="E224" s="329"/>
      <c r="F224" s="329"/>
      <c r="G224" s="329"/>
      <c r="H224" s="329"/>
      <c r="I224" s="327">
        <v>17</v>
      </c>
      <c r="J224" s="343">
        <f>I224*0.8</f>
        <v>13.600000000000001</v>
      </c>
    </row>
    <row r="225" spans="1:10" ht="15" x14ac:dyDescent="0.2">
      <c r="A225" s="456" t="s">
        <v>880</v>
      </c>
      <c r="B225" s="328" t="s">
        <v>919</v>
      </c>
      <c r="C225" s="329"/>
      <c r="D225" s="329"/>
      <c r="E225" s="329"/>
      <c r="F225" s="329"/>
      <c r="G225" s="329"/>
      <c r="H225" s="329"/>
      <c r="I225" s="327">
        <v>17</v>
      </c>
      <c r="J225" s="343">
        <f>I225*0.8</f>
        <v>13.600000000000001</v>
      </c>
    </row>
    <row r="226" spans="1:10" ht="15.75" x14ac:dyDescent="0.25">
      <c r="A226" s="530" t="s">
        <v>920</v>
      </c>
      <c r="B226" s="531"/>
      <c r="C226" s="531"/>
      <c r="D226" s="531"/>
      <c r="E226" s="531"/>
      <c r="F226" s="531"/>
      <c r="G226" s="531"/>
      <c r="H226" s="531"/>
      <c r="I226" s="531"/>
      <c r="J226" s="531"/>
    </row>
    <row r="227" spans="1:10" s="398" customFormat="1" ht="15" x14ac:dyDescent="0.25">
      <c r="A227" s="458"/>
      <c r="B227" s="326" t="s">
        <v>1141</v>
      </c>
      <c r="C227" s="325"/>
      <c r="D227" s="325"/>
      <c r="E227" s="325"/>
      <c r="F227" s="325"/>
      <c r="G227" s="325"/>
      <c r="H227" s="325"/>
      <c r="I227" s="327">
        <v>747</v>
      </c>
      <c r="J227" s="343">
        <f>I227*0.8</f>
        <v>597.6</v>
      </c>
    </row>
    <row r="228" spans="1:10" ht="15.75" x14ac:dyDescent="0.25">
      <c r="A228" s="530" t="s">
        <v>1142</v>
      </c>
      <c r="B228" s="531"/>
      <c r="C228" s="531"/>
      <c r="D228" s="531"/>
      <c r="E228" s="531"/>
      <c r="F228" s="531"/>
      <c r="G228" s="531"/>
      <c r="H228" s="531"/>
      <c r="I228" s="531"/>
      <c r="J228" s="531"/>
    </row>
    <row r="229" spans="1:10" ht="15" x14ac:dyDescent="0.2">
      <c r="A229" s="463">
        <v>6731</v>
      </c>
      <c r="B229" s="330" t="s">
        <v>1143</v>
      </c>
      <c r="C229" s="329"/>
      <c r="D229" s="329"/>
      <c r="E229" s="329"/>
      <c r="F229" s="329"/>
      <c r="G229" s="329"/>
      <c r="H229" s="329"/>
      <c r="I229" s="331">
        <v>835</v>
      </c>
      <c r="J229" s="344">
        <f>I229*0.8</f>
        <v>668</v>
      </c>
    </row>
    <row r="230" spans="1:10" ht="18.75" x14ac:dyDescent="0.3">
      <c r="A230" s="535" t="s">
        <v>923</v>
      </c>
      <c r="B230" s="536"/>
      <c r="C230" s="536"/>
      <c r="D230" s="536"/>
      <c r="E230" s="536"/>
      <c r="F230" s="536"/>
      <c r="G230" s="536"/>
      <c r="H230" s="536"/>
      <c r="I230" s="536"/>
      <c r="J230" s="536"/>
    </row>
    <row r="231" spans="1:10" ht="15.75" x14ac:dyDescent="0.25">
      <c r="A231" s="530" t="s">
        <v>1144</v>
      </c>
      <c r="B231" s="531"/>
      <c r="C231" s="531"/>
      <c r="D231" s="531"/>
      <c r="E231" s="531"/>
      <c r="F231" s="531"/>
      <c r="G231" s="531"/>
      <c r="H231" s="531"/>
      <c r="I231" s="531"/>
      <c r="J231" s="531"/>
    </row>
    <row r="232" spans="1:10" ht="15" x14ac:dyDescent="0.25">
      <c r="A232" s="460" t="s">
        <v>1145</v>
      </c>
      <c r="B232" s="332" t="s">
        <v>1146</v>
      </c>
      <c r="C232" s="329" t="s">
        <v>778</v>
      </c>
      <c r="D232" s="329">
        <v>1000</v>
      </c>
      <c r="E232" s="329">
        <v>250</v>
      </c>
      <c r="F232" s="329">
        <v>310</v>
      </c>
      <c r="G232" s="329">
        <v>68.16</v>
      </c>
      <c r="H232" s="329">
        <v>10</v>
      </c>
      <c r="I232" s="323">
        <v>14467</v>
      </c>
      <c r="J232" s="342">
        <f>I232*0.7</f>
        <v>10126.9</v>
      </c>
    </row>
    <row r="233" spans="1:10" ht="15" x14ac:dyDescent="0.25">
      <c r="A233" s="460" t="s">
        <v>1147</v>
      </c>
      <c r="B233" s="332" t="s">
        <v>1148</v>
      </c>
      <c r="C233" s="329" t="s">
        <v>778</v>
      </c>
      <c r="D233" s="329">
        <v>1000</v>
      </c>
      <c r="E233" s="329">
        <v>250</v>
      </c>
      <c r="F233" s="329">
        <v>600</v>
      </c>
      <c r="G233" s="329">
        <v>46.48</v>
      </c>
      <c r="H233" s="329">
        <v>10</v>
      </c>
      <c r="I233" s="323">
        <v>13089</v>
      </c>
      <c r="J233" s="342">
        <f>I233*0.7</f>
        <v>9162.2999999999993</v>
      </c>
    </row>
    <row r="234" spans="1:10" ht="18.75" x14ac:dyDescent="0.3">
      <c r="A234" s="535" t="s">
        <v>929</v>
      </c>
      <c r="B234" s="536"/>
      <c r="C234" s="536"/>
      <c r="D234" s="536"/>
      <c r="E234" s="536"/>
      <c r="F234" s="536"/>
      <c r="G234" s="536"/>
      <c r="H234" s="536"/>
      <c r="I234" s="536"/>
      <c r="J234" s="536"/>
    </row>
    <row r="235" spans="1:10" ht="15.75" x14ac:dyDescent="0.25">
      <c r="A235" s="530" t="s">
        <v>1149</v>
      </c>
      <c r="B235" s="531"/>
      <c r="C235" s="531"/>
      <c r="D235" s="531"/>
      <c r="E235" s="531"/>
      <c r="F235" s="531"/>
      <c r="G235" s="531"/>
      <c r="H235" s="531"/>
      <c r="I235" s="531"/>
      <c r="J235" s="531"/>
    </row>
    <row r="236" spans="1:10" ht="15" x14ac:dyDescent="0.2">
      <c r="A236" s="461" t="s">
        <v>1150</v>
      </c>
      <c r="B236" s="333" t="s">
        <v>1151</v>
      </c>
      <c r="C236" s="329" t="s">
        <v>915</v>
      </c>
      <c r="D236" s="329">
        <v>1000</v>
      </c>
      <c r="E236" s="329">
        <v>290</v>
      </c>
      <c r="F236" s="329">
        <v>330</v>
      </c>
      <c r="G236" s="329">
        <v>57.17</v>
      </c>
      <c r="H236" s="329">
        <v>8</v>
      </c>
      <c r="I236" s="323">
        <v>11191</v>
      </c>
      <c r="J236" s="342">
        <f>I236*0.7</f>
        <v>7833.7</v>
      </c>
    </row>
    <row r="237" spans="1:10" ht="15" x14ac:dyDescent="0.2">
      <c r="A237" s="461" t="s">
        <v>1152</v>
      </c>
      <c r="B237" s="333" t="s">
        <v>1153</v>
      </c>
      <c r="C237" s="329" t="s">
        <v>915</v>
      </c>
      <c r="D237" s="329">
        <v>500</v>
      </c>
      <c r="E237" s="329">
        <v>290</v>
      </c>
      <c r="F237" s="329">
        <v>600</v>
      </c>
      <c r="G237" s="329">
        <v>47.95</v>
      </c>
      <c r="H237" s="329">
        <v>8</v>
      </c>
      <c r="I237" s="323">
        <v>10229</v>
      </c>
      <c r="J237" s="342">
        <f>I237*0.7</f>
        <v>7160.2999999999993</v>
      </c>
    </row>
    <row r="238" spans="1:10" ht="15" x14ac:dyDescent="0.2">
      <c r="A238" s="461" t="s">
        <v>1154</v>
      </c>
      <c r="B238" s="333" t="s">
        <v>1155</v>
      </c>
      <c r="C238" s="329" t="s">
        <v>915</v>
      </c>
      <c r="D238" s="329">
        <v>500</v>
      </c>
      <c r="E238" s="329">
        <v>290</v>
      </c>
      <c r="F238" s="329">
        <v>600</v>
      </c>
      <c r="G238" s="329">
        <v>43.62</v>
      </c>
      <c r="H238" s="329">
        <v>8</v>
      </c>
      <c r="I238" s="323">
        <v>9500</v>
      </c>
      <c r="J238" s="342">
        <f>I238*0.7</f>
        <v>6650</v>
      </c>
    </row>
    <row r="239" spans="1:10" ht="15" x14ac:dyDescent="0.2">
      <c r="A239" s="461" t="s">
        <v>1156</v>
      </c>
      <c r="B239" s="333" t="s">
        <v>1157</v>
      </c>
      <c r="C239" s="329" t="s">
        <v>915</v>
      </c>
      <c r="D239" s="329">
        <v>500</v>
      </c>
      <c r="E239" s="329">
        <v>290</v>
      </c>
      <c r="F239" s="329">
        <v>600</v>
      </c>
      <c r="G239" s="329">
        <v>45.8</v>
      </c>
      <c r="H239" s="329">
        <v>8</v>
      </c>
      <c r="I239" s="323">
        <v>8488</v>
      </c>
      <c r="J239" s="342">
        <f>I239*0.7</f>
        <v>5941.5999999999995</v>
      </c>
    </row>
    <row r="240" spans="1:10" ht="15" x14ac:dyDescent="0.2">
      <c r="A240" s="461" t="s">
        <v>1158</v>
      </c>
      <c r="B240" s="333" t="s">
        <v>1159</v>
      </c>
      <c r="C240" s="329" t="s">
        <v>915</v>
      </c>
      <c r="D240" s="329">
        <v>500</v>
      </c>
      <c r="E240" s="329">
        <v>290</v>
      </c>
      <c r="F240" s="329">
        <v>600</v>
      </c>
      <c r="G240" s="329">
        <v>51.9</v>
      </c>
      <c r="H240" s="329">
        <v>8</v>
      </c>
      <c r="I240" s="323">
        <v>9489</v>
      </c>
      <c r="J240" s="342">
        <f>I240*0.7</f>
        <v>6642.2999999999993</v>
      </c>
    </row>
    <row r="241" spans="1:10" ht="15.75" x14ac:dyDescent="0.25">
      <c r="A241" s="530" t="s">
        <v>941</v>
      </c>
      <c r="B241" s="531"/>
      <c r="C241" s="531"/>
      <c r="D241" s="531"/>
      <c r="E241" s="531"/>
      <c r="F241" s="531"/>
      <c r="G241" s="531"/>
      <c r="H241" s="531"/>
      <c r="I241" s="531"/>
      <c r="J241" s="531"/>
    </row>
    <row r="242" spans="1:10" ht="15" x14ac:dyDescent="0.2">
      <c r="A242" s="338" t="s">
        <v>1160</v>
      </c>
      <c r="B242" s="338" t="s">
        <v>1161</v>
      </c>
      <c r="C242" s="339" t="s">
        <v>777</v>
      </c>
      <c r="D242" s="339">
        <v>498</v>
      </c>
      <c r="E242" s="339">
        <v>272</v>
      </c>
      <c r="F242" s="339">
        <v>36</v>
      </c>
      <c r="G242" s="339">
        <v>8.6999999999999993</v>
      </c>
      <c r="H242" s="339">
        <v>84</v>
      </c>
      <c r="I242" s="323">
        <v>2558</v>
      </c>
      <c r="J242" s="346">
        <f>I242*0.65</f>
        <v>1662.7</v>
      </c>
    </row>
    <row r="243" spans="1:10" ht="15" x14ac:dyDescent="0.2">
      <c r="A243" s="338" t="s">
        <v>1385</v>
      </c>
      <c r="B243" s="328" t="s">
        <v>942</v>
      </c>
      <c r="C243" s="329" t="s">
        <v>777</v>
      </c>
      <c r="D243" s="329">
        <v>498</v>
      </c>
      <c r="E243" s="329">
        <v>272</v>
      </c>
      <c r="F243" s="329">
        <v>36</v>
      </c>
      <c r="G243" s="329">
        <v>11.86</v>
      </c>
      <c r="H243" s="329">
        <v>84</v>
      </c>
      <c r="I243" s="323">
        <v>2683</v>
      </c>
      <c r="J243" s="346">
        <f>I243*0.65</f>
        <v>1743.95</v>
      </c>
    </row>
    <row r="244" spans="1:10" ht="15" x14ac:dyDescent="0.2">
      <c r="A244" s="338" t="s">
        <v>943</v>
      </c>
      <c r="B244" s="328" t="s">
        <v>944</v>
      </c>
      <c r="C244" s="329" t="s">
        <v>778</v>
      </c>
      <c r="D244" s="329">
        <v>498</v>
      </c>
      <c r="E244" s="329">
        <v>272</v>
      </c>
      <c r="F244" s="329">
        <v>53</v>
      </c>
      <c r="G244" s="329">
        <v>10.3</v>
      </c>
      <c r="H244" s="329">
        <v>84</v>
      </c>
      <c r="I244" s="323">
        <v>3100</v>
      </c>
      <c r="J244" s="346">
        <f>I244*0.65</f>
        <v>2015</v>
      </c>
    </row>
    <row r="245" spans="1:10" ht="15" x14ac:dyDescent="0.2">
      <c r="A245" s="338" t="s">
        <v>1162</v>
      </c>
      <c r="B245" s="328" t="s">
        <v>1163</v>
      </c>
      <c r="C245" s="329" t="s">
        <v>778</v>
      </c>
      <c r="D245" s="329">
        <v>498</v>
      </c>
      <c r="E245" s="329">
        <v>272</v>
      </c>
      <c r="F245" s="329">
        <v>53</v>
      </c>
      <c r="G245" s="329">
        <v>9.82</v>
      </c>
      <c r="H245" s="329">
        <v>84</v>
      </c>
      <c r="I245" s="323">
        <v>2883</v>
      </c>
      <c r="J245" s="346">
        <f>I245*0.65</f>
        <v>1873.95</v>
      </c>
    </row>
    <row r="246" spans="1:10" ht="15.75" x14ac:dyDescent="0.25">
      <c r="A246" s="530" t="s">
        <v>945</v>
      </c>
      <c r="B246" s="531"/>
      <c r="C246" s="531"/>
      <c r="D246" s="531"/>
      <c r="E246" s="531"/>
      <c r="F246" s="531"/>
      <c r="G246" s="531"/>
      <c r="H246" s="531"/>
      <c r="I246" s="531"/>
      <c r="J246" s="531"/>
    </row>
    <row r="247" spans="1:10" ht="15" x14ac:dyDescent="0.2">
      <c r="A247" s="462" t="s">
        <v>946</v>
      </c>
      <c r="B247" s="328" t="s">
        <v>947</v>
      </c>
      <c r="C247" s="329"/>
      <c r="D247" s="329"/>
      <c r="E247" s="329"/>
      <c r="F247" s="329"/>
      <c r="G247" s="329"/>
      <c r="H247" s="329"/>
      <c r="I247" s="327">
        <v>17</v>
      </c>
      <c r="J247" s="343">
        <f>I247*0.8</f>
        <v>13.600000000000001</v>
      </c>
    </row>
    <row r="248" spans="1:10" ht="15" x14ac:dyDescent="0.2">
      <c r="A248" s="462" t="s">
        <v>948</v>
      </c>
      <c r="B248" s="328" t="s">
        <v>919</v>
      </c>
      <c r="C248" s="329"/>
      <c r="D248" s="329"/>
      <c r="E248" s="329"/>
      <c r="F248" s="329"/>
      <c r="G248" s="329"/>
      <c r="H248" s="329"/>
      <c r="I248" s="327">
        <v>17</v>
      </c>
      <c r="J248" s="343">
        <f>I248*0.8</f>
        <v>13.600000000000001</v>
      </c>
    </row>
    <row r="249" spans="1:10" ht="15.75" x14ac:dyDescent="0.25">
      <c r="A249" s="530" t="s">
        <v>949</v>
      </c>
      <c r="B249" s="531"/>
      <c r="C249" s="531"/>
      <c r="D249" s="531"/>
      <c r="E249" s="531"/>
      <c r="F249" s="531"/>
      <c r="G249" s="531"/>
      <c r="H249" s="531"/>
      <c r="I249" s="531"/>
      <c r="J249" s="531"/>
    </row>
    <row r="250" spans="1:10" s="398" customFormat="1" ht="15" x14ac:dyDescent="0.25">
      <c r="A250" s="458"/>
      <c r="B250" s="326" t="s">
        <v>1164</v>
      </c>
      <c r="C250" s="325"/>
      <c r="D250" s="325"/>
      <c r="E250" s="325"/>
      <c r="F250" s="325"/>
      <c r="G250" s="325"/>
      <c r="H250" s="325"/>
      <c r="I250" s="327">
        <v>784</v>
      </c>
      <c r="J250" s="343">
        <v>784</v>
      </c>
    </row>
    <row r="251" spans="1:10" ht="15.75" x14ac:dyDescent="0.25">
      <c r="A251" s="530" t="s">
        <v>950</v>
      </c>
      <c r="B251" s="531"/>
      <c r="C251" s="531"/>
      <c r="D251" s="531"/>
      <c r="E251" s="531"/>
      <c r="F251" s="531"/>
      <c r="G251" s="531"/>
      <c r="H251" s="531"/>
      <c r="I251" s="531"/>
      <c r="J251" s="531"/>
    </row>
    <row r="252" spans="1:10" ht="15" x14ac:dyDescent="0.2">
      <c r="A252" s="463">
        <v>6751</v>
      </c>
      <c r="B252" s="330" t="s">
        <v>1165</v>
      </c>
      <c r="C252" s="329"/>
      <c r="D252" s="329"/>
      <c r="E252" s="329"/>
      <c r="F252" s="329"/>
      <c r="G252" s="329"/>
      <c r="H252" s="329"/>
      <c r="I252" s="331">
        <v>1032</v>
      </c>
      <c r="J252" s="344">
        <f>I252*0.8</f>
        <v>825.6</v>
      </c>
    </row>
    <row r="253" spans="1:10" ht="18.75" x14ac:dyDescent="0.3">
      <c r="A253" s="535" t="s">
        <v>952</v>
      </c>
      <c r="B253" s="536"/>
      <c r="C253" s="536"/>
      <c r="D253" s="536"/>
      <c r="E253" s="536"/>
      <c r="F253" s="536"/>
      <c r="G253" s="536"/>
      <c r="H253" s="536"/>
      <c r="I253" s="536"/>
      <c r="J253" s="536"/>
    </row>
    <row r="254" spans="1:10" ht="15.75" x14ac:dyDescent="0.25">
      <c r="A254" s="530" t="s">
        <v>1166</v>
      </c>
      <c r="B254" s="531"/>
      <c r="C254" s="531"/>
      <c r="D254" s="531"/>
      <c r="E254" s="531"/>
      <c r="F254" s="531"/>
      <c r="G254" s="531"/>
      <c r="H254" s="531"/>
      <c r="I254" s="531"/>
      <c r="J254" s="531"/>
    </row>
    <row r="255" spans="1:10" ht="15" x14ac:dyDescent="0.2">
      <c r="A255" s="461" t="s">
        <v>1167</v>
      </c>
      <c r="B255" s="333" t="s">
        <v>1168</v>
      </c>
      <c r="C255" s="329" t="s">
        <v>777</v>
      </c>
      <c r="D255" s="329">
        <v>1000</v>
      </c>
      <c r="E255" s="329">
        <v>290</v>
      </c>
      <c r="F255" s="329">
        <v>330</v>
      </c>
      <c r="G255" s="329">
        <v>80.92</v>
      </c>
      <c r="H255" s="329">
        <v>8</v>
      </c>
      <c r="I255" s="323">
        <v>16477</v>
      </c>
      <c r="J255" s="342">
        <f>I255*0.7</f>
        <v>11533.9</v>
      </c>
    </row>
    <row r="256" spans="1:10" ht="15" x14ac:dyDescent="0.2">
      <c r="A256" s="461" t="s">
        <v>1169</v>
      </c>
      <c r="B256" s="333" t="s">
        <v>1170</v>
      </c>
      <c r="C256" s="329" t="s">
        <v>777</v>
      </c>
      <c r="D256" s="329">
        <v>500</v>
      </c>
      <c r="E256" s="329">
        <v>290</v>
      </c>
      <c r="F256" s="329">
        <v>600</v>
      </c>
      <c r="G256" s="329">
        <v>68.53</v>
      </c>
      <c r="H256" s="329">
        <v>8</v>
      </c>
      <c r="I256" s="323">
        <v>12964</v>
      </c>
      <c r="J256" s="342">
        <f>I256*0.7</f>
        <v>9074.7999999999993</v>
      </c>
    </row>
    <row r="257" spans="1:10" ht="15" x14ac:dyDescent="0.2">
      <c r="A257" s="461" t="s">
        <v>1171</v>
      </c>
      <c r="B257" s="333" t="s">
        <v>1172</v>
      </c>
      <c r="C257" s="329" t="s">
        <v>777</v>
      </c>
      <c r="D257" s="329">
        <v>500</v>
      </c>
      <c r="E257" s="329">
        <v>290</v>
      </c>
      <c r="F257" s="329">
        <v>600</v>
      </c>
      <c r="G257" s="329">
        <v>64.22</v>
      </c>
      <c r="H257" s="329">
        <v>8</v>
      </c>
      <c r="I257" s="323">
        <v>12235</v>
      </c>
      <c r="J257" s="342">
        <f>I257*0.7</f>
        <v>8564.5</v>
      </c>
    </row>
    <row r="258" spans="1:10" ht="15.75" x14ac:dyDescent="0.25">
      <c r="A258" s="530" t="s">
        <v>1173</v>
      </c>
      <c r="B258" s="531"/>
      <c r="C258" s="531"/>
      <c r="D258" s="531"/>
      <c r="E258" s="531"/>
      <c r="F258" s="531"/>
      <c r="G258" s="531"/>
      <c r="H258" s="531"/>
      <c r="I258" s="531"/>
      <c r="J258" s="531"/>
    </row>
    <row r="259" spans="1:10" ht="15" x14ac:dyDescent="0.2">
      <c r="A259" s="461" t="s">
        <v>1174</v>
      </c>
      <c r="B259" s="333" t="s">
        <v>1175</v>
      </c>
      <c r="C259" s="329" t="s">
        <v>778</v>
      </c>
      <c r="D259" s="329">
        <v>1000</v>
      </c>
      <c r="E259" s="329">
        <v>290</v>
      </c>
      <c r="F259" s="329">
        <v>330</v>
      </c>
      <c r="G259" s="329">
        <v>80.92</v>
      </c>
      <c r="H259" s="329">
        <v>8</v>
      </c>
      <c r="I259" s="323">
        <v>17247</v>
      </c>
      <c r="J259" s="342">
        <f>I259*0.7</f>
        <v>12072.9</v>
      </c>
    </row>
    <row r="260" spans="1:10" ht="15" x14ac:dyDescent="0.2">
      <c r="A260" s="461" t="s">
        <v>1176</v>
      </c>
      <c r="B260" s="333" t="s">
        <v>1177</v>
      </c>
      <c r="C260" s="329" t="s">
        <v>778</v>
      </c>
      <c r="D260" s="329">
        <v>500</v>
      </c>
      <c r="E260" s="329">
        <v>290</v>
      </c>
      <c r="F260" s="329">
        <v>600</v>
      </c>
      <c r="G260" s="329">
        <v>68.69</v>
      </c>
      <c r="H260" s="329">
        <v>8</v>
      </c>
      <c r="I260" s="323">
        <v>13349</v>
      </c>
      <c r="J260" s="342">
        <f>I260*0.7</f>
        <v>9344.2999999999993</v>
      </c>
    </row>
    <row r="261" spans="1:10" ht="15" x14ac:dyDescent="0.2">
      <c r="A261" s="461" t="s">
        <v>1178</v>
      </c>
      <c r="B261" s="333" t="s">
        <v>1179</v>
      </c>
      <c r="C261" s="329" t="s">
        <v>778</v>
      </c>
      <c r="D261" s="329">
        <v>500</v>
      </c>
      <c r="E261" s="329">
        <v>290</v>
      </c>
      <c r="F261" s="329">
        <v>600</v>
      </c>
      <c r="G261" s="329">
        <v>64.38</v>
      </c>
      <c r="H261" s="329">
        <v>8</v>
      </c>
      <c r="I261" s="323">
        <v>12620</v>
      </c>
      <c r="J261" s="342">
        <f>I261*0.7</f>
        <v>8834</v>
      </c>
    </row>
    <row r="262" spans="1:10" ht="18.75" x14ac:dyDescent="0.3">
      <c r="A262" s="535" t="s">
        <v>969</v>
      </c>
      <c r="B262" s="536"/>
      <c r="C262" s="536"/>
      <c r="D262" s="536"/>
      <c r="E262" s="536"/>
      <c r="F262" s="536"/>
      <c r="G262" s="536"/>
      <c r="H262" s="536"/>
      <c r="I262" s="536"/>
      <c r="J262" s="536"/>
    </row>
    <row r="263" spans="1:10" ht="15.75" x14ac:dyDescent="0.25">
      <c r="A263" s="530" t="s">
        <v>1180</v>
      </c>
      <c r="B263" s="531"/>
      <c r="C263" s="531"/>
      <c r="D263" s="531"/>
      <c r="E263" s="531"/>
      <c r="F263" s="531"/>
      <c r="G263" s="531"/>
      <c r="H263" s="531"/>
      <c r="I263" s="531"/>
      <c r="J263" s="531"/>
    </row>
    <row r="264" spans="1:10" ht="15" x14ac:dyDescent="0.2">
      <c r="A264" s="461" t="s">
        <v>1181</v>
      </c>
      <c r="B264" s="333" t="s">
        <v>1182</v>
      </c>
      <c r="C264" s="329" t="s">
        <v>915</v>
      </c>
      <c r="D264" s="329">
        <v>1000</v>
      </c>
      <c r="E264" s="329">
        <v>390</v>
      </c>
      <c r="F264" s="329">
        <v>410</v>
      </c>
      <c r="G264" s="329">
        <v>84.84</v>
      </c>
      <c r="H264" s="329">
        <v>6</v>
      </c>
      <c r="I264" s="323">
        <v>16052</v>
      </c>
      <c r="J264" s="342">
        <f>I264*0.7</f>
        <v>11236.4</v>
      </c>
    </row>
    <row r="265" spans="1:10" ht="15" x14ac:dyDescent="0.2">
      <c r="A265" s="461" t="s">
        <v>1183</v>
      </c>
      <c r="B265" s="333" t="s">
        <v>1184</v>
      </c>
      <c r="C265" s="329" t="s">
        <v>915</v>
      </c>
      <c r="D265" s="329">
        <v>500</v>
      </c>
      <c r="E265" s="329">
        <v>390</v>
      </c>
      <c r="F265" s="329">
        <v>440</v>
      </c>
      <c r="G265" s="329">
        <v>57.38</v>
      </c>
      <c r="H265" s="329">
        <v>10</v>
      </c>
      <c r="I265" s="323">
        <v>12522</v>
      </c>
      <c r="J265" s="342">
        <f>I265*0.7</f>
        <v>8765.4</v>
      </c>
    </row>
    <row r="266" spans="1:10" ht="15" x14ac:dyDescent="0.2">
      <c r="A266" s="461" t="s">
        <v>1185</v>
      </c>
      <c r="B266" s="333" t="s">
        <v>1186</v>
      </c>
      <c r="C266" s="329" t="s">
        <v>915</v>
      </c>
      <c r="D266" s="329">
        <v>500</v>
      </c>
      <c r="E266" s="329">
        <v>390</v>
      </c>
      <c r="F266" s="329">
        <v>440</v>
      </c>
      <c r="G266" s="329">
        <v>39.93</v>
      </c>
      <c r="H266" s="329">
        <v>10</v>
      </c>
      <c r="I266" s="323">
        <v>7600</v>
      </c>
      <c r="J266" s="342">
        <f>I266*0.7</f>
        <v>5320</v>
      </c>
    </row>
    <row r="267" spans="1:10" ht="15" x14ac:dyDescent="0.2">
      <c r="A267" s="461" t="s">
        <v>1187</v>
      </c>
      <c r="B267" s="333" t="s">
        <v>1188</v>
      </c>
      <c r="C267" s="329" t="s">
        <v>915</v>
      </c>
      <c r="D267" s="329">
        <v>500</v>
      </c>
      <c r="E267" s="329">
        <v>390</v>
      </c>
      <c r="F267" s="329">
        <v>440</v>
      </c>
      <c r="G267" s="329">
        <v>50.07</v>
      </c>
      <c r="H267" s="329">
        <v>10</v>
      </c>
      <c r="I267" s="323">
        <v>9178</v>
      </c>
      <c r="J267" s="342">
        <f>I267*0.7</f>
        <v>6424.5999999999995</v>
      </c>
    </row>
    <row r="268" spans="1:10" ht="15.75" x14ac:dyDescent="0.25">
      <c r="A268" s="530" t="s">
        <v>988</v>
      </c>
      <c r="B268" s="531"/>
      <c r="C268" s="531"/>
      <c r="D268" s="531"/>
      <c r="E268" s="531"/>
      <c r="F268" s="531"/>
      <c r="G268" s="531"/>
      <c r="H268" s="531"/>
      <c r="I268" s="531"/>
      <c r="J268" s="531"/>
    </row>
    <row r="269" spans="1:10" ht="15" x14ac:dyDescent="0.2">
      <c r="A269" s="462" t="s">
        <v>1189</v>
      </c>
      <c r="B269" s="326" t="s">
        <v>1190</v>
      </c>
      <c r="C269" s="315" t="s">
        <v>777</v>
      </c>
      <c r="D269" s="334">
        <v>498</v>
      </c>
      <c r="E269" s="335">
        <v>372</v>
      </c>
      <c r="F269" s="335">
        <v>65</v>
      </c>
      <c r="G269" s="335">
        <v>15.56</v>
      </c>
      <c r="H269" s="335">
        <v>60</v>
      </c>
      <c r="I269" s="322">
        <v>4500</v>
      </c>
      <c r="J269" s="346">
        <f>I269*0.65</f>
        <v>2925</v>
      </c>
    </row>
    <row r="270" spans="1:10" ht="15" x14ac:dyDescent="0.2">
      <c r="A270" s="462" t="s">
        <v>1391</v>
      </c>
      <c r="B270" s="328" t="s">
        <v>989</v>
      </c>
      <c r="C270" s="336" t="s">
        <v>778</v>
      </c>
      <c r="D270" s="334">
        <v>498</v>
      </c>
      <c r="E270" s="335">
        <v>372</v>
      </c>
      <c r="F270" s="335">
        <v>65</v>
      </c>
      <c r="G270" s="340">
        <v>22</v>
      </c>
      <c r="H270" s="340">
        <v>50</v>
      </c>
      <c r="I270" s="327">
        <v>6050</v>
      </c>
      <c r="J270" s="346">
        <f>I270*0.65</f>
        <v>3932.5</v>
      </c>
    </row>
    <row r="271" spans="1:10" ht="15.75" x14ac:dyDescent="0.25">
      <c r="A271" s="530" t="s">
        <v>990</v>
      </c>
      <c r="B271" s="531"/>
      <c r="C271" s="531"/>
      <c r="D271" s="531"/>
      <c r="E271" s="531"/>
      <c r="F271" s="531"/>
      <c r="G271" s="531"/>
      <c r="H271" s="531"/>
      <c r="I271" s="531"/>
      <c r="J271" s="531"/>
    </row>
    <row r="272" spans="1:10" ht="15" x14ac:dyDescent="0.2">
      <c r="A272" s="456" t="s">
        <v>946</v>
      </c>
      <c r="B272" s="328" t="s">
        <v>947</v>
      </c>
      <c r="C272" s="329"/>
      <c r="D272" s="329"/>
      <c r="E272" s="329"/>
      <c r="F272" s="329"/>
      <c r="G272" s="329"/>
      <c r="H272" s="329"/>
      <c r="I272" s="327">
        <v>17</v>
      </c>
      <c r="J272" s="343">
        <f>I272*0.8</f>
        <v>13.600000000000001</v>
      </c>
    </row>
    <row r="273" spans="1:10" ht="15" x14ac:dyDescent="0.2">
      <c r="A273" s="456" t="s">
        <v>948</v>
      </c>
      <c r="B273" s="328" t="s">
        <v>919</v>
      </c>
      <c r="C273" s="329"/>
      <c r="D273" s="329"/>
      <c r="E273" s="329"/>
      <c r="F273" s="329"/>
      <c r="G273" s="329"/>
      <c r="H273" s="329"/>
      <c r="I273" s="327">
        <v>17</v>
      </c>
      <c r="J273" s="343">
        <f>I273*0.8</f>
        <v>13.600000000000001</v>
      </c>
    </row>
    <row r="274" spans="1:10" ht="15.75" x14ac:dyDescent="0.25">
      <c r="A274" s="530" t="s">
        <v>991</v>
      </c>
      <c r="B274" s="531"/>
      <c r="C274" s="531"/>
      <c r="D274" s="531"/>
      <c r="E274" s="531"/>
      <c r="F274" s="531"/>
      <c r="G274" s="531"/>
      <c r="H274" s="531"/>
      <c r="I274" s="531"/>
      <c r="J274" s="531"/>
    </row>
    <row r="275" spans="1:10" s="398" customFormat="1" ht="15" x14ac:dyDescent="0.25">
      <c r="A275" s="458"/>
      <c r="B275" s="326" t="s">
        <v>1191</v>
      </c>
      <c r="C275" s="325"/>
      <c r="D275" s="325"/>
      <c r="E275" s="325"/>
      <c r="F275" s="325"/>
      <c r="G275" s="325"/>
      <c r="H275" s="325"/>
      <c r="I275" s="327">
        <v>840</v>
      </c>
      <c r="J275" s="343">
        <v>840</v>
      </c>
    </row>
    <row r="276" spans="1:10" ht="15.75" x14ac:dyDescent="0.25">
      <c r="A276" s="530" t="s">
        <v>992</v>
      </c>
      <c r="B276" s="531"/>
      <c r="C276" s="531"/>
      <c r="D276" s="531"/>
      <c r="E276" s="531"/>
      <c r="F276" s="531"/>
      <c r="G276" s="531"/>
      <c r="H276" s="531"/>
      <c r="I276" s="531"/>
      <c r="J276" s="531"/>
    </row>
    <row r="277" spans="1:10" ht="15" x14ac:dyDescent="0.2">
      <c r="A277" s="463">
        <v>6771</v>
      </c>
      <c r="B277" s="330" t="s">
        <v>1192</v>
      </c>
      <c r="C277" s="329"/>
      <c r="D277" s="329"/>
      <c r="E277" s="329"/>
      <c r="F277" s="329"/>
      <c r="G277" s="329"/>
      <c r="H277" s="329"/>
      <c r="I277" s="331">
        <v>2040</v>
      </c>
      <c r="J277" s="344">
        <f>I277*0.8</f>
        <v>1632</v>
      </c>
    </row>
    <row r="278" spans="1:10" ht="18.75" x14ac:dyDescent="0.3">
      <c r="A278" s="535" t="s">
        <v>994</v>
      </c>
      <c r="B278" s="536"/>
      <c r="C278" s="536"/>
      <c r="D278" s="536"/>
      <c r="E278" s="536"/>
      <c r="F278" s="536"/>
      <c r="G278" s="536"/>
      <c r="H278" s="536"/>
      <c r="I278" s="536"/>
      <c r="J278" s="536"/>
    </row>
    <row r="279" spans="1:10" ht="15.75" x14ac:dyDescent="0.25">
      <c r="A279" s="530" t="s">
        <v>1193</v>
      </c>
      <c r="B279" s="531"/>
      <c r="C279" s="531"/>
      <c r="D279" s="531"/>
      <c r="E279" s="531"/>
      <c r="F279" s="531"/>
      <c r="G279" s="531"/>
      <c r="H279" s="531"/>
      <c r="I279" s="531"/>
      <c r="J279" s="531"/>
    </row>
    <row r="280" spans="1:10" ht="15" x14ac:dyDescent="0.25">
      <c r="A280" s="464" t="s">
        <v>1194</v>
      </c>
      <c r="B280" s="341" t="s">
        <v>1195</v>
      </c>
      <c r="C280" s="315" t="s">
        <v>777</v>
      </c>
      <c r="D280" s="325">
        <v>1000</v>
      </c>
      <c r="E280" s="325">
        <v>380</v>
      </c>
      <c r="F280" s="325">
        <v>410</v>
      </c>
      <c r="G280" s="325">
        <v>115.96</v>
      </c>
      <c r="H280" s="325">
        <v>6</v>
      </c>
      <c r="I280" s="327">
        <v>24715</v>
      </c>
      <c r="J280" s="343">
        <f>I280*0.7</f>
        <v>17300.5</v>
      </c>
    </row>
    <row r="281" spans="1:10" s="398" customFormat="1" ht="15" x14ac:dyDescent="0.25">
      <c r="A281" s="464" t="s">
        <v>1196</v>
      </c>
      <c r="B281" s="341" t="s">
        <v>1402</v>
      </c>
      <c r="C281" s="315" t="s">
        <v>777</v>
      </c>
      <c r="D281" s="325">
        <v>500</v>
      </c>
      <c r="E281" s="325">
        <v>380</v>
      </c>
      <c r="F281" s="325">
        <v>440</v>
      </c>
      <c r="G281" s="325">
        <v>70.650000000000006</v>
      </c>
      <c r="H281" s="325">
        <v>10</v>
      </c>
      <c r="I281" s="327">
        <v>17030</v>
      </c>
      <c r="J281" s="343">
        <f>I281*0.7</f>
        <v>11921</v>
      </c>
    </row>
    <row r="282" spans="1:10" ht="15.75" x14ac:dyDescent="0.25">
      <c r="A282" s="530" t="s">
        <v>1197</v>
      </c>
      <c r="B282" s="531"/>
      <c r="C282" s="531"/>
      <c r="D282" s="531"/>
      <c r="E282" s="531"/>
      <c r="F282" s="531"/>
      <c r="G282" s="531"/>
      <c r="H282" s="531"/>
      <c r="I282" s="531"/>
      <c r="J282" s="531"/>
    </row>
    <row r="283" spans="1:10" ht="15" x14ac:dyDescent="0.25">
      <c r="A283" s="464" t="s">
        <v>1198</v>
      </c>
      <c r="B283" s="341" t="s">
        <v>1199</v>
      </c>
      <c r="C283" s="315" t="s">
        <v>778</v>
      </c>
      <c r="D283" s="325">
        <v>1000</v>
      </c>
      <c r="E283" s="325">
        <v>380</v>
      </c>
      <c r="F283" s="325">
        <v>410</v>
      </c>
      <c r="G283" s="325">
        <v>122.24</v>
      </c>
      <c r="H283" s="325">
        <v>6</v>
      </c>
      <c r="I283" s="327">
        <v>26808</v>
      </c>
      <c r="J283" s="343">
        <f>I283*0.7</f>
        <v>18765.599999999999</v>
      </c>
    </row>
    <row r="284" spans="1:10" s="398" customFormat="1" ht="15" x14ac:dyDescent="0.25">
      <c r="A284" s="464" t="s">
        <v>1200</v>
      </c>
      <c r="B284" s="341" t="s">
        <v>1403</v>
      </c>
      <c r="C284" s="315" t="s">
        <v>778</v>
      </c>
      <c r="D284" s="325">
        <v>500</v>
      </c>
      <c r="E284" s="325">
        <v>380</v>
      </c>
      <c r="F284" s="325">
        <v>440</v>
      </c>
      <c r="G284" s="325">
        <v>73.790000000000006</v>
      </c>
      <c r="H284" s="325">
        <v>10</v>
      </c>
      <c r="I284" s="327">
        <v>18003</v>
      </c>
      <c r="J284" s="343">
        <f>I284*0.7</f>
        <v>12602.099999999999</v>
      </c>
    </row>
    <row r="285" spans="1:10" ht="15" x14ac:dyDescent="0.25">
      <c r="A285" s="460" t="s">
        <v>1201</v>
      </c>
      <c r="B285" s="332" t="s">
        <v>1202</v>
      </c>
      <c r="C285" s="336" t="s">
        <v>778</v>
      </c>
      <c r="D285" s="329">
        <v>1000</v>
      </c>
      <c r="E285" s="329">
        <v>380</v>
      </c>
      <c r="F285" s="329">
        <v>410</v>
      </c>
      <c r="G285" s="329">
        <v>128.84</v>
      </c>
      <c r="H285" s="329">
        <v>6</v>
      </c>
      <c r="I285" s="323">
        <v>27577</v>
      </c>
      <c r="J285" s="343">
        <f>I285*0.7</f>
        <v>19303.899999999998</v>
      </c>
    </row>
    <row r="286" spans="1:10" ht="15" x14ac:dyDescent="0.25">
      <c r="A286" s="460" t="s">
        <v>1203</v>
      </c>
      <c r="B286" s="332" t="s">
        <v>1204</v>
      </c>
      <c r="C286" s="336" t="s">
        <v>778</v>
      </c>
      <c r="D286" s="329">
        <v>500</v>
      </c>
      <c r="E286" s="329">
        <v>380</v>
      </c>
      <c r="F286" s="329">
        <v>440</v>
      </c>
      <c r="G286" s="329">
        <v>77.09</v>
      </c>
      <c r="H286" s="329">
        <v>10</v>
      </c>
      <c r="I286" s="323">
        <v>18387</v>
      </c>
      <c r="J286" s="343">
        <f>I286*0.7</f>
        <v>12870.9</v>
      </c>
    </row>
  </sheetData>
  <mergeCells count="37">
    <mergeCell ref="A2:J2"/>
    <mergeCell ref="A205:J205"/>
    <mergeCell ref="A235:J235"/>
    <mergeCell ref="A241:J241"/>
    <mergeCell ref="A246:J246"/>
    <mergeCell ref="A249:J249"/>
    <mergeCell ref="A228:J228"/>
    <mergeCell ref="A217:J217"/>
    <mergeCell ref="A220:J220"/>
    <mergeCell ref="A207:J207"/>
    <mergeCell ref="A258:J258"/>
    <mergeCell ref="A251:J251"/>
    <mergeCell ref="A223:J223"/>
    <mergeCell ref="A226:J226"/>
    <mergeCell ref="A230:J230"/>
    <mergeCell ref="A231:J231"/>
    <mergeCell ref="A234:J234"/>
    <mergeCell ref="A278:J278"/>
    <mergeCell ref="A276:J276"/>
    <mergeCell ref="A191:J191"/>
    <mergeCell ref="A192:J192"/>
    <mergeCell ref="A195:J195"/>
    <mergeCell ref="A200:J200"/>
    <mergeCell ref="A203:J203"/>
    <mergeCell ref="A208:J208"/>
    <mergeCell ref="A253:J253"/>
    <mergeCell ref="A254:J254"/>
    <mergeCell ref="A279:J279"/>
    <mergeCell ref="A117:J117"/>
    <mergeCell ref="A211:J211"/>
    <mergeCell ref="A216:J216"/>
    <mergeCell ref="A282:J282"/>
    <mergeCell ref="A262:J262"/>
    <mergeCell ref="A263:J263"/>
    <mergeCell ref="A268:J268"/>
    <mergeCell ref="A271:J271"/>
    <mergeCell ref="A274:J274"/>
  </mergeCells>
  <conditionalFormatting sqref="J271:J279 J191:J268">
    <cfRule type="cellIs" dxfId="4" priority="1" stopIfTrue="1" operator="between">
      <formula>0.0949</formula>
      <formula>0.1051</formula>
    </cfRule>
  </conditionalFormatting>
  <conditionalFormatting sqref="J282">
    <cfRule type="cellIs" dxfId="3" priority="6" stopIfTrue="1" operator="between">
      <formula>0.0949</formula>
      <formula>0.1051</formula>
    </cfRule>
  </conditionalFormatting>
  <conditionalFormatting sqref="J269:J270">
    <cfRule type="cellIs" dxfId="2" priority="5" stopIfTrue="1" operator="between">
      <formula>0.0949</formula>
      <formula>0.1051</formula>
    </cfRule>
  </conditionalFormatting>
  <conditionalFormatting sqref="J280:J281">
    <cfRule type="cellIs" dxfId="1" priority="4" stopIfTrue="1" operator="between">
      <formula>0.0949</formula>
      <formula>0.1051</formula>
    </cfRule>
  </conditionalFormatting>
  <conditionalFormatting sqref="J283:J286">
    <cfRule type="cellIs" dxfId="0" priority="3" stopIfTrue="1" operator="between">
      <formula>0.0949</formula>
      <formula>0.1051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29"/>
  <sheetViews>
    <sheetView tabSelected="1" zoomScale="85" zoomScaleNormal="85" workbookViewId="0">
      <pane ySplit="1" topLeftCell="A2" activePane="bottomLeft" state="frozen"/>
      <selection pane="bottomLeft" activeCell="L11" sqref="L11"/>
    </sheetView>
  </sheetViews>
  <sheetFormatPr defaultRowHeight="12.75" x14ac:dyDescent="0.2"/>
  <cols>
    <col min="1" max="1" width="9.5703125" customWidth="1"/>
    <col min="2" max="2" width="69.28515625" customWidth="1"/>
    <col min="3" max="3" width="14.42578125" customWidth="1"/>
    <col min="4" max="4" width="11.140625" customWidth="1"/>
    <col min="5" max="5" width="12.7109375" customWidth="1"/>
    <col min="6" max="6" width="12.140625" customWidth="1"/>
    <col min="7" max="7" width="10.140625" customWidth="1"/>
    <col min="8" max="8" width="17.5703125" customWidth="1"/>
    <col min="9" max="9" width="17.28515625" customWidth="1"/>
    <col min="10" max="10" width="15.42578125" style="262" customWidth="1"/>
  </cols>
  <sheetData>
    <row r="1" spans="1:10" ht="78.75" customHeight="1" x14ac:dyDescent="0.2">
      <c r="A1" s="300" t="s">
        <v>643</v>
      </c>
      <c r="B1" s="301" t="s">
        <v>713</v>
      </c>
      <c r="C1" s="302" t="s">
        <v>79</v>
      </c>
      <c r="D1" s="301" t="s">
        <v>32</v>
      </c>
      <c r="E1" s="303" t="s">
        <v>33</v>
      </c>
      <c r="F1" s="303" t="s">
        <v>34</v>
      </c>
      <c r="G1" s="303" t="s">
        <v>779</v>
      </c>
      <c r="H1" s="304" t="s">
        <v>780</v>
      </c>
      <c r="I1" s="305" t="s">
        <v>1596</v>
      </c>
      <c r="J1" s="306" t="s">
        <v>782</v>
      </c>
    </row>
    <row r="2" spans="1:10" ht="17.25" customHeight="1" x14ac:dyDescent="0.3">
      <c r="A2" s="545" t="s">
        <v>781</v>
      </c>
      <c r="B2" s="546"/>
      <c r="C2" s="546"/>
      <c r="D2" s="546"/>
      <c r="E2" s="546"/>
      <c r="F2" s="546"/>
      <c r="G2" s="546"/>
      <c r="H2" s="546"/>
      <c r="I2" s="546"/>
      <c r="J2" s="547"/>
    </row>
    <row r="3" spans="1:10" ht="18" customHeight="1" x14ac:dyDescent="0.25">
      <c r="A3" s="548" t="s">
        <v>1083</v>
      </c>
      <c r="B3" s="543"/>
      <c r="C3" s="543"/>
      <c r="D3" s="543"/>
      <c r="E3" s="543"/>
      <c r="F3" s="543"/>
      <c r="G3" s="543"/>
      <c r="H3" s="543"/>
      <c r="I3" s="543"/>
      <c r="J3" s="544"/>
    </row>
    <row r="4" spans="1:10" ht="15" x14ac:dyDescent="0.2">
      <c r="A4" s="307" t="s">
        <v>1326</v>
      </c>
      <c r="B4" s="308" t="s">
        <v>495</v>
      </c>
      <c r="C4" s="309" t="s">
        <v>776</v>
      </c>
      <c r="D4" s="309">
        <v>1000</v>
      </c>
      <c r="E4" s="309">
        <v>190</v>
      </c>
      <c r="F4" s="309">
        <v>100</v>
      </c>
      <c r="G4" s="309">
        <v>31.7</v>
      </c>
      <c r="H4" s="309">
        <v>18</v>
      </c>
      <c r="I4" s="310">
        <v>1358</v>
      </c>
      <c r="J4" s="317">
        <f>I4*0.8</f>
        <v>1086.4000000000001</v>
      </c>
    </row>
    <row r="5" spans="1:10" ht="15" x14ac:dyDescent="0.2">
      <c r="A5" s="307">
        <v>4159</v>
      </c>
      <c r="B5" s="308" t="s">
        <v>496</v>
      </c>
      <c r="C5" s="309" t="s">
        <v>776</v>
      </c>
      <c r="D5" s="309">
        <v>1000</v>
      </c>
      <c r="E5" s="309">
        <v>190</v>
      </c>
      <c r="F5" s="309">
        <v>150</v>
      </c>
      <c r="G5" s="309">
        <v>41.1</v>
      </c>
      <c r="H5" s="309">
        <v>18</v>
      </c>
      <c r="I5" s="310">
        <v>1517</v>
      </c>
      <c r="J5" s="317">
        <f t="shared" ref="J5:J29" si="0">I5*0.8</f>
        <v>1213.6000000000001</v>
      </c>
    </row>
    <row r="6" spans="1:10" ht="15" x14ac:dyDescent="0.2">
      <c r="A6" s="307">
        <v>4109</v>
      </c>
      <c r="B6" s="308" t="s">
        <v>497</v>
      </c>
      <c r="C6" s="309" t="s">
        <v>776</v>
      </c>
      <c r="D6" s="309">
        <v>1000</v>
      </c>
      <c r="E6" s="309">
        <v>190</v>
      </c>
      <c r="F6" s="309">
        <v>200</v>
      </c>
      <c r="G6" s="309">
        <v>50.3</v>
      </c>
      <c r="H6" s="309">
        <v>18</v>
      </c>
      <c r="I6" s="310">
        <v>1700</v>
      </c>
      <c r="J6" s="317">
        <f t="shared" si="0"/>
        <v>1360</v>
      </c>
    </row>
    <row r="7" spans="1:10" ht="18.75" x14ac:dyDescent="0.2">
      <c r="A7" s="549" t="s">
        <v>1084</v>
      </c>
      <c r="B7" s="550"/>
      <c r="C7" s="550"/>
      <c r="D7" s="550"/>
      <c r="E7" s="550"/>
      <c r="F7" s="550"/>
      <c r="G7" s="550"/>
      <c r="H7" s="550"/>
      <c r="I7" s="550"/>
      <c r="J7" s="551"/>
    </row>
    <row r="8" spans="1:10" ht="15" x14ac:dyDescent="0.2">
      <c r="A8" s="307">
        <v>4349</v>
      </c>
      <c r="B8" s="308" t="s">
        <v>498</v>
      </c>
      <c r="C8" s="309" t="s">
        <v>778</v>
      </c>
      <c r="D8" s="309">
        <v>1000</v>
      </c>
      <c r="E8" s="309">
        <v>250</v>
      </c>
      <c r="F8" s="309">
        <v>180</v>
      </c>
      <c r="G8" s="309">
        <v>62.3</v>
      </c>
      <c r="H8" s="309">
        <v>15</v>
      </c>
      <c r="I8" s="310">
        <v>1650</v>
      </c>
      <c r="J8" s="317">
        <f t="shared" si="0"/>
        <v>1320</v>
      </c>
    </row>
    <row r="9" spans="1:10" ht="15" x14ac:dyDescent="0.2">
      <c r="A9" s="307">
        <v>4359</v>
      </c>
      <c r="B9" s="308" t="s">
        <v>499</v>
      </c>
      <c r="C9" s="309" t="s">
        <v>778</v>
      </c>
      <c r="D9" s="309">
        <v>1000</v>
      </c>
      <c r="E9" s="309">
        <v>250</v>
      </c>
      <c r="F9" s="309">
        <v>230</v>
      </c>
      <c r="G9" s="309">
        <v>82.8</v>
      </c>
      <c r="H9" s="309">
        <v>10</v>
      </c>
      <c r="I9" s="310">
        <v>1775</v>
      </c>
      <c r="J9" s="317">
        <f t="shared" si="0"/>
        <v>1420</v>
      </c>
    </row>
    <row r="10" spans="1:10" ht="15" x14ac:dyDescent="0.2">
      <c r="A10" s="307">
        <v>4309</v>
      </c>
      <c r="B10" s="308" t="s">
        <v>500</v>
      </c>
      <c r="C10" s="309" t="s">
        <v>778</v>
      </c>
      <c r="D10" s="309">
        <v>1000</v>
      </c>
      <c r="E10" s="309">
        <v>250</v>
      </c>
      <c r="F10" s="309">
        <v>280</v>
      </c>
      <c r="G10" s="309">
        <v>82.2</v>
      </c>
      <c r="H10" s="309">
        <v>10</v>
      </c>
      <c r="I10" s="310">
        <v>1958</v>
      </c>
      <c r="J10" s="317">
        <f t="shared" si="0"/>
        <v>1566.4</v>
      </c>
    </row>
    <row r="11" spans="1:10" ht="18.75" x14ac:dyDescent="0.2">
      <c r="A11" s="549" t="s">
        <v>1085</v>
      </c>
      <c r="B11" s="550"/>
      <c r="C11" s="550"/>
      <c r="D11" s="550"/>
      <c r="E11" s="550"/>
      <c r="F11" s="550"/>
      <c r="G11" s="550"/>
      <c r="H11" s="550"/>
      <c r="I11" s="550"/>
      <c r="J11" s="551"/>
    </row>
    <row r="12" spans="1:10" ht="15" x14ac:dyDescent="0.2">
      <c r="A12" s="307">
        <v>4549</v>
      </c>
      <c r="B12" s="308" t="s">
        <v>481</v>
      </c>
      <c r="C12" s="309" t="s">
        <v>915</v>
      </c>
      <c r="D12" s="309">
        <v>1000</v>
      </c>
      <c r="E12" s="309">
        <v>290</v>
      </c>
      <c r="F12" s="309">
        <v>210</v>
      </c>
      <c r="G12" s="309">
        <v>78.099999999999994</v>
      </c>
      <c r="H12" s="309">
        <v>8</v>
      </c>
      <c r="I12" s="311">
        <v>2000</v>
      </c>
      <c r="J12" s="317">
        <f t="shared" si="0"/>
        <v>1600</v>
      </c>
    </row>
    <row r="13" spans="1:10" ht="15" x14ac:dyDescent="0.2">
      <c r="A13" s="307">
        <v>4559</v>
      </c>
      <c r="B13" s="308" t="s">
        <v>482</v>
      </c>
      <c r="C13" s="309" t="s">
        <v>915</v>
      </c>
      <c r="D13" s="309">
        <v>1000</v>
      </c>
      <c r="E13" s="309">
        <v>290</v>
      </c>
      <c r="F13" s="309">
        <v>260</v>
      </c>
      <c r="G13" s="309">
        <v>88.2</v>
      </c>
      <c r="H13" s="309">
        <v>8</v>
      </c>
      <c r="I13" s="311">
        <v>2125</v>
      </c>
      <c r="J13" s="317">
        <f t="shared" si="0"/>
        <v>1700</v>
      </c>
    </row>
    <row r="14" spans="1:10" ht="15" x14ac:dyDescent="0.2">
      <c r="A14" s="307">
        <v>4509</v>
      </c>
      <c r="B14" s="308" t="s">
        <v>483</v>
      </c>
      <c r="C14" s="309" t="s">
        <v>915</v>
      </c>
      <c r="D14" s="309">
        <v>1000</v>
      </c>
      <c r="E14" s="309">
        <v>290</v>
      </c>
      <c r="F14" s="309">
        <v>310</v>
      </c>
      <c r="G14" s="309">
        <v>97</v>
      </c>
      <c r="H14" s="309">
        <v>8</v>
      </c>
      <c r="I14" s="311">
        <v>2267</v>
      </c>
      <c r="J14" s="317">
        <f t="shared" si="0"/>
        <v>1813.6000000000001</v>
      </c>
    </row>
    <row r="15" spans="1:10" ht="15" x14ac:dyDescent="0.2">
      <c r="A15" s="307">
        <v>4569</v>
      </c>
      <c r="B15" s="308" t="s">
        <v>935</v>
      </c>
      <c r="C15" s="309" t="s">
        <v>915</v>
      </c>
      <c r="D15" s="309">
        <v>1000</v>
      </c>
      <c r="E15" s="309">
        <v>290</v>
      </c>
      <c r="F15" s="309">
        <v>430</v>
      </c>
      <c r="G15" s="309">
        <v>117.55</v>
      </c>
      <c r="H15" s="309">
        <v>8</v>
      </c>
      <c r="I15" s="311">
        <v>2583</v>
      </c>
      <c r="J15" s="317">
        <f t="shared" si="0"/>
        <v>2066.4</v>
      </c>
    </row>
    <row r="16" spans="1:10" ht="18.75" x14ac:dyDescent="0.2">
      <c r="A16" s="549" t="s">
        <v>1086</v>
      </c>
      <c r="B16" s="550"/>
      <c r="C16" s="550"/>
      <c r="D16" s="550"/>
      <c r="E16" s="550"/>
      <c r="F16" s="550"/>
      <c r="G16" s="550"/>
      <c r="H16" s="550"/>
      <c r="I16" s="550"/>
      <c r="J16" s="551"/>
    </row>
    <row r="17" spans="1:10" ht="15" x14ac:dyDescent="0.2">
      <c r="A17" s="312" t="s">
        <v>486</v>
      </c>
      <c r="B17" s="313" t="s">
        <v>975</v>
      </c>
      <c r="C17" s="309" t="s">
        <v>915</v>
      </c>
      <c r="D17" s="309">
        <v>1000</v>
      </c>
      <c r="E17" s="309">
        <v>380</v>
      </c>
      <c r="F17" s="309">
        <v>280</v>
      </c>
      <c r="G17" s="309">
        <v>127.2</v>
      </c>
      <c r="H17" s="309">
        <v>6</v>
      </c>
      <c r="I17" s="310">
        <v>3058</v>
      </c>
      <c r="J17" s="317">
        <f t="shared" si="0"/>
        <v>2446.4</v>
      </c>
    </row>
    <row r="18" spans="1:10" ht="15" x14ac:dyDescent="0.2">
      <c r="A18" s="312" t="s">
        <v>485</v>
      </c>
      <c r="B18" s="313" t="s">
        <v>976</v>
      </c>
      <c r="C18" s="309" t="s">
        <v>915</v>
      </c>
      <c r="D18" s="309">
        <v>1000</v>
      </c>
      <c r="E18" s="309">
        <v>380</v>
      </c>
      <c r="F18" s="309">
        <v>330</v>
      </c>
      <c r="G18" s="309">
        <v>137.4</v>
      </c>
      <c r="H18" s="309">
        <v>6</v>
      </c>
      <c r="I18" s="310">
        <v>3325</v>
      </c>
      <c r="J18" s="317">
        <f t="shared" si="0"/>
        <v>2660</v>
      </c>
    </row>
    <row r="19" spans="1:10" ht="15" x14ac:dyDescent="0.2">
      <c r="A19" s="312" t="s">
        <v>484</v>
      </c>
      <c r="B19" s="313" t="s">
        <v>977</v>
      </c>
      <c r="C19" s="309" t="s">
        <v>915</v>
      </c>
      <c r="D19" s="309">
        <v>1000</v>
      </c>
      <c r="E19" s="309">
        <v>380</v>
      </c>
      <c r="F19" s="309">
        <v>380</v>
      </c>
      <c r="G19" s="309">
        <v>147.1</v>
      </c>
      <c r="H19" s="309">
        <v>6</v>
      </c>
      <c r="I19" s="310">
        <v>3542</v>
      </c>
      <c r="J19" s="317">
        <f t="shared" si="0"/>
        <v>2833.6000000000004</v>
      </c>
    </row>
    <row r="20" spans="1:10" ht="15" x14ac:dyDescent="0.2">
      <c r="A20" s="312" t="s">
        <v>978</v>
      </c>
      <c r="B20" s="313" t="s">
        <v>979</v>
      </c>
      <c r="C20" s="309" t="s">
        <v>915</v>
      </c>
      <c r="D20" s="309">
        <v>1000</v>
      </c>
      <c r="E20" s="309">
        <v>380</v>
      </c>
      <c r="F20" s="309">
        <v>480</v>
      </c>
      <c r="G20" s="309">
        <v>185.62</v>
      </c>
      <c r="H20" s="309">
        <v>6</v>
      </c>
      <c r="I20" s="310">
        <v>4033</v>
      </c>
      <c r="J20" s="317">
        <f t="shared" si="0"/>
        <v>3226.4</v>
      </c>
    </row>
    <row r="21" spans="1:10" ht="18.75" x14ac:dyDescent="0.2">
      <c r="A21" s="552" t="s">
        <v>1087</v>
      </c>
      <c r="B21" s="550"/>
      <c r="C21" s="550"/>
      <c r="D21" s="550"/>
      <c r="E21" s="550"/>
      <c r="F21" s="550"/>
      <c r="G21" s="550"/>
      <c r="H21" s="550"/>
      <c r="I21" s="550"/>
      <c r="J21" s="551"/>
    </row>
    <row r="22" spans="1:10" ht="15" x14ac:dyDescent="0.25">
      <c r="A22" s="314" t="s">
        <v>487</v>
      </c>
      <c r="B22" s="314" t="s">
        <v>538</v>
      </c>
      <c r="C22" s="315" t="s">
        <v>915</v>
      </c>
      <c r="D22" s="309">
        <v>1000</v>
      </c>
      <c r="E22" s="309">
        <v>520</v>
      </c>
      <c r="F22" s="309">
        <v>360</v>
      </c>
      <c r="G22" s="309">
        <v>220.38</v>
      </c>
      <c r="H22" s="309">
        <v>4</v>
      </c>
      <c r="I22" s="311">
        <v>4350</v>
      </c>
      <c r="J22" s="317">
        <f t="shared" si="0"/>
        <v>3480</v>
      </c>
    </row>
    <row r="23" spans="1:10" ht="15" x14ac:dyDescent="0.25">
      <c r="A23" s="314" t="s">
        <v>479</v>
      </c>
      <c r="B23" s="314" t="s">
        <v>1011</v>
      </c>
      <c r="C23" s="315" t="s">
        <v>915</v>
      </c>
      <c r="D23" s="309">
        <v>1000</v>
      </c>
      <c r="E23" s="309">
        <v>520</v>
      </c>
      <c r="F23" s="309">
        <v>410</v>
      </c>
      <c r="G23" s="309">
        <v>234.82</v>
      </c>
      <c r="H23" s="309">
        <v>4</v>
      </c>
      <c r="I23" s="311">
        <v>4475</v>
      </c>
      <c r="J23" s="317">
        <f t="shared" si="0"/>
        <v>3580</v>
      </c>
    </row>
    <row r="24" spans="1:10" ht="15" x14ac:dyDescent="0.25">
      <c r="A24" s="314" t="s">
        <v>478</v>
      </c>
      <c r="B24" s="314" t="s">
        <v>1012</v>
      </c>
      <c r="C24" s="315" t="s">
        <v>915</v>
      </c>
      <c r="D24" s="309">
        <v>1000</v>
      </c>
      <c r="E24" s="309">
        <v>520</v>
      </c>
      <c r="F24" s="309">
        <v>460</v>
      </c>
      <c r="G24" s="309">
        <v>248.75</v>
      </c>
      <c r="H24" s="309">
        <v>4</v>
      </c>
      <c r="I24" s="311">
        <v>4742</v>
      </c>
      <c r="J24" s="317">
        <f t="shared" si="0"/>
        <v>3793.6000000000004</v>
      </c>
    </row>
    <row r="25" spans="1:10" ht="15" x14ac:dyDescent="0.25">
      <c r="A25" s="314" t="s">
        <v>1013</v>
      </c>
      <c r="B25" s="314" t="s">
        <v>1014</v>
      </c>
      <c r="C25" s="315" t="s">
        <v>915</v>
      </c>
      <c r="D25" s="309">
        <v>1000</v>
      </c>
      <c r="E25" s="309">
        <v>520</v>
      </c>
      <c r="F25" s="309">
        <v>560</v>
      </c>
      <c r="G25" s="309">
        <v>276.14999999999998</v>
      </c>
      <c r="H25" s="309">
        <v>4</v>
      </c>
      <c r="I25" s="311">
        <v>5217</v>
      </c>
      <c r="J25" s="317">
        <f t="shared" si="0"/>
        <v>4173.6000000000004</v>
      </c>
    </row>
    <row r="26" spans="1:10" ht="18.75" x14ac:dyDescent="0.3">
      <c r="A26" s="542" t="s">
        <v>1088</v>
      </c>
      <c r="B26" s="543"/>
      <c r="C26" s="543"/>
      <c r="D26" s="543"/>
      <c r="E26" s="543"/>
      <c r="F26" s="543"/>
      <c r="G26" s="543"/>
      <c r="H26" s="543"/>
      <c r="I26" s="543"/>
      <c r="J26" s="544"/>
    </row>
    <row r="27" spans="1:10" ht="15" x14ac:dyDescent="0.2">
      <c r="A27" s="308" t="s">
        <v>501</v>
      </c>
      <c r="B27" s="308" t="s">
        <v>540</v>
      </c>
      <c r="C27" s="316" t="s">
        <v>915</v>
      </c>
      <c r="D27" s="309">
        <v>1000</v>
      </c>
      <c r="E27" s="309">
        <v>640</v>
      </c>
      <c r="F27" s="309">
        <v>460</v>
      </c>
      <c r="G27" s="309">
        <v>326</v>
      </c>
      <c r="H27" s="309">
        <v>2</v>
      </c>
      <c r="I27" s="310">
        <v>5308</v>
      </c>
      <c r="J27" s="317">
        <f t="shared" si="0"/>
        <v>4246.4000000000005</v>
      </c>
    </row>
    <row r="28" spans="1:10" ht="15" x14ac:dyDescent="0.2">
      <c r="A28" s="308" t="s">
        <v>480</v>
      </c>
      <c r="B28" s="308" t="s">
        <v>541</v>
      </c>
      <c r="C28" s="316" t="s">
        <v>915</v>
      </c>
      <c r="D28" s="309">
        <v>1000</v>
      </c>
      <c r="E28" s="309">
        <v>640</v>
      </c>
      <c r="F28" s="309">
        <v>510</v>
      </c>
      <c r="G28" s="309">
        <v>341.9</v>
      </c>
      <c r="H28" s="309">
        <v>2</v>
      </c>
      <c r="I28" s="310">
        <v>5542</v>
      </c>
      <c r="J28" s="317">
        <f t="shared" si="0"/>
        <v>4433.6000000000004</v>
      </c>
    </row>
    <row r="29" spans="1:10" ht="15" x14ac:dyDescent="0.2">
      <c r="A29" s="308" t="s">
        <v>488</v>
      </c>
      <c r="B29" s="308" t="s">
        <v>542</v>
      </c>
      <c r="C29" s="316" t="s">
        <v>915</v>
      </c>
      <c r="D29" s="309">
        <v>1000</v>
      </c>
      <c r="E29" s="309">
        <v>640</v>
      </c>
      <c r="F29" s="309">
        <v>560</v>
      </c>
      <c r="G29" s="309">
        <v>357.72</v>
      </c>
      <c r="H29" s="309">
        <v>2</v>
      </c>
      <c r="I29" s="310">
        <v>5858</v>
      </c>
      <c r="J29" s="317">
        <f t="shared" si="0"/>
        <v>4686.4000000000005</v>
      </c>
    </row>
  </sheetData>
  <mergeCells count="7">
    <mergeCell ref="A26:J26"/>
    <mergeCell ref="A2:J2"/>
    <mergeCell ref="A3:J3"/>
    <mergeCell ref="A7:J7"/>
    <mergeCell ref="A11:J11"/>
    <mergeCell ref="A16:J16"/>
    <mergeCell ref="A21:J21"/>
  </mergeCells>
  <pageMargins left="0.25" right="0.25" top="0.75" bottom="0.75" header="0.3" footer="0.3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50"/>
  <sheetViews>
    <sheetView zoomScale="80" zoomScaleNormal="80" zoomScaleSheetLayoutView="80" workbookViewId="0">
      <pane ySplit="1" topLeftCell="A2" activePane="bottomLeft" state="frozen"/>
      <selection pane="bottomLeft" activeCell="Q21" sqref="Q21"/>
    </sheetView>
  </sheetViews>
  <sheetFormatPr defaultRowHeight="12.75" x14ac:dyDescent="0.2"/>
  <cols>
    <col min="1" max="1" width="5.85546875" style="1" customWidth="1"/>
    <col min="2" max="2" width="18.28515625" style="6" customWidth="1"/>
    <col min="3" max="3" width="10.140625" style="1" customWidth="1"/>
    <col min="4" max="4" width="96.85546875" style="1" customWidth="1"/>
    <col min="5" max="5" width="10.42578125" style="1" customWidth="1"/>
    <col min="6" max="6" width="12.28515625" style="1" customWidth="1"/>
    <col min="7" max="7" width="12.7109375" style="1" customWidth="1"/>
    <col min="8" max="8" width="9.140625" style="1" customWidth="1"/>
    <col min="9" max="9" width="15.85546875" style="23" customWidth="1"/>
    <col min="10" max="10" width="19.140625" style="23" customWidth="1"/>
    <col min="11" max="16384" width="9.140625" style="1"/>
  </cols>
  <sheetData>
    <row r="1" spans="1:10" ht="72.75" customHeight="1" x14ac:dyDescent="0.2">
      <c r="A1" s="22"/>
      <c r="B1" s="33" t="s">
        <v>643</v>
      </c>
      <c r="C1" s="33" t="s">
        <v>79</v>
      </c>
      <c r="D1" s="34" t="s">
        <v>1</v>
      </c>
      <c r="E1" s="33" t="s">
        <v>32</v>
      </c>
      <c r="F1" s="33" t="s">
        <v>33</v>
      </c>
      <c r="G1" s="33" t="s">
        <v>34</v>
      </c>
      <c r="H1" s="33" t="s">
        <v>35</v>
      </c>
      <c r="I1" s="35" t="s">
        <v>126</v>
      </c>
      <c r="J1" s="44" t="s">
        <v>128</v>
      </c>
    </row>
    <row r="2" spans="1:10" ht="26.25" x14ac:dyDescent="0.2">
      <c r="A2" s="19"/>
      <c r="B2" s="487" t="s">
        <v>65</v>
      </c>
      <c r="C2" s="488"/>
      <c r="D2" s="488"/>
      <c r="E2" s="488"/>
      <c r="F2" s="488"/>
      <c r="G2" s="488"/>
      <c r="H2" s="488"/>
      <c r="I2" s="488"/>
      <c r="J2" s="496"/>
    </row>
    <row r="3" spans="1:10" ht="18" x14ac:dyDescent="0.2">
      <c r="A3" s="19"/>
      <c r="B3" s="490" t="s">
        <v>66</v>
      </c>
      <c r="C3" s="491"/>
      <c r="D3" s="491"/>
      <c r="E3" s="491"/>
      <c r="F3" s="491"/>
      <c r="G3" s="491"/>
      <c r="H3" s="491"/>
      <c r="I3" s="491"/>
      <c r="J3" s="496"/>
    </row>
    <row r="4" spans="1:10" ht="20.25" customHeight="1" x14ac:dyDescent="0.2">
      <c r="A4" s="19"/>
      <c r="B4" s="15" t="s">
        <v>22</v>
      </c>
      <c r="C4" s="187" t="s">
        <v>5</v>
      </c>
      <c r="D4" s="115" t="s">
        <v>229</v>
      </c>
      <c r="E4" s="119">
        <v>600</v>
      </c>
      <c r="F4" s="119">
        <v>400</v>
      </c>
      <c r="G4" s="119">
        <v>51</v>
      </c>
      <c r="H4" s="121">
        <v>1.5</v>
      </c>
      <c r="I4" s="27">
        <v>240</v>
      </c>
      <c r="J4" s="144">
        <f>I4*0.8</f>
        <v>192</v>
      </c>
    </row>
    <row r="5" spans="1:10" s="22" customFormat="1" ht="36" customHeight="1" x14ac:dyDescent="0.2">
      <c r="A5" s="19"/>
      <c r="B5" s="15" t="s">
        <v>67</v>
      </c>
      <c r="C5" s="187" t="s">
        <v>5</v>
      </c>
      <c r="D5" s="115" t="s">
        <v>230</v>
      </c>
      <c r="E5" s="119">
        <v>630</v>
      </c>
      <c r="F5" s="119">
        <v>430</v>
      </c>
      <c r="G5" s="119">
        <v>38</v>
      </c>
      <c r="H5" s="121">
        <v>1.1000000000000001</v>
      </c>
      <c r="I5" s="27">
        <v>215</v>
      </c>
      <c r="J5" s="144">
        <f>I5*0.8</f>
        <v>172</v>
      </c>
    </row>
    <row r="6" spans="1:10" s="19" customFormat="1" ht="22.5" customHeight="1" x14ac:dyDescent="0.2">
      <c r="B6" s="15" t="s">
        <v>231</v>
      </c>
      <c r="C6" s="187" t="s">
        <v>5</v>
      </c>
      <c r="D6" s="180" t="s">
        <v>232</v>
      </c>
      <c r="E6" s="119">
        <v>48</v>
      </c>
      <c r="F6" s="119">
        <v>48</v>
      </c>
      <c r="G6" s="119">
        <v>35</v>
      </c>
      <c r="H6" s="121">
        <v>0.01</v>
      </c>
      <c r="I6" s="27">
        <v>15</v>
      </c>
      <c r="J6" s="144">
        <f>I6*0.8</f>
        <v>12</v>
      </c>
    </row>
    <row r="7" spans="1:10" s="19" customFormat="1" ht="18" x14ac:dyDescent="0.2">
      <c r="B7" s="15" t="s">
        <v>233</v>
      </c>
      <c r="C7" s="187" t="s">
        <v>5</v>
      </c>
      <c r="D7" s="180" t="s">
        <v>234</v>
      </c>
      <c r="E7" s="119">
        <v>48</v>
      </c>
      <c r="F7" s="119">
        <v>48</v>
      </c>
      <c r="G7" s="119">
        <v>35</v>
      </c>
      <c r="H7" s="121">
        <v>0.01</v>
      </c>
      <c r="I7" s="27">
        <v>15</v>
      </c>
      <c r="J7" s="144">
        <f>I7*0.8</f>
        <v>12</v>
      </c>
    </row>
    <row r="8" spans="1:10" s="19" customFormat="1" ht="36" x14ac:dyDescent="0.2">
      <c r="B8" s="149" t="s">
        <v>1098</v>
      </c>
      <c r="C8" s="187" t="s">
        <v>5</v>
      </c>
      <c r="D8" s="145" t="s">
        <v>1097</v>
      </c>
      <c r="E8" s="114">
        <v>23</v>
      </c>
      <c r="F8" s="114">
        <v>22</v>
      </c>
      <c r="G8" s="114">
        <v>255</v>
      </c>
      <c r="H8" s="121">
        <v>0.03</v>
      </c>
      <c r="I8" s="486">
        <v>230</v>
      </c>
      <c r="J8" s="144">
        <f>I8*0.7</f>
        <v>161</v>
      </c>
    </row>
    <row r="9" spans="1:10" s="19" customFormat="1" ht="18" x14ac:dyDescent="0.2">
      <c r="B9" s="553" t="s">
        <v>68</v>
      </c>
      <c r="C9" s="554"/>
      <c r="D9" s="554"/>
      <c r="E9" s="554"/>
      <c r="F9" s="554"/>
      <c r="G9" s="554"/>
      <c r="H9" s="554"/>
      <c r="I9" s="554"/>
      <c r="J9" s="496"/>
    </row>
    <row r="10" spans="1:10" s="19" customFormat="1" ht="22.5" customHeight="1" x14ac:dyDescent="0.2">
      <c r="B10" s="149" t="s">
        <v>628</v>
      </c>
      <c r="C10" s="187" t="s">
        <v>5</v>
      </c>
      <c r="D10" s="115" t="s">
        <v>1411</v>
      </c>
      <c r="E10" s="119">
        <v>10000</v>
      </c>
      <c r="F10" s="119">
        <v>20</v>
      </c>
      <c r="G10" s="119">
        <v>100</v>
      </c>
      <c r="H10" s="121">
        <v>2</v>
      </c>
      <c r="I10" s="486">
        <v>500</v>
      </c>
      <c r="J10" s="144">
        <f>I10*0.7</f>
        <v>350</v>
      </c>
    </row>
    <row r="11" spans="1:10" s="19" customFormat="1" ht="22.5" customHeight="1" x14ac:dyDescent="0.2">
      <c r="B11" s="149" t="s">
        <v>629</v>
      </c>
      <c r="C11" s="187" t="s">
        <v>5</v>
      </c>
      <c r="D11" s="180" t="s">
        <v>1412</v>
      </c>
      <c r="E11" s="119">
        <v>10000</v>
      </c>
      <c r="F11" s="119">
        <v>20</v>
      </c>
      <c r="G11" s="119">
        <v>100</v>
      </c>
      <c r="H11" s="121">
        <v>2</v>
      </c>
      <c r="I11" s="486">
        <v>550</v>
      </c>
      <c r="J11" s="144">
        <f t="shared" ref="J11:J21" si="0">I11*0.7</f>
        <v>385</v>
      </c>
    </row>
    <row r="12" spans="1:10" s="19" customFormat="1" ht="22.5" customHeight="1" x14ac:dyDescent="0.2">
      <c r="B12" s="149" t="s">
        <v>1206</v>
      </c>
      <c r="C12" s="187"/>
      <c r="D12" s="180" t="s">
        <v>1413</v>
      </c>
      <c r="E12" s="119">
        <v>10000</v>
      </c>
      <c r="F12" s="119">
        <v>20</v>
      </c>
      <c r="G12" s="119">
        <v>100</v>
      </c>
      <c r="H12" s="121">
        <v>2</v>
      </c>
      <c r="I12" s="486">
        <v>550</v>
      </c>
      <c r="J12" s="144">
        <f t="shared" si="0"/>
        <v>385</v>
      </c>
    </row>
    <row r="13" spans="1:10" s="19" customFormat="1" ht="22.5" customHeight="1" x14ac:dyDescent="0.2">
      <c r="B13" s="149" t="s">
        <v>630</v>
      </c>
      <c r="C13" s="187" t="s">
        <v>5</v>
      </c>
      <c r="D13" s="180" t="s">
        <v>1414</v>
      </c>
      <c r="E13" s="119">
        <v>10000</v>
      </c>
      <c r="F13" s="119">
        <v>20</v>
      </c>
      <c r="G13" s="119">
        <v>100</v>
      </c>
      <c r="H13" s="121">
        <v>2</v>
      </c>
      <c r="I13" s="486">
        <v>550</v>
      </c>
      <c r="J13" s="144">
        <f t="shared" si="0"/>
        <v>385</v>
      </c>
    </row>
    <row r="14" spans="1:10" s="19" customFormat="1" ht="22.5" customHeight="1" x14ac:dyDescent="0.2">
      <c r="B14" s="149" t="s">
        <v>1404</v>
      </c>
      <c r="C14" s="187" t="s">
        <v>5</v>
      </c>
      <c r="D14" s="115" t="s">
        <v>1415</v>
      </c>
      <c r="E14" s="119">
        <v>10000</v>
      </c>
      <c r="F14" s="119">
        <v>30</v>
      </c>
      <c r="G14" s="119">
        <v>150</v>
      </c>
      <c r="H14" s="121">
        <v>2</v>
      </c>
      <c r="I14" s="486">
        <v>1200</v>
      </c>
      <c r="J14" s="144">
        <f t="shared" si="0"/>
        <v>840</v>
      </c>
    </row>
    <row r="15" spans="1:10" s="19" customFormat="1" ht="22.5" customHeight="1" x14ac:dyDescent="0.2">
      <c r="B15" s="149" t="s">
        <v>1405</v>
      </c>
      <c r="C15" s="187" t="s">
        <v>5</v>
      </c>
      <c r="D15" s="180" t="s">
        <v>1416</v>
      </c>
      <c r="E15" s="119">
        <v>10000</v>
      </c>
      <c r="F15" s="119">
        <v>30</v>
      </c>
      <c r="G15" s="119">
        <v>150</v>
      </c>
      <c r="H15" s="121">
        <v>2</v>
      </c>
      <c r="I15" s="486">
        <v>1250</v>
      </c>
      <c r="J15" s="144">
        <f t="shared" si="0"/>
        <v>875</v>
      </c>
    </row>
    <row r="16" spans="1:10" s="19" customFormat="1" ht="22.5" customHeight="1" x14ac:dyDescent="0.2">
      <c r="B16" s="149" t="s">
        <v>1406</v>
      </c>
      <c r="C16" s="187"/>
      <c r="D16" s="180" t="s">
        <v>1417</v>
      </c>
      <c r="E16" s="119">
        <v>10000</v>
      </c>
      <c r="F16" s="119">
        <v>30</v>
      </c>
      <c r="G16" s="119">
        <v>150</v>
      </c>
      <c r="H16" s="121">
        <v>2</v>
      </c>
      <c r="I16" s="486">
        <v>1250</v>
      </c>
      <c r="J16" s="144">
        <f t="shared" si="0"/>
        <v>875</v>
      </c>
    </row>
    <row r="17" spans="1:10" s="19" customFormat="1" ht="22.5" customHeight="1" x14ac:dyDescent="0.2">
      <c r="B17" s="149" t="s">
        <v>1407</v>
      </c>
      <c r="C17" s="187" t="s">
        <v>5</v>
      </c>
      <c r="D17" s="180" t="s">
        <v>1418</v>
      </c>
      <c r="E17" s="119">
        <v>10000</v>
      </c>
      <c r="F17" s="119">
        <v>30</v>
      </c>
      <c r="G17" s="119">
        <v>150</v>
      </c>
      <c r="H17" s="121">
        <v>2</v>
      </c>
      <c r="I17" s="486">
        <v>1250</v>
      </c>
      <c r="J17" s="144">
        <f t="shared" si="0"/>
        <v>875</v>
      </c>
    </row>
    <row r="18" spans="1:10" s="19" customFormat="1" ht="18" x14ac:dyDescent="0.2">
      <c r="B18" s="149" t="s">
        <v>1096</v>
      </c>
      <c r="C18" s="187" t="s">
        <v>5</v>
      </c>
      <c r="D18" s="180" t="s">
        <v>1095</v>
      </c>
      <c r="E18" s="114" t="s">
        <v>5</v>
      </c>
      <c r="F18" s="114" t="s">
        <v>5</v>
      </c>
      <c r="G18" s="114">
        <v>90</v>
      </c>
      <c r="H18" s="121">
        <v>0.2</v>
      </c>
      <c r="I18" s="486">
        <v>300</v>
      </c>
      <c r="J18" s="144">
        <f t="shared" si="0"/>
        <v>210</v>
      </c>
    </row>
    <row r="19" spans="1:10" s="19" customFormat="1" ht="18" x14ac:dyDescent="0.2">
      <c r="B19" s="149" t="s">
        <v>631</v>
      </c>
      <c r="C19" s="187" t="s">
        <v>5</v>
      </c>
      <c r="D19" s="115" t="s">
        <v>1409</v>
      </c>
      <c r="E19" s="119">
        <v>3000</v>
      </c>
      <c r="F19" s="119">
        <v>85</v>
      </c>
      <c r="G19" s="119">
        <v>45</v>
      </c>
      <c r="H19" s="121">
        <v>1.2</v>
      </c>
      <c r="I19" s="486">
        <v>550</v>
      </c>
      <c r="J19" s="144">
        <f t="shared" si="0"/>
        <v>385</v>
      </c>
    </row>
    <row r="20" spans="1:10" s="19" customFormat="1" ht="18" x14ac:dyDescent="0.2">
      <c r="B20" s="149" t="s">
        <v>1408</v>
      </c>
      <c r="C20" s="187" t="s">
        <v>5</v>
      </c>
      <c r="D20" s="115" t="s">
        <v>1410</v>
      </c>
      <c r="E20" s="119">
        <v>3000</v>
      </c>
      <c r="F20" s="119">
        <v>85</v>
      </c>
      <c r="G20" s="119">
        <v>60</v>
      </c>
      <c r="H20" s="121">
        <v>1.89</v>
      </c>
      <c r="I20" s="486">
        <v>750</v>
      </c>
      <c r="J20" s="144">
        <f t="shared" si="0"/>
        <v>525</v>
      </c>
    </row>
    <row r="21" spans="1:10" s="19" customFormat="1" ht="36" x14ac:dyDescent="0.2">
      <c r="B21" s="149" t="s">
        <v>1098</v>
      </c>
      <c r="C21" s="187" t="s">
        <v>5</v>
      </c>
      <c r="D21" s="145" t="s">
        <v>1097</v>
      </c>
      <c r="E21" s="114">
        <v>23</v>
      </c>
      <c r="F21" s="114">
        <v>22</v>
      </c>
      <c r="G21" s="114">
        <v>255</v>
      </c>
      <c r="H21" s="121">
        <v>0.03</v>
      </c>
      <c r="I21" s="486">
        <v>230</v>
      </c>
      <c r="J21" s="144">
        <f t="shared" si="0"/>
        <v>161</v>
      </c>
    </row>
    <row r="22" spans="1:10" s="19" customFormat="1" ht="18" x14ac:dyDescent="0.2">
      <c r="B22" s="490" t="s">
        <v>72</v>
      </c>
      <c r="C22" s="491"/>
      <c r="D22" s="491"/>
      <c r="E22" s="491"/>
      <c r="F22" s="491"/>
      <c r="G22" s="491"/>
      <c r="H22" s="491"/>
      <c r="I22" s="491"/>
      <c r="J22" s="496"/>
    </row>
    <row r="23" spans="1:10" s="19" customFormat="1" ht="18" x14ac:dyDescent="0.2">
      <c r="B23" s="149" t="s">
        <v>74</v>
      </c>
      <c r="C23" s="187" t="s">
        <v>5</v>
      </c>
      <c r="D23" s="180" t="s">
        <v>236</v>
      </c>
      <c r="E23" s="119">
        <v>1000</v>
      </c>
      <c r="F23" s="119">
        <v>1000</v>
      </c>
      <c r="G23" s="119">
        <v>25</v>
      </c>
      <c r="H23" s="121">
        <v>72</v>
      </c>
      <c r="I23" s="139">
        <v>14542</v>
      </c>
      <c r="J23" s="144">
        <f t="shared" ref="J23:J28" si="1">I23*0.85</f>
        <v>12360.699999999999</v>
      </c>
    </row>
    <row r="24" spans="1:10" s="19" customFormat="1" ht="29.25" customHeight="1" x14ac:dyDescent="0.2">
      <c r="B24" s="149" t="s">
        <v>73</v>
      </c>
      <c r="C24" s="187" t="s">
        <v>5</v>
      </c>
      <c r="D24" s="180" t="s">
        <v>236</v>
      </c>
      <c r="E24" s="119">
        <v>1200</v>
      </c>
      <c r="F24" s="119">
        <v>1200</v>
      </c>
      <c r="G24" s="119">
        <v>25</v>
      </c>
      <c r="H24" s="121">
        <v>100</v>
      </c>
      <c r="I24" s="139">
        <v>22373</v>
      </c>
      <c r="J24" s="144">
        <f t="shared" si="1"/>
        <v>19017.05</v>
      </c>
    </row>
    <row r="25" spans="1:10" s="19" customFormat="1" ht="29.25" customHeight="1" x14ac:dyDescent="0.2">
      <c r="B25" s="149" t="s">
        <v>76</v>
      </c>
      <c r="C25" s="187" t="s">
        <v>5</v>
      </c>
      <c r="D25" s="180" t="s">
        <v>237</v>
      </c>
      <c r="E25" s="119">
        <v>1000</v>
      </c>
      <c r="F25" s="119">
        <v>1000</v>
      </c>
      <c r="G25" s="119">
        <v>25</v>
      </c>
      <c r="H25" s="121">
        <v>56</v>
      </c>
      <c r="I25" s="139">
        <v>13983</v>
      </c>
      <c r="J25" s="144">
        <f t="shared" si="1"/>
        <v>11885.55</v>
      </c>
    </row>
    <row r="26" spans="1:10" s="19" customFormat="1" ht="18" x14ac:dyDescent="0.2">
      <c r="B26" s="149" t="s">
        <v>75</v>
      </c>
      <c r="C26" s="187" t="s">
        <v>5</v>
      </c>
      <c r="D26" s="180" t="s">
        <v>237</v>
      </c>
      <c r="E26" s="119">
        <v>1200</v>
      </c>
      <c r="F26" s="119">
        <v>1200</v>
      </c>
      <c r="G26" s="119">
        <v>25</v>
      </c>
      <c r="H26" s="121">
        <v>72</v>
      </c>
      <c r="I26" s="138">
        <v>15102</v>
      </c>
      <c r="J26" s="144">
        <f t="shared" si="1"/>
        <v>12836.699999999999</v>
      </c>
    </row>
    <row r="27" spans="1:10" s="19" customFormat="1" ht="18" x14ac:dyDescent="0.2">
      <c r="B27" s="149" t="s">
        <v>1421</v>
      </c>
      <c r="C27" s="187" t="s">
        <v>5</v>
      </c>
      <c r="D27" s="180" t="s">
        <v>1419</v>
      </c>
      <c r="E27" s="119">
        <v>1000</v>
      </c>
      <c r="F27" s="119">
        <v>1000</v>
      </c>
      <c r="G27" s="119">
        <v>60</v>
      </c>
      <c r="H27" s="121">
        <v>33</v>
      </c>
      <c r="I27" s="139">
        <v>12960</v>
      </c>
      <c r="J27" s="144">
        <f t="shared" si="1"/>
        <v>11016</v>
      </c>
    </row>
    <row r="28" spans="1:10" s="19" customFormat="1" ht="29.25" customHeight="1" x14ac:dyDescent="0.2">
      <c r="B28" s="149" t="s">
        <v>1422</v>
      </c>
      <c r="C28" s="187" t="s">
        <v>5</v>
      </c>
      <c r="D28" s="180" t="s">
        <v>1420</v>
      </c>
      <c r="E28" s="119">
        <v>1200</v>
      </c>
      <c r="F28" s="119">
        <v>1200</v>
      </c>
      <c r="G28" s="119">
        <v>60</v>
      </c>
      <c r="H28" s="121">
        <v>33</v>
      </c>
      <c r="I28" s="139">
        <v>16804</v>
      </c>
      <c r="J28" s="144">
        <f t="shared" si="1"/>
        <v>14283.4</v>
      </c>
    </row>
    <row r="29" spans="1:10" s="19" customFormat="1" ht="18" x14ac:dyDescent="0.2">
      <c r="A29" s="1"/>
      <c r="B29" s="6"/>
      <c r="C29" s="1"/>
      <c r="D29" s="1"/>
      <c r="E29" s="1"/>
      <c r="F29" s="1"/>
      <c r="G29" s="1"/>
      <c r="H29" s="1"/>
      <c r="I29" s="28"/>
      <c r="J29" s="23"/>
    </row>
    <row r="30" spans="1:10" s="19" customFormat="1" ht="18" x14ac:dyDescent="0.2">
      <c r="A30" s="1"/>
      <c r="B30" s="6"/>
      <c r="C30" s="1"/>
      <c r="D30" s="1"/>
      <c r="E30" s="1"/>
      <c r="F30" s="1"/>
      <c r="G30" s="1"/>
      <c r="H30" s="1"/>
      <c r="I30" s="28"/>
      <c r="J30" s="23"/>
    </row>
    <row r="31" spans="1:10" s="19" customFormat="1" ht="22.5" customHeight="1" x14ac:dyDescent="0.2">
      <c r="A31" s="1"/>
      <c r="B31" s="6"/>
      <c r="C31" s="1"/>
      <c r="D31" s="1"/>
      <c r="E31" s="1"/>
      <c r="F31" s="1"/>
      <c r="G31" s="1"/>
      <c r="H31" s="1"/>
      <c r="I31" s="28"/>
      <c r="J31" s="23"/>
    </row>
    <row r="32" spans="1:10" s="19" customFormat="1" ht="18" x14ac:dyDescent="0.2">
      <c r="A32" s="1"/>
      <c r="B32" s="6"/>
      <c r="C32" s="1"/>
      <c r="D32" s="1"/>
      <c r="E32" s="1"/>
      <c r="F32" s="1"/>
      <c r="G32" s="1"/>
      <c r="H32" s="1"/>
      <c r="I32" s="26"/>
      <c r="J32" s="23"/>
    </row>
    <row r="33" spans="2:9" x14ac:dyDescent="0.2">
      <c r="I33" s="28"/>
    </row>
    <row r="34" spans="2:9" x14ac:dyDescent="0.2">
      <c r="I34" s="28"/>
    </row>
    <row r="35" spans="2:9" x14ac:dyDescent="0.2">
      <c r="I35" s="28"/>
    </row>
    <row r="36" spans="2:9" x14ac:dyDescent="0.2">
      <c r="B36" s="1"/>
      <c r="I36" s="26"/>
    </row>
    <row r="37" spans="2:9" x14ac:dyDescent="0.2">
      <c r="B37" s="1"/>
      <c r="I37" s="28"/>
    </row>
    <row r="38" spans="2:9" x14ac:dyDescent="0.2">
      <c r="B38" s="1"/>
      <c r="I38" s="28"/>
    </row>
    <row r="39" spans="2:9" x14ac:dyDescent="0.2">
      <c r="B39" s="1"/>
      <c r="I39" s="26"/>
    </row>
    <row r="40" spans="2:9" x14ac:dyDescent="0.2">
      <c r="B40" s="1"/>
      <c r="I40" s="28"/>
    </row>
    <row r="41" spans="2:9" x14ac:dyDescent="0.2">
      <c r="B41" s="1"/>
      <c r="I41" s="28"/>
    </row>
    <row r="42" spans="2:9" x14ac:dyDescent="0.2">
      <c r="B42" s="1"/>
      <c r="I42" s="26"/>
    </row>
    <row r="43" spans="2:9" x14ac:dyDescent="0.2">
      <c r="B43" s="1"/>
      <c r="I43" s="29"/>
    </row>
    <row r="44" spans="2:9" x14ac:dyDescent="0.2">
      <c r="B44" s="1"/>
      <c r="I44" s="26"/>
    </row>
    <row r="45" spans="2:9" x14ac:dyDescent="0.2">
      <c r="B45" s="1"/>
      <c r="I45" s="28"/>
    </row>
    <row r="46" spans="2:9" x14ac:dyDescent="0.2">
      <c r="B46" s="1"/>
      <c r="I46" s="28"/>
    </row>
    <row r="47" spans="2:9" x14ac:dyDescent="0.2">
      <c r="B47" s="1"/>
      <c r="I47" s="28"/>
    </row>
    <row r="48" spans="2:9" x14ac:dyDescent="0.2">
      <c r="B48" s="1"/>
      <c r="I48" s="28"/>
    </row>
    <row r="49" spans="2:9" x14ac:dyDescent="0.2">
      <c r="B49" s="1"/>
      <c r="I49" s="30"/>
    </row>
    <row r="50" spans="2:9" x14ac:dyDescent="0.2">
      <c r="B50" s="1"/>
      <c r="I50" s="26"/>
    </row>
  </sheetData>
  <mergeCells count="4">
    <mergeCell ref="B2:J2"/>
    <mergeCell ref="B3:J3"/>
    <mergeCell ref="B9:J9"/>
    <mergeCell ref="B22:J22"/>
  </mergeCells>
  <pageMargins left="0.25" right="0.25" top="0.75" bottom="0.75" header="0.3" footer="0.3"/>
  <pageSetup paperSize="9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K24"/>
  <sheetViews>
    <sheetView zoomScale="55" zoomScaleNormal="55" workbookViewId="0">
      <pane ySplit="1" topLeftCell="A5" activePane="bottomLeft" state="frozen"/>
      <selection pane="bottomLeft" activeCell="N6" sqref="N6"/>
    </sheetView>
  </sheetViews>
  <sheetFormatPr defaultRowHeight="12.75" x14ac:dyDescent="0.2"/>
  <cols>
    <col min="1" max="1" width="27.5703125" customWidth="1"/>
    <col min="2" max="2" width="21" customWidth="1"/>
    <col min="3" max="3" width="14" customWidth="1"/>
    <col min="4" max="4" width="61.42578125" style="382" customWidth="1"/>
    <col min="5" max="5" width="15.140625" customWidth="1"/>
    <col min="6" max="6" width="18.42578125" customWidth="1"/>
    <col min="7" max="7" width="15.42578125" customWidth="1"/>
    <col min="9" max="9" width="17.28515625" customWidth="1"/>
    <col min="10" max="10" width="16" customWidth="1"/>
  </cols>
  <sheetData>
    <row r="1" spans="1:10" ht="93.75" customHeight="1" x14ac:dyDescent="0.2">
      <c r="A1" s="33" t="s">
        <v>1424</v>
      </c>
      <c r="B1" s="33" t="s">
        <v>643</v>
      </c>
      <c r="C1" s="33" t="s">
        <v>79</v>
      </c>
      <c r="D1" s="33" t="s">
        <v>1</v>
      </c>
      <c r="E1" s="33" t="s">
        <v>285</v>
      </c>
      <c r="F1" s="33" t="s">
        <v>286</v>
      </c>
      <c r="G1" s="33" t="s">
        <v>287</v>
      </c>
      <c r="H1" s="33" t="s">
        <v>35</v>
      </c>
      <c r="I1" s="35" t="s">
        <v>126</v>
      </c>
      <c r="J1" s="36" t="s">
        <v>128</v>
      </c>
    </row>
    <row r="2" spans="1:10" ht="26.25" x14ac:dyDescent="0.2">
      <c r="A2" s="562" t="s">
        <v>69</v>
      </c>
      <c r="B2" s="562"/>
      <c r="C2" s="562"/>
      <c r="D2" s="562"/>
      <c r="E2" s="562"/>
      <c r="F2" s="562"/>
      <c r="G2" s="562"/>
      <c r="H2" s="562"/>
      <c r="I2" s="562"/>
      <c r="J2" s="563"/>
    </row>
    <row r="3" spans="1:10" ht="24.75" customHeight="1" thickBot="1" x14ac:dyDescent="0.25">
      <c r="A3" s="560" t="s">
        <v>288</v>
      </c>
      <c r="B3" s="560"/>
      <c r="C3" s="560"/>
      <c r="D3" s="560"/>
      <c r="E3" s="560"/>
      <c r="F3" s="560"/>
      <c r="G3" s="560"/>
      <c r="H3" s="560"/>
      <c r="I3" s="560"/>
      <c r="J3" s="561"/>
    </row>
    <row r="4" spans="1:10" ht="39" customHeight="1" x14ac:dyDescent="0.2">
      <c r="A4" s="352"/>
      <c r="B4" s="362" t="s">
        <v>1229</v>
      </c>
      <c r="C4" s="363" t="s">
        <v>4</v>
      </c>
      <c r="D4" s="380" t="s">
        <v>256</v>
      </c>
      <c r="E4" s="417">
        <v>800</v>
      </c>
      <c r="F4" s="417">
        <v>610</v>
      </c>
      <c r="G4" s="417">
        <v>100</v>
      </c>
      <c r="H4" s="363" t="s">
        <v>258</v>
      </c>
      <c r="I4" s="467">
        <v>1880</v>
      </c>
      <c r="J4" s="418">
        <f t="shared" ref="J4:J9" si="0">I4*0.75</f>
        <v>1410</v>
      </c>
    </row>
    <row r="5" spans="1:10" ht="42" customHeight="1" x14ac:dyDescent="0.2">
      <c r="A5" s="355"/>
      <c r="B5" s="166" t="s">
        <v>255</v>
      </c>
      <c r="C5" s="189" t="s">
        <v>4</v>
      </c>
      <c r="D5" s="173" t="s">
        <v>257</v>
      </c>
      <c r="E5" s="164">
        <v>800</v>
      </c>
      <c r="F5" s="164">
        <v>610</v>
      </c>
      <c r="G5" s="164">
        <v>100</v>
      </c>
      <c r="H5" s="189" t="s">
        <v>258</v>
      </c>
      <c r="I5" s="468">
        <v>1880</v>
      </c>
      <c r="J5" s="124">
        <f t="shared" si="0"/>
        <v>1410</v>
      </c>
    </row>
    <row r="6" spans="1:10" ht="42" customHeight="1" x14ac:dyDescent="0.2">
      <c r="A6" s="355"/>
      <c r="B6" s="166" t="s">
        <v>599</v>
      </c>
      <c r="C6" s="189" t="s">
        <v>4</v>
      </c>
      <c r="D6" s="173" t="s">
        <v>600</v>
      </c>
      <c r="E6" s="164">
        <v>800</v>
      </c>
      <c r="F6" s="164">
        <v>610</v>
      </c>
      <c r="G6" s="164">
        <v>100</v>
      </c>
      <c r="H6" s="189" t="s">
        <v>1222</v>
      </c>
      <c r="I6" s="468">
        <v>1880</v>
      </c>
      <c r="J6" s="124">
        <f t="shared" si="0"/>
        <v>1410</v>
      </c>
    </row>
    <row r="7" spans="1:10" ht="42" customHeight="1" x14ac:dyDescent="0.2">
      <c r="A7" s="355"/>
      <c r="B7" s="166" t="s">
        <v>1223</v>
      </c>
      <c r="C7" s="189" t="s">
        <v>4</v>
      </c>
      <c r="D7" s="173" t="s">
        <v>1224</v>
      </c>
      <c r="E7" s="164">
        <v>800</v>
      </c>
      <c r="F7" s="164">
        <v>610</v>
      </c>
      <c r="G7" s="164">
        <v>100</v>
      </c>
      <c r="H7" s="189" t="s">
        <v>1222</v>
      </c>
      <c r="I7" s="468">
        <v>1880</v>
      </c>
      <c r="J7" s="124">
        <f t="shared" si="0"/>
        <v>1410</v>
      </c>
    </row>
    <row r="8" spans="1:10" ht="42" customHeight="1" x14ac:dyDescent="0.2">
      <c r="B8" s="166" t="s">
        <v>1225</v>
      </c>
      <c r="C8" s="189" t="s">
        <v>4</v>
      </c>
      <c r="D8" s="173" t="s">
        <v>1226</v>
      </c>
      <c r="E8" s="164">
        <v>800</v>
      </c>
      <c r="F8" s="164">
        <v>610</v>
      </c>
      <c r="G8" s="164">
        <v>100</v>
      </c>
      <c r="H8" s="189" t="s">
        <v>1222</v>
      </c>
      <c r="I8" s="468">
        <v>1880</v>
      </c>
      <c r="J8" s="124">
        <f t="shared" si="0"/>
        <v>1410</v>
      </c>
    </row>
    <row r="9" spans="1:10" ht="42" customHeight="1" thickBot="1" x14ac:dyDescent="0.25">
      <c r="A9" s="357"/>
      <c r="B9" s="368" t="s">
        <v>1227</v>
      </c>
      <c r="C9" s="369"/>
      <c r="D9" s="381" t="s">
        <v>1228</v>
      </c>
      <c r="E9" s="419"/>
      <c r="F9" s="419"/>
      <c r="G9" s="419"/>
      <c r="H9" s="369"/>
      <c r="I9" s="469">
        <v>655</v>
      </c>
      <c r="J9" s="420">
        <f t="shared" si="0"/>
        <v>491.25</v>
      </c>
    </row>
    <row r="10" spans="1:10" ht="18.75" thickBot="1" x14ac:dyDescent="0.25">
      <c r="A10" s="558" t="s">
        <v>289</v>
      </c>
      <c r="B10" s="558"/>
      <c r="C10" s="558"/>
      <c r="D10" s="558"/>
      <c r="E10" s="558"/>
      <c r="F10" s="558"/>
      <c r="G10" s="558"/>
      <c r="H10" s="558"/>
      <c r="I10" s="558"/>
      <c r="J10" s="559"/>
    </row>
    <row r="11" spans="1:10" ht="81.75" customHeight="1" x14ac:dyDescent="0.2">
      <c r="A11" s="412"/>
      <c r="B11" s="362" t="s">
        <v>70</v>
      </c>
      <c r="C11" s="363" t="s">
        <v>71</v>
      </c>
      <c r="D11" s="415" t="s">
        <v>235</v>
      </c>
      <c r="E11" s="364">
        <v>380</v>
      </c>
      <c r="F11" s="364">
        <v>380</v>
      </c>
      <c r="G11" s="364">
        <v>30</v>
      </c>
      <c r="H11" s="365">
        <v>7.77</v>
      </c>
      <c r="I11" s="366">
        <v>1380</v>
      </c>
      <c r="J11" s="367">
        <f t="shared" ref="J11:J23" si="1">I11*0.75</f>
        <v>1035</v>
      </c>
    </row>
    <row r="12" spans="1:10" ht="81.75" customHeight="1" thickBot="1" x14ac:dyDescent="0.25">
      <c r="A12" s="357"/>
      <c r="B12" s="368" t="s">
        <v>62</v>
      </c>
      <c r="C12" s="369" t="s">
        <v>71</v>
      </c>
      <c r="D12" s="416" t="s">
        <v>1423</v>
      </c>
      <c r="E12" s="370">
        <v>380</v>
      </c>
      <c r="F12" s="370">
        <v>380</v>
      </c>
      <c r="G12" s="370">
        <v>30</v>
      </c>
      <c r="H12" s="371">
        <v>7</v>
      </c>
      <c r="I12" s="372">
        <v>1380</v>
      </c>
      <c r="J12" s="373">
        <f t="shared" si="1"/>
        <v>1035</v>
      </c>
    </row>
    <row r="13" spans="1:10" ht="48" customHeight="1" x14ac:dyDescent="0.2">
      <c r="A13" s="412"/>
      <c r="B13" s="362" t="s">
        <v>1263</v>
      </c>
      <c r="C13" s="383" t="s">
        <v>548</v>
      </c>
      <c r="D13" s="384" t="s">
        <v>1264</v>
      </c>
      <c r="E13" s="385">
        <v>400</v>
      </c>
      <c r="F13" s="385">
        <v>300</v>
      </c>
      <c r="G13" s="385" t="s">
        <v>549</v>
      </c>
      <c r="H13" s="386">
        <v>14.75</v>
      </c>
      <c r="I13" s="470">
        <v>4240</v>
      </c>
      <c r="J13" s="387">
        <f t="shared" si="1"/>
        <v>3180</v>
      </c>
    </row>
    <row r="14" spans="1:10" ht="48" customHeight="1" x14ac:dyDescent="0.2">
      <c r="A14" s="413"/>
      <c r="B14" s="166" t="s">
        <v>1425</v>
      </c>
      <c r="C14" s="189" t="s">
        <v>548</v>
      </c>
      <c r="D14" s="173" t="s">
        <v>1426</v>
      </c>
      <c r="E14" s="408">
        <v>500</v>
      </c>
      <c r="F14" s="408">
        <v>400</v>
      </c>
      <c r="G14" s="408" t="s">
        <v>549</v>
      </c>
      <c r="H14" s="409">
        <v>14.75</v>
      </c>
      <c r="I14" s="471">
        <v>7110</v>
      </c>
      <c r="J14" s="123">
        <f t="shared" si="1"/>
        <v>5332.5</v>
      </c>
    </row>
    <row r="15" spans="1:10" ht="47.25" customHeight="1" thickBot="1" x14ac:dyDescent="0.25">
      <c r="A15" s="414"/>
      <c r="B15" s="368" t="s">
        <v>550</v>
      </c>
      <c r="C15" s="369" t="s">
        <v>548</v>
      </c>
      <c r="D15" s="381" t="s">
        <v>551</v>
      </c>
      <c r="E15" s="370">
        <v>600</v>
      </c>
      <c r="F15" s="370">
        <v>500</v>
      </c>
      <c r="G15" s="370" t="s">
        <v>552</v>
      </c>
      <c r="H15" s="371">
        <v>30</v>
      </c>
      <c r="I15" s="472">
        <v>9410</v>
      </c>
      <c r="J15" s="373">
        <f t="shared" si="1"/>
        <v>7057.5</v>
      </c>
    </row>
    <row r="16" spans="1:10" ht="92.25" customHeight="1" x14ac:dyDescent="0.2">
      <c r="A16" s="355"/>
      <c r="B16" s="410" t="s">
        <v>640</v>
      </c>
      <c r="C16" s="375" t="s">
        <v>548</v>
      </c>
      <c r="D16" s="411" t="s">
        <v>1260</v>
      </c>
      <c r="E16" s="376">
        <v>750</v>
      </c>
      <c r="F16" s="376">
        <v>624</v>
      </c>
      <c r="G16" s="376">
        <v>100</v>
      </c>
      <c r="H16" s="377">
        <v>51</v>
      </c>
      <c r="I16" s="378">
        <v>13360</v>
      </c>
      <c r="J16" s="421">
        <f t="shared" si="1"/>
        <v>10020</v>
      </c>
    </row>
    <row r="17" spans="1:11" ht="92.25" customHeight="1" thickBot="1" x14ac:dyDescent="0.25">
      <c r="A17" s="357"/>
      <c r="B17" s="368" t="s">
        <v>1261</v>
      </c>
      <c r="C17" s="369" t="s">
        <v>548</v>
      </c>
      <c r="D17" s="381" t="s">
        <v>1262</v>
      </c>
      <c r="E17" s="370">
        <v>700</v>
      </c>
      <c r="F17" s="370">
        <v>650</v>
      </c>
      <c r="G17" s="370">
        <v>100</v>
      </c>
      <c r="H17" s="371">
        <v>61</v>
      </c>
      <c r="I17" s="372">
        <v>12140</v>
      </c>
      <c r="J17" s="373">
        <f t="shared" si="1"/>
        <v>9105</v>
      </c>
    </row>
    <row r="18" spans="1:11" ht="87" customHeight="1" thickBot="1" x14ac:dyDescent="0.25">
      <c r="A18" s="355"/>
      <c r="B18" s="473" t="s">
        <v>1250</v>
      </c>
      <c r="C18" s="474" t="s">
        <v>548</v>
      </c>
      <c r="D18" s="475" t="s">
        <v>1251</v>
      </c>
      <c r="E18" s="476">
        <v>761</v>
      </c>
      <c r="F18" s="476">
        <v>600</v>
      </c>
      <c r="G18" s="476">
        <v>65</v>
      </c>
      <c r="H18" s="477">
        <v>29.9</v>
      </c>
      <c r="I18" s="379">
        <v>8150</v>
      </c>
      <c r="J18" s="478">
        <f t="shared" si="1"/>
        <v>6112.5</v>
      </c>
      <c r="K18" s="479"/>
    </row>
    <row r="19" spans="1:11" ht="66.75" customHeight="1" x14ac:dyDescent="0.2">
      <c r="A19" s="352"/>
      <c r="B19" s="353" t="s">
        <v>555</v>
      </c>
      <c r="C19" s="353" t="s">
        <v>2</v>
      </c>
      <c r="D19" s="353" t="s">
        <v>556</v>
      </c>
      <c r="E19" s="353" t="s">
        <v>553</v>
      </c>
      <c r="F19" s="353" t="s">
        <v>276</v>
      </c>
      <c r="G19" s="353" t="s">
        <v>554</v>
      </c>
      <c r="H19" s="353" t="s">
        <v>557</v>
      </c>
      <c r="I19" s="480">
        <v>11785</v>
      </c>
      <c r="J19" s="354">
        <f t="shared" si="1"/>
        <v>8838.75</v>
      </c>
    </row>
    <row r="20" spans="1:11" ht="66.75" customHeight="1" x14ac:dyDescent="0.2">
      <c r="A20" s="355"/>
      <c r="B20" s="168" t="s">
        <v>640</v>
      </c>
      <c r="C20" s="168" t="s">
        <v>2</v>
      </c>
      <c r="D20" s="168" t="s">
        <v>639</v>
      </c>
      <c r="E20" s="168" t="s">
        <v>641</v>
      </c>
      <c r="F20" s="168" t="s">
        <v>641</v>
      </c>
      <c r="G20" s="168" t="s">
        <v>273</v>
      </c>
      <c r="H20" s="168" t="s">
        <v>642</v>
      </c>
      <c r="I20" s="169">
        <v>12140</v>
      </c>
      <c r="J20" s="356">
        <f t="shared" si="1"/>
        <v>9105</v>
      </c>
    </row>
    <row r="21" spans="1:11" ht="60" customHeight="1" thickBot="1" x14ac:dyDescent="0.25">
      <c r="A21" s="357"/>
      <c r="B21" s="358" t="s">
        <v>632</v>
      </c>
      <c r="C21" s="358" t="s">
        <v>86</v>
      </c>
      <c r="D21" s="358" t="s">
        <v>633</v>
      </c>
      <c r="E21" s="358" t="s">
        <v>296</v>
      </c>
      <c r="F21" s="358" t="s">
        <v>290</v>
      </c>
      <c r="G21" s="358" t="s">
        <v>273</v>
      </c>
      <c r="H21" s="358" t="s">
        <v>634</v>
      </c>
      <c r="I21" s="359">
        <v>12500</v>
      </c>
      <c r="J21" s="360">
        <f t="shared" si="1"/>
        <v>9375</v>
      </c>
    </row>
    <row r="22" spans="1:11" ht="105.75" customHeight="1" thickBot="1" x14ac:dyDescent="0.25">
      <c r="A22" s="361"/>
      <c r="B22" s="481" t="s">
        <v>1253</v>
      </c>
      <c r="C22" s="481" t="s">
        <v>2</v>
      </c>
      <c r="D22" s="481" t="s">
        <v>1252</v>
      </c>
      <c r="E22" s="481" t="s">
        <v>1254</v>
      </c>
      <c r="F22" s="481" t="s">
        <v>318</v>
      </c>
      <c r="G22" s="481" t="s">
        <v>1138</v>
      </c>
      <c r="H22" s="481" t="s">
        <v>148</v>
      </c>
      <c r="I22" s="482">
        <v>8389.73</v>
      </c>
      <c r="J22" s="483">
        <f t="shared" si="1"/>
        <v>6292.2974999999997</v>
      </c>
      <c r="K22" s="484"/>
    </row>
    <row r="23" spans="1:11" ht="104.25" customHeight="1" thickBot="1" x14ac:dyDescent="0.25">
      <c r="A23" s="361"/>
      <c r="B23" s="481" t="s">
        <v>1256</v>
      </c>
      <c r="C23" s="481" t="s">
        <v>2</v>
      </c>
      <c r="D23" s="481" t="s">
        <v>1255</v>
      </c>
      <c r="E23" s="481" t="s">
        <v>1258</v>
      </c>
      <c r="F23" s="481" t="s">
        <v>1259</v>
      </c>
      <c r="G23" s="481" t="s">
        <v>273</v>
      </c>
      <c r="H23" s="481" t="s">
        <v>1257</v>
      </c>
      <c r="I23" s="374">
        <v>13090</v>
      </c>
      <c r="J23" s="483">
        <f t="shared" si="1"/>
        <v>9817.5</v>
      </c>
      <c r="K23" s="485"/>
    </row>
    <row r="24" spans="1:11" ht="27.75" customHeight="1" x14ac:dyDescent="0.2">
      <c r="B24" s="555" t="s">
        <v>292</v>
      </c>
      <c r="C24" s="556"/>
      <c r="D24" s="556"/>
      <c r="E24" s="556"/>
      <c r="F24" s="556"/>
      <c r="G24" s="556"/>
      <c r="H24" s="556"/>
      <c r="I24" s="557"/>
      <c r="J24" s="557"/>
    </row>
  </sheetData>
  <mergeCells count="4">
    <mergeCell ref="B24:J24"/>
    <mergeCell ref="A10:J10"/>
    <mergeCell ref="A3:J3"/>
    <mergeCell ref="A2:J2"/>
  </mergeCells>
  <pageMargins left="0.25" right="0.25" top="0.75" bottom="0.75" header="0.3" footer="0.3"/>
  <pageSetup paperSize="9" scale="5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1:H148"/>
  <sheetViews>
    <sheetView zoomScale="70" zoomScaleNormal="70" workbookViewId="0">
      <selection activeCell="G15" sqref="G15"/>
    </sheetView>
  </sheetViews>
  <sheetFormatPr defaultRowHeight="12.75" x14ac:dyDescent="0.2"/>
  <cols>
    <col min="1" max="1" width="5.85546875" customWidth="1"/>
    <col min="2" max="2" width="16.5703125" customWidth="1"/>
    <col min="3" max="3" width="65.7109375" customWidth="1"/>
    <col min="4" max="4" width="15.140625" customWidth="1"/>
    <col min="5" max="5" width="11.5703125" customWidth="1"/>
    <col min="6" max="6" width="13.85546875" customWidth="1"/>
    <col min="7" max="8" width="17.42578125" customWidth="1"/>
  </cols>
  <sheetData>
    <row r="1" spans="2:8" ht="46.5" customHeight="1" x14ac:dyDescent="0.2">
      <c r="B1" s="33" t="s">
        <v>0</v>
      </c>
      <c r="C1" s="34" t="s">
        <v>1</v>
      </c>
      <c r="D1" s="33" t="s">
        <v>33</v>
      </c>
      <c r="E1" s="33" t="s">
        <v>32</v>
      </c>
      <c r="F1" s="33" t="s">
        <v>34</v>
      </c>
      <c r="G1" s="37" t="s">
        <v>126</v>
      </c>
      <c r="H1" s="171" t="s">
        <v>127</v>
      </c>
    </row>
    <row r="2" spans="2:8" ht="20.25" x14ac:dyDescent="0.3">
      <c r="B2" s="581" t="s">
        <v>293</v>
      </c>
      <c r="C2" s="582"/>
      <c r="D2" s="582"/>
      <c r="E2" s="582"/>
      <c r="F2" s="582"/>
      <c r="G2" s="582"/>
      <c r="H2" s="583"/>
    </row>
    <row r="3" spans="2:8" ht="18" x14ac:dyDescent="0.2">
      <c r="B3" s="490" t="s">
        <v>294</v>
      </c>
      <c r="C3" s="491"/>
      <c r="D3" s="491"/>
      <c r="E3" s="491"/>
      <c r="F3" s="491"/>
      <c r="G3" s="491"/>
      <c r="H3" s="584"/>
    </row>
    <row r="4" spans="2:8" ht="19.5" customHeight="1" x14ac:dyDescent="0.2">
      <c r="B4" s="585" t="s">
        <v>1458</v>
      </c>
      <c r="C4" s="586"/>
      <c r="D4" s="586"/>
      <c r="E4" s="586"/>
      <c r="F4" s="586"/>
      <c r="G4" s="586"/>
      <c r="H4" s="587"/>
    </row>
    <row r="5" spans="2:8" ht="21.75" customHeight="1" x14ac:dyDescent="0.2">
      <c r="B5" s="428" t="s">
        <v>1428</v>
      </c>
      <c r="C5" s="428" t="s">
        <v>1431</v>
      </c>
      <c r="D5" s="56" t="s">
        <v>299</v>
      </c>
      <c r="E5" s="56" t="s">
        <v>300</v>
      </c>
      <c r="F5" s="56" t="s">
        <v>297</v>
      </c>
      <c r="G5" s="172">
        <v>4198</v>
      </c>
      <c r="H5" s="172">
        <f>G5*0.85</f>
        <v>3568.2999999999997</v>
      </c>
    </row>
    <row r="6" spans="2:8" ht="21.75" customHeight="1" x14ac:dyDescent="0.2">
      <c r="B6" s="428" t="s">
        <v>1427</v>
      </c>
      <c r="C6" s="428" t="s">
        <v>1432</v>
      </c>
      <c r="D6" s="56" t="s">
        <v>299</v>
      </c>
      <c r="E6" s="56" t="s">
        <v>300</v>
      </c>
      <c r="F6" s="429" t="s">
        <v>297</v>
      </c>
      <c r="G6" s="430">
        <v>4791</v>
      </c>
      <c r="H6" s="172">
        <f t="shared" ref="H6:H28" si="0">G6*0.85</f>
        <v>4072.35</v>
      </c>
    </row>
    <row r="7" spans="2:8" ht="21.75" customHeight="1" x14ac:dyDescent="0.2">
      <c r="B7" s="428" t="s">
        <v>1429</v>
      </c>
      <c r="C7" s="428" t="s">
        <v>1433</v>
      </c>
      <c r="D7" s="56" t="s">
        <v>299</v>
      </c>
      <c r="E7" s="56" t="s">
        <v>299</v>
      </c>
      <c r="F7" s="429" t="s">
        <v>297</v>
      </c>
      <c r="G7" s="430">
        <v>4198</v>
      </c>
      <c r="H7" s="172">
        <f t="shared" si="0"/>
        <v>3568.2999999999997</v>
      </c>
    </row>
    <row r="8" spans="2:8" ht="21.75" customHeight="1" x14ac:dyDescent="0.2">
      <c r="B8" s="428" t="s">
        <v>1430</v>
      </c>
      <c r="C8" s="428" t="s">
        <v>1434</v>
      </c>
      <c r="D8" s="56" t="s">
        <v>299</v>
      </c>
      <c r="E8" s="56" t="s">
        <v>299</v>
      </c>
      <c r="F8" s="429" t="s">
        <v>297</v>
      </c>
      <c r="G8" s="430">
        <v>5196</v>
      </c>
      <c r="H8" s="172">
        <f t="shared" si="0"/>
        <v>4416.5999999999995</v>
      </c>
    </row>
    <row r="9" spans="2:8" ht="21.75" customHeight="1" x14ac:dyDescent="0.2">
      <c r="B9" s="428" t="s">
        <v>1436</v>
      </c>
      <c r="C9" s="428" t="s">
        <v>1435</v>
      </c>
      <c r="D9" s="56" t="s">
        <v>299</v>
      </c>
      <c r="E9" s="56" t="s">
        <v>299</v>
      </c>
      <c r="F9" s="429" t="s">
        <v>297</v>
      </c>
      <c r="G9" s="430">
        <v>4198</v>
      </c>
      <c r="H9" s="172">
        <f t="shared" si="0"/>
        <v>3568.2999999999997</v>
      </c>
    </row>
    <row r="10" spans="2:8" ht="21.75" customHeight="1" x14ac:dyDescent="0.2">
      <c r="B10" s="428" t="s">
        <v>1438</v>
      </c>
      <c r="C10" s="428" t="s">
        <v>1437</v>
      </c>
      <c r="D10" s="56" t="s">
        <v>299</v>
      </c>
      <c r="E10" s="56" t="s">
        <v>300</v>
      </c>
      <c r="F10" s="429" t="s">
        <v>297</v>
      </c>
      <c r="G10" s="430">
        <v>4198</v>
      </c>
      <c r="H10" s="172">
        <f t="shared" si="0"/>
        <v>3568.2999999999997</v>
      </c>
    </row>
    <row r="11" spans="2:8" ht="21.75" customHeight="1" x14ac:dyDescent="0.2">
      <c r="B11" s="428" t="s">
        <v>1441</v>
      </c>
      <c r="C11" s="428" t="s">
        <v>1440</v>
      </c>
      <c r="D11" s="56" t="s">
        <v>299</v>
      </c>
      <c r="E11" s="56" t="s">
        <v>300</v>
      </c>
      <c r="F11" s="429" t="s">
        <v>297</v>
      </c>
      <c r="G11" s="430">
        <v>3713</v>
      </c>
      <c r="H11" s="172">
        <f t="shared" si="0"/>
        <v>3156.0499999999997</v>
      </c>
    </row>
    <row r="12" spans="2:8" ht="21.75" customHeight="1" x14ac:dyDescent="0.2">
      <c r="B12" s="428" t="s">
        <v>1443</v>
      </c>
      <c r="C12" s="428" t="s">
        <v>1442</v>
      </c>
      <c r="D12" s="56" t="s">
        <v>299</v>
      </c>
      <c r="E12" s="56" t="s">
        <v>300</v>
      </c>
      <c r="F12" s="429" t="s">
        <v>297</v>
      </c>
      <c r="G12" s="430">
        <v>3713</v>
      </c>
      <c r="H12" s="172">
        <f t="shared" si="0"/>
        <v>3156.0499999999997</v>
      </c>
    </row>
    <row r="13" spans="2:8" ht="21.75" customHeight="1" x14ac:dyDescent="0.2">
      <c r="B13" s="428" t="s">
        <v>1445</v>
      </c>
      <c r="C13" s="428" t="s">
        <v>1444</v>
      </c>
      <c r="D13" s="56" t="s">
        <v>299</v>
      </c>
      <c r="E13" s="56" t="s">
        <v>300</v>
      </c>
      <c r="F13" s="429" t="s">
        <v>297</v>
      </c>
      <c r="G13" s="430">
        <v>4373</v>
      </c>
      <c r="H13" s="172">
        <f t="shared" si="0"/>
        <v>3717.0499999999997</v>
      </c>
    </row>
    <row r="14" spans="2:8" ht="21.75" customHeight="1" x14ac:dyDescent="0.2">
      <c r="B14" s="431" t="s">
        <v>1447</v>
      </c>
      <c r="C14" s="431" t="s">
        <v>1446</v>
      </c>
      <c r="D14" s="432" t="s">
        <v>299</v>
      </c>
      <c r="E14" s="432" t="s">
        <v>300</v>
      </c>
      <c r="F14" s="433" t="s">
        <v>297</v>
      </c>
      <c r="G14" s="434">
        <v>2998</v>
      </c>
      <c r="H14" s="435">
        <f t="shared" si="0"/>
        <v>2548.2999999999997</v>
      </c>
    </row>
    <row r="15" spans="2:8" ht="21.75" customHeight="1" x14ac:dyDescent="0.2">
      <c r="B15" s="431" t="s">
        <v>1449</v>
      </c>
      <c r="C15" s="431" t="s">
        <v>1448</v>
      </c>
      <c r="D15" s="432" t="s">
        <v>299</v>
      </c>
      <c r="E15" s="432" t="s">
        <v>300</v>
      </c>
      <c r="F15" s="433" t="s">
        <v>297</v>
      </c>
      <c r="G15" s="434">
        <v>2998</v>
      </c>
      <c r="H15" s="435">
        <f t="shared" si="0"/>
        <v>2548.2999999999997</v>
      </c>
    </row>
    <row r="16" spans="2:8" ht="21.75" customHeight="1" x14ac:dyDescent="0.2">
      <c r="B16" s="431" t="s">
        <v>1451</v>
      </c>
      <c r="C16" s="431" t="s">
        <v>1450</v>
      </c>
      <c r="D16" s="432" t="s">
        <v>299</v>
      </c>
      <c r="E16" s="432" t="s">
        <v>300</v>
      </c>
      <c r="F16" s="433" t="s">
        <v>297</v>
      </c>
      <c r="G16" s="434">
        <v>2998</v>
      </c>
      <c r="H16" s="435">
        <f t="shared" si="0"/>
        <v>2548.2999999999997</v>
      </c>
    </row>
    <row r="17" spans="2:8" ht="21.75" customHeight="1" x14ac:dyDescent="0.2">
      <c r="B17" s="431" t="s">
        <v>1453</v>
      </c>
      <c r="C17" s="431" t="s">
        <v>1452</v>
      </c>
      <c r="D17" s="432" t="s">
        <v>299</v>
      </c>
      <c r="E17" s="432" t="s">
        <v>300</v>
      </c>
      <c r="F17" s="433" t="s">
        <v>301</v>
      </c>
      <c r="G17" s="434">
        <v>2998</v>
      </c>
      <c r="H17" s="435">
        <f t="shared" si="0"/>
        <v>2548.2999999999997</v>
      </c>
    </row>
    <row r="18" spans="2:8" ht="21.75" customHeight="1" x14ac:dyDescent="0.2">
      <c r="B18" s="431" t="s">
        <v>1455</v>
      </c>
      <c r="C18" s="431" t="s">
        <v>1454</v>
      </c>
      <c r="D18" s="433">
        <v>594</v>
      </c>
      <c r="E18" s="433">
        <v>394</v>
      </c>
      <c r="F18" s="433" t="s">
        <v>301</v>
      </c>
      <c r="G18" s="434">
        <v>2998</v>
      </c>
      <c r="H18" s="435">
        <f t="shared" si="0"/>
        <v>2548.2999999999997</v>
      </c>
    </row>
    <row r="19" spans="2:8" ht="21.75" customHeight="1" x14ac:dyDescent="0.2">
      <c r="B19" s="431" t="s">
        <v>1457</v>
      </c>
      <c r="C19" s="431" t="s">
        <v>1456</v>
      </c>
      <c r="D19" s="433" t="s">
        <v>299</v>
      </c>
      <c r="E19" s="433" t="s">
        <v>300</v>
      </c>
      <c r="F19" s="433" t="s">
        <v>301</v>
      </c>
      <c r="G19" s="434">
        <v>2998</v>
      </c>
      <c r="H19" s="435">
        <f t="shared" si="0"/>
        <v>2548.2999999999997</v>
      </c>
    </row>
    <row r="20" spans="2:8" ht="21.75" customHeight="1" x14ac:dyDescent="0.2">
      <c r="B20" s="585" t="s">
        <v>1459</v>
      </c>
      <c r="C20" s="586"/>
      <c r="D20" s="586"/>
      <c r="E20" s="586"/>
      <c r="F20" s="586"/>
      <c r="G20" s="586"/>
      <c r="H20" s="587"/>
    </row>
    <row r="21" spans="2:8" ht="21.75" customHeight="1" x14ac:dyDescent="0.2">
      <c r="B21" s="428" t="s">
        <v>1461</v>
      </c>
      <c r="C21" s="428" t="s">
        <v>1460</v>
      </c>
      <c r="D21" s="429" t="s">
        <v>276</v>
      </c>
      <c r="E21" s="429" t="s">
        <v>303</v>
      </c>
      <c r="F21" s="429" t="s">
        <v>304</v>
      </c>
      <c r="G21" s="430">
        <v>4198</v>
      </c>
      <c r="H21" s="172">
        <f t="shared" si="0"/>
        <v>3568.2999999999997</v>
      </c>
    </row>
    <row r="22" spans="2:8" ht="21.75" customHeight="1" x14ac:dyDescent="0.2">
      <c r="B22" s="428" t="s">
        <v>1463</v>
      </c>
      <c r="C22" s="428" t="s">
        <v>1462</v>
      </c>
      <c r="D22" s="429" t="s">
        <v>276</v>
      </c>
      <c r="E22" s="429" t="s">
        <v>303</v>
      </c>
      <c r="F22" s="429" t="s">
        <v>304</v>
      </c>
      <c r="G22" s="430">
        <v>4198</v>
      </c>
      <c r="H22" s="172">
        <f t="shared" si="0"/>
        <v>3568.2999999999997</v>
      </c>
    </row>
    <row r="23" spans="2:8" ht="21.75" customHeight="1" x14ac:dyDescent="0.2">
      <c r="B23" s="428" t="s">
        <v>1465</v>
      </c>
      <c r="C23" s="428" t="s">
        <v>1464</v>
      </c>
      <c r="D23" s="429" t="s">
        <v>276</v>
      </c>
      <c r="E23" s="429" t="s">
        <v>303</v>
      </c>
      <c r="F23" s="429" t="s">
        <v>304</v>
      </c>
      <c r="G23" s="430">
        <v>4198</v>
      </c>
      <c r="H23" s="172">
        <f t="shared" si="0"/>
        <v>3568.2999999999997</v>
      </c>
    </row>
    <row r="24" spans="2:8" ht="21.75" customHeight="1" x14ac:dyDescent="0.2">
      <c r="B24" s="428" t="s">
        <v>1467</v>
      </c>
      <c r="C24" s="428" t="s">
        <v>1466</v>
      </c>
      <c r="D24" s="429" t="s">
        <v>276</v>
      </c>
      <c r="E24" s="429" t="s">
        <v>303</v>
      </c>
      <c r="F24" s="429" t="s">
        <v>304</v>
      </c>
      <c r="G24" s="430">
        <v>5401</v>
      </c>
      <c r="H24" s="172">
        <f t="shared" si="0"/>
        <v>4590.8499999999995</v>
      </c>
    </row>
    <row r="25" spans="2:8" ht="21.75" customHeight="1" x14ac:dyDescent="0.2">
      <c r="B25" s="431" t="s">
        <v>1469</v>
      </c>
      <c r="C25" s="431" t="s">
        <v>1468</v>
      </c>
      <c r="D25" s="433" t="s">
        <v>276</v>
      </c>
      <c r="E25" s="433" t="s">
        <v>303</v>
      </c>
      <c r="F25" s="433" t="s">
        <v>304</v>
      </c>
      <c r="G25" s="434">
        <v>2998</v>
      </c>
      <c r="H25" s="435">
        <f t="shared" si="0"/>
        <v>2548.2999999999997</v>
      </c>
    </row>
    <row r="26" spans="2:8" ht="21.75" customHeight="1" x14ac:dyDescent="0.2">
      <c r="B26" s="431" t="s">
        <v>1471</v>
      </c>
      <c r="C26" s="431" t="s">
        <v>1470</v>
      </c>
      <c r="D26" s="433" t="s">
        <v>276</v>
      </c>
      <c r="E26" s="433" t="s">
        <v>303</v>
      </c>
      <c r="F26" s="433" t="s">
        <v>304</v>
      </c>
      <c r="G26" s="434">
        <v>2998</v>
      </c>
      <c r="H26" s="435">
        <f t="shared" si="0"/>
        <v>2548.2999999999997</v>
      </c>
    </row>
    <row r="27" spans="2:8" ht="23.25" customHeight="1" x14ac:dyDescent="0.2">
      <c r="B27" s="588" t="s">
        <v>302</v>
      </c>
      <c r="C27" s="589"/>
      <c r="D27" s="589"/>
      <c r="E27" s="589"/>
      <c r="F27" s="589"/>
      <c r="G27" s="589"/>
      <c r="H27" s="589"/>
    </row>
    <row r="28" spans="2:8" ht="35.25" customHeight="1" x14ac:dyDescent="0.2">
      <c r="B28" s="168" t="s">
        <v>1477</v>
      </c>
      <c r="C28" s="170" t="s">
        <v>1476</v>
      </c>
      <c r="D28" s="170">
        <v>615</v>
      </c>
      <c r="E28" s="170">
        <v>394</v>
      </c>
      <c r="F28" s="170"/>
      <c r="G28" s="169">
        <v>3154</v>
      </c>
      <c r="H28" s="172">
        <f t="shared" si="0"/>
        <v>2680.9</v>
      </c>
    </row>
    <row r="29" spans="2:8" ht="33" customHeight="1" x14ac:dyDescent="0.2">
      <c r="B29" s="168" t="s">
        <v>1483</v>
      </c>
      <c r="C29" s="170" t="s">
        <v>1482</v>
      </c>
      <c r="D29" s="170">
        <v>615</v>
      </c>
      <c r="E29" s="170">
        <v>394</v>
      </c>
      <c r="F29" s="170"/>
      <c r="G29" s="169">
        <v>3154</v>
      </c>
      <c r="H29" s="172">
        <v>2680.9</v>
      </c>
    </row>
    <row r="30" spans="2:8" ht="34.5" customHeight="1" x14ac:dyDescent="0.2">
      <c r="B30" s="567" t="s">
        <v>306</v>
      </c>
      <c r="C30" s="590"/>
      <c r="D30" s="590"/>
      <c r="E30" s="590"/>
      <c r="F30" s="590"/>
      <c r="G30" s="590"/>
      <c r="H30" s="591"/>
    </row>
    <row r="31" spans="2:8" ht="24.75" customHeight="1" x14ac:dyDescent="0.2">
      <c r="B31" s="168" t="s">
        <v>1473</v>
      </c>
      <c r="C31" s="168" t="s">
        <v>1472</v>
      </c>
      <c r="D31" s="168" t="s">
        <v>299</v>
      </c>
      <c r="E31" s="168" t="s">
        <v>300</v>
      </c>
      <c r="F31" s="168" t="s">
        <v>307</v>
      </c>
      <c r="G31" s="169">
        <v>4198</v>
      </c>
      <c r="H31" s="169">
        <f>G31*0.85</f>
        <v>3568.2999999999997</v>
      </c>
    </row>
    <row r="32" spans="2:8" ht="25.5" customHeight="1" x14ac:dyDescent="0.2">
      <c r="B32" s="168" t="s">
        <v>1474</v>
      </c>
      <c r="C32" s="168" t="s">
        <v>1475</v>
      </c>
      <c r="D32" s="168" t="s">
        <v>299</v>
      </c>
      <c r="E32" s="168" t="s">
        <v>300</v>
      </c>
      <c r="F32" s="168" t="s">
        <v>307</v>
      </c>
      <c r="G32" s="169">
        <v>4198</v>
      </c>
      <c r="H32" s="169">
        <f>G32*0.85</f>
        <v>3568.2999999999997</v>
      </c>
    </row>
    <row r="33" spans="2:8" ht="20.25" customHeight="1" x14ac:dyDescent="0.2">
      <c r="B33" s="567" t="s">
        <v>308</v>
      </c>
      <c r="C33" s="568"/>
      <c r="D33" s="568"/>
      <c r="E33" s="568"/>
      <c r="F33" s="568"/>
      <c r="G33" s="568"/>
      <c r="H33" s="569"/>
    </row>
    <row r="34" spans="2:8" ht="42" customHeight="1" x14ac:dyDescent="0.2">
      <c r="B34" s="168"/>
      <c r="C34" s="168" t="s">
        <v>561</v>
      </c>
      <c r="D34" s="168" t="s">
        <v>276</v>
      </c>
      <c r="E34" s="168" t="s">
        <v>309</v>
      </c>
      <c r="F34" s="168" t="s">
        <v>310</v>
      </c>
      <c r="G34" s="169">
        <v>1262</v>
      </c>
      <c r="H34" s="169">
        <f>G34*0.85</f>
        <v>1072.7</v>
      </c>
    </row>
    <row r="35" spans="2:8" ht="49.5" customHeight="1" x14ac:dyDescent="0.2">
      <c r="B35" s="168"/>
      <c r="C35" s="168" t="s">
        <v>562</v>
      </c>
      <c r="D35" s="168" t="s">
        <v>309</v>
      </c>
      <c r="E35" s="168" t="s">
        <v>298</v>
      </c>
      <c r="F35" s="168" t="s">
        <v>310</v>
      </c>
      <c r="G35" s="169">
        <v>3165</v>
      </c>
      <c r="H35" s="169">
        <f t="shared" ref="H35:H42" si="1">G35*0.85</f>
        <v>2690.25</v>
      </c>
    </row>
    <row r="36" spans="2:8" ht="48.75" customHeight="1" x14ac:dyDescent="0.2">
      <c r="B36" s="168"/>
      <c r="C36" s="168" t="s">
        <v>1484</v>
      </c>
      <c r="D36" s="168" t="s">
        <v>312</v>
      </c>
      <c r="E36" s="168" t="s">
        <v>313</v>
      </c>
      <c r="F36" s="168" t="s">
        <v>314</v>
      </c>
      <c r="G36" s="169">
        <v>8239</v>
      </c>
      <c r="H36" s="169">
        <f t="shared" si="1"/>
        <v>7003.15</v>
      </c>
    </row>
    <row r="37" spans="2:8" ht="47.25" customHeight="1" x14ac:dyDescent="0.2">
      <c r="B37" s="168"/>
      <c r="C37" s="168" t="s">
        <v>1485</v>
      </c>
      <c r="D37" s="168" t="s">
        <v>309</v>
      </c>
      <c r="E37" s="168" t="s">
        <v>298</v>
      </c>
      <c r="F37" s="168" t="s">
        <v>314</v>
      </c>
      <c r="G37" s="169">
        <v>4303</v>
      </c>
      <c r="H37" s="169">
        <f t="shared" si="1"/>
        <v>3657.5499999999997</v>
      </c>
    </row>
    <row r="38" spans="2:8" ht="46.5" customHeight="1" x14ac:dyDescent="0.2">
      <c r="B38" s="168"/>
      <c r="C38" s="168" t="s">
        <v>563</v>
      </c>
      <c r="D38" s="168" t="s">
        <v>276</v>
      </c>
      <c r="E38" s="168" t="s">
        <v>316</v>
      </c>
      <c r="F38" s="168" t="s">
        <v>315</v>
      </c>
      <c r="G38" s="169">
        <v>743</v>
      </c>
      <c r="H38" s="169">
        <f t="shared" si="1"/>
        <v>631.54999999999995</v>
      </c>
    </row>
    <row r="39" spans="2:8" ht="48" customHeight="1" x14ac:dyDescent="0.2">
      <c r="B39" s="168"/>
      <c r="C39" s="168" t="s">
        <v>564</v>
      </c>
      <c r="D39" s="168" t="s">
        <v>309</v>
      </c>
      <c r="E39" s="168" t="s">
        <v>298</v>
      </c>
      <c r="F39" s="168" t="s">
        <v>315</v>
      </c>
      <c r="G39" s="169">
        <v>1759</v>
      </c>
      <c r="H39" s="169">
        <f t="shared" si="1"/>
        <v>1495.1499999999999</v>
      </c>
    </row>
    <row r="40" spans="2:8" ht="43.5" customHeight="1" x14ac:dyDescent="0.2">
      <c r="B40" s="168"/>
      <c r="C40" s="168" t="s">
        <v>565</v>
      </c>
      <c r="D40" s="168" t="s">
        <v>291</v>
      </c>
      <c r="E40" s="168"/>
      <c r="F40" s="168" t="s">
        <v>315</v>
      </c>
      <c r="G40" s="169">
        <v>1922</v>
      </c>
      <c r="H40" s="169">
        <f t="shared" si="1"/>
        <v>1633.7</v>
      </c>
    </row>
    <row r="41" spans="2:8" s="398" customFormat="1" ht="41.25" customHeight="1" x14ac:dyDescent="0.2">
      <c r="B41" s="429"/>
      <c r="C41" s="429" t="s">
        <v>566</v>
      </c>
      <c r="D41" s="429" t="s">
        <v>312</v>
      </c>
      <c r="E41" s="429" t="s">
        <v>313</v>
      </c>
      <c r="F41" s="429" t="s">
        <v>314</v>
      </c>
      <c r="G41" s="169">
        <v>9666</v>
      </c>
      <c r="H41" s="430">
        <f t="shared" si="1"/>
        <v>8216.1</v>
      </c>
    </row>
    <row r="42" spans="2:8" s="398" customFormat="1" ht="43.5" customHeight="1" x14ac:dyDescent="0.2">
      <c r="B42" s="429"/>
      <c r="C42" s="429" t="s">
        <v>567</v>
      </c>
      <c r="D42" s="429" t="s">
        <v>132</v>
      </c>
      <c r="E42" s="429" t="s">
        <v>298</v>
      </c>
      <c r="F42" s="429" t="s">
        <v>314</v>
      </c>
      <c r="G42" s="169">
        <v>5583</v>
      </c>
      <c r="H42" s="430">
        <f t="shared" si="1"/>
        <v>4745.55</v>
      </c>
    </row>
    <row r="43" spans="2:8" ht="20.25" customHeight="1" x14ac:dyDescent="0.2">
      <c r="B43" s="567" t="s">
        <v>317</v>
      </c>
      <c r="C43" s="568"/>
      <c r="D43" s="568"/>
      <c r="E43" s="568"/>
      <c r="F43" s="568"/>
      <c r="G43" s="568"/>
      <c r="H43" s="569"/>
    </row>
    <row r="44" spans="2:8" ht="45.75" customHeight="1" x14ac:dyDescent="0.2">
      <c r="B44" s="168"/>
      <c r="C44" s="168" t="s">
        <v>568</v>
      </c>
      <c r="D44" s="168" t="s">
        <v>318</v>
      </c>
      <c r="E44" s="168" t="s">
        <v>132</v>
      </c>
      <c r="F44" s="168" t="s">
        <v>305</v>
      </c>
      <c r="G44" s="169">
        <v>3041</v>
      </c>
      <c r="H44" s="169">
        <f>G44*0.85</f>
        <v>2584.85</v>
      </c>
    </row>
    <row r="45" spans="2:8" ht="42.75" customHeight="1" x14ac:dyDescent="0.2">
      <c r="B45" s="168"/>
      <c r="C45" s="168" t="s">
        <v>569</v>
      </c>
      <c r="D45" s="168" t="s">
        <v>132</v>
      </c>
      <c r="E45" s="168" t="s">
        <v>298</v>
      </c>
      <c r="F45" s="168" t="s">
        <v>305</v>
      </c>
      <c r="G45" s="169">
        <v>7519</v>
      </c>
      <c r="H45" s="169">
        <f t="shared" ref="H45:H57" si="2">G45*0.85</f>
        <v>6391.15</v>
      </c>
    </row>
    <row r="46" spans="2:8" ht="42" customHeight="1" x14ac:dyDescent="0.2">
      <c r="B46" s="168"/>
      <c r="C46" s="168" t="s">
        <v>570</v>
      </c>
      <c r="D46" s="168" t="s">
        <v>296</v>
      </c>
      <c r="E46" s="168" t="s">
        <v>295</v>
      </c>
      <c r="F46" s="168" t="s">
        <v>319</v>
      </c>
      <c r="G46" s="169">
        <v>3004</v>
      </c>
      <c r="H46" s="169">
        <f t="shared" si="2"/>
        <v>2553.4</v>
      </c>
    </row>
    <row r="47" spans="2:8" ht="40.5" customHeight="1" x14ac:dyDescent="0.2">
      <c r="B47" s="168"/>
      <c r="C47" s="168" t="s">
        <v>571</v>
      </c>
      <c r="D47" s="168" t="s">
        <v>132</v>
      </c>
      <c r="E47" s="168" t="s">
        <v>298</v>
      </c>
      <c r="F47" s="168" t="s">
        <v>319</v>
      </c>
      <c r="G47" s="169">
        <v>4209</v>
      </c>
      <c r="H47" s="169">
        <f t="shared" si="2"/>
        <v>3577.65</v>
      </c>
    </row>
    <row r="48" spans="2:8" ht="41.25" customHeight="1" x14ac:dyDescent="0.2">
      <c r="B48" s="168"/>
      <c r="C48" s="168" t="s">
        <v>572</v>
      </c>
      <c r="D48" s="168" t="s">
        <v>296</v>
      </c>
      <c r="E48" s="168" t="s">
        <v>295</v>
      </c>
      <c r="F48" s="168" t="s">
        <v>305</v>
      </c>
      <c r="G48" s="169">
        <v>3004</v>
      </c>
      <c r="H48" s="169">
        <f t="shared" si="2"/>
        <v>2553.4</v>
      </c>
    </row>
    <row r="49" spans="2:8" ht="40.5" customHeight="1" x14ac:dyDescent="0.2">
      <c r="B49" s="168"/>
      <c r="C49" s="168" t="s">
        <v>573</v>
      </c>
      <c r="D49" s="168" t="s">
        <v>298</v>
      </c>
      <c r="E49" s="168" t="s">
        <v>311</v>
      </c>
      <c r="F49" s="168" t="s">
        <v>305</v>
      </c>
      <c r="G49" s="169">
        <v>12023</v>
      </c>
      <c r="H49" s="169">
        <f t="shared" si="2"/>
        <v>10219.549999999999</v>
      </c>
    </row>
    <row r="50" spans="2:8" ht="45" customHeight="1" x14ac:dyDescent="0.2">
      <c r="B50" s="168"/>
      <c r="C50" s="168" t="s">
        <v>574</v>
      </c>
      <c r="D50" s="168" t="s">
        <v>132</v>
      </c>
      <c r="E50" s="168" t="s">
        <v>298</v>
      </c>
      <c r="F50" s="168" t="s">
        <v>305</v>
      </c>
      <c r="G50" s="169">
        <v>4209</v>
      </c>
      <c r="H50" s="169">
        <f t="shared" si="2"/>
        <v>3577.65</v>
      </c>
    </row>
    <row r="51" spans="2:8" ht="17.25" customHeight="1" x14ac:dyDescent="0.2">
      <c r="B51" s="168"/>
      <c r="C51" s="168" t="s">
        <v>575</v>
      </c>
      <c r="D51" s="168" t="s">
        <v>132</v>
      </c>
      <c r="E51" s="168" t="s">
        <v>313</v>
      </c>
      <c r="F51" s="168" t="s">
        <v>305</v>
      </c>
      <c r="G51" s="169">
        <v>5054</v>
      </c>
      <c r="H51" s="169">
        <f t="shared" si="2"/>
        <v>4295.8999999999996</v>
      </c>
    </row>
    <row r="52" spans="2:8" ht="16.5" customHeight="1" x14ac:dyDescent="0.2">
      <c r="B52" s="168"/>
      <c r="C52" s="168" t="s">
        <v>576</v>
      </c>
      <c r="D52" s="168" t="s">
        <v>320</v>
      </c>
      <c r="E52" s="168" t="s">
        <v>132</v>
      </c>
      <c r="F52" s="168" t="s">
        <v>305</v>
      </c>
      <c r="G52" s="169">
        <v>2043</v>
      </c>
      <c r="H52" s="169">
        <f t="shared" si="2"/>
        <v>1736.55</v>
      </c>
    </row>
    <row r="53" spans="2:8" ht="15.75" customHeight="1" x14ac:dyDescent="0.2">
      <c r="B53" s="168"/>
      <c r="C53" s="168" t="s">
        <v>577</v>
      </c>
      <c r="D53" s="168" t="s">
        <v>132</v>
      </c>
      <c r="E53" s="168" t="s">
        <v>298</v>
      </c>
      <c r="F53" s="168" t="s">
        <v>305</v>
      </c>
      <c r="G53" s="169">
        <v>4209</v>
      </c>
      <c r="H53" s="169">
        <f t="shared" si="2"/>
        <v>3577.65</v>
      </c>
    </row>
    <row r="54" spans="2:8" ht="18" customHeight="1" x14ac:dyDescent="0.2">
      <c r="B54" s="168"/>
      <c r="C54" s="168" t="s">
        <v>1486</v>
      </c>
      <c r="D54" s="168" t="s">
        <v>296</v>
      </c>
      <c r="E54" s="168" t="s">
        <v>295</v>
      </c>
      <c r="F54" s="168" t="s">
        <v>321</v>
      </c>
      <c r="G54" s="169">
        <v>3004</v>
      </c>
      <c r="H54" s="169">
        <f t="shared" si="2"/>
        <v>2553.4</v>
      </c>
    </row>
    <row r="55" spans="2:8" ht="17.25" customHeight="1" x14ac:dyDescent="0.2">
      <c r="B55" s="168"/>
      <c r="C55" s="168" t="s">
        <v>1487</v>
      </c>
      <c r="D55" s="168" t="s">
        <v>132</v>
      </c>
      <c r="E55" s="168" t="s">
        <v>298</v>
      </c>
      <c r="F55" s="168" t="s">
        <v>321</v>
      </c>
      <c r="G55" s="169">
        <v>4209</v>
      </c>
      <c r="H55" s="169">
        <f t="shared" si="2"/>
        <v>3577.65</v>
      </c>
    </row>
    <row r="56" spans="2:8" ht="18.75" customHeight="1" x14ac:dyDescent="0.2">
      <c r="B56" s="168"/>
      <c r="C56" s="168" t="s">
        <v>1488</v>
      </c>
      <c r="D56" s="168" t="s">
        <v>132</v>
      </c>
      <c r="E56" s="168" t="s">
        <v>298</v>
      </c>
      <c r="F56" s="168" t="s">
        <v>322</v>
      </c>
      <c r="G56" s="169">
        <v>4209</v>
      </c>
      <c r="H56" s="169">
        <f t="shared" si="2"/>
        <v>3577.65</v>
      </c>
    </row>
    <row r="57" spans="2:8" ht="18" customHeight="1" x14ac:dyDescent="0.2">
      <c r="B57" s="168"/>
      <c r="C57" s="168" t="s">
        <v>1489</v>
      </c>
      <c r="D57" s="168" t="s">
        <v>296</v>
      </c>
      <c r="E57" s="168" t="s">
        <v>295</v>
      </c>
      <c r="F57" s="168" t="s">
        <v>322</v>
      </c>
      <c r="G57" s="169">
        <v>3004</v>
      </c>
      <c r="H57" s="169">
        <f t="shared" si="2"/>
        <v>2553.4</v>
      </c>
    </row>
    <row r="58" spans="2:8" ht="18.75" customHeight="1" x14ac:dyDescent="0.2">
      <c r="B58" s="567" t="s">
        <v>323</v>
      </c>
      <c r="C58" s="568"/>
      <c r="D58" s="568"/>
      <c r="E58" s="568"/>
      <c r="F58" s="568"/>
      <c r="G58" s="568"/>
      <c r="H58" s="569"/>
    </row>
    <row r="59" spans="2:8" ht="19.5" customHeight="1" x14ac:dyDescent="0.2">
      <c r="B59" s="168" t="s">
        <v>324</v>
      </c>
      <c r="C59" s="168" t="s">
        <v>578</v>
      </c>
      <c r="D59" s="168" t="s">
        <v>132</v>
      </c>
      <c r="E59" s="168" t="s">
        <v>298</v>
      </c>
      <c r="F59" s="168" t="s">
        <v>325</v>
      </c>
      <c r="G59" s="169">
        <v>1784</v>
      </c>
      <c r="H59" s="169">
        <f>G59*0.85</f>
        <v>1516.3999999999999</v>
      </c>
    </row>
    <row r="60" spans="2:8" ht="19.5" customHeight="1" x14ac:dyDescent="0.2">
      <c r="B60" s="168" t="s">
        <v>326</v>
      </c>
      <c r="C60" s="168" t="s">
        <v>579</v>
      </c>
      <c r="D60" s="168" t="s">
        <v>296</v>
      </c>
      <c r="E60" s="168" t="s">
        <v>295</v>
      </c>
      <c r="F60" s="168" t="s">
        <v>325</v>
      </c>
      <c r="G60" s="169">
        <v>1337</v>
      </c>
      <c r="H60" s="169">
        <f t="shared" ref="H60:H68" si="3">G60*0.85</f>
        <v>1136.45</v>
      </c>
    </row>
    <row r="61" spans="2:8" ht="25.5" customHeight="1" x14ac:dyDescent="0.2">
      <c r="B61" s="168" t="s">
        <v>327</v>
      </c>
      <c r="C61" s="168" t="s">
        <v>580</v>
      </c>
      <c r="D61" s="168" t="s">
        <v>132</v>
      </c>
      <c r="E61" s="168" t="s">
        <v>298</v>
      </c>
      <c r="F61" s="168" t="s">
        <v>328</v>
      </c>
      <c r="G61" s="169">
        <v>2341</v>
      </c>
      <c r="H61" s="169">
        <f t="shared" si="3"/>
        <v>1989.85</v>
      </c>
    </row>
    <row r="62" spans="2:8" ht="26.25" customHeight="1" x14ac:dyDescent="0.2">
      <c r="B62" s="168" t="s">
        <v>329</v>
      </c>
      <c r="C62" s="168" t="s">
        <v>581</v>
      </c>
      <c r="D62" s="168" t="s">
        <v>296</v>
      </c>
      <c r="E62" s="168" t="s">
        <v>295</v>
      </c>
      <c r="F62" s="168" t="s">
        <v>328</v>
      </c>
      <c r="G62" s="169">
        <v>1426</v>
      </c>
      <c r="H62" s="169">
        <f t="shared" si="3"/>
        <v>1212.0999999999999</v>
      </c>
    </row>
    <row r="63" spans="2:8" ht="20.25" customHeight="1" x14ac:dyDescent="0.2">
      <c r="B63" s="168" t="s">
        <v>330</v>
      </c>
      <c r="C63" s="168" t="s">
        <v>582</v>
      </c>
      <c r="D63" s="168" t="s">
        <v>132</v>
      </c>
      <c r="E63" s="168" t="s">
        <v>298</v>
      </c>
      <c r="F63" s="168" t="s">
        <v>301</v>
      </c>
      <c r="G63" s="169">
        <v>2954</v>
      </c>
      <c r="H63" s="169">
        <f t="shared" si="3"/>
        <v>2510.9</v>
      </c>
    </row>
    <row r="64" spans="2:8" ht="27" customHeight="1" x14ac:dyDescent="0.2">
      <c r="B64" s="168" t="s">
        <v>331</v>
      </c>
      <c r="C64" s="168" t="s">
        <v>583</v>
      </c>
      <c r="D64" s="168" t="s">
        <v>132</v>
      </c>
      <c r="E64" s="168" t="s">
        <v>298</v>
      </c>
      <c r="F64" s="168" t="s">
        <v>332</v>
      </c>
      <c r="G64" s="169">
        <v>3344</v>
      </c>
      <c r="H64" s="169">
        <f t="shared" si="3"/>
        <v>2842.4</v>
      </c>
    </row>
    <row r="65" spans="2:8" ht="33.75" customHeight="1" x14ac:dyDescent="0.2">
      <c r="B65" s="168" t="s">
        <v>333</v>
      </c>
      <c r="C65" s="168" t="s">
        <v>584</v>
      </c>
      <c r="D65" s="168" t="s">
        <v>132</v>
      </c>
      <c r="E65" s="168" t="s">
        <v>298</v>
      </c>
      <c r="F65" s="168" t="s">
        <v>328</v>
      </c>
      <c r="G65" s="169">
        <v>2676</v>
      </c>
      <c r="H65" s="169">
        <f t="shared" si="3"/>
        <v>2274.6</v>
      </c>
    </row>
    <row r="66" spans="2:8" ht="37.5" customHeight="1" x14ac:dyDescent="0.2">
      <c r="B66" s="168" t="s">
        <v>334</v>
      </c>
      <c r="C66" s="168" t="s">
        <v>335</v>
      </c>
      <c r="D66" s="168" t="s">
        <v>336</v>
      </c>
      <c r="E66" s="168" t="s">
        <v>337</v>
      </c>
      <c r="F66" s="168" t="s">
        <v>305</v>
      </c>
      <c r="G66" s="169">
        <v>1671</v>
      </c>
      <c r="H66" s="169">
        <f t="shared" si="3"/>
        <v>1420.35</v>
      </c>
    </row>
    <row r="67" spans="2:8" ht="36.75" customHeight="1" x14ac:dyDescent="0.2">
      <c r="B67" s="168" t="s">
        <v>338</v>
      </c>
      <c r="C67" s="168" t="s">
        <v>339</v>
      </c>
      <c r="D67" s="168" t="s">
        <v>340</v>
      </c>
      <c r="E67" s="168" t="s">
        <v>340</v>
      </c>
      <c r="F67" s="168" t="s">
        <v>341</v>
      </c>
      <c r="G67" s="169">
        <v>1003</v>
      </c>
      <c r="H67" s="169">
        <f t="shared" si="3"/>
        <v>852.55</v>
      </c>
    </row>
    <row r="68" spans="2:8" s="398" customFormat="1" ht="41.25" customHeight="1" x14ac:dyDescent="0.2">
      <c r="B68" s="429" t="s">
        <v>342</v>
      </c>
      <c r="C68" s="429" t="s">
        <v>585</v>
      </c>
      <c r="D68" s="429"/>
      <c r="E68" s="429"/>
      <c r="F68" s="429"/>
      <c r="G68" s="430">
        <v>52</v>
      </c>
      <c r="H68" s="430">
        <f t="shared" si="3"/>
        <v>44.199999999999996</v>
      </c>
    </row>
    <row r="69" spans="2:8" ht="38.25" customHeight="1" x14ac:dyDescent="0.2">
      <c r="B69" s="567" t="s">
        <v>343</v>
      </c>
      <c r="C69" s="568"/>
      <c r="D69" s="568"/>
      <c r="E69" s="568"/>
      <c r="F69" s="568"/>
      <c r="G69" s="568"/>
      <c r="H69" s="569"/>
    </row>
    <row r="70" spans="2:8" ht="44.25" customHeight="1" x14ac:dyDescent="0.2">
      <c r="B70" s="168"/>
      <c r="C70" s="168" t="s">
        <v>586</v>
      </c>
      <c r="D70" s="168" t="s">
        <v>273</v>
      </c>
      <c r="E70" s="168" t="s">
        <v>344</v>
      </c>
      <c r="F70" s="168" t="s">
        <v>345</v>
      </c>
      <c r="G70" s="169">
        <v>3250</v>
      </c>
      <c r="H70" s="169">
        <f>G70*0.85</f>
        <v>2762.5</v>
      </c>
    </row>
    <row r="71" spans="2:8" ht="40.5" customHeight="1" x14ac:dyDescent="0.2">
      <c r="B71" s="168"/>
      <c r="C71" s="168" t="s">
        <v>587</v>
      </c>
      <c r="D71" s="168" t="s">
        <v>273</v>
      </c>
      <c r="E71" s="168" t="s">
        <v>344</v>
      </c>
      <c r="F71" s="168" t="s">
        <v>307</v>
      </c>
      <c r="G71" s="169">
        <v>3650</v>
      </c>
      <c r="H71" s="169">
        <f>G71*0.85</f>
        <v>3102.5</v>
      </c>
    </row>
    <row r="72" spans="2:8" ht="39" customHeight="1" x14ac:dyDescent="0.2">
      <c r="B72" s="168"/>
      <c r="C72" s="168" t="s">
        <v>588</v>
      </c>
      <c r="D72" s="168" t="s">
        <v>346</v>
      </c>
      <c r="E72" s="168" t="s">
        <v>300</v>
      </c>
      <c r="F72" s="168" t="s">
        <v>314</v>
      </c>
      <c r="G72" s="169">
        <v>3650</v>
      </c>
      <c r="H72" s="169">
        <f>G72*0.85</f>
        <v>3102.5</v>
      </c>
    </row>
    <row r="73" spans="2:8" ht="42.75" customHeight="1" x14ac:dyDescent="0.2">
      <c r="B73" s="168"/>
      <c r="C73" s="168" t="s">
        <v>589</v>
      </c>
      <c r="D73" s="168" t="s">
        <v>346</v>
      </c>
      <c r="E73" s="168" t="s">
        <v>300</v>
      </c>
      <c r="F73" s="168" t="s">
        <v>304</v>
      </c>
      <c r="G73" s="169">
        <v>4750</v>
      </c>
      <c r="H73" s="169">
        <f>G73*0.85</f>
        <v>4037.5</v>
      </c>
    </row>
    <row r="74" spans="2:8" ht="36.75" customHeight="1" x14ac:dyDescent="0.2">
      <c r="B74" s="570" t="s">
        <v>347</v>
      </c>
      <c r="C74" s="571"/>
      <c r="D74" s="571"/>
      <c r="E74" s="571"/>
      <c r="F74" s="571"/>
      <c r="G74" s="571"/>
      <c r="H74" s="572"/>
    </row>
    <row r="75" spans="2:8" ht="39.75" customHeight="1" x14ac:dyDescent="0.2">
      <c r="B75" s="168"/>
      <c r="C75" s="168" t="s">
        <v>348</v>
      </c>
      <c r="D75" s="168" t="s">
        <v>309</v>
      </c>
      <c r="E75" s="168" t="s">
        <v>349</v>
      </c>
      <c r="F75" s="168" t="s">
        <v>297</v>
      </c>
      <c r="G75" s="169">
        <v>469</v>
      </c>
      <c r="H75" s="169">
        <f>G75*0.85</f>
        <v>398.65</v>
      </c>
    </row>
    <row r="76" spans="2:8" ht="39" customHeight="1" x14ac:dyDescent="0.2">
      <c r="B76" s="168"/>
      <c r="C76" s="168" t="s">
        <v>350</v>
      </c>
      <c r="D76" s="168" t="s">
        <v>351</v>
      </c>
      <c r="E76" s="168" t="s">
        <v>349</v>
      </c>
      <c r="F76" s="168" t="s">
        <v>297</v>
      </c>
      <c r="G76" s="169">
        <v>1197</v>
      </c>
      <c r="H76" s="169">
        <f>G76*0.85</f>
        <v>1017.4499999999999</v>
      </c>
    </row>
    <row r="77" spans="2:8" ht="39" customHeight="1" x14ac:dyDescent="0.2">
      <c r="B77" s="168"/>
      <c r="C77" s="168" t="s">
        <v>352</v>
      </c>
      <c r="D77" s="168" t="s">
        <v>353</v>
      </c>
      <c r="E77" s="168" t="s">
        <v>349</v>
      </c>
      <c r="F77" s="168" t="s">
        <v>297</v>
      </c>
      <c r="G77" s="169">
        <v>1799</v>
      </c>
      <c r="H77" s="169">
        <f>G77*0.85</f>
        <v>1529.1499999999999</v>
      </c>
    </row>
    <row r="78" spans="2:8" ht="38.25" customHeight="1" x14ac:dyDescent="0.2">
      <c r="B78" s="573" t="s">
        <v>354</v>
      </c>
      <c r="C78" s="574"/>
      <c r="D78" s="574"/>
      <c r="E78" s="574"/>
      <c r="F78" s="574"/>
      <c r="G78" s="574"/>
      <c r="H78" s="575"/>
    </row>
    <row r="79" spans="2:8" ht="37.5" customHeight="1" x14ac:dyDescent="0.2">
      <c r="B79" s="567" t="s">
        <v>355</v>
      </c>
      <c r="C79" s="568"/>
      <c r="D79" s="568"/>
      <c r="E79" s="568"/>
      <c r="F79" s="568"/>
      <c r="G79" s="568"/>
      <c r="H79" s="569"/>
    </row>
    <row r="80" spans="2:8" ht="39" customHeight="1" x14ac:dyDescent="0.2">
      <c r="B80" s="168" t="s">
        <v>356</v>
      </c>
      <c r="C80" s="168" t="s">
        <v>357</v>
      </c>
      <c r="D80" s="168" t="s">
        <v>521</v>
      </c>
      <c r="E80" s="168"/>
      <c r="F80" s="168" t="s">
        <v>297</v>
      </c>
      <c r="G80" s="169">
        <v>18099</v>
      </c>
      <c r="H80" s="169">
        <f>G80*0.85</f>
        <v>15384.15</v>
      </c>
    </row>
    <row r="81" spans="2:8" ht="37.5" customHeight="1" x14ac:dyDescent="0.2">
      <c r="B81" s="168" t="s">
        <v>358</v>
      </c>
      <c r="C81" s="168" t="s">
        <v>359</v>
      </c>
      <c r="D81" s="168" t="s">
        <v>521</v>
      </c>
      <c r="E81" s="168"/>
      <c r="F81" s="168" t="s">
        <v>297</v>
      </c>
      <c r="G81" s="169">
        <v>13055</v>
      </c>
      <c r="H81" s="169">
        <f t="shared" ref="H81:H89" si="4">G81*0.85</f>
        <v>11096.75</v>
      </c>
    </row>
    <row r="82" spans="2:8" ht="41.25" customHeight="1" x14ac:dyDescent="0.2">
      <c r="B82" s="168" t="s">
        <v>360</v>
      </c>
      <c r="C82" s="168" t="s">
        <v>361</v>
      </c>
      <c r="D82" s="168" t="s">
        <v>521</v>
      </c>
      <c r="E82" s="168"/>
      <c r="F82" s="168" t="s">
        <v>297</v>
      </c>
      <c r="G82" s="169">
        <v>12918</v>
      </c>
      <c r="H82" s="169">
        <f t="shared" si="4"/>
        <v>10980.3</v>
      </c>
    </row>
    <row r="83" spans="2:8" ht="41.25" customHeight="1" x14ac:dyDescent="0.2">
      <c r="B83" s="168" t="s">
        <v>362</v>
      </c>
      <c r="C83" s="168" t="s">
        <v>363</v>
      </c>
      <c r="D83" s="168" t="s">
        <v>521</v>
      </c>
      <c r="E83" s="168"/>
      <c r="F83" s="168" t="s">
        <v>297</v>
      </c>
      <c r="G83" s="169">
        <v>12852</v>
      </c>
      <c r="H83" s="169">
        <f t="shared" si="4"/>
        <v>10924.199999999999</v>
      </c>
    </row>
    <row r="84" spans="2:8" ht="44.25" customHeight="1" x14ac:dyDescent="0.2">
      <c r="B84" s="168" t="s">
        <v>364</v>
      </c>
      <c r="C84" s="168" t="s">
        <v>365</v>
      </c>
      <c r="D84" s="168" t="s">
        <v>521</v>
      </c>
      <c r="E84" s="168"/>
      <c r="F84" s="168" t="s">
        <v>297</v>
      </c>
      <c r="G84" s="169">
        <v>17270</v>
      </c>
      <c r="H84" s="169">
        <f t="shared" si="4"/>
        <v>14679.5</v>
      </c>
    </row>
    <row r="85" spans="2:8" ht="38.25" customHeight="1" x14ac:dyDescent="0.2">
      <c r="B85" s="168" t="s">
        <v>366</v>
      </c>
      <c r="C85" s="168" t="s">
        <v>367</v>
      </c>
      <c r="D85" s="168" t="s">
        <v>521</v>
      </c>
      <c r="E85" s="168"/>
      <c r="F85" s="168" t="s">
        <v>301</v>
      </c>
      <c r="G85" s="169">
        <v>7949</v>
      </c>
      <c r="H85" s="169">
        <f t="shared" si="4"/>
        <v>6756.65</v>
      </c>
    </row>
    <row r="86" spans="2:8" ht="42" customHeight="1" x14ac:dyDescent="0.2">
      <c r="B86" s="168" t="s">
        <v>368</v>
      </c>
      <c r="C86" s="168" t="s">
        <v>369</v>
      </c>
      <c r="D86" s="168" t="s">
        <v>521</v>
      </c>
      <c r="E86" s="168"/>
      <c r="F86" s="168" t="s">
        <v>301</v>
      </c>
      <c r="G86" s="169">
        <v>7739</v>
      </c>
      <c r="H86" s="169">
        <f t="shared" si="4"/>
        <v>6578.15</v>
      </c>
    </row>
    <row r="87" spans="2:8" ht="39" customHeight="1" x14ac:dyDescent="0.2">
      <c r="B87" s="168" t="s">
        <v>370</v>
      </c>
      <c r="C87" s="168" t="s">
        <v>371</v>
      </c>
      <c r="D87" s="168" t="s">
        <v>521</v>
      </c>
      <c r="E87" s="168"/>
      <c r="F87" s="168" t="s">
        <v>301</v>
      </c>
      <c r="G87" s="169">
        <v>8639</v>
      </c>
      <c r="H87" s="169">
        <f t="shared" si="4"/>
        <v>7343.15</v>
      </c>
    </row>
    <row r="88" spans="2:8" ht="24" customHeight="1" x14ac:dyDescent="0.2">
      <c r="B88" s="168" t="s">
        <v>372</v>
      </c>
      <c r="C88" s="168" t="s">
        <v>373</v>
      </c>
      <c r="D88" s="168" t="s">
        <v>521</v>
      </c>
      <c r="E88" s="168"/>
      <c r="F88" s="168" t="s">
        <v>301</v>
      </c>
      <c r="G88" s="169">
        <v>7532</v>
      </c>
      <c r="H88" s="169">
        <f t="shared" si="4"/>
        <v>6402.2</v>
      </c>
    </row>
    <row r="89" spans="2:8" ht="29.25" customHeight="1" x14ac:dyDescent="0.2">
      <c r="B89" s="168" t="s">
        <v>374</v>
      </c>
      <c r="C89" s="168" t="s">
        <v>375</v>
      </c>
      <c r="D89" s="168" t="s">
        <v>521</v>
      </c>
      <c r="E89" s="168"/>
      <c r="F89" s="168" t="s">
        <v>301</v>
      </c>
      <c r="G89" s="169">
        <v>8223</v>
      </c>
      <c r="H89" s="169">
        <f t="shared" si="4"/>
        <v>6989.55</v>
      </c>
    </row>
    <row r="90" spans="2:8" ht="21" customHeight="1" x14ac:dyDescent="0.2">
      <c r="B90" s="567" t="s">
        <v>376</v>
      </c>
      <c r="C90" s="568"/>
      <c r="D90" s="568"/>
      <c r="E90" s="568"/>
      <c r="F90" s="568"/>
      <c r="G90" s="568"/>
      <c r="H90" s="569"/>
    </row>
    <row r="91" spans="2:8" ht="16.5" customHeight="1" x14ac:dyDescent="0.2">
      <c r="B91" s="168" t="s">
        <v>377</v>
      </c>
      <c r="C91" s="168" t="s">
        <v>378</v>
      </c>
      <c r="D91" s="168" t="s">
        <v>521</v>
      </c>
      <c r="E91" s="168"/>
      <c r="F91" s="168" t="s">
        <v>304</v>
      </c>
      <c r="G91" s="169">
        <v>22782</v>
      </c>
      <c r="H91" s="169">
        <f t="shared" ref="H91:H96" si="5">G91*0.85</f>
        <v>19364.7</v>
      </c>
    </row>
    <row r="92" spans="2:8" ht="21" customHeight="1" x14ac:dyDescent="0.2">
      <c r="B92" s="168" t="s">
        <v>379</v>
      </c>
      <c r="C92" s="168" t="s">
        <v>380</v>
      </c>
      <c r="D92" s="168" t="s">
        <v>521</v>
      </c>
      <c r="E92" s="168"/>
      <c r="F92" s="168" t="s">
        <v>304</v>
      </c>
      <c r="G92" s="169">
        <v>17984</v>
      </c>
      <c r="H92" s="169">
        <f t="shared" si="5"/>
        <v>15286.4</v>
      </c>
    </row>
    <row r="93" spans="2:8" ht="19.5" customHeight="1" x14ac:dyDescent="0.2">
      <c r="B93" s="168" t="s">
        <v>381</v>
      </c>
      <c r="C93" s="168" t="s">
        <v>382</v>
      </c>
      <c r="D93" s="168" t="s">
        <v>521</v>
      </c>
      <c r="E93" s="168"/>
      <c r="F93" s="168" t="s">
        <v>304</v>
      </c>
      <c r="G93" s="169">
        <v>17984</v>
      </c>
      <c r="H93" s="169">
        <f t="shared" si="5"/>
        <v>15286.4</v>
      </c>
    </row>
    <row r="94" spans="2:8" ht="19.5" customHeight="1" x14ac:dyDescent="0.2">
      <c r="B94" s="168" t="s">
        <v>383</v>
      </c>
      <c r="C94" s="168" t="s">
        <v>384</v>
      </c>
      <c r="D94" s="168" t="s">
        <v>521</v>
      </c>
      <c r="E94" s="168"/>
      <c r="F94" s="168" t="s">
        <v>305</v>
      </c>
      <c r="G94" s="169">
        <v>13185</v>
      </c>
      <c r="H94" s="169">
        <f t="shared" si="5"/>
        <v>11207.25</v>
      </c>
    </row>
    <row r="95" spans="2:8" ht="21" customHeight="1" x14ac:dyDescent="0.2">
      <c r="B95" s="168" t="s">
        <v>385</v>
      </c>
      <c r="C95" s="168" t="s">
        <v>386</v>
      </c>
      <c r="D95" s="168" t="s">
        <v>521</v>
      </c>
      <c r="E95" s="168"/>
      <c r="F95" s="168" t="s">
        <v>305</v>
      </c>
      <c r="G95" s="169">
        <v>13185</v>
      </c>
      <c r="H95" s="169">
        <f t="shared" si="5"/>
        <v>11207.25</v>
      </c>
    </row>
    <row r="96" spans="2:8" ht="17.25" customHeight="1" x14ac:dyDescent="0.2">
      <c r="B96" s="168" t="s">
        <v>387</v>
      </c>
      <c r="C96" s="168" t="s">
        <v>388</v>
      </c>
      <c r="D96" s="168" t="s">
        <v>521</v>
      </c>
      <c r="E96" s="168"/>
      <c r="F96" s="168" t="s">
        <v>305</v>
      </c>
      <c r="G96" s="169">
        <v>13185</v>
      </c>
      <c r="H96" s="169">
        <f t="shared" si="5"/>
        <v>11207.25</v>
      </c>
    </row>
    <row r="97" spans="2:8" ht="22.5" customHeight="1" x14ac:dyDescent="0.2">
      <c r="B97" s="567" t="s">
        <v>389</v>
      </c>
      <c r="C97" s="568"/>
      <c r="D97" s="568"/>
      <c r="E97" s="568"/>
      <c r="F97" s="568"/>
      <c r="G97" s="568"/>
      <c r="H97" s="569"/>
    </row>
    <row r="98" spans="2:8" ht="26.25" customHeight="1" x14ac:dyDescent="0.2">
      <c r="B98" s="168" t="s">
        <v>390</v>
      </c>
      <c r="C98" s="168" t="s">
        <v>391</v>
      </c>
      <c r="D98" s="168" t="s">
        <v>521</v>
      </c>
      <c r="E98" s="168"/>
      <c r="F98" s="168" t="s">
        <v>297</v>
      </c>
      <c r="G98" s="169">
        <v>22782</v>
      </c>
      <c r="H98" s="169">
        <f>G98*0.85</f>
        <v>19364.7</v>
      </c>
    </row>
    <row r="99" spans="2:8" ht="42" customHeight="1" x14ac:dyDescent="0.2">
      <c r="B99" s="168" t="s">
        <v>392</v>
      </c>
      <c r="C99" s="168" t="s">
        <v>393</v>
      </c>
      <c r="D99" s="168" t="s">
        <v>521</v>
      </c>
      <c r="E99" s="168"/>
      <c r="F99" s="168" t="s">
        <v>297</v>
      </c>
      <c r="G99" s="169">
        <v>17984</v>
      </c>
      <c r="H99" s="169">
        <f t="shared" ref="H99:H125" si="6">G99*0.85</f>
        <v>15286.4</v>
      </c>
    </row>
    <row r="100" spans="2:8" ht="36" customHeight="1" x14ac:dyDescent="0.2">
      <c r="B100" s="168" t="s">
        <v>394</v>
      </c>
      <c r="C100" s="168" t="s">
        <v>395</v>
      </c>
      <c r="D100" s="168" t="s">
        <v>521</v>
      </c>
      <c r="E100" s="168"/>
      <c r="F100" s="168" t="s">
        <v>297</v>
      </c>
      <c r="G100" s="169">
        <v>16791</v>
      </c>
      <c r="H100" s="169">
        <f t="shared" si="6"/>
        <v>14272.35</v>
      </c>
    </row>
    <row r="101" spans="2:8" ht="33" customHeight="1" x14ac:dyDescent="0.2">
      <c r="B101" s="168" t="s">
        <v>396</v>
      </c>
      <c r="C101" s="168" t="s">
        <v>397</v>
      </c>
      <c r="D101" s="168" t="s">
        <v>521</v>
      </c>
      <c r="E101" s="168"/>
      <c r="F101" s="168" t="s">
        <v>297</v>
      </c>
      <c r="G101" s="169">
        <v>21588</v>
      </c>
      <c r="H101" s="169">
        <f t="shared" si="6"/>
        <v>18349.8</v>
      </c>
    </row>
    <row r="102" spans="2:8" ht="36" customHeight="1" x14ac:dyDescent="0.2">
      <c r="B102" s="168" t="s">
        <v>398</v>
      </c>
      <c r="C102" s="168" t="s">
        <v>399</v>
      </c>
      <c r="D102" s="168" t="s">
        <v>521</v>
      </c>
      <c r="E102" s="168"/>
      <c r="F102" s="168" t="s">
        <v>297</v>
      </c>
      <c r="G102" s="169">
        <v>21006</v>
      </c>
      <c r="H102" s="169">
        <f t="shared" si="6"/>
        <v>17855.099999999999</v>
      </c>
    </row>
    <row r="103" spans="2:8" ht="27" customHeight="1" x14ac:dyDescent="0.2">
      <c r="B103" s="168" t="s">
        <v>400</v>
      </c>
      <c r="C103" s="168" t="s">
        <v>401</v>
      </c>
      <c r="D103" s="168" t="s">
        <v>521</v>
      </c>
      <c r="E103" s="168"/>
      <c r="F103" s="168" t="s">
        <v>297</v>
      </c>
      <c r="G103" s="169">
        <v>20388</v>
      </c>
      <c r="H103" s="169">
        <f t="shared" si="6"/>
        <v>17329.8</v>
      </c>
    </row>
    <row r="104" spans="2:8" ht="24.75" customHeight="1" x14ac:dyDescent="0.2">
      <c r="B104" s="168" t="s">
        <v>402</v>
      </c>
      <c r="C104" s="168" t="s">
        <v>403</v>
      </c>
      <c r="D104" s="168" t="s">
        <v>521</v>
      </c>
      <c r="E104" s="168"/>
      <c r="F104" s="168" t="s">
        <v>297</v>
      </c>
      <c r="G104" s="169">
        <v>17984</v>
      </c>
      <c r="H104" s="169">
        <f t="shared" si="6"/>
        <v>15286.4</v>
      </c>
    </row>
    <row r="105" spans="2:8" ht="27" customHeight="1" x14ac:dyDescent="0.2">
      <c r="B105" s="168" t="s">
        <v>404</v>
      </c>
      <c r="C105" s="168" t="s">
        <v>405</v>
      </c>
      <c r="D105" s="168" t="s">
        <v>521</v>
      </c>
      <c r="E105" s="168"/>
      <c r="F105" s="168" t="s">
        <v>297</v>
      </c>
      <c r="G105" s="169">
        <v>17984</v>
      </c>
      <c r="H105" s="169">
        <f t="shared" si="6"/>
        <v>15286.4</v>
      </c>
    </row>
    <row r="106" spans="2:8" ht="24.75" customHeight="1" x14ac:dyDescent="0.2">
      <c r="B106" s="168" t="s">
        <v>406</v>
      </c>
      <c r="C106" s="168" t="s">
        <v>407</v>
      </c>
      <c r="D106" s="168" t="s">
        <v>521</v>
      </c>
      <c r="E106" s="168"/>
      <c r="F106" s="168" t="s">
        <v>297</v>
      </c>
      <c r="G106" s="169">
        <v>17984</v>
      </c>
      <c r="H106" s="169">
        <f t="shared" si="6"/>
        <v>15286.4</v>
      </c>
    </row>
    <row r="107" spans="2:8" ht="23.25" customHeight="1" x14ac:dyDescent="0.2">
      <c r="B107" s="168" t="s">
        <v>408</v>
      </c>
      <c r="C107" s="168" t="s">
        <v>627</v>
      </c>
      <c r="D107" s="168" t="s">
        <v>521</v>
      </c>
      <c r="E107" s="168"/>
      <c r="F107" s="168" t="s">
        <v>301</v>
      </c>
      <c r="G107" s="169">
        <v>19185</v>
      </c>
      <c r="H107" s="169">
        <f t="shared" si="6"/>
        <v>16307.25</v>
      </c>
    </row>
    <row r="108" spans="2:8" ht="25.5" customHeight="1" x14ac:dyDescent="0.2">
      <c r="B108" s="168" t="s">
        <v>409</v>
      </c>
      <c r="C108" s="168" t="s">
        <v>410</v>
      </c>
      <c r="D108" s="168" t="s">
        <v>521</v>
      </c>
      <c r="E108" s="168"/>
      <c r="F108" s="168" t="s">
        <v>297</v>
      </c>
      <c r="G108" s="169">
        <v>17984</v>
      </c>
      <c r="H108" s="169">
        <f t="shared" si="6"/>
        <v>15286.4</v>
      </c>
    </row>
    <row r="109" spans="2:8" ht="30" customHeight="1" x14ac:dyDescent="0.2">
      <c r="B109" s="168" t="s">
        <v>411</v>
      </c>
      <c r="C109" s="168" t="s">
        <v>412</v>
      </c>
      <c r="D109" s="168" t="s">
        <v>521</v>
      </c>
      <c r="E109" s="168"/>
      <c r="F109" s="168" t="s">
        <v>301</v>
      </c>
      <c r="G109" s="169">
        <v>13185</v>
      </c>
      <c r="H109" s="169">
        <f t="shared" si="6"/>
        <v>11207.25</v>
      </c>
    </row>
    <row r="110" spans="2:8" ht="28.5" customHeight="1" x14ac:dyDescent="0.2">
      <c r="B110" s="168" t="s">
        <v>413</v>
      </c>
      <c r="C110" s="168" t="s">
        <v>414</v>
      </c>
      <c r="D110" s="168" t="s">
        <v>521</v>
      </c>
      <c r="E110" s="168"/>
      <c r="F110" s="168" t="s">
        <v>301</v>
      </c>
      <c r="G110" s="169">
        <v>14386</v>
      </c>
      <c r="H110" s="169">
        <f t="shared" si="6"/>
        <v>12228.1</v>
      </c>
    </row>
    <row r="111" spans="2:8" ht="21" customHeight="1" x14ac:dyDescent="0.2">
      <c r="B111" s="168" t="s">
        <v>415</v>
      </c>
      <c r="C111" s="168" t="s">
        <v>416</v>
      </c>
      <c r="D111" s="168" t="s">
        <v>521</v>
      </c>
      <c r="E111" s="168"/>
      <c r="F111" s="168" t="s">
        <v>301</v>
      </c>
      <c r="G111" s="169">
        <v>14386</v>
      </c>
      <c r="H111" s="169">
        <f t="shared" si="6"/>
        <v>12228.1</v>
      </c>
    </row>
    <row r="112" spans="2:8" ht="18.75" customHeight="1" x14ac:dyDescent="0.2">
      <c r="B112" s="168" t="s">
        <v>417</v>
      </c>
      <c r="C112" s="168" t="s">
        <v>418</v>
      </c>
      <c r="D112" s="168" t="s">
        <v>521</v>
      </c>
      <c r="E112" s="168"/>
      <c r="F112" s="168" t="s">
        <v>301</v>
      </c>
      <c r="G112" s="169">
        <v>16791</v>
      </c>
      <c r="H112" s="169">
        <f t="shared" si="6"/>
        <v>14272.35</v>
      </c>
    </row>
    <row r="113" spans="2:8" ht="18" customHeight="1" x14ac:dyDescent="0.2">
      <c r="B113" s="168" t="s">
        <v>419</v>
      </c>
      <c r="C113" s="168" t="s">
        <v>420</v>
      </c>
      <c r="D113" s="168" t="s">
        <v>521</v>
      </c>
      <c r="E113" s="168"/>
      <c r="F113" s="168" t="s">
        <v>301</v>
      </c>
      <c r="G113" s="169">
        <v>16791</v>
      </c>
      <c r="H113" s="169">
        <f t="shared" si="6"/>
        <v>14272.35</v>
      </c>
    </row>
    <row r="114" spans="2:8" ht="18.75" customHeight="1" x14ac:dyDescent="0.2">
      <c r="B114" s="168" t="s">
        <v>421</v>
      </c>
      <c r="C114" s="168" t="s">
        <v>422</v>
      </c>
      <c r="D114" s="168" t="s">
        <v>521</v>
      </c>
      <c r="E114" s="168"/>
      <c r="F114" s="168" t="s">
        <v>301</v>
      </c>
      <c r="G114" s="169">
        <v>16791</v>
      </c>
      <c r="H114" s="169">
        <f t="shared" si="6"/>
        <v>14272.35</v>
      </c>
    </row>
    <row r="115" spans="2:8" ht="20.25" customHeight="1" x14ac:dyDescent="0.2">
      <c r="B115" s="168" t="s">
        <v>423</v>
      </c>
      <c r="C115" s="168" t="s">
        <v>424</v>
      </c>
      <c r="D115" s="168" t="s">
        <v>521</v>
      </c>
      <c r="E115" s="168"/>
      <c r="F115" s="168" t="s">
        <v>301</v>
      </c>
      <c r="G115" s="169">
        <v>13185</v>
      </c>
      <c r="H115" s="169">
        <f t="shared" si="6"/>
        <v>11207.25</v>
      </c>
    </row>
    <row r="116" spans="2:8" ht="35.25" customHeight="1" x14ac:dyDescent="0.2">
      <c r="B116" s="168" t="s">
        <v>425</v>
      </c>
      <c r="C116" s="168" t="s">
        <v>426</v>
      </c>
      <c r="D116" s="168" t="s">
        <v>521</v>
      </c>
      <c r="E116" s="168"/>
      <c r="F116" s="168" t="s">
        <v>301</v>
      </c>
      <c r="G116" s="169">
        <v>14386</v>
      </c>
      <c r="H116" s="169">
        <f t="shared" si="6"/>
        <v>12228.1</v>
      </c>
    </row>
    <row r="117" spans="2:8" ht="21" customHeight="1" x14ac:dyDescent="0.2">
      <c r="B117" s="168" t="s">
        <v>427</v>
      </c>
      <c r="C117" s="168" t="s">
        <v>428</v>
      </c>
      <c r="D117" s="168" t="s">
        <v>521</v>
      </c>
      <c r="E117" s="168"/>
      <c r="F117" s="168" t="s">
        <v>301</v>
      </c>
      <c r="G117" s="169">
        <v>13185</v>
      </c>
      <c r="H117" s="169">
        <f t="shared" si="6"/>
        <v>11207.25</v>
      </c>
    </row>
    <row r="118" spans="2:8" ht="24" customHeight="1" x14ac:dyDescent="0.2">
      <c r="B118" s="168" t="s">
        <v>429</v>
      </c>
      <c r="C118" s="168" t="s">
        <v>430</v>
      </c>
      <c r="D118" s="168" t="s">
        <v>521</v>
      </c>
      <c r="E118" s="168"/>
      <c r="F118" s="168" t="s">
        <v>301</v>
      </c>
      <c r="G118" s="169">
        <v>14386</v>
      </c>
      <c r="H118" s="169">
        <f t="shared" si="6"/>
        <v>12228.1</v>
      </c>
    </row>
    <row r="119" spans="2:8" ht="31.5" customHeight="1" x14ac:dyDescent="0.2">
      <c r="B119" s="168" t="s">
        <v>431</v>
      </c>
      <c r="C119" s="168" t="s">
        <v>432</v>
      </c>
      <c r="D119" s="168" t="s">
        <v>521</v>
      </c>
      <c r="E119" s="168"/>
      <c r="F119" s="168" t="s">
        <v>301</v>
      </c>
      <c r="G119" s="169">
        <v>13185</v>
      </c>
      <c r="H119" s="169">
        <f t="shared" si="6"/>
        <v>11207.25</v>
      </c>
    </row>
    <row r="120" spans="2:8" ht="21" customHeight="1" x14ac:dyDescent="0.2">
      <c r="B120" s="168" t="s">
        <v>433</v>
      </c>
      <c r="C120" s="168" t="s">
        <v>434</v>
      </c>
      <c r="D120" s="168" t="s">
        <v>521</v>
      </c>
      <c r="E120" s="168"/>
      <c r="F120" s="168" t="s">
        <v>301</v>
      </c>
      <c r="G120" s="169">
        <v>16791</v>
      </c>
      <c r="H120" s="169">
        <f t="shared" si="6"/>
        <v>14272.35</v>
      </c>
    </row>
    <row r="121" spans="2:8" ht="21" customHeight="1" x14ac:dyDescent="0.2">
      <c r="B121" s="168" t="s">
        <v>435</v>
      </c>
      <c r="C121" s="168" t="s">
        <v>436</v>
      </c>
      <c r="D121" s="168" t="s">
        <v>521</v>
      </c>
      <c r="E121" s="168"/>
      <c r="F121" s="168" t="s">
        <v>301</v>
      </c>
      <c r="G121" s="169">
        <v>14996</v>
      </c>
      <c r="H121" s="169">
        <f t="shared" si="6"/>
        <v>12746.6</v>
      </c>
    </row>
    <row r="122" spans="2:8" ht="21" customHeight="1" x14ac:dyDescent="0.2">
      <c r="B122" s="168" t="s">
        <v>437</v>
      </c>
      <c r="C122" s="168" t="s">
        <v>438</v>
      </c>
      <c r="D122" s="168" t="s">
        <v>521</v>
      </c>
      <c r="E122" s="168"/>
      <c r="F122" s="168" t="s">
        <v>301</v>
      </c>
      <c r="G122" s="169">
        <v>16791</v>
      </c>
      <c r="H122" s="169">
        <f t="shared" si="6"/>
        <v>14272.35</v>
      </c>
    </row>
    <row r="123" spans="2:8" ht="21.75" customHeight="1" x14ac:dyDescent="0.2">
      <c r="B123" s="168" t="s">
        <v>437</v>
      </c>
      <c r="C123" s="168" t="s">
        <v>439</v>
      </c>
      <c r="D123" s="168" t="s">
        <v>521</v>
      </c>
      <c r="E123" s="168"/>
      <c r="F123" s="168" t="s">
        <v>301</v>
      </c>
      <c r="G123" s="169">
        <v>16791</v>
      </c>
      <c r="H123" s="169">
        <f t="shared" si="6"/>
        <v>14272.35</v>
      </c>
    </row>
    <row r="124" spans="2:8" ht="22.5" customHeight="1" x14ac:dyDescent="0.2">
      <c r="B124" s="168" t="s">
        <v>440</v>
      </c>
      <c r="C124" s="168" t="s">
        <v>441</v>
      </c>
      <c r="D124" s="168" t="s">
        <v>521</v>
      </c>
      <c r="E124" s="168"/>
      <c r="F124" s="168" t="s">
        <v>301</v>
      </c>
      <c r="G124" s="169">
        <v>14996</v>
      </c>
      <c r="H124" s="169">
        <f t="shared" si="6"/>
        <v>12746.6</v>
      </c>
    </row>
    <row r="125" spans="2:8" ht="23.25" customHeight="1" x14ac:dyDescent="0.2">
      <c r="B125" s="168" t="s">
        <v>442</v>
      </c>
      <c r="C125" s="168" t="s">
        <v>443</v>
      </c>
      <c r="D125" s="168" t="s">
        <v>521</v>
      </c>
      <c r="E125" s="168"/>
      <c r="F125" s="168" t="s">
        <v>301</v>
      </c>
      <c r="G125" s="169">
        <v>16791</v>
      </c>
      <c r="H125" s="169">
        <f t="shared" si="6"/>
        <v>14272.35</v>
      </c>
    </row>
    <row r="126" spans="2:8" ht="24.75" customHeight="1" x14ac:dyDescent="0.2">
      <c r="B126" s="567" t="s">
        <v>444</v>
      </c>
      <c r="C126" s="568"/>
      <c r="D126" s="568"/>
      <c r="E126" s="568"/>
      <c r="F126" s="568"/>
      <c r="G126" s="568"/>
      <c r="H126" s="569"/>
    </row>
    <row r="127" spans="2:8" ht="22.5" customHeight="1" x14ac:dyDescent="0.2">
      <c r="B127" s="168" t="s">
        <v>1478</v>
      </c>
      <c r="C127" s="168" t="s">
        <v>590</v>
      </c>
      <c r="D127" s="168" t="s">
        <v>521</v>
      </c>
      <c r="E127" s="168"/>
      <c r="F127" s="168" t="s">
        <v>314</v>
      </c>
      <c r="G127" s="169">
        <v>4128</v>
      </c>
      <c r="H127" s="169">
        <f t="shared" ref="H127:H132" si="7">G127*0.85</f>
        <v>3508.7999999999997</v>
      </c>
    </row>
    <row r="128" spans="2:8" ht="34.5" customHeight="1" x14ac:dyDescent="0.2">
      <c r="B128" s="168" t="s">
        <v>1479</v>
      </c>
      <c r="C128" s="168" t="s">
        <v>591</v>
      </c>
      <c r="D128" s="168" t="s">
        <v>521</v>
      </c>
      <c r="E128" s="168"/>
      <c r="F128" s="168" t="s">
        <v>305</v>
      </c>
      <c r="G128" s="169">
        <v>7116</v>
      </c>
      <c r="H128" s="169">
        <f t="shared" si="7"/>
        <v>6048.5999999999995</v>
      </c>
    </row>
    <row r="129" spans="2:8" ht="21.75" customHeight="1" x14ac:dyDescent="0.2">
      <c r="B129" s="168" t="s">
        <v>1480</v>
      </c>
      <c r="C129" s="168" t="s">
        <v>592</v>
      </c>
      <c r="D129" s="168" t="s">
        <v>521</v>
      </c>
      <c r="E129" s="168"/>
      <c r="F129" s="168" t="s">
        <v>319</v>
      </c>
      <c r="G129" s="169">
        <v>3850</v>
      </c>
      <c r="H129" s="169">
        <f t="shared" si="7"/>
        <v>3272.5</v>
      </c>
    </row>
    <row r="130" spans="2:8" ht="22.5" customHeight="1" x14ac:dyDescent="0.2">
      <c r="B130" s="168" t="s">
        <v>445</v>
      </c>
      <c r="C130" s="168" t="s">
        <v>593</v>
      </c>
      <c r="D130" s="168" t="s">
        <v>521</v>
      </c>
      <c r="E130" s="168"/>
      <c r="F130" s="168" t="s">
        <v>305</v>
      </c>
      <c r="G130" s="169">
        <v>3850</v>
      </c>
      <c r="H130" s="169">
        <f t="shared" si="7"/>
        <v>3272.5</v>
      </c>
    </row>
    <row r="131" spans="2:8" ht="20.25" customHeight="1" x14ac:dyDescent="0.2">
      <c r="B131" s="168">
        <v>16002</v>
      </c>
      <c r="C131" s="168" t="s">
        <v>594</v>
      </c>
      <c r="D131" s="168" t="s">
        <v>521</v>
      </c>
      <c r="E131" s="168"/>
      <c r="F131" s="168" t="s">
        <v>305</v>
      </c>
      <c r="G131" s="169">
        <v>3850</v>
      </c>
      <c r="H131" s="169">
        <f t="shared" si="7"/>
        <v>3272.5</v>
      </c>
    </row>
    <row r="132" spans="2:8" ht="21" customHeight="1" x14ac:dyDescent="0.2">
      <c r="B132" s="168">
        <v>16007</v>
      </c>
      <c r="C132" s="168" t="s">
        <v>595</v>
      </c>
      <c r="D132" s="168" t="s">
        <v>521</v>
      </c>
      <c r="E132" s="168"/>
      <c r="F132" s="168" t="s">
        <v>322</v>
      </c>
      <c r="G132" s="169">
        <v>3850</v>
      </c>
      <c r="H132" s="169">
        <f t="shared" si="7"/>
        <v>3272.5</v>
      </c>
    </row>
    <row r="133" spans="2:8" ht="22.5" customHeight="1" x14ac:dyDescent="0.2">
      <c r="B133" s="570" t="s">
        <v>446</v>
      </c>
      <c r="C133" s="571"/>
      <c r="D133" s="571"/>
      <c r="E133" s="571"/>
      <c r="F133" s="571"/>
      <c r="G133" s="571"/>
      <c r="H133" s="572"/>
    </row>
    <row r="134" spans="2:8" s="398" customFormat="1" ht="30.75" customHeight="1" x14ac:dyDescent="0.2">
      <c r="B134" s="95" t="s">
        <v>492</v>
      </c>
      <c r="C134" s="115" t="s">
        <v>493</v>
      </c>
      <c r="D134" s="114">
        <v>590</v>
      </c>
      <c r="E134" s="114">
        <v>390</v>
      </c>
      <c r="F134" s="114">
        <v>20</v>
      </c>
      <c r="G134" s="438">
        <v>2215</v>
      </c>
      <c r="H134" s="436">
        <f>G134*0.85</f>
        <v>1882.75</v>
      </c>
    </row>
    <row r="135" spans="2:8" s="398" customFormat="1" ht="30.75" customHeight="1" x14ac:dyDescent="0.2">
      <c r="B135" s="95" t="s">
        <v>494</v>
      </c>
      <c r="C135" s="115" t="s">
        <v>493</v>
      </c>
      <c r="D135" s="114">
        <v>500</v>
      </c>
      <c r="E135" s="114">
        <v>1000</v>
      </c>
      <c r="F135" s="114">
        <v>20</v>
      </c>
      <c r="G135" s="438">
        <v>3160</v>
      </c>
      <c r="H135" s="436">
        <f>G135*0.85</f>
        <v>2686</v>
      </c>
    </row>
    <row r="136" spans="2:8" s="398" customFormat="1" ht="50.25" customHeight="1" x14ac:dyDescent="0.2">
      <c r="B136" s="429" t="s">
        <v>601</v>
      </c>
      <c r="C136" s="429" t="s">
        <v>1248</v>
      </c>
      <c r="D136" s="429" t="s">
        <v>275</v>
      </c>
      <c r="E136" s="429" t="s">
        <v>132</v>
      </c>
      <c r="F136" s="429" t="s">
        <v>1233</v>
      </c>
      <c r="G136" s="436">
        <v>3570</v>
      </c>
      <c r="H136" s="436">
        <f>G136*0.75</f>
        <v>2677.5</v>
      </c>
    </row>
    <row r="137" spans="2:8" s="398" customFormat="1" ht="46.5" customHeight="1" x14ac:dyDescent="0.2">
      <c r="B137" s="429" t="s">
        <v>602</v>
      </c>
      <c r="C137" s="429" t="s">
        <v>1249</v>
      </c>
      <c r="D137" s="429" t="s">
        <v>132</v>
      </c>
      <c r="E137" s="429" t="s">
        <v>132</v>
      </c>
      <c r="F137" s="429" t="s">
        <v>1233</v>
      </c>
      <c r="G137" s="436">
        <v>6480</v>
      </c>
      <c r="H137" s="436">
        <f>G137*0.75</f>
        <v>4860</v>
      </c>
    </row>
    <row r="138" spans="2:8" s="398" customFormat="1" ht="48.75" customHeight="1" x14ac:dyDescent="0.2">
      <c r="B138" s="429" t="s">
        <v>1235</v>
      </c>
      <c r="C138" s="429" t="s">
        <v>1234</v>
      </c>
      <c r="D138" s="429" t="s">
        <v>276</v>
      </c>
      <c r="E138" s="429" t="s">
        <v>132</v>
      </c>
      <c r="F138" s="429" t="s">
        <v>1233</v>
      </c>
      <c r="G138" s="576" t="s">
        <v>1481</v>
      </c>
      <c r="H138" s="577"/>
    </row>
    <row r="139" spans="2:8" s="398" customFormat="1" ht="51" customHeight="1" x14ac:dyDescent="0.2">
      <c r="B139" s="429" t="s">
        <v>1237</v>
      </c>
      <c r="C139" s="429" t="s">
        <v>1236</v>
      </c>
      <c r="D139" s="429" t="s">
        <v>320</v>
      </c>
      <c r="E139" s="429" t="s">
        <v>132</v>
      </c>
      <c r="F139" s="429" t="s">
        <v>1233</v>
      </c>
      <c r="G139" s="576" t="s">
        <v>1481</v>
      </c>
      <c r="H139" s="577"/>
    </row>
    <row r="140" spans="2:8" s="398" customFormat="1" ht="42.75" customHeight="1" x14ac:dyDescent="0.2">
      <c r="B140" s="429" t="s">
        <v>1239</v>
      </c>
      <c r="C140" s="429" t="s">
        <v>1238</v>
      </c>
      <c r="D140" s="429" t="s">
        <v>296</v>
      </c>
      <c r="E140" s="429" t="s">
        <v>132</v>
      </c>
      <c r="F140" s="429" t="s">
        <v>1233</v>
      </c>
      <c r="G140" s="576" t="s">
        <v>1481</v>
      </c>
      <c r="H140" s="577"/>
    </row>
    <row r="141" spans="2:8" s="398" customFormat="1" ht="52.5" customHeight="1" x14ac:dyDescent="0.2">
      <c r="B141" s="429" t="s">
        <v>1241</v>
      </c>
      <c r="C141" s="429" t="s">
        <v>1240</v>
      </c>
      <c r="D141" s="429" t="s">
        <v>309</v>
      </c>
      <c r="E141" s="429" t="s">
        <v>132</v>
      </c>
      <c r="F141" s="429" t="s">
        <v>1233</v>
      </c>
      <c r="G141" s="576" t="s">
        <v>1481</v>
      </c>
      <c r="H141" s="577"/>
    </row>
    <row r="142" spans="2:8" s="398" customFormat="1" ht="48.75" customHeight="1" x14ac:dyDescent="0.2">
      <c r="B142" s="429" t="s">
        <v>1243</v>
      </c>
      <c r="C142" s="429" t="s">
        <v>1242</v>
      </c>
      <c r="D142" s="429" t="s">
        <v>295</v>
      </c>
      <c r="E142" s="429" t="s">
        <v>132</v>
      </c>
      <c r="F142" s="429" t="s">
        <v>1233</v>
      </c>
      <c r="G142" s="576" t="s">
        <v>1481</v>
      </c>
      <c r="H142" s="577"/>
    </row>
    <row r="143" spans="2:8" s="398" customFormat="1" ht="43.5" customHeight="1" x14ac:dyDescent="0.2">
      <c r="B143" s="429" t="s">
        <v>1245</v>
      </c>
      <c r="C143" s="429" t="s">
        <v>1244</v>
      </c>
      <c r="D143" s="429" t="s">
        <v>275</v>
      </c>
      <c r="E143" s="429" t="s">
        <v>132</v>
      </c>
      <c r="F143" s="429" t="s">
        <v>1233</v>
      </c>
      <c r="G143" s="576" t="s">
        <v>1481</v>
      </c>
      <c r="H143" s="577"/>
    </row>
    <row r="144" spans="2:8" s="398" customFormat="1" ht="30.75" customHeight="1" x14ac:dyDescent="0.2">
      <c r="B144" s="95" t="s">
        <v>1247</v>
      </c>
      <c r="C144" s="437" t="s">
        <v>1246</v>
      </c>
      <c r="D144" s="114">
        <v>1000</v>
      </c>
      <c r="E144" s="114">
        <v>1000</v>
      </c>
      <c r="F144" s="114">
        <v>30</v>
      </c>
      <c r="G144" s="576" t="s">
        <v>1481</v>
      </c>
      <c r="H144" s="577"/>
    </row>
    <row r="145" spans="2:8" s="398" customFormat="1" ht="30.75" customHeight="1" x14ac:dyDescent="0.2">
      <c r="B145" s="95" t="s">
        <v>238</v>
      </c>
      <c r="C145" s="115" t="s">
        <v>239</v>
      </c>
      <c r="D145" s="114">
        <v>600</v>
      </c>
      <c r="E145" s="114">
        <v>400</v>
      </c>
      <c r="F145" s="114">
        <v>65</v>
      </c>
      <c r="G145" s="438">
        <v>1175</v>
      </c>
      <c r="H145" s="436">
        <f>G145*0.55</f>
        <v>646.25</v>
      </c>
    </row>
    <row r="146" spans="2:8" s="398" customFormat="1" ht="30.75" customHeight="1" thickBot="1" x14ac:dyDescent="0.25">
      <c r="B146" s="106" t="s">
        <v>240</v>
      </c>
      <c r="C146" s="439" t="s">
        <v>241</v>
      </c>
      <c r="D146" s="114">
        <v>600</v>
      </c>
      <c r="E146" s="114">
        <v>400</v>
      </c>
      <c r="F146" s="114">
        <v>100</v>
      </c>
      <c r="G146" s="440">
        <v>4314</v>
      </c>
      <c r="H146" s="436">
        <f>G146*0.85</f>
        <v>3666.9</v>
      </c>
    </row>
    <row r="147" spans="2:8" ht="20.25" customHeight="1" x14ac:dyDescent="0.2">
      <c r="B147" s="578" t="s">
        <v>447</v>
      </c>
      <c r="C147" s="579"/>
      <c r="D147" s="579"/>
      <c r="E147" s="579"/>
      <c r="F147" s="579"/>
      <c r="G147" s="579"/>
      <c r="H147" s="580"/>
    </row>
    <row r="148" spans="2:8" ht="21.75" customHeight="1" x14ac:dyDescent="0.25">
      <c r="B148" s="564" t="s">
        <v>448</v>
      </c>
      <c r="C148" s="565"/>
      <c r="D148" s="565"/>
      <c r="E148" s="565"/>
      <c r="F148" s="565"/>
      <c r="G148" s="565"/>
      <c r="H148" s="566"/>
    </row>
  </sheetData>
  <mergeCells count="26">
    <mergeCell ref="B2:H2"/>
    <mergeCell ref="B3:H3"/>
    <mergeCell ref="B4:H4"/>
    <mergeCell ref="B27:H27"/>
    <mergeCell ref="B30:H30"/>
    <mergeCell ref="B20:H20"/>
    <mergeCell ref="B33:H33"/>
    <mergeCell ref="B43:H43"/>
    <mergeCell ref="B58:H58"/>
    <mergeCell ref="B126:H126"/>
    <mergeCell ref="B133:H133"/>
    <mergeCell ref="B147:H147"/>
    <mergeCell ref="G138:H138"/>
    <mergeCell ref="G139:H139"/>
    <mergeCell ref="G140:H140"/>
    <mergeCell ref="G141:H141"/>
    <mergeCell ref="B148:H148"/>
    <mergeCell ref="B69:H69"/>
    <mergeCell ref="B74:H74"/>
    <mergeCell ref="B78:H78"/>
    <mergeCell ref="B79:H79"/>
    <mergeCell ref="B90:H90"/>
    <mergeCell ref="B97:H97"/>
    <mergeCell ref="G142:H142"/>
    <mergeCell ref="G143:H143"/>
    <mergeCell ref="G144:H144"/>
  </mergeCells>
  <pageMargins left="0.25" right="0.25" top="0.75" bottom="0.75" header="0.3" footer="0.3"/>
  <pageSetup paperSize="9"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B1:F69"/>
  <sheetViews>
    <sheetView zoomScale="70" zoomScaleNormal="70" workbookViewId="0">
      <selection activeCell="B69" sqref="B69:F69"/>
    </sheetView>
  </sheetViews>
  <sheetFormatPr defaultRowHeight="12.75" x14ac:dyDescent="0.2"/>
  <cols>
    <col min="2" max="2" width="16.5703125" customWidth="1"/>
    <col min="3" max="3" width="71.42578125" customWidth="1"/>
    <col min="4" max="4" width="12" customWidth="1"/>
    <col min="5" max="5" width="22.7109375" customWidth="1"/>
    <col min="6" max="6" width="26.42578125" customWidth="1"/>
  </cols>
  <sheetData>
    <row r="1" spans="2:6" ht="13.5" thickTop="1" x14ac:dyDescent="0.2">
      <c r="B1" s="2"/>
      <c r="C1" s="3"/>
      <c r="D1" s="5"/>
      <c r="E1" s="594"/>
      <c r="F1" s="595"/>
    </row>
    <row r="2" spans="2:6" x14ac:dyDescent="0.2">
      <c r="B2" s="4"/>
      <c r="C2" s="5"/>
      <c r="D2" s="5"/>
      <c r="E2" s="594"/>
      <c r="F2" s="595"/>
    </row>
    <row r="3" spans="2:6" ht="15.75" x14ac:dyDescent="0.25">
      <c r="B3" s="4"/>
      <c r="C3" s="596" t="s">
        <v>124</v>
      </c>
      <c r="D3" s="596"/>
      <c r="E3" s="597"/>
      <c r="F3" s="595"/>
    </row>
    <row r="4" spans="2:6" ht="15" x14ac:dyDescent="0.25">
      <c r="B4" s="4"/>
      <c r="C4" s="598" t="s">
        <v>125</v>
      </c>
      <c r="D4" s="598"/>
      <c r="E4" s="598"/>
      <c r="F4" s="595"/>
    </row>
    <row r="5" spans="2:6" ht="15" x14ac:dyDescent="0.25">
      <c r="B5" s="4"/>
      <c r="C5" s="598" t="s">
        <v>283</v>
      </c>
      <c r="D5" s="598"/>
      <c r="E5" s="598"/>
      <c r="F5" s="595"/>
    </row>
    <row r="6" spans="2:6" ht="15.75" thickBot="1" x14ac:dyDescent="0.3">
      <c r="B6" s="32"/>
      <c r="C6" s="599" t="s">
        <v>284</v>
      </c>
      <c r="D6" s="599"/>
      <c r="E6" s="600"/>
      <c r="F6" s="595"/>
    </row>
    <row r="7" spans="2:6" ht="13.5" thickTop="1" x14ac:dyDescent="0.2">
      <c r="B7" s="6"/>
      <c r="E7" s="592"/>
      <c r="F7" s="593"/>
    </row>
    <row r="8" spans="2:6" ht="44.25" customHeight="1" x14ac:dyDescent="0.2">
      <c r="B8" s="33" t="s">
        <v>0</v>
      </c>
      <c r="C8" s="34" t="s">
        <v>1</v>
      </c>
      <c r="D8" s="448" t="s">
        <v>1524</v>
      </c>
      <c r="E8" s="35" t="s">
        <v>126</v>
      </c>
      <c r="F8" s="36" t="s">
        <v>128</v>
      </c>
    </row>
    <row r="9" spans="2:6" ht="39" customHeight="1" x14ac:dyDescent="0.2">
      <c r="B9" s="487" t="s">
        <v>449</v>
      </c>
      <c r="C9" s="488"/>
      <c r="D9" s="488"/>
      <c r="E9" s="488"/>
      <c r="F9" s="496"/>
    </row>
    <row r="10" spans="2:6" ht="38.25" customHeight="1" x14ac:dyDescent="0.2">
      <c r="B10" s="490" t="s">
        <v>1520</v>
      </c>
      <c r="C10" s="491"/>
      <c r="D10" s="491"/>
      <c r="E10" s="491"/>
      <c r="F10" s="496"/>
    </row>
    <row r="11" spans="2:6" ht="33.75" customHeight="1" x14ac:dyDescent="0.2">
      <c r="B11" s="444" t="s">
        <v>1490</v>
      </c>
      <c r="C11" s="446" t="s">
        <v>1491</v>
      </c>
      <c r="D11" s="450" t="s">
        <v>1525</v>
      </c>
      <c r="E11" s="27">
        <v>2340</v>
      </c>
      <c r="F11" s="144">
        <f>E11*0.9</f>
        <v>2106</v>
      </c>
    </row>
    <row r="12" spans="2:6" ht="33.75" customHeight="1" x14ac:dyDescent="0.2">
      <c r="B12" s="444" t="s">
        <v>1494</v>
      </c>
      <c r="C12" s="446" t="s">
        <v>1495</v>
      </c>
      <c r="D12" s="450" t="s">
        <v>1525</v>
      </c>
      <c r="E12" s="27">
        <v>3565</v>
      </c>
      <c r="F12" s="144">
        <f>E12*0.9</f>
        <v>3208.5</v>
      </c>
    </row>
    <row r="13" spans="2:6" ht="36" customHeight="1" x14ac:dyDescent="0.2">
      <c r="B13" s="444" t="s">
        <v>1492</v>
      </c>
      <c r="C13" s="446" t="s">
        <v>1493</v>
      </c>
      <c r="D13" s="450" t="s">
        <v>1525</v>
      </c>
      <c r="E13" s="27">
        <v>4170</v>
      </c>
      <c r="F13" s="144">
        <f>E13*0.9</f>
        <v>3753</v>
      </c>
    </row>
    <row r="14" spans="2:6" ht="33.75" customHeight="1" x14ac:dyDescent="0.2">
      <c r="B14" s="444" t="s">
        <v>1496</v>
      </c>
      <c r="C14" s="446" t="s">
        <v>1516</v>
      </c>
      <c r="D14" s="450" t="s">
        <v>1525</v>
      </c>
      <c r="E14" s="27">
        <v>5000</v>
      </c>
      <c r="F14" s="144">
        <f>E14*0.9</f>
        <v>4500</v>
      </c>
    </row>
    <row r="15" spans="2:6" ht="36" customHeight="1" x14ac:dyDescent="0.2">
      <c r="B15" s="444" t="s">
        <v>1497</v>
      </c>
      <c r="C15" s="446" t="s">
        <v>1517</v>
      </c>
      <c r="D15" s="450" t="s">
        <v>1525</v>
      </c>
      <c r="E15" s="27">
        <v>5830</v>
      </c>
      <c r="F15" s="144">
        <f>E15*0.9</f>
        <v>5247</v>
      </c>
    </row>
    <row r="16" spans="2:6" ht="33.75" customHeight="1" x14ac:dyDescent="0.2">
      <c r="B16" s="444" t="s">
        <v>1498</v>
      </c>
      <c r="C16" s="446" t="s">
        <v>1518</v>
      </c>
      <c r="D16" s="450" t="s">
        <v>1525</v>
      </c>
      <c r="E16" s="27">
        <v>7883</v>
      </c>
      <c r="F16" s="144">
        <f t="shared" ref="F16:F23" si="0">E16*0.9</f>
        <v>7094.7</v>
      </c>
    </row>
    <row r="17" spans="2:6" ht="36" customHeight="1" x14ac:dyDescent="0.2">
      <c r="B17" s="444" t="s">
        <v>1499</v>
      </c>
      <c r="C17" s="446" t="s">
        <v>1519</v>
      </c>
      <c r="D17" s="450" t="s">
        <v>1525</v>
      </c>
      <c r="E17" s="27">
        <v>9609</v>
      </c>
      <c r="F17" s="144">
        <f t="shared" si="0"/>
        <v>8648.1</v>
      </c>
    </row>
    <row r="18" spans="2:6" ht="36" customHeight="1" x14ac:dyDescent="0.2">
      <c r="B18" s="444" t="s">
        <v>1499</v>
      </c>
      <c r="C18" s="446" t="s">
        <v>1519</v>
      </c>
      <c r="D18" s="450" t="s">
        <v>1525</v>
      </c>
      <c r="E18" s="27">
        <v>9609</v>
      </c>
      <c r="F18" s="144">
        <f>E18*0.9</f>
        <v>8648.1</v>
      </c>
    </row>
    <row r="19" spans="2:6" ht="51.75" customHeight="1" x14ac:dyDescent="0.2">
      <c r="B19" s="602" t="s">
        <v>1500</v>
      </c>
      <c r="C19" s="603"/>
      <c r="D19" s="447"/>
      <c r="E19" s="441" t="s">
        <v>1481</v>
      </c>
      <c r="F19" s="442" t="s">
        <v>1481</v>
      </c>
    </row>
    <row r="20" spans="2:6" ht="38.25" customHeight="1" x14ac:dyDescent="0.2">
      <c r="B20" s="490" t="s">
        <v>1521</v>
      </c>
      <c r="C20" s="491"/>
      <c r="D20" s="491"/>
      <c r="E20" s="491"/>
      <c r="F20" s="496"/>
    </row>
    <row r="21" spans="2:6" ht="32.25" customHeight="1" x14ac:dyDescent="0.2">
      <c r="B21" s="444" t="s">
        <v>544</v>
      </c>
      <c r="C21" s="445" t="s">
        <v>1502</v>
      </c>
      <c r="D21" s="451" t="s">
        <v>1525</v>
      </c>
      <c r="E21" s="27">
        <v>146.93</v>
      </c>
      <c r="F21" s="144">
        <f t="shared" si="0"/>
        <v>132.23700000000002</v>
      </c>
    </row>
    <row r="22" spans="2:6" ht="34.5" customHeight="1" x14ac:dyDescent="0.2">
      <c r="B22" s="444" t="s">
        <v>545</v>
      </c>
      <c r="C22" s="445" t="s">
        <v>1503</v>
      </c>
      <c r="D22" s="451" t="s">
        <v>1525</v>
      </c>
      <c r="E22" s="27">
        <v>283</v>
      </c>
      <c r="F22" s="144">
        <f t="shared" si="0"/>
        <v>254.70000000000002</v>
      </c>
    </row>
    <row r="23" spans="2:6" ht="40.5" customHeight="1" x14ac:dyDescent="0.2">
      <c r="B23" s="444" t="s">
        <v>546</v>
      </c>
      <c r="C23" s="445" t="s">
        <v>1504</v>
      </c>
      <c r="D23" s="451" t="s">
        <v>1525</v>
      </c>
      <c r="E23" s="27">
        <v>417.12</v>
      </c>
      <c r="F23" s="144">
        <f t="shared" si="0"/>
        <v>375.40800000000002</v>
      </c>
    </row>
    <row r="24" spans="2:6" ht="45" customHeight="1" x14ac:dyDescent="0.2">
      <c r="B24" s="444" t="s">
        <v>1501</v>
      </c>
      <c r="C24" s="445" t="s">
        <v>1511</v>
      </c>
      <c r="D24" s="451" t="s">
        <v>1525</v>
      </c>
      <c r="E24" s="27">
        <v>269.35000000000002</v>
      </c>
      <c r="F24" s="144">
        <f>E24*0.9</f>
        <v>242.41500000000002</v>
      </c>
    </row>
    <row r="25" spans="2:6" ht="45" customHeight="1" x14ac:dyDescent="0.2">
      <c r="B25" s="444" t="s">
        <v>1505</v>
      </c>
      <c r="C25" s="445" t="s">
        <v>1510</v>
      </c>
      <c r="D25" s="451" t="s">
        <v>1525</v>
      </c>
      <c r="E25" s="27">
        <v>521.05999999999995</v>
      </c>
      <c r="F25" s="144">
        <f t="shared" ref="F25:F39" si="1">E25*0.9</f>
        <v>468.95399999999995</v>
      </c>
    </row>
    <row r="26" spans="2:6" ht="32.25" customHeight="1" x14ac:dyDescent="0.2">
      <c r="B26" s="444" t="s">
        <v>1506</v>
      </c>
      <c r="C26" s="445" t="s">
        <v>1509</v>
      </c>
      <c r="D26" s="451" t="s">
        <v>1525</v>
      </c>
      <c r="E26" s="27">
        <v>768.21</v>
      </c>
      <c r="F26" s="144">
        <f t="shared" si="1"/>
        <v>691.38900000000001</v>
      </c>
    </row>
    <row r="27" spans="2:6" ht="32.25" customHeight="1" x14ac:dyDescent="0.2">
      <c r="B27" s="444" t="s">
        <v>1507</v>
      </c>
      <c r="C27" s="445" t="s">
        <v>1508</v>
      </c>
      <c r="D27" s="451" t="s">
        <v>1525</v>
      </c>
      <c r="E27" s="27">
        <v>482.91</v>
      </c>
      <c r="F27" s="144">
        <f t="shared" si="1"/>
        <v>434.61900000000003</v>
      </c>
    </row>
    <row r="28" spans="2:6" ht="32.25" customHeight="1" x14ac:dyDescent="0.2">
      <c r="B28" s="444" t="s">
        <v>1512</v>
      </c>
      <c r="C28" s="445" t="s">
        <v>1513</v>
      </c>
      <c r="D28" s="451" t="s">
        <v>1525</v>
      </c>
      <c r="E28" s="27">
        <v>791.56</v>
      </c>
      <c r="F28" s="144">
        <f t="shared" si="1"/>
        <v>712.404</v>
      </c>
    </row>
    <row r="29" spans="2:6" ht="32.25" customHeight="1" x14ac:dyDescent="0.2">
      <c r="B29" s="444" t="s">
        <v>1515</v>
      </c>
      <c r="C29" s="445" t="s">
        <v>1514</v>
      </c>
      <c r="D29" s="451" t="s">
        <v>1525</v>
      </c>
      <c r="E29" s="27">
        <v>1166.8399999999999</v>
      </c>
      <c r="F29" s="144">
        <f t="shared" si="1"/>
        <v>1050.1559999999999</v>
      </c>
    </row>
    <row r="30" spans="2:6" ht="38.25" customHeight="1" x14ac:dyDescent="0.2">
      <c r="B30" s="490" t="s">
        <v>1522</v>
      </c>
      <c r="C30" s="491"/>
      <c r="D30" s="491"/>
      <c r="E30" s="491"/>
      <c r="F30" s="496"/>
    </row>
    <row r="31" spans="2:6" ht="32.25" customHeight="1" x14ac:dyDescent="0.2">
      <c r="B31" s="444" t="s">
        <v>543</v>
      </c>
      <c r="C31" s="445" t="s">
        <v>1523</v>
      </c>
      <c r="D31" s="451" t="s">
        <v>1528</v>
      </c>
      <c r="E31" s="27">
        <v>71</v>
      </c>
      <c r="F31" s="144">
        <f t="shared" ref="F31:F37" si="2">E31*0.9</f>
        <v>63.9</v>
      </c>
    </row>
    <row r="32" spans="2:6" ht="32.25" customHeight="1" x14ac:dyDescent="0.2">
      <c r="B32" s="452" t="s">
        <v>1526</v>
      </c>
      <c r="C32" s="445" t="s">
        <v>1527</v>
      </c>
      <c r="D32" s="451" t="s">
        <v>1528</v>
      </c>
      <c r="E32" s="27">
        <v>63</v>
      </c>
      <c r="F32" s="144">
        <f t="shared" si="2"/>
        <v>56.7</v>
      </c>
    </row>
    <row r="33" spans="2:6" ht="32.25" customHeight="1" x14ac:dyDescent="0.2">
      <c r="B33" s="444" t="s">
        <v>1530</v>
      </c>
      <c r="C33" s="445" t="s">
        <v>1529</v>
      </c>
      <c r="D33" s="451" t="s">
        <v>1528</v>
      </c>
      <c r="E33" s="27">
        <v>63</v>
      </c>
      <c r="F33" s="144">
        <f t="shared" si="2"/>
        <v>56.7</v>
      </c>
    </row>
    <row r="34" spans="2:6" ht="32.25" customHeight="1" x14ac:dyDescent="0.2">
      <c r="B34" s="444" t="s">
        <v>1531</v>
      </c>
      <c r="C34" s="445" t="s">
        <v>1532</v>
      </c>
      <c r="D34" s="451" t="s">
        <v>1528</v>
      </c>
      <c r="E34" s="27">
        <v>134</v>
      </c>
      <c r="F34" s="144">
        <f t="shared" si="2"/>
        <v>120.60000000000001</v>
      </c>
    </row>
    <row r="35" spans="2:6" ht="32.25" customHeight="1" x14ac:dyDescent="0.2">
      <c r="B35" s="452" t="s">
        <v>1534</v>
      </c>
      <c r="C35" s="445" t="s">
        <v>1533</v>
      </c>
      <c r="D35" s="451" t="s">
        <v>1528</v>
      </c>
      <c r="E35" s="27">
        <v>125</v>
      </c>
      <c r="F35" s="144">
        <f t="shared" si="2"/>
        <v>112.5</v>
      </c>
    </row>
    <row r="36" spans="2:6" ht="32.25" customHeight="1" x14ac:dyDescent="0.2">
      <c r="B36" s="444" t="s">
        <v>1536</v>
      </c>
      <c r="C36" s="445" t="s">
        <v>1535</v>
      </c>
      <c r="D36" s="451" t="s">
        <v>1528</v>
      </c>
      <c r="E36" s="27">
        <v>125</v>
      </c>
      <c r="F36" s="144">
        <f t="shared" si="2"/>
        <v>112.5</v>
      </c>
    </row>
    <row r="37" spans="2:6" ht="32.25" customHeight="1" x14ac:dyDescent="0.2">
      <c r="B37" s="444" t="s">
        <v>1537</v>
      </c>
      <c r="C37" s="445" t="s">
        <v>1539</v>
      </c>
      <c r="D37" s="451" t="s">
        <v>1528</v>
      </c>
      <c r="E37" s="27">
        <v>201</v>
      </c>
      <c r="F37" s="144">
        <f t="shared" si="2"/>
        <v>180.9</v>
      </c>
    </row>
    <row r="38" spans="2:6" ht="42" customHeight="1" x14ac:dyDescent="0.2">
      <c r="B38" s="453" t="s">
        <v>1538</v>
      </c>
      <c r="C38" s="180" t="s">
        <v>1540</v>
      </c>
      <c r="D38" s="451" t="s">
        <v>1528</v>
      </c>
      <c r="E38" s="27">
        <v>176.68</v>
      </c>
      <c r="F38" s="144">
        <f t="shared" si="1"/>
        <v>159.012</v>
      </c>
    </row>
    <row r="39" spans="2:6" ht="40.5" customHeight="1" x14ac:dyDescent="0.2">
      <c r="B39" s="15"/>
      <c r="C39" s="180" t="s">
        <v>1541</v>
      </c>
      <c r="D39" s="451" t="s">
        <v>1528</v>
      </c>
      <c r="E39" s="27">
        <v>176.68</v>
      </c>
      <c r="F39" s="144">
        <f t="shared" si="1"/>
        <v>159.012</v>
      </c>
    </row>
    <row r="40" spans="2:6" ht="21.75" customHeight="1" x14ac:dyDescent="0.2">
      <c r="B40" s="553" t="s">
        <v>450</v>
      </c>
      <c r="C40" s="554"/>
      <c r="D40" s="554"/>
      <c r="E40" s="554"/>
      <c r="F40" s="496"/>
    </row>
    <row r="41" spans="2:6" ht="28.5" customHeight="1" x14ac:dyDescent="0.2">
      <c r="B41" s="15" t="s">
        <v>1544</v>
      </c>
      <c r="C41" s="115" t="s">
        <v>1565</v>
      </c>
      <c r="D41" s="437" t="s">
        <v>1525</v>
      </c>
      <c r="E41" s="27">
        <v>182</v>
      </c>
      <c r="F41" s="144">
        <f t="shared" ref="F41:F61" si="3">E41*0.9</f>
        <v>163.80000000000001</v>
      </c>
    </row>
    <row r="42" spans="2:6" ht="27.75" customHeight="1" x14ac:dyDescent="0.2">
      <c r="B42" s="15" t="s">
        <v>1542</v>
      </c>
      <c r="C42" s="180" t="s">
        <v>1543</v>
      </c>
      <c r="D42" s="437" t="s">
        <v>1525</v>
      </c>
      <c r="E42" s="27">
        <v>208.6</v>
      </c>
      <c r="F42" s="144">
        <f t="shared" si="3"/>
        <v>187.74</v>
      </c>
    </row>
    <row r="43" spans="2:6" ht="27.75" customHeight="1" x14ac:dyDescent="0.2">
      <c r="B43" s="15" t="s">
        <v>1545</v>
      </c>
      <c r="C43" s="180" t="s">
        <v>1564</v>
      </c>
      <c r="D43" s="437" t="s">
        <v>1525</v>
      </c>
      <c r="E43" s="27">
        <v>420.3</v>
      </c>
      <c r="F43" s="144">
        <f t="shared" si="3"/>
        <v>378.27000000000004</v>
      </c>
    </row>
    <row r="44" spans="2:6" ht="27.75" customHeight="1" x14ac:dyDescent="0.2">
      <c r="B44" s="15" t="s">
        <v>1546</v>
      </c>
      <c r="C44" s="180" t="s">
        <v>1563</v>
      </c>
      <c r="D44" s="437" t="s">
        <v>1525</v>
      </c>
      <c r="E44" s="27">
        <v>572.29999999999995</v>
      </c>
      <c r="F44" s="144">
        <f t="shared" si="3"/>
        <v>515.06999999999994</v>
      </c>
    </row>
    <row r="45" spans="2:6" ht="27.75" customHeight="1" x14ac:dyDescent="0.2">
      <c r="B45" s="15" t="s">
        <v>1559</v>
      </c>
      <c r="C45" s="180" t="s">
        <v>1562</v>
      </c>
      <c r="D45" s="437" t="s">
        <v>1525</v>
      </c>
      <c r="E45" s="27">
        <v>878</v>
      </c>
      <c r="F45" s="144">
        <f t="shared" si="3"/>
        <v>790.2</v>
      </c>
    </row>
    <row r="46" spans="2:6" ht="27.75" customHeight="1" x14ac:dyDescent="0.2">
      <c r="B46" s="15" t="s">
        <v>1560</v>
      </c>
      <c r="C46" s="180" t="s">
        <v>1561</v>
      </c>
      <c r="D46" s="437" t="s">
        <v>1525</v>
      </c>
      <c r="E46" s="27">
        <v>1150</v>
      </c>
      <c r="F46" s="144">
        <f t="shared" si="3"/>
        <v>1035</v>
      </c>
    </row>
    <row r="47" spans="2:6" ht="27.75" customHeight="1" x14ac:dyDescent="0.2">
      <c r="B47" s="15" t="s">
        <v>1547</v>
      </c>
      <c r="C47" s="180" t="s">
        <v>1550</v>
      </c>
      <c r="D47" s="437" t="s">
        <v>1525</v>
      </c>
      <c r="E47" s="27">
        <v>106.5</v>
      </c>
      <c r="F47" s="144">
        <f t="shared" si="3"/>
        <v>95.850000000000009</v>
      </c>
    </row>
    <row r="48" spans="2:6" ht="27.75" customHeight="1" x14ac:dyDescent="0.2">
      <c r="B48" s="15" t="s">
        <v>1548</v>
      </c>
      <c r="C48" s="180" t="s">
        <v>1551</v>
      </c>
      <c r="D48" s="437" t="s">
        <v>1525</v>
      </c>
      <c r="E48" s="27">
        <v>115</v>
      </c>
      <c r="F48" s="144">
        <f t="shared" si="3"/>
        <v>103.5</v>
      </c>
    </row>
    <row r="49" spans="2:6" ht="27.75" customHeight="1" x14ac:dyDescent="0.2">
      <c r="B49" s="15" t="s">
        <v>1549</v>
      </c>
      <c r="C49" s="180" t="s">
        <v>1552</v>
      </c>
      <c r="D49" s="437" t="s">
        <v>1525</v>
      </c>
      <c r="E49" s="27">
        <v>254.3</v>
      </c>
      <c r="F49" s="144">
        <f t="shared" si="3"/>
        <v>228.87</v>
      </c>
    </row>
    <row r="50" spans="2:6" ht="27.75" customHeight="1" x14ac:dyDescent="0.2">
      <c r="B50" s="15" t="s">
        <v>1553</v>
      </c>
      <c r="C50" s="180" t="s">
        <v>1554</v>
      </c>
      <c r="D50" s="437" t="s">
        <v>1525</v>
      </c>
      <c r="E50" s="27">
        <v>323.63</v>
      </c>
      <c r="F50" s="144">
        <f t="shared" si="3"/>
        <v>291.267</v>
      </c>
    </row>
    <row r="51" spans="2:6" ht="27.75" customHeight="1" x14ac:dyDescent="0.2">
      <c r="B51" s="15" t="s">
        <v>1555</v>
      </c>
      <c r="C51" s="180" t="s">
        <v>1556</v>
      </c>
      <c r="D51" s="437" t="s">
        <v>1525</v>
      </c>
      <c r="E51" s="27">
        <v>548.5</v>
      </c>
      <c r="F51" s="144">
        <f t="shared" si="3"/>
        <v>493.65000000000003</v>
      </c>
    </row>
    <row r="52" spans="2:6" ht="27.75" customHeight="1" x14ac:dyDescent="0.2">
      <c r="B52" s="15" t="s">
        <v>1557</v>
      </c>
      <c r="C52" s="180" t="s">
        <v>1558</v>
      </c>
      <c r="D52" s="437" t="s">
        <v>1525</v>
      </c>
      <c r="E52" s="27">
        <v>669.38</v>
      </c>
      <c r="F52" s="144">
        <f t="shared" si="3"/>
        <v>602.44200000000001</v>
      </c>
    </row>
    <row r="53" spans="2:6" ht="36" customHeight="1" x14ac:dyDescent="0.2">
      <c r="B53" s="15" t="s">
        <v>1566</v>
      </c>
      <c r="C53" s="180" t="s">
        <v>1567</v>
      </c>
      <c r="D53" s="437" t="s">
        <v>1525</v>
      </c>
      <c r="E53" s="27">
        <v>645.73</v>
      </c>
      <c r="F53" s="144">
        <f t="shared" si="3"/>
        <v>581.15700000000004</v>
      </c>
    </row>
    <row r="54" spans="2:6" ht="32.25" customHeight="1" x14ac:dyDescent="0.2">
      <c r="B54" s="15" t="s">
        <v>1568</v>
      </c>
      <c r="C54" s="180" t="s">
        <v>1570</v>
      </c>
      <c r="D54" s="437" t="s">
        <v>1525</v>
      </c>
      <c r="E54" s="27">
        <v>700</v>
      </c>
      <c r="F54" s="144">
        <f t="shared" si="3"/>
        <v>630</v>
      </c>
    </row>
    <row r="55" spans="2:6" ht="35.25" customHeight="1" x14ac:dyDescent="0.2">
      <c r="B55" s="15" t="s">
        <v>1569</v>
      </c>
      <c r="C55" s="180" t="s">
        <v>1571</v>
      </c>
      <c r="D55" s="437" t="s">
        <v>1525</v>
      </c>
      <c r="E55" s="27">
        <v>900</v>
      </c>
      <c r="F55" s="144">
        <f t="shared" si="3"/>
        <v>810</v>
      </c>
    </row>
    <row r="56" spans="2:6" ht="24.75" customHeight="1" x14ac:dyDescent="0.2">
      <c r="B56" s="15" t="s">
        <v>1572</v>
      </c>
      <c r="C56" s="180" t="s">
        <v>1573</v>
      </c>
      <c r="D56" s="437" t="s">
        <v>1525</v>
      </c>
      <c r="E56" s="27">
        <v>94.2</v>
      </c>
      <c r="F56" s="144">
        <f t="shared" si="3"/>
        <v>84.78</v>
      </c>
    </row>
    <row r="57" spans="2:6" ht="21.75" customHeight="1" x14ac:dyDescent="0.2">
      <c r="B57" s="15" t="s">
        <v>1574</v>
      </c>
      <c r="C57" s="115" t="s">
        <v>1575</v>
      </c>
      <c r="D57" s="437" t="s">
        <v>1525</v>
      </c>
      <c r="E57" s="120">
        <v>238.4</v>
      </c>
      <c r="F57" s="144">
        <f t="shared" si="3"/>
        <v>214.56</v>
      </c>
    </row>
    <row r="58" spans="2:6" ht="21.75" customHeight="1" x14ac:dyDescent="0.2">
      <c r="B58" s="15"/>
      <c r="C58" s="115" t="s">
        <v>1576</v>
      </c>
      <c r="D58" s="437" t="s">
        <v>1525</v>
      </c>
      <c r="E58" s="120" t="s">
        <v>1481</v>
      </c>
      <c r="F58" s="144" t="e">
        <f t="shared" si="3"/>
        <v>#VALUE!</v>
      </c>
    </row>
    <row r="59" spans="2:6" ht="21.75" customHeight="1" x14ac:dyDescent="0.2">
      <c r="B59" s="15" t="s">
        <v>1577</v>
      </c>
      <c r="C59" s="115" t="s">
        <v>1578</v>
      </c>
      <c r="D59" s="437" t="s">
        <v>1525</v>
      </c>
      <c r="E59" s="120">
        <v>44.7</v>
      </c>
      <c r="F59" s="144">
        <f t="shared" si="3"/>
        <v>40.230000000000004</v>
      </c>
    </row>
    <row r="60" spans="2:6" ht="21.75" customHeight="1" x14ac:dyDescent="0.2">
      <c r="B60" s="15" t="s">
        <v>1579</v>
      </c>
      <c r="C60" s="115" t="s">
        <v>1580</v>
      </c>
      <c r="D60" s="437" t="s">
        <v>1525</v>
      </c>
      <c r="E60" s="120">
        <v>138</v>
      </c>
      <c r="F60" s="144">
        <f t="shared" si="3"/>
        <v>124.2</v>
      </c>
    </row>
    <row r="61" spans="2:6" ht="21.75" customHeight="1" x14ac:dyDescent="0.2">
      <c r="B61" s="15" t="s">
        <v>1581</v>
      </c>
      <c r="C61" s="115" t="s">
        <v>1582</v>
      </c>
      <c r="D61" s="437" t="s">
        <v>1525</v>
      </c>
      <c r="E61" s="120">
        <v>221.9</v>
      </c>
      <c r="F61" s="144">
        <f t="shared" si="3"/>
        <v>199.71</v>
      </c>
    </row>
    <row r="62" spans="2:6" ht="24" customHeight="1" x14ac:dyDescent="0.2">
      <c r="B62" s="601" t="s">
        <v>451</v>
      </c>
      <c r="C62" s="501"/>
      <c r="D62" s="501"/>
      <c r="E62" s="501"/>
      <c r="F62" s="502"/>
    </row>
    <row r="63" spans="2:6" ht="23.25" customHeight="1" x14ac:dyDescent="0.2">
      <c r="B63" s="15" t="s">
        <v>1583</v>
      </c>
      <c r="C63" s="145" t="s">
        <v>452</v>
      </c>
      <c r="D63" s="145"/>
      <c r="E63" s="27">
        <v>5085</v>
      </c>
      <c r="F63" s="144">
        <f t="shared" ref="F63:F68" si="4">E63*0.85</f>
        <v>4322.25</v>
      </c>
    </row>
    <row r="64" spans="2:6" ht="33.75" customHeight="1" x14ac:dyDescent="0.2">
      <c r="B64" s="15" t="s">
        <v>1584</v>
      </c>
      <c r="C64" s="145" t="s">
        <v>539</v>
      </c>
      <c r="D64" s="145"/>
      <c r="E64" s="27">
        <v>1424</v>
      </c>
      <c r="F64" s="144">
        <f t="shared" si="4"/>
        <v>1210.3999999999999</v>
      </c>
    </row>
    <row r="65" spans="2:6" ht="23.25" customHeight="1" x14ac:dyDescent="0.2">
      <c r="B65" s="15" t="s">
        <v>1585</v>
      </c>
      <c r="C65" s="145" t="s">
        <v>453</v>
      </c>
      <c r="D65" s="145"/>
      <c r="E65" s="165">
        <v>6610</v>
      </c>
      <c r="F65" s="144">
        <f t="shared" si="4"/>
        <v>5618.5</v>
      </c>
    </row>
    <row r="66" spans="2:6" ht="18" x14ac:dyDescent="0.2">
      <c r="B66" s="69">
        <v>402006</v>
      </c>
      <c r="C66" s="175" t="s">
        <v>454</v>
      </c>
      <c r="D66" s="449"/>
      <c r="E66" s="176">
        <v>2542</v>
      </c>
      <c r="F66" s="144">
        <f t="shared" si="4"/>
        <v>2160.6999999999998</v>
      </c>
    </row>
    <row r="67" spans="2:6" ht="18" x14ac:dyDescent="0.2">
      <c r="B67" s="69">
        <v>402002</v>
      </c>
      <c r="C67" s="175" t="s">
        <v>455</v>
      </c>
      <c r="D67" s="175"/>
      <c r="E67" s="165">
        <v>2034</v>
      </c>
      <c r="F67" s="144">
        <f t="shared" si="4"/>
        <v>1728.8999999999999</v>
      </c>
    </row>
    <row r="68" spans="2:6" ht="18" x14ac:dyDescent="0.2">
      <c r="B68" s="69">
        <v>402018</v>
      </c>
      <c r="C68" s="175" t="s">
        <v>537</v>
      </c>
      <c r="D68" s="175"/>
      <c r="E68" s="165">
        <v>2542</v>
      </c>
      <c r="F68" s="144">
        <f t="shared" si="4"/>
        <v>2160.6999999999998</v>
      </c>
    </row>
    <row r="69" spans="2:6" ht="27" customHeight="1" x14ac:dyDescent="0.2">
      <c r="B69" s="604" t="s">
        <v>292</v>
      </c>
      <c r="C69" s="604"/>
      <c r="D69" s="604"/>
      <c r="E69" s="604"/>
      <c r="F69" s="604"/>
    </row>
  </sheetData>
  <mergeCells count="15">
    <mergeCell ref="B62:F62"/>
    <mergeCell ref="B9:F9"/>
    <mergeCell ref="B19:C19"/>
    <mergeCell ref="B20:F20"/>
    <mergeCell ref="B30:F30"/>
    <mergeCell ref="B69:F69"/>
    <mergeCell ref="B10:F10"/>
    <mergeCell ref="B40:F40"/>
    <mergeCell ref="E7:F7"/>
    <mergeCell ref="E1:F1"/>
    <mergeCell ref="E2:F2"/>
    <mergeCell ref="C3:F3"/>
    <mergeCell ref="C4:F4"/>
    <mergeCell ref="C5:F5"/>
    <mergeCell ref="C6:F6"/>
  </mergeCells>
  <hyperlinks>
    <hyperlink ref="C6" r:id="rId1"/>
  </hyperlinks>
  <pageMargins left="0.25" right="0.25" top="0.75" bottom="0.75" header="0.3" footer="0.3"/>
  <pageSetup paperSize="9" scale="65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B1:H32"/>
  <sheetViews>
    <sheetView zoomScale="85" zoomScaleNormal="85" workbookViewId="0">
      <selection activeCell="L15" sqref="L15"/>
    </sheetView>
  </sheetViews>
  <sheetFormatPr defaultRowHeight="12.75" x14ac:dyDescent="0.2"/>
  <cols>
    <col min="2" max="2" width="20.140625" customWidth="1"/>
    <col min="3" max="3" width="59.5703125" customWidth="1"/>
    <col min="4" max="4" width="17.42578125" customWidth="1"/>
    <col min="5" max="5" width="20.28515625" customWidth="1"/>
  </cols>
  <sheetData>
    <row r="1" spans="2:5" ht="13.5" thickTop="1" x14ac:dyDescent="0.2">
      <c r="B1" s="2"/>
      <c r="C1" s="3"/>
      <c r="D1" s="594"/>
      <c r="E1" s="595"/>
    </row>
    <row r="2" spans="2:5" x14ac:dyDescent="0.2">
      <c r="B2" s="4"/>
      <c r="C2" s="5"/>
      <c r="D2" s="594"/>
      <c r="E2" s="595"/>
    </row>
    <row r="3" spans="2:5" ht="15.75" x14ac:dyDescent="0.25">
      <c r="B3" s="4"/>
      <c r="C3" s="596" t="s">
        <v>124</v>
      </c>
      <c r="D3" s="597"/>
      <c r="E3" s="595"/>
    </row>
    <row r="4" spans="2:5" ht="15" x14ac:dyDescent="0.25">
      <c r="B4" s="4"/>
      <c r="C4" s="598" t="s">
        <v>125</v>
      </c>
      <c r="D4" s="598"/>
      <c r="E4" s="595"/>
    </row>
    <row r="5" spans="2:5" ht="15" x14ac:dyDescent="0.25">
      <c r="B5" s="4"/>
      <c r="C5" s="598" t="s">
        <v>283</v>
      </c>
      <c r="D5" s="598"/>
      <c r="E5" s="595"/>
    </row>
    <row r="6" spans="2:5" ht="15.75" thickBot="1" x14ac:dyDescent="0.3">
      <c r="B6" s="32"/>
      <c r="C6" s="599" t="s">
        <v>284</v>
      </c>
      <c r="D6" s="600"/>
      <c r="E6" s="595"/>
    </row>
    <row r="7" spans="2:5" ht="13.5" thickTop="1" x14ac:dyDescent="0.2">
      <c r="B7" s="6"/>
      <c r="D7" s="592"/>
      <c r="E7" s="593"/>
    </row>
    <row r="8" spans="2:5" ht="18" customHeight="1" x14ac:dyDescent="0.2">
      <c r="B8" s="33" t="s">
        <v>0</v>
      </c>
      <c r="C8" s="34" t="s">
        <v>1</v>
      </c>
      <c r="D8" s="35" t="s">
        <v>126</v>
      </c>
      <c r="E8" s="36" t="s">
        <v>128</v>
      </c>
    </row>
    <row r="9" spans="2:5" ht="26.25" x14ac:dyDescent="0.2">
      <c r="B9" s="487" t="s">
        <v>456</v>
      </c>
      <c r="C9" s="488"/>
      <c r="D9" s="488"/>
      <c r="E9" s="613"/>
    </row>
    <row r="10" spans="2:5" ht="18" x14ac:dyDescent="0.2">
      <c r="B10" s="490" t="s">
        <v>457</v>
      </c>
      <c r="C10" s="491"/>
      <c r="D10" s="491"/>
      <c r="E10" s="507"/>
    </row>
    <row r="11" spans="2:5" ht="39" customHeight="1" x14ac:dyDescent="0.2">
      <c r="B11" s="15" t="s">
        <v>458</v>
      </c>
      <c r="C11" s="115" t="s">
        <v>459</v>
      </c>
      <c r="D11" s="27">
        <v>1150</v>
      </c>
      <c r="E11" s="144">
        <f>D11*0.9</f>
        <v>1035</v>
      </c>
    </row>
    <row r="12" spans="2:5" ht="36" customHeight="1" x14ac:dyDescent="0.2">
      <c r="B12" s="15" t="s">
        <v>460</v>
      </c>
      <c r="C12" s="115" t="s">
        <v>461</v>
      </c>
      <c r="D12" s="27">
        <v>2212.5</v>
      </c>
      <c r="E12" s="144">
        <f t="shared" ref="E12:E18" si="0">D12*0.9</f>
        <v>1991.25</v>
      </c>
    </row>
    <row r="13" spans="2:5" ht="47.25" customHeight="1" x14ac:dyDescent="0.2">
      <c r="B13" s="15" t="s">
        <v>462</v>
      </c>
      <c r="C13" s="180" t="s">
        <v>463</v>
      </c>
      <c r="D13" s="27">
        <v>3287</v>
      </c>
      <c r="E13" s="144">
        <f t="shared" si="0"/>
        <v>2958.3</v>
      </c>
    </row>
    <row r="14" spans="2:5" ht="36.75" customHeight="1" x14ac:dyDescent="0.2">
      <c r="B14" s="15" t="s">
        <v>464</v>
      </c>
      <c r="C14" s="180" t="s">
        <v>465</v>
      </c>
      <c r="D14" s="27">
        <v>4375</v>
      </c>
      <c r="E14" s="144">
        <f t="shared" si="0"/>
        <v>3937.5</v>
      </c>
    </row>
    <row r="15" spans="2:5" ht="36.75" customHeight="1" x14ac:dyDescent="0.2">
      <c r="B15" s="15" t="s">
        <v>466</v>
      </c>
      <c r="C15" s="180" t="s">
        <v>467</v>
      </c>
      <c r="D15" s="27">
        <v>1230</v>
      </c>
      <c r="E15" s="144">
        <f t="shared" si="0"/>
        <v>1107</v>
      </c>
    </row>
    <row r="16" spans="2:5" ht="35.25" customHeight="1" x14ac:dyDescent="0.2">
      <c r="B16" s="15" t="s">
        <v>468</v>
      </c>
      <c r="C16" s="180" t="s">
        <v>469</v>
      </c>
      <c r="D16" s="27">
        <v>2309</v>
      </c>
      <c r="E16" s="144">
        <f t="shared" si="0"/>
        <v>2078.1</v>
      </c>
    </row>
    <row r="17" spans="2:8" ht="40.5" customHeight="1" x14ac:dyDescent="0.2">
      <c r="B17" s="15" t="s">
        <v>470</v>
      </c>
      <c r="C17" s="180" t="s">
        <v>471</v>
      </c>
      <c r="D17" s="27">
        <v>3501</v>
      </c>
      <c r="E17" s="144">
        <f t="shared" si="0"/>
        <v>3150.9</v>
      </c>
    </row>
    <row r="18" spans="2:8" ht="38.25" customHeight="1" x14ac:dyDescent="0.2">
      <c r="B18" s="15" t="s">
        <v>472</v>
      </c>
      <c r="C18" s="180" t="s">
        <v>473</v>
      </c>
      <c r="D18" s="27">
        <v>4581</v>
      </c>
      <c r="E18" s="144">
        <f t="shared" si="0"/>
        <v>4122.9000000000005</v>
      </c>
    </row>
    <row r="19" spans="2:8" ht="18" x14ac:dyDescent="0.2">
      <c r="B19" s="553" t="s">
        <v>474</v>
      </c>
      <c r="C19" s="554"/>
      <c r="D19" s="554"/>
      <c r="E19" s="605"/>
    </row>
    <row r="20" spans="2:8" ht="36" x14ac:dyDescent="0.2">
      <c r="B20" s="454" t="s">
        <v>1587</v>
      </c>
      <c r="C20" s="454" t="s">
        <v>1586</v>
      </c>
      <c r="D20" s="443">
        <v>1175</v>
      </c>
      <c r="E20" s="425">
        <f>D20*0.8</f>
        <v>940</v>
      </c>
      <c r="F20" t="s">
        <v>1439</v>
      </c>
    </row>
    <row r="21" spans="2:8" ht="36" x14ac:dyDescent="0.2">
      <c r="B21" s="454" t="s">
        <v>1589</v>
      </c>
      <c r="C21" s="454" t="s">
        <v>1588</v>
      </c>
      <c r="D21" s="443">
        <v>1390</v>
      </c>
      <c r="E21" s="425">
        <f>D21*0.8</f>
        <v>1112</v>
      </c>
      <c r="F21" t="s">
        <v>1439</v>
      </c>
    </row>
    <row r="22" spans="2:8" ht="36" x14ac:dyDescent="0.2">
      <c r="B22" s="454" t="s">
        <v>1591</v>
      </c>
      <c r="C22" s="454" t="s">
        <v>1590</v>
      </c>
      <c r="D22" s="443">
        <v>1603</v>
      </c>
      <c r="E22" s="425">
        <f>D22*0.8</f>
        <v>1282.4000000000001</v>
      </c>
      <c r="F22" t="s">
        <v>1439</v>
      </c>
    </row>
    <row r="23" spans="2:8" ht="24.75" customHeight="1" x14ac:dyDescent="0.2">
      <c r="B23" s="606" t="s">
        <v>475</v>
      </c>
      <c r="C23" s="607"/>
      <c r="D23" s="607"/>
      <c r="E23" s="608"/>
    </row>
    <row r="24" spans="2:8" ht="43.5" customHeight="1" x14ac:dyDescent="0.2">
      <c r="B24" s="149" t="s">
        <v>477</v>
      </c>
      <c r="C24" s="180" t="s">
        <v>524</v>
      </c>
      <c r="D24" s="138" t="s">
        <v>603</v>
      </c>
      <c r="E24" s="144" t="e">
        <f>D24*0.95</f>
        <v>#VALUE!</v>
      </c>
      <c r="F24" t="s">
        <v>521</v>
      </c>
    </row>
    <row r="25" spans="2:8" ht="37.5" customHeight="1" x14ac:dyDescent="0.2">
      <c r="B25" s="15" t="s">
        <v>476</v>
      </c>
      <c r="C25" s="180" t="s">
        <v>525</v>
      </c>
      <c r="D25" s="138" t="s">
        <v>603</v>
      </c>
      <c r="E25" s="144" t="e">
        <f>D25*0.95</f>
        <v>#VALUE!</v>
      </c>
      <c r="F25" t="s">
        <v>521</v>
      </c>
    </row>
    <row r="26" spans="2:8" ht="45" customHeight="1" x14ac:dyDescent="0.2">
      <c r="B26" s="15" t="s">
        <v>526</v>
      </c>
      <c r="C26" s="180" t="s">
        <v>527</v>
      </c>
      <c r="D26" s="138" t="s">
        <v>603</v>
      </c>
      <c r="E26" s="144" t="e">
        <f>D26*0.95</f>
        <v>#VALUE!</v>
      </c>
      <c r="F26" t="s">
        <v>521</v>
      </c>
    </row>
    <row r="27" spans="2:8" ht="17.25" customHeight="1" x14ac:dyDescent="0.2">
      <c r="B27" s="609" t="s">
        <v>528</v>
      </c>
      <c r="C27" s="610"/>
      <c r="D27" s="610"/>
      <c r="E27" s="610"/>
    </row>
    <row r="28" spans="2:8" ht="35.25" customHeight="1" x14ac:dyDescent="0.2">
      <c r="B28" s="15" t="s">
        <v>529</v>
      </c>
      <c r="C28" s="180" t="s">
        <v>530</v>
      </c>
      <c r="D28" s="27" t="s">
        <v>603</v>
      </c>
      <c r="E28" s="144" t="e">
        <f>D28*0.85</f>
        <v>#VALUE!</v>
      </c>
    </row>
    <row r="29" spans="2:8" ht="37.5" customHeight="1" x14ac:dyDescent="0.2">
      <c r="B29" s="15" t="s">
        <v>531</v>
      </c>
      <c r="C29" s="180" t="s">
        <v>532</v>
      </c>
      <c r="D29" s="27" t="s">
        <v>603</v>
      </c>
      <c r="E29" s="144" t="e">
        <f>D29*0.85</f>
        <v>#VALUE!</v>
      </c>
    </row>
    <row r="30" spans="2:8" ht="26.25" customHeight="1" x14ac:dyDescent="0.2">
      <c r="B30" s="15" t="s">
        <v>533</v>
      </c>
      <c r="C30" s="180" t="s">
        <v>534</v>
      </c>
      <c r="D30" s="27" t="s">
        <v>603</v>
      </c>
      <c r="E30" s="144" t="e">
        <f>D30*0.85</f>
        <v>#VALUE!</v>
      </c>
    </row>
    <row r="31" spans="2:8" ht="21" customHeight="1" x14ac:dyDescent="0.2">
      <c r="B31" s="15" t="s">
        <v>535</v>
      </c>
      <c r="C31" s="180" t="s">
        <v>536</v>
      </c>
      <c r="D31" s="27" t="s">
        <v>603</v>
      </c>
      <c r="E31" s="144" t="e">
        <f>D31*0.85</f>
        <v>#VALUE!</v>
      </c>
    </row>
    <row r="32" spans="2:8" ht="21" customHeight="1" x14ac:dyDescent="0.2">
      <c r="B32" s="578" t="s">
        <v>292</v>
      </c>
      <c r="C32" s="611"/>
      <c r="D32" s="611"/>
      <c r="E32" s="611"/>
      <c r="F32" s="611"/>
      <c r="G32" s="611"/>
      <c r="H32" s="612"/>
    </row>
  </sheetData>
  <mergeCells count="13">
    <mergeCell ref="D7:E7"/>
    <mergeCell ref="B9:E9"/>
    <mergeCell ref="B10:E10"/>
    <mergeCell ref="B19:E19"/>
    <mergeCell ref="B23:E23"/>
    <mergeCell ref="B27:E27"/>
    <mergeCell ref="B32:H32"/>
    <mergeCell ref="D1:E1"/>
    <mergeCell ref="D2:E2"/>
    <mergeCell ref="C3:E3"/>
    <mergeCell ref="C4:E4"/>
    <mergeCell ref="C5:E5"/>
    <mergeCell ref="C6:E6"/>
  </mergeCells>
  <hyperlinks>
    <hyperlink ref="C6" r:id="rId1"/>
  </hyperlinks>
  <pageMargins left="0.25" right="0.25" top="0.75" bottom="0.75" header="0.3" footer="0.3"/>
  <pageSetup paperSize="9" scale="7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</vt:i4>
      </vt:variant>
    </vt:vector>
  </HeadingPairs>
  <TitlesOfParts>
    <vt:vector size="11" baseType="lpstr">
      <vt:lpstr>Стандартная серия</vt:lpstr>
      <vt:lpstr>Серия DRIVE</vt:lpstr>
      <vt:lpstr>Серия MAX</vt:lpstr>
      <vt:lpstr>Кюветные лотки без решеток</vt:lpstr>
      <vt:lpstr>Материалы для Благоустройства</vt:lpstr>
      <vt:lpstr>Люки</vt:lpstr>
      <vt:lpstr>Системы грязезащиты</vt:lpstr>
      <vt:lpstr>Трубы ПВХ и Тоннели</vt:lpstr>
      <vt:lpstr>Геоматериалы</vt:lpstr>
      <vt:lpstr>'Серия DRIVE'!Область_печати</vt:lpstr>
      <vt:lpstr>'Стандартная серия'!Область_печати</vt:lpstr>
    </vt:vector>
  </TitlesOfParts>
  <Company>StrPrk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 2</dc:creator>
  <cp:lastModifiedBy>Dom</cp:lastModifiedBy>
  <cp:lastPrinted>2018-01-11T07:58:26Z</cp:lastPrinted>
  <dcterms:created xsi:type="dcterms:W3CDTF">2006-02-20T12:34:59Z</dcterms:created>
  <dcterms:modified xsi:type="dcterms:W3CDTF">2021-07-02T10:59:34Z</dcterms:modified>
</cp:coreProperties>
</file>