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99" activeTab="7"/>
  </bookViews>
  <sheets>
    <sheet name="US Chips" sheetId="1" r:id="rId1"/>
    <sheet name="US PCs" sheetId="2" r:id="rId2"/>
    <sheet name="US inventory" sheetId="7" r:id="rId3"/>
    <sheet name="Europe Chips" sheetId="3" r:id="rId4"/>
    <sheet name="Europe PCs" sheetId="4" r:id="rId5"/>
    <sheet name="Europe inventory" sheetId="8" r:id="rId6"/>
    <sheet name="Brazil Chips" sheetId="5" r:id="rId7"/>
    <sheet name="Brazil PCs" sheetId="6" r:id="rId8"/>
    <sheet name="Brazil invento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6" l="1"/>
  <c r="E7" i="6"/>
  <c r="B8" i="5"/>
  <c r="E7" i="5"/>
  <c r="B8" i="4"/>
  <c r="E7" i="3"/>
  <c r="B8" i="3"/>
  <c r="B8" i="2"/>
  <c r="E7" i="2"/>
  <c r="B8" i="1"/>
  <c r="E7" i="1"/>
  <c r="C12" i="6"/>
  <c r="D12" i="6"/>
  <c r="F12" i="6"/>
  <c r="G12" i="6"/>
  <c r="C12" i="5"/>
  <c r="D12" i="5"/>
  <c r="F12" i="5"/>
  <c r="G12" i="5"/>
  <c r="J9" i="9"/>
  <c r="E9" i="9"/>
  <c r="D13" i="3"/>
  <c r="C13" i="3"/>
  <c r="F13" i="3"/>
  <c r="G13" i="3"/>
  <c r="D14" i="3"/>
  <c r="C14" i="3"/>
  <c r="F14" i="3"/>
  <c r="G14" i="3"/>
  <c r="E11" i="8"/>
  <c r="E10" i="8"/>
  <c r="D13" i="1"/>
  <c r="C13" i="1"/>
  <c r="D12" i="1"/>
  <c r="C12" i="1"/>
  <c r="F12" i="1"/>
  <c r="G12" i="1"/>
  <c r="E11" i="7"/>
  <c r="E10" i="7"/>
  <c r="D11" i="6"/>
  <c r="F11" i="6"/>
  <c r="G11" i="6"/>
  <c r="D11" i="5"/>
  <c r="F11" i="5"/>
  <c r="G11" i="5"/>
  <c r="D11" i="4"/>
  <c r="D12" i="3"/>
  <c r="D11" i="3"/>
  <c r="D11" i="1"/>
  <c r="D11" i="2"/>
  <c r="F11" i="4"/>
  <c r="G11" i="4"/>
  <c r="F12" i="3"/>
  <c r="G12" i="3"/>
  <c r="F11" i="3"/>
  <c r="G11" i="3"/>
  <c r="F11" i="2"/>
  <c r="G11" i="2"/>
  <c r="F11" i="1"/>
  <c r="G11" i="1"/>
  <c r="B6" i="6"/>
  <c r="B6" i="5"/>
  <c r="B6" i="4"/>
  <c r="B6" i="3"/>
  <c r="B6" i="2"/>
  <c r="B6" i="1"/>
</calcChain>
</file>

<file path=xl/sharedStrings.xml><?xml version="1.0" encoding="utf-8"?>
<sst xmlns="http://schemas.openxmlformats.org/spreadsheetml/2006/main" count="119" uniqueCount="25">
  <si>
    <t>Area US</t>
  </si>
  <si>
    <t># of Sales Office:</t>
  </si>
  <si>
    <t>Cost per s.o.</t>
  </si>
  <si>
    <t>Grades</t>
  </si>
  <si>
    <t>Quarter</t>
  </si>
  <si>
    <t>Total</t>
  </si>
  <si>
    <t>Less cost</t>
  </si>
  <si>
    <t>Ad. Cost</t>
  </si>
  <si>
    <t>Area Brazil</t>
  </si>
  <si>
    <t>Total cost</t>
  </si>
  <si>
    <t>Break-even price</t>
  </si>
  <si>
    <t>Quater</t>
  </si>
  <si>
    <t>Chip grade</t>
  </si>
  <si>
    <t>#</t>
  </si>
  <si>
    <t>PC grade</t>
  </si>
  <si>
    <t>Area Europe</t>
  </si>
  <si>
    <t>PC</t>
  </si>
  <si>
    <t>Cost per chip</t>
  </si>
  <si>
    <t>Cost per pc</t>
  </si>
  <si>
    <t>Cost per PC</t>
  </si>
  <si>
    <t>Quantity</t>
  </si>
  <si>
    <t>Value</t>
  </si>
  <si>
    <t>C&amp;A cost</t>
  </si>
  <si>
    <t>Chips sold</t>
  </si>
  <si>
    <t>PCs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</si>
</sst>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7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0" fontId="1" fillId="2" borderId="0" xfId="1"/>
    <xf numFmtId="0" fontId="4" fillId="3" borderId="0" xfId="24"/>
    <xf numFmtId="164" fontId="0" fillId="0" borderId="0" xfId="0" applyNumberFormat="1"/>
    <xf numFmtId="164" fontId="0" fillId="0" borderId="1" xfId="0" applyNumberFormat="1" applyBorder="1"/>
  </cellXfs>
  <cellStyles count="27">
    <cellStyle name="Bad" xfId="24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1" max="2" width="14.6640625" style="1" bestFit="1" customWidth="1"/>
    <col min="3" max="3" width="14.6640625" style="1" customWidth="1"/>
    <col min="4" max="4" width="12.5" style="6" customWidth="1"/>
    <col min="5" max="6" width="10.83203125" style="6"/>
    <col min="7" max="7" width="15" style="6" bestFit="1" customWidth="1"/>
    <col min="8" max="16384" width="10.83203125" style="6"/>
  </cols>
  <sheetData>
    <row r="1" spans="1:8">
      <c r="A1" s="1" t="s">
        <v>0</v>
      </c>
      <c r="B1" s="6"/>
      <c r="C1" s="6"/>
    </row>
    <row r="2" spans="1:8">
      <c r="B2" s="6"/>
      <c r="C2" s="6"/>
    </row>
    <row r="3" spans="1:8">
      <c r="B3" s="6"/>
      <c r="C3" s="6"/>
    </row>
    <row r="4" spans="1:8">
      <c r="A4" s="1" t="s">
        <v>1</v>
      </c>
      <c r="B4" s="6">
        <v>6</v>
      </c>
      <c r="C4" s="6"/>
    </row>
    <row r="5" spans="1:8">
      <c r="A5" s="1" t="s">
        <v>2</v>
      </c>
      <c r="B5" s="6">
        <v>40000</v>
      </c>
      <c r="C5" s="6"/>
    </row>
    <row r="6" spans="1:8">
      <c r="A6" s="1" t="s">
        <v>5</v>
      </c>
      <c r="B6" s="6">
        <f>B4*B5</f>
        <v>240000</v>
      </c>
      <c r="C6" s="6"/>
    </row>
    <row r="7" spans="1:8">
      <c r="A7" s="1" t="s">
        <v>22</v>
      </c>
      <c r="B7" s="6">
        <v>24952</v>
      </c>
      <c r="C7" s="6"/>
      <c r="D7" s="6" t="s">
        <v>23</v>
      </c>
      <c r="E7" s="6">
        <f>3519</f>
        <v>3519</v>
      </c>
    </row>
    <row r="8" spans="1:8">
      <c r="A8" s="1" t="s">
        <v>17</v>
      </c>
      <c r="B8" s="6">
        <f>B7/E7</f>
        <v>7.0906507530548453</v>
      </c>
      <c r="C8" s="6"/>
    </row>
    <row r="9" spans="1:8">
      <c r="B9" s="6"/>
      <c r="C9" s="6"/>
    </row>
    <row r="10" spans="1:8">
      <c r="A10" s="1" t="s">
        <v>4</v>
      </c>
      <c r="B10" s="6" t="s">
        <v>3</v>
      </c>
      <c r="C10" s="6" t="s">
        <v>20</v>
      </c>
      <c r="D10" s="6" t="s">
        <v>6</v>
      </c>
      <c r="E10" s="6" t="s">
        <v>7</v>
      </c>
      <c r="F10" s="6" t="s">
        <v>9</v>
      </c>
      <c r="G10" s="6" t="s">
        <v>10</v>
      </c>
      <c r="H10" s="7"/>
    </row>
    <row r="11" spans="1:8">
      <c r="A11" s="1">
        <v>8</v>
      </c>
      <c r="B11" s="1">
        <v>2</v>
      </c>
      <c r="C11" s="1">
        <v>33341</v>
      </c>
      <c r="D11" s="6">
        <f>B8+'US inventory'!E7</f>
        <v>84.090650753054845</v>
      </c>
      <c r="E11" s="6">
        <v>10000</v>
      </c>
      <c r="F11" s="6">
        <f>D11*C11+E11</f>
        <v>2813666.3867576015</v>
      </c>
      <c r="G11" s="6">
        <f>F11/C11</f>
        <v>84.390581768921194</v>
      </c>
    </row>
    <row r="12" spans="1:8">
      <c r="A12" s="1">
        <v>9</v>
      </c>
      <c r="B12" s="1">
        <v>2</v>
      </c>
      <c r="C12" s="1">
        <f>'US inventory'!C10+'US Chips'!C11</f>
        <v>63163</v>
      </c>
      <c r="D12" s="6">
        <f>'US inventory'!E10</f>
        <v>76.398665414794451</v>
      </c>
      <c r="F12" s="6">
        <f>D12*C12+E12</f>
        <v>4825568.9035946615</v>
      </c>
      <c r="G12" s="6">
        <f>F12/C12</f>
        <v>76.398665414794451</v>
      </c>
    </row>
    <row r="13" spans="1:8">
      <c r="A13" s="1">
        <v>9</v>
      </c>
      <c r="B13" s="1">
        <v>3</v>
      </c>
      <c r="C13" s="1">
        <f>'US inventory'!C11</f>
        <v>20000</v>
      </c>
      <c r="D13" s="6">
        <f>'US inventory'!E11</f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25" zoomScaleNormal="125" zoomScalePageLayoutView="125" workbookViewId="0">
      <selection activeCell="B8" sqref="B8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3" width="14.6640625" style="1" customWidth="1"/>
    <col min="4" max="4" width="12.5" style="1" customWidth="1"/>
    <col min="5" max="6" width="10.83203125" style="1"/>
    <col min="7" max="7" width="15" style="1" bestFit="1" customWidth="1"/>
    <col min="8" max="16384" width="10.83203125" style="1"/>
  </cols>
  <sheetData>
    <row r="1" spans="1:8">
      <c r="A1" s="1" t="s">
        <v>0</v>
      </c>
    </row>
    <row r="4" spans="1:8">
      <c r="A4" s="1" t="s">
        <v>1</v>
      </c>
      <c r="B4" s="1">
        <v>6</v>
      </c>
    </row>
    <row r="5" spans="1:8">
      <c r="A5" s="1" t="s">
        <v>2</v>
      </c>
      <c r="B5" s="1">
        <v>40000</v>
      </c>
    </row>
    <row r="6" spans="1:8">
      <c r="A6" s="1" t="s">
        <v>5</v>
      </c>
      <c r="B6" s="1">
        <f>B4*B5</f>
        <v>240000</v>
      </c>
    </row>
    <row r="7" spans="1:8">
      <c r="A7" s="1" t="s">
        <v>22</v>
      </c>
      <c r="B7" s="1">
        <v>397080</v>
      </c>
      <c r="D7" s="1" t="s">
        <v>24</v>
      </c>
      <c r="E7" s="1">
        <f>12000</f>
        <v>12000</v>
      </c>
    </row>
    <row r="8" spans="1:8">
      <c r="A8" s="1" t="s">
        <v>18</v>
      </c>
      <c r="B8" s="1">
        <f>B7/E7</f>
        <v>33.090000000000003</v>
      </c>
    </row>
    <row r="10" spans="1:8">
      <c r="A10" s="1" t="s">
        <v>4</v>
      </c>
      <c r="B10" s="1" t="s">
        <v>3</v>
      </c>
      <c r="C10" s="1" t="s">
        <v>20</v>
      </c>
      <c r="D10" s="1" t="s">
        <v>6</v>
      </c>
      <c r="E10" s="1" t="s">
        <v>7</v>
      </c>
      <c r="F10" s="1" t="s">
        <v>9</v>
      </c>
      <c r="G10" s="1" t="s">
        <v>10</v>
      </c>
      <c r="H10" s="2"/>
    </row>
    <row r="11" spans="1:8">
      <c r="A11" s="1">
        <v>8</v>
      </c>
      <c r="B11" s="1">
        <v>1</v>
      </c>
      <c r="C11" s="1">
        <v>12000</v>
      </c>
      <c r="D11" s="1">
        <f>205+B8</f>
        <v>238.09</v>
      </c>
      <c r="E11" s="1">
        <v>20000</v>
      </c>
      <c r="F11" s="1">
        <f>D11*C11+E11</f>
        <v>2877080</v>
      </c>
      <c r="G11" s="1">
        <f>F11/C11</f>
        <v>239.75666666666666</v>
      </c>
    </row>
    <row r="30" spans="2:3">
      <c r="B30" s="2"/>
      <c r="C3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25" zoomScaleNormal="125" zoomScalePageLayoutView="125" workbookViewId="0">
      <selection activeCell="G7" sqref="G7"/>
    </sheetView>
  </sheetViews>
  <sheetFormatPr baseColWidth="10" defaultRowHeight="15" x14ac:dyDescent="0"/>
  <cols>
    <col min="1" max="1" width="11.83203125" bestFit="1" customWidth="1"/>
    <col min="6" max="6" width="10.83203125" style="4"/>
  </cols>
  <sheetData>
    <row r="1" spans="1:9">
      <c r="A1" t="s">
        <v>0</v>
      </c>
    </row>
    <row r="3" spans="1:9">
      <c r="A3" t="s">
        <v>17</v>
      </c>
      <c r="B3">
        <v>1</v>
      </c>
    </row>
    <row r="4" spans="1:9">
      <c r="A4" t="s">
        <v>19</v>
      </c>
      <c r="B4">
        <v>10</v>
      </c>
    </row>
    <row r="6" spans="1:9">
      <c r="A6" t="s">
        <v>11</v>
      </c>
      <c r="B6" t="s">
        <v>12</v>
      </c>
      <c r="C6" t="s">
        <v>13</v>
      </c>
      <c r="D6" t="s">
        <v>21</v>
      </c>
      <c r="E6" t="s">
        <v>6</v>
      </c>
      <c r="G6" t="s">
        <v>14</v>
      </c>
      <c r="H6" t="s">
        <v>13</v>
      </c>
      <c r="I6" t="s">
        <v>6</v>
      </c>
    </row>
    <row r="7" spans="1:9">
      <c r="A7">
        <v>7</v>
      </c>
      <c r="B7">
        <v>2</v>
      </c>
      <c r="C7">
        <v>33341</v>
      </c>
      <c r="E7">
        <v>77</v>
      </c>
    </row>
    <row r="8" spans="1:9">
      <c r="A8" s="5">
        <v>8</v>
      </c>
      <c r="B8" s="5">
        <v>2</v>
      </c>
      <c r="C8" s="5">
        <v>29822</v>
      </c>
      <c r="D8" s="5"/>
      <c r="E8" s="5">
        <v>77</v>
      </c>
    </row>
    <row r="9" spans="1:9">
      <c r="A9">
        <v>8</v>
      </c>
      <c r="B9">
        <v>3</v>
      </c>
      <c r="C9">
        <v>20000</v>
      </c>
      <c r="E9">
        <v>72</v>
      </c>
    </row>
    <row r="10" spans="1:9">
      <c r="A10">
        <v>9</v>
      </c>
      <c r="B10">
        <v>2</v>
      </c>
      <c r="C10">
        <v>29822</v>
      </c>
      <c r="D10">
        <v>2278361</v>
      </c>
      <c r="E10">
        <f>D10/C10</f>
        <v>76.398665414794451</v>
      </c>
    </row>
    <row r="11" spans="1:9">
      <c r="A11">
        <v>9</v>
      </c>
      <c r="B11">
        <v>3</v>
      </c>
      <c r="C11">
        <v>20000</v>
      </c>
      <c r="D11">
        <v>1440000</v>
      </c>
      <c r="E11">
        <f>D11/C11</f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25" zoomScaleNormal="125" zoomScalePageLayoutView="125" workbookViewId="0">
      <selection activeCell="E7" sqref="E7"/>
    </sheetView>
  </sheetViews>
  <sheetFormatPr baseColWidth="10" defaultRowHeight="15" x14ac:dyDescent="0"/>
  <cols>
    <col min="1" max="2" width="14.6640625" style="1" bestFit="1" customWidth="1"/>
    <col min="3" max="3" width="14.6640625" style="6" customWidth="1"/>
    <col min="4" max="4" width="12.5" style="6" customWidth="1"/>
    <col min="5" max="7" width="10.83203125" style="6"/>
    <col min="8" max="16384" width="10.83203125" style="1"/>
  </cols>
  <sheetData>
    <row r="1" spans="1:8">
      <c r="A1" s="1" t="s">
        <v>0</v>
      </c>
    </row>
    <row r="4" spans="1:8">
      <c r="A4" s="1" t="s">
        <v>1</v>
      </c>
      <c r="B4" s="1">
        <v>6</v>
      </c>
    </row>
    <row r="5" spans="1:8">
      <c r="A5" s="1" t="s">
        <v>2</v>
      </c>
      <c r="B5" s="1">
        <v>30000</v>
      </c>
    </row>
    <row r="6" spans="1:8">
      <c r="A6" s="1" t="s">
        <v>5</v>
      </c>
      <c r="B6" s="1">
        <f>B4*B5</f>
        <v>180000</v>
      </c>
    </row>
    <row r="7" spans="1:8">
      <c r="A7" s="1" t="s">
        <v>22</v>
      </c>
      <c r="B7" s="1">
        <v>54593</v>
      </c>
      <c r="D7" s="6" t="s">
        <v>23</v>
      </c>
      <c r="E7" s="6">
        <f>2438+4162</f>
        <v>6600</v>
      </c>
    </row>
    <row r="8" spans="1:8">
      <c r="A8" s="1" t="s">
        <v>17</v>
      </c>
      <c r="B8" s="6">
        <f>B7/E7</f>
        <v>8.2716666666666665</v>
      </c>
    </row>
    <row r="10" spans="1:8">
      <c r="A10" s="1" t="s">
        <v>4</v>
      </c>
      <c r="B10" s="1" t="s">
        <v>3</v>
      </c>
      <c r="C10" s="6" t="s">
        <v>20</v>
      </c>
      <c r="D10" s="6" t="s">
        <v>6</v>
      </c>
      <c r="E10" s="6" t="s">
        <v>7</v>
      </c>
      <c r="F10" s="6" t="s">
        <v>9</v>
      </c>
      <c r="G10" s="6" t="s">
        <v>10</v>
      </c>
      <c r="H10" s="2"/>
    </row>
    <row r="11" spans="1:8">
      <c r="A11" s="1">
        <v>8</v>
      </c>
      <c r="B11" s="1">
        <v>2</v>
      </c>
      <c r="C11" s="6">
        <v>27772</v>
      </c>
      <c r="D11" s="6">
        <f>$B8+'Europe inventory'!E7</f>
        <v>84.271666666666661</v>
      </c>
      <c r="E11" s="6">
        <v>5000</v>
      </c>
      <c r="F11" s="6">
        <f>D11*C11+E11</f>
        <v>2345392.7266666666</v>
      </c>
      <c r="G11" s="6">
        <f>F11/C11</f>
        <v>84.451704114455808</v>
      </c>
    </row>
    <row r="12" spans="1:8">
      <c r="A12" s="1">
        <v>8</v>
      </c>
      <c r="B12" s="1">
        <v>4</v>
      </c>
      <c r="C12" s="6">
        <v>4162</v>
      </c>
      <c r="D12" s="6">
        <f>B8+'Europe inventory'!E8</f>
        <v>107.27166666666666</v>
      </c>
      <c r="E12" s="6">
        <v>5000</v>
      </c>
      <c r="F12" s="6">
        <f>D12*C12+E12</f>
        <v>451464.67666666664</v>
      </c>
      <c r="G12" s="6">
        <f>F12/C12</f>
        <v>108.47301217363446</v>
      </c>
    </row>
    <row r="13" spans="1:8">
      <c r="A13" s="1">
        <v>9</v>
      </c>
      <c r="B13" s="1">
        <v>2</v>
      </c>
      <c r="C13" s="6">
        <f>'Europe inventory'!C10</f>
        <v>25334</v>
      </c>
      <c r="D13" s="6">
        <f>'Europe inventory'!E10</f>
        <v>75.320359990526569</v>
      </c>
      <c r="F13" s="6">
        <f t="shared" ref="F13:F14" si="0">D13*C13+E13</f>
        <v>1908166</v>
      </c>
      <c r="G13" s="6">
        <f t="shared" ref="G13:G14" si="1">F13/C13</f>
        <v>75.320359990526569</v>
      </c>
    </row>
    <row r="14" spans="1:8">
      <c r="A14" s="1">
        <v>9</v>
      </c>
      <c r="B14" s="1">
        <v>3</v>
      </c>
      <c r="C14" s="6">
        <f>'Europe inventory'!C11</f>
        <v>20000</v>
      </c>
      <c r="D14" s="6">
        <f>'Europe inventory'!E11</f>
        <v>72</v>
      </c>
      <c r="F14" s="6">
        <f t="shared" si="0"/>
        <v>1440000</v>
      </c>
      <c r="G14" s="6">
        <f t="shared" si="1"/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3" width="14.6640625" style="6" customWidth="1"/>
    <col min="4" max="4" width="12.5" style="6" customWidth="1"/>
    <col min="5" max="7" width="10.83203125" style="6"/>
    <col min="8" max="16384" width="10.83203125" style="1"/>
  </cols>
  <sheetData>
    <row r="1" spans="1:8">
      <c r="A1" s="1" t="s">
        <v>15</v>
      </c>
    </row>
    <row r="4" spans="1:8">
      <c r="A4" s="1" t="s">
        <v>1</v>
      </c>
      <c r="B4" s="1">
        <v>6</v>
      </c>
    </row>
    <row r="5" spans="1:8">
      <c r="A5" s="1" t="s">
        <v>2</v>
      </c>
      <c r="B5" s="1">
        <v>30000</v>
      </c>
    </row>
    <row r="6" spans="1:8">
      <c r="A6" s="1" t="s">
        <v>5</v>
      </c>
      <c r="B6" s="1">
        <f>B4*B5</f>
        <v>180000</v>
      </c>
    </row>
    <row r="7" spans="1:8">
      <c r="A7" s="1" t="s">
        <v>22</v>
      </c>
      <c r="B7" s="1">
        <v>248150</v>
      </c>
      <c r="D7" s="6" t="s">
        <v>24</v>
      </c>
      <c r="E7" s="6">
        <v>6000</v>
      </c>
    </row>
    <row r="8" spans="1:8">
      <c r="A8" s="1" t="s">
        <v>19</v>
      </c>
      <c r="B8" s="6">
        <f>B7/E7</f>
        <v>41.358333333333334</v>
      </c>
    </row>
    <row r="10" spans="1:8">
      <c r="A10" s="1" t="s">
        <v>4</v>
      </c>
      <c r="B10" s="1" t="s">
        <v>3</v>
      </c>
      <c r="C10" s="6" t="s">
        <v>20</v>
      </c>
      <c r="D10" s="6" t="s">
        <v>6</v>
      </c>
      <c r="E10" s="6" t="s">
        <v>7</v>
      </c>
      <c r="F10" s="6" t="s">
        <v>9</v>
      </c>
      <c r="G10" s="6" t="s">
        <v>10</v>
      </c>
      <c r="H10" s="2"/>
    </row>
    <row r="11" spans="1:8">
      <c r="A11" s="1">
        <v>8</v>
      </c>
      <c r="B11" s="1">
        <v>1</v>
      </c>
      <c r="C11" s="6">
        <v>6000</v>
      </c>
      <c r="D11" s="6">
        <f>B8+'Europe inventory'!J7</f>
        <v>380.35833333333335</v>
      </c>
      <c r="E11" s="6">
        <v>10000</v>
      </c>
      <c r="F11" s="6">
        <f>D11*C11+E11</f>
        <v>2292150</v>
      </c>
      <c r="G11" s="6">
        <f>F11/C11</f>
        <v>382.02499999999998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25" zoomScaleNormal="125" zoomScalePageLayoutView="125" workbookViewId="0">
      <selection activeCell="E12" sqref="E12"/>
    </sheetView>
  </sheetViews>
  <sheetFormatPr baseColWidth="10" defaultRowHeight="15" x14ac:dyDescent="0"/>
  <cols>
    <col min="1" max="1" width="11.83203125" bestFit="1" customWidth="1"/>
    <col min="6" max="6" width="10.83203125" style="4"/>
  </cols>
  <sheetData>
    <row r="1" spans="1:10">
      <c r="A1" t="s">
        <v>15</v>
      </c>
    </row>
    <row r="3" spans="1:10">
      <c r="A3" t="s">
        <v>17</v>
      </c>
      <c r="B3">
        <v>1.2</v>
      </c>
    </row>
    <row r="4" spans="1:10">
      <c r="A4" t="s">
        <v>19</v>
      </c>
      <c r="B4">
        <v>12</v>
      </c>
    </row>
    <row r="6" spans="1:10">
      <c r="A6" t="s">
        <v>11</v>
      </c>
      <c r="B6" t="s">
        <v>12</v>
      </c>
      <c r="C6" t="s">
        <v>13</v>
      </c>
      <c r="D6" t="s">
        <v>21</v>
      </c>
      <c r="E6" t="s">
        <v>6</v>
      </c>
      <c r="G6" t="s">
        <v>14</v>
      </c>
      <c r="H6" t="s">
        <v>13</v>
      </c>
      <c r="I6" t="s">
        <v>21</v>
      </c>
      <c r="J6" t="s">
        <v>6</v>
      </c>
    </row>
    <row r="7" spans="1:10">
      <c r="A7">
        <v>7</v>
      </c>
      <c r="B7">
        <v>2</v>
      </c>
      <c r="C7">
        <v>27772</v>
      </c>
      <c r="E7">
        <v>76</v>
      </c>
      <c r="G7">
        <v>1</v>
      </c>
      <c r="H7">
        <v>6000</v>
      </c>
      <c r="J7">
        <v>339</v>
      </c>
    </row>
    <row r="8" spans="1:10">
      <c r="A8">
        <v>7</v>
      </c>
      <c r="B8">
        <v>4</v>
      </c>
      <c r="C8">
        <v>4162</v>
      </c>
      <c r="E8">
        <v>99</v>
      </c>
    </row>
    <row r="9" spans="1:10">
      <c r="A9" s="5">
        <v>8</v>
      </c>
      <c r="B9" s="5">
        <v>2</v>
      </c>
      <c r="C9" s="5">
        <v>25334</v>
      </c>
      <c r="D9" s="5"/>
      <c r="E9" s="5">
        <v>76</v>
      </c>
    </row>
    <row r="10" spans="1:10">
      <c r="A10">
        <v>9</v>
      </c>
      <c r="B10">
        <v>2</v>
      </c>
      <c r="C10">
        <v>25334</v>
      </c>
      <c r="D10">
        <v>1908166</v>
      </c>
      <c r="E10">
        <f>D10/C10</f>
        <v>75.320359990526569</v>
      </c>
    </row>
    <row r="11" spans="1:10">
      <c r="A11">
        <v>9</v>
      </c>
      <c r="B11">
        <v>3</v>
      </c>
      <c r="C11">
        <v>20000</v>
      </c>
      <c r="D11">
        <v>1440000</v>
      </c>
      <c r="E11">
        <f>D11/C11</f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1" max="2" width="14.6640625" style="1" bestFit="1" customWidth="1"/>
    <col min="3" max="3" width="14.6640625" style="6" customWidth="1"/>
    <col min="4" max="4" width="12.5" style="6" customWidth="1"/>
    <col min="5" max="6" width="10.83203125" style="6"/>
    <col min="7" max="7" width="15" style="6" bestFit="1" customWidth="1"/>
    <col min="8" max="16384" width="10.83203125" style="1"/>
  </cols>
  <sheetData>
    <row r="1" spans="1:8">
      <c r="A1" s="1" t="s">
        <v>8</v>
      </c>
    </row>
    <row r="4" spans="1:8">
      <c r="A4" s="1" t="s">
        <v>1</v>
      </c>
      <c r="B4" s="1">
        <v>6</v>
      </c>
    </row>
    <row r="5" spans="1:8">
      <c r="A5" s="1" t="s">
        <v>2</v>
      </c>
      <c r="B5" s="1">
        <v>45000</v>
      </c>
    </row>
    <row r="6" spans="1:8">
      <c r="A6" s="1" t="s">
        <v>5</v>
      </c>
      <c r="B6" s="1">
        <f>B4*B5</f>
        <v>270000</v>
      </c>
    </row>
    <row r="7" spans="1:8">
      <c r="A7" s="1" t="s">
        <v>22</v>
      </c>
      <c r="B7" s="1">
        <v>65063</v>
      </c>
      <c r="D7" s="6" t="s">
        <v>23</v>
      </c>
      <c r="E7" s="6">
        <f>2768</f>
        <v>2768</v>
      </c>
    </row>
    <row r="8" spans="1:8">
      <c r="A8" s="1" t="s">
        <v>17</v>
      </c>
      <c r="B8" s="6">
        <f>B7/E7</f>
        <v>23.505419075144509</v>
      </c>
    </row>
    <row r="10" spans="1:8">
      <c r="A10" s="1" t="s">
        <v>4</v>
      </c>
      <c r="B10" s="1" t="s">
        <v>3</v>
      </c>
      <c r="C10" s="6" t="s">
        <v>20</v>
      </c>
      <c r="D10" s="6" t="s">
        <v>6</v>
      </c>
      <c r="E10" s="6" t="s">
        <v>7</v>
      </c>
      <c r="F10" s="6" t="s">
        <v>9</v>
      </c>
      <c r="G10" s="6" t="s">
        <v>10</v>
      </c>
      <c r="H10" s="2"/>
    </row>
    <row r="11" spans="1:8">
      <c r="A11" s="1">
        <v>8</v>
      </c>
      <c r="B11" s="1">
        <v>3</v>
      </c>
      <c r="C11" s="6">
        <v>8000</v>
      </c>
      <c r="D11" s="6">
        <f>13+'Brazil inventory'!E7</f>
        <v>300</v>
      </c>
      <c r="E11" s="6">
        <v>10000</v>
      </c>
      <c r="F11" s="6">
        <f>C11*D11+E11</f>
        <v>2410000</v>
      </c>
      <c r="G11" s="6">
        <f>F11/C11</f>
        <v>301.25</v>
      </c>
    </row>
    <row r="12" spans="1:8">
      <c r="A12" s="1">
        <v>9</v>
      </c>
      <c r="B12" s="1">
        <v>3</v>
      </c>
      <c r="C12" s="6">
        <f>'Brazil inventory'!C9</f>
        <v>5232</v>
      </c>
      <c r="D12" s="6">
        <f>'Brazil inventory'!E9</f>
        <v>287</v>
      </c>
      <c r="F12" s="6">
        <f>C12*D12+E12</f>
        <v>1501584</v>
      </c>
      <c r="G12" s="6">
        <f>F12/C12</f>
        <v>287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25" zoomScaleNormal="125" zoomScalePageLayoutView="125" workbookViewId="0">
      <selection activeCell="B9" sqref="B9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3" width="14.6640625" style="6" customWidth="1"/>
    <col min="4" max="4" width="12.5" style="6" customWidth="1"/>
    <col min="5" max="5" width="11" style="6" bestFit="1" customWidth="1"/>
    <col min="6" max="6" width="11.83203125" style="6" bestFit="1" customWidth="1"/>
    <col min="7" max="7" width="15.1640625" style="6" bestFit="1" customWidth="1"/>
    <col min="8" max="16384" width="10.83203125" style="1"/>
  </cols>
  <sheetData>
    <row r="1" spans="1:8">
      <c r="A1" s="1" t="s">
        <v>8</v>
      </c>
    </row>
    <row r="4" spans="1:8">
      <c r="A4" s="1" t="s">
        <v>1</v>
      </c>
      <c r="B4" s="1">
        <v>6</v>
      </c>
    </row>
    <row r="5" spans="1:8">
      <c r="A5" s="1" t="s">
        <v>2</v>
      </c>
      <c r="B5" s="1">
        <v>45000</v>
      </c>
    </row>
    <row r="6" spans="1:8">
      <c r="A6" s="1" t="s">
        <v>5</v>
      </c>
      <c r="B6" s="1">
        <f>B4*B5</f>
        <v>270000</v>
      </c>
    </row>
    <row r="7" spans="1:8">
      <c r="A7" s="1" t="s">
        <v>22</v>
      </c>
      <c r="B7" s="1">
        <v>413245</v>
      </c>
      <c r="D7" s="6" t="s">
        <v>24</v>
      </c>
      <c r="E7" s="6">
        <f>2747</f>
        <v>2747</v>
      </c>
    </row>
    <row r="8" spans="1:8">
      <c r="A8" s="1" t="s">
        <v>19</v>
      </c>
      <c r="B8" s="6">
        <f>B7/E7</f>
        <v>150.43502002184201</v>
      </c>
    </row>
    <row r="10" spans="1:8">
      <c r="A10" s="1" t="s">
        <v>4</v>
      </c>
      <c r="B10" s="1" t="s">
        <v>3</v>
      </c>
      <c r="C10" s="6" t="s">
        <v>20</v>
      </c>
      <c r="D10" s="6" t="s">
        <v>6</v>
      </c>
      <c r="E10" s="6" t="s">
        <v>7</v>
      </c>
      <c r="F10" s="6" t="s">
        <v>9</v>
      </c>
      <c r="G10" s="6" t="s">
        <v>10</v>
      </c>
      <c r="H10" s="2"/>
    </row>
    <row r="11" spans="1:8">
      <c r="A11" s="1">
        <v>8</v>
      </c>
      <c r="B11" s="1">
        <v>0</v>
      </c>
      <c r="C11" s="6">
        <v>18001</v>
      </c>
      <c r="D11" s="6">
        <f>B8+'Brazil inventory'!J7</f>
        <v>1034.4350200218421</v>
      </c>
      <c r="E11" s="6">
        <v>30000</v>
      </c>
      <c r="F11" s="6">
        <f>C11*D11+E11</f>
        <v>18650864.795413181</v>
      </c>
      <c r="G11" s="6">
        <f>F11/C11</f>
        <v>1036.1015941010601</v>
      </c>
    </row>
    <row r="12" spans="1:8">
      <c r="A12" s="1">
        <v>9</v>
      </c>
      <c r="B12" s="1">
        <v>0</v>
      </c>
      <c r="C12" s="6">
        <f>'Brazil inventory'!H9</f>
        <v>15254</v>
      </c>
      <c r="D12" s="6">
        <f>'Brazil inventory'!J9</f>
        <v>884</v>
      </c>
      <c r="F12" s="6">
        <f>C12*D12+E12</f>
        <v>13484536</v>
      </c>
      <c r="G12" s="6">
        <f>F12/C12</f>
        <v>884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25" zoomScaleNormal="125" zoomScalePageLayoutView="125" workbookViewId="0">
      <selection activeCell="J10" sqref="J10"/>
    </sheetView>
  </sheetViews>
  <sheetFormatPr baseColWidth="10" defaultRowHeight="15" x14ac:dyDescent="0"/>
  <cols>
    <col min="1" max="1" width="11.83203125" bestFit="1" customWidth="1"/>
    <col min="6" max="6" width="10.83203125" style="4"/>
  </cols>
  <sheetData>
    <row r="1" spans="1:10">
      <c r="A1" t="s">
        <v>8</v>
      </c>
    </row>
    <row r="3" spans="1:10">
      <c r="A3" t="s">
        <v>17</v>
      </c>
      <c r="B3">
        <v>2.4</v>
      </c>
    </row>
    <row r="4" spans="1:10">
      <c r="A4" t="s">
        <v>19</v>
      </c>
      <c r="B4">
        <v>24</v>
      </c>
    </row>
    <row r="6" spans="1:10">
      <c r="A6" t="s">
        <v>11</v>
      </c>
      <c r="B6" t="s">
        <v>12</v>
      </c>
      <c r="C6" t="s">
        <v>13</v>
      </c>
      <c r="D6" t="s">
        <v>21</v>
      </c>
      <c r="E6" t="s">
        <v>6</v>
      </c>
      <c r="G6" t="s">
        <v>16</v>
      </c>
      <c r="H6" t="s">
        <v>13</v>
      </c>
      <c r="I6" t="s">
        <v>21</v>
      </c>
      <c r="J6" t="s">
        <v>6</v>
      </c>
    </row>
    <row r="7" spans="1:10">
      <c r="A7">
        <v>7</v>
      </c>
      <c r="B7">
        <v>3</v>
      </c>
      <c r="C7">
        <v>8000</v>
      </c>
      <c r="E7">
        <v>287</v>
      </c>
      <c r="G7">
        <v>0</v>
      </c>
      <c r="H7">
        <v>18001</v>
      </c>
      <c r="J7">
        <v>884</v>
      </c>
    </row>
    <row r="8" spans="1:10">
      <c r="A8" s="5">
        <v>8</v>
      </c>
      <c r="B8" s="5">
        <v>3</v>
      </c>
      <c r="C8" s="5">
        <v>5232</v>
      </c>
      <c r="D8" s="5"/>
      <c r="E8" s="5">
        <v>287</v>
      </c>
      <c r="G8">
        <v>0</v>
      </c>
      <c r="H8">
        <v>15254</v>
      </c>
      <c r="J8">
        <v>884</v>
      </c>
    </row>
    <row r="9" spans="1:10">
      <c r="A9">
        <v>9</v>
      </c>
      <c r="B9">
        <v>3</v>
      </c>
      <c r="C9">
        <v>5232</v>
      </c>
      <c r="D9">
        <v>1501584</v>
      </c>
      <c r="E9">
        <f>D9/C9</f>
        <v>287</v>
      </c>
      <c r="G9">
        <v>0</v>
      </c>
      <c r="H9">
        <v>15254</v>
      </c>
      <c r="I9">
        <v>13484536</v>
      </c>
      <c r="J9">
        <f>I9/H9</f>
        <v>884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Chips</vt:lpstr>
      <vt:lpstr>US PCs</vt:lpstr>
      <vt:lpstr>US inventory</vt:lpstr>
      <vt:lpstr>Europe Chips</vt:lpstr>
      <vt:lpstr>Europe PCs</vt:lpstr>
      <vt:lpstr>Europe inventory</vt:lpstr>
      <vt:lpstr>Brazil Chips</vt:lpstr>
      <vt:lpstr>Brazil PCs</vt:lpstr>
      <vt:lpstr>Brazil inventory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2013-05-06T20:42:28Z</dcterms:created>
  <dcterms:modified xsi:type="dcterms:W3CDTF">2013-05-14T08:38:06Z</dcterms:modified>
</cp:coreProperties>
</file>