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Analysis\"/>
    </mc:Choice>
  </mc:AlternateContent>
  <bookViews>
    <workbookView xWindow="0" yWindow="0" windowWidth="7470" windowHeight="0" firstSheet="2" activeTab="2"/>
  </bookViews>
  <sheets>
    <sheet name="Raw_Data_pt1.1" sheetId="1" r:id="rId1"/>
    <sheet name="Raw_Data_pt1.2" sheetId="6" r:id="rId2"/>
    <sheet name="Matlab_Data" sheetId="4" r:id="rId3"/>
    <sheet name="Key" sheetId="3" r:id="rId4"/>
    <sheet name="Unknown_Data" sheetId="5" r:id="rId5"/>
    <sheet name="Calibration_Data_Allie" sheetId="8" r:id="rId6"/>
    <sheet name="Calibration_Data_Dana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2" i="4" l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47" i="4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32" i="4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17" i="4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02" i="4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172" i="4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58" i="4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57" i="4"/>
  <c r="B152" i="4"/>
  <c r="B153" i="4" s="1"/>
  <c r="B154" i="4" s="1"/>
  <c r="B155" i="4" s="1"/>
  <c r="B156" i="4" s="1"/>
  <c r="B147" i="4"/>
  <c r="B148" i="4" s="1"/>
  <c r="B149" i="4" s="1"/>
  <c r="B150" i="4" s="1"/>
  <c r="B151" i="4" s="1"/>
  <c r="B142" i="4"/>
  <c r="B143" i="4" s="1"/>
  <c r="B144" i="4" s="1"/>
  <c r="B145" i="4" s="1"/>
  <c r="B146" i="4" s="1"/>
  <c r="B137" i="4"/>
  <c r="B138" i="4" s="1"/>
  <c r="B139" i="4" s="1"/>
  <c r="B140" i="4" s="1"/>
  <c r="B141" i="4" s="1"/>
  <c r="B132" i="4"/>
  <c r="B133" i="4" s="1"/>
  <c r="B134" i="4" s="1"/>
  <c r="B135" i="4" s="1"/>
  <c r="B136" i="4" s="1"/>
  <c r="B127" i="4"/>
  <c r="B128" i="4" s="1"/>
  <c r="B129" i="4" s="1"/>
  <c r="B130" i="4" s="1"/>
  <c r="B131" i="4" s="1"/>
  <c r="B122" i="4"/>
  <c r="B123" i="4" s="1"/>
  <c r="B124" i="4" s="1"/>
  <c r="B125" i="4" s="1"/>
  <c r="B126" i="4" s="1"/>
  <c r="B117" i="4"/>
  <c r="B118" i="4" s="1"/>
  <c r="B119" i="4" s="1"/>
  <c r="B120" i="4" s="1"/>
  <c r="B121" i="4" s="1"/>
  <c r="B112" i="4"/>
  <c r="B113" i="4" s="1"/>
  <c r="B114" i="4" s="1"/>
  <c r="B115" i="4" s="1"/>
  <c r="B116" i="4" s="1"/>
  <c r="B107" i="4"/>
  <c r="B108" i="4" s="1"/>
  <c r="B109" i="4" s="1"/>
  <c r="B110" i="4" s="1"/>
  <c r="B111" i="4" s="1"/>
  <c r="B102" i="4"/>
  <c r="B103" i="4" s="1"/>
  <c r="B104" i="4" s="1"/>
  <c r="B105" i="4" s="1"/>
  <c r="B106" i="4" s="1"/>
  <c r="B97" i="4"/>
  <c r="B98" i="4" s="1"/>
  <c r="B99" i="4" s="1"/>
  <c r="B100" i="4" s="1"/>
  <c r="B101" i="4" s="1"/>
  <c r="B92" i="4"/>
  <c r="B93" i="4" s="1"/>
  <c r="B94" i="4" s="1"/>
  <c r="B95" i="4" s="1"/>
  <c r="B96" i="4" s="1"/>
  <c r="B87" i="4"/>
  <c r="B88" i="4" s="1"/>
  <c r="B89" i="4" s="1"/>
  <c r="B90" i="4" s="1"/>
  <c r="B91" i="4" s="1"/>
  <c r="B82" i="4"/>
  <c r="B83" i="4" s="1"/>
  <c r="B84" i="4" s="1"/>
  <c r="B85" i="4" s="1"/>
  <c r="B86" i="4" s="1"/>
  <c r="B77" i="4"/>
  <c r="B78" i="4" s="1"/>
  <c r="B79" i="4" s="1"/>
  <c r="B80" i="4" s="1"/>
  <c r="B81" i="4" s="1"/>
  <c r="B72" i="4"/>
  <c r="B73" i="4" s="1"/>
  <c r="B74" i="4" s="1"/>
  <c r="B75" i="4" s="1"/>
  <c r="B76" i="4" s="1"/>
  <c r="B67" i="4"/>
  <c r="B68" i="4" s="1"/>
  <c r="B69" i="4" s="1"/>
  <c r="B70" i="4" s="1"/>
  <c r="B71" i="4" s="1"/>
  <c r="B62" i="4"/>
  <c r="B63" i="4" s="1"/>
  <c r="B64" i="4" s="1"/>
  <c r="B65" i="4" s="1"/>
  <c r="B66" i="4" s="1"/>
  <c r="B57" i="4"/>
  <c r="B58" i="4" s="1"/>
  <c r="B59" i="4" s="1"/>
  <c r="B60" i="4" s="1"/>
  <c r="B61" i="4" s="1"/>
  <c r="B52" i="4"/>
  <c r="B53" i="4" s="1"/>
  <c r="B54" i="4" s="1"/>
  <c r="B55" i="4" s="1"/>
  <c r="B56" i="4" s="1"/>
  <c r="B47" i="4"/>
  <c r="B48" i="4" s="1"/>
  <c r="B49" i="4" s="1"/>
  <c r="B50" i="4" s="1"/>
  <c r="B51" i="4" s="1"/>
  <c r="B42" i="4"/>
  <c r="B43" i="4" s="1"/>
  <c r="B44" i="4" s="1"/>
  <c r="B45" i="4" s="1"/>
  <c r="B46" i="4" s="1"/>
  <c r="B37" i="4"/>
  <c r="B38" i="4" s="1"/>
  <c r="B39" i="4" s="1"/>
  <c r="B40" i="4" s="1"/>
  <c r="B41" i="4" s="1"/>
  <c r="B32" i="4"/>
  <c r="B33" i="4" s="1"/>
  <c r="B34" i="4" s="1"/>
  <c r="B35" i="4" s="1"/>
  <c r="B36" i="4" s="1"/>
  <c r="B27" i="4"/>
  <c r="B28" i="4" s="1"/>
  <c r="B29" i="4" s="1"/>
  <c r="B30" i="4" s="1"/>
  <c r="B31" i="4" s="1"/>
  <c r="B22" i="4"/>
  <c r="B23" i="4" s="1"/>
  <c r="B24" i="4" s="1"/>
  <c r="B25" i="4" s="1"/>
  <c r="B26" i="4" s="1"/>
  <c r="B17" i="4"/>
  <c r="B18" i="4" s="1"/>
  <c r="B19" i="4" s="1"/>
  <c r="B20" i="4" s="1"/>
  <c r="B21" i="4" s="1"/>
  <c r="B12" i="4"/>
  <c r="B13" i="4" s="1"/>
  <c r="B14" i="4" s="1"/>
  <c r="B15" i="4" s="1"/>
  <c r="B16" i="4" s="1"/>
  <c r="B7" i="4"/>
  <c r="B8" i="4" s="1"/>
  <c r="B9" i="4" s="1"/>
  <c r="B10" i="4" s="1"/>
  <c r="B11" i="4" s="1"/>
  <c r="B3" i="4"/>
  <c r="B4" i="4" s="1"/>
  <c r="B5" i="4" s="1"/>
  <c r="B6" i="4" s="1"/>
  <c r="B2" i="4"/>
  <c r="P74" i="8"/>
  <c r="O74" i="8"/>
  <c r="N74" i="8"/>
  <c r="M74" i="8"/>
  <c r="L74" i="8"/>
  <c r="K74" i="8"/>
  <c r="J74" i="8"/>
  <c r="I74" i="8"/>
  <c r="H74" i="8"/>
  <c r="G74" i="8"/>
  <c r="F74" i="8"/>
  <c r="P70" i="8"/>
  <c r="O70" i="8"/>
  <c r="N70" i="8"/>
  <c r="M70" i="8"/>
  <c r="L70" i="8"/>
  <c r="K70" i="8"/>
  <c r="J70" i="8"/>
  <c r="I70" i="8"/>
  <c r="H70" i="8"/>
  <c r="G70" i="8"/>
  <c r="F70" i="8"/>
  <c r="P66" i="8"/>
  <c r="O66" i="8"/>
  <c r="N66" i="8"/>
  <c r="M66" i="8"/>
  <c r="L66" i="8"/>
  <c r="K66" i="8"/>
  <c r="J66" i="8"/>
  <c r="I66" i="8"/>
  <c r="H66" i="8"/>
  <c r="G66" i="8"/>
  <c r="F66" i="8"/>
  <c r="P62" i="8"/>
  <c r="O62" i="8"/>
  <c r="N62" i="8"/>
  <c r="M62" i="8"/>
  <c r="L62" i="8"/>
  <c r="K62" i="8"/>
  <c r="J62" i="8"/>
  <c r="I62" i="8"/>
  <c r="H62" i="8"/>
  <c r="G62" i="8"/>
  <c r="F62" i="8"/>
  <c r="P58" i="8"/>
  <c r="O58" i="8"/>
  <c r="N58" i="8"/>
  <c r="M58" i="8"/>
  <c r="L58" i="8"/>
  <c r="K58" i="8"/>
  <c r="J58" i="8"/>
  <c r="I58" i="8"/>
  <c r="H58" i="8"/>
  <c r="G58" i="8"/>
  <c r="F58" i="8"/>
  <c r="J94" i="7"/>
  <c r="P94" i="7"/>
  <c r="O94" i="7"/>
  <c r="N94" i="7"/>
  <c r="M94" i="7"/>
  <c r="L94" i="7"/>
  <c r="K94" i="7"/>
  <c r="I94" i="7"/>
  <c r="H94" i="7"/>
  <c r="G94" i="7"/>
  <c r="F94" i="7"/>
  <c r="P90" i="7"/>
  <c r="O90" i="7"/>
  <c r="N90" i="7"/>
  <c r="M90" i="7"/>
  <c r="L90" i="7"/>
  <c r="K90" i="7"/>
  <c r="J90" i="7"/>
  <c r="I90" i="7"/>
  <c r="H90" i="7"/>
  <c r="G90" i="7"/>
  <c r="F90" i="7"/>
  <c r="P86" i="7"/>
  <c r="O86" i="7"/>
  <c r="N86" i="7"/>
  <c r="M86" i="7"/>
  <c r="L86" i="7"/>
  <c r="K86" i="7"/>
  <c r="J86" i="7"/>
  <c r="I86" i="7"/>
  <c r="H86" i="7"/>
  <c r="G86" i="7"/>
  <c r="F86" i="7"/>
  <c r="P82" i="7"/>
  <c r="O82" i="7"/>
  <c r="N82" i="7"/>
  <c r="M82" i="7"/>
  <c r="L82" i="7"/>
  <c r="K82" i="7"/>
  <c r="J82" i="7"/>
  <c r="I82" i="7"/>
  <c r="H82" i="7"/>
  <c r="G82" i="7"/>
  <c r="F82" i="7"/>
  <c r="P78" i="7"/>
  <c r="O78" i="7"/>
  <c r="N78" i="7"/>
  <c r="M78" i="7"/>
  <c r="L78" i="7"/>
  <c r="K78" i="7"/>
  <c r="J78" i="7"/>
  <c r="I78" i="7"/>
  <c r="H78" i="7"/>
  <c r="G78" i="7"/>
  <c r="F78" i="7"/>
  <c r="E94" i="7"/>
  <c r="B94" i="7"/>
  <c r="A94" i="7"/>
  <c r="E90" i="7"/>
  <c r="B90" i="7"/>
  <c r="A90" i="7"/>
  <c r="E86" i="7"/>
  <c r="B86" i="7"/>
  <c r="A86" i="7"/>
  <c r="E82" i="7"/>
  <c r="B82" i="7"/>
  <c r="A82" i="7"/>
  <c r="E78" i="7"/>
  <c r="B78" i="7"/>
  <c r="A78" i="7"/>
  <c r="A74" i="8"/>
  <c r="A70" i="8"/>
  <c r="A66" i="8"/>
  <c r="A62" i="8"/>
  <c r="E74" i="8"/>
  <c r="B74" i="8"/>
  <c r="E70" i="8"/>
  <c r="B70" i="8"/>
  <c r="E66" i="8"/>
  <c r="B66" i="8"/>
  <c r="E62" i="8"/>
  <c r="B62" i="8"/>
  <c r="E58" i="8"/>
  <c r="B58" i="8"/>
  <c r="A58" i="8"/>
  <c r="K263" i="4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J263" i="4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I263" i="4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H263" i="4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G263" i="4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F263" i="4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Q262" i="4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P262" i="4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O262" i="4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2" i="4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2" i="4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L262" i="4"/>
  <c r="K248" i="4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J248" i="4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I248" i="4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H248" i="4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G248" i="4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F248" i="4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Q247" i="4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P247" i="4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O247" i="4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N247" i="4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M247" i="4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L247" i="4"/>
  <c r="K233" i="4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J233" i="4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I233" i="4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H233" i="4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G233" i="4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F233" i="4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Q232" i="4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P232" i="4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O232" i="4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N232" i="4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M232" i="4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L232" i="4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Q217" i="4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P217" i="4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O217" i="4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N217" i="4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L217" i="4"/>
  <c r="K203" i="4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J203" i="4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I203" i="4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H203" i="4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G203" i="4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F203" i="4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Q202" i="4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P202" i="4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O202" i="4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N202" i="4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M202" i="4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L202" i="4"/>
  <c r="K188" i="4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J188" i="4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I188" i="4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H188" i="4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G188" i="4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F188" i="4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Q187" i="4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P187" i="4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O187" i="4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N187" i="4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M187" i="4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L187" i="4"/>
  <c r="K173" i="4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J173" i="4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I173" i="4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H173" i="4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G173" i="4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F173" i="4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Q172" i="4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P172" i="4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O172" i="4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N172" i="4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M172" i="4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L172" i="4"/>
  <c r="M157" i="4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N157" i="4"/>
  <c r="O157" i="4"/>
  <c r="P157" i="4"/>
  <c r="Q157" i="4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L157" i="4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P158" i="4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O158" i="4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N158" i="4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K158" i="4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J158" i="4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I158" i="4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H158" i="4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G158" i="4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F158" i="4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Q152" i="4"/>
  <c r="Q153" i="4" s="1"/>
  <c r="Q154" i="4" s="1"/>
  <c r="Q155" i="4" s="1"/>
  <c r="Q156" i="4" s="1"/>
  <c r="P152" i="4"/>
  <c r="P153" i="4" s="1"/>
  <c r="P154" i="4" s="1"/>
  <c r="P155" i="4" s="1"/>
  <c r="P156" i="4" s="1"/>
  <c r="O152" i="4"/>
  <c r="O153" i="4" s="1"/>
  <c r="O154" i="4" s="1"/>
  <c r="O155" i="4" s="1"/>
  <c r="O156" i="4" s="1"/>
  <c r="N152" i="4"/>
  <c r="N153" i="4" s="1"/>
  <c r="N154" i="4" s="1"/>
  <c r="N155" i="4" s="1"/>
  <c r="N156" i="4" s="1"/>
  <c r="M152" i="4"/>
  <c r="M153" i="4" s="1"/>
  <c r="M154" i="4" s="1"/>
  <c r="M155" i="4" s="1"/>
  <c r="M156" i="4" s="1"/>
  <c r="L152" i="4"/>
  <c r="K152" i="4"/>
  <c r="K153" i="4" s="1"/>
  <c r="K154" i="4" s="1"/>
  <c r="K155" i="4" s="1"/>
  <c r="K156" i="4" s="1"/>
  <c r="J152" i="4"/>
  <c r="J153" i="4" s="1"/>
  <c r="J154" i="4" s="1"/>
  <c r="J155" i="4" s="1"/>
  <c r="J156" i="4" s="1"/>
  <c r="I152" i="4"/>
  <c r="I153" i="4" s="1"/>
  <c r="I154" i="4" s="1"/>
  <c r="I155" i="4" s="1"/>
  <c r="I156" i="4" s="1"/>
  <c r="H152" i="4"/>
  <c r="H153" i="4" s="1"/>
  <c r="H154" i="4" s="1"/>
  <c r="H155" i="4" s="1"/>
  <c r="H156" i="4" s="1"/>
  <c r="G152" i="4"/>
  <c r="G153" i="4" s="1"/>
  <c r="G154" i="4" s="1"/>
  <c r="G155" i="4" s="1"/>
  <c r="G156" i="4" s="1"/>
  <c r="F152" i="4"/>
  <c r="F153" i="4" s="1"/>
  <c r="F154" i="4" s="1"/>
  <c r="F155" i="4" s="1"/>
  <c r="F156" i="4" s="1"/>
  <c r="Q147" i="4"/>
  <c r="Q148" i="4" s="1"/>
  <c r="Q149" i="4" s="1"/>
  <c r="Q150" i="4" s="1"/>
  <c r="Q151" i="4" s="1"/>
  <c r="P147" i="4"/>
  <c r="P148" i="4" s="1"/>
  <c r="P149" i="4" s="1"/>
  <c r="P150" i="4" s="1"/>
  <c r="P151" i="4" s="1"/>
  <c r="O147" i="4"/>
  <c r="O148" i="4" s="1"/>
  <c r="O149" i="4" s="1"/>
  <c r="O150" i="4" s="1"/>
  <c r="O151" i="4" s="1"/>
  <c r="N147" i="4"/>
  <c r="N148" i="4" s="1"/>
  <c r="N149" i="4" s="1"/>
  <c r="N150" i="4" s="1"/>
  <c r="N151" i="4" s="1"/>
  <c r="M147" i="4"/>
  <c r="M148" i="4" s="1"/>
  <c r="M149" i="4" s="1"/>
  <c r="M150" i="4" s="1"/>
  <c r="M151" i="4" s="1"/>
  <c r="L147" i="4"/>
  <c r="K147" i="4"/>
  <c r="K148" i="4" s="1"/>
  <c r="K149" i="4" s="1"/>
  <c r="K150" i="4" s="1"/>
  <c r="K151" i="4" s="1"/>
  <c r="J147" i="4"/>
  <c r="J148" i="4" s="1"/>
  <c r="J149" i="4" s="1"/>
  <c r="J150" i="4" s="1"/>
  <c r="J151" i="4" s="1"/>
  <c r="I147" i="4"/>
  <c r="I148" i="4" s="1"/>
  <c r="I149" i="4" s="1"/>
  <c r="I150" i="4" s="1"/>
  <c r="I151" i="4" s="1"/>
  <c r="H147" i="4"/>
  <c r="H148" i="4" s="1"/>
  <c r="H149" i="4" s="1"/>
  <c r="H150" i="4" s="1"/>
  <c r="H151" i="4" s="1"/>
  <c r="G147" i="4"/>
  <c r="G148" i="4" s="1"/>
  <c r="G149" i="4" s="1"/>
  <c r="G150" i="4" s="1"/>
  <c r="G151" i="4" s="1"/>
  <c r="F147" i="4"/>
  <c r="F148" i="4" s="1"/>
  <c r="F149" i="4" s="1"/>
  <c r="F150" i="4" s="1"/>
  <c r="F151" i="4" s="1"/>
  <c r="Q142" i="4"/>
  <c r="Q143" i="4" s="1"/>
  <c r="Q144" i="4" s="1"/>
  <c r="Q145" i="4" s="1"/>
  <c r="Q146" i="4" s="1"/>
  <c r="P142" i="4"/>
  <c r="P143" i="4" s="1"/>
  <c r="P144" i="4" s="1"/>
  <c r="P145" i="4" s="1"/>
  <c r="P146" i="4" s="1"/>
  <c r="O142" i="4"/>
  <c r="O143" i="4" s="1"/>
  <c r="O144" i="4" s="1"/>
  <c r="O145" i="4" s="1"/>
  <c r="O146" i="4" s="1"/>
  <c r="N142" i="4"/>
  <c r="N143" i="4" s="1"/>
  <c r="N144" i="4" s="1"/>
  <c r="N145" i="4" s="1"/>
  <c r="N146" i="4" s="1"/>
  <c r="M142" i="4"/>
  <c r="M143" i="4" s="1"/>
  <c r="M144" i="4" s="1"/>
  <c r="M145" i="4" s="1"/>
  <c r="M146" i="4" s="1"/>
  <c r="L142" i="4"/>
  <c r="K142" i="4"/>
  <c r="K143" i="4" s="1"/>
  <c r="K144" i="4" s="1"/>
  <c r="K145" i="4" s="1"/>
  <c r="K146" i="4" s="1"/>
  <c r="J142" i="4"/>
  <c r="J143" i="4" s="1"/>
  <c r="J144" i="4" s="1"/>
  <c r="J145" i="4" s="1"/>
  <c r="J146" i="4" s="1"/>
  <c r="I142" i="4"/>
  <c r="I143" i="4" s="1"/>
  <c r="I144" i="4" s="1"/>
  <c r="I145" i="4" s="1"/>
  <c r="I146" i="4" s="1"/>
  <c r="H142" i="4"/>
  <c r="H143" i="4" s="1"/>
  <c r="H144" i="4" s="1"/>
  <c r="H145" i="4" s="1"/>
  <c r="H146" i="4" s="1"/>
  <c r="G142" i="4"/>
  <c r="G143" i="4" s="1"/>
  <c r="G144" i="4" s="1"/>
  <c r="G145" i="4" s="1"/>
  <c r="G146" i="4" s="1"/>
  <c r="F142" i="4"/>
  <c r="F143" i="4" s="1"/>
  <c r="F144" i="4" s="1"/>
  <c r="F145" i="4" s="1"/>
  <c r="F146" i="4" s="1"/>
  <c r="Q137" i="4"/>
  <c r="Q138" i="4" s="1"/>
  <c r="Q139" i="4" s="1"/>
  <c r="Q140" i="4" s="1"/>
  <c r="Q141" i="4" s="1"/>
  <c r="P137" i="4"/>
  <c r="P138" i="4" s="1"/>
  <c r="P139" i="4" s="1"/>
  <c r="P140" i="4" s="1"/>
  <c r="P141" i="4" s="1"/>
  <c r="O137" i="4"/>
  <c r="O138" i="4" s="1"/>
  <c r="O139" i="4" s="1"/>
  <c r="O140" i="4" s="1"/>
  <c r="O141" i="4" s="1"/>
  <c r="N137" i="4"/>
  <c r="N138" i="4" s="1"/>
  <c r="N139" i="4" s="1"/>
  <c r="N140" i="4" s="1"/>
  <c r="N141" i="4" s="1"/>
  <c r="M137" i="4"/>
  <c r="M138" i="4" s="1"/>
  <c r="M139" i="4" s="1"/>
  <c r="M140" i="4" s="1"/>
  <c r="M141" i="4" s="1"/>
  <c r="L137" i="4"/>
  <c r="K137" i="4"/>
  <c r="K138" i="4" s="1"/>
  <c r="K139" i="4" s="1"/>
  <c r="K140" i="4" s="1"/>
  <c r="K141" i="4" s="1"/>
  <c r="J137" i="4"/>
  <c r="J138" i="4" s="1"/>
  <c r="J139" i="4" s="1"/>
  <c r="J140" i="4" s="1"/>
  <c r="J141" i="4" s="1"/>
  <c r="I137" i="4"/>
  <c r="I138" i="4" s="1"/>
  <c r="I139" i="4" s="1"/>
  <c r="I140" i="4" s="1"/>
  <c r="I141" i="4" s="1"/>
  <c r="H137" i="4"/>
  <c r="H138" i="4" s="1"/>
  <c r="H139" i="4" s="1"/>
  <c r="H140" i="4" s="1"/>
  <c r="H141" i="4" s="1"/>
  <c r="G137" i="4"/>
  <c r="G138" i="4" s="1"/>
  <c r="G139" i="4" s="1"/>
  <c r="G140" i="4" s="1"/>
  <c r="G141" i="4" s="1"/>
  <c r="F137" i="4"/>
  <c r="F138" i="4" s="1"/>
  <c r="F139" i="4" s="1"/>
  <c r="F140" i="4" s="1"/>
  <c r="F141" i="4" s="1"/>
  <c r="Q132" i="4"/>
  <c r="Q133" i="4" s="1"/>
  <c r="Q134" i="4" s="1"/>
  <c r="Q135" i="4" s="1"/>
  <c r="Q136" i="4" s="1"/>
  <c r="P132" i="4"/>
  <c r="P133" i="4" s="1"/>
  <c r="P134" i="4" s="1"/>
  <c r="P135" i="4" s="1"/>
  <c r="P136" i="4" s="1"/>
  <c r="O132" i="4"/>
  <c r="O133" i="4" s="1"/>
  <c r="O134" i="4" s="1"/>
  <c r="O135" i="4" s="1"/>
  <c r="O136" i="4" s="1"/>
  <c r="N132" i="4"/>
  <c r="N133" i="4" s="1"/>
  <c r="N134" i="4" s="1"/>
  <c r="N135" i="4" s="1"/>
  <c r="N136" i="4" s="1"/>
  <c r="M132" i="4"/>
  <c r="M133" i="4" s="1"/>
  <c r="M134" i="4" s="1"/>
  <c r="M135" i="4" s="1"/>
  <c r="M136" i="4" s="1"/>
  <c r="L132" i="4"/>
  <c r="K132" i="4"/>
  <c r="K133" i="4" s="1"/>
  <c r="K134" i="4" s="1"/>
  <c r="K135" i="4" s="1"/>
  <c r="K136" i="4" s="1"/>
  <c r="J132" i="4"/>
  <c r="J133" i="4" s="1"/>
  <c r="J134" i="4" s="1"/>
  <c r="J135" i="4" s="1"/>
  <c r="J136" i="4" s="1"/>
  <c r="I132" i="4"/>
  <c r="I133" i="4" s="1"/>
  <c r="I134" i="4" s="1"/>
  <c r="I135" i="4" s="1"/>
  <c r="I136" i="4" s="1"/>
  <c r="H132" i="4"/>
  <c r="H133" i="4" s="1"/>
  <c r="H134" i="4" s="1"/>
  <c r="H135" i="4" s="1"/>
  <c r="H136" i="4" s="1"/>
  <c r="G132" i="4"/>
  <c r="G133" i="4" s="1"/>
  <c r="G134" i="4" s="1"/>
  <c r="G135" i="4" s="1"/>
  <c r="G136" i="4" s="1"/>
  <c r="F132" i="4"/>
  <c r="F133" i="4" s="1"/>
  <c r="F134" i="4" s="1"/>
  <c r="F135" i="4" s="1"/>
  <c r="F136" i="4" s="1"/>
  <c r="Q127" i="4"/>
  <c r="Q128" i="4" s="1"/>
  <c r="Q129" i="4" s="1"/>
  <c r="Q130" i="4" s="1"/>
  <c r="Q131" i="4" s="1"/>
  <c r="P127" i="4"/>
  <c r="P128" i="4" s="1"/>
  <c r="P129" i="4" s="1"/>
  <c r="P130" i="4" s="1"/>
  <c r="P131" i="4" s="1"/>
  <c r="O127" i="4"/>
  <c r="O128" i="4" s="1"/>
  <c r="O129" i="4" s="1"/>
  <c r="O130" i="4" s="1"/>
  <c r="O131" i="4" s="1"/>
  <c r="N127" i="4"/>
  <c r="N128" i="4" s="1"/>
  <c r="N129" i="4" s="1"/>
  <c r="N130" i="4" s="1"/>
  <c r="N131" i="4" s="1"/>
  <c r="M127" i="4"/>
  <c r="M128" i="4" s="1"/>
  <c r="M129" i="4" s="1"/>
  <c r="M130" i="4" s="1"/>
  <c r="M131" i="4" s="1"/>
  <c r="L127" i="4"/>
  <c r="K127" i="4"/>
  <c r="K128" i="4" s="1"/>
  <c r="K129" i="4" s="1"/>
  <c r="K130" i="4" s="1"/>
  <c r="K131" i="4" s="1"/>
  <c r="J127" i="4"/>
  <c r="J128" i="4" s="1"/>
  <c r="J129" i="4" s="1"/>
  <c r="J130" i="4" s="1"/>
  <c r="J131" i="4" s="1"/>
  <c r="I127" i="4"/>
  <c r="I128" i="4" s="1"/>
  <c r="I129" i="4" s="1"/>
  <c r="I130" i="4" s="1"/>
  <c r="I131" i="4" s="1"/>
  <c r="H127" i="4"/>
  <c r="H128" i="4" s="1"/>
  <c r="H129" i="4" s="1"/>
  <c r="H130" i="4" s="1"/>
  <c r="H131" i="4" s="1"/>
  <c r="G127" i="4"/>
  <c r="G128" i="4" s="1"/>
  <c r="G129" i="4" s="1"/>
  <c r="G130" i="4" s="1"/>
  <c r="G131" i="4" s="1"/>
  <c r="F127" i="4"/>
  <c r="F128" i="4" s="1"/>
  <c r="F129" i="4" s="1"/>
  <c r="F130" i="4" s="1"/>
  <c r="F131" i="4" s="1"/>
  <c r="Q122" i="4"/>
  <c r="Q123" i="4" s="1"/>
  <c r="Q124" i="4" s="1"/>
  <c r="Q125" i="4" s="1"/>
  <c r="Q126" i="4" s="1"/>
  <c r="P122" i="4"/>
  <c r="P123" i="4" s="1"/>
  <c r="P124" i="4" s="1"/>
  <c r="P125" i="4" s="1"/>
  <c r="P126" i="4" s="1"/>
  <c r="O122" i="4"/>
  <c r="O123" i="4" s="1"/>
  <c r="O124" i="4" s="1"/>
  <c r="O125" i="4" s="1"/>
  <c r="O126" i="4" s="1"/>
  <c r="N122" i="4"/>
  <c r="N123" i="4" s="1"/>
  <c r="N124" i="4" s="1"/>
  <c r="N125" i="4" s="1"/>
  <c r="N126" i="4" s="1"/>
  <c r="M122" i="4"/>
  <c r="M123" i="4" s="1"/>
  <c r="M124" i="4" s="1"/>
  <c r="M125" i="4" s="1"/>
  <c r="M126" i="4" s="1"/>
  <c r="L122" i="4"/>
  <c r="K122" i="4"/>
  <c r="K123" i="4" s="1"/>
  <c r="K124" i="4" s="1"/>
  <c r="K125" i="4" s="1"/>
  <c r="K126" i="4" s="1"/>
  <c r="J122" i="4"/>
  <c r="J123" i="4" s="1"/>
  <c r="J124" i="4" s="1"/>
  <c r="J125" i="4" s="1"/>
  <c r="J126" i="4" s="1"/>
  <c r="I122" i="4"/>
  <c r="I123" i="4" s="1"/>
  <c r="I124" i="4" s="1"/>
  <c r="I125" i="4" s="1"/>
  <c r="I126" i="4" s="1"/>
  <c r="H122" i="4"/>
  <c r="H123" i="4" s="1"/>
  <c r="H124" i="4" s="1"/>
  <c r="H125" i="4" s="1"/>
  <c r="H126" i="4" s="1"/>
  <c r="G122" i="4"/>
  <c r="G123" i="4" s="1"/>
  <c r="G124" i="4" s="1"/>
  <c r="G125" i="4" s="1"/>
  <c r="G126" i="4" s="1"/>
  <c r="F122" i="4"/>
  <c r="F123" i="4" s="1"/>
  <c r="F124" i="4" s="1"/>
  <c r="F125" i="4" s="1"/>
  <c r="F126" i="4" s="1"/>
  <c r="Q117" i="4"/>
  <c r="Q118" i="4" s="1"/>
  <c r="Q119" i="4" s="1"/>
  <c r="Q120" i="4" s="1"/>
  <c r="Q121" i="4" s="1"/>
  <c r="P117" i="4"/>
  <c r="P118" i="4" s="1"/>
  <c r="P119" i="4" s="1"/>
  <c r="P120" i="4" s="1"/>
  <c r="P121" i="4" s="1"/>
  <c r="O117" i="4"/>
  <c r="O118" i="4" s="1"/>
  <c r="O119" i="4" s="1"/>
  <c r="O120" i="4" s="1"/>
  <c r="O121" i="4" s="1"/>
  <c r="N117" i="4"/>
  <c r="N118" i="4" s="1"/>
  <c r="N119" i="4" s="1"/>
  <c r="N120" i="4" s="1"/>
  <c r="N121" i="4" s="1"/>
  <c r="M117" i="4"/>
  <c r="M118" i="4" s="1"/>
  <c r="M119" i="4" s="1"/>
  <c r="M120" i="4" s="1"/>
  <c r="M121" i="4" s="1"/>
  <c r="L117" i="4"/>
  <c r="K117" i="4"/>
  <c r="K118" i="4" s="1"/>
  <c r="K119" i="4" s="1"/>
  <c r="K120" i="4" s="1"/>
  <c r="K121" i="4" s="1"/>
  <c r="J117" i="4"/>
  <c r="J118" i="4" s="1"/>
  <c r="J119" i="4" s="1"/>
  <c r="J120" i="4" s="1"/>
  <c r="J121" i="4" s="1"/>
  <c r="I117" i="4"/>
  <c r="I118" i="4" s="1"/>
  <c r="I119" i="4" s="1"/>
  <c r="I120" i="4" s="1"/>
  <c r="I121" i="4" s="1"/>
  <c r="H117" i="4"/>
  <c r="H118" i="4" s="1"/>
  <c r="H119" i="4" s="1"/>
  <c r="H120" i="4" s="1"/>
  <c r="H121" i="4" s="1"/>
  <c r="G117" i="4"/>
  <c r="G118" i="4" s="1"/>
  <c r="G119" i="4" s="1"/>
  <c r="G120" i="4" s="1"/>
  <c r="G121" i="4" s="1"/>
  <c r="F117" i="4"/>
  <c r="F118" i="4" s="1"/>
  <c r="F119" i="4" s="1"/>
  <c r="F120" i="4" s="1"/>
  <c r="F121" i="4" s="1"/>
  <c r="Q112" i="4"/>
  <c r="Q113" i="4" s="1"/>
  <c r="Q114" i="4" s="1"/>
  <c r="Q115" i="4" s="1"/>
  <c r="Q116" i="4" s="1"/>
  <c r="P112" i="4"/>
  <c r="P113" i="4" s="1"/>
  <c r="P114" i="4" s="1"/>
  <c r="P115" i="4" s="1"/>
  <c r="P116" i="4" s="1"/>
  <c r="O112" i="4"/>
  <c r="O113" i="4" s="1"/>
  <c r="O114" i="4" s="1"/>
  <c r="O115" i="4" s="1"/>
  <c r="O116" i="4" s="1"/>
  <c r="N112" i="4"/>
  <c r="N113" i="4" s="1"/>
  <c r="N114" i="4" s="1"/>
  <c r="N115" i="4" s="1"/>
  <c r="N116" i="4" s="1"/>
  <c r="M112" i="4"/>
  <c r="M113" i="4" s="1"/>
  <c r="M114" i="4" s="1"/>
  <c r="M115" i="4" s="1"/>
  <c r="M116" i="4" s="1"/>
  <c r="L112" i="4"/>
  <c r="K112" i="4"/>
  <c r="K113" i="4" s="1"/>
  <c r="K114" i="4" s="1"/>
  <c r="K115" i="4" s="1"/>
  <c r="K116" i="4" s="1"/>
  <c r="J112" i="4"/>
  <c r="J113" i="4" s="1"/>
  <c r="J114" i="4" s="1"/>
  <c r="J115" i="4" s="1"/>
  <c r="J116" i="4" s="1"/>
  <c r="I112" i="4"/>
  <c r="I113" i="4" s="1"/>
  <c r="I114" i="4" s="1"/>
  <c r="I115" i="4" s="1"/>
  <c r="I116" i="4" s="1"/>
  <c r="H112" i="4"/>
  <c r="H113" i="4" s="1"/>
  <c r="H114" i="4" s="1"/>
  <c r="H115" i="4" s="1"/>
  <c r="H116" i="4" s="1"/>
  <c r="G112" i="4"/>
  <c r="G113" i="4" s="1"/>
  <c r="G114" i="4" s="1"/>
  <c r="G115" i="4" s="1"/>
  <c r="G116" i="4" s="1"/>
  <c r="F112" i="4"/>
  <c r="F113" i="4" s="1"/>
  <c r="F114" i="4" s="1"/>
  <c r="F115" i="4" s="1"/>
  <c r="F116" i="4" s="1"/>
  <c r="Q107" i="4"/>
  <c r="Q108" i="4" s="1"/>
  <c r="Q109" i="4" s="1"/>
  <c r="Q110" i="4" s="1"/>
  <c r="Q111" i="4" s="1"/>
  <c r="P107" i="4"/>
  <c r="P108" i="4" s="1"/>
  <c r="P109" i="4" s="1"/>
  <c r="P110" i="4" s="1"/>
  <c r="P111" i="4" s="1"/>
  <c r="O107" i="4"/>
  <c r="O108" i="4" s="1"/>
  <c r="O109" i="4" s="1"/>
  <c r="O110" i="4" s="1"/>
  <c r="O111" i="4" s="1"/>
  <c r="N107" i="4"/>
  <c r="N108" i="4" s="1"/>
  <c r="N109" i="4" s="1"/>
  <c r="N110" i="4" s="1"/>
  <c r="N111" i="4" s="1"/>
  <c r="M107" i="4"/>
  <c r="M108" i="4" s="1"/>
  <c r="M109" i="4" s="1"/>
  <c r="M110" i="4" s="1"/>
  <c r="M111" i="4" s="1"/>
  <c r="L107" i="4"/>
  <c r="K107" i="4"/>
  <c r="K108" i="4" s="1"/>
  <c r="K109" i="4" s="1"/>
  <c r="K110" i="4" s="1"/>
  <c r="K111" i="4" s="1"/>
  <c r="J107" i="4"/>
  <c r="J108" i="4" s="1"/>
  <c r="J109" i="4" s="1"/>
  <c r="J110" i="4" s="1"/>
  <c r="J111" i="4" s="1"/>
  <c r="I107" i="4"/>
  <c r="I108" i="4" s="1"/>
  <c r="I109" i="4" s="1"/>
  <c r="I110" i="4" s="1"/>
  <c r="I111" i="4" s="1"/>
  <c r="H107" i="4"/>
  <c r="H108" i="4" s="1"/>
  <c r="H109" i="4" s="1"/>
  <c r="H110" i="4" s="1"/>
  <c r="H111" i="4" s="1"/>
  <c r="G107" i="4"/>
  <c r="G108" i="4" s="1"/>
  <c r="G109" i="4" s="1"/>
  <c r="G110" i="4" s="1"/>
  <c r="G111" i="4" s="1"/>
  <c r="F107" i="4"/>
  <c r="F108" i="4" s="1"/>
  <c r="F109" i="4" s="1"/>
  <c r="F110" i="4" s="1"/>
  <c r="F111" i="4" s="1"/>
  <c r="Q102" i="4"/>
  <c r="Q103" i="4" s="1"/>
  <c r="Q104" i="4" s="1"/>
  <c r="Q105" i="4" s="1"/>
  <c r="Q106" i="4" s="1"/>
  <c r="P102" i="4"/>
  <c r="P103" i="4" s="1"/>
  <c r="P104" i="4" s="1"/>
  <c r="P105" i="4" s="1"/>
  <c r="P106" i="4" s="1"/>
  <c r="O102" i="4"/>
  <c r="O103" i="4" s="1"/>
  <c r="O104" i="4" s="1"/>
  <c r="O105" i="4" s="1"/>
  <c r="O106" i="4" s="1"/>
  <c r="N102" i="4"/>
  <c r="N103" i="4" s="1"/>
  <c r="N104" i="4" s="1"/>
  <c r="N105" i="4" s="1"/>
  <c r="N106" i="4" s="1"/>
  <c r="M102" i="4"/>
  <c r="M103" i="4" s="1"/>
  <c r="M104" i="4" s="1"/>
  <c r="M105" i="4" s="1"/>
  <c r="M106" i="4" s="1"/>
  <c r="L102" i="4"/>
  <c r="K102" i="4"/>
  <c r="K103" i="4" s="1"/>
  <c r="K104" i="4" s="1"/>
  <c r="K105" i="4" s="1"/>
  <c r="K106" i="4" s="1"/>
  <c r="J102" i="4"/>
  <c r="J103" i="4" s="1"/>
  <c r="J104" i="4" s="1"/>
  <c r="J105" i="4" s="1"/>
  <c r="J106" i="4" s="1"/>
  <c r="I102" i="4"/>
  <c r="I103" i="4" s="1"/>
  <c r="I104" i="4" s="1"/>
  <c r="I105" i="4" s="1"/>
  <c r="I106" i="4" s="1"/>
  <c r="H102" i="4"/>
  <c r="H103" i="4" s="1"/>
  <c r="H104" i="4" s="1"/>
  <c r="H105" i="4" s="1"/>
  <c r="H106" i="4" s="1"/>
  <c r="G102" i="4"/>
  <c r="G103" i="4" s="1"/>
  <c r="G104" i="4" s="1"/>
  <c r="G105" i="4" s="1"/>
  <c r="G106" i="4" s="1"/>
  <c r="F102" i="4"/>
  <c r="F103" i="4" s="1"/>
  <c r="F104" i="4" s="1"/>
  <c r="F105" i="4" s="1"/>
  <c r="F106" i="4" s="1"/>
  <c r="Q97" i="4"/>
  <c r="Q98" i="4" s="1"/>
  <c r="Q99" i="4" s="1"/>
  <c r="Q100" i="4" s="1"/>
  <c r="Q101" i="4" s="1"/>
  <c r="P97" i="4"/>
  <c r="P98" i="4" s="1"/>
  <c r="P99" i="4" s="1"/>
  <c r="P100" i="4" s="1"/>
  <c r="P101" i="4" s="1"/>
  <c r="O97" i="4"/>
  <c r="O98" i="4" s="1"/>
  <c r="O99" i="4" s="1"/>
  <c r="O100" i="4" s="1"/>
  <c r="O101" i="4" s="1"/>
  <c r="N97" i="4"/>
  <c r="N98" i="4" s="1"/>
  <c r="N99" i="4" s="1"/>
  <c r="N100" i="4" s="1"/>
  <c r="N101" i="4" s="1"/>
  <c r="M97" i="4"/>
  <c r="M98" i="4" s="1"/>
  <c r="M99" i="4" s="1"/>
  <c r="M100" i="4" s="1"/>
  <c r="M101" i="4" s="1"/>
  <c r="L97" i="4"/>
  <c r="K97" i="4"/>
  <c r="K98" i="4" s="1"/>
  <c r="K99" i="4" s="1"/>
  <c r="K100" i="4" s="1"/>
  <c r="K101" i="4" s="1"/>
  <c r="J97" i="4"/>
  <c r="J98" i="4" s="1"/>
  <c r="J99" i="4" s="1"/>
  <c r="J100" i="4" s="1"/>
  <c r="J101" i="4" s="1"/>
  <c r="I97" i="4"/>
  <c r="I98" i="4" s="1"/>
  <c r="I99" i="4" s="1"/>
  <c r="I100" i="4" s="1"/>
  <c r="I101" i="4" s="1"/>
  <c r="H97" i="4"/>
  <c r="H98" i="4" s="1"/>
  <c r="H99" i="4" s="1"/>
  <c r="H100" i="4" s="1"/>
  <c r="H101" i="4" s="1"/>
  <c r="G97" i="4"/>
  <c r="G98" i="4" s="1"/>
  <c r="G99" i="4" s="1"/>
  <c r="G100" i="4" s="1"/>
  <c r="G101" i="4" s="1"/>
  <c r="F97" i="4"/>
  <c r="F98" i="4" s="1"/>
  <c r="F99" i="4" s="1"/>
  <c r="F100" i="4" s="1"/>
  <c r="F101" i="4" s="1"/>
  <c r="Q92" i="4"/>
  <c r="Q93" i="4" s="1"/>
  <c r="Q94" i="4" s="1"/>
  <c r="Q95" i="4" s="1"/>
  <c r="Q96" i="4" s="1"/>
  <c r="P92" i="4"/>
  <c r="P93" i="4" s="1"/>
  <c r="P94" i="4" s="1"/>
  <c r="P95" i="4" s="1"/>
  <c r="P96" i="4" s="1"/>
  <c r="O92" i="4"/>
  <c r="O93" i="4" s="1"/>
  <c r="O94" i="4" s="1"/>
  <c r="O95" i="4" s="1"/>
  <c r="O96" i="4" s="1"/>
  <c r="N92" i="4"/>
  <c r="N93" i="4" s="1"/>
  <c r="N94" i="4" s="1"/>
  <c r="N95" i="4" s="1"/>
  <c r="N96" i="4" s="1"/>
  <c r="M92" i="4"/>
  <c r="M93" i="4" s="1"/>
  <c r="M94" i="4" s="1"/>
  <c r="M95" i="4" s="1"/>
  <c r="M96" i="4" s="1"/>
  <c r="L92" i="4"/>
  <c r="K92" i="4"/>
  <c r="K93" i="4" s="1"/>
  <c r="K94" i="4" s="1"/>
  <c r="K95" i="4" s="1"/>
  <c r="K96" i="4" s="1"/>
  <c r="J92" i="4"/>
  <c r="J93" i="4" s="1"/>
  <c r="J94" i="4" s="1"/>
  <c r="J95" i="4" s="1"/>
  <c r="J96" i="4" s="1"/>
  <c r="I92" i="4"/>
  <c r="I93" i="4" s="1"/>
  <c r="I94" i="4" s="1"/>
  <c r="I95" i="4" s="1"/>
  <c r="I96" i="4" s="1"/>
  <c r="H92" i="4"/>
  <c r="H93" i="4" s="1"/>
  <c r="H94" i="4" s="1"/>
  <c r="H95" i="4" s="1"/>
  <c r="H96" i="4" s="1"/>
  <c r="G92" i="4"/>
  <c r="G93" i="4" s="1"/>
  <c r="G94" i="4" s="1"/>
  <c r="G95" i="4" s="1"/>
  <c r="G96" i="4" s="1"/>
  <c r="F92" i="4"/>
  <c r="F93" i="4" s="1"/>
  <c r="F94" i="4" s="1"/>
  <c r="F95" i="4" s="1"/>
  <c r="F96" i="4" s="1"/>
  <c r="Q87" i="4"/>
  <c r="Q88" i="4" s="1"/>
  <c r="Q89" i="4" s="1"/>
  <c r="Q90" i="4" s="1"/>
  <c r="Q91" i="4" s="1"/>
  <c r="P87" i="4"/>
  <c r="P88" i="4" s="1"/>
  <c r="P89" i="4" s="1"/>
  <c r="P90" i="4" s="1"/>
  <c r="P91" i="4" s="1"/>
  <c r="O87" i="4"/>
  <c r="O88" i="4" s="1"/>
  <c r="O89" i="4" s="1"/>
  <c r="O90" i="4" s="1"/>
  <c r="O91" i="4" s="1"/>
  <c r="N87" i="4"/>
  <c r="N88" i="4" s="1"/>
  <c r="N89" i="4" s="1"/>
  <c r="N90" i="4" s="1"/>
  <c r="N91" i="4" s="1"/>
  <c r="M87" i="4"/>
  <c r="M88" i="4" s="1"/>
  <c r="M89" i="4" s="1"/>
  <c r="M90" i="4" s="1"/>
  <c r="M91" i="4" s="1"/>
  <c r="L87" i="4"/>
  <c r="K87" i="4"/>
  <c r="K88" i="4" s="1"/>
  <c r="K89" i="4" s="1"/>
  <c r="K90" i="4" s="1"/>
  <c r="K91" i="4" s="1"/>
  <c r="J87" i="4"/>
  <c r="J88" i="4" s="1"/>
  <c r="J89" i="4" s="1"/>
  <c r="J90" i="4" s="1"/>
  <c r="J91" i="4" s="1"/>
  <c r="I87" i="4"/>
  <c r="I88" i="4" s="1"/>
  <c r="I89" i="4" s="1"/>
  <c r="I90" i="4" s="1"/>
  <c r="I91" i="4" s="1"/>
  <c r="H87" i="4"/>
  <c r="H88" i="4" s="1"/>
  <c r="H89" i="4" s="1"/>
  <c r="H90" i="4" s="1"/>
  <c r="H91" i="4" s="1"/>
  <c r="G87" i="4"/>
  <c r="G88" i="4" s="1"/>
  <c r="G89" i="4" s="1"/>
  <c r="G90" i="4" s="1"/>
  <c r="G91" i="4" s="1"/>
  <c r="F87" i="4"/>
  <c r="F88" i="4" s="1"/>
  <c r="F89" i="4" s="1"/>
  <c r="F90" i="4" s="1"/>
  <c r="F91" i="4" s="1"/>
  <c r="Q82" i="4"/>
  <c r="Q83" i="4" s="1"/>
  <c r="Q84" i="4" s="1"/>
  <c r="Q85" i="4" s="1"/>
  <c r="Q86" i="4" s="1"/>
  <c r="P82" i="4"/>
  <c r="P83" i="4" s="1"/>
  <c r="P84" i="4" s="1"/>
  <c r="P85" i="4" s="1"/>
  <c r="P86" i="4" s="1"/>
  <c r="O82" i="4"/>
  <c r="O83" i="4" s="1"/>
  <c r="O84" i="4" s="1"/>
  <c r="O85" i="4" s="1"/>
  <c r="O86" i="4" s="1"/>
  <c r="N82" i="4"/>
  <c r="N83" i="4" s="1"/>
  <c r="N84" i="4" s="1"/>
  <c r="N85" i="4" s="1"/>
  <c r="N86" i="4" s="1"/>
  <c r="M82" i="4"/>
  <c r="M83" i="4" s="1"/>
  <c r="M84" i="4" s="1"/>
  <c r="M85" i="4" s="1"/>
  <c r="M86" i="4" s="1"/>
  <c r="L82" i="4"/>
  <c r="K82" i="4"/>
  <c r="K83" i="4" s="1"/>
  <c r="K84" i="4" s="1"/>
  <c r="K85" i="4" s="1"/>
  <c r="K86" i="4" s="1"/>
  <c r="J82" i="4"/>
  <c r="J83" i="4" s="1"/>
  <c r="J84" i="4" s="1"/>
  <c r="J85" i="4" s="1"/>
  <c r="J86" i="4" s="1"/>
  <c r="I82" i="4"/>
  <c r="I83" i="4" s="1"/>
  <c r="I84" i="4" s="1"/>
  <c r="I85" i="4" s="1"/>
  <c r="I86" i="4" s="1"/>
  <c r="H82" i="4"/>
  <c r="H83" i="4" s="1"/>
  <c r="H84" i="4" s="1"/>
  <c r="H85" i="4" s="1"/>
  <c r="H86" i="4" s="1"/>
  <c r="G82" i="4"/>
  <c r="G83" i="4" s="1"/>
  <c r="G84" i="4" s="1"/>
  <c r="G85" i="4" s="1"/>
  <c r="G86" i="4" s="1"/>
  <c r="F82" i="4"/>
  <c r="F83" i="4" s="1"/>
  <c r="F84" i="4" s="1"/>
  <c r="F85" i="4" s="1"/>
  <c r="F86" i="4" s="1"/>
  <c r="Q77" i="4"/>
  <c r="Q78" i="4" s="1"/>
  <c r="Q79" i="4" s="1"/>
  <c r="Q80" i="4" s="1"/>
  <c r="Q81" i="4" s="1"/>
  <c r="P77" i="4"/>
  <c r="P78" i="4" s="1"/>
  <c r="P79" i="4" s="1"/>
  <c r="P80" i="4" s="1"/>
  <c r="P81" i="4" s="1"/>
  <c r="O77" i="4"/>
  <c r="O78" i="4" s="1"/>
  <c r="O79" i="4" s="1"/>
  <c r="O80" i="4" s="1"/>
  <c r="O81" i="4" s="1"/>
  <c r="N77" i="4"/>
  <c r="N78" i="4" s="1"/>
  <c r="N79" i="4" s="1"/>
  <c r="N80" i="4" s="1"/>
  <c r="N81" i="4" s="1"/>
  <c r="M77" i="4"/>
  <c r="M78" i="4" s="1"/>
  <c r="M79" i="4" s="1"/>
  <c r="M80" i="4" s="1"/>
  <c r="M81" i="4" s="1"/>
  <c r="L77" i="4"/>
  <c r="K77" i="4"/>
  <c r="K78" i="4" s="1"/>
  <c r="K79" i="4" s="1"/>
  <c r="K80" i="4" s="1"/>
  <c r="K81" i="4" s="1"/>
  <c r="J77" i="4"/>
  <c r="J78" i="4" s="1"/>
  <c r="J79" i="4" s="1"/>
  <c r="J80" i="4" s="1"/>
  <c r="J81" i="4" s="1"/>
  <c r="I77" i="4"/>
  <c r="I78" i="4" s="1"/>
  <c r="I79" i="4" s="1"/>
  <c r="I80" i="4" s="1"/>
  <c r="I81" i="4" s="1"/>
  <c r="H77" i="4"/>
  <c r="H78" i="4" s="1"/>
  <c r="H79" i="4" s="1"/>
  <c r="H80" i="4" s="1"/>
  <c r="H81" i="4" s="1"/>
  <c r="G77" i="4"/>
  <c r="G78" i="4" s="1"/>
  <c r="G79" i="4" s="1"/>
  <c r="G80" i="4" s="1"/>
  <c r="G81" i="4" s="1"/>
  <c r="F77" i="4"/>
  <c r="F78" i="4" s="1"/>
  <c r="F79" i="4" s="1"/>
  <c r="F80" i="4" s="1"/>
  <c r="F81" i="4" s="1"/>
  <c r="Q72" i="4"/>
  <c r="Q73" i="4" s="1"/>
  <c r="Q74" i="4" s="1"/>
  <c r="Q75" i="4" s="1"/>
  <c r="Q76" i="4" s="1"/>
  <c r="P72" i="4"/>
  <c r="P73" i="4" s="1"/>
  <c r="P74" i="4" s="1"/>
  <c r="P75" i="4" s="1"/>
  <c r="P76" i="4" s="1"/>
  <c r="O72" i="4"/>
  <c r="O73" i="4" s="1"/>
  <c r="O74" i="4" s="1"/>
  <c r="O75" i="4" s="1"/>
  <c r="O76" i="4" s="1"/>
  <c r="N72" i="4"/>
  <c r="N73" i="4" s="1"/>
  <c r="N74" i="4" s="1"/>
  <c r="N75" i="4" s="1"/>
  <c r="N76" i="4" s="1"/>
  <c r="M72" i="4"/>
  <c r="M73" i="4" s="1"/>
  <c r="M74" i="4" s="1"/>
  <c r="M75" i="4" s="1"/>
  <c r="M76" i="4" s="1"/>
  <c r="L72" i="4"/>
  <c r="K72" i="4"/>
  <c r="K73" i="4" s="1"/>
  <c r="K74" i="4" s="1"/>
  <c r="K75" i="4" s="1"/>
  <c r="K76" i="4" s="1"/>
  <c r="J72" i="4"/>
  <c r="J73" i="4" s="1"/>
  <c r="J74" i="4" s="1"/>
  <c r="J75" i="4" s="1"/>
  <c r="J76" i="4" s="1"/>
  <c r="I72" i="4"/>
  <c r="I73" i="4" s="1"/>
  <c r="I74" i="4" s="1"/>
  <c r="I75" i="4" s="1"/>
  <c r="I76" i="4" s="1"/>
  <c r="H72" i="4"/>
  <c r="H73" i="4" s="1"/>
  <c r="H74" i="4" s="1"/>
  <c r="H75" i="4" s="1"/>
  <c r="H76" i="4" s="1"/>
  <c r="G72" i="4"/>
  <c r="G73" i="4" s="1"/>
  <c r="G74" i="4" s="1"/>
  <c r="G75" i="4" s="1"/>
  <c r="G76" i="4" s="1"/>
  <c r="F72" i="4"/>
  <c r="F73" i="4" s="1"/>
  <c r="F74" i="4" s="1"/>
  <c r="F75" i="4" s="1"/>
  <c r="F76" i="4" s="1"/>
  <c r="Q67" i="4"/>
  <c r="Q68" i="4" s="1"/>
  <c r="Q69" i="4" s="1"/>
  <c r="Q70" i="4" s="1"/>
  <c r="Q71" i="4" s="1"/>
  <c r="P67" i="4"/>
  <c r="P68" i="4" s="1"/>
  <c r="P69" i="4" s="1"/>
  <c r="P70" i="4" s="1"/>
  <c r="P71" i="4" s="1"/>
  <c r="O67" i="4"/>
  <c r="O68" i="4" s="1"/>
  <c r="O69" i="4" s="1"/>
  <c r="O70" i="4" s="1"/>
  <c r="O71" i="4" s="1"/>
  <c r="N67" i="4"/>
  <c r="N68" i="4" s="1"/>
  <c r="N69" i="4" s="1"/>
  <c r="N70" i="4" s="1"/>
  <c r="N71" i="4" s="1"/>
  <c r="M67" i="4"/>
  <c r="M68" i="4" s="1"/>
  <c r="M69" i="4" s="1"/>
  <c r="M70" i="4" s="1"/>
  <c r="M71" i="4" s="1"/>
  <c r="L67" i="4"/>
  <c r="K67" i="4"/>
  <c r="K68" i="4" s="1"/>
  <c r="K69" i="4" s="1"/>
  <c r="K70" i="4" s="1"/>
  <c r="K71" i="4" s="1"/>
  <c r="J67" i="4"/>
  <c r="J68" i="4" s="1"/>
  <c r="J69" i="4" s="1"/>
  <c r="J70" i="4" s="1"/>
  <c r="J71" i="4" s="1"/>
  <c r="I67" i="4"/>
  <c r="I68" i="4" s="1"/>
  <c r="I69" i="4" s="1"/>
  <c r="I70" i="4" s="1"/>
  <c r="I71" i="4" s="1"/>
  <c r="H67" i="4"/>
  <c r="H68" i="4" s="1"/>
  <c r="H69" i="4" s="1"/>
  <c r="H70" i="4" s="1"/>
  <c r="H71" i="4" s="1"/>
  <c r="G67" i="4"/>
  <c r="G68" i="4" s="1"/>
  <c r="G69" i="4" s="1"/>
  <c r="G70" i="4" s="1"/>
  <c r="G71" i="4" s="1"/>
  <c r="F67" i="4"/>
  <c r="F68" i="4" s="1"/>
  <c r="F69" i="4" s="1"/>
  <c r="F70" i="4" s="1"/>
  <c r="F71" i="4" s="1"/>
  <c r="Q62" i="4"/>
  <c r="Q63" i="4" s="1"/>
  <c r="Q64" i="4" s="1"/>
  <c r="Q65" i="4" s="1"/>
  <c r="Q66" i="4" s="1"/>
  <c r="P62" i="4"/>
  <c r="P63" i="4" s="1"/>
  <c r="P64" i="4" s="1"/>
  <c r="P65" i="4" s="1"/>
  <c r="P66" i="4" s="1"/>
  <c r="O62" i="4"/>
  <c r="O63" i="4" s="1"/>
  <c r="O64" i="4" s="1"/>
  <c r="O65" i="4" s="1"/>
  <c r="O66" i="4" s="1"/>
  <c r="N62" i="4"/>
  <c r="N63" i="4" s="1"/>
  <c r="N64" i="4" s="1"/>
  <c r="N65" i="4" s="1"/>
  <c r="N66" i="4" s="1"/>
  <c r="M62" i="4"/>
  <c r="M63" i="4" s="1"/>
  <c r="M64" i="4" s="1"/>
  <c r="M65" i="4" s="1"/>
  <c r="M66" i="4" s="1"/>
  <c r="L62" i="4"/>
  <c r="K62" i="4"/>
  <c r="K63" i="4" s="1"/>
  <c r="K64" i="4" s="1"/>
  <c r="K65" i="4" s="1"/>
  <c r="K66" i="4" s="1"/>
  <c r="J62" i="4"/>
  <c r="J63" i="4" s="1"/>
  <c r="J64" i="4" s="1"/>
  <c r="J65" i="4" s="1"/>
  <c r="J66" i="4" s="1"/>
  <c r="I62" i="4"/>
  <c r="I63" i="4" s="1"/>
  <c r="I64" i="4" s="1"/>
  <c r="I65" i="4" s="1"/>
  <c r="I66" i="4" s="1"/>
  <c r="H62" i="4"/>
  <c r="H63" i="4" s="1"/>
  <c r="H64" i="4" s="1"/>
  <c r="H65" i="4" s="1"/>
  <c r="H66" i="4" s="1"/>
  <c r="G62" i="4"/>
  <c r="G63" i="4" s="1"/>
  <c r="G64" i="4" s="1"/>
  <c r="G65" i="4" s="1"/>
  <c r="G66" i="4" s="1"/>
  <c r="F62" i="4"/>
  <c r="F63" i="4" s="1"/>
  <c r="F64" i="4" s="1"/>
  <c r="F65" i="4" s="1"/>
  <c r="F66" i="4" s="1"/>
  <c r="Q57" i="4"/>
  <c r="Q58" i="4" s="1"/>
  <c r="Q59" i="4" s="1"/>
  <c r="Q60" i="4" s="1"/>
  <c r="Q61" i="4" s="1"/>
  <c r="P57" i="4"/>
  <c r="P58" i="4" s="1"/>
  <c r="P59" i="4" s="1"/>
  <c r="P60" i="4" s="1"/>
  <c r="P61" i="4" s="1"/>
  <c r="O57" i="4"/>
  <c r="O58" i="4" s="1"/>
  <c r="O59" i="4" s="1"/>
  <c r="O60" i="4" s="1"/>
  <c r="O61" i="4" s="1"/>
  <c r="N57" i="4"/>
  <c r="N58" i="4" s="1"/>
  <c r="N59" i="4" s="1"/>
  <c r="N60" i="4" s="1"/>
  <c r="N61" i="4" s="1"/>
  <c r="M57" i="4"/>
  <c r="M58" i="4" s="1"/>
  <c r="M59" i="4" s="1"/>
  <c r="M60" i="4" s="1"/>
  <c r="M61" i="4" s="1"/>
  <c r="L57" i="4"/>
  <c r="K57" i="4"/>
  <c r="K58" i="4" s="1"/>
  <c r="K59" i="4" s="1"/>
  <c r="K60" i="4" s="1"/>
  <c r="K61" i="4" s="1"/>
  <c r="J57" i="4"/>
  <c r="J58" i="4" s="1"/>
  <c r="J59" i="4" s="1"/>
  <c r="J60" i="4" s="1"/>
  <c r="J61" i="4" s="1"/>
  <c r="I57" i="4"/>
  <c r="I58" i="4" s="1"/>
  <c r="I59" i="4" s="1"/>
  <c r="I60" i="4" s="1"/>
  <c r="I61" i="4" s="1"/>
  <c r="H57" i="4"/>
  <c r="H58" i="4" s="1"/>
  <c r="H59" i="4" s="1"/>
  <c r="H60" i="4" s="1"/>
  <c r="H61" i="4" s="1"/>
  <c r="G57" i="4"/>
  <c r="G58" i="4" s="1"/>
  <c r="G59" i="4" s="1"/>
  <c r="G60" i="4" s="1"/>
  <c r="G61" i="4" s="1"/>
  <c r="F57" i="4"/>
  <c r="F58" i="4" s="1"/>
  <c r="F59" i="4" s="1"/>
  <c r="F60" i="4" s="1"/>
  <c r="F61" i="4" s="1"/>
  <c r="Q52" i="4"/>
  <c r="Q53" i="4" s="1"/>
  <c r="Q54" i="4" s="1"/>
  <c r="Q55" i="4" s="1"/>
  <c r="Q56" i="4" s="1"/>
  <c r="P52" i="4"/>
  <c r="P53" i="4" s="1"/>
  <c r="P54" i="4" s="1"/>
  <c r="P55" i="4" s="1"/>
  <c r="P56" i="4" s="1"/>
  <c r="O52" i="4"/>
  <c r="O53" i="4" s="1"/>
  <c r="O54" i="4" s="1"/>
  <c r="O55" i="4" s="1"/>
  <c r="O56" i="4" s="1"/>
  <c r="N52" i="4"/>
  <c r="N53" i="4" s="1"/>
  <c r="N54" i="4" s="1"/>
  <c r="N55" i="4" s="1"/>
  <c r="N56" i="4" s="1"/>
  <c r="M52" i="4"/>
  <c r="M53" i="4" s="1"/>
  <c r="M54" i="4" s="1"/>
  <c r="M55" i="4" s="1"/>
  <c r="M56" i="4" s="1"/>
  <c r="L52" i="4"/>
  <c r="K52" i="4"/>
  <c r="K53" i="4" s="1"/>
  <c r="K54" i="4" s="1"/>
  <c r="K55" i="4" s="1"/>
  <c r="K56" i="4" s="1"/>
  <c r="J52" i="4"/>
  <c r="J53" i="4" s="1"/>
  <c r="J54" i="4" s="1"/>
  <c r="J55" i="4" s="1"/>
  <c r="J56" i="4" s="1"/>
  <c r="I52" i="4"/>
  <c r="I53" i="4" s="1"/>
  <c r="I54" i="4" s="1"/>
  <c r="I55" i="4" s="1"/>
  <c r="I56" i="4" s="1"/>
  <c r="H52" i="4"/>
  <c r="H53" i="4" s="1"/>
  <c r="H54" i="4" s="1"/>
  <c r="H55" i="4" s="1"/>
  <c r="H56" i="4" s="1"/>
  <c r="G52" i="4"/>
  <c r="G53" i="4" s="1"/>
  <c r="G54" i="4" s="1"/>
  <c r="G55" i="4" s="1"/>
  <c r="G56" i="4" s="1"/>
  <c r="F52" i="4"/>
  <c r="F53" i="4" s="1"/>
  <c r="F54" i="4" s="1"/>
  <c r="F55" i="4" s="1"/>
  <c r="F56" i="4" s="1"/>
  <c r="Q47" i="4"/>
  <c r="Q48" i="4" s="1"/>
  <c r="Q49" i="4" s="1"/>
  <c r="Q50" i="4" s="1"/>
  <c r="Q51" i="4" s="1"/>
  <c r="P47" i="4"/>
  <c r="P48" i="4" s="1"/>
  <c r="P49" i="4" s="1"/>
  <c r="P50" i="4" s="1"/>
  <c r="P51" i="4" s="1"/>
  <c r="O47" i="4"/>
  <c r="O48" i="4" s="1"/>
  <c r="O49" i="4" s="1"/>
  <c r="O50" i="4" s="1"/>
  <c r="O51" i="4" s="1"/>
  <c r="N47" i="4"/>
  <c r="N48" i="4" s="1"/>
  <c r="N49" i="4" s="1"/>
  <c r="N50" i="4" s="1"/>
  <c r="N51" i="4" s="1"/>
  <c r="M47" i="4"/>
  <c r="M48" i="4" s="1"/>
  <c r="M49" i="4" s="1"/>
  <c r="M50" i="4" s="1"/>
  <c r="M51" i="4" s="1"/>
  <c r="L47" i="4"/>
  <c r="K47" i="4"/>
  <c r="K48" i="4" s="1"/>
  <c r="K49" i="4" s="1"/>
  <c r="K50" i="4" s="1"/>
  <c r="K51" i="4" s="1"/>
  <c r="J47" i="4"/>
  <c r="J48" i="4" s="1"/>
  <c r="J49" i="4" s="1"/>
  <c r="J50" i="4" s="1"/>
  <c r="J51" i="4" s="1"/>
  <c r="I47" i="4"/>
  <c r="I48" i="4" s="1"/>
  <c r="I49" i="4" s="1"/>
  <c r="I50" i="4" s="1"/>
  <c r="I51" i="4" s="1"/>
  <c r="H47" i="4"/>
  <c r="H48" i="4" s="1"/>
  <c r="H49" i="4" s="1"/>
  <c r="H50" i="4" s="1"/>
  <c r="H51" i="4" s="1"/>
  <c r="G47" i="4"/>
  <c r="G48" i="4" s="1"/>
  <c r="G49" i="4" s="1"/>
  <c r="G50" i="4" s="1"/>
  <c r="G51" i="4" s="1"/>
  <c r="F47" i="4"/>
  <c r="F48" i="4" s="1"/>
  <c r="F49" i="4" s="1"/>
  <c r="F50" i="4" s="1"/>
  <c r="F51" i="4" s="1"/>
  <c r="Q42" i="4"/>
  <c r="Q43" i="4" s="1"/>
  <c r="Q44" i="4" s="1"/>
  <c r="Q45" i="4" s="1"/>
  <c r="Q46" i="4" s="1"/>
  <c r="P42" i="4"/>
  <c r="P43" i="4" s="1"/>
  <c r="P44" i="4" s="1"/>
  <c r="P45" i="4" s="1"/>
  <c r="P46" i="4" s="1"/>
  <c r="O42" i="4"/>
  <c r="O43" i="4" s="1"/>
  <c r="O44" i="4" s="1"/>
  <c r="O45" i="4" s="1"/>
  <c r="O46" i="4" s="1"/>
  <c r="N42" i="4"/>
  <c r="N43" i="4" s="1"/>
  <c r="N44" i="4" s="1"/>
  <c r="N45" i="4" s="1"/>
  <c r="N46" i="4" s="1"/>
  <c r="M42" i="4"/>
  <c r="M43" i="4" s="1"/>
  <c r="M44" i="4" s="1"/>
  <c r="M45" i="4" s="1"/>
  <c r="M46" i="4" s="1"/>
  <c r="L42" i="4"/>
  <c r="K42" i="4"/>
  <c r="K43" i="4" s="1"/>
  <c r="K44" i="4" s="1"/>
  <c r="K45" i="4" s="1"/>
  <c r="K46" i="4" s="1"/>
  <c r="J42" i="4"/>
  <c r="J43" i="4" s="1"/>
  <c r="J44" i="4" s="1"/>
  <c r="J45" i="4" s="1"/>
  <c r="J46" i="4" s="1"/>
  <c r="I42" i="4"/>
  <c r="I43" i="4" s="1"/>
  <c r="I44" i="4" s="1"/>
  <c r="I45" i="4" s="1"/>
  <c r="I46" i="4" s="1"/>
  <c r="H42" i="4"/>
  <c r="H43" i="4" s="1"/>
  <c r="H44" i="4" s="1"/>
  <c r="H45" i="4" s="1"/>
  <c r="H46" i="4" s="1"/>
  <c r="G42" i="4"/>
  <c r="G43" i="4" s="1"/>
  <c r="G44" i="4" s="1"/>
  <c r="G45" i="4" s="1"/>
  <c r="G46" i="4" s="1"/>
  <c r="F42" i="4"/>
  <c r="F43" i="4" s="1"/>
  <c r="F44" i="4" s="1"/>
  <c r="F45" i="4" s="1"/>
  <c r="F46" i="4" s="1"/>
  <c r="Q37" i="4"/>
  <c r="Q38" i="4" s="1"/>
  <c r="Q39" i="4" s="1"/>
  <c r="Q40" i="4" s="1"/>
  <c r="Q41" i="4" s="1"/>
  <c r="P37" i="4"/>
  <c r="P38" i="4" s="1"/>
  <c r="P39" i="4" s="1"/>
  <c r="P40" i="4" s="1"/>
  <c r="P41" i="4" s="1"/>
  <c r="O37" i="4"/>
  <c r="O38" i="4" s="1"/>
  <c r="O39" i="4" s="1"/>
  <c r="O40" i="4" s="1"/>
  <c r="O41" i="4" s="1"/>
  <c r="N37" i="4"/>
  <c r="N38" i="4" s="1"/>
  <c r="N39" i="4" s="1"/>
  <c r="N40" i="4" s="1"/>
  <c r="N41" i="4" s="1"/>
  <c r="M37" i="4"/>
  <c r="M38" i="4" s="1"/>
  <c r="M39" i="4" s="1"/>
  <c r="M40" i="4" s="1"/>
  <c r="M41" i="4" s="1"/>
  <c r="L37" i="4"/>
  <c r="K37" i="4"/>
  <c r="K38" i="4" s="1"/>
  <c r="K39" i="4" s="1"/>
  <c r="K40" i="4" s="1"/>
  <c r="K41" i="4" s="1"/>
  <c r="J37" i="4"/>
  <c r="J38" i="4" s="1"/>
  <c r="J39" i="4" s="1"/>
  <c r="J40" i="4" s="1"/>
  <c r="J41" i="4" s="1"/>
  <c r="I37" i="4"/>
  <c r="I38" i="4" s="1"/>
  <c r="I39" i="4" s="1"/>
  <c r="I40" i="4" s="1"/>
  <c r="I41" i="4" s="1"/>
  <c r="H37" i="4"/>
  <c r="H38" i="4" s="1"/>
  <c r="H39" i="4" s="1"/>
  <c r="H40" i="4" s="1"/>
  <c r="H41" i="4" s="1"/>
  <c r="G37" i="4"/>
  <c r="G38" i="4" s="1"/>
  <c r="G39" i="4" s="1"/>
  <c r="G40" i="4" s="1"/>
  <c r="G41" i="4" s="1"/>
  <c r="F37" i="4"/>
  <c r="F38" i="4" s="1"/>
  <c r="F39" i="4" s="1"/>
  <c r="F40" i="4" s="1"/>
  <c r="F41" i="4" s="1"/>
  <c r="Q32" i="4"/>
  <c r="Q33" i="4" s="1"/>
  <c r="Q34" i="4" s="1"/>
  <c r="Q35" i="4" s="1"/>
  <c r="Q36" i="4" s="1"/>
  <c r="P32" i="4"/>
  <c r="P33" i="4" s="1"/>
  <c r="P34" i="4" s="1"/>
  <c r="P35" i="4" s="1"/>
  <c r="P36" i="4" s="1"/>
  <c r="O32" i="4"/>
  <c r="O33" i="4" s="1"/>
  <c r="O34" i="4" s="1"/>
  <c r="O35" i="4" s="1"/>
  <c r="O36" i="4" s="1"/>
  <c r="N32" i="4"/>
  <c r="N33" i="4" s="1"/>
  <c r="N34" i="4" s="1"/>
  <c r="N35" i="4" s="1"/>
  <c r="N36" i="4" s="1"/>
  <c r="M32" i="4"/>
  <c r="M33" i="4" s="1"/>
  <c r="M34" i="4" s="1"/>
  <c r="M35" i="4" s="1"/>
  <c r="M36" i="4" s="1"/>
  <c r="L32" i="4"/>
  <c r="K32" i="4"/>
  <c r="K33" i="4" s="1"/>
  <c r="K34" i="4" s="1"/>
  <c r="K35" i="4" s="1"/>
  <c r="K36" i="4" s="1"/>
  <c r="J32" i="4"/>
  <c r="J33" i="4" s="1"/>
  <c r="J34" i="4" s="1"/>
  <c r="J35" i="4" s="1"/>
  <c r="J36" i="4" s="1"/>
  <c r="I32" i="4"/>
  <c r="I33" i="4" s="1"/>
  <c r="I34" i="4" s="1"/>
  <c r="I35" i="4" s="1"/>
  <c r="I36" i="4" s="1"/>
  <c r="H32" i="4"/>
  <c r="H33" i="4" s="1"/>
  <c r="H34" i="4" s="1"/>
  <c r="H35" i="4" s="1"/>
  <c r="H36" i="4" s="1"/>
  <c r="G32" i="4"/>
  <c r="G33" i="4" s="1"/>
  <c r="G34" i="4" s="1"/>
  <c r="G35" i="4" s="1"/>
  <c r="G36" i="4" s="1"/>
  <c r="F32" i="4"/>
  <c r="F33" i="4" s="1"/>
  <c r="F34" i="4" s="1"/>
  <c r="F35" i="4" s="1"/>
  <c r="F36" i="4" s="1"/>
  <c r="Q27" i="4"/>
  <c r="Q28" i="4" s="1"/>
  <c r="Q29" i="4" s="1"/>
  <c r="Q30" i="4" s="1"/>
  <c r="Q31" i="4" s="1"/>
  <c r="P27" i="4"/>
  <c r="P28" i="4" s="1"/>
  <c r="P29" i="4" s="1"/>
  <c r="P30" i="4" s="1"/>
  <c r="P31" i="4" s="1"/>
  <c r="O27" i="4"/>
  <c r="O28" i="4" s="1"/>
  <c r="O29" i="4" s="1"/>
  <c r="O30" i="4" s="1"/>
  <c r="O31" i="4" s="1"/>
  <c r="N27" i="4"/>
  <c r="N28" i="4" s="1"/>
  <c r="N29" i="4" s="1"/>
  <c r="N30" i="4" s="1"/>
  <c r="N31" i="4" s="1"/>
  <c r="M27" i="4"/>
  <c r="M28" i="4" s="1"/>
  <c r="M29" i="4" s="1"/>
  <c r="M30" i="4" s="1"/>
  <c r="M31" i="4" s="1"/>
  <c r="L27" i="4"/>
  <c r="K27" i="4"/>
  <c r="K28" i="4" s="1"/>
  <c r="K29" i="4" s="1"/>
  <c r="K30" i="4" s="1"/>
  <c r="K31" i="4" s="1"/>
  <c r="J27" i="4"/>
  <c r="J28" i="4" s="1"/>
  <c r="J29" i="4" s="1"/>
  <c r="J30" i="4" s="1"/>
  <c r="J31" i="4" s="1"/>
  <c r="I27" i="4"/>
  <c r="I28" i="4" s="1"/>
  <c r="I29" i="4" s="1"/>
  <c r="I30" i="4" s="1"/>
  <c r="I31" i="4" s="1"/>
  <c r="H27" i="4"/>
  <c r="H28" i="4" s="1"/>
  <c r="H29" i="4" s="1"/>
  <c r="H30" i="4" s="1"/>
  <c r="H31" i="4" s="1"/>
  <c r="G27" i="4"/>
  <c r="G28" i="4" s="1"/>
  <c r="G29" i="4" s="1"/>
  <c r="G30" i="4" s="1"/>
  <c r="G31" i="4" s="1"/>
  <c r="F27" i="4"/>
  <c r="F28" i="4" s="1"/>
  <c r="F29" i="4" s="1"/>
  <c r="F30" i="4" s="1"/>
  <c r="F31" i="4" s="1"/>
  <c r="Q22" i="4"/>
  <c r="Q23" i="4" s="1"/>
  <c r="Q24" i="4" s="1"/>
  <c r="Q25" i="4" s="1"/>
  <c r="Q26" i="4" s="1"/>
  <c r="P22" i="4"/>
  <c r="P23" i="4" s="1"/>
  <c r="P24" i="4" s="1"/>
  <c r="P25" i="4" s="1"/>
  <c r="P26" i="4" s="1"/>
  <c r="O22" i="4"/>
  <c r="O23" i="4" s="1"/>
  <c r="O24" i="4" s="1"/>
  <c r="O25" i="4" s="1"/>
  <c r="O26" i="4" s="1"/>
  <c r="N22" i="4"/>
  <c r="N23" i="4" s="1"/>
  <c r="N24" i="4" s="1"/>
  <c r="N25" i="4" s="1"/>
  <c r="N26" i="4" s="1"/>
  <c r="M22" i="4"/>
  <c r="M23" i="4" s="1"/>
  <c r="M24" i="4" s="1"/>
  <c r="M25" i="4" s="1"/>
  <c r="M26" i="4" s="1"/>
  <c r="L22" i="4"/>
  <c r="K22" i="4"/>
  <c r="K23" i="4" s="1"/>
  <c r="K24" i="4" s="1"/>
  <c r="K25" i="4" s="1"/>
  <c r="K26" i="4" s="1"/>
  <c r="J22" i="4"/>
  <c r="J23" i="4" s="1"/>
  <c r="J24" i="4" s="1"/>
  <c r="J25" i="4" s="1"/>
  <c r="J26" i="4" s="1"/>
  <c r="I22" i="4"/>
  <c r="I23" i="4" s="1"/>
  <c r="I24" i="4" s="1"/>
  <c r="I25" i="4" s="1"/>
  <c r="I26" i="4" s="1"/>
  <c r="H22" i="4"/>
  <c r="H23" i="4" s="1"/>
  <c r="H24" i="4" s="1"/>
  <c r="H25" i="4" s="1"/>
  <c r="H26" i="4" s="1"/>
  <c r="G22" i="4"/>
  <c r="G23" i="4" s="1"/>
  <c r="G24" i="4" s="1"/>
  <c r="G25" i="4" s="1"/>
  <c r="G26" i="4" s="1"/>
  <c r="F22" i="4"/>
  <c r="F23" i="4" s="1"/>
  <c r="F24" i="4" s="1"/>
  <c r="F25" i="4" s="1"/>
  <c r="F26" i="4" s="1"/>
  <c r="Q17" i="4"/>
  <c r="Q18" i="4" s="1"/>
  <c r="Q19" i="4" s="1"/>
  <c r="Q20" i="4" s="1"/>
  <c r="Q21" i="4" s="1"/>
  <c r="P17" i="4"/>
  <c r="P18" i="4" s="1"/>
  <c r="P19" i="4" s="1"/>
  <c r="P20" i="4" s="1"/>
  <c r="P21" i="4" s="1"/>
  <c r="O17" i="4"/>
  <c r="O18" i="4" s="1"/>
  <c r="O19" i="4" s="1"/>
  <c r="O20" i="4" s="1"/>
  <c r="O21" i="4" s="1"/>
  <c r="N17" i="4"/>
  <c r="N18" i="4" s="1"/>
  <c r="N19" i="4" s="1"/>
  <c r="N20" i="4" s="1"/>
  <c r="N21" i="4" s="1"/>
  <c r="M17" i="4"/>
  <c r="M18" i="4" s="1"/>
  <c r="M19" i="4" s="1"/>
  <c r="M20" i="4" s="1"/>
  <c r="M21" i="4" s="1"/>
  <c r="L17" i="4"/>
  <c r="K17" i="4"/>
  <c r="K18" i="4" s="1"/>
  <c r="K19" i="4" s="1"/>
  <c r="K20" i="4" s="1"/>
  <c r="K21" i="4" s="1"/>
  <c r="J17" i="4"/>
  <c r="J18" i="4" s="1"/>
  <c r="J19" i="4" s="1"/>
  <c r="J20" i="4" s="1"/>
  <c r="J21" i="4" s="1"/>
  <c r="I17" i="4"/>
  <c r="I18" i="4" s="1"/>
  <c r="I19" i="4" s="1"/>
  <c r="I20" i="4" s="1"/>
  <c r="I21" i="4" s="1"/>
  <c r="H17" i="4"/>
  <c r="H18" i="4" s="1"/>
  <c r="H19" i="4" s="1"/>
  <c r="H20" i="4" s="1"/>
  <c r="H21" i="4" s="1"/>
  <c r="G17" i="4"/>
  <c r="G18" i="4" s="1"/>
  <c r="G19" i="4" s="1"/>
  <c r="G20" i="4" s="1"/>
  <c r="G21" i="4" s="1"/>
  <c r="F17" i="4"/>
  <c r="F18" i="4" s="1"/>
  <c r="F19" i="4" s="1"/>
  <c r="F20" i="4" s="1"/>
  <c r="F21" i="4" s="1"/>
  <c r="Q12" i="4"/>
  <c r="Q13" i="4" s="1"/>
  <c r="Q14" i="4" s="1"/>
  <c r="Q15" i="4" s="1"/>
  <c r="Q16" i="4" s="1"/>
  <c r="P12" i="4"/>
  <c r="P13" i="4" s="1"/>
  <c r="P14" i="4" s="1"/>
  <c r="P15" i="4" s="1"/>
  <c r="P16" i="4" s="1"/>
  <c r="O12" i="4"/>
  <c r="O13" i="4" s="1"/>
  <c r="O14" i="4" s="1"/>
  <c r="O15" i="4" s="1"/>
  <c r="O16" i="4" s="1"/>
  <c r="N12" i="4"/>
  <c r="N13" i="4" s="1"/>
  <c r="N14" i="4" s="1"/>
  <c r="N15" i="4" s="1"/>
  <c r="N16" i="4" s="1"/>
  <c r="M12" i="4"/>
  <c r="M13" i="4" s="1"/>
  <c r="M14" i="4" s="1"/>
  <c r="M15" i="4" s="1"/>
  <c r="M16" i="4" s="1"/>
  <c r="L12" i="4"/>
  <c r="K12" i="4"/>
  <c r="K13" i="4" s="1"/>
  <c r="K14" i="4" s="1"/>
  <c r="K15" i="4" s="1"/>
  <c r="K16" i="4" s="1"/>
  <c r="J12" i="4"/>
  <c r="J13" i="4" s="1"/>
  <c r="J14" i="4" s="1"/>
  <c r="J15" i="4" s="1"/>
  <c r="J16" i="4" s="1"/>
  <c r="I12" i="4"/>
  <c r="I13" i="4" s="1"/>
  <c r="I14" i="4" s="1"/>
  <c r="I15" i="4" s="1"/>
  <c r="I16" i="4" s="1"/>
  <c r="H12" i="4"/>
  <c r="H13" i="4" s="1"/>
  <c r="H14" i="4" s="1"/>
  <c r="H15" i="4" s="1"/>
  <c r="H16" i="4" s="1"/>
  <c r="G12" i="4"/>
  <c r="G13" i="4" s="1"/>
  <c r="G14" i="4" s="1"/>
  <c r="G15" i="4" s="1"/>
  <c r="G16" i="4" s="1"/>
  <c r="F12" i="4"/>
  <c r="F13" i="4" s="1"/>
  <c r="F14" i="4" s="1"/>
  <c r="F15" i="4" s="1"/>
  <c r="F16" i="4" s="1"/>
  <c r="Q7" i="4"/>
  <c r="Q8" i="4" s="1"/>
  <c r="Q9" i="4" s="1"/>
  <c r="Q10" i="4" s="1"/>
  <c r="Q11" i="4" s="1"/>
  <c r="P7" i="4"/>
  <c r="P8" i="4" s="1"/>
  <c r="P9" i="4" s="1"/>
  <c r="P10" i="4" s="1"/>
  <c r="P11" i="4" s="1"/>
  <c r="O7" i="4"/>
  <c r="O8" i="4" s="1"/>
  <c r="O9" i="4" s="1"/>
  <c r="O10" i="4" s="1"/>
  <c r="O11" i="4" s="1"/>
  <c r="N7" i="4"/>
  <c r="N8" i="4" s="1"/>
  <c r="N9" i="4" s="1"/>
  <c r="N10" i="4" s="1"/>
  <c r="N11" i="4" s="1"/>
  <c r="M7" i="4"/>
  <c r="M8" i="4" s="1"/>
  <c r="M9" i="4" s="1"/>
  <c r="M10" i="4" s="1"/>
  <c r="M11" i="4" s="1"/>
  <c r="L7" i="4"/>
  <c r="K7" i="4"/>
  <c r="K8" i="4" s="1"/>
  <c r="K9" i="4" s="1"/>
  <c r="K10" i="4" s="1"/>
  <c r="K11" i="4" s="1"/>
  <c r="J7" i="4"/>
  <c r="J8" i="4" s="1"/>
  <c r="J9" i="4" s="1"/>
  <c r="J10" i="4" s="1"/>
  <c r="J11" i="4" s="1"/>
  <c r="I7" i="4"/>
  <c r="I8" i="4" s="1"/>
  <c r="I9" i="4" s="1"/>
  <c r="I10" i="4" s="1"/>
  <c r="I11" i="4" s="1"/>
  <c r="H7" i="4"/>
  <c r="H8" i="4" s="1"/>
  <c r="H9" i="4" s="1"/>
  <c r="H10" i="4" s="1"/>
  <c r="H11" i="4" s="1"/>
  <c r="G7" i="4"/>
  <c r="G8" i="4" s="1"/>
  <c r="G9" i="4" s="1"/>
  <c r="G10" i="4" s="1"/>
  <c r="G11" i="4" s="1"/>
  <c r="F7" i="4"/>
  <c r="F8" i="4" s="1"/>
  <c r="F9" i="4" s="1"/>
  <c r="F10" i="4" s="1"/>
  <c r="F11" i="4" s="1"/>
  <c r="G2" i="4"/>
  <c r="G3" i="4" s="1"/>
  <c r="G4" i="4" s="1"/>
  <c r="G5" i="4" s="1"/>
  <c r="G6" i="4" s="1"/>
  <c r="H2" i="4"/>
  <c r="H3" i="4" s="1"/>
  <c r="H4" i="4" s="1"/>
  <c r="H5" i="4" s="1"/>
  <c r="H6" i="4" s="1"/>
  <c r="I2" i="4"/>
  <c r="I3" i="4" s="1"/>
  <c r="I4" i="4" s="1"/>
  <c r="I5" i="4" s="1"/>
  <c r="I6" i="4" s="1"/>
  <c r="J2" i="4"/>
  <c r="J3" i="4" s="1"/>
  <c r="J4" i="4" s="1"/>
  <c r="J5" i="4" s="1"/>
  <c r="J6" i="4" s="1"/>
  <c r="K2" i="4"/>
  <c r="K3" i="4" s="1"/>
  <c r="K4" i="4" s="1"/>
  <c r="K5" i="4" s="1"/>
  <c r="K6" i="4" s="1"/>
  <c r="L2" i="4"/>
  <c r="M2" i="4"/>
  <c r="M3" i="4" s="1"/>
  <c r="M4" i="4" s="1"/>
  <c r="M5" i="4" s="1"/>
  <c r="M6" i="4" s="1"/>
  <c r="N2" i="4"/>
  <c r="N3" i="4" s="1"/>
  <c r="N4" i="4" s="1"/>
  <c r="N5" i="4" s="1"/>
  <c r="N6" i="4" s="1"/>
  <c r="O2" i="4"/>
  <c r="O3" i="4" s="1"/>
  <c r="O4" i="4" s="1"/>
  <c r="O5" i="4" s="1"/>
  <c r="O6" i="4" s="1"/>
  <c r="P2" i="4"/>
  <c r="P3" i="4" s="1"/>
  <c r="P4" i="4" s="1"/>
  <c r="P5" i="4" s="1"/>
  <c r="P6" i="4" s="1"/>
  <c r="Q2" i="4"/>
  <c r="Q3" i="4" s="1"/>
  <c r="Q4" i="4" s="1"/>
  <c r="Q5" i="4" s="1"/>
  <c r="Q6" i="4" s="1"/>
  <c r="F2" i="4"/>
  <c r="F3" i="4" s="1"/>
  <c r="F4" i="4" s="1"/>
  <c r="F5" i="4" s="1"/>
  <c r="F6" i="4" s="1"/>
  <c r="P54" i="8"/>
  <c r="O54" i="8"/>
  <c r="N54" i="8"/>
  <c r="M54" i="8"/>
  <c r="L54" i="8"/>
  <c r="K54" i="8"/>
  <c r="J54" i="8"/>
  <c r="I54" i="8"/>
  <c r="H54" i="8"/>
  <c r="G54" i="8"/>
  <c r="F54" i="8"/>
  <c r="E54" i="8"/>
  <c r="C54" i="8"/>
  <c r="B54" i="8"/>
  <c r="A54" i="8"/>
  <c r="P50" i="8"/>
  <c r="O50" i="8"/>
  <c r="N50" i="8"/>
  <c r="M50" i="8"/>
  <c r="L50" i="8"/>
  <c r="K50" i="8"/>
  <c r="J50" i="8"/>
  <c r="I50" i="8"/>
  <c r="H50" i="8"/>
  <c r="G50" i="8"/>
  <c r="F50" i="8"/>
  <c r="E50" i="8"/>
  <c r="C50" i="8"/>
  <c r="B50" i="8"/>
  <c r="A50" i="8"/>
  <c r="P46" i="8"/>
  <c r="O46" i="8"/>
  <c r="N46" i="8"/>
  <c r="M46" i="8"/>
  <c r="L46" i="8"/>
  <c r="K46" i="8"/>
  <c r="J46" i="8"/>
  <c r="I46" i="8"/>
  <c r="H46" i="8"/>
  <c r="G46" i="8"/>
  <c r="F46" i="8"/>
  <c r="E46" i="8"/>
  <c r="C46" i="8"/>
  <c r="B46" i="8"/>
  <c r="A46" i="8"/>
  <c r="P42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A42" i="8"/>
  <c r="P38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A38" i="8"/>
  <c r="P34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A34" i="8"/>
  <c r="P30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A30" i="8"/>
  <c r="P26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A26" i="8"/>
  <c r="P22" i="8"/>
  <c r="O22" i="8"/>
  <c r="N22" i="8"/>
  <c r="M22" i="8"/>
  <c r="L22" i="8"/>
  <c r="K22" i="8"/>
  <c r="J22" i="8"/>
  <c r="I22" i="8"/>
  <c r="H22" i="8"/>
  <c r="G22" i="8"/>
  <c r="F22" i="8"/>
  <c r="E22" i="8"/>
  <c r="C22" i="8"/>
  <c r="B22" i="8"/>
  <c r="A22" i="8"/>
  <c r="P18" i="8"/>
  <c r="O18" i="8"/>
  <c r="N18" i="8"/>
  <c r="M18" i="8"/>
  <c r="L18" i="8"/>
  <c r="K18" i="8"/>
  <c r="J18" i="8"/>
  <c r="I18" i="8"/>
  <c r="H18" i="8"/>
  <c r="G18" i="8"/>
  <c r="F18" i="8"/>
  <c r="E18" i="8"/>
  <c r="C18" i="8"/>
  <c r="B18" i="8"/>
  <c r="A18" i="8"/>
  <c r="P74" i="7"/>
  <c r="O74" i="7"/>
  <c r="N74" i="7"/>
  <c r="M74" i="7"/>
  <c r="L74" i="7"/>
  <c r="K74" i="7"/>
  <c r="J74" i="7"/>
  <c r="I74" i="7"/>
  <c r="H74" i="7"/>
  <c r="G74" i="7"/>
  <c r="F74" i="7"/>
  <c r="E74" i="7"/>
  <c r="C74" i="7"/>
  <c r="B74" i="7"/>
  <c r="A74" i="7"/>
  <c r="P70" i="7"/>
  <c r="O70" i="7"/>
  <c r="N70" i="7"/>
  <c r="M70" i="7"/>
  <c r="L70" i="7"/>
  <c r="K70" i="7"/>
  <c r="J70" i="7"/>
  <c r="I70" i="7"/>
  <c r="H70" i="7"/>
  <c r="G70" i="7"/>
  <c r="F70" i="7"/>
  <c r="E70" i="7"/>
  <c r="C70" i="7"/>
  <c r="B70" i="7"/>
  <c r="A70" i="7"/>
  <c r="P66" i="7"/>
  <c r="O66" i="7"/>
  <c r="N66" i="7"/>
  <c r="M66" i="7"/>
  <c r="L66" i="7"/>
  <c r="K66" i="7"/>
  <c r="J66" i="7"/>
  <c r="I66" i="7"/>
  <c r="H66" i="7"/>
  <c r="G66" i="7"/>
  <c r="F66" i="7"/>
  <c r="E66" i="7"/>
  <c r="C66" i="7"/>
  <c r="B66" i="7"/>
  <c r="A66" i="7"/>
  <c r="P62" i="7"/>
  <c r="O62" i="7"/>
  <c r="N62" i="7"/>
  <c r="M62" i="7"/>
  <c r="L62" i="7"/>
  <c r="K62" i="7"/>
  <c r="J62" i="7"/>
  <c r="I62" i="7"/>
  <c r="H62" i="7"/>
  <c r="G62" i="7"/>
  <c r="F62" i="7"/>
  <c r="E62" i="7"/>
  <c r="C62" i="7"/>
  <c r="B62" i="7"/>
  <c r="A62" i="7"/>
  <c r="P58" i="7"/>
  <c r="O58" i="7"/>
  <c r="N58" i="7"/>
  <c r="M58" i="7"/>
  <c r="L58" i="7"/>
  <c r="K58" i="7"/>
  <c r="J58" i="7"/>
  <c r="I58" i="7"/>
  <c r="H58" i="7"/>
  <c r="G58" i="7"/>
  <c r="F58" i="7"/>
  <c r="E58" i="7"/>
  <c r="C58" i="7"/>
  <c r="B58" i="7"/>
  <c r="A58" i="7"/>
  <c r="P54" i="7"/>
  <c r="O54" i="7"/>
  <c r="N54" i="7"/>
  <c r="M54" i="7"/>
  <c r="L54" i="7"/>
  <c r="K54" i="7"/>
  <c r="J54" i="7"/>
  <c r="I54" i="7"/>
  <c r="H54" i="7"/>
  <c r="G54" i="7"/>
  <c r="F54" i="7"/>
  <c r="E54" i="7"/>
  <c r="C54" i="7"/>
  <c r="B54" i="7"/>
  <c r="A54" i="7"/>
  <c r="P50" i="7"/>
  <c r="O50" i="7"/>
  <c r="N50" i="7"/>
  <c r="M50" i="7"/>
  <c r="L50" i="7"/>
  <c r="K50" i="7"/>
  <c r="J50" i="7"/>
  <c r="I50" i="7"/>
  <c r="H50" i="7"/>
  <c r="G50" i="7"/>
  <c r="F50" i="7"/>
  <c r="E50" i="7"/>
  <c r="C50" i="7"/>
  <c r="B50" i="7"/>
  <c r="A50" i="7"/>
  <c r="P46" i="7"/>
  <c r="O46" i="7"/>
  <c r="N46" i="7"/>
  <c r="M46" i="7"/>
  <c r="L46" i="7"/>
  <c r="K46" i="7"/>
  <c r="J46" i="7"/>
  <c r="I46" i="7"/>
  <c r="H46" i="7"/>
  <c r="G46" i="7"/>
  <c r="F46" i="7"/>
  <c r="E46" i="7"/>
  <c r="C46" i="7"/>
  <c r="B46" i="7"/>
  <c r="A46" i="7"/>
  <c r="P42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A42" i="7"/>
  <c r="P38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A38" i="7"/>
  <c r="P34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A34" i="7"/>
  <c r="P30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A30" i="7"/>
  <c r="P26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A26" i="7"/>
  <c r="A22" i="7"/>
  <c r="B22" i="7"/>
  <c r="C22" i="7"/>
  <c r="E22" i="7"/>
  <c r="P22" i="7"/>
  <c r="O22" i="7"/>
  <c r="N22" i="7"/>
  <c r="M22" i="7"/>
  <c r="L22" i="7"/>
  <c r="K22" i="7"/>
  <c r="J22" i="7"/>
  <c r="I22" i="7"/>
  <c r="H22" i="7"/>
  <c r="G22" i="7"/>
  <c r="F22" i="7"/>
  <c r="G18" i="7"/>
  <c r="H18" i="7"/>
  <c r="I18" i="7"/>
  <c r="J18" i="7"/>
  <c r="K18" i="7"/>
  <c r="L18" i="7"/>
  <c r="M18" i="7"/>
  <c r="N18" i="7"/>
  <c r="O18" i="7"/>
  <c r="P18" i="7"/>
  <c r="F18" i="7"/>
  <c r="A18" i="7"/>
  <c r="P13" i="7"/>
  <c r="P14" i="7"/>
  <c r="P15" i="7"/>
  <c r="P16" i="7"/>
  <c r="P12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L13" i="7"/>
  <c r="L14" i="7"/>
  <c r="L15" i="7"/>
  <c r="L16" i="7"/>
  <c r="L12" i="7"/>
  <c r="J13" i="7"/>
  <c r="K13" i="7"/>
  <c r="J14" i="7"/>
  <c r="K14" i="7"/>
  <c r="J15" i="7"/>
  <c r="K15" i="7"/>
  <c r="J16" i="7"/>
  <c r="K16" i="7"/>
  <c r="K12" i="7"/>
  <c r="J12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F13" i="7"/>
  <c r="F14" i="7"/>
  <c r="F15" i="7"/>
  <c r="F16" i="7"/>
  <c r="F12" i="7"/>
  <c r="P8" i="7"/>
  <c r="P9" i="7"/>
  <c r="P10" i="7"/>
  <c r="P11" i="7"/>
  <c r="P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M7" i="7"/>
  <c r="N7" i="7"/>
  <c r="O7" i="7"/>
  <c r="L7" i="7"/>
  <c r="J8" i="7"/>
  <c r="K8" i="7"/>
  <c r="J9" i="7"/>
  <c r="K9" i="7"/>
  <c r="J10" i="7"/>
  <c r="K10" i="7"/>
  <c r="J11" i="7"/>
  <c r="K11" i="7"/>
  <c r="K7" i="7"/>
  <c r="J7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F8" i="7"/>
  <c r="F9" i="7"/>
  <c r="F10" i="7"/>
  <c r="F11" i="7"/>
  <c r="F7" i="7"/>
  <c r="P3" i="7"/>
  <c r="P4" i="7"/>
  <c r="P5" i="7"/>
  <c r="P6" i="7"/>
  <c r="P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M2" i="7"/>
  <c r="N2" i="7"/>
  <c r="O2" i="7"/>
  <c r="L2" i="7"/>
  <c r="J3" i="7"/>
  <c r="K3" i="7"/>
  <c r="J4" i="7"/>
  <c r="K4" i="7"/>
  <c r="J5" i="7"/>
  <c r="K5" i="7"/>
  <c r="J6" i="7"/>
  <c r="K6" i="7"/>
  <c r="K2" i="7"/>
  <c r="J2" i="7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G2" i="8"/>
  <c r="H2" i="8"/>
  <c r="I2" i="8"/>
  <c r="F2" i="8"/>
  <c r="P16" i="8"/>
  <c r="O16" i="8"/>
  <c r="N16" i="8"/>
  <c r="M16" i="8"/>
  <c r="L16" i="8"/>
  <c r="K16" i="8"/>
  <c r="J16" i="8"/>
  <c r="I16" i="8"/>
  <c r="H16" i="8"/>
  <c r="G16" i="8"/>
  <c r="F16" i="8"/>
  <c r="P15" i="8"/>
  <c r="O15" i="8"/>
  <c r="N15" i="8"/>
  <c r="M15" i="8"/>
  <c r="L15" i="8"/>
  <c r="K15" i="8"/>
  <c r="J15" i="8"/>
  <c r="I15" i="8"/>
  <c r="H15" i="8"/>
  <c r="G15" i="8"/>
  <c r="F15" i="8"/>
  <c r="P14" i="8"/>
  <c r="O14" i="8"/>
  <c r="N14" i="8"/>
  <c r="M14" i="8"/>
  <c r="L14" i="8"/>
  <c r="K14" i="8"/>
  <c r="J14" i="8"/>
  <c r="I14" i="8"/>
  <c r="H14" i="8"/>
  <c r="G14" i="8"/>
  <c r="F14" i="8"/>
  <c r="P13" i="8"/>
  <c r="O13" i="8"/>
  <c r="N13" i="8"/>
  <c r="M13" i="8"/>
  <c r="L13" i="8"/>
  <c r="K13" i="8"/>
  <c r="J13" i="8"/>
  <c r="I13" i="8"/>
  <c r="H13" i="8"/>
  <c r="G13" i="8"/>
  <c r="F13" i="8"/>
  <c r="P12" i="8"/>
  <c r="O12" i="8"/>
  <c r="N12" i="8"/>
  <c r="M12" i="8"/>
  <c r="L12" i="8"/>
  <c r="K12" i="8"/>
  <c r="J12" i="8"/>
  <c r="I12" i="8"/>
  <c r="H12" i="8"/>
  <c r="G12" i="8"/>
  <c r="F12" i="8"/>
  <c r="P11" i="8"/>
  <c r="O11" i="8"/>
  <c r="N11" i="8"/>
  <c r="M11" i="8"/>
  <c r="L11" i="8"/>
  <c r="K11" i="8"/>
  <c r="J11" i="8"/>
  <c r="I11" i="8"/>
  <c r="H11" i="8"/>
  <c r="G11" i="8"/>
  <c r="F11" i="8"/>
  <c r="P10" i="8"/>
  <c r="O10" i="8"/>
  <c r="N10" i="8"/>
  <c r="M10" i="8"/>
  <c r="L10" i="8"/>
  <c r="K10" i="8"/>
  <c r="J10" i="8"/>
  <c r="I10" i="8"/>
  <c r="H10" i="8"/>
  <c r="G10" i="8"/>
  <c r="F10" i="8"/>
  <c r="P9" i="8"/>
  <c r="O9" i="8"/>
  <c r="N9" i="8"/>
  <c r="M9" i="8"/>
  <c r="L9" i="8"/>
  <c r="K9" i="8"/>
  <c r="J9" i="8"/>
  <c r="I9" i="8"/>
  <c r="H9" i="8"/>
  <c r="G9" i="8"/>
  <c r="F9" i="8"/>
  <c r="P8" i="8"/>
  <c r="O8" i="8"/>
  <c r="N8" i="8"/>
  <c r="M8" i="8"/>
  <c r="L8" i="8"/>
  <c r="K8" i="8"/>
  <c r="J8" i="8"/>
  <c r="I8" i="8"/>
  <c r="H8" i="8"/>
  <c r="G8" i="8"/>
  <c r="F8" i="8"/>
  <c r="P7" i="8"/>
  <c r="O7" i="8"/>
  <c r="N7" i="8"/>
  <c r="M7" i="8"/>
  <c r="L7" i="8"/>
  <c r="K7" i="8"/>
  <c r="J7" i="8"/>
  <c r="I7" i="8"/>
  <c r="H7" i="8"/>
  <c r="G7" i="8"/>
  <c r="F7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8"/>
  <c r="I1" i="8"/>
  <c r="H1" i="8"/>
  <c r="G1" i="8"/>
  <c r="F1" i="8"/>
  <c r="AZ276" i="4"/>
  <c r="AY276" i="4"/>
  <c r="AX276" i="4"/>
  <c r="AW276" i="4"/>
  <c r="AV276" i="4"/>
  <c r="AU276" i="4"/>
  <c r="AT276" i="4"/>
  <c r="AS276" i="4"/>
  <c r="AR276" i="4"/>
  <c r="Y276" i="4"/>
  <c r="AZ275" i="4"/>
  <c r="AY275" i="4"/>
  <c r="AX275" i="4"/>
  <c r="AW275" i="4"/>
  <c r="AV275" i="4"/>
  <c r="AU275" i="4"/>
  <c r="AT275" i="4"/>
  <c r="AS275" i="4"/>
  <c r="AR275" i="4"/>
  <c r="Y275" i="4"/>
  <c r="AZ274" i="4"/>
  <c r="AY274" i="4"/>
  <c r="AX274" i="4"/>
  <c r="AW274" i="4"/>
  <c r="AV274" i="4"/>
  <c r="AU274" i="4"/>
  <c r="AT274" i="4"/>
  <c r="AS274" i="4"/>
  <c r="AR274" i="4"/>
  <c r="Y274" i="4"/>
  <c r="AZ273" i="4"/>
  <c r="AY273" i="4"/>
  <c r="AX273" i="4"/>
  <c r="AW273" i="4"/>
  <c r="AV273" i="4"/>
  <c r="AU273" i="4"/>
  <c r="AT273" i="4"/>
  <c r="AS273" i="4"/>
  <c r="AR273" i="4"/>
  <c r="Y273" i="4"/>
  <c r="AZ272" i="4"/>
  <c r="AY272" i="4"/>
  <c r="AX272" i="4"/>
  <c r="AW272" i="4"/>
  <c r="AV272" i="4"/>
  <c r="AU272" i="4"/>
  <c r="AT272" i="4"/>
  <c r="AS272" i="4"/>
  <c r="AR272" i="4"/>
  <c r="Y272" i="4"/>
  <c r="AZ271" i="4"/>
  <c r="AY271" i="4"/>
  <c r="AX271" i="4"/>
  <c r="AW271" i="4"/>
  <c r="AV271" i="4"/>
  <c r="AU271" i="4"/>
  <c r="AT271" i="4"/>
  <c r="AS271" i="4"/>
  <c r="AR271" i="4"/>
  <c r="Y271" i="4"/>
  <c r="AZ270" i="4"/>
  <c r="AY270" i="4"/>
  <c r="AX270" i="4"/>
  <c r="AW270" i="4"/>
  <c r="AV270" i="4"/>
  <c r="AU270" i="4"/>
  <c r="AT270" i="4"/>
  <c r="AS270" i="4"/>
  <c r="AR270" i="4"/>
  <c r="Y270" i="4"/>
  <c r="AZ269" i="4"/>
  <c r="AY269" i="4"/>
  <c r="AX269" i="4"/>
  <c r="AW269" i="4"/>
  <c r="AV269" i="4"/>
  <c r="AU269" i="4"/>
  <c r="AT269" i="4"/>
  <c r="AS269" i="4"/>
  <c r="AR269" i="4"/>
  <c r="Y269" i="4"/>
  <c r="AZ268" i="4"/>
  <c r="AY268" i="4"/>
  <c r="AX268" i="4"/>
  <c r="AW268" i="4"/>
  <c r="AV268" i="4"/>
  <c r="AU268" i="4"/>
  <c r="AT268" i="4"/>
  <c r="AS268" i="4"/>
  <c r="AR268" i="4"/>
  <c r="Y268" i="4"/>
  <c r="AZ267" i="4"/>
  <c r="AY267" i="4"/>
  <c r="AX267" i="4"/>
  <c r="AW267" i="4"/>
  <c r="AV267" i="4"/>
  <c r="AU267" i="4"/>
  <c r="AT267" i="4"/>
  <c r="AS267" i="4"/>
  <c r="AR267" i="4"/>
  <c r="Y267" i="4"/>
  <c r="AZ266" i="4"/>
  <c r="AY266" i="4"/>
  <c r="AX266" i="4"/>
  <c r="AW266" i="4"/>
  <c r="AV266" i="4"/>
  <c r="AU266" i="4"/>
  <c r="AT266" i="4"/>
  <c r="AS266" i="4"/>
  <c r="AR266" i="4"/>
  <c r="Y266" i="4"/>
  <c r="AZ265" i="4"/>
  <c r="AY265" i="4"/>
  <c r="AX265" i="4"/>
  <c r="AW265" i="4"/>
  <c r="AV265" i="4"/>
  <c r="AU265" i="4"/>
  <c r="AT265" i="4"/>
  <c r="AS265" i="4"/>
  <c r="AR265" i="4"/>
  <c r="Y265" i="4"/>
  <c r="AZ264" i="4"/>
  <c r="AY264" i="4"/>
  <c r="AX264" i="4"/>
  <c r="AW264" i="4"/>
  <c r="AV264" i="4"/>
  <c r="AU264" i="4"/>
  <c r="AT264" i="4"/>
  <c r="AS264" i="4"/>
  <c r="AR264" i="4"/>
  <c r="Y264" i="4"/>
  <c r="AZ263" i="4"/>
  <c r="AY263" i="4"/>
  <c r="AX263" i="4"/>
  <c r="AW263" i="4"/>
  <c r="AV263" i="4"/>
  <c r="AU263" i="4"/>
  <c r="AT263" i="4"/>
  <c r="AS263" i="4"/>
  <c r="AR263" i="4"/>
  <c r="Y263" i="4"/>
  <c r="E263" i="4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D263" i="4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C263" i="4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AZ262" i="4"/>
  <c r="AY262" i="4"/>
  <c r="AX262" i="4"/>
  <c r="AW262" i="4"/>
  <c r="AV262" i="4"/>
  <c r="BC262" i="4" s="1"/>
  <c r="AU262" i="4"/>
  <c r="AT262" i="4"/>
  <c r="BB262" i="4" s="1"/>
  <c r="AS262" i="4"/>
  <c r="AR262" i="4"/>
  <c r="BA262" i="4" s="1"/>
  <c r="Y262" i="4"/>
  <c r="X262" i="4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W262" i="4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U262" i="4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T262" i="4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R262" i="4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A262" i="4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BA263" i="4" l="1"/>
  <c r="BC263" i="4"/>
  <c r="BB264" i="4"/>
  <c r="BC265" i="4"/>
  <c r="BB266" i="4"/>
  <c r="BA267" i="4"/>
  <c r="BC267" i="4"/>
  <c r="BB268" i="4"/>
  <c r="BC269" i="4"/>
  <c r="BB270" i="4"/>
  <c r="BA271" i="4"/>
  <c r="BC271" i="4"/>
  <c r="BB272" i="4"/>
  <c r="BC273" i="4"/>
  <c r="BB274" i="4"/>
  <c r="BA275" i="4"/>
  <c r="BC275" i="4"/>
  <c r="BB276" i="4"/>
  <c r="BB263" i="4"/>
  <c r="BC264" i="4"/>
  <c r="BB265" i="4"/>
  <c r="BA266" i="4"/>
  <c r="BC266" i="4"/>
  <c r="BB267" i="4"/>
  <c r="BC268" i="4"/>
  <c r="BB269" i="4"/>
  <c r="BA270" i="4"/>
  <c r="BC270" i="4"/>
  <c r="BB271" i="4"/>
  <c r="BC272" i="4"/>
  <c r="BB273" i="4"/>
  <c r="BA274" i="4"/>
  <c r="BC274" i="4"/>
  <c r="BB275" i="4"/>
  <c r="BA276" i="4"/>
  <c r="BC276" i="4"/>
  <c r="L3" i="4"/>
  <c r="L4" i="4" s="1"/>
  <c r="L5" i="4" s="1"/>
  <c r="L6" i="4" s="1"/>
  <c r="L8" i="4"/>
  <c r="L9" i="4" s="1"/>
  <c r="L10" i="4" s="1"/>
  <c r="L11" i="4" s="1"/>
  <c r="L13" i="4"/>
  <c r="L14" i="4" s="1"/>
  <c r="L15" i="4" s="1"/>
  <c r="L16" i="4" s="1"/>
  <c r="L18" i="4"/>
  <c r="L19" i="4" s="1"/>
  <c r="L20" i="4" s="1"/>
  <c r="L21" i="4" s="1"/>
  <c r="V17" i="4"/>
  <c r="V21" i="4" s="1"/>
  <c r="L23" i="4"/>
  <c r="L24" i="4" s="1"/>
  <c r="L25" i="4" s="1"/>
  <c r="L26" i="4" s="1"/>
  <c r="V22" i="4"/>
  <c r="V26" i="4" s="1"/>
  <c r="L28" i="4"/>
  <c r="L29" i="4" s="1"/>
  <c r="L30" i="4" s="1"/>
  <c r="L31" i="4" s="1"/>
  <c r="V27" i="4"/>
  <c r="V31" i="4" s="1"/>
  <c r="L33" i="4"/>
  <c r="L34" i="4" s="1"/>
  <c r="L35" i="4" s="1"/>
  <c r="L36" i="4" s="1"/>
  <c r="V32" i="4"/>
  <c r="V36" i="4" s="1"/>
  <c r="L38" i="4"/>
  <c r="L39" i="4" s="1"/>
  <c r="L40" i="4" s="1"/>
  <c r="L41" i="4" s="1"/>
  <c r="L43" i="4"/>
  <c r="L44" i="4" s="1"/>
  <c r="L45" i="4" s="1"/>
  <c r="L46" i="4" s="1"/>
  <c r="L48" i="4"/>
  <c r="L49" i="4" s="1"/>
  <c r="L50" i="4" s="1"/>
  <c r="L51" i="4" s="1"/>
  <c r="V47" i="4"/>
  <c r="V51" i="4" s="1"/>
  <c r="L53" i="4"/>
  <c r="L54" i="4" s="1"/>
  <c r="L55" i="4" s="1"/>
  <c r="L56" i="4" s="1"/>
  <c r="V52" i="4"/>
  <c r="V56" i="4" s="1"/>
  <c r="L58" i="4"/>
  <c r="L59" i="4" s="1"/>
  <c r="L60" i="4" s="1"/>
  <c r="L61" i="4" s="1"/>
  <c r="V57" i="4"/>
  <c r="V61" i="4" s="1"/>
  <c r="L63" i="4"/>
  <c r="L64" i="4" s="1"/>
  <c r="L65" i="4" s="1"/>
  <c r="L66" i="4" s="1"/>
  <c r="V62" i="4"/>
  <c r="V66" i="4" s="1"/>
  <c r="L68" i="4"/>
  <c r="L69" i="4" s="1"/>
  <c r="L70" i="4" s="1"/>
  <c r="L71" i="4" s="1"/>
  <c r="V67" i="4"/>
  <c r="V71" i="4" s="1"/>
  <c r="L73" i="4"/>
  <c r="L74" i="4" s="1"/>
  <c r="L75" i="4" s="1"/>
  <c r="L76" i="4" s="1"/>
  <c r="V72" i="4"/>
  <c r="V76" i="4" s="1"/>
  <c r="L78" i="4"/>
  <c r="L79" i="4" s="1"/>
  <c r="L80" i="4" s="1"/>
  <c r="L81" i="4" s="1"/>
  <c r="L83" i="4"/>
  <c r="L84" i="4" s="1"/>
  <c r="L85" i="4" s="1"/>
  <c r="L86" i="4" s="1"/>
  <c r="L88" i="4"/>
  <c r="L89" i="4" s="1"/>
  <c r="L90" i="4" s="1"/>
  <c r="L91" i="4" s="1"/>
  <c r="L93" i="4"/>
  <c r="L94" i="4" s="1"/>
  <c r="L95" i="4" s="1"/>
  <c r="L96" i="4" s="1"/>
  <c r="L98" i="4"/>
  <c r="L99" i="4" s="1"/>
  <c r="L100" i="4" s="1"/>
  <c r="L101" i="4" s="1"/>
  <c r="L103" i="4"/>
  <c r="L104" i="4" s="1"/>
  <c r="L105" i="4" s="1"/>
  <c r="L106" i="4" s="1"/>
  <c r="L108" i="4"/>
  <c r="L109" i="4" s="1"/>
  <c r="L110" i="4" s="1"/>
  <c r="L111" i="4" s="1"/>
  <c r="L113" i="4"/>
  <c r="L114" i="4" s="1"/>
  <c r="L115" i="4" s="1"/>
  <c r="L116" i="4" s="1"/>
  <c r="L118" i="4"/>
  <c r="L119" i="4" s="1"/>
  <c r="L120" i="4" s="1"/>
  <c r="L121" i="4" s="1"/>
  <c r="L123" i="4"/>
  <c r="L124" i="4" s="1"/>
  <c r="L125" i="4" s="1"/>
  <c r="L126" i="4" s="1"/>
  <c r="L128" i="4"/>
  <c r="L129" i="4" s="1"/>
  <c r="L130" i="4" s="1"/>
  <c r="L131" i="4" s="1"/>
  <c r="L133" i="4"/>
  <c r="L134" i="4" s="1"/>
  <c r="L135" i="4" s="1"/>
  <c r="L136" i="4" s="1"/>
  <c r="L138" i="4"/>
  <c r="L139" i="4" s="1"/>
  <c r="L140" i="4" s="1"/>
  <c r="L141" i="4" s="1"/>
  <c r="L143" i="4"/>
  <c r="L144" i="4" s="1"/>
  <c r="L145" i="4" s="1"/>
  <c r="L146" i="4" s="1"/>
  <c r="L148" i="4"/>
  <c r="L149" i="4" s="1"/>
  <c r="L150" i="4" s="1"/>
  <c r="L151" i="4" s="1"/>
  <c r="L153" i="4"/>
  <c r="L154" i="4" s="1"/>
  <c r="L155" i="4" s="1"/>
  <c r="L156" i="4" s="1"/>
  <c r="L173" i="4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8" i="4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3" i="4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8" i="4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3" i="4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8" i="4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3" i="4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V262" i="4"/>
  <c r="V266" i="4" s="1"/>
  <c r="V270" i="4" s="1"/>
  <c r="V274" i="4" s="1"/>
  <c r="V263" i="4"/>
  <c r="V267" i="4" s="1"/>
  <c r="V271" i="4" s="1"/>
  <c r="V275" i="4" s="1"/>
  <c r="V75" i="4"/>
  <c r="V73" i="4"/>
  <c r="V70" i="4"/>
  <c r="V69" i="4"/>
  <c r="V68" i="4"/>
  <c r="V65" i="4"/>
  <c r="V64" i="4"/>
  <c r="V63" i="4"/>
  <c r="V60" i="4"/>
  <c r="V59" i="4"/>
  <c r="V58" i="4"/>
  <c r="V55" i="4"/>
  <c r="V54" i="4"/>
  <c r="V53" i="4"/>
  <c r="V50" i="4"/>
  <c r="V49" i="4"/>
  <c r="V48" i="4"/>
  <c r="V35" i="4"/>
  <c r="V34" i="4"/>
  <c r="V33" i="4"/>
  <c r="V30" i="4"/>
  <c r="V29" i="4"/>
  <c r="V28" i="4"/>
  <c r="V25" i="4"/>
  <c r="V24" i="4"/>
  <c r="V23" i="4"/>
  <c r="V20" i="4"/>
  <c r="V19" i="4"/>
  <c r="V18" i="4"/>
  <c r="BA264" i="4"/>
  <c r="BA265" i="4"/>
  <c r="BA268" i="4"/>
  <c r="BA269" i="4"/>
  <c r="BA272" i="4"/>
  <c r="BA273" i="4"/>
  <c r="S262" i="4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V74" i="4" l="1"/>
  <c r="V264" i="4"/>
  <c r="V268" i="4" s="1"/>
  <c r="V272" i="4" s="1"/>
  <c r="V276" i="4" s="1"/>
  <c r="V265" i="4"/>
  <c r="V269" i="4" s="1"/>
  <c r="V273" i="4" s="1"/>
  <c r="C248" i="4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D248" i="4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E248" i="4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E233" i="4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E203" i="4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C188" i="4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D188" i="4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E188" i="4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C173" i="4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D173" i="4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E173" i="4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Y247" i="4"/>
  <c r="X247" i="4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W247" i="4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U247" i="4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T247" i="4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R247" i="4"/>
  <c r="V247" i="4" s="1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Y232" i="4"/>
  <c r="X232" i="4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W232" i="4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U232" i="4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T232" i="4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R232" i="4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Y217" i="4"/>
  <c r="X217" i="4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W217" i="4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U217" i="4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T217" i="4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R217" i="4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Y202" i="4"/>
  <c r="X202" i="4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W202" i="4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U202" i="4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T202" i="4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R202" i="4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Y187" i="4"/>
  <c r="X187" i="4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W187" i="4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U187" i="4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T187" i="4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R187" i="4"/>
  <c r="V187" i="4" s="1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Y172" i="4"/>
  <c r="X172" i="4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W172" i="4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U172" i="4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T172" i="4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R172" i="4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X157" i="4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52" i="4"/>
  <c r="X153" i="4" s="1"/>
  <c r="X154" i="4" s="1"/>
  <c r="X155" i="4" s="1"/>
  <c r="X156" i="4" s="1"/>
  <c r="W157" i="4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U157" i="4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47" i="4"/>
  <c r="U148" i="4" s="1"/>
  <c r="U149" i="4" s="1"/>
  <c r="U150" i="4" s="1"/>
  <c r="U151" i="4" s="1"/>
  <c r="T157" i="4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R157" i="4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C158" i="4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D158" i="4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E158" i="4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53" i="4"/>
  <c r="E154" i="4" s="1"/>
  <c r="E155" i="4" s="1"/>
  <c r="E156" i="4" s="1"/>
  <c r="E148" i="4"/>
  <c r="E149" i="4" s="1"/>
  <c r="E150" i="4" s="1"/>
  <c r="E151" i="4" s="1"/>
  <c r="E143" i="4"/>
  <c r="E144" i="4" s="1"/>
  <c r="E145" i="4" s="1"/>
  <c r="E146" i="4" s="1"/>
  <c r="E138" i="4"/>
  <c r="E139" i="4" s="1"/>
  <c r="E140" i="4" s="1"/>
  <c r="E141" i="4" s="1"/>
  <c r="E133" i="4"/>
  <c r="E134" i="4" s="1"/>
  <c r="E135" i="4" s="1"/>
  <c r="E136" i="4" s="1"/>
  <c r="E128" i="4"/>
  <c r="E129" i="4" s="1"/>
  <c r="E130" i="4" s="1"/>
  <c r="E131" i="4" s="1"/>
  <c r="E123" i="4"/>
  <c r="E124" i="4" s="1"/>
  <c r="E125" i="4" s="1"/>
  <c r="E126" i="4" s="1"/>
  <c r="E118" i="4"/>
  <c r="E119" i="4" s="1"/>
  <c r="E120" i="4" s="1"/>
  <c r="E121" i="4" s="1"/>
  <c r="E113" i="4"/>
  <c r="E114" i="4" s="1"/>
  <c r="E115" i="4" s="1"/>
  <c r="E116" i="4" s="1"/>
  <c r="E108" i="4"/>
  <c r="E109" i="4" s="1"/>
  <c r="E110" i="4" s="1"/>
  <c r="E111" i="4" s="1"/>
  <c r="E103" i="4"/>
  <c r="E104" i="4" s="1"/>
  <c r="E105" i="4" s="1"/>
  <c r="E106" i="4" s="1"/>
  <c r="E98" i="4"/>
  <c r="E99" i="4" s="1"/>
  <c r="E100" i="4" s="1"/>
  <c r="E101" i="4" s="1"/>
  <c r="E93" i="4"/>
  <c r="E94" i="4" s="1"/>
  <c r="E95" i="4" s="1"/>
  <c r="E96" i="4" s="1"/>
  <c r="E88" i="4"/>
  <c r="E89" i="4" s="1"/>
  <c r="E90" i="4" s="1"/>
  <c r="E91" i="4" s="1"/>
  <c r="E83" i="4"/>
  <c r="E84" i="4" s="1"/>
  <c r="E85" i="4" s="1"/>
  <c r="E86" i="4" s="1"/>
  <c r="E78" i="4"/>
  <c r="E79" i="4" s="1"/>
  <c r="E80" i="4" s="1"/>
  <c r="E81" i="4" s="1"/>
  <c r="E73" i="4"/>
  <c r="E74" i="4" s="1"/>
  <c r="E75" i="4" s="1"/>
  <c r="E76" i="4" s="1"/>
  <c r="E68" i="4"/>
  <c r="E69" i="4" s="1"/>
  <c r="E70" i="4" s="1"/>
  <c r="E71" i="4" s="1"/>
  <c r="E63" i="4"/>
  <c r="E64" i="4" s="1"/>
  <c r="E65" i="4" s="1"/>
  <c r="E66" i="4" s="1"/>
  <c r="E58" i="4"/>
  <c r="E59" i="4" s="1"/>
  <c r="E60" i="4" s="1"/>
  <c r="E61" i="4" s="1"/>
  <c r="E53" i="4"/>
  <c r="E54" i="4" s="1"/>
  <c r="E55" i="4" s="1"/>
  <c r="E56" i="4" s="1"/>
  <c r="E48" i="4"/>
  <c r="E49" i="4" s="1"/>
  <c r="E50" i="4" s="1"/>
  <c r="E51" i="4" s="1"/>
  <c r="A47" i="4"/>
  <c r="A48" i="4" s="1"/>
  <c r="A49" i="4" s="1"/>
  <c r="A50" i="4" s="1"/>
  <c r="A51" i="4" s="1"/>
  <c r="E43" i="4"/>
  <c r="E44" i="4" s="1"/>
  <c r="E45" i="4" s="1"/>
  <c r="E46" i="4" s="1"/>
  <c r="E38" i="4"/>
  <c r="E39" i="4" s="1"/>
  <c r="E40" i="4" s="1"/>
  <c r="E41" i="4" s="1"/>
  <c r="A37" i="4"/>
  <c r="A38" i="4" s="1"/>
  <c r="A39" i="4" s="1"/>
  <c r="A40" i="4" s="1"/>
  <c r="A41" i="4" s="1"/>
  <c r="E33" i="4"/>
  <c r="E34" i="4" s="1"/>
  <c r="E35" i="4" s="1"/>
  <c r="E36" i="4" s="1"/>
  <c r="E28" i="4"/>
  <c r="E29" i="4" s="1"/>
  <c r="E30" i="4" s="1"/>
  <c r="E31" i="4" s="1"/>
  <c r="E23" i="4"/>
  <c r="E24" i="4" s="1"/>
  <c r="E25" i="4" s="1"/>
  <c r="E26" i="4" s="1"/>
  <c r="E18" i="4"/>
  <c r="E19" i="4" s="1"/>
  <c r="E20" i="4" s="1"/>
  <c r="E21" i="4" s="1"/>
  <c r="E13" i="4"/>
  <c r="E14" i="4" s="1"/>
  <c r="E15" i="4" s="1"/>
  <c r="E16" i="4" s="1"/>
  <c r="E8" i="4"/>
  <c r="E9" i="4" s="1"/>
  <c r="E10" i="4" s="1"/>
  <c r="E11" i="4" s="1"/>
  <c r="E3" i="4"/>
  <c r="E4" i="4" s="1"/>
  <c r="E5" i="4" s="1"/>
  <c r="E6" i="4" s="1"/>
  <c r="R158" i="4" l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V157" i="4"/>
  <c r="S172" i="4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V172" i="4"/>
  <c r="V191" i="4"/>
  <c r="V195" i="4" s="1"/>
  <c r="V199" i="4" s="1"/>
  <c r="V190" i="4"/>
  <c r="V194" i="4" s="1"/>
  <c r="V198" i="4" s="1"/>
  <c r="V189" i="4"/>
  <c r="V193" i="4" s="1"/>
  <c r="V197" i="4" s="1"/>
  <c r="V201" i="4" s="1"/>
  <c r="V188" i="4"/>
  <c r="V192" i="4" s="1"/>
  <c r="V196" i="4" s="1"/>
  <c r="V200" i="4" s="1"/>
  <c r="S202" i="4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V202" i="4"/>
  <c r="S217" i="4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V217" i="4"/>
  <c r="S232" i="4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V232" i="4"/>
  <c r="V251" i="4"/>
  <c r="V255" i="4" s="1"/>
  <c r="V259" i="4" s="1"/>
  <c r="V250" i="4"/>
  <c r="V254" i="4" s="1"/>
  <c r="V258" i="4" s="1"/>
  <c r="V249" i="4"/>
  <c r="V253" i="4" s="1"/>
  <c r="V257" i="4" s="1"/>
  <c r="V261" i="4" s="1"/>
  <c r="V248" i="4"/>
  <c r="V252" i="4" s="1"/>
  <c r="V256" i="4" s="1"/>
  <c r="V260" i="4" s="1"/>
  <c r="R203" i="4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173" i="4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S187" i="4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R188" i="4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S247" i="4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R248" i="4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3" i="4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AR17" i="4"/>
  <c r="AS17" i="4"/>
  <c r="AX17" i="4"/>
  <c r="AT17" i="4"/>
  <c r="AU17" i="4"/>
  <c r="AY17" i="4"/>
  <c r="AV17" i="4"/>
  <c r="AW17" i="4"/>
  <c r="AZ17" i="4"/>
  <c r="V236" i="4" l="1"/>
  <c r="V240" i="4" s="1"/>
  <c r="V244" i="4" s="1"/>
  <c r="V235" i="4"/>
  <c r="V239" i="4" s="1"/>
  <c r="V243" i="4" s="1"/>
  <c r="V234" i="4"/>
  <c r="V238" i="4" s="1"/>
  <c r="V242" i="4" s="1"/>
  <c r="V246" i="4" s="1"/>
  <c r="V233" i="4"/>
  <c r="V237" i="4" s="1"/>
  <c r="V241" i="4" s="1"/>
  <c r="V245" i="4" s="1"/>
  <c r="V221" i="4"/>
  <c r="V225" i="4" s="1"/>
  <c r="V229" i="4" s="1"/>
  <c r="V220" i="4"/>
  <c r="V224" i="4" s="1"/>
  <c r="V228" i="4" s="1"/>
  <c r="V219" i="4"/>
  <c r="V223" i="4" s="1"/>
  <c r="V227" i="4" s="1"/>
  <c r="V231" i="4" s="1"/>
  <c r="V218" i="4"/>
  <c r="V222" i="4" s="1"/>
  <c r="V226" i="4" s="1"/>
  <c r="V230" i="4" s="1"/>
  <c r="V206" i="4"/>
  <c r="V210" i="4" s="1"/>
  <c r="V214" i="4" s="1"/>
  <c r="V205" i="4"/>
  <c r="V209" i="4" s="1"/>
  <c r="V213" i="4" s="1"/>
  <c r="V204" i="4"/>
  <c r="V208" i="4" s="1"/>
  <c r="V212" i="4" s="1"/>
  <c r="V216" i="4" s="1"/>
  <c r="V203" i="4"/>
  <c r="V207" i="4" s="1"/>
  <c r="V211" i="4" s="1"/>
  <c r="V215" i="4" s="1"/>
  <c r="V176" i="4"/>
  <c r="V180" i="4" s="1"/>
  <c r="V184" i="4" s="1"/>
  <c r="V175" i="4"/>
  <c r="V179" i="4" s="1"/>
  <c r="V183" i="4" s="1"/>
  <c r="V174" i="4"/>
  <c r="V178" i="4" s="1"/>
  <c r="V182" i="4" s="1"/>
  <c r="V186" i="4" s="1"/>
  <c r="V173" i="4"/>
  <c r="V177" i="4" s="1"/>
  <c r="V181" i="4" s="1"/>
  <c r="V185" i="4" s="1"/>
  <c r="V161" i="4"/>
  <c r="V165" i="4" s="1"/>
  <c r="V169" i="4" s="1"/>
  <c r="V160" i="4"/>
  <c r="V164" i="4" s="1"/>
  <c r="V168" i="4" s="1"/>
  <c r="V159" i="4"/>
  <c r="V163" i="4" s="1"/>
  <c r="V167" i="4" s="1"/>
  <c r="V171" i="4" s="1"/>
  <c r="V158" i="4"/>
  <c r="V162" i="4" s="1"/>
  <c r="V166" i="4" s="1"/>
  <c r="V170" i="4" s="1"/>
  <c r="BC17" i="4"/>
  <c r="BA17" i="4"/>
  <c r="BB17" i="4"/>
  <c r="A7" i="4"/>
  <c r="A8" i="4" s="1"/>
  <c r="A9" i="4" s="1"/>
  <c r="A10" i="4" s="1"/>
  <c r="A11" i="4" s="1"/>
  <c r="C7" i="4"/>
  <c r="C8" i="4" s="1"/>
  <c r="C9" i="4" s="1"/>
  <c r="C10" i="4" s="1"/>
  <c r="C11" i="4" s="1"/>
  <c r="D7" i="4"/>
  <c r="D8" i="4" s="1"/>
  <c r="D9" i="4" s="1"/>
  <c r="D10" i="4" s="1"/>
  <c r="D11" i="4" s="1"/>
  <c r="R7" i="4"/>
  <c r="T7" i="4"/>
  <c r="T8" i="4" s="1"/>
  <c r="T9" i="4" s="1"/>
  <c r="T10" i="4" s="1"/>
  <c r="T11" i="4" s="1"/>
  <c r="U7" i="4"/>
  <c r="U8" i="4" s="1"/>
  <c r="U9" i="4" s="1"/>
  <c r="U10" i="4" s="1"/>
  <c r="U11" i="4" s="1"/>
  <c r="W7" i="4"/>
  <c r="W8" i="4" s="1"/>
  <c r="W9" i="4" s="1"/>
  <c r="W10" i="4" s="1"/>
  <c r="W11" i="4" s="1"/>
  <c r="X7" i="4"/>
  <c r="X8" i="4" s="1"/>
  <c r="X9" i="4" s="1"/>
  <c r="X10" i="4" s="1"/>
  <c r="X11" i="4" s="1"/>
  <c r="A12" i="4"/>
  <c r="A13" i="4" s="1"/>
  <c r="A14" i="4" s="1"/>
  <c r="A15" i="4" s="1"/>
  <c r="A16" i="4" s="1"/>
  <c r="C12" i="4"/>
  <c r="C13" i="4" s="1"/>
  <c r="C14" i="4" s="1"/>
  <c r="C15" i="4" s="1"/>
  <c r="C16" i="4" s="1"/>
  <c r="D12" i="4"/>
  <c r="D13" i="4" s="1"/>
  <c r="D14" i="4" s="1"/>
  <c r="D15" i="4" s="1"/>
  <c r="D16" i="4" s="1"/>
  <c r="R12" i="4"/>
  <c r="T12" i="4"/>
  <c r="T13" i="4" s="1"/>
  <c r="T14" i="4" s="1"/>
  <c r="T15" i="4" s="1"/>
  <c r="T16" i="4" s="1"/>
  <c r="U12" i="4"/>
  <c r="U13" i="4" s="1"/>
  <c r="U14" i="4" s="1"/>
  <c r="U15" i="4" s="1"/>
  <c r="U16" i="4" s="1"/>
  <c r="W12" i="4"/>
  <c r="W13" i="4" s="1"/>
  <c r="W14" i="4" s="1"/>
  <c r="W15" i="4" s="1"/>
  <c r="W16" i="4" s="1"/>
  <c r="X12" i="4"/>
  <c r="X13" i="4" s="1"/>
  <c r="X14" i="4" s="1"/>
  <c r="X15" i="4" s="1"/>
  <c r="X16" i="4" s="1"/>
  <c r="A17" i="4"/>
  <c r="A18" i="4" s="1"/>
  <c r="A19" i="4" s="1"/>
  <c r="A20" i="4" s="1"/>
  <c r="A21" i="4" s="1"/>
  <c r="C17" i="4"/>
  <c r="C18" i="4" s="1"/>
  <c r="C19" i="4" s="1"/>
  <c r="C20" i="4" s="1"/>
  <c r="C21" i="4" s="1"/>
  <c r="D17" i="4"/>
  <c r="D18" i="4" s="1"/>
  <c r="D19" i="4" s="1"/>
  <c r="D20" i="4" s="1"/>
  <c r="D21" i="4" s="1"/>
  <c r="R17" i="4"/>
  <c r="T17" i="4"/>
  <c r="T18" i="4" s="1"/>
  <c r="T19" i="4" s="1"/>
  <c r="T20" i="4" s="1"/>
  <c r="T21" i="4" s="1"/>
  <c r="U17" i="4"/>
  <c r="U18" i="4" s="1"/>
  <c r="U19" i="4" s="1"/>
  <c r="U20" i="4" s="1"/>
  <c r="U21" i="4" s="1"/>
  <c r="W17" i="4"/>
  <c r="W18" i="4" s="1"/>
  <c r="W19" i="4" s="1"/>
  <c r="W20" i="4" s="1"/>
  <c r="W21" i="4" s="1"/>
  <c r="X17" i="4"/>
  <c r="X18" i="4" s="1"/>
  <c r="X19" i="4" s="1"/>
  <c r="X20" i="4" s="1"/>
  <c r="X21" i="4" s="1"/>
  <c r="A22" i="4"/>
  <c r="A23" i="4" s="1"/>
  <c r="A24" i="4" s="1"/>
  <c r="A25" i="4" s="1"/>
  <c r="A26" i="4" s="1"/>
  <c r="C22" i="4"/>
  <c r="C23" i="4" s="1"/>
  <c r="C24" i="4" s="1"/>
  <c r="C25" i="4" s="1"/>
  <c r="C26" i="4" s="1"/>
  <c r="D22" i="4"/>
  <c r="D23" i="4" s="1"/>
  <c r="D24" i="4" s="1"/>
  <c r="D25" i="4" s="1"/>
  <c r="D26" i="4" s="1"/>
  <c r="R22" i="4"/>
  <c r="R23" i="4" s="1"/>
  <c r="R24" i="4" s="1"/>
  <c r="R25" i="4" s="1"/>
  <c r="R26" i="4" s="1"/>
  <c r="T22" i="4"/>
  <c r="T23" i="4" s="1"/>
  <c r="T24" i="4" s="1"/>
  <c r="T25" i="4" s="1"/>
  <c r="T26" i="4" s="1"/>
  <c r="U22" i="4"/>
  <c r="U23" i="4" s="1"/>
  <c r="U24" i="4" s="1"/>
  <c r="U25" i="4" s="1"/>
  <c r="U26" i="4" s="1"/>
  <c r="W22" i="4"/>
  <c r="W23" i="4" s="1"/>
  <c r="W24" i="4" s="1"/>
  <c r="W25" i="4" s="1"/>
  <c r="W26" i="4" s="1"/>
  <c r="X22" i="4"/>
  <c r="X23" i="4" s="1"/>
  <c r="X24" i="4" s="1"/>
  <c r="X25" i="4" s="1"/>
  <c r="X26" i="4" s="1"/>
  <c r="A27" i="4"/>
  <c r="A28" i="4" s="1"/>
  <c r="A29" i="4" s="1"/>
  <c r="A30" i="4" s="1"/>
  <c r="A31" i="4" s="1"/>
  <c r="C27" i="4"/>
  <c r="C28" i="4" s="1"/>
  <c r="C29" i="4" s="1"/>
  <c r="C30" i="4" s="1"/>
  <c r="C31" i="4" s="1"/>
  <c r="D27" i="4"/>
  <c r="D28" i="4" s="1"/>
  <c r="D29" i="4" s="1"/>
  <c r="D30" i="4" s="1"/>
  <c r="D31" i="4" s="1"/>
  <c r="R27" i="4"/>
  <c r="T27" i="4"/>
  <c r="T28" i="4" s="1"/>
  <c r="T29" i="4" s="1"/>
  <c r="T30" i="4" s="1"/>
  <c r="T31" i="4" s="1"/>
  <c r="U27" i="4"/>
  <c r="U28" i="4" s="1"/>
  <c r="U29" i="4" s="1"/>
  <c r="U30" i="4" s="1"/>
  <c r="U31" i="4" s="1"/>
  <c r="W27" i="4"/>
  <c r="W28" i="4" s="1"/>
  <c r="W29" i="4" s="1"/>
  <c r="W30" i="4" s="1"/>
  <c r="W31" i="4" s="1"/>
  <c r="X27" i="4"/>
  <c r="X28" i="4" s="1"/>
  <c r="X29" i="4" s="1"/>
  <c r="X30" i="4" s="1"/>
  <c r="X31" i="4" s="1"/>
  <c r="A32" i="4"/>
  <c r="A33" i="4" s="1"/>
  <c r="A34" i="4" s="1"/>
  <c r="A35" i="4" s="1"/>
  <c r="A36" i="4" s="1"/>
  <c r="C32" i="4"/>
  <c r="C33" i="4" s="1"/>
  <c r="C34" i="4" s="1"/>
  <c r="C35" i="4" s="1"/>
  <c r="C36" i="4" s="1"/>
  <c r="D32" i="4"/>
  <c r="D33" i="4" s="1"/>
  <c r="D34" i="4" s="1"/>
  <c r="D35" i="4" s="1"/>
  <c r="D36" i="4" s="1"/>
  <c r="R32" i="4"/>
  <c r="T32" i="4"/>
  <c r="T33" i="4" s="1"/>
  <c r="T34" i="4" s="1"/>
  <c r="T35" i="4" s="1"/>
  <c r="T36" i="4" s="1"/>
  <c r="U32" i="4"/>
  <c r="U33" i="4" s="1"/>
  <c r="U34" i="4" s="1"/>
  <c r="U35" i="4" s="1"/>
  <c r="U36" i="4" s="1"/>
  <c r="W32" i="4"/>
  <c r="W33" i="4" s="1"/>
  <c r="W34" i="4" s="1"/>
  <c r="W35" i="4" s="1"/>
  <c r="W36" i="4" s="1"/>
  <c r="X32" i="4"/>
  <c r="X33" i="4" s="1"/>
  <c r="X34" i="4" s="1"/>
  <c r="X35" i="4" s="1"/>
  <c r="X36" i="4" s="1"/>
  <c r="C37" i="4"/>
  <c r="C38" i="4" s="1"/>
  <c r="C39" i="4" s="1"/>
  <c r="C40" i="4" s="1"/>
  <c r="C41" i="4" s="1"/>
  <c r="D37" i="4"/>
  <c r="D38" i="4" s="1"/>
  <c r="D39" i="4" s="1"/>
  <c r="D40" i="4" s="1"/>
  <c r="D41" i="4" s="1"/>
  <c r="R37" i="4"/>
  <c r="T37" i="4"/>
  <c r="T38" i="4" s="1"/>
  <c r="T39" i="4" s="1"/>
  <c r="T40" i="4" s="1"/>
  <c r="T41" i="4" s="1"/>
  <c r="U37" i="4"/>
  <c r="U38" i="4" s="1"/>
  <c r="U39" i="4" s="1"/>
  <c r="U40" i="4" s="1"/>
  <c r="U41" i="4" s="1"/>
  <c r="W37" i="4"/>
  <c r="W38" i="4" s="1"/>
  <c r="W39" i="4" s="1"/>
  <c r="W40" i="4" s="1"/>
  <c r="W41" i="4" s="1"/>
  <c r="X37" i="4"/>
  <c r="X38" i="4" s="1"/>
  <c r="X39" i="4" s="1"/>
  <c r="X40" i="4" s="1"/>
  <c r="X41" i="4" s="1"/>
  <c r="A42" i="4"/>
  <c r="A43" i="4" s="1"/>
  <c r="A44" i="4" s="1"/>
  <c r="A45" i="4" s="1"/>
  <c r="A46" i="4" s="1"/>
  <c r="C42" i="4"/>
  <c r="C43" i="4" s="1"/>
  <c r="C44" i="4" s="1"/>
  <c r="C45" i="4" s="1"/>
  <c r="C46" i="4" s="1"/>
  <c r="D42" i="4"/>
  <c r="D43" i="4" s="1"/>
  <c r="D44" i="4" s="1"/>
  <c r="D45" i="4" s="1"/>
  <c r="D46" i="4" s="1"/>
  <c r="R42" i="4"/>
  <c r="T42" i="4"/>
  <c r="T43" i="4" s="1"/>
  <c r="T44" i="4" s="1"/>
  <c r="T45" i="4" s="1"/>
  <c r="T46" i="4" s="1"/>
  <c r="U42" i="4"/>
  <c r="U43" i="4" s="1"/>
  <c r="U44" i="4" s="1"/>
  <c r="U45" i="4" s="1"/>
  <c r="U46" i="4" s="1"/>
  <c r="W42" i="4"/>
  <c r="W43" i="4" s="1"/>
  <c r="W44" i="4" s="1"/>
  <c r="W45" i="4" s="1"/>
  <c r="W46" i="4" s="1"/>
  <c r="X42" i="4"/>
  <c r="X43" i="4" s="1"/>
  <c r="X44" i="4" s="1"/>
  <c r="X45" i="4" s="1"/>
  <c r="X46" i="4" s="1"/>
  <c r="C47" i="4"/>
  <c r="C48" i="4" s="1"/>
  <c r="C49" i="4" s="1"/>
  <c r="C50" i="4" s="1"/>
  <c r="C51" i="4" s="1"/>
  <c r="D47" i="4"/>
  <c r="D48" i="4" s="1"/>
  <c r="D49" i="4" s="1"/>
  <c r="D50" i="4" s="1"/>
  <c r="D51" i="4" s="1"/>
  <c r="R47" i="4"/>
  <c r="T47" i="4"/>
  <c r="T48" i="4" s="1"/>
  <c r="T49" i="4" s="1"/>
  <c r="T50" i="4" s="1"/>
  <c r="T51" i="4" s="1"/>
  <c r="U47" i="4"/>
  <c r="U48" i="4" s="1"/>
  <c r="U49" i="4" s="1"/>
  <c r="U50" i="4" s="1"/>
  <c r="U51" i="4" s="1"/>
  <c r="W47" i="4"/>
  <c r="W48" i="4" s="1"/>
  <c r="W49" i="4" s="1"/>
  <c r="W50" i="4" s="1"/>
  <c r="W51" i="4" s="1"/>
  <c r="X47" i="4"/>
  <c r="X48" i="4" s="1"/>
  <c r="X49" i="4" s="1"/>
  <c r="X50" i="4" s="1"/>
  <c r="X51" i="4" s="1"/>
  <c r="A52" i="4"/>
  <c r="A53" i="4" s="1"/>
  <c r="A54" i="4" s="1"/>
  <c r="A55" i="4" s="1"/>
  <c r="A56" i="4" s="1"/>
  <c r="C52" i="4"/>
  <c r="C53" i="4" s="1"/>
  <c r="C54" i="4" s="1"/>
  <c r="C55" i="4" s="1"/>
  <c r="C56" i="4" s="1"/>
  <c r="D52" i="4"/>
  <c r="D53" i="4" s="1"/>
  <c r="D54" i="4" s="1"/>
  <c r="D55" i="4" s="1"/>
  <c r="D56" i="4" s="1"/>
  <c r="R52" i="4"/>
  <c r="R53" i="4" s="1"/>
  <c r="R54" i="4" s="1"/>
  <c r="R55" i="4" s="1"/>
  <c r="R56" i="4" s="1"/>
  <c r="T52" i="4"/>
  <c r="T53" i="4" s="1"/>
  <c r="T54" i="4" s="1"/>
  <c r="T55" i="4" s="1"/>
  <c r="T56" i="4" s="1"/>
  <c r="U52" i="4"/>
  <c r="U53" i="4" s="1"/>
  <c r="U54" i="4" s="1"/>
  <c r="U55" i="4" s="1"/>
  <c r="U56" i="4" s="1"/>
  <c r="W52" i="4"/>
  <c r="W53" i="4" s="1"/>
  <c r="W54" i="4" s="1"/>
  <c r="W55" i="4" s="1"/>
  <c r="W56" i="4" s="1"/>
  <c r="X52" i="4"/>
  <c r="X53" i="4" s="1"/>
  <c r="X54" i="4" s="1"/>
  <c r="X55" i="4" s="1"/>
  <c r="X56" i="4" s="1"/>
  <c r="A57" i="4"/>
  <c r="A58" i="4" s="1"/>
  <c r="A59" i="4" s="1"/>
  <c r="A60" i="4" s="1"/>
  <c r="A61" i="4" s="1"/>
  <c r="C57" i="4"/>
  <c r="C58" i="4" s="1"/>
  <c r="C59" i="4" s="1"/>
  <c r="C60" i="4" s="1"/>
  <c r="C61" i="4" s="1"/>
  <c r="D57" i="4"/>
  <c r="D58" i="4" s="1"/>
  <c r="D59" i="4" s="1"/>
  <c r="D60" i="4" s="1"/>
  <c r="D61" i="4" s="1"/>
  <c r="R57" i="4"/>
  <c r="T57" i="4"/>
  <c r="T58" i="4" s="1"/>
  <c r="T59" i="4" s="1"/>
  <c r="T60" i="4" s="1"/>
  <c r="T61" i="4" s="1"/>
  <c r="U57" i="4"/>
  <c r="U58" i="4" s="1"/>
  <c r="U59" i="4" s="1"/>
  <c r="U60" i="4" s="1"/>
  <c r="U61" i="4" s="1"/>
  <c r="W57" i="4"/>
  <c r="W58" i="4" s="1"/>
  <c r="W59" i="4" s="1"/>
  <c r="W60" i="4" s="1"/>
  <c r="W61" i="4" s="1"/>
  <c r="X57" i="4"/>
  <c r="X58" i="4" s="1"/>
  <c r="X59" i="4" s="1"/>
  <c r="X60" i="4" s="1"/>
  <c r="X61" i="4" s="1"/>
  <c r="A62" i="4"/>
  <c r="A63" i="4" s="1"/>
  <c r="A64" i="4" s="1"/>
  <c r="A65" i="4" s="1"/>
  <c r="A66" i="4" s="1"/>
  <c r="C62" i="4"/>
  <c r="C63" i="4" s="1"/>
  <c r="C64" i="4" s="1"/>
  <c r="C65" i="4" s="1"/>
  <c r="C66" i="4" s="1"/>
  <c r="D62" i="4"/>
  <c r="D63" i="4" s="1"/>
  <c r="D64" i="4" s="1"/>
  <c r="D65" i="4" s="1"/>
  <c r="D66" i="4" s="1"/>
  <c r="R62" i="4"/>
  <c r="R63" i="4" s="1"/>
  <c r="R64" i="4" s="1"/>
  <c r="R65" i="4" s="1"/>
  <c r="R66" i="4" s="1"/>
  <c r="T62" i="4"/>
  <c r="T63" i="4" s="1"/>
  <c r="T64" i="4" s="1"/>
  <c r="T65" i="4" s="1"/>
  <c r="T66" i="4" s="1"/>
  <c r="U62" i="4"/>
  <c r="U63" i="4" s="1"/>
  <c r="U64" i="4" s="1"/>
  <c r="U65" i="4" s="1"/>
  <c r="U66" i="4" s="1"/>
  <c r="W62" i="4"/>
  <c r="W63" i="4" s="1"/>
  <c r="W64" i="4" s="1"/>
  <c r="W65" i="4" s="1"/>
  <c r="W66" i="4" s="1"/>
  <c r="X62" i="4"/>
  <c r="X63" i="4" s="1"/>
  <c r="X64" i="4" s="1"/>
  <c r="X65" i="4" s="1"/>
  <c r="X66" i="4" s="1"/>
  <c r="A67" i="4"/>
  <c r="A68" i="4" s="1"/>
  <c r="A69" i="4" s="1"/>
  <c r="A70" i="4" s="1"/>
  <c r="A71" i="4" s="1"/>
  <c r="C67" i="4"/>
  <c r="C68" i="4" s="1"/>
  <c r="C69" i="4" s="1"/>
  <c r="C70" i="4" s="1"/>
  <c r="C71" i="4" s="1"/>
  <c r="D67" i="4"/>
  <c r="D68" i="4" s="1"/>
  <c r="D69" i="4" s="1"/>
  <c r="D70" i="4" s="1"/>
  <c r="D71" i="4" s="1"/>
  <c r="R67" i="4"/>
  <c r="T67" i="4"/>
  <c r="T68" i="4" s="1"/>
  <c r="T69" i="4" s="1"/>
  <c r="T70" i="4" s="1"/>
  <c r="T71" i="4" s="1"/>
  <c r="U67" i="4"/>
  <c r="U68" i="4" s="1"/>
  <c r="U69" i="4" s="1"/>
  <c r="U70" i="4" s="1"/>
  <c r="U71" i="4" s="1"/>
  <c r="W67" i="4"/>
  <c r="W68" i="4" s="1"/>
  <c r="W69" i="4" s="1"/>
  <c r="W70" i="4" s="1"/>
  <c r="W71" i="4" s="1"/>
  <c r="X67" i="4"/>
  <c r="X68" i="4" s="1"/>
  <c r="X69" i="4" s="1"/>
  <c r="X70" i="4" s="1"/>
  <c r="X71" i="4" s="1"/>
  <c r="A72" i="4"/>
  <c r="A73" i="4" s="1"/>
  <c r="A74" i="4" s="1"/>
  <c r="A75" i="4" s="1"/>
  <c r="A76" i="4" s="1"/>
  <c r="C72" i="4"/>
  <c r="C73" i="4" s="1"/>
  <c r="C74" i="4" s="1"/>
  <c r="C75" i="4" s="1"/>
  <c r="C76" i="4" s="1"/>
  <c r="D72" i="4"/>
  <c r="D73" i="4" s="1"/>
  <c r="D74" i="4" s="1"/>
  <c r="D75" i="4" s="1"/>
  <c r="D76" i="4" s="1"/>
  <c r="R72" i="4"/>
  <c r="T72" i="4"/>
  <c r="T73" i="4" s="1"/>
  <c r="T74" i="4" s="1"/>
  <c r="T75" i="4" s="1"/>
  <c r="T76" i="4" s="1"/>
  <c r="U72" i="4"/>
  <c r="U73" i="4" s="1"/>
  <c r="U74" i="4" s="1"/>
  <c r="U75" i="4" s="1"/>
  <c r="U76" i="4" s="1"/>
  <c r="W72" i="4"/>
  <c r="W73" i="4" s="1"/>
  <c r="W74" i="4" s="1"/>
  <c r="W75" i="4" s="1"/>
  <c r="W76" i="4" s="1"/>
  <c r="X72" i="4"/>
  <c r="X73" i="4" s="1"/>
  <c r="X74" i="4" s="1"/>
  <c r="X75" i="4" s="1"/>
  <c r="X76" i="4" s="1"/>
  <c r="A77" i="4"/>
  <c r="A78" i="4" s="1"/>
  <c r="A79" i="4" s="1"/>
  <c r="A80" i="4" s="1"/>
  <c r="A81" i="4" s="1"/>
  <c r="C77" i="4"/>
  <c r="C78" i="4" s="1"/>
  <c r="C79" i="4" s="1"/>
  <c r="C80" i="4" s="1"/>
  <c r="C81" i="4" s="1"/>
  <c r="D77" i="4"/>
  <c r="D78" i="4" s="1"/>
  <c r="D79" i="4" s="1"/>
  <c r="D80" i="4" s="1"/>
  <c r="D81" i="4" s="1"/>
  <c r="R77" i="4"/>
  <c r="T77" i="4"/>
  <c r="T78" i="4" s="1"/>
  <c r="T79" i="4" s="1"/>
  <c r="T80" i="4" s="1"/>
  <c r="T81" i="4" s="1"/>
  <c r="U77" i="4"/>
  <c r="U78" i="4" s="1"/>
  <c r="U79" i="4" s="1"/>
  <c r="U80" i="4" s="1"/>
  <c r="U81" i="4" s="1"/>
  <c r="W77" i="4"/>
  <c r="W78" i="4" s="1"/>
  <c r="W79" i="4" s="1"/>
  <c r="W80" i="4" s="1"/>
  <c r="W81" i="4" s="1"/>
  <c r="X77" i="4"/>
  <c r="X78" i="4" s="1"/>
  <c r="X79" i="4" s="1"/>
  <c r="X80" i="4" s="1"/>
  <c r="X81" i="4" s="1"/>
  <c r="A82" i="4"/>
  <c r="A83" i="4" s="1"/>
  <c r="A84" i="4" s="1"/>
  <c r="A85" i="4" s="1"/>
  <c r="A86" i="4" s="1"/>
  <c r="C82" i="4"/>
  <c r="C83" i="4" s="1"/>
  <c r="C84" i="4" s="1"/>
  <c r="C85" i="4" s="1"/>
  <c r="C86" i="4" s="1"/>
  <c r="D82" i="4"/>
  <c r="D83" i="4" s="1"/>
  <c r="D84" i="4" s="1"/>
  <c r="D85" i="4" s="1"/>
  <c r="D86" i="4" s="1"/>
  <c r="R82" i="4"/>
  <c r="T82" i="4"/>
  <c r="T83" i="4" s="1"/>
  <c r="T84" i="4" s="1"/>
  <c r="T85" i="4" s="1"/>
  <c r="T86" i="4" s="1"/>
  <c r="U82" i="4"/>
  <c r="U83" i="4" s="1"/>
  <c r="U84" i="4" s="1"/>
  <c r="U85" i="4" s="1"/>
  <c r="U86" i="4" s="1"/>
  <c r="W82" i="4"/>
  <c r="W83" i="4" s="1"/>
  <c r="W84" i="4" s="1"/>
  <c r="W85" i="4" s="1"/>
  <c r="W86" i="4" s="1"/>
  <c r="X82" i="4"/>
  <c r="X83" i="4" s="1"/>
  <c r="X84" i="4" s="1"/>
  <c r="X85" i="4" s="1"/>
  <c r="X86" i="4" s="1"/>
  <c r="A87" i="4"/>
  <c r="A88" i="4" s="1"/>
  <c r="A89" i="4" s="1"/>
  <c r="A90" i="4" s="1"/>
  <c r="A91" i="4" s="1"/>
  <c r="C87" i="4"/>
  <c r="C88" i="4" s="1"/>
  <c r="C89" i="4" s="1"/>
  <c r="C90" i="4" s="1"/>
  <c r="C91" i="4" s="1"/>
  <c r="D87" i="4"/>
  <c r="D88" i="4" s="1"/>
  <c r="D89" i="4" s="1"/>
  <c r="D90" i="4" s="1"/>
  <c r="D91" i="4" s="1"/>
  <c r="R87" i="4"/>
  <c r="T87" i="4"/>
  <c r="T88" i="4" s="1"/>
  <c r="T89" i="4" s="1"/>
  <c r="T90" i="4" s="1"/>
  <c r="T91" i="4" s="1"/>
  <c r="U87" i="4"/>
  <c r="U88" i="4" s="1"/>
  <c r="U89" i="4" s="1"/>
  <c r="U90" i="4" s="1"/>
  <c r="U91" i="4" s="1"/>
  <c r="W87" i="4"/>
  <c r="W88" i="4" s="1"/>
  <c r="W89" i="4" s="1"/>
  <c r="W90" i="4" s="1"/>
  <c r="W91" i="4" s="1"/>
  <c r="X87" i="4"/>
  <c r="X88" i="4" s="1"/>
  <c r="X89" i="4" s="1"/>
  <c r="X90" i="4" s="1"/>
  <c r="X91" i="4" s="1"/>
  <c r="A92" i="4"/>
  <c r="A93" i="4" s="1"/>
  <c r="A94" i="4" s="1"/>
  <c r="A95" i="4" s="1"/>
  <c r="A96" i="4" s="1"/>
  <c r="C92" i="4"/>
  <c r="C93" i="4" s="1"/>
  <c r="C94" i="4" s="1"/>
  <c r="C95" i="4" s="1"/>
  <c r="C96" i="4" s="1"/>
  <c r="D92" i="4"/>
  <c r="D93" i="4" s="1"/>
  <c r="D94" i="4" s="1"/>
  <c r="D95" i="4" s="1"/>
  <c r="D96" i="4" s="1"/>
  <c r="R92" i="4"/>
  <c r="S92" i="4" s="1"/>
  <c r="S93" i="4" s="1"/>
  <c r="S94" i="4" s="1"/>
  <c r="S95" i="4" s="1"/>
  <c r="S96" i="4" s="1"/>
  <c r="T92" i="4"/>
  <c r="T93" i="4" s="1"/>
  <c r="T94" i="4" s="1"/>
  <c r="T95" i="4" s="1"/>
  <c r="T96" i="4" s="1"/>
  <c r="U92" i="4"/>
  <c r="U93" i="4" s="1"/>
  <c r="U94" i="4" s="1"/>
  <c r="U95" i="4" s="1"/>
  <c r="U96" i="4" s="1"/>
  <c r="W92" i="4"/>
  <c r="W93" i="4" s="1"/>
  <c r="W94" i="4" s="1"/>
  <c r="W95" i="4" s="1"/>
  <c r="W96" i="4" s="1"/>
  <c r="X92" i="4"/>
  <c r="X93" i="4" s="1"/>
  <c r="X94" i="4" s="1"/>
  <c r="X95" i="4" s="1"/>
  <c r="X96" i="4" s="1"/>
  <c r="A97" i="4"/>
  <c r="A98" i="4" s="1"/>
  <c r="A99" i="4" s="1"/>
  <c r="A100" i="4" s="1"/>
  <c r="A101" i="4" s="1"/>
  <c r="C97" i="4"/>
  <c r="C98" i="4" s="1"/>
  <c r="C99" i="4" s="1"/>
  <c r="C100" i="4" s="1"/>
  <c r="C101" i="4" s="1"/>
  <c r="D97" i="4"/>
  <c r="D98" i="4" s="1"/>
  <c r="D99" i="4" s="1"/>
  <c r="D100" i="4" s="1"/>
  <c r="D101" i="4" s="1"/>
  <c r="R97" i="4"/>
  <c r="T97" i="4"/>
  <c r="T98" i="4" s="1"/>
  <c r="T99" i="4" s="1"/>
  <c r="T100" i="4" s="1"/>
  <c r="T101" i="4" s="1"/>
  <c r="U97" i="4"/>
  <c r="U98" i="4" s="1"/>
  <c r="U99" i="4" s="1"/>
  <c r="U100" i="4" s="1"/>
  <c r="U101" i="4" s="1"/>
  <c r="W97" i="4"/>
  <c r="W98" i="4" s="1"/>
  <c r="W99" i="4" s="1"/>
  <c r="W100" i="4" s="1"/>
  <c r="W101" i="4" s="1"/>
  <c r="X97" i="4"/>
  <c r="X98" i="4" s="1"/>
  <c r="X99" i="4" s="1"/>
  <c r="X100" i="4" s="1"/>
  <c r="X101" i="4" s="1"/>
  <c r="A102" i="4"/>
  <c r="A103" i="4" s="1"/>
  <c r="A104" i="4" s="1"/>
  <c r="A105" i="4" s="1"/>
  <c r="A106" i="4" s="1"/>
  <c r="C102" i="4"/>
  <c r="C103" i="4" s="1"/>
  <c r="C104" i="4" s="1"/>
  <c r="C105" i="4" s="1"/>
  <c r="C106" i="4" s="1"/>
  <c r="D102" i="4"/>
  <c r="D103" i="4" s="1"/>
  <c r="D104" i="4" s="1"/>
  <c r="D105" i="4" s="1"/>
  <c r="D106" i="4" s="1"/>
  <c r="R102" i="4"/>
  <c r="T102" i="4"/>
  <c r="T103" i="4" s="1"/>
  <c r="T104" i="4" s="1"/>
  <c r="T105" i="4" s="1"/>
  <c r="T106" i="4" s="1"/>
  <c r="U102" i="4"/>
  <c r="U103" i="4" s="1"/>
  <c r="U104" i="4" s="1"/>
  <c r="U105" i="4" s="1"/>
  <c r="U106" i="4" s="1"/>
  <c r="W102" i="4"/>
  <c r="W103" i="4" s="1"/>
  <c r="W104" i="4" s="1"/>
  <c r="W105" i="4" s="1"/>
  <c r="W106" i="4" s="1"/>
  <c r="X102" i="4"/>
  <c r="X103" i="4" s="1"/>
  <c r="X104" i="4" s="1"/>
  <c r="X105" i="4" s="1"/>
  <c r="X106" i="4" s="1"/>
  <c r="A107" i="4"/>
  <c r="A108" i="4" s="1"/>
  <c r="A109" i="4" s="1"/>
  <c r="A110" i="4" s="1"/>
  <c r="A111" i="4" s="1"/>
  <c r="C107" i="4"/>
  <c r="C108" i="4" s="1"/>
  <c r="C109" i="4" s="1"/>
  <c r="C110" i="4" s="1"/>
  <c r="C111" i="4" s="1"/>
  <c r="D107" i="4"/>
  <c r="D108" i="4" s="1"/>
  <c r="D109" i="4" s="1"/>
  <c r="D110" i="4" s="1"/>
  <c r="D111" i="4" s="1"/>
  <c r="R107" i="4"/>
  <c r="T107" i="4"/>
  <c r="T108" i="4" s="1"/>
  <c r="T109" i="4" s="1"/>
  <c r="T110" i="4" s="1"/>
  <c r="T111" i="4" s="1"/>
  <c r="U107" i="4"/>
  <c r="U108" i="4" s="1"/>
  <c r="U109" i="4" s="1"/>
  <c r="U110" i="4" s="1"/>
  <c r="U111" i="4" s="1"/>
  <c r="W107" i="4"/>
  <c r="W108" i="4" s="1"/>
  <c r="W109" i="4" s="1"/>
  <c r="W110" i="4" s="1"/>
  <c r="W111" i="4" s="1"/>
  <c r="X107" i="4"/>
  <c r="X108" i="4" s="1"/>
  <c r="X109" i="4" s="1"/>
  <c r="X110" i="4" s="1"/>
  <c r="X111" i="4" s="1"/>
  <c r="A112" i="4"/>
  <c r="A113" i="4" s="1"/>
  <c r="A114" i="4" s="1"/>
  <c r="A115" i="4" s="1"/>
  <c r="A116" i="4" s="1"/>
  <c r="C112" i="4"/>
  <c r="C113" i="4" s="1"/>
  <c r="C114" i="4" s="1"/>
  <c r="C115" i="4" s="1"/>
  <c r="C116" i="4" s="1"/>
  <c r="D112" i="4"/>
  <c r="D113" i="4" s="1"/>
  <c r="D114" i="4" s="1"/>
  <c r="D115" i="4" s="1"/>
  <c r="D116" i="4" s="1"/>
  <c r="R112" i="4"/>
  <c r="T112" i="4"/>
  <c r="T113" i="4" s="1"/>
  <c r="T114" i="4" s="1"/>
  <c r="T115" i="4" s="1"/>
  <c r="T116" i="4" s="1"/>
  <c r="U112" i="4"/>
  <c r="U113" i="4" s="1"/>
  <c r="U114" i="4" s="1"/>
  <c r="U115" i="4" s="1"/>
  <c r="U116" i="4" s="1"/>
  <c r="W112" i="4"/>
  <c r="W113" i="4" s="1"/>
  <c r="W114" i="4" s="1"/>
  <c r="W115" i="4" s="1"/>
  <c r="W116" i="4" s="1"/>
  <c r="X112" i="4"/>
  <c r="X113" i="4" s="1"/>
  <c r="X114" i="4" s="1"/>
  <c r="X115" i="4" s="1"/>
  <c r="X116" i="4" s="1"/>
  <c r="A117" i="4"/>
  <c r="A118" i="4" s="1"/>
  <c r="A119" i="4" s="1"/>
  <c r="A120" i="4" s="1"/>
  <c r="A121" i="4" s="1"/>
  <c r="C117" i="4"/>
  <c r="C118" i="4" s="1"/>
  <c r="C119" i="4" s="1"/>
  <c r="C120" i="4" s="1"/>
  <c r="C121" i="4" s="1"/>
  <c r="D117" i="4"/>
  <c r="D118" i="4" s="1"/>
  <c r="D119" i="4" s="1"/>
  <c r="D120" i="4" s="1"/>
  <c r="D121" i="4" s="1"/>
  <c r="R117" i="4"/>
  <c r="T117" i="4"/>
  <c r="T118" i="4" s="1"/>
  <c r="T119" i="4" s="1"/>
  <c r="T120" i="4" s="1"/>
  <c r="T121" i="4" s="1"/>
  <c r="U117" i="4"/>
  <c r="U118" i="4" s="1"/>
  <c r="U119" i="4" s="1"/>
  <c r="U120" i="4" s="1"/>
  <c r="U121" i="4" s="1"/>
  <c r="W117" i="4"/>
  <c r="W118" i="4" s="1"/>
  <c r="W119" i="4" s="1"/>
  <c r="W120" i="4" s="1"/>
  <c r="W121" i="4" s="1"/>
  <c r="X117" i="4"/>
  <c r="X118" i="4" s="1"/>
  <c r="X119" i="4" s="1"/>
  <c r="X120" i="4" s="1"/>
  <c r="X121" i="4" s="1"/>
  <c r="A122" i="4"/>
  <c r="A123" i="4" s="1"/>
  <c r="A124" i="4" s="1"/>
  <c r="A125" i="4" s="1"/>
  <c r="A126" i="4" s="1"/>
  <c r="C122" i="4"/>
  <c r="C123" i="4" s="1"/>
  <c r="C124" i="4" s="1"/>
  <c r="C125" i="4" s="1"/>
  <c r="C126" i="4" s="1"/>
  <c r="D122" i="4"/>
  <c r="D123" i="4" s="1"/>
  <c r="D124" i="4" s="1"/>
  <c r="D125" i="4" s="1"/>
  <c r="D126" i="4" s="1"/>
  <c r="R122" i="4"/>
  <c r="T122" i="4"/>
  <c r="T123" i="4" s="1"/>
  <c r="T124" i="4" s="1"/>
  <c r="T125" i="4" s="1"/>
  <c r="T126" i="4" s="1"/>
  <c r="U122" i="4"/>
  <c r="U123" i="4" s="1"/>
  <c r="U124" i="4" s="1"/>
  <c r="U125" i="4" s="1"/>
  <c r="U126" i="4" s="1"/>
  <c r="W122" i="4"/>
  <c r="W123" i="4" s="1"/>
  <c r="W124" i="4" s="1"/>
  <c r="W125" i="4" s="1"/>
  <c r="W126" i="4" s="1"/>
  <c r="X122" i="4"/>
  <c r="X123" i="4" s="1"/>
  <c r="X124" i="4" s="1"/>
  <c r="X125" i="4" s="1"/>
  <c r="X126" i="4" s="1"/>
  <c r="A127" i="4"/>
  <c r="A128" i="4" s="1"/>
  <c r="A129" i="4" s="1"/>
  <c r="A130" i="4" s="1"/>
  <c r="A131" i="4" s="1"/>
  <c r="C127" i="4"/>
  <c r="C128" i="4" s="1"/>
  <c r="C129" i="4" s="1"/>
  <c r="C130" i="4" s="1"/>
  <c r="C131" i="4" s="1"/>
  <c r="D127" i="4"/>
  <c r="D128" i="4" s="1"/>
  <c r="D129" i="4" s="1"/>
  <c r="D130" i="4" s="1"/>
  <c r="D131" i="4" s="1"/>
  <c r="R127" i="4"/>
  <c r="T127" i="4"/>
  <c r="T128" i="4" s="1"/>
  <c r="T129" i="4" s="1"/>
  <c r="T130" i="4" s="1"/>
  <c r="T131" i="4" s="1"/>
  <c r="U127" i="4"/>
  <c r="U128" i="4" s="1"/>
  <c r="U129" i="4" s="1"/>
  <c r="U130" i="4" s="1"/>
  <c r="U131" i="4" s="1"/>
  <c r="W127" i="4"/>
  <c r="W128" i="4" s="1"/>
  <c r="W129" i="4" s="1"/>
  <c r="W130" i="4" s="1"/>
  <c r="W131" i="4" s="1"/>
  <c r="X127" i="4"/>
  <c r="X128" i="4" s="1"/>
  <c r="X129" i="4" s="1"/>
  <c r="X130" i="4" s="1"/>
  <c r="X131" i="4" s="1"/>
  <c r="A132" i="4"/>
  <c r="A133" i="4" s="1"/>
  <c r="A134" i="4" s="1"/>
  <c r="A135" i="4" s="1"/>
  <c r="A136" i="4" s="1"/>
  <c r="C132" i="4"/>
  <c r="C133" i="4" s="1"/>
  <c r="C134" i="4" s="1"/>
  <c r="C135" i="4" s="1"/>
  <c r="C136" i="4" s="1"/>
  <c r="D132" i="4"/>
  <c r="D133" i="4" s="1"/>
  <c r="D134" i="4" s="1"/>
  <c r="D135" i="4" s="1"/>
  <c r="D136" i="4" s="1"/>
  <c r="R132" i="4"/>
  <c r="T132" i="4"/>
  <c r="T133" i="4" s="1"/>
  <c r="T134" i="4" s="1"/>
  <c r="T135" i="4" s="1"/>
  <c r="T136" i="4" s="1"/>
  <c r="U132" i="4"/>
  <c r="U133" i="4" s="1"/>
  <c r="U134" i="4" s="1"/>
  <c r="U135" i="4" s="1"/>
  <c r="U136" i="4" s="1"/>
  <c r="W132" i="4"/>
  <c r="W133" i="4" s="1"/>
  <c r="W134" i="4" s="1"/>
  <c r="W135" i="4" s="1"/>
  <c r="W136" i="4" s="1"/>
  <c r="X132" i="4"/>
  <c r="X133" i="4" s="1"/>
  <c r="X134" i="4" s="1"/>
  <c r="X135" i="4" s="1"/>
  <c r="X136" i="4" s="1"/>
  <c r="A137" i="4"/>
  <c r="A138" i="4" s="1"/>
  <c r="A139" i="4" s="1"/>
  <c r="A140" i="4" s="1"/>
  <c r="A141" i="4" s="1"/>
  <c r="C137" i="4"/>
  <c r="C138" i="4" s="1"/>
  <c r="C139" i="4" s="1"/>
  <c r="C140" i="4" s="1"/>
  <c r="C141" i="4" s="1"/>
  <c r="D137" i="4"/>
  <c r="D138" i="4" s="1"/>
  <c r="D139" i="4" s="1"/>
  <c r="D140" i="4" s="1"/>
  <c r="D141" i="4" s="1"/>
  <c r="R137" i="4"/>
  <c r="T137" i="4"/>
  <c r="T138" i="4" s="1"/>
  <c r="T139" i="4" s="1"/>
  <c r="T140" i="4" s="1"/>
  <c r="T141" i="4" s="1"/>
  <c r="U137" i="4"/>
  <c r="U138" i="4" s="1"/>
  <c r="U139" i="4" s="1"/>
  <c r="U140" i="4" s="1"/>
  <c r="U141" i="4" s="1"/>
  <c r="W137" i="4"/>
  <c r="W138" i="4" s="1"/>
  <c r="W139" i="4" s="1"/>
  <c r="W140" i="4" s="1"/>
  <c r="W141" i="4" s="1"/>
  <c r="X137" i="4"/>
  <c r="X138" i="4" s="1"/>
  <c r="X139" i="4" s="1"/>
  <c r="X140" i="4" s="1"/>
  <c r="X141" i="4" s="1"/>
  <c r="A142" i="4"/>
  <c r="A143" i="4" s="1"/>
  <c r="A144" i="4" s="1"/>
  <c r="A145" i="4" s="1"/>
  <c r="A146" i="4" s="1"/>
  <c r="C142" i="4"/>
  <c r="C143" i="4" s="1"/>
  <c r="C144" i="4" s="1"/>
  <c r="C145" i="4" s="1"/>
  <c r="C146" i="4" s="1"/>
  <c r="D142" i="4"/>
  <c r="D143" i="4" s="1"/>
  <c r="D144" i="4" s="1"/>
  <c r="D145" i="4" s="1"/>
  <c r="D146" i="4" s="1"/>
  <c r="R142" i="4"/>
  <c r="T142" i="4"/>
  <c r="T143" i="4" s="1"/>
  <c r="T144" i="4" s="1"/>
  <c r="T145" i="4" s="1"/>
  <c r="T146" i="4" s="1"/>
  <c r="U142" i="4"/>
  <c r="U143" i="4" s="1"/>
  <c r="U144" i="4" s="1"/>
  <c r="U145" i="4" s="1"/>
  <c r="U146" i="4" s="1"/>
  <c r="W142" i="4"/>
  <c r="W143" i="4" s="1"/>
  <c r="W144" i="4" s="1"/>
  <c r="W145" i="4" s="1"/>
  <c r="W146" i="4" s="1"/>
  <c r="X142" i="4"/>
  <c r="X143" i="4" s="1"/>
  <c r="X144" i="4" s="1"/>
  <c r="X145" i="4" s="1"/>
  <c r="X146" i="4" s="1"/>
  <c r="A147" i="4"/>
  <c r="A148" i="4" s="1"/>
  <c r="A149" i="4" s="1"/>
  <c r="A150" i="4" s="1"/>
  <c r="A151" i="4" s="1"/>
  <c r="C147" i="4"/>
  <c r="C148" i="4" s="1"/>
  <c r="C149" i="4" s="1"/>
  <c r="C150" i="4" s="1"/>
  <c r="C151" i="4" s="1"/>
  <c r="D147" i="4"/>
  <c r="D148" i="4" s="1"/>
  <c r="D149" i="4" s="1"/>
  <c r="D150" i="4" s="1"/>
  <c r="D151" i="4" s="1"/>
  <c r="R147" i="4"/>
  <c r="T147" i="4"/>
  <c r="T148" i="4" s="1"/>
  <c r="T149" i="4" s="1"/>
  <c r="T150" i="4" s="1"/>
  <c r="T151" i="4" s="1"/>
  <c r="W147" i="4"/>
  <c r="W148" i="4" s="1"/>
  <c r="W149" i="4" s="1"/>
  <c r="W150" i="4" s="1"/>
  <c r="W151" i="4" s="1"/>
  <c r="X147" i="4"/>
  <c r="X148" i="4" s="1"/>
  <c r="X149" i="4" s="1"/>
  <c r="X150" i="4" s="1"/>
  <c r="X151" i="4" s="1"/>
  <c r="A152" i="4"/>
  <c r="A153" i="4" s="1"/>
  <c r="A154" i="4" s="1"/>
  <c r="A155" i="4" s="1"/>
  <c r="A156" i="4" s="1"/>
  <c r="C152" i="4"/>
  <c r="C153" i="4" s="1"/>
  <c r="C154" i="4" s="1"/>
  <c r="C155" i="4" s="1"/>
  <c r="C156" i="4" s="1"/>
  <c r="D152" i="4"/>
  <c r="D153" i="4" s="1"/>
  <c r="D154" i="4" s="1"/>
  <c r="D155" i="4" s="1"/>
  <c r="D156" i="4" s="1"/>
  <c r="R152" i="4"/>
  <c r="T152" i="4"/>
  <c r="T153" i="4" s="1"/>
  <c r="T154" i="4" s="1"/>
  <c r="T155" i="4" s="1"/>
  <c r="T156" i="4" s="1"/>
  <c r="U152" i="4"/>
  <c r="U153" i="4" s="1"/>
  <c r="U154" i="4" s="1"/>
  <c r="U155" i="4" s="1"/>
  <c r="U156" i="4" s="1"/>
  <c r="W152" i="4"/>
  <c r="W153" i="4" s="1"/>
  <c r="W154" i="4" s="1"/>
  <c r="W155" i="4" s="1"/>
  <c r="W156" i="4" s="1"/>
  <c r="S157" i="4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X2" i="4"/>
  <c r="X3" i="4" s="1"/>
  <c r="X4" i="4" s="1"/>
  <c r="X5" i="4" s="1"/>
  <c r="X6" i="4" s="1"/>
  <c r="W2" i="4"/>
  <c r="W3" i="4" s="1"/>
  <c r="W4" i="4" s="1"/>
  <c r="W5" i="4" s="1"/>
  <c r="W6" i="4" s="1"/>
  <c r="U2" i="4"/>
  <c r="U3" i="4" s="1"/>
  <c r="U4" i="4" s="1"/>
  <c r="U5" i="4" s="1"/>
  <c r="U6" i="4" s="1"/>
  <c r="T2" i="4"/>
  <c r="T3" i="4" s="1"/>
  <c r="T4" i="4" s="1"/>
  <c r="T5" i="4" s="1"/>
  <c r="T6" i="4" s="1"/>
  <c r="R2" i="4"/>
  <c r="D2" i="4"/>
  <c r="D3" i="4" s="1"/>
  <c r="D4" i="4" s="1"/>
  <c r="D5" i="4" s="1"/>
  <c r="D6" i="4" s="1"/>
  <c r="C2" i="4"/>
  <c r="C3" i="4" s="1"/>
  <c r="C4" i="4" s="1"/>
  <c r="C5" i="4" s="1"/>
  <c r="C6" i="4" s="1"/>
  <c r="A2" i="4"/>
  <c r="A3" i="4" s="1"/>
  <c r="A4" i="4" s="1"/>
  <c r="A5" i="4" s="1"/>
  <c r="A6" i="4" s="1"/>
  <c r="V2" i="4" l="1"/>
  <c r="V3" i="4" s="1"/>
  <c r="S62" i="4"/>
  <c r="S63" i="4" s="1"/>
  <c r="S64" i="4" s="1"/>
  <c r="S65" i="4" s="1"/>
  <c r="S66" i="4" s="1"/>
  <c r="V4" i="4"/>
  <c r="V152" i="4"/>
  <c r="V147" i="4"/>
  <c r="R143" i="4"/>
  <c r="R144" i="4" s="1"/>
  <c r="R145" i="4" s="1"/>
  <c r="R146" i="4" s="1"/>
  <c r="V142" i="4"/>
  <c r="V137" i="4"/>
  <c r="R133" i="4"/>
  <c r="R134" i="4" s="1"/>
  <c r="R135" i="4" s="1"/>
  <c r="R136" i="4" s="1"/>
  <c r="V132" i="4"/>
  <c r="V127" i="4"/>
  <c r="R123" i="4"/>
  <c r="R124" i="4" s="1"/>
  <c r="R125" i="4" s="1"/>
  <c r="R126" i="4" s="1"/>
  <c r="V122" i="4"/>
  <c r="V117" i="4"/>
  <c r="V112" i="4"/>
  <c r="V107" i="4"/>
  <c r="R103" i="4"/>
  <c r="R104" i="4" s="1"/>
  <c r="R105" i="4" s="1"/>
  <c r="R106" i="4" s="1"/>
  <c r="V102" i="4"/>
  <c r="V97" i="4"/>
  <c r="R93" i="4"/>
  <c r="R94" i="4" s="1"/>
  <c r="R95" i="4" s="1"/>
  <c r="R96" i="4" s="1"/>
  <c r="V92" i="4"/>
  <c r="V87" i="4"/>
  <c r="R83" i="4"/>
  <c r="R84" i="4" s="1"/>
  <c r="R85" i="4" s="1"/>
  <c r="R86" i="4" s="1"/>
  <c r="V82" i="4"/>
  <c r="V77" i="4"/>
  <c r="R43" i="4"/>
  <c r="R44" i="4" s="1"/>
  <c r="R45" i="4" s="1"/>
  <c r="R46" i="4" s="1"/>
  <c r="V42" i="4"/>
  <c r="V37" i="4"/>
  <c r="R13" i="4"/>
  <c r="R14" i="4" s="1"/>
  <c r="R15" i="4" s="1"/>
  <c r="R16" i="4" s="1"/>
  <c r="V12" i="4"/>
  <c r="V7" i="4"/>
  <c r="S132" i="4"/>
  <c r="S133" i="4" s="1"/>
  <c r="S134" i="4" s="1"/>
  <c r="S135" i="4" s="1"/>
  <c r="S136" i="4" s="1"/>
  <c r="S122" i="4"/>
  <c r="S123" i="4" s="1"/>
  <c r="S124" i="4" s="1"/>
  <c r="S125" i="4" s="1"/>
  <c r="S126" i="4" s="1"/>
  <c r="S142" i="4"/>
  <c r="S143" i="4" s="1"/>
  <c r="S144" i="4" s="1"/>
  <c r="S145" i="4" s="1"/>
  <c r="S146" i="4" s="1"/>
  <c r="S82" i="4"/>
  <c r="S83" i="4" s="1"/>
  <c r="S84" i="4" s="1"/>
  <c r="S85" i="4" s="1"/>
  <c r="S86" i="4" s="1"/>
  <c r="S12" i="4"/>
  <c r="S13" i="4" s="1"/>
  <c r="S14" i="4" s="1"/>
  <c r="S15" i="4" s="1"/>
  <c r="S16" i="4" s="1"/>
  <c r="S97" i="4"/>
  <c r="S98" i="4" s="1"/>
  <c r="S99" i="4" s="1"/>
  <c r="S100" i="4" s="1"/>
  <c r="S101" i="4" s="1"/>
  <c r="R98" i="4"/>
  <c r="R99" i="4" s="1"/>
  <c r="R100" i="4" s="1"/>
  <c r="R101" i="4" s="1"/>
  <c r="S37" i="4"/>
  <c r="S38" i="4" s="1"/>
  <c r="S39" i="4" s="1"/>
  <c r="S40" i="4" s="1"/>
  <c r="S41" i="4" s="1"/>
  <c r="R38" i="4"/>
  <c r="R39" i="4" s="1"/>
  <c r="R40" i="4" s="1"/>
  <c r="R41" i="4" s="1"/>
  <c r="S137" i="4"/>
  <c r="S138" i="4" s="1"/>
  <c r="S139" i="4" s="1"/>
  <c r="S140" i="4" s="1"/>
  <c r="S141" i="4" s="1"/>
  <c r="R138" i="4"/>
  <c r="R139" i="4" s="1"/>
  <c r="R140" i="4" s="1"/>
  <c r="R141" i="4" s="1"/>
  <c r="S87" i="4"/>
  <c r="S88" i="4" s="1"/>
  <c r="S89" i="4" s="1"/>
  <c r="S90" i="4" s="1"/>
  <c r="S91" i="4" s="1"/>
  <c r="R88" i="4"/>
  <c r="R89" i="4" s="1"/>
  <c r="R90" i="4" s="1"/>
  <c r="R91" i="4" s="1"/>
  <c r="S7" i="4"/>
  <c r="S8" i="4" s="1"/>
  <c r="S9" i="4" s="1"/>
  <c r="S10" i="4" s="1"/>
  <c r="S11" i="4" s="1"/>
  <c r="R8" i="4"/>
  <c r="R9" i="4" s="1"/>
  <c r="R10" i="4" s="1"/>
  <c r="R11" i="4" s="1"/>
  <c r="S2" i="4"/>
  <c r="S3" i="4" s="1"/>
  <c r="S4" i="4" s="1"/>
  <c r="S5" i="4" s="1"/>
  <c r="S6" i="4" s="1"/>
  <c r="R3" i="4"/>
  <c r="R4" i="4" s="1"/>
  <c r="R5" i="4" s="1"/>
  <c r="R6" i="4" s="1"/>
  <c r="S147" i="4"/>
  <c r="S148" i="4" s="1"/>
  <c r="S149" i="4" s="1"/>
  <c r="S150" i="4" s="1"/>
  <c r="S151" i="4" s="1"/>
  <c r="R148" i="4"/>
  <c r="R149" i="4" s="1"/>
  <c r="R150" i="4" s="1"/>
  <c r="R151" i="4" s="1"/>
  <c r="S47" i="4"/>
  <c r="S48" i="4" s="1"/>
  <c r="S49" i="4" s="1"/>
  <c r="S50" i="4" s="1"/>
  <c r="S51" i="4" s="1"/>
  <c r="R48" i="4"/>
  <c r="R49" i="4" s="1"/>
  <c r="R50" i="4" s="1"/>
  <c r="R51" i="4" s="1"/>
  <c r="S17" i="4"/>
  <c r="S18" i="4" s="1"/>
  <c r="S19" i="4" s="1"/>
  <c r="S20" i="4" s="1"/>
  <c r="S21" i="4" s="1"/>
  <c r="R18" i="4"/>
  <c r="R19" i="4" s="1"/>
  <c r="R20" i="4" s="1"/>
  <c r="R21" i="4" s="1"/>
  <c r="S127" i="4"/>
  <c r="S128" i="4" s="1"/>
  <c r="S129" i="4" s="1"/>
  <c r="S130" i="4" s="1"/>
  <c r="S131" i="4" s="1"/>
  <c r="R128" i="4"/>
  <c r="R129" i="4" s="1"/>
  <c r="R130" i="4" s="1"/>
  <c r="R131" i="4" s="1"/>
  <c r="S77" i="4"/>
  <c r="S78" i="4" s="1"/>
  <c r="S79" i="4" s="1"/>
  <c r="S80" i="4" s="1"/>
  <c r="S81" i="4" s="1"/>
  <c r="R78" i="4"/>
  <c r="R79" i="4" s="1"/>
  <c r="R80" i="4" s="1"/>
  <c r="R81" i="4" s="1"/>
  <c r="S72" i="4"/>
  <c r="S73" i="4" s="1"/>
  <c r="S74" i="4" s="1"/>
  <c r="S75" i="4" s="1"/>
  <c r="S76" i="4" s="1"/>
  <c r="R73" i="4"/>
  <c r="R74" i="4" s="1"/>
  <c r="R75" i="4" s="1"/>
  <c r="R76" i="4" s="1"/>
  <c r="S67" i="4"/>
  <c r="S68" i="4" s="1"/>
  <c r="S69" i="4" s="1"/>
  <c r="S70" i="4" s="1"/>
  <c r="S71" i="4" s="1"/>
  <c r="R68" i="4"/>
  <c r="R69" i="4" s="1"/>
  <c r="R70" i="4" s="1"/>
  <c r="R71" i="4" s="1"/>
  <c r="S152" i="4"/>
  <c r="S153" i="4" s="1"/>
  <c r="S154" i="4" s="1"/>
  <c r="S155" i="4" s="1"/>
  <c r="S156" i="4" s="1"/>
  <c r="R153" i="4"/>
  <c r="R154" i="4" s="1"/>
  <c r="R155" i="4" s="1"/>
  <c r="R156" i="4" s="1"/>
  <c r="S117" i="4"/>
  <c r="S118" i="4" s="1"/>
  <c r="S119" i="4" s="1"/>
  <c r="S120" i="4" s="1"/>
  <c r="S121" i="4" s="1"/>
  <c r="R118" i="4"/>
  <c r="R119" i="4" s="1"/>
  <c r="R120" i="4" s="1"/>
  <c r="R121" i="4" s="1"/>
  <c r="S112" i="4"/>
  <c r="S113" i="4" s="1"/>
  <c r="S114" i="4" s="1"/>
  <c r="S115" i="4" s="1"/>
  <c r="S116" i="4" s="1"/>
  <c r="R113" i="4"/>
  <c r="R114" i="4" s="1"/>
  <c r="R115" i="4" s="1"/>
  <c r="R116" i="4" s="1"/>
  <c r="S107" i="4"/>
  <c r="S108" i="4" s="1"/>
  <c r="S109" i="4" s="1"/>
  <c r="S110" i="4" s="1"/>
  <c r="S111" i="4" s="1"/>
  <c r="R108" i="4"/>
  <c r="R109" i="4" s="1"/>
  <c r="R110" i="4" s="1"/>
  <c r="R111" i="4" s="1"/>
  <c r="S102" i="4"/>
  <c r="S103" i="4" s="1"/>
  <c r="S104" i="4" s="1"/>
  <c r="S105" i="4" s="1"/>
  <c r="S106" i="4" s="1"/>
  <c r="S57" i="4"/>
  <c r="S58" i="4" s="1"/>
  <c r="S59" i="4" s="1"/>
  <c r="S60" i="4" s="1"/>
  <c r="S61" i="4" s="1"/>
  <c r="R58" i="4"/>
  <c r="R59" i="4" s="1"/>
  <c r="R60" i="4" s="1"/>
  <c r="R61" i="4" s="1"/>
  <c r="S52" i="4"/>
  <c r="S53" i="4" s="1"/>
  <c r="S54" i="4" s="1"/>
  <c r="S55" i="4" s="1"/>
  <c r="S56" i="4" s="1"/>
  <c r="S42" i="4"/>
  <c r="S43" i="4" s="1"/>
  <c r="S44" i="4" s="1"/>
  <c r="S45" i="4" s="1"/>
  <c r="S46" i="4" s="1"/>
  <c r="S32" i="4"/>
  <c r="S33" i="4" s="1"/>
  <c r="S34" i="4" s="1"/>
  <c r="S35" i="4" s="1"/>
  <c r="S36" i="4" s="1"/>
  <c r="R33" i="4"/>
  <c r="R34" i="4" s="1"/>
  <c r="R35" i="4" s="1"/>
  <c r="R36" i="4" s="1"/>
  <c r="S27" i="4"/>
  <c r="S28" i="4" s="1"/>
  <c r="S29" i="4" s="1"/>
  <c r="S30" i="4" s="1"/>
  <c r="S31" i="4" s="1"/>
  <c r="R28" i="4"/>
  <c r="R29" i="4" s="1"/>
  <c r="R30" i="4" s="1"/>
  <c r="R31" i="4" s="1"/>
  <c r="S22" i="4"/>
  <c r="S23" i="4" s="1"/>
  <c r="S24" i="4" s="1"/>
  <c r="S25" i="4" s="1"/>
  <c r="S26" i="4" s="1"/>
  <c r="AR217" i="4"/>
  <c r="AS217" i="4"/>
  <c r="AX217" i="4"/>
  <c r="AT217" i="4"/>
  <c r="AU217" i="4"/>
  <c r="AY217" i="4"/>
  <c r="AV217" i="4"/>
  <c r="AW217" i="4"/>
  <c r="AZ217" i="4"/>
  <c r="Y218" i="4"/>
  <c r="AR218" i="4"/>
  <c r="AS218" i="4"/>
  <c r="AX218" i="4"/>
  <c r="AT218" i="4"/>
  <c r="AU218" i="4"/>
  <c r="AY218" i="4"/>
  <c r="AV218" i="4"/>
  <c r="AW218" i="4"/>
  <c r="AZ218" i="4"/>
  <c r="Y219" i="4"/>
  <c r="AR219" i="4"/>
  <c r="AS219" i="4"/>
  <c r="AX219" i="4"/>
  <c r="AT219" i="4"/>
  <c r="AU219" i="4"/>
  <c r="AY219" i="4"/>
  <c r="AV219" i="4"/>
  <c r="AW219" i="4"/>
  <c r="AZ219" i="4"/>
  <c r="Y220" i="4"/>
  <c r="AR220" i="4"/>
  <c r="AS220" i="4"/>
  <c r="AX220" i="4"/>
  <c r="AT220" i="4"/>
  <c r="AU220" i="4"/>
  <c r="AY220" i="4"/>
  <c r="AV220" i="4"/>
  <c r="AW220" i="4"/>
  <c r="AZ220" i="4"/>
  <c r="Y221" i="4"/>
  <c r="AR221" i="4"/>
  <c r="AS221" i="4"/>
  <c r="AX221" i="4"/>
  <c r="AT221" i="4"/>
  <c r="AU221" i="4"/>
  <c r="AY221" i="4"/>
  <c r="AV221" i="4"/>
  <c r="AW221" i="4"/>
  <c r="AZ221" i="4"/>
  <c r="Y222" i="4"/>
  <c r="AR222" i="4"/>
  <c r="AS222" i="4"/>
  <c r="AX222" i="4"/>
  <c r="AT222" i="4"/>
  <c r="AU222" i="4"/>
  <c r="AY222" i="4"/>
  <c r="AV222" i="4"/>
  <c r="AW222" i="4"/>
  <c r="AZ222" i="4"/>
  <c r="Y223" i="4"/>
  <c r="AR223" i="4"/>
  <c r="AS223" i="4"/>
  <c r="AX223" i="4"/>
  <c r="AT223" i="4"/>
  <c r="AU223" i="4"/>
  <c r="AY223" i="4"/>
  <c r="AV223" i="4"/>
  <c r="AW223" i="4"/>
  <c r="AZ223" i="4"/>
  <c r="Y224" i="4"/>
  <c r="AR224" i="4"/>
  <c r="AS224" i="4"/>
  <c r="AX224" i="4"/>
  <c r="AT224" i="4"/>
  <c r="AU224" i="4"/>
  <c r="AY224" i="4"/>
  <c r="AV224" i="4"/>
  <c r="AW224" i="4"/>
  <c r="AZ224" i="4"/>
  <c r="Y225" i="4"/>
  <c r="AR225" i="4"/>
  <c r="AS225" i="4"/>
  <c r="AX225" i="4"/>
  <c r="AT225" i="4"/>
  <c r="AU225" i="4"/>
  <c r="AY225" i="4"/>
  <c r="AV225" i="4"/>
  <c r="AW225" i="4"/>
  <c r="AZ225" i="4"/>
  <c r="Y226" i="4"/>
  <c r="AR226" i="4"/>
  <c r="AS226" i="4"/>
  <c r="AX226" i="4"/>
  <c r="AT226" i="4"/>
  <c r="AU226" i="4"/>
  <c r="AY226" i="4"/>
  <c r="AV226" i="4"/>
  <c r="AW226" i="4"/>
  <c r="AZ226" i="4"/>
  <c r="Y227" i="4"/>
  <c r="AR227" i="4"/>
  <c r="AS227" i="4"/>
  <c r="AX227" i="4"/>
  <c r="AT227" i="4"/>
  <c r="AU227" i="4"/>
  <c r="AY227" i="4"/>
  <c r="AV227" i="4"/>
  <c r="AW227" i="4"/>
  <c r="AZ227" i="4"/>
  <c r="Y228" i="4"/>
  <c r="AR228" i="4"/>
  <c r="AS228" i="4"/>
  <c r="AX228" i="4"/>
  <c r="AT228" i="4"/>
  <c r="AU228" i="4"/>
  <c r="AY228" i="4"/>
  <c r="AV228" i="4"/>
  <c r="AW228" i="4"/>
  <c r="AZ228" i="4"/>
  <c r="Y229" i="4"/>
  <c r="AR229" i="4"/>
  <c r="AS229" i="4"/>
  <c r="AX229" i="4"/>
  <c r="AT229" i="4"/>
  <c r="AU229" i="4"/>
  <c r="AY229" i="4"/>
  <c r="AV229" i="4"/>
  <c r="AW229" i="4"/>
  <c r="AZ229" i="4"/>
  <c r="Y230" i="4"/>
  <c r="AR230" i="4"/>
  <c r="AS230" i="4"/>
  <c r="AX230" i="4"/>
  <c r="AT230" i="4"/>
  <c r="AU230" i="4"/>
  <c r="AY230" i="4"/>
  <c r="AV230" i="4"/>
  <c r="AW230" i="4"/>
  <c r="AZ230" i="4"/>
  <c r="Y231" i="4"/>
  <c r="AR231" i="4"/>
  <c r="AS231" i="4"/>
  <c r="AX231" i="4"/>
  <c r="AT231" i="4"/>
  <c r="AU231" i="4"/>
  <c r="AY231" i="4"/>
  <c r="AV231" i="4"/>
  <c r="AW231" i="4"/>
  <c r="AZ231" i="4"/>
  <c r="AR232" i="4"/>
  <c r="AS232" i="4"/>
  <c r="AX232" i="4"/>
  <c r="AT232" i="4"/>
  <c r="AU232" i="4"/>
  <c r="AY232" i="4"/>
  <c r="AV232" i="4"/>
  <c r="AW232" i="4"/>
  <c r="AZ232" i="4"/>
  <c r="Y233" i="4"/>
  <c r="AR233" i="4"/>
  <c r="AS233" i="4"/>
  <c r="AX233" i="4"/>
  <c r="AT233" i="4"/>
  <c r="AU233" i="4"/>
  <c r="AY233" i="4"/>
  <c r="AV233" i="4"/>
  <c r="AW233" i="4"/>
  <c r="AZ233" i="4"/>
  <c r="Y234" i="4"/>
  <c r="AR234" i="4"/>
  <c r="AS234" i="4"/>
  <c r="AX234" i="4"/>
  <c r="AT234" i="4"/>
  <c r="AU234" i="4"/>
  <c r="AY234" i="4"/>
  <c r="AV234" i="4"/>
  <c r="AW234" i="4"/>
  <c r="AZ234" i="4"/>
  <c r="Y235" i="4"/>
  <c r="AR235" i="4"/>
  <c r="AS235" i="4"/>
  <c r="AX235" i="4"/>
  <c r="AT235" i="4"/>
  <c r="AU235" i="4"/>
  <c r="AY235" i="4"/>
  <c r="AV235" i="4"/>
  <c r="AW235" i="4"/>
  <c r="AZ235" i="4"/>
  <c r="Y236" i="4"/>
  <c r="AR236" i="4"/>
  <c r="AS236" i="4"/>
  <c r="AX236" i="4"/>
  <c r="AT236" i="4"/>
  <c r="AU236" i="4"/>
  <c r="AY236" i="4"/>
  <c r="AV236" i="4"/>
  <c r="AW236" i="4"/>
  <c r="AZ236" i="4"/>
  <c r="Y237" i="4"/>
  <c r="AR237" i="4"/>
  <c r="AS237" i="4"/>
  <c r="AX237" i="4"/>
  <c r="AT237" i="4"/>
  <c r="AU237" i="4"/>
  <c r="AY237" i="4"/>
  <c r="AV237" i="4"/>
  <c r="AW237" i="4"/>
  <c r="AZ237" i="4"/>
  <c r="Y238" i="4"/>
  <c r="AR238" i="4"/>
  <c r="AS238" i="4"/>
  <c r="AX238" i="4"/>
  <c r="AT238" i="4"/>
  <c r="AU238" i="4"/>
  <c r="AY238" i="4"/>
  <c r="AV238" i="4"/>
  <c r="AW238" i="4"/>
  <c r="AZ238" i="4"/>
  <c r="Y239" i="4"/>
  <c r="AR239" i="4"/>
  <c r="AS239" i="4"/>
  <c r="AX239" i="4"/>
  <c r="AT239" i="4"/>
  <c r="AU239" i="4"/>
  <c r="AY239" i="4"/>
  <c r="AV239" i="4"/>
  <c r="AW239" i="4"/>
  <c r="AZ239" i="4"/>
  <c r="Y240" i="4"/>
  <c r="AR240" i="4"/>
  <c r="AS240" i="4"/>
  <c r="AX240" i="4"/>
  <c r="AT240" i="4"/>
  <c r="AU240" i="4"/>
  <c r="AY240" i="4"/>
  <c r="AV240" i="4"/>
  <c r="AW240" i="4"/>
  <c r="AZ240" i="4"/>
  <c r="Y241" i="4"/>
  <c r="AR241" i="4"/>
  <c r="AS241" i="4"/>
  <c r="AX241" i="4"/>
  <c r="AT241" i="4"/>
  <c r="AU241" i="4"/>
  <c r="AY241" i="4"/>
  <c r="AV241" i="4"/>
  <c r="AW241" i="4"/>
  <c r="AZ241" i="4"/>
  <c r="Y242" i="4"/>
  <c r="AR242" i="4"/>
  <c r="AS242" i="4"/>
  <c r="AX242" i="4"/>
  <c r="AT242" i="4"/>
  <c r="AU242" i="4"/>
  <c r="AY242" i="4"/>
  <c r="AV242" i="4"/>
  <c r="AW242" i="4"/>
  <c r="AZ242" i="4"/>
  <c r="Y243" i="4"/>
  <c r="AR243" i="4"/>
  <c r="AS243" i="4"/>
  <c r="AX243" i="4"/>
  <c r="AT243" i="4"/>
  <c r="AU243" i="4"/>
  <c r="AY243" i="4"/>
  <c r="AV243" i="4"/>
  <c r="AW243" i="4"/>
  <c r="AZ243" i="4"/>
  <c r="Y244" i="4"/>
  <c r="AR244" i="4"/>
  <c r="AS244" i="4"/>
  <c r="AX244" i="4"/>
  <c r="AT244" i="4"/>
  <c r="AU244" i="4"/>
  <c r="AY244" i="4"/>
  <c r="AV244" i="4"/>
  <c r="AW244" i="4"/>
  <c r="AZ244" i="4"/>
  <c r="Y245" i="4"/>
  <c r="AR245" i="4"/>
  <c r="AS245" i="4"/>
  <c r="AX245" i="4"/>
  <c r="AT245" i="4"/>
  <c r="AU245" i="4"/>
  <c r="AY245" i="4"/>
  <c r="AV245" i="4"/>
  <c r="AW245" i="4"/>
  <c r="AZ245" i="4"/>
  <c r="Y246" i="4"/>
  <c r="AR246" i="4"/>
  <c r="AS246" i="4"/>
  <c r="AX246" i="4"/>
  <c r="AT246" i="4"/>
  <c r="AU246" i="4"/>
  <c r="AY246" i="4"/>
  <c r="AV246" i="4"/>
  <c r="AW246" i="4"/>
  <c r="AZ246" i="4"/>
  <c r="AR247" i="4"/>
  <c r="AS247" i="4"/>
  <c r="AX247" i="4"/>
  <c r="AT247" i="4"/>
  <c r="AU247" i="4"/>
  <c r="AY247" i="4"/>
  <c r="AV247" i="4"/>
  <c r="AW247" i="4"/>
  <c r="AZ247" i="4"/>
  <c r="Y248" i="4"/>
  <c r="AR248" i="4"/>
  <c r="AS248" i="4"/>
  <c r="AX248" i="4"/>
  <c r="AT248" i="4"/>
  <c r="AU248" i="4"/>
  <c r="AY248" i="4"/>
  <c r="AV248" i="4"/>
  <c r="AW248" i="4"/>
  <c r="AZ248" i="4"/>
  <c r="Y249" i="4"/>
  <c r="AR249" i="4"/>
  <c r="AS249" i="4"/>
  <c r="AX249" i="4"/>
  <c r="AT249" i="4"/>
  <c r="AU249" i="4"/>
  <c r="AY249" i="4"/>
  <c r="AV249" i="4"/>
  <c r="AW249" i="4"/>
  <c r="AZ249" i="4"/>
  <c r="Y250" i="4"/>
  <c r="AR250" i="4"/>
  <c r="AS250" i="4"/>
  <c r="AX250" i="4"/>
  <c r="AT250" i="4"/>
  <c r="AU250" i="4"/>
  <c r="AY250" i="4"/>
  <c r="AV250" i="4"/>
  <c r="AW250" i="4"/>
  <c r="AZ250" i="4"/>
  <c r="Y251" i="4"/>
  <c r="AR251" i="4"/>
  <c r="AS251" i="4"/>
  <c r="AX251" i="4"/>
  <c r="AT251" i="4"/>
  <c r="AU251" i="4"/>
  <c r="AY251" i="4"/>
  <c r="AV251" i="4"/>
  <c r="AW251" i="4"/>
  <c r="AZ251" i="4"/>
  <c r="Y252" i="4"/>
  <c r="AR252" i="4"/>
  <c r="AS252" i="4"/>
  <c r="AX252" i="4"/>
  <c r="AT252" i="4"/>
  <c r="AU252" i="4"/>
  <c r="AY252" i="4"/>
  <c r="AV252" i="4"/>
  <c r="AW252" i="4"/>
  <c r="AZ252" i="4"/>
  <c r="Y253" i="4"/>
  <c r="AR253" i="4"/>
  <c r="AS253" i="4"/>
  <c r="AX253" i="4"/>
  <c r="AT253" i="4"/>
  <c r="AU253" i="4"/>
  <c r="AY253" i="4"/>
  <c r="AV253" i="4"/>
  <c r="AW253" i="4"/>
  <c r="AZ253" i="4"/>
  <c r="Y254" i="4"/>
  <c r="AR254" i="4"/>
  <c r="AS254" i="4"/>
  <c r="AX254" i="4"/>
  <c r="AT254" i="4"/>
  <c r="AU254" i="4"/>
  <c r="AY254" i="4"/>
  <c r="AV254" i="4"/>
  <c r="AW254" i="4"/>
  <c r="AZ254" i="4"/>
  <c r="Y255" i="4"/>
  <c r="AR255" i="4"/>
  <c r="AS255" i="4"/>
  <c r="AX255" i="4"/>
  <c r="AT255" i="4"/>
  <c r="AU255" i="4"/>
  <c r="AY255" i="4"/>
  <c r="AV255" i="4"/>
  <c r="AW255" i="4"/>
  <c r="AZ255" i="4"/>
  <c r="Y256" i="4"/>
  <c r="AR256" i="4"/>
  <c r="AS256" i="4"/>
  <c r="AX256" i="4"/>
  <c r="AT256" i="4"/>
  <c r="AU256" i="4"/>
  <c r="AY256" i="4"/>
  <c r="AV256" i="4"/>
  <c r="AW256" i="4"/>
  <c r="AZ256" i="4"/>
  <c r="Y257" i="4"/>
  <c r="AR257" i="4"/>
  <c r="AS257" i="4"/>
  <c r="AX257" i="4"/>
  <c r="AT257" i="4"/>
  <c r="AU257" i="4"/>
  <c r="AY257" i="4"/>
  <c r="AV257" i="4"/>
  <c r="AW257" i="4"/>
  <c r="AZ257" i="4"/>
  <c r="Y258" i="4"/>
  <c r="AR258" i="4"/>
  <c r="AS258" i="4"/>
  <c r="AX258" i="4"/>
  <c r="AT258" i="4"/>
  <c r="AU258" i="4"/>
  <c r="AY258" i="4"/>
  <c r="AV258" i="4"/>
  <c r="AW258" i="4"/>
  <c r="AZ258" i="4"/>
  <c r="Y259" i="4"/>
  <c r="AR259" i="4"/>
  <c r="AS259" i="4"/>
  <c r="AX259" i="4"/>
  <c r="AT259" i="4"/>
  <c r="AU259" i="4"/>
  <c r="AY259" i="4"/>
  <c r="AV259" i="4"/>
  <c r="AW259" i="4"/>
  <c r="AZ259" i="4"/>
  <c r="Y260" i="4"/>
  <c r="AR260" i="4"/>
  <c r="AS260" i="4"/>
  <c r="AX260" i="4"/>
  <c r="AT260" i="4"/>
  <c r="AU260" i="4"/>
  <c r="AY260" i="4"/>
  <c r="AV260" i="4"/>
  <c r="AW260" i="4"/>
  <c r="AZ260" i="4"/>
  <c r="Y261" i="4"/>
  <c r="AR261" i="4"/>
  <c r="AS261" i="4"/>
  <c r="AX261" i="4"/>
  <c r="AT261" i="4"/>
  <c r="AU261" i="4"/>
  <c r="AY261" i="4"/>
  <c r="AV261" i="4"/>
  <c r="AW261" i="4"/>
  <c r="AZ261" i="4"/>
  <c r="G1" i="7"/>
  <c r="H1" i="7"/>
  <c r="I1" i="7"/>
  <c r="G2" i="7"/>
  <c r="H2" i="7"/>
  <c r="I2" i="7"/>
  <c r="G3" i="7"/>
  <c r="H3" i="7"/>
  <c r="I3" i="7"/>
  <c r="G4" i="7"/>
  <c r="H4" i="7"/>
  <c r="I4" i="7"/>
  <c r="G5" i="7"/>
  <c r="H5" i="7"/>
  <c r="I5" i="7"/>
  <c r="G6" i="7"/>
  <c r="H6" i="7"/>
  <c r="I6" i="7"/>
  <c r="F6" i="7"/>
  <c r="F1" i="7"/>
  <c r="F2" i="7"/>
  <c r="F3" i="7"/>
  <c r="F4" i="7"/>
  <c r="F5" i="7"/>
  <c r="AR202" i="4"/>
  <c r="AS202" i="4"/>
  <c r="AX202" i="4"/>
  <c r="AT202" i="4"/>
  <c r="AU202" i="4"/>
  <c r="AY202" i="4"/>
  <c r="AV202" i="4"/>
  <c r="AW202" i="4"/>
  <c r="AZ202" i="4"/>
  <c r="Y203" i="4"/>
  <c r="AR203" i="4"/>
  <c r="AS203" i="4"/>
  <c r="AX203" i="4"/>
  <c r="AT203" i="4"/>
  <c r="AU203" i="4"/>
  <c r="AY203" i="4"/>
  <c r="AV203" i="4"/>
  <c r="AW203" i="4"/>
  <c r="AZ203" i="4"/>
  <c r="Y204" i="4"/>
  <c r="AR204" i="4"/>
  <c r="AS204" i="4"/>
  <c r="AX204" i="4"/>
  <c r="AT204" i="4"/>
  <c r="AU204" i="4"/>
  <c r="AY204" i="4"/>
  <c r="AV204" i="4"/>
  <c r="AW204" i="4"/>
  <c r="AZ204" i="4"/>
  <c r="Y205" i="4"/>
  <c r="AR205" i="4"/>
  <c r="AS205" i="4"/>
  <c r="AX205" i="4"/>
  <c r="AT205" i="4"/>
  <c r="AU205" i="4"/>
  <c r="AY205" i="4"/>
  <c r="AV205" i="4"/>
  <c r="AW205" i="4"/>
  <c r="AZ205" i="4"/>
  <c r="Y206" i="4"/>
  <c r="AR206" i="4"/>
  <c r="AS206" i="4"/>
  <c r="AX206" i="4"/>
  <c r="AT206" i="4"/>
  <c r="AU206" i="4"/>
  <c r="AY206" i="4"/>
  <c r="AV206" i="4"/>
  <c r="AW206" i="4"/>
  <c r="AZ206" i="4"/>
  <c r="Y207" i="4"/>
  <c r="AR207" i="4"/>
  <c r="AS207" i="4"/>
  <c r="AX207" i="4"/>
  <c r="AT207" i="4"/>
  <c r="AU207" i="4"/>
  <c r="AY207" i="4"/>
  <c r="AV207" i="4"/>
  <c r="AW207" i="4"/>
  <c r="AZ207" i="4"/>
  <c r="Y208" i="4"/>
  <c r="AR208" i="4"/>
  <c r="AS208" i="4"/>
  <c r="AX208" i="4"/>
  <c r="AT208" i="4"/>
  <c r="AU208" i="4"/>
  <c r="AY208" i="4"/>
  <c r="AV208" i="4"/>
  <c r="AW208" i="4"/>
  <c r="AZ208" i="4"/>
  <c r="Y209" i="4"/>
  <c r="AR209" i="4"/>
  <c r="AS209" i="4"/>
  <c r="AX209" i="4"/>
  <c r="AT209" i="4"/>
  <c r="AU209" i="4"/>
  <c r="AY209" i="4"/>
  <c r="AV209" i="4"/>
  <c r="AW209" i="4"/>
  <c r="AZ209" i="4"/>
  <c r="Y210" i="4"/>
  <c r="AR210" i="4"/>
  <c r="AS210" i="4"/>
  <c r="AX210" i="4"/>
  <c r="AT210" i="4"/>
  <c r="AU210" i="4"/>
  <c r="AY210" i="4"/>
  <c r="AV210" i="4"/>
  <c r="AW210" i="4"/>
  <c r="AZ210" i="4"/>
  <c r="Y211" i="4"/>
  <c r="AR211" i="4"/>
  <c r="AS211" i="4"/>
  <c r="AX211" i="4"/>
  <c r="AT211" i="4"/>
  <c r="AU211" i="4"/>
  <c r="AY211" i="4"/>
  <c r="AV211" i="4"/>
  <c r="AW211" i="4"/>
  <c r="AZ211" i="4"/>
  <c r="Y212" i="4"/>
  <c r="AR212" i="4"/>
  <c r="AS212" i="4"/>
  <c r="AX212" i="4"/>
  <c r="AT212" i="4"/>
  <c r="AU212" i="4"/>
  <c r="AY212" i="4"/>
  <c r="AV212" i="4"/>
  <c r="AW212" i="4"/>
  <c r="AZ212" i="4"/>
  <c r="Y213" i="4"/>
  <c r="AR213" i="4"/>
  <c r="AS213" i="4"/>
  <c r="AX213" i="4"/>
  <c r="AT213" i="4"/>
  <c r="AU213" i="4"/>
  <c r="AY213" i="4"/>
  <c r="AV213" i="4"/>
  <c r="AW213" i="4"/>
  <c r="AZ213" i="4"/>
  <c r="Y214" i="4"/>
  <c r="AR214" i="4"/>
  <c r="AS214" i="4"/>
  <c r="AX214" i="4"/>
  <c r="AT214" i="4"/>
  <c r="AU214" i="4"/>
  <c r="AY214" i="4"/>
  <c r="AV214" i="4"/>
  <c r="AW214" i="4"/>
  <c r="AZ214" i="4"/>
  <c r="Y215" i="4"/>
  <c r="AR215" i="4"/>
  <c r="AS215" i="4"/>
  <c r="AX215" i="4"/>
  <c r="AT215" i="4"/>
  <c r="AU215" i="4"/>
  <c r="AY215" i="4"/>
  <c r="AV215" i="4"/>
  <c r="AW215" i="4"/>
  <c r="AZ215" i="4"/>
  <c r="Y216" i="4"/>
  <c r="AR216" i="4"/>
  <c r="AS216" i="4"/>
  <c r="AX216" i="4"/>
  <c r="AT216" i="4"/>
  <c r="AU216" i="4"/>
  <c r="AY216" i="4"/>
  <c r="AV216" i="4"/>
  <c r="AW216" i="4"/>
  <c r="AZ216" i="4"/>
  <c r="AR187" i="4"/>
  <c r="AS187" i="4"/>
  <c r="AX187" i="4"/>
  <c r="AT187" i="4"/>
  <c r="AU187" i="4"/>
  <c r="AY187" i="4"/>
  <c r="AV187" i="4"/>
  <c r="AW187" i="4"/>
  <c r="AZ187" i="4"/>
  <c r="Y188" i="4"/>
  <c r="AR188" i="4"/>
  <c r="AS188" i="4"/>
  <c r="AX188" i="4"/>
  <c r="AT188" i="4"/>
  <c r="AU188" i="4"/>
  <c r="AY188" i="4"/>
  <c r="AV188" i="4"/>
  <c r="AW188" i="4"/>
  <c r="AZ188" i="4"/>
  <c r="Y189" i="4"/>
  <c r="AR189" i="4"/>
  <c r="AS189" i="4"/>
  <c r="AX189" i="4"/>
  <c r="AT189" i="4"/>
  <c r="AU189" i="4"/>
  <c r="AY189" i="4"/>
  <c r="AV189" i="4"/>
  <c r="AW189" i="4"/>
  <c r="AZ189" i="4"/>
  <c r="Y190" i="4"/>
  <c r="AR190" i="4"/>
  <c r="AS190" i="4"/>
  <c r="AX190" i="4"/>
  <c r="AT190" i="4"/>
  <c r="AU190" i="4"/>
  <c r="AY190" i="4"/>
  <c r="AV190" i="4"/>
  <c r="AW190" i="4"/>
  <c r="AZ190" i="4"/>
  <c r="Y191" i="4"/>
  <c r="AR191" i="4"/>
  <c r="AS191" i="4"/>
  <c r="AX191" i="4"/>
  <c r="AT191" i="4"/>
  <c r="AU191" i="4"/>
  <c r="AY191" i="4"/>
  <c r="AV191" i="4"/>
  <c r="AW191" i="4"/>
  <c r="AZ191" i="4"/>
  <c r="Y192" i="4"/>
  <c r="AR192" i="4"/>
  <c r="AS192" i="4"/>
  <c r="AX192" i="4"/>
  <c r="AT192" i="4"/>
  <c r="AU192" i="4"/>
  <c r="AY192" i="4"/>
  <c r="AV192" i="4"/>
  <c r="AW192" i="4"/>
  <c r="AZ192" i="4"/>
  <c r="Y193" i="4"/>
  <c r="AR193" i="4"/>
  <c r="AS193" i="4"/>
  <c r="AX193" i="4"/>
  <c r="AT193" i="4"/>
  <c r="AU193" i="4"/>
  <c r="AY193" i="4"/>
  <c r="AV193" i="4"/>
  <c r="AW193" i="4"/>
  <c r="AZ193" i="4"/>
  <c r="Y194" i="4"/>
  <c r="AR194" i="4"/>
  <c r="AS194" i="4"/>
  <c r="AX194" i="4"/>
  <c r="AT194" i="4"/>
  <c r="AU194" i="4"/>
  <c r="AY194" i="4"/>
  <c r="AV194" i="4"/>
  <c r="AW194" i="4"/>
  <c r="AZ194" i="4"/>
  <c r="Y195" i="4"/>
  <c r="AR195" i="4"/>
  <c r="AS195" i="4"/>
  <c r="AX195" i="4"/>
  <c r="AT195" i="4"/>
  <c r="AU195" i="4"/>
  <c r="AY195" i="4"/>
  <c r="AV195" i="4"/>
  <c r="AW195" i="4"/>
  <c r="AZ195" i="4"/>
  <c r="Y196" i="4"/>
  <c r="AR196" i="4"/>
  <c r="AS196" i="4"/>
  <c r="AX196" i="4"/>
  <c r="AT196" i="4"/>
  <c r="AU196" i="4"/>
  <c r="AY196" i="4"/>
  <c r="AV196" i="4"/>
  <c r="AW196" i="4"/>
  <c r="AZ196" i="4"/>
  <c r="Y197" i="4"/>
  <c r="AR197" i="4"/>
  <c r="AS197" i="4"/>
  <c r="AX197" i="4"/>
  <c r="AT197" i="4"/>
  <c r="AU197" i="4"/>
  <c r="AY197" i="4"/>
  <c r="AV197" i="4"/>
  <c r="AW197" i="4"/>
  <c r="AZ197" i="4"/>
  <c r="Y198" i="4"/>
  <c r="AR198" i="4"/>
  <c r="AS198" i="4"/>
  <c r="AX198" i="4"/>
  <c r="AT198" i="4"/>
  <c r="AU198" i="4"/>
  <c r="AY198" i="4"/>
  <c r="AV198" i="4"/>
  <c r="AW198" i="4"/>
  <c r="AZ198" i="4"/>
  <c r="Y199" i="4"/>
  <c r="AR199" i="4"/>
  <c r="AS199" i="4"/>
  <c r="AX199" i="4"/>
  <c r="AT199" i="4"/>
  <c r="AU199" i="4"/>
  <c r="AY199" i="4"/>
  <c r="AV199" i="4"/>
  <c r="AW199" i="4"/>
  <c r="AZ199" i="4"/>
  <c r="Y200" i="4"/>
  <c r="AR200" i="4"/>
  <c r="AS200" i="4"/>
  <c r="AX200" i="4"/>
  <c r="AT200" i="4"/>
  <c r="AU200" i="4"/>
  <c r="AY200" i="4"/>
  <c r="AV200" i="4"/>
  <c r="AW200" i="4"/>
  <c r="AZ200" i="4"/>
  <c r="Y201" i="4"/>
  <c r="AR201" i="4"/>
  <c r="AS201" i="4"/>
  <c r="AX201" i="4"/>
  <c r="AT201" i="4"/>
  <c r="AU201" i="4"/>
  <c r="AY201" i="4"/>
  <c r="AV201" i="4"/>
  <c r="AW201" i="4"/>
  <c r="AZ201" i="4"/>
  <c r="Y173" i="4"/>
  <c r="Y174" i="4"/>
  <c r="Y175" i="4"/>
  <c r="Y176" i="4"/>
  <c r="Y177" i="4"/>
  <c r="Y178" i="4"/>
  <c r="Y179" i="4"/>
  <c r="Y180" i="4"/>
  <c r="Y182" i="4"/>
  <c r="Y183" i="4"/>
  <c r="Y184" i="4"/>
  <c r="Y185" i="4"/>
  <c r="Y186" i="4"/>
  <c r="Y181" i="4"/>
  <c r="AV158" i="4"/>
  <c r="AW158" i="4"/>
  <c r="AV159" i="4"/>
  <c r="AW159" i="4"/>
  <c r="AV160" i="4"/>
  <c r="AW160" i="4"/>
  <c r="AV161" i="4"/>
  <c r="AW161" i="4"/>
  <c r="AV162" i="4"/>
  <c r="AW162" i="4"/>
  <c r="AV163" i="4"/>
  <c r="AW163" i="4"/>
  <c r="AV164" i="4"/>
  <c r="AW164" i="4"/>
  <c r="AV165" i="4"/>
  <c r="AW165" i="4"/>
  <c r="AV166" i="4"/>
  <c r="AW166" i="4"/>
  <c r="AV167" i="4"/>
  <c r="AW167" i="4"/>
  <c r="AV168" i="4"/>
  <c r="AW168" i="4"/>
  <c r="AV169" i="4"/>
  <c r="AW169" i="4"/>
  <c r="AV170" i="4"/>
  <c r="AW170" i="4"/>
  <c r="AV171" i="4"/>
  <c r="AW171" i="4"/>
  <c r="AV172" i="4"/>
  <c r="AW172" i="4"/>
  <c r="AV173" i="4"/>
  <c r="AW173" i="4"/>
  <c r="AV174" i="4"/>
  <c r="AW174" i="4"/>
  <c r="AV175" i="4"/>
  <c r="AW175" i="4"/>
  <c r="AV176" i="4"/>
  <c r="AW176" i="4"/>
  <c r="AV177" i="4"/>
  <c r="AW177" i="4"/>
  <c r="AV178" i="4"/>
  <c r="AW178" i="4"/>
  <c r="AV179" i="4"/>
  <c r="AW179" i="4"/>
  <c r="AV180" i="4"/>
  <c r="AW180" i="4"/>
  <c r="AV181" i="4"/>
  <c r="AW181" i="4"/>
  <c r="AV182" i="4"/>
  <c r="AW182" i="4"/>
  <c r="AV183" i="4"/>
  <c r="AW183" i="4"/>
  <c r="AV184" i="4"/>
  <c r="AW184" i="4"/>
  <c r="AV185" i="4"/>
  <c r="AW185" i="4"/>
  <c r="AV186" i="4"/>
  <c r="AW186" i="4"/>
  <c r="AW157" i="4"/>
  <c r="AV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57" i="4"/>
  <c r="AT158" i="4"/>
  <c r="AU158" i="4"/>
  <c r="AT159" i="4"/>
  <c r="AU159" i="4"/>
  <c r="AT160" i="4"/>
  <c r="AU160" i="4"/>
  <c r="AT161" i="4"/>
  <c r="AU161" i="4"/>
  <c r="AT162" i="4"/>
  <c r="AU162" i="4"/>
  <c r="AT163" i="4"/>
  <c r="AU163" i="4"/>
  <c r="AT164" i="4"/>
  <c r="AU164" i="4"/>
  <c r="AT165" i="4"/>
  <c r="AU165" i="4"/>
  <c r="AT166" i="4"/>
  <c r="AU166" i="4"/>
  <c r="AT167" i="4"/>
  <c r="AU167" i="4"/>
  <c r="AT168" i="4"/>
  <c r="AU168" i="4"/>
  <c r="AT169" i="4"/>
  <c r="AU169" i="4"/>
  <c r="AT170" i="4"/>
  <c r="AU170" i="4"/>
  <c r="AT171" i="4"/>
  <c r="AU171" i="4"/>
  <c r="AT172" i="4"/>
  <c r="AU172" i="4"/>
  <c r="AT173" i="4"/>
  <c r="AU173" i="4"/>
  <c r="AT174" i="4"/>
  <c r="AU174" i="4"/>
  <c r="AT175" i="4"/>
  <c r="AU175" i="4"/>
  <c r="AT176" i="4"/>
  <c r="AU176" i="4"/>
  <c r="AT177" i="4"/>
  <c r="AU177" i="4"/>
  <c r="AT178" i="4"/>
  <c r="AU178" i="4"/>
  <c r="AT179" i="4"/>
  <c r="AU179" i="4"/>
  <c r="AT180" i="4"/>
  <c r="AU180" i="4"/>
  <c r="AT181" i="4"/>
  <c r="AU181" i="4"/>
  <c r="AT182" i="4"/>
  <c r="AU182" i="4"/>
  <c r="AT183" i="4"/>
  <c r="AU183" i="4"/>
  <c r="AT184" i="4"/>
  <c r="AU184" i="4"/>
  <c r="AT185" i="4"/>
  <c r="AU185" i="4"/>
  <c r="AT186" i="4"/>
  <c r="AU186" i="4"/>
  <c r="AU157" i="4"/>
  <c r="AT157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R158" i="4"/>
  <c r="AS158" i="4"/>
  <c r="AX158" i="4"/>
  <c r="AR159" i="4"/>
  <c r="AS159" i="4"/>
  <c r="AX159" i="4"/>
  <c r="AR160" i="4"/>
  <c r="AS160" i="4"/>
  <c r="AX160" i="4"/>
  <c r="AR161" i="4"/>
  <c r="AS161" i="4"/>
  <c r="AX161" i="4"/>
  <c r="AR162" i="4"/>
  <c r="AS162" i="4"/>
  <c r="AX162" i="4"/>
  <c r="AR163" i="4"/>
  <c r="AS163" i="4"/>
  <c r="AX163" i="4"/>
  <c r="AR164" i="4"/>
  <c r="AS164" i="4"/>
  <c r="AX164" i="4"/>
  <c r="AR165" i="4"/>
  <c r="AS165" i="4"/>
  <c r="AX165" i="4"/>
  <c r="AR166" i="4"/>
  <c r="AS166" i="4"/>
  <c r="AX166" i="4"/>
  <c r="AR167" i="4"/>
  <c r="AS167" i="4"/>
  <c r="AX167" i="4"/>
  <c r="AR168" i="4"/>
  <c r="AS168" i="4"/>
  <c r="AX168" i="4"/>
  <c r="AR169" i="4"/>
  <c r="AS169" i="4"/>
  <c r="AX169" i="4"/>
  <c r="AR170" i="4"/>
  <c r="AS170" i="4"/>
  <c r="AX170" i="4"/>
  <c r="AR171" i="4"/>
  <c r="AS171" i="4"/>
  <c r="AX171" i="4"/>
  <c r="AR172" i="4"/>
  <c r="AS172" i="4"/>
  <c r="AX172" i="4"/>
  <c r="AR173" i="4"/>
  <c r="AS173" i="4"/>
  <c r="AX173" i="4"/>
  <c r="AR174" i="4"/>
  <c r="AS174" i="4"/>
  <c r="AX174" i="4"/>
  <c r="AR175" i="4"/>
  <c r="AS175" i="4"/>
  <c r="AX175" i="4"/>
  <c r="AR176" i="4"/>
  <c r="AS176" i="4"/>
  <c r="AX176" i="4"/>
  <c r="AR177" i="4"/>
  <c r="AS177" i="4"/>
  <c r="AX177" i="4"/>
  <c r="AR178" i="4"/>
  <c r="AS178" i="4"/>
  <c r="AX178" i="4"/>
  <c r="AR179" i="4"/>
  <c r="AS179" i="4"/>
  <c r="AX179" i="4"/>
  <c r="AR180" i="4"/>
  <c r="AS180" i="4"/>
  <c r="AX180" i="4"/>
  <c r="AR181" i="4"/>
  <c r="AS181" i="4"/>
  <c r="AX181" i="4"/>
  <c r="AR182" i="4"/>
  <c r="AS182" i="4"/>
  <c r="AX182" i="4"/>
  <c r="AR183" i="4"/>
  <c r="AS183" i="4"/>
  <c r="AX183" i="4"/>
  <c r="AR184" i="4"/>
  <c r="AS184" i="4"/>
  <c r="AX184" i="4"/>
  <c r="AR185" i="4"/>
  <c r="AS185" i="4"/>
  <c r="AX185" i="4"/>
  <c r="AR186" i="4"/>
  <c r="AS186" i="4"/>
  <c r="AX186" i="4"/>
  <c r="AX157" i="4"/>
  <c r="AR157" i="4"/>
  <c r="AS157" i="4"/>
  <c r="AX152" i="4"/>
  <c r="AX153" i="4"/>
  <c r="AX154" i="4"/>
  <c r="AX155" i="4"/>
  <c r="AX156" i="4"/>
  <c r="AY151" i="4"/>
  <c r="AY150" i="4"/>
  <c r="AY149" i="4"/>
  <c r="AY148" i="4"/>
  <c r="AY147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X143" i="4"/>
  <c r="AT143" i="4"/>
  <c r="AU143" i="4"/>
  <c r="AY143" i="4"/>
  <c r="AV143" i="4"/>
  <c r="AW143" i="4"/>
  <c r="AZ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X144" i="4"/>
  <c r="AT144" i="4"/>
  <c r="AU144" i="4"/>
  <c r="AY144" i="4"/>
  <c r="AV144" i="4"/>
  <c r="AW144" i="4"/>
  <c r="AZ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X145" i="4"/>
  <c r="AT145" i="4"/>
  <c r="AU145" i="4"/>
  <c r="AY145" i="4"/>
  <c r="AV145" i="4"/>
  <c r="AW145" i="4"/>
  <c r="AZ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X146" i="4"/>
  <c r="AT146" i="4"/>
  <c r="AU146" i="4"/>
  <c r="AY146" i="4"/>
  <c r="AV146" i="4"/>
  <c r="AW146" i="4"/>
  <c r="AZ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X147" i="4"/>
  <c r="AT147" i="4"/>
  <c r="AU147" i="4"/>
  <c r="AV147" i="4"/>
  <c r="AW147" i="4"/>
  <c r="AZ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X148" i="4"/>
  <c r="AT148" i="4"/>
  <c r="AU148" i="4"/>
  <c r="AV148" i="4"/>
  <c r="AW148" i="4"/>
  <c r="AZ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X149" i="4"/>
  <c r="AT149" i="4"/>
  <c r="AU149" i="4"/>
  <c r="AV149" i="4"/>
  <c r="AW149" i="4"/>
  <c r="AZ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X150" i="4"/>
  <c r="AT150" i="4"/>
  <c r="AU150" i="4"/>
  <c r="AV150" i="4"/>
  <c r="AW150" i="4"/>
  <c r="AZ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X151" i="4"/>
  <c r="AT151" i="4"/>
  <c r="AU151" i="4"/>
  <c r="AV151" i="4"/>
  <c r="AW151" i="4"/>
  <c r="AZ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Y152" i="4"/>
  <c r="AV152" i="4"/>
  <c r="AW152" i="4"/>
  <c r="AZ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Y153" i="4"/>
  <c r="AV153" i="4"/>
  <c r="AW153" i="4"/>
  <c r="AZ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Y154" i="4"/>
  <c r="AV154" i="4"/>
  <c r="AW154" i="4"/>
  <c r="AZ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Y155" i="4"/>
  <c r="AV155" i="4"/>
  <c r="AW155" i="4"/>
  <c r="AZ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Y156" i="4"/>
  <c r="AV156" i="4"/>
  <c r="AW156" i="4"/>
  <c r="AZ156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X3" i="4"/>
  <c r="AT3" i="4"/>
  <c r="AU3" i="4"/>
  <c r="AY3" i="4"/>
  <c r="AV3" i="4"/>
  <c r="AW3" i="4"/>
  <c r="AZ3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X4" i="4"/>
  <c r="AT4" i="4"/>
  <c r="AU4" i="4"/>
  <c r="AY4" i="4"/>
  <c r="AV4" i="4"/>
  <c r="AW4" i="4"/>
  <c r="AZ4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X5" i="4"/>
  <c r="AT5" i="4"/>
  <c r="AU5" i="4"/>
  <c r="AY5" i="4"/>
  <c r="AV5" i="4"/>
  <c r="AW5" i="4"/>
  <c r="AZ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X6" i="4"/>
  <c r="AT6" i="4"/>
  <c r="AU6" i="4"/>
  <c r="AY6" i="4"/>
  <c r="AV6" i="4"/>
  <c r="AW6" i="4"/>
  <c r="AZ6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X7" i="4"/>
  <c r="AT7" i="4"/>
  <c r="AU7" i="4"/>
  <c r="AY7" i="4"/>
  <c r="AV7" i="4"/>
  <c r="AW7" i="4"/>
  <c r="AZ7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X8" i="4"/>
  <c r="AT8" i="4"/>
  <c r="AU8" i="4"/>
  <c r="AY8" i="4"/>
  <c r="AV8" i="4"/>
  <c r="AW8" i="4"/>
  <c r="AZ8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X9" i="4"/>
  <c r="AT9" i="4"/>
  <c r="AU9" i="4"/>
  <c r="AY9" i="4"/>
  <c r="AV9" i="4"/>
  <c r="AW9" i="4"/>
  <c r="AZ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X10" i="4"/>
  <c r="AT10" i="4"/>
  <c r="AU10" i="4"/>
  <c r="AY10" i="4"/>
  <c r="AV10" i="4"/>
  <c r="AW10" i="4"/>
  <c r="AZ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X11" i="4"/>
  <c r="AT11" i="4"/>
  <c r="AU11" i="4"/>
  <c r="AY11" i="4"/>
  <c r="AV11" i="4"/>
  <c r="AW11" i="4"/>
  <c r="AZ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X12" i="4"/>
  <c r="AT12" i="4"/>
  <c r="AU12" i="4"/>
  <c r="AY12" i="4"/>
  <c r="AV12" i="4"/>
  <c r="AW12" i="4"/>
  <c r="AZ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X13" i="4"/>
  <c r="AT13" i="4"/>
  <c r="AU13" i="4"/>
  <c r="AY13" i="4"/>
  <c r="AV13" i="4"/>
  <c r="AW13" i="4"/>
  <c r="AZ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X14" i="4"/>
  <c r="AT14" i="4"/>
  <c r="AU14" i="4"/>
  <c r="AY14" i="4"/>
  <c r="AV14" i="4"/>
  <c r="AW14" i="4"/>
  <c r="AZ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X15" i="4"/>
  <c r="AT15" i="4"/>
  <c r="AU15" i="4"/>
  <c r="AY15" i="4"/>
  <c r="AV15" i="4"/>
  <c r="AW15" i="4"/>
  <c r="AZ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X16" i="4"/>
  <c r="AT16" i="4"/>
  <c r="AU16" i="4"/>
  <c r="AY16" i="4"/>
  <c r="AV16" i="4"/>
  <c r="AW16" i="4"/>
  <c r="AZ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X18" i="4"/>
  <c r="AT18" i="4"/>
  <c r="AU18" i="4"/>
  <c r="AY18" i="4"/>
  <c r="AV18" i="4"/>
  <c r="AW18" i="4"/>
  <c r="AZ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X19" i="4"/>
  <c r="AT19" i="4"/>
  <c r="AU19" i="4"/>
  <c r="AY19" i="4"/>
  <c r="AV19" i="4"/>
  <c r="AW19" i="4"/>
  <c r="AZ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X20" i="4"/>
  <c r="AT20" i="4"/>
  <c r="AU20" i="4"/>
  <c r="AY20" i="4"/>
  <c r="AV20" i="4"/>
  <c r="AW20" i="4"/>
  <c r="AZ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X21" i="4"/>
  <c r="AT21" i="4"/>
  <c r="AU21" i="4"/>
  <c r="AY21" i="4"/>
  <c r="AV21" i="4"/>
  <c r="AW21" i="4"/>
  <c r="AZ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X22" i="4"/>
  <c r="AT22" i="4"/>
  <c r="AU22" i="4"/>
  <c r="AY22" i="4"/>
  <c r="AV22" i="4"/>
  <c r="AW22" i="4"/>
  <c r="AZ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X23" i="4"/>
  <c r="AT23" i="4"/>
  <c r="AU23" i="4"/>
  <c r="AY23" i="4"/>
  <c r="AV23" i="4"/>
  <c r="AW23" i="4"/>
  <c r="AZ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X24" i="4"/>
  <c r="AT24" i="4"/>
  <c r="AU24" i="4"/>
  <c r="AY24" i="4"/>
  <c r="AV24" i="4"/>
  <c r="AW24" i="4"/>
  <c r="AZ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X25" i="4"/>
  <c r="AT25" i="4"/>
  <c r="AU25" i="4"/>
  <c r="AY25" i="4"/>
  <c r="AV25" i="4"/>
  <c r="AW25" i="4"/>
  <c r="AZ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X26" i="4"/>
  <c r="AT26" i="4"/>
  <c r="AU26" i="4"/>
  <c r="AY26" i="4"/>
  <c r="AV26" i="4"/>
  <c r="AW26" i="4"/>
  <c r="AZ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X27" i="4"/>
  <c r="AT27" i="4"/>
  <c r="AU27" i="4"/>
  <c r="AY27" i="4"/>
  <c r="AV27" i="4"/>
  <c r="AW27" i="4"/>
  <c r="AZ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X28" i="4"/>
  <c r="AT28" i="4"/>
  <c r="AU28" i="4"/>
  <c r="AY28" i="4"/>
  <c r="AV28" i="4"/>
  <c r="AW28" i="4"/>
  <c r="AZ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X29" i="4"/>
  <c r="AT29" i="4"/>
  <c r="AU29" i="4"/>
  <c r="AY29" i="4"/>
  <c r="AV29" i="4"/>
  <c r="AW29" i="4"/>
  <c r="AZ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X30" i="4"/>
  <c r="AT30" i="4"/>
  <c r="AU30" i="4"/>
  <c r="AY30" i="4"/>
  <c r="AV30" i="4"/>
  <c r="AW30" i="4"/>
  <c r="AZ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X31" i="4"/>
  <c r="AT31" i="4"/>
  <c r="AU31" i="4"/>
  <c r="AY31" i="4"/>
  <c r="AV31" i="4"/>
  <c r="AW31" i="4"/>
  <c r="AZ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X32" i="4"/>
  <c r="AT32" i="4"/>
  <c r="AU32" i="4"/>
  <c r="AY32" i="4"/>
  <c r="AV32" i="4"/>
  <c r="AW32" i="4"/>
  <c r="AZ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X33" i="4"/>
  <c r="AT33" i="4"/>
  <c r="AU33" i="4"/>
  <c r="AY33" i="4"/>
  <c r="AV33" i="4"/>
  <c r="AW33" i="4"/>
  <c r="AZ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X34" i="4"/>
  <c r="AT34" i="4"/>
  <c r="AU34" i="4"/>
  <c r="AY34" i="4"/>
  <c r="AV34" i="4"/>
  <c r="AW34" i="4"/>
  <c r="AZ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X35" i="4"/>
  <c r="AT35" i="4"/>
  <c r="AU35" i="4"/>
  <c r="AY35" i="4"/>
  <c r="AV35" i="4"/>
  <c r="AW35" i="4"/>
  <c r="AZ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X36" i="4"/>
  <c r="AT36" i="4"/>
  <c r="AU36" i="4"/>
  <c r="AY36" i="4"/>
  <c r="AV36" i="4"/>
  <c r="AW36" i="4"/>
  <c r="AZ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X37" i="4"/>
  <c r="AT37" i="4"/>
  <c r="AU37" i="4"/>
  <c r="AY37" i="4"/>
  <c r="AV37" i="4"/>
  <c r="AW37" i="4"/>
  <c r="AZ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X38" i="4"/>
  <c r="AT38" i="4"/>
  <c r="AU38" i="4"/>
  <c r="AY38" i="4"/>
  <c r="AV38" i="4"/>
  <c r="AW38" i="4"/>
  <c r="AZ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X39" i="4"/>
  <c r="AT39" i="4"/>
  <c r="AU39" i="4"/>
  <c r="AY39" i="4"/>
  <c r="AV39" i="4"/>
  <c r="AW39" i="4"/>
  <c r="AZ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X40" i="4"/>
  <c r="AT40" i="4"/>
  <c r="AU40" i="4"/>
  <c r="AY40" i="4"/>
  <c r="AV40" i="4"/>
  <c r="AW40" i="4"/>
  <c r="AZ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X41" i="4"/>
  <c r="AT41" i="4"/>
  <c r="AU41" i="4"/>
  <c r="AY41" i="4"/>
  <c r="AV41" i="4"/>
  <c r="AW41" i="4"/>
  <c r="AZ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X42" i="4"/>
  <c r="AT42" i="4"/>
  <c r="AU42" i="4"/>
  <c r="AY42" i="4"/>
  <c r="AV42" i="4"/>
  <c r="AW42" i="4"/>
  <c r="AZ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X43" i="4"/>
  <c r="AT43" i="4"/>
  <c r="AU43" i="4"/>
  <c r="AY43" i="4"/>
  <c r="AV43" i="4"/>
  <c r="AW43" i="4"/>
  <c r="AZ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X44" i="4"/>
  <c r="AT44" i="4"/>
  <c r="AU44" i="4"/>
  <c r="AY44" i="4"/>
  <c r="AV44" i="4"/>
  <c r="AW44" i="4"/>
  <c r="AZ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X45" i="4"/>
  <c r="AT45" i="4"/>
  <c r="AU45" i="4"/>
  <c r="AY45" i="4"/>
  <c r="AV45" i="4"/>
  <c r="AW45" i="4"/>
  <c r="AZ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X46" i="4"/>
  <c r="AT46" i="4"/>
  <c r="AU46" i="4"/>
  <c r="AY46" i="4"/>
  <c r="AV46" i="4"/>
  <c r="AW46" i="4"/>
  <c r="AZ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X47" i="4"/>
  <c r="AT47" i="4"/>
  <c r="AU47" i="4"/>
  <c r="AY47" i="4"/>
  <c r="AV47" i="4"/>
  <c r="AW47" i="4"/>
  <c r="AZ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X48" i="4"/>
  <c r="AT48" i="4"/>
  <c r="AU48" i="4"/>
  <c r="AY48" i="4"/>
  <c r="AV48" i="4"/>
  <c r="AW48" i="4"/>
  <c r="AZ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X49" i="4"/>
  <c r="AT49" i="4"/>
  <c r="AU49" i="4"/>
  <c r="AY49" i="4"/>
  <c r="AV49" i="4"/>
  <c r="AW49" i="4"/>
  <c r="AZ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X50" i="4"/>
  <c r="AT50" i="4"/>
  <c r="AU50" i="4"/>
  <c r="AY50" i="4"/>
  <c r="AV50" i="4"/>
  <c r="AW50" i="4"/>
  <c r="AZ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X51" i="4"/>
  <c r="AT51" i="4"/>
  <c r="AU51" i="4"/>
  <c r="AY51" i="4"/>
  <c r="AV51" i="4"/>
  <c r="AW51" i="4"/>
  <c r="AZ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X52" i="4"/>
  <c r="AT52" i="4"/>
  <c r="AU52" i="4"/>
  <c r="AY52" i="4"/>
  <c r="AV52" i="4"/>
  <c r="AW52" i="4"/>
  <c r="AZ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X53" i="4"/>
  <c r="AT53" i="4"/>
  <c r="AU53" i="4"/>
  <c r="AY53" i="4"/>
  <c r="AV53" i="4"/>
  <c r="AW53" i="4"/>
  <c r="AZ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X54" i="4"/>
  <c r="AT54" i="4"/>
  <c r="AU54" i="4"/>
  <c r="AY54" i="4"/>
  <c r="AV54" i="4"/>
  <c r="AW54" i="4"/>
  <c r="AZ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X55" i="4"/>
  <c r="AT55" i="4"/>
  <c r="AU55" i="4"/>
  <c r="AY55" i="4"/>
  <c r="AV55" i="4"/>
  <c r="AW55" i="4"/>
  <c r="AZ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X56" i="4"/>
  <c r="AT56" i="4"/>
  <c r="AU56" i="4"/>
  <c r="AY56" i="4"/>
  <c r="AV56" i="4"/>
  <c r="AW56" i="4"/>
  <c r="AZ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X57" i="4"/>
  <c r="AT57" i="4"/>
  <c r="AU57" i="4"/>
  <c r="AY57" i="4"/>
  <c r="AV57" i="4"/>
  <c r="AW57" i="4"/>
  <c r="AZ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X58" i="4"/>
  <c r="AT58" i="4"/>
  <c r="AU58" i="4"/>
  <c r="AY58" i="4"/>
  <c r="AV58" i="4"/>
  <c r="AW58" i="4"/>
  <c r="AZ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X59" i="4"/>
  <c r="AT59" i="4"/>
  <c r="AU59" i="4"/>
  <c r="AY59" i="4"/>
  <c r="AV59" i="4"/>
  <c r="AW59" i="4"/>
  <c r="AZ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X60" i="4"/>
  <c r="AT60" i="4"/>
  <c r="AU60" i="4"/>
  <c r="AY60" i="4"/>
  <c r="AV60" i="4"/>
  <c r="AW60" i="4"/>
  <c r="AZ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X61" i="4"/>
  <c r="AT61" i="4"/>
  <c r="AU61" i="4"/>
  <c r="AY61" i="4"/>
  <c r="AV61" i="4"/>
  <c r="AW61" i="4"/>
  <c r="AZ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X62" i="4"/>
  <c r="AT62" i="4"/>
  <c r="AU62" i="4"/>
  <c r="AY62" i="4"/>
  <c r="AV62" i="4"/>
  <c r="AW62" i="4"/>
  <c r="AZ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X63" i="4"/>
  <c r="AT63" i="4"/>
  <c r="AU63" i="4"/>
  <c r="AY63" i="4"/>
  <c r="AV63" i="4"/>
  <c r="AW63" i="4"/>
  <c r="AZ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X64" i="4"/>
  <c r="AT64" i="4"/>
  <c r="AU64" i="4"/>
  <c r="AY64" i="4"/>
  <c r="AV64" i="4"/>
  <c r="AW64" i="4"/>
  <c r="AZ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X65" i="4"/>
  <c r="AT65" i="4"/>
  <c r="AU65" i="4"/>
  <c r="AY65" i="4"/>
  <c r="AV65" i="4"/>
  <c r="AW65" i="4"/>
  <c r="AZ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X66" i="4"/>
  <c r="AT66" i="4"/>
  <c r="AU66" i="4"/>
  <c r="AY66" i="4"/>
  <c r="AV66" i="4"/>
  <c r="AW66" i="4"/>
  <c r="AZ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X67" i="4"/>
  <c r="AT67" i="4"/>
  <c r="AU67" i="4"/>
  <c r="AY67" i="4"/>
  <c r="AV67" i="4"/>
  <c r="AW67" i="4"/>
  <c r="AZ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X68" i="4"/>
  <c r="AT68" i="4"/>
  <c r="AU68" i="4"/>
  <c r="AY68" i="4"/>
  <c r="AV68" i="4"/>
  <c r="AW68" i="4"/>
  <c r="AZ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X69" i="4"/>
  <c r="AT69" i="4"/>
  <c r="AU69" i="4"/>
  <c r="AY69" i="4"/>
  <c r="AV69" i="4"/>
  <c r="AW69" i="4"/>
  <c r="AZ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X70" i="4"/>
  <c r="AT70" i="4"/>
  <c r="AU70" i="4"/>
  <c r="AY70" i="4"/>
  <c r="AV70" i="4"/>
  <c r="AW70" i="4"/>
  <c r="AZ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X71" i="4"/>
  <c r="AT71" i="4"/>
  <c r="AU71" i="4"/>
  <c r="AY71" i="4"/>
  <c r="AV71" i="4"/>
  <c r="AW71" i="4"/>
  <c r="AZ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X72" i="4"/>
  <c r="AT72" i="4"/>
  <c r="AU72" i="4"/>
  <c r="AY72" i="4"/>
  <c r="AV72" i="4"/>
  <c r="AW72" i="4"/>
  <c r="AZ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X73" i="4"/>
  <c r="AT73" i="4"/>
  <c r="AU73" i="4"/>
  <c r="AY73" i="4"/>
  <c r="AV73" i="4"/>
  <c r="AW73" i="4"/>
  <c r="AZ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X74" i="4"/>
  <c r="AT74" i="4"/>
  <c r="AU74" i="4"/>
  <c r="AY74" i="4"/>
  <c r="AV74" i="4"/>
  <c r="AW74" i="4"/>
  <c r="AZ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X75" i="4"/>
  <c r="AT75" i="4"/>
  <c r="AU75" i="4"/>
  <c r="AY75" i="4"/>
  <c r="AV75" i="4"/>
  <c r="AW75" i="4"/>
  <c r="AZ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X76" i="4"/>
  <c r="AT76" i="4"/>
  <c r="AU76" i="4"/>
  <c r="AY76" i="4"/>
  <c r="AV76" i="4"/>
  <c r="AW76" i="4"/>
  <c r="AZ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X77" i="4"/>
  <c r="AT77" i="4"/>
  <c r="AU77" i="4"/>
  <c r="AY77" i="4"/>
  <c r="AV77" i="4"/>
  <c r="AW77" i="4"/>
  <c r="AZ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X78" i="4"/>
  <c r="AT78" i="4"/>
  <c r="AU78" i="4"/>
  <c r="AY78" i="4"/>
  <c r="AV78" i="4"/>
  <c r="AW78" i="4"/>
  <c r="AZ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X79" i="4"/>
  <c r="AT79" i="4"/>
  <c r="AU79" i="4"/>
  <c r="AY79" i="4"/>
  <c r="AV79" i="4"/>
  <c r="AW79" i="4"/>
  <c r="AZ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X80" i="4"/>
  <c r="AT80" i="4"/>
  <c r="AU80" i="4"/>
  <c r="AY80" i="4"/>
  <c r="AV80" i="4"/>
  <c r="AW80" i="4"/>
  <c r="AZ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X81" i="4"/>
  <c r="AT81" i="4"/>
  <c r="AU81" i="4"/>
  <c r="AY81" i="4"/>
  <c r="AV81" i="4"/>
  <c r="AW81" i="4"/>
  <c r="AZ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X82" i="4"/>
  <c r="AT82" i="4"/>
  <c r="AU82" i="4"/>
  <c r="AY82" i="4"/>
  <c r="AV82" i="4"/>
  <c r="AW82" i="4"/>
  <c r="AZ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X83" i="4"/>
  <c r="AT83" i="4"/>
  <c r="AU83" i="4"/>
  <c r="AY83" i="4"/>
  <c r="AV83" i="4"/>
  <c r="AW83" i="4"/>
  <c r="AZ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X84" i="4"/>
  <c r="AT84" i="4"/>
  <c r="AU84" i="4"/>
  <c r="AY84" i="4"/>
  <c r="AV84" i="4"/>
  <c r="AW84" i="4"/>
  <c r="AZ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X85" i="4"/>
  <c r="AT85" i="4"/>
  <c r="AU85" i="4"/>
  <c r="AY85" i="4"/>
  <c r="AV85" i="4"/>
  <c r="AW85" i="4"/>
  <c r="AZ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X86" i="4"/>
  <c r="AT86" i="4"/>
  <c r="AU86" i="4"/>
  <c r="AY86" i="4"/>
  <c r="AV86" i="4"/>
  <c r="AW86" i="4"/>
  <c r="AZ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X87" i="4"/>
  <c r="AT87" i="4"/>
  <c r="AU87" i="4"/>
  <c r="AY87" i="4"/>
  <c r="AV87" i="4"/>
  <c r="AW87" i="4"/>
  <c r="AZ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X88" i="4"/>
  <c r="AT88" i="4"/>
  <c r="AU88" i="4"/>
  <c r="AY88" i="4"/>
  <c r="AV88" i="4"/>
  <c r="AW88" i="4"/>
  <c r="AZ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X89" i="4"/>
  <c r="AT89" i="4"/>
  <c r="AU89" i="4"/>
  <c r="AY89" i="4"/>
  <c r="AV89" i="4"/>
  <c r="AW89" i="4"/>
  <c r="AZ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X90" i="4"/>
  <c r="AT90" i="4"/>
  <c r="AU90" i="4"/>
  <c r="AY90" i="4"/>
  <c r="AV90" i="4"/>
  <c r="AW90" i="4"/>
  <c r="AZ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X91" i="4"/>
  <c r="AT91" i="4"/>
  <c r="AU91" i="4"/>
  <c r="AY91" i="4"/>
  <c r="AV91" i="4"/>
  <c r="AW91" i="4"/>
  <c r="AZ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X92" i="4"/>
  <c r="AT92" i="4"/>
  <c r="AU92" i="4"/>
  <c r="AY92" i="4"/>
  <c r="AV92" i="4"/>
  <c r="AW92" i="4"/>
  <c r="AZ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X93" i="4"/>
  <c r="AT93" i="4"/>
  <c r="AU93" i="4"/>
  <c r="AY93" i="4"/>
  <c r="AV93" i="4"/>
  <c r="AW93" i="4"/>
  <c r="AZ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X94" i="4"/>
  <c r="AT94" i="4"/>
  <c r="AU94" i="4"/>
  <c r="AY94" i="4"/>
  <c r="AV94" i="4"/>
  <c r="AW94" i="4"/>
  <c r="AZ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X95" i="4"/>
  <c r="AT95" i="4"/>
  <c r="AU95" i="4"/>
  <c r="AY95" i="4"/>
  <c r="AV95" i="4"/>
  <c r="AW95" i="4"/>
  <c r="AZ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X96" i="4"/>
  <c r="AT96" i="4"/>
  <c r="AU96" i="4"/>
  <c r="AY96" i="4"/>
  <c r="AV96" i="4"/>
  <c r="AW96" i="4"/>
  <c r="AZ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X97" i="4"/>
  <c r="AT97" i="4"/>
  <c r="AU97" i="4"/>
  <c r="AY97" i="4"/>
  <c r="AV97" i="4"/>
  <c r="AW97" i="4"/>
  <c r="AZ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X98" i="4"/>
  <c r="AT98" i="4"/>
  <c r="AU98" i="4"/>
  <c r="AY98" i="4"/>
  <c r="AV98" i="4"/>
  <c r="AW98" i="4"/>
  <c r="AZ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X99" i="4"/>
  <c r="AT99" i="4"/>
  <c r="AU99" i="4"/>
  <c r="AY99" i="4"/>
  <c r="AV99" i="4"/>
  <c r="AW99" i="4"/>
  <c r="AZ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X100" i="4"/>
  <c r="AT100" i="4"/>
  <c r="AU100" i="4"/>
  <c r="AY100" i="4"/>
  <c r="AV100" i="4"/>
  <c r="AW100" i="4"/>
  <c r="AZ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X101" i="4"/>
  <c r="AT101" i="4"/>
  <c r="AU101" i="4"/>
  <c r="AY101" i="4"/>
  <c r="AV101" i="4"/>
  <c r="AW101" i="4"/>
  <c r="AZ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X102" i="4"/>
  <c r="AT102" i="4"/>
  <c r="AU102" i="4"/>
  <c r="AY102" i="4"/>
  <c r="AV102" i="4"/>
  <c r="AW102" i="4"/>
  <c r="AZ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X103" i="4"/>
  <c r="AT103" i="4"/>
  <c r="AU103" i="4"/>
  <c r="AY103" i="4"/>
  <c r="AV103" i="4"/>
  <c r="AW103" i="4"/>
  <c r="AZ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X104" i="4"/>
  <c r="AT104" i="4"/>
  <c r="AU104" i="4"/>
  <c r="AY104" i="4"/>
  <c r="AV104" i="4"/>
  <c r="AW104" i="4"/>
  <c r="AZ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X105" i="4"/>
  <c r="AT105" i="4"/>
  <c r="AU105" i="4"/>
  <c r="AY105" i="4"/>
  <c r="AV105" i="4"/>
  <c r="AW105" i="4"/>
  <c r="AZ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X106" i="4"/>
  <c r="AT106" i="4"/>
  <c r="AU106" i="4"/>
  <c r="AY106" i="4"/>
  <c r="AV106" i="4"/>
  <c r="AW106" i="4"/>
  <c r="AZ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X107" i="4"/>
  <c r="AT107" i="4"/>
  <c r="AU107" i="4"/>
  <c r="AY107" i="4"/>
  <c r="AV107" i="4"/>
  <c r="AW107" i="4"/>
  <c r="AZ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X108" i="4"/>
  <c r="AT108" i="4"/>
  <c r="AU108" i="4"/>
  <c r="AY108" i="4"/>
  <c r="AV108" i="4"/>
  <c r="AW108" i="4"/>
  <c r="AZ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X109" i="4"/>
  <c r="AT109" i="4"/>
  <c r="AU109" i="4"/>
  <c r="AY109" i="4"/>
  <c r="AV109" i="4"/>
  <c r="AW109" i="4"/>
  <c r="AZ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X110" i="4"/>
  <c r="AT110" i="4"/>
  <c r="AU110" i="4"/>
  <c r="AY110" i="4"/>
  <c r="AV110" i="4"/>
  <c r="AW110" i="4"/>
  <c r="AZ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X111" i="4"/>
  <c r="AT111" i="4"/>
  <c r="AU111" i="4"/>
  <c r="AY111" i="4"/>
  <c r="AV111" i="4"/>
  <c r="AW111" i="4"/>
  <c r="AZ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X112" i="4"/>
  <c r="AT112" i="4"/>
  <c r="AU112" i="4"/>
  <c r="AY112" i="4"/>
  <c r="AV112" i="4"/>
  <c r="AW112" i="4"/>
  <c r="AZ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X113" i="4"/>
  <c r="AT113" i="4"/>
  <c r="AU113" i="4"/>
  <c r="AY113" i="4"/>
  <c r="AV113" i="4"/>
  <c r="AW113" i="4"/>
  <c r="AZ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X114" i="4"/>
  <c r="AT114" i="4"/>
  <c r="AU114" i="4"/>
  <c r="AY114" i="4"/>
  <c r="AV114" i="4"/>
  <c r="AW114" i="4"/>
  <c r="AZ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X115" i="4"/>
  <c r="AT115" i="4"/>
  <c r="AU115" i="4"/>
  <c r="AY115" i="4"/>
  <c r="AV115" i="4"/>
  <c r="AW115" i="4"/>
  <c r="AZ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X116" i="4"/>
  <c r="AT116" i="4"/>
  <c r="AU116" i="4"/>
  <c r="AY116" i="4"/>
  <c r="AV116" i="4"/>
  <c r="AW116" i="4"/>
  <c r="AZ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X117" i="4"/>
  <c r="AT117" i="4"/>
  <c r="AU117" i="4"/>
  <c r="AY117" i="4"/>
  <c r="AV117" i="4"/>
  <c r="AW117" i="4"/>
  <c r="AZ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X118" i="4"/>
  <c r="AT118" i="4"/>
  <c r="AU118" i="4"/>
  <c r="AY118" i="4"/>
  <c r="AV118" i="4"/>
  <c r="AW118" i="4"/>
  <c r="AZ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X119" i="4"/>
  <c r="AT119" i="4"/>
  <c r="AU119" i="4"/>
  <c r="AY119" i="4"/>
  <c r="AV119" i="4"/>
  <c r="AW119" i="4"/>
  <c r="AZ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X120" i="4"/>
  <c r="AT120" i="4"/>
  <c r="AU120" i="4"/>
  <c r="AY120" i="4"/>
  <c r="AV120" i="4"/>
  <c r="AW120" i="4"/>
  <c r="AZ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X121" i="4"/>
  <c r="AT121" i="4"/>
  <c r="AU121" i="4"/>
  <c r="AY121" i="4"/>
  <c r="AV121" i="4"/>
  <c r="AW121" i="4"/>
  <c r="AZ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X122" i="4"/>
  <c r="AT122" i="4"/>
  <c r="AU122" i="4"/>
  <c r="AY122" i="4"/>
  <c r="AV122" i="4"/>
  <c r="AW122" i="4"/>
  <c r="AZ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X123" i="4"/>
  <c r="AT123" i="4"/>
  <c r="AU123" i="4"/>
  <c r="AY123" i="4"/>
  <c r="AV123" i="4"/>
  <c r="AW123" i="4"/>
  <c r="AZ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X124" i="4"/>
  <c r="AT124" i="4"/>
  <c r="AU124" i="4"/>
  <c r="AY124" i="4"/>
  <c r="AV124" i="4"/>
  <c r="AW124" i="4"/>
  <c r="AZ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X125" i="4"/>
  <c r="AT125" i="4"/>
  <c r="AU125" i="4"/>
  <c r="AY125" i="4"/>
  <c r="AV125" i="4"/>
  <c r="AW125" i="4"/>
  <c r="AZ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X126" i="4"/>
  <c r="AT126" i="4"/>
  <c r="AU126" i="4"/>
  <c r="AY126" i="4"/>
  <c r="AV126" i="4"/>
  <c r="AW126" i="4"/>
  <c r="AZ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X127" i="4"/>
  <c r="AT127" i="4"/>
  <c r="AU127" i="4"/>
  <c r="AY127" i="4"/>
  <c r="AV127" i="4"/>
  <c r="AW127" i="4"/>
  <c r="AZ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X128" i="4"/>
  <c r="AT128" i="4"/>
  <c r="AU128" i="4"/>
  <c r="AY128" i="4"/>
  <c r="AV128" i="4"/>
  <c r="AW128" i="4"/>
  <c r="AZ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X129" i="4"/>
  <c r="AT129" i="4"/>
  <c r="AU129" i="4"/>
  <c r="AY129" i="4"/>
  <c r="AV129" i="4"/>
  <c r="AW129" i="4"/>
  <c r="AZ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X130" i="4"/>
  <c r="AT130" i="4"/>
  <c r="AU130" i="4"/>
  <c r="AY130" i="4"/>
  <c r="AV130" i="4"/>
  <c r="AW130" i="4"/>
  <c r="AZ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X131" i="4"/>
  <c r="AT131" i="4"/>
  <c r="AU131" i="4"/>
  <c r="AY131" i="4"/>
  <c r="AV131" i="4"/>
  <c r="AW131" i="4"/>
  <c r="AZ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X132" i="4"/>
  <c r="AT132" i="4"/>
  <c r="AU132" i="4"/>
  <c r="AY132" i="4"/>
  <c r="AV132" i="4"/>
  <c r="AW132" i="4"/>
  <c r="AZ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X133" i="4"/>
  <c r="AT133" i="4"/>
  <c r="AU133" i="4"/>
  <c r="AY133" i="4"/>
  <c r="AV133" i="4"/>
  <c r="AW133" i="4"/>
  <c r="AZ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X134" i="4"/>
  <c r="AT134" i="4"/>
  <c r="AU134" i="4"/>
  <c r="AY134" i="4"/>
  <c r="AV134" i="4"/>
  <c r="AW134" i="4"/>
  <c r="AZ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X135" i="4"/>
  <c r="AT135" i="4"/>
  <c r="AU135" i="4"/>
  <c r="AY135" i="4"/>
  <c r="AV135" i="4"/>
  <c r="AW135" i="4"/>
  <c r="AZ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X136" i="4"/>
  <c r="AT136" i="4"/>
  <c r="AU136" i="4"/>
  <c r="AY136" i="4"/>
  <c r="AV136" i="4"/>
  <c r="AW136" i="4"/>
  <c r="AZ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X137" i="4"/>
  <c r="AT137" i="4"/>
  <c r="AU137" i="4"/>
  <c r="AY137" i="4"/>
  <c r="AV137" i="4"/>
  <c r="AW137" i="4"/>
  <c r="AZ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X138" i="4"/>
  <c r="AT138" i="4"/>
  <c r="AU138" i="4"/>
  <c r="AY138" i="4"/>
  <c r="AV138" i="4"/>
  <c r="AW138" i="4"/>
  <c r="AZ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X139" i="4"/>
  <c r="AT139" i="4"/>
  <c r="AU139" i="4"/>
  <c r="AY139" i="4"/>
  <c r="AV139" i="4"/>
  <c r="AW139" i="4"/>
  <c r="AZ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X140" i="4"/>
  <c r="AT140" i="4"/>
  <c r="AU140" i="4"/>
  <c r="AY140" i="4"/>
  <c r="AV140" i="4"/>
  <c r="AW140" i="4"/>
  <c r="AZ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X141" i="4"/>
  <c r="AT141" i="4"/>
  <c r="AU141" i="4"/>
  <c r="AY141" i="4"/>
  <c r="AV141" i="4"/>
  <c r="AW141" i="4"/>
  <c r="AZ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X142" i="4"/>
  <c r="AT142" i="4"/>
  <c r="AU142" i="4"/>
  <c r="AY142" i="4"/>
  <c r="AV142" i="4"/>
  <c r="AW142" i="4"/>
  <c r="AZ142" i="4"/>
  <c r="F24" i="3"/>
  <c r="F25" i="3"/>
  <c r="F26" i="3"/>
  <c r="F27" i="3"/>
  <c r="F28" i="3"/>
  <c r="F29" i="3"/>
  <c r="F30" i="3"/>
  <c r="F31" i="3"/>
  <c r="F32" i="3"/>
  <c r="F33" i="3"/>
  <c r="F34" i="3"/>
  <c r="F35" i="3"/>
  <c r="F23" i="3"/>
  <c r="AZ2" i="4"/>
  <c r="AW2" i="4"/>
  <c r="AV2" i="4"/>
  <c r="AY2" i="4"/>
  <c r="AU2" i="4"/>
  <c r="AT2" i="4"/>
  <c r="AX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W1" i="4"/>
  <c r="U1" i="4"/>
  <c r="T1" i="4"/>
  <c r="R1" i="4"/>
  <c r="A1" i="4"/>
  <c r="V5" i="4" l="1"/>
  <c r="BA2" i="4"/>
  <c r="V6" i="4"/>
  <c r="V11" i="4"/>
  <c r="V10" i="4"/>
  <c r="V9" i="4"/>
  <c r="V8" i="4"/>
  <c r="V16" i="4"/>
  <c r="V15" i="4"/>
  <c r="V14" i="4"/>
  <c r="V13" i="4"/>
  <c r="V41" i="4"/>
  <c r="V40" i="4"/>
  <c r="V39" i="4"/>
  <c r="V38" i="4"/>
  <c r="V46" i="4"/>
  <c r="V45" i="4"/>
  <c r="V44" i="4"/>
  <c r="V43" i="4"/>
  <c r="V81" i="4"/>
  <c r="V80" i="4"/>
  <c r="V79" i="4"/>
  <c r="V78" i="4"/>
  <c r="V86" i="4"/>
  <c r="V85" i="4"/>
  <c r="V84" i="4"/>
  <c r="V83" i="4"/>
  <c r="V91" i="4"/>
  <c r="V90" i="4"/>
  <c r="V89" i="4"/>
  <c r="V88" i="4"/>
  <c r="V96" i="4"/>
  <c r="V95" i="4"/>
  <c r="V94" i="4"/>
  <c r="V93" i="4"/>
  <c r="V101" i="4"/>
  <c r="V100" i="4"/>
  <c r="V99" i="4"/>
  <c r="V98" i="4"/>
  <c r="V106" i="4"/>
  <c r="V105" i="4"/>
  <c r="V104" i="4"/>
  <c r="V103" i="4"/>
  <c r="V111" i="4"/>
  <c r="V110" i="4"/>
  <c r="V109" i="4"/>
  <c r="V108" i="4"/>
  <c r="V116" i="4"/>
  <c r="V115" i="4"/>
  <c r="V114" i="4"/>
  <c r="V113" i="4"/>
  <c r="V121" i="4"/>
  <c r="V120" i="4"/>
  <c r="V119" i="4"/>
  <c r="V118" i="4"/>
  <c r="V126" i="4"/>
  <c r="V125" i="4"/>
  <c r="V124" i="4"/>
  <c r="V123" i="4"/>
  <c r="V131" i="4"/>
  <c r="V130" i="4"/>
  <c r="V129" i="4"/>
  <c r="V128" i="4"/>
  <c r="V136" i="4"/>
  <c r="V135" i="4"/>
  <c r="V134" i="4"/>
  <c r="V133" i="4"/>
  <c r="V141" i="4"/>
  <c r="V140" i="4"/>
  <c r="V139" i="4"/>
  <c r="V138" i="4"/>
  <c r="V146" i="4"/>
  <c r="V145" i="4"/>
  <c r="V144" i="4"/>
  <c r="V143" i="4"/>
  <c r="V151" i="4"/>
  <c r="V150" i="4"/>
  <c r="V149" i="4"/>
  <c r="V148" i="4"/>
  <c r="V156" i="4"/>
  <c r="V155" i="4"/>
  <c r="V154" i="4"/>
  <c r="V153" i="4"/>
  <c r="BA142" i="4"/>
  <c r="BB141" i="4"/>
  <c r="BC140" i="4"/>
  <c r="BA138" i="4"/>
  <c r="BB137" i="4"/>
  <c r="BC136" i="4"/>
  <c r="BA134" i="4"/>
  <c r="BB133" i="4"/>
  <c r="BC132" i="4"/>
  <c r="BA130" i="4"/>
  <c r="BB129" i="4"/>
  <c r="BC128" i="4"/>
  <c r="BA126" i="4"/>
  <c r="BB125" i="4"/>
  <c r="BC124" i="4"/>
  <c r="BA122" i="4"/>
  <c r="BB121" i="4"/>
  <c r="BC120" i="4"/>
  <c r="BA118" i="4"/>
  <c r="BB117" i="4"/>
  <c r="BC116" i="4"/>
  <c r="BA114" i="4"/>
  <c r="BB113" i="4"/>
  <c r="BC112" i="4"/>
  <c r="BA110" i="4"/>
  <c r="BB109" i="4"/>
  <c r="BC108" i="4"/>
  <c r="BA106" i="4"/>
  <c r="BB105" i="4"/>
  <c r="BC104" i="4"/>
  <c r="BA102" i="4"/>
  <c r="BB101" i="4"/>
  <c r="BC100" i="4"/>
  <c r="BA98" i="4"/>
  <c r="BB97" i="4"/>
  <c r="BC96" i="4"/>
  <c r="BA94" i="4"/>
  <c r="BB93" i="4"/>
  <c r="BC92" i="4"/>
  <c r="BA90" i="4"/>
  <c r="BB89" i="4"/>
  <c r="BC88" i="4"/>
  <c r="BA86" i="4"/>
  <c r="BB85" i="4"/>
  <c r="BC84" i="4"/>
  <c r="BA82" i="4"/>
  <c r="BB81" i="4"/>
  <c r="BC80" i="4"/>
  <c r="BA78" i="4"/>
  <c r="BB77" i="4"/>
  <c r="BC76" i="4"/>
  <c r="BA74" i="4"/>
  <c r="BB73" i="4"/>
  <c r="BC72" i="4"/>
  <c r="BA70" i="4"/>
  <c r="BB69" i="4"/>
  <c r="BC68" i="4"/>
  <c r="BA66" i="4"/>
  <c r="BB65" i="4"/>
  <c r="BC64" i="4"/>
  <c r="BA62" i="4"/>
  <c r="BB61" i="4"/>
  <c r="BC60" i="4"/>
  <c r="BA58" i="4"/>
  <c r="BB57" i="4"/>
  <c r="BC56" i="4"/>
  <c r="BA54" i="4"/>
  <c r="BB53" i="4"/>
  <c r="BC52" i="4"/>
  <c r="BA50" i="4"/>
  <c r="BB49" i="4"/>
  <c r="BC48" i="4"/>
  <c r="BA46" i="4"/>
  <c r="BB45" i="4"/>
  <c r="BC44" i="4"/>
  <c r="BA42" i="4"/>
  <c r="BB41" i="4"/>
  <c r="BC40" i="4"/>
  <c r="BB40" i="4"/>
  <c r="BB39" i="4"/>
  <c r="BB38" i="4"/>
  <c r="BA38" i="4"/>
  <c r="BB37" i="4"/>
  <c r="BC36" i="4"/>
  <c r="BA34" i="4"/>
  <c r="BB33" i="4"/>
  <c r="BC32" i="4"/>
  <c r="BA30" i="4"/>
  <c r="BB29" i="4"/>
  <c r="BC28" i="4"/>
  <c r="BA26" i="4"/>
  <c r="BB25" i="4"/>
  <c r="BC24" i="4"/>
  <c r="BA22" i="4"/>
  <c r="BB21" i="4"/>
  <c r="BC20" i="4"/>
  <c r="BA18" i="4"/>
  <c r="BA15" i="4"/>
  <c r="BB14" i="4"/>
  <c r="BC13" i="4"/>
  <c r="BA11" i="4"/>
  <c r="BB10" i="4"/>
  <c r="BC9" i="4"/>
  <c r="BA7" i="4"/>
  <c r="BB6" i="4"/>
  <c r="BC5" i="4"/>
  <c r="BA3" i="4"/>
  <c r="BB156" i="4"/>
  <c r="BA155" i="4"/>
  <c r="BB154" i="4"/>
  <c r="BA153" i="4"/>
  <c r="BB152" i="4"/>
  <c r="BA151" i="4"/>
  <c r="BA149" i="4"/>
  <c r="BA147" i="4"/>
  <c r="BB146" i="4"/>
  <c r="BC145" i="4"/>
  <c r="BA143" i="4"/>
  <c r="BA184" i="4"/>
  <c r="BA180" i="4"/>
  <c r="BA176" i="4"/>
  <c r="BA172" i="4"/>
  <c r="BA168" i="4"/>
  <c r="BA164" i="4"/>
  <c r="BA160" i="4"/>
  <c r="BB186" i="4"/>
  <c r="BB184" i="4"/>
  <c r="BB182" i="4"/>
  <c r="BB180" i="4"/>
  <c r="BB178" i="4"/>
  <c r="BB176" i="4"/>
  <c r="BB174" i="4"/>
  <c r="BB172" i="4"/>
  <c r="BB170" i="4"/>
  <c r="BB168" i="4"/>
  <c r="BB166" i="4"/>
  <c r="BB164" i="4"/>
  <c r="BB162" i="4"/>
  <c r="BB160" i="4"/>
  <c r="BB158" i="4"/>
  <c r="BC185" i="4"/>
  <c r="BC183" i="4"/>
  <c r="BC181" i="4"/>
  <c r="BC179" i="4"/>
  <c r="BC177" i="4"/>
  <c r="BC175" i="4"/>
  <c r="BC173" i="4"/>
  <c r="BC171" i="4"/>
  <c r="BC169" i="4"/>
  <c r="BC167" i="4"/>
  <c r="BC165" i="4"/>
  <c r="BC163" i="4"/>
  <c r="BC161" i="4"/>
  <c r="BC159" i="4"/>
  <c r="BB200" i="4"/>
  <c r="BB198" i="4"/>
  <c r="BB196" i="4"/>
  <c r="BB194" i="4"/>
  <c r="BB192" i="4"/>
  <c r="BB190" i="4"/>
  <c r="BB188" i="4"/>
  <c r="BA209" i="4"/>
  <c r="BC208" i="4"/>
  <c r="BA207" i="4"/>
  <c r="BA205" i="4"/>
  <c r="BA203" i="4"/>
  <c r="BC202" i="4"/>
  <c r="BC216" i="4"/>
  <c r="BA215" i="4"/>
  <c r="BC214" i="4"/>
  <c r="BA213" i="4"/>
  <c r="BC212" i="4"/>
  <c r="BA211" i="4"/>
  <c r="BC210" i="4"/>
  <c r="BC206" i="4"/>
  <c r="BC204" i="4"/>
  <c r="BA261" i="4"/>
  <c r="BC260" i="4"/>
  <c r="BA259" i="4"/>
  <c r="BC258" i="4"/>
  <c r="BA257" i="4"/>
  <c r="BC256" i="4"/>
  <c r="BA255" i="4"/>
  <c r="BC254" i="4"/>
  <c r="BA253" i="4"/>
  <c r="BC252" i="4"/>
  <c r="BA251" i="4"/>
  <c r="BC250" i="4"/>
  <c r="BA249" i="4"/>
  <c r="BC248" i="4"/>
  <c r="BA247" i="4"/>
  <c r="BB245" i="4"/>
  <c r="BB243" i="4"/>
  <c r="BB241" i="4"/>
  <c r="BB239" i="4"/>
  <c r="BB237" i="4"/>
  <c r="BB235" i="4"/>
  <c r="BB233" i="4"/>
  <c r="BC231" i="4"/>
  <c r="BA230" i="4"/>
  <c r="BC229" i="4"/>
  <c r="BA228" i="4"/>
  <c r="BC227" i="4"/>
  <c r="BA226" i="4"/>
  <c r="BC225" i="4"/>
  <c r="BA224" i="4"/>
  <c r="BC223" i="4"/>
  <c r="BA222" i="4"/>
  <c r="BC221" i="4"/>
  <c r="BA220" i="4"/>
  <c r="BC219" i="4"/>
  <c r="BA218" i="4"/>
  <c r="BA140" i="4"/>
  <c r="BB139" i="4"/>
  <c r="BC138" i="4"/>
  <c r="BA136" i="4"/>
  <c r="BB135" i="4"/>
  <c r="BC134" i="4"/>
  <c r="BA132" i="4"/>
  <c r="BB131" i="4"/>
  <c r="BC130" i="4"/>
  <c r="BA128" i="4"/>
  <c r="BB127" i="4"/>
  <c r="BC126" i="4"/>
  <c r="BA124" i="4"/>
  <c r="BB123" i="4"/>
  <c r="BC122" i="4"/>
  <c r="BA120" i="4"/>
  <c r="BB119" i="4"/>
  <c r="BC118" i="4"/>
  <c r="BA116" i="4"/>
  <c r="BB115" i="4"/>
  <c r="BC114" i="4"/>
  <c r="BA112" i="4"/>
  <c r="BB111" i="4"/>
  <c r="BC110" i="4"/>
  <c r="BA108" i="4"/>
  <c r="BB107" i="4"/>
  <c r="BC106" i="4"/>
  <c r="BA104" i="4"/>
  <c r="BB103" i="4"/>
  <c r="BC102" i="4"/>
  <c r="BA100" i="4"/>
  <c r="BB99" i="4"/>
  <c r="BC98" i="4"/>
  <c r="BA96" i="4"/>
  <c r="BB95" i="4"/>
  <c r="BC94" i="4"/>
  <c r="BA92" i="4"/>
  <c r="BB91" i="4"/>
  <c r="BC90" i="4"/>
  <c r="BA88" i="4"/>
  <c r="BB87" i="4"/>
  <c r="BC86" i="4"/>
  <c r="BA84" i="4"/>
  <c r="BC142" i="4"/>
  <c r="BC2" i="4"/>
  <c r="BB83" i="4"/>
  <c r="BC82" i="4"/>
  <c r="BA80" i="4"/>
  <c r="BB79" i="4"/>
  <c r="BC78" i="4"/>
  <c r="BA76" i="4"/>
  <c r="BB75" i="4"/>
  <c r="BC74" i="4"/>
  <c r="BA72" i="4"/>
  <c r="BB71" i="4"/>
  <c r="BC70" i="4"/>
  <c r="BA68" i="4"/>
  <c r="BB67" i="4"/>
  <c r="BC66" i="4"/>
  <c r="BA64" i="4"/>
  <c r="BB63" i="4"/>
  <c r="BC62" i="4"/>
  <c r="BA60" i="4"/>
  <c r="BB59" i="4"/>
  <c r="BC58" i="4"/>
  <c r="BA56" i="4"/>
  <c r="BB55" i="4"/>
  <c r="BC54" i="4"/>
  <c r="BA52" i="4"/>
  <c r="BB51" i="4"/>
  <c r="BC50" i="4"/>
  <c r="BA48" i="4"/>
  <c r="BB47" i="4"/>
  <c r="BC46" i="4"/>
  <c r="BA44" i="4"/>
  <c r="BB43" i="4"/>
  <c r="BC42" i="4"/>
  <c r="BA40" i="4"/>
  <c r="BC38" i="4"/>
  <c r="BA36" i="4"/>
  <c r="BB35" i="4"/>
  <c r="BC34" i="4"/>
  <c r="BA32" i="4"/>
  <c r="BB31" i="4"/>
  <c r="BC30" i="4"/>
  <c r="BA28" i="4"/>
  <c r="BB27" i="4"/>
  <c r="BC26" i="4"/>
  <c r="BA24" i="4"/>
  <c r="BB23" i="4"/>
  <c r="BC22" i="4"/>
  <c r="BA20" i="4"/>
  <c r="BB19" i="4"/>
  <c r="BC18" i="4"/>
  <c r="BB16" i="4"/>
  <c r="BC15" i="4"/>
  <c r="BA13" i="4"/>
  <c r="BB12" i="4"/>
  <c r="BC11" i="4"/>
  <c r="BA9" i="4"/>
  <c r="BB8" i="4"/>
  <c r="BC7" i="4"/>
  <c r="BA5" i="4"/>
  <c r="BB4" i="4"/>
  <c r="BC3" i="4"/>
  <c r="BA156" i="4"/>
  <c r="BB155" i="4"/>
  <c r="BA154" i="4"/>
  <c r="BB153" i="4"/>
  <c r="BA152" i="4"/>
  <c r="BA150" i="4"/>
  <c r="BA148" i="4"/>
  <c r="BA145" i="4"/>
  <c r="BB144" i="4"/>
  <c r="BC143" i="4"/>
  <c r="BA157" i="4"/>
  <c r="BA186" i="4"/>
  <c r="BA182" i="4"/>
  <c r="BA178" i="4"/>
  <c r="BA174" i="4"/>
  <c r="BA170" i="4"/>
  <c r="BA166" i="4"/>
  <c r="BA162" i="4"/>
  <c r="BA158" i="4"/>
  <c r="BB185" i="4"/>
  <c r="BB183" i="4"/>
  <c r="BB181" i="4"/>
  <c r="BB179" i="4"/>
  <c r="BB177" i="4"/>
  <c r="BC217" i="4"/>
  <c r="BC201" i="4"/>
  <c r="BA200" i="4"/>
  <c r="BC199" i="4"/>
  <c r="BA198" i="4"/>
  <c r="BC197" i="4"/>
  <c r="BA196" i="4"/>
  <c r="BC195" i="4"/>
  <c r="BA194" i="4"/>
  <c r="BC193" i="4"/>
  <c r="BA192" i="4"/>
  <c r="BC191" i="4"/>
  <c r="BA190" i="4"/>
  <c r="BC189" i="4"/>
  <c r="BA188" i="4"/>
  <c r="BC187" i="4"/>
  <c r="BB216" i="4"/>
  <c r="BB214" i="4"/>
  <c r="BB212" i="4"/>
  <c r="BB210" i="4"/>
  <c r="BB208" i="4"/>
  <c r="BB206" i="4"/>
  <c r="BB204" i="4"/>
  <c r="BB202" i="4"/>
  <c r="BB260" i="4"/>
  <c r="BB258" i="4"/>
  <c r="BB256" i="4"/>
  <c r="BB254" i="4"/>
  <c r="BB252" i="4"/>
  <c r="BB250" i="4"/>
  <c r="BB248" i="4"/>
  <c r="BC246" i="4"/>
  <c r="BA245" i="4"/>
  <c r="BC244" i="4"/>
  <c r="BA243" i="4"/>
  <c r="BC242" i="4"/>
  <c r="BA241" i="4"/>
  <c r="BC240" i="4"/>
  <c r="BA239" i="4"/>
  <c r="BC238" i="4"/>
  <c r="BA237" i="4"/>
  <c r="BC236" i="4"/>
  <c r="BA235" i="4"/>
  <c r="BC234" i="4"/>
  <c r="BA233" i="4"/>
  <c r="BB2" i="4"/>
  <c r="BB142" i="4"/>
  <c r="BC141" i="4"/>
  <c r="BA139" i="4"/>
  <c r="BB138" i="4"/>
  <c r="BC137" i="4"/>
  <c r="BA135" i="4"/>
  <c r="BB134" i="4"/>
  <c r="BC133" i="4"/>
  <c r="BA131" i="4"/>
  <c r="BB130" i="4"/>
  <c r="BC129" i="4"/>
  <c r="BA127" i="4"/>
  <c r="BB126" i="4"/>
  <c r="BC125" i="4"/>
  <c r="BA123" i="4"/>
  <c r="BB122" i="4"/>
  <c r="BC121" i="4"/>
  <c r="BA119" i="4"/>
  <c r="BB118" i="4"/>
  <c r="BC117" i="4"/>
  <c r="BA115" i="4"/>
  <c r="BB114" i="4"/>
  <c r="BC113" i="4"/>
  <c r="BA111" i="4"/>
  <c r="BB110" i="4"/>
  <c r="BC109" i="4"/>
  <c r="BA107" i="4"/>
  <c r="BB106" i="4"/>
  <c r="BC105" i="4"/>
  <c r="BA103" i="4"/>
  <c r="BB102" i="4"/>
  <c r="BC101" i="4"/>
  <c r="BA99" i="4"/>
  <c r="BB98" i="4"/>
  <c r="BA141" i="4"/>
  <c r="BB140" i="4"/>
  <c r="BC139" i="4"/>
  <c r="BA137" i="4"/>
  <c r="BB136" i="4"/>
  <c r="BC135" i="4"/>
  <c r="BA133" i="4"/>
  <c r="BB132" i="4"/>
  <c r="BC131" i="4"/>
  <c r="BA129" i="4"/>
  <c r="BB128" i="4"/>
  <c r="BC127" i="4"/>
  <c r="BA125" i="4"/>
  <c r="BB124" i="4"/>
  <c r="BC123" i="4"/>
  <c r="BA121" i="4"/>
  <c r="BB120" i="4"/>
  <c r="BC119" i="4"/>
  <c r="BA117" i="4"/>
  <c r="BB116" i="4"/>
  <c r="BC115" i="4"/>
  <c r="BA113" i="4"/>
  <c r="BB112" i="4"/>
  <c r="BC111" i="4"/>
  <c r="BA109" i="4"/>
  <c r="BB108" i="4"/>
  <c r="BC107" i="4"/>
  <c r="BA105" i="4"/>
  <c r="BB104" i="4"/>
  <c r="BC103" i="4"/>
  <c r="BA101" i="4"/>
  <c r="BB100" i="4"/>
  <c r="BC99" i="4"/>
  <c r="BA97" i="4"/>
  <c r="BC97" i="4"/>
  <c r="BA95" i="4"/>
  <c r="BB94" i="4"/>
  <c r="BC93" i="4"/>
  <c r="BA91" i="4"/>
  <c r="BB90" i="4"/>
  <c r="BC89" i="4"/>
  <c r="BA87" i="4"/>
  <c r="BB86" i="4"/>
  <c r="BC85" i="4"/>
  <c r="BA83" i="4"/>
  <c r="BB82" i="4"/>
  <c r="BC81" i="4"/>
  <c r="BA79" i="4"/>
  <c r="BB78" i="4"/>
  <c r="BC77" i="4"/>
  <c r="BA75" i="4"/>
  <c r="BB74" i="4"/>
  <c r="BC73" i="4"/>
  <c r="BA71" i="4"/>
  <c r="BB70" i="4"/>
  <c r="BC69" i="4"/>
  <c r="BA67" i="4"/>
  <c r="BB66" i="4"/>
  <c r="BC65" i="4"/>
  <c r="BA63" i="4"/>
  <c r="BB62" i="4"/>
  <c r="BC61" i="4"/>
  <c r="BA59" i="4"/>
  <c r="BB58" i="4"/>
  <c r="BC57" i="4"/>
  <c r="BA55" i="4"/>
  <c r="BB54" i="4"/>
  <c r="BC53" i="4"/>
  <c r="BA51" i="4"/>
  <c r="BB50" i="4"/>
  <c r="BC49" i="4"/>
  <c r="BA47" i="4"/>
  <c r="BB46" i="4"/>
  <c r="BC45" i="4"/>
  <c r="BA43" i="4"/>
  <c r="BB42" i="4"/>
  <c r="BC41" i="4"/>
  <c r="BA39" i="4"/>
  <c r="BC37" i="4"/>
  <c r="BA35" i="4"/>
  <c r="BB34" i="4"/>
  <c r="BC33" i="4"/>
  <c r="BA31" i="4"/>
  <c r="BB30" i="4"/>
  <c r="BC29" i="4"/>
  <c r="BA27" i="4"/>
  <c r="BB26" i="4"/>
  <c r="BC25" i="4"/>
  <c r="BA23" i="4"/>
  <c r="BB22" i="4"/>
  <c r="BC21" i="4"/>
  <c r="BA19" i="4"/>
  <c r="BB18" i="4"/>
  <c r="BA16" i="4"/>
  <c r="BB15" i="4"/>
  <c r="BC14" i="4"/>
  <c r="BA12" i="4"/>
  <c r="BB11" i="4"/>
  <c r="BC10" i="4"/>
  <c r="BA8" i="4"/>
  <c r="BB7" i="4"/>
  <c r="BC6" i="4"/>
  <c r="BA4" i="4"/>
  <c r="BB3" i="4"/>
  <c r="BC156" i="4"/>
  <c r="BC154" i="4"/>
  <c r="BC152" i="4"/>
  <c r="BB151" i="4"/>
  <c r="BC150" i="4"/>
  <c r="BB149" i="4"/>
  <c r="BC148" i="4"/>
  <c r="BB147" i="4"/>
  <c r="BC146" i="4"/>
  <c r="BA144" i="4"/>
  <c r="BB143" i="4"/>
  <c r="BA185" i="4"/>
  <c r="BA181" i="4"/>
  <c r="BA177" i="4"/>
  <c r="BA173" i="4"/>
  <c r="BA169" i="4"/>
  <c r="BA165" i="4"/>
  <c r="BA161" i="4"/>
  <c r="BB157" i="4"/>
  <c r="BA201" i="4"/>
  <c r="BC200" i="4"/>
  <c r="BA199" i="4"/>
  <c r="BC198" i="4"/>
  <c r="BA197" i="4"/>
  <c r="BC196" i="4"/>
  <c r="BA195" i="4"/>
  <c r="BC194" i="4"/>
  <c r="BA193" i="4"/>
  <c r="BC192" i="4"/>
  <c r="BA191" i="4"/>
  <c r="BC190" i="4"/>
  <c r="BA189" i="4"/>
  <c r="BC188" i="4"/>
  <c r="BA187" i="4"/>
  <c r="BB215" i="4"/>
  <c r="BB213" i="4"/>
  <c r="BB211" i="4"/>
  <c r="BB209" i="4"/>
  <c r="BB207" i="4"/>
  <c r="BB205" i="4"/>
  <c r="BB203" i="4"/>
  <c r="BB261" i="4"/>
  <c r="BB259" i="4"/>
  <c r="BB257" i="4"/>
  <c r="BB255" i="4"/>
  <c r="BB253" i="4"/>
  <c r="BB251" i="4"/>
  <c r="BB249" i="4"/>
  <c r="BB247" i="4"/>
  <c r="BA246" i="4"/>
  <c r="BC245" i="4"/>
  <c r="BA244" i="4"/>
  <c r="BC243" i="4"/>
  <c r="BA242" i="4"/>
  <c r="BC241" i="4"/>
  <c r="BA240" i="4"/>
  <c r="BC239" i="4"/>
  <c r="BA238" i="4"/>
  <c r="BC237" i="4"/>
  <c r="BA236" i="4"/>
  <c r="BC235" i="4"/>
  <c r="BA234" i="4"/>
  <c r="BC233" i="4"/>
  <c r="BA232" i="4"/>
  <c r="BB230" i="4"/>
  <c r="BB228" i="4"/>
  <c r="BB226" i="4"/>
  <c r="BB224" i="4"/>
  <c r="BB222" i="4"/>
  <c r="BB220" i="4"/>
  <c r="BB218" i="4"/>
  <c r="BB175" i="4"/>
  <c r="BB173" i="4"/>
  <c r="BB171" i="4"/>
  <c r="BB169" i="4"/>
  <c r="BB167" i="4"/>
  <c r="BB165" i="4"/>
  <c r="BB163" i="4"/>
  <c r="BB161" i="4"/>
  <c r="BB159" i="4"/>
  <c r="BC186" i="4"/>
  <c r="BC184" i="4"/>
  <c r="BC182" i="4"/>
  <c r="BC180" i="4"/>
  <c r="BC178" i="4"/>
  <c r="BC176" i="4"/>
  <c r="BC174" i="4"/>
  <c r="BC172" i="4"/>
  <c r="BC170" i="4"/>
  <c r="BC168" i="4"/>
  <c r="BC166" i="4"/>
  <c r="BC164" i="4"/>
  <c r="BC162" i="4"/>
  <c r="BC160" i="4"/>
  <c r="BC158" i="4"/>
  <c r="BB201" i="4"/>
  <c r="BB199" i="4"/>
  <c r="BB197" i="4"/>
  <c r="BB195" i="4"/>
  <c r="BB193" i="4"/>
  <c r="BB191" i="4"/>
  <c r="BB189" i="4"/>
  <c r="BB187" i="4"/>
  <c r="BA216" i="4"/>
  <c r="BC215" i="4"/>
  <c r="BA214" i="4"/>
  <c r="BC213" i="4"/>
  <c r="BA212" i="4"/>
  <c r="BC211" i="4"/>
  <c r="BA210" i="4"/>
  <c r="BC209" i="4"/>
  <c r="BA208" i="4"/>
  <c r="BC207" i="4"/>
  <c r="BA206" i="4"/>
  <c r="BC205" i="4"/>
  <c r="BA204" i="4"/>
  <c r="BC203" i="4"/>
  <c r="BA202" i="4"/>
  <c r="BC261" i="4"/>
  <c r="BA260" i="4"/>
  <c r="BC259" i="4"/>
  <c r="BA258" i="4"/>
  <c r="BC257" i="4"/>
  <c r="BA256" i="4"/>
  <c r="BC255" i="4"/>
  <c r="BA254" i="4"/>
  <c r="BC253" i="4"/>
  <c r="BA252" i="4"/>
  <c r="BC251" i="4"/>
  <c r="BA250" i="4"/>
  <c r="BC249" i="4"/>
  <c r="BA248" i="4"/>
  <c r="BC247" i="4"/>
  <c r="BB246" i="4"/>
  <c r="BB244" i="4"/>
  <c r="BB242" i="4"/>
  <c r="BB240" i="4"/>
  <c r="BB238" i="4"/>
  <c r="BB236" i="4"/>
  <c r="BB234" i="4"/>
  <c r="BB232" i="4"/>
  <c r="BA231" i="4"/>
  <c r="BC230" i="4"/>
  <c r="BA229" i="4"/>
  <c r="BC228" i="4"/>
  <c r="BA227" i="4"/>
  <c r="BC226" i="4"/>
  <c r="BA225" i="4"/>
  <c r="BC224" i="4"/>
  <c r="BA223" i="4"/>
  <c r="BC222" i="4"/>
  <c r="BA221" i="4"/>
  <c r="BC220" i="4"/>
  <c r="BA219" i="4"/>
  <c r="BC218" i="4"/>
  <c r="BA217" i="4"/>
  <c r="BB96" i="4"/>
  <c r="BC95" i="4"/>
  <c r="BA93" i="4"/>
  <c r="BB92" i="4"/>
  <c r="BC91" i="4"/>
  <c r="BA89" i="4"/>
  <c r="BB88" i="4"/>
  <c r="BC87" i="4"/>
  <c r="BA85" i="4"/>
  <c r="BB84" i="4"/>
  <c r="BC83" i="4"/>
  <c r="BA81" i="4"/>
  <c r="BB80" i="4"/>
  <c r="BC79" i="4"/>
  <c r="BA77" i="4"/>
  <c r="BB76" i="4"/>
  <c r="BC75" i="4"/>
  <c r="BA73" i="4"/>
  <c r="BB72" i="4"/>
  <c r="BC71" i="4"/>
  <c r="BA69" i="4"/>
  <c r="BB68" i="4"/>
  <c r="BC67" i="4"/>
  <c r="BA65" i="4"/>
  <c r="BB64" i="4"/>
  <c r="BC63" i="4"/>
  <c r="BA61" i="4"/>
  <c r="BB60" i="4"/>
  <c r="BC59" i="4"/>
  <c r="BA57" i="4"/>
  <c r="BB56" i="4"/>
  <c r="BC55" i="4"/>
  <c r="BA53" i="4"/>
  <c r="BB52" i="4"/>
  <c r="BC51" i="4"/>
  <c r="BA49" i="4"/>
  <c r="BB48" i="4"/>
  <c r="BC47" i="4"/>
  <c r="BA45" i="4"/>
  <c r="BB44" i="4"/>
  <c r="BC43" i="4"/>
  <c r="BA41" i="4"/>
  <c r="BC39" i="4"/>
  <c r="BA37" i="4"/>
  <c r="BB36" i="4"/>
  <c r="BC35" i="4"/>
  <c r="BA33" i="4"/>
  <c r="BB32" i="4"/>
  <c r="BC31" i="4"/>
  <c r="BA29" i="4"/>
  <c r="BB28" i="4"/>
  <c r="BC27" i="4"/>
  <c r="BA25" i="4"/>
  <c r="BB24" i="4"/>
  <c r="BC23" i="4"/>
  <c r="BA21" i="4"/>
  <c r="BB20" i="4"/>
  <c r="BC19" i="4"/>
  <c r="BC16" i="4"/>
  <c r="BA14" i="4"/>
  <c r="BB13" i="4"/>
  <c r="BC12" i="4"/>
  <c r="BA10" i="4"/>
  <c r="BB9" i="4"/>
  <c r="BC8" i="4"/>
  <c r="BA6" i="4"/>
  <c r="BB5" i="4"/>
  <c r="BC4" i="4"/>
  <c r="BC155" i="4"/>
  <c r="BC153" i="4"/>
  <c r="BC151" i="4"/>
  <c r="BB150" i="4"/>
  <c r="BC149" i="4"/>
  <c r="BB148" i="4"/>
  <c r="BC147" i="4"/>
  <c r="BA146" i="4"/>
  <c r="BB145" i="4"/>
  <c r="BC144" i="4"/>
  <c r="BA183" i="4"/>
  <c r="BA179" i="4"/>
  <c r="BA175" i="4"/>
  <c r="BA171" i="4"/>
  <c r="BA167" i="4"/>
  <c r="BA163" i="4"/>
  <c r="BA159" i="4"/>
  <c r="BC157" i="4"/>
  <c r="BC232" i="4"/>
  <c r="BB231" i="4"/>
  <c r="BB229" i="4"/>
  <c r="BB227" i="4"/>
  <c r="BB225" i="4"/>
  <c r="BB223" i="4"/>
  <c r="BB221" i="4"/>
  <c r="BB219" i="4"/>
  <c r="BB217" i="4"/>
</calcChain>
</file>

<file path=xl/sharedStrings.xml><?xml version="1.0" encoding="utf-8"?>
<sst xmlns="http://schemas.openxmlformats.org/spreadsheetml/2006/main" count="945" uniqueCount="237">
  <si>
    <t>RLM</t>
  </si>
  <si>
    <t>HFP</t>
  </si>
  <si>
    <t>Test 1</t>
  </si>
  <si>
    <t>Test 2</t>
  </si>
  <si>
    <t>Test 3</t>
  </si>
  <si>
    <t>Trial runs</t>
  </si>
  <si>
    <t>PPno</t>
  </si>
  <si>
    <t>Code</t>
  </si>
  <si>
    <t>Study 2 Code</t>
  </si>
  <si>
    <t>RLM_Date1</t>
  </si>
  <si>
    <t>RLM_Date2</t>
  </si>
  <si>
    <t>RLM_Date3</t>
  </si>
  <si>
    <t>RLM_Time1</t>
  </si>
  <si>
    <t>RLM_Time2</t>
  </si>
  <si>
    <t>RLM_Time3</t>
  </si>
  <si>
    <t>HFP_Date1</t>
  </si>
  <si>
    <t>HFP_Date2</t>
  </si>
  <si>
    <t>HFP_Date3</t>
  </si>
  <si>
    <t>HFP_Time1</t>
  </si>
  <si>
    <t>HFP_Time2</t>
  </si>
  <si>
    <t>HFP_Time3</t>
  </si>
  <si>
    <t>Month</t>
  </si>
  <si>
    <t>Year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</si>
  <si>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</si>
  <si>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</si>
  <si>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</si>
  <si>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</si>
  <si>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</si>
  <si>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</si>
  <si>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</si>
  <si>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</si>
  <si>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</si>
  <si>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</si>
  <si>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</si>
  <si>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</si>
  <si>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Red</t>
  </si>
  <si>
    <t>Green</t>
  </si>
  <si>
    <t>Yellow</t>
  </si>
  <si>
    <t>Lambda</t>
  </si>
  <si>
    <t>Final Step Size Y</t>
  </si>
  <si>
    <t>Final Step Size R/G</t>
  </si>
  <si>
    <t>Mix. Light</t>
  </si>
  <si>
    <t>Ref. Light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</si>
  <si>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</si>
  <si>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</si>
  <si>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</si>
  <si>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</si>
  <si>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</si>
  <si>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</si>
  <si>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</si>
  <si>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</si>
  <si>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</si>
  <si>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</si>
  <si>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</si>
  <si>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</si>
  <si>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</si>
  <si>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</si>
  <si>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</si>
  <si>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</si>
  <si>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</si>
  <si>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</si>
  <si>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</si>
  <si>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</si>
  <si>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</si>
  <si>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</si>
  <si>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</si>
  <si>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</si>
  <si>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</si>
  <si>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</si>
  <si>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</si>
  <si>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BAA</t>
  </si>
  <si>
    <t>JAA</t>
  </si>
  <si>
    <t>Y</t>
  </si>
  <si>
    <t>F</t>
  </si>
  <si>
    <t>N</t>
  </si>
  <si>
    <t>P</t>
  </si>
  <si>
    <t>BAB</t>
  </si>
  <si>
    <t>JAS</t>
  </si>
  <si>
    <t>M</t>
  </si>
  <si>
    <t>Father is red/green colourblind</t>
  </si>
  <si>
    <t>BAC</t>
  </si>
  <si>
    <t>BAD</t>
  </si>
  <si>
    <t>JBAD</t>
  </si>
  <si>
    <t>BAE</t>
  </si>
  <si>
    <t>Failed 1st time</t>
  </si>
  <si>
    <t>BAF</t>
  </si>
  <si>
    <t>Ashkenazi Jew</t>
  </si>
  <si>
    <t>BAG</t>
  </si>
  <si>
    <t>BAH</t>
  </si>
  <si>
    <t>TEST</t>
  </si>
  <si>
    <t>BAJ</t>
  </si>
  <si>
    <t>JAT</t>
  </si>
  <si>
    <t>PNS</t>
  </si>
  <si>
    <t>BAK</t>
  </si>
  <si>
    <t>Japanese</t>
  </si>
  <si>
    <t>BAL</t>
  </si>
  <si>
    <t>BAM</t>
  </si>
  <si>
    <t>BAN</t>
  </si>
  <si>
    <t>BAP</t>
  </si>
  <si>
    <t>BAQ</t>
  </si>
  <si>
    <t>BAR</t>
  </si>
  <si>
    <t>BAS</t>
  </si>
  <si>
    <t>JAQ</t>
  </si>
  <si>
    <t>Polish</t>
  </si>
  <si>
    <t>BAT</t>
  </si>
  <si>
    <t>BAU</t>
  </si>
  <si>
    <t>BAW</t>
  </si>
  <si>
    <t>Mixed white Finnish and English</t>
  </si>
  <si>
    <t>BAX</t>
  </si>
  <si>
    <t>BAY</t>
  </si>
  <si>
    <t>JBC</t>
  </si>
  <si>
    <t>BAZ</t>
  </si>
  <si>
    <t>BBA</t>
  </si>
  <si>
    <t>BBB</t>
  </si>
  <si>
    <t>Uncle has colour deficieny</t>
  </si>
  <si>
    <t>Multiple Red/Green plates suggests Red/Green colour deficiency. RLM matches suggest Deutranopia.</t>
  </si>
  <si>
    <t>BBC</t>
  </si>
  <si>
    <t>JBJ</t>
  </si>
  <si>
    <t>BBD</t>
  </si>
  <si>
    <t>BBE</t>
  </si>
  <si>
    <t>JBM</t>
  </si>
  <si>
    <t>Korean</t>
  </si>
  <si>
    <t>DAM</t>
  </si>
  <si>
    <t>BBF</t>
  </si>
  <si>
    <t>BBG</t>
  </si>
  <si>
    <t>JBA</t>
  </si>
  <si>
    <t>Spanish</t>
  </si>
  <si>
    <t xml:space="preserve">  </t>
  </si>
  <si>
    <t>BBH</t>
  </si>
  <si>
    <t>Date1</t>
  </si>
  <si>
    <t>Date2</t>
  </si>
  <si>
    <t>Date3</t>
  </si>
  <si>
    <t>Time1</t>
  </si>
  <si>
    <t>Time2</t>
  </si>
  <si>
    <t>Time3</t>
  </si>
  <si>
    <t>Match Type</t>
  </si>
  <si>
    <t>BBJ</t>
  </si>
  <si>
    <t>DAE</t>
  </si>
  <si>
    <t>Unsure</t>
  </si>
  <si>
    <t>Danish</t>
  </si>
  <si>
    <t>Best</t>
  </si>
  <si>
    <t>Min</t>
  </si>
  <si>
    <t>Max</t>
  </si>
  <si>
    <t>BBK</t>
  </si>
  <si>
    <t>DAF</t>
  </si>
  <si>
    <t>BBM</t>
  </si>
  <si>
    <t>JAY</t>
  </si>
  <si>
    <t>Eastern European</t>
  </si>
  <si>
    <t>BBN</t>
  </si>
  <si>
    <t>DAC</t>
  </si>
  <si>
    <t>Lithuanian</t>
  </si>
  <si>
    <t>BBP</t>
  </si>
  <si>
    <t>BBQ</t>
  </si>
  <si>
    <t>BBR</t>
  </si>
  <si>
    <t>BBS</t>
  </si>
  <si>
    <t>PPcode</t>
  </si>
  <si>
    <t>Study</t>
  </si>
  <si>
    <t>Season</t>
  </si>
  <si>
    <t>Age_HFP</t>
  </si>
  <si>
    <t>HRR_Pass</t>
  </si>
  <si>
    <t>Match_Type</t>
  </si>
  <si>
    <t>RLM_Red_1</t>
  </si>
  <si>
    <t>RLM_Green_1</t>
  </si>
  <si>
    <t>RLM_Yellow_1</t>
  </si>
  <si>
    <t>RLM_Lambda_1</t>
  </si>
  <si>
    <t>RLM_MixLight_1</t>
  </si>
  <si>
    <t>RLM_RefLight_1</t>
  </si>
  <si>
    <t>RLM_Red_2</t>
  </si>
  <si>
    <t>RLM_Green_2</t>
  </si>
  <si>
    <t>RLM_Yellow_2</t>
  </si>
  <si>
    <t>RLM_Lambda_2</t>
  </si>
  <si>
    <t>RLM_MixLight_2</t>
  </si>
  <si>
    <t>RLM_RefLight_2</t>
  </si>
  <si>
    <t>RLM_Red_3</t>
  </si>
  <si>
    <t>RLM_Green_3</t>
  </si>
  <si>
    <t>RLM_Yellow_3</t>
  </si>
  <si>
    <t>RLM_Lambda_3</t>
  </si>
  <si>
    <t>RLM_MixLight_3</t>
  </si>
  <si>
    <t>RLM_RefLight_3</t>
  </si>
  <si>
    <t>HFP_Leo_Red_1</t>
  </si>
  <si>
    <t>HFP_Leo_Green_1</t>
  </si>
  <si>
    <t>HFP_Leo_Red_2</t>
  </si>
  <si>
    <t>HFP_Leo_Green_2</t>
  </si>
  <si>
    <t>HFP_Leo_Red_3</t>
  </si>
  <si>
    <t>HFP_Leo_Green_3</t>
  </si>
  <si>
    <t>HFP_Uno_Red_1</t>
  </si>
  <si>
    <t>HFP_Uno_Red_2</t>
  </si>
  <si>
    <t>HFP_Uno_Red_3</t>
  </si>
  <si>
    <t>HFP_Leo_RG_1</t>
  </si>
  <si>
    <t>HFP_Leo_RG_2</t>
  </si>
  <si>
    <t>HFP_Leo_RG_3</t>
  </si>
  <si>
    <t>Key_Number</t>
  </si>
  <si>
    <t>Ethnic_Group</t>
  </si>
  <si>
    <t>Ethnic_Group_Number</t>
  </si>
  <si>
    <t>Gender</t>
  </si>
  <si>
    <t>Gender_Letter</t>
  </si>
  <si>
    <t>White</t>
  </si>
  <si>
    <t>Female</t>
  </si>
  <si>
    <t>Male</t>
  </si>
  <si>
    <t>Other/PNTS</t>
  </si>
  <si>
    <t>Mixed</t>
  </si>
  <si>
    <t>Asian</t>
  </si>
  <si>
    <t>Black</t>
  </si>
  <si>
    <t>Other</t>
  </si>
  <si>
    <t>PNTS</t>
  </si>
  <si>
    <t>Season_N</t>
  </si>
  <si>
    <t>Season_Number_N</t>
  </si>
  <si>
    <t>Season_S</t>
  </si>
  <si>
    <t>Season_Number_S</t>
  </si>
  <si>
    <t>January</t>
  </si>
  <si>
    <t>Winter</t>
  </si>
  <si>
    <t>Summer</t>
  </si>
  <si>
    <t>February</t>
  </si>
  <si>
    <t>March</t>
  </si>
  <si>
    <t>Spring</t>
  </si>
  <si>
    <t>Autumn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</si>
  <si>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</si>
  <si>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</si>
  <si>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</si>
  <si>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</si>
  <si>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</si>
  <si>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</si>
  <si>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</si>
  <si>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</si>
  <si>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</si>
  <si>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</si>
  <si>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Repeat</t>
  </si>
  <si>
    <t>Session</t>
  </si>
  <si>
    <t>Trial</t>
  </si>
  <si>
    <t>Mix_Light</t>
  </si>
  <si>
    <t>Ref_Light</t>
  </si>
  <si>
    <t>fRed</t>
  </si>
  <si>
    <t>fGreen</t>
  </si>
  <si>
    <t>iRed</t>
  </si>
  <si>
    <t>iGreen</t>
  </si>
  <si>
    <t>Uno_Red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</si>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</sst>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[$-409]d\-mmm\-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  <font>
      <sz val="11"/>
      <color rgb="FF0D0D0D"/>
      <name val="Calibri"/>
      <family val="2"/>
      <scheme val="minor"/>
    </font>
    <font>
      <sz val="11"/>
      <color rgb="FF0D0D0D"/>
      <name val="Calibri"/>
    </font>
    <font>
      <sz val="11"/>
      <color rgb="FF00B05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0" fontId="2" fillId="0" borderId="6" xfId="0" applyFont="1" applyBorder="1"/>
    <xf numFmtId="0" fontId="1" fillId="0" borderId="9" xfId="0" applyFont="1" applyBorder="1"/>
    <xf numFmtId="0" fontId="1" fillId="0" borderId="2" xfId="0" applyFont="1" applyBorder="1"/>
    <xf numFmtId="0" fontId="1" fillId="2" borderId="0" xfId="0" applyFont="1" applyFill="1"/>
    <xf numFmtId="0" fontId="1" fillId="2" borderId="1" xfId="0" applyFont="1" applyFill="1" applyBorder="1"/>
    <xf numFmtId="0" fontId="3" fillId="0" borderId="0" xfId="0" applyFont="1"/>
    <xf numFmtId="164" fontId="1" fillId="0" borderId="1" xfId="0" applyNumberFormat="1" applyFont="1" applyBorder="1"/>
    <xf numFmtId="165" fontId="1" fillId="0" borderId="0" xfId="0" applyNumberFormat="1" applyFont="1"/>
    <xf numFmtId="0" fontId="1" fillId="0" borderId="10" xfId="0" applyFont="1" applyBorder="1"/>
    <xf numFmtId="0" fontId="1" fillId="2" borderId="6" xfId="0" applyFont="1" applyFill="1" applyBorder="1"/>
    <xf numFmtId="0" fontId="1" fillId="2" borderId="5" xfId="0" applyFont="1" applyFill="1" applyBorder="1"/>
    <xf numFmtId="0" fontId="3" fillId="0" borderId="6" xfId="0" applyFont="1" applyBorder="1"/>
    <xf numFmtId="164" fontId="1" fillId="0" borderId="5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4" fillId="0" borderId="6" xfId="0" applyFont="1" applyBorder="1"/>
    <xf numFmtId="0" fontId="6" fillId="0" borderId="1" xfId="0" applyFont="1" applyBorder="1"/>
    <xf numFmtId="0" fontId="6" fillId="0" borderId="5" xfId="0" applyFont="1" applyBorder="1"/>
    <xf numFmtId="0" fontId="5" fillId="0" borderId="12" xfId="0" applyFont="1" applyBorder="1"/>
    <xf numFmtId="0" fontId="2" fillId="0" borderId="1" xfId="0" applyFont="1" applyBorder="1"/>
    <xf numFmtId="0" fontId="2" fillId="0" borderId="5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13" xfId="0" applyFont="1" applyBorder="1"/>
    <xf numFmtId="0" fontId="4" fillId="0" borderId="12" xfId="0" applyFont="1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7" fillId="0" borderId="0" xfId="0" applyFont="1"/>
    <xf numFmtId="0" fontId="4" fillId="0" borderId="14" xfId="0" applyFont="1" applyBorder="1"/>
    <xf numFmtId="0" fontId="4" fillId="0" borderId="11" xfId="0" applyFont="1" applyBorder="1"/>
    <xf numFmtId="0" fontId="4" fillId="0" borderId="8" xfId="0" applyFont="1" applyBorder="1"/>
    <xf numFmtId="0" fontId="2" fillId="0" borderId="13" xfId="0" applyFont="1" applyBorder="1"/>
    <xf numFmtId="0" fontId="2" fillId="0" borderId="9" xfId="0" applyFont="1" applyBorder="1"/>
    <xf numFmtId="0" fontId="4" fillId="0" borderId="7" xfId="0" applyFont="1" applyBorder="1"/>
    <xf numFmtId="0" fontId="2" fillId="0" borderId="11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14" xfId="0" applyFont="1" applyBorder="1"/>
    <xf numFmtId="0" fontId="2" fillId="0" borderId="10" xfId="0" applyFont="1" applyBorder="1"/>
    <xf numFmtId="0" fontId="0" fillId="0" borderId="10" xfId="0" applyBorder="1"/>
    <xf numFmtId="0" fontId="0" fillId="0" borderId="2" xfId="0" applyBorder="1"/>
    <xf numFmtId="0" fontId="0" fillId="0" borderId="9" xfId="0" applyBorder="1"/>
    <xf numFmtId="166" fontId="0" fillId="0" borderId="0" xfId="0" applyNumberFormat="1"/>
    <xf numFmtId="0" fontId="0" fillId="0" borderId="4" xfId="0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17" xfId="0" applyFont="1" applyBorder="1"/>
    <xf numFmtId="0" fontId="2" fillId="0" borderId="18" xfId="0" applyFont="1" applyBorder="1"/>
    <xf numFmtId="0" fontId="8" fillId="0" borderId="0" xfId="0" applyFont="1"/>
    <xf numFmtId="0" fontId="8" fillId="0" borderId="14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7" xfId="0" applyFont="1" applyBorder="1"/>
    <xf numFmtId="0" fontId="8" fillId="0" borderId="6" xfId="0" applyFont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0" xfId="0" applyBorder="1" applyAlignment="1">
      <alignment horizontal="right"/>
    </xf>
    <xf numFmtId="0" fontId="0" fillId="0" borderId="8" xfId="0" applyBorder="1" applyAlignment="1">
      <alignment horizontal="right"/>
    </xf>
    <xf numFmtId="166" fontId="0" fillId="0" borderId="25" xfId="0" applyNumberFormat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166" fontId="1" fillId="0" borderId="2" xfId="0" applyNumberFormat="1" applyFont="1" applyBorder="1"/>
    <xf numFmtId="166" fontId="1" fillId="0" borderId="0" xfId="0" applyNumberFormat="1" applyFont="1"/>
    <xf numFmtId="0" fontId="1" fillId="0" borderId="26" xfId="0" applyFont="1" applyBorder="1"/>
    <xf numFmtId="0" fontId="1" fillId="0" borderId="25" xfId="0" applyFont="1" applyBorder="1"/>
    <xf numFmtId="0" fontId="1" fillId="0" borderId="27" xfId="0" applyFont="1" applyBorder="1"/>
    <xf numFmtId="0" fontId="0" fillId="0" borderId="14" xfId="0" applyBorder="1"/>
    <xf numFmtId="0" fontId="0" fillId="0" borderId="11" xfId="0" applyBorder="1"/>
    <xf numFmtId="0" fontId="2" fillId="0" borderId="25" xfId="0" applyFont="1" applyBorder="1"/>
    <xf numFmtId="0" fontId="2" fillId="0" borderId="28" xfId="0" applyFont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8"/>
  <sheetViews>
    <sheetView zoomScale="63" workbookViewId="0">
      <pane xSplit="2" ySplit="3" topLeftCell="C4" activePane="bottomRight" state="frozen"/>
      <selection pane="topRight"/>
      <selection pane="bottomLeft"/>
      <selection pane="bottomRight" activeCell="F1" sqref="F1"/>
    </sheetView>
  </sheetViews>
  <sheetFormatPr defaultColWidth="9.140625" defaultRowHeight="15" customHeight="1"/>
  <cols>
    <col min="1" max="1" width="8.28515625" style="2" customWidth="1"/>
    <col min="2" max="2" width="7.7109375" style="2" customWidth="1"/>
    <col min="3" max="3" width="12.140625" style="1" bestFit="1" customWidth="1"/>
    <col min="4" max="4" width="7.7109375" style="1" customWidth="1"/>
    <col min="5" max="5" width="7.7109375" style="2" customWidth="1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2" customWidth="1"/>
    <col min="12" max="12" width="11" style="1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18" max="18" width="9.140625" style="1"/>
    <col min="19" max="20" width="8.85546875" style="1" customWidth="1"/>
    <col min="21" max="21" width="4.5703125" style="1" bestFit="1" customWidth="1"/>
    <col min="22" max="22" width="9.140625" style="1"/>
    <col min="23" max="23" width="17.140625" style="1" bestFit="1" customWidth="1"/>
    <col min="24" max="24" width="17.140625" style="1" customWidth="1"/>
    <col min="25" max="25" width="12.5703125" style="2" bestFit="1" customWidth="1"/>
    <col min="26" max="26" width="31.28515625" style="2" customWidth="1"/>
    <col min="27" max="27" width="18.28515625" style="2" bestFit="1" customWidth="1"/>
    <col min="28" max="28" width="18.28515625" style="2" customWidth="1"/>
    <col min="29" max="29" width="15" style="1" customWidth="1"/>
    <col min="30" max="30" width="11.28515625" style="1" bestFit="1" customWidth="1"/>
    <col min="31" max="31" width="17.140625" style="2" customWidth="1"/>
    <col min="32" max="35" width="9.140625" style="1"/>
    <col min="36" max="36" width="15.140625" style="1" bestFit="1" customWidth="1"/>
    <col min="37" max="37" width="17.5703125" style="2" bestFit="1" customWidth="1"/>
    <col min="38" max="38" width="9.7109375" style="1" bestFit="1" customWidth="1"/>
    <col min="39" max="39" width="9.140625" style="2"/>
    <col min="40" max="43" width="9.140625" style="1"/>
    <col min="44" max="44" width="15.140625" style="1" bestFit="1" customWidth="1"/>
    <col min="45" max="45" width="17.5703125" style="2" bestFit="1" customWidth="1"/>
    <col min="46" max="46" width="9.7109375" style="1" bestFit="1" customWidth="1"/>
    <col min="47" max="47" width="9.28515625" style="2" bestFit="1" customWidth="1"/>
    <col min="48" max="51" width="9.140625" style="1"/>
    <col min="52" max="52" width="15.140625" style="1" bestFit="1" customWidth="1"/>
    <col min="53" max="53" width="17.5703125" style="2" bestFit="1" customWidth="1"/>
    <col min="54" max="54" width="9.140625" style="1"/>
    <col min="55" max="55" width="9.140625" style="2"/>
    <col min="56" max="59" width="0" style="1" hidden="1" customWidth="1"/>
    <col min="60" max="60" width="15.140625" style="1" hidden="1" customWidth="1"/>
    <col min="61" max="61" width="17.5703125" style="1" hidden="1" customWidth="1"/>
    <col min="62" max="63" width="0" style="1" hidden="1" customWidth="1"/>
    <col min="64" max="64" width="18.28515625" style="13" bestFit="1" customWidth="1"/>
    <col min="65" max="65" width="18.28515625" style="2" customWidth="1"/>
    <col min="66" max="67" width="10.42578125" style="1" hidden="1" customWidth="1"/>
    <col min="68" max="68" width="10.28515625" style="1" hidden="1" customWidth="1"/>
    <col min="69" max="69" width="12.28515625" style="2" hidden="1" customWidth="1"/>
    <col min="70" max="70" width="10.42578125" style="1" bestFit="1" customWidth="1"/>
    <col min="71" max="71" width="10.42578125" style="1" customWidth="1"/>
    <col min="72" max="72" width="10.28515625" style="1" bestFit="1" customWidth="1"/>
    <col min="73" max="73" width="12.28515625" style="2" bestFit="1" customWidth="1"/>
    <col min="74" max="74" width="10" style="2" bestFit="1" customWidth="1"/>
    <col min="75" max="76" width="10.42578125" style="1" hidden="1" customWidth="1"/>
    <col min="77" max="77" width="10.28515625" style="1" hidden="1" customWidth="1"/>
    <col min="78" max="78" width="12.28515625" style="2" hidden="1" customWidth="1"/>
    <col min="79" max="79" width="10.42578125" style="1" bestFit="1" customWidth="1"/>
    <col min="80" max="80" width="10.42578125" style="1" customWidth="1"/>
    <col min="81" max="81" width="10.28515625" style="1" bestFit="1" customWidth="1"/>
    <col min="82" max="82" width="12.28515625" style="2" bestFit="1" customWidth="1"/>
    <col min="83" max="83" width="10" style="2" bestFit="1" customWidth="1"/>
    <col min="84" max="85" width="10.42578125" style="1" hidden="1" customWidth="1"/>
    <col min="86" max="86" width="10.28515625" style="1" hidden="1" customWidth="1"/>
    <col min="87" max="87" width="12.28515625" style="2" hidden="1" customWidth="1"/>
    <col min="88" max="88" width="10.42578125" style="1" bestFit="1" customWidth="1"/>
    <col min="89" max="89" width="10.42578125" style="1" customWidth="1"/>
    <col min="90" max="90" width="10.28515625" style="1" bestFit="1" customWidth="1"/>
    <col min="91" max="91" width="12.28515625" style="2" bestFit="1" customWidth="1"/>
    <col min="92" max="92" width="10" style="1" bestFit="1" customWidth="1"/>
    <col min="93" max="93" width="9.140625" style="3"/>
    <col min="94" max="16384" width="9.140625" style="1"/>
  </cols>
  <sheetData>
    <row r="1" spans="1:93">
      <c r="AB1" s="25"/>
      <c r="AF1" s="133" t="s">
        <v>0</v>
      </c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M1" s="25"/>
      <c r="BN1" s="131" t="s">
        <v>1</v>
      </c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</row>
    <row r="2" spans="1:93">
      <c r="AF2" s="128" t="s">
        <v>2</v>
      </c>
      <c r="AG2" s="129"/>
      <c r="AH2" s="129"/>
      <c r="AI2" s="129"/>
      <c r="AJ2" s="129"/>
      <c r="AK2" s="129"/>
      <c r="AL2" s="129"/>
      <c r="AM2" s="132"/>
      <c r="AN2" s="128" t="s">
        <v>3</v>
      </c>
      <c r="AO2" s="129"/>
      <c r="AP2" s="129"/>
      <c r="AQ2" s="129"/>
      <c r="AR2" s="129"/>
      <c r="AS2" s="129"/>
      <c r="AT2" s="129"/>
      <c r="AU2" s="132"/>
      <c r="AV2" s="128" t="s">
        <v>4</v>
      </c>
      <c r="AW2" s="129"/>
      <c r="AX2" s="129"/>
      <c r="AY2" s="129"/>
      <c r="AZ2" s="129"/>
      <c r="BA2" s="129"/>
      <c r="BB2" s="129"/>
      <c r="BC2" s="132"/>
      <c r="BD2" s="134" t="s">
        <v>5</v>
      </c>
      <c r="BE2" s="135"/>
      <c r="BF2" s="135"/>
      <c r="BG2" s="135"/>
      <c r="BH2" s="135"/>
      <c r="BI2" s="135"/>
      <c r="BJ2" s="135"/>
      <c r="BK2" s="135"/>
      <c r="BN2" s="128" t="s">
        <v>2</v>
      </c>
      <c r="BO2" s="129"/>
      <c r="BP2" s="129"/>
      <c r="BQ2" s="129"/>
      <c r="BR2" s="129"/>
      <c r="BS2" s="129"/>
      <c r="BT2" s="129"/>
      <c r="BU2" s="129"/>
      <c r="BV2" s="130"/>
      <c r="BW2" s="128" t="s">
        <v>3</v>
      </c>
      <c r="BX2" s="129"/>
      <c r="BY2" s="129"/>
      <c r="BZ2" s="129"/>
      <c r="CA2" s="129"/>
      <c r="CB2" s="129"/>
      <c r="CC2" s="129"/>
      <c r="CD2" s="129"/>
      <c r="CE2" s="130"/>
      <c r="CF2" s="128" t="s">
        <v>4</v>
      </c>
      <c r="CG2" s="129"/>
      <c r="CH2" s="129"/>
      <c r="CI2" s="129"/>
      <c r="CJ2" s="129"/>
      <c r="CK2" s="129"/>
      <c r="CL2" s="129"/>
      <c r="CM2" s="129"/>
      <c r="CN2" s="132"/>
    </row>
    <row r="3" spans="1:93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8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8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7" t="s">
        <v>32</v>
      </c>
      <c r="AD3" s="7" t="s">
        <v>33</v>
      </c>
      <c r="AE3" s="8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8" t="s">
        <v>40</v>
      </c>
      <c r="AL3" s="7" t="s">
        <v>41</v>
      </c>
      <c r="AM3" s="8" t="s">
        <v>42</v>
      </c>
      <c r="AN3" s="7" t="s">
        <v>35</v>
      </c>
      <c r="AO3" s="7" t="s">
        <v>36</v>
      </c>
      <c r="AP3" s="7" t="s">
        <v>37</v>
      </c>
      <c r="AQ3" s="7" t="s">
        <v>38</v>
      </c>
      <c r="AR3" s="7" t="s">
        <v>39</v>
      </c>
      <c r="AS3" s="8" t="s">
        <v>40</v>
      </c>
      <c r="AT3" s="7" t="s">
        <v>41</v>
      </c>
      <c r="AU3" s="8" t="s">
        <v>42</v>
      </c>
      <c r="AV3" s="7" t="s">
        <v>35</v>
      </c>
      <c r="AW3" s="7" t="s">
        <v>36</v>
      </c>
      <c r="AX3" s="7" t="s">
        <v>37</v>
      </c>
      <c r="AY3" s="7" t="s">
        <v>38</v>
      </c>
      <c r="AZ3" s="7" t="s">
        <v>39</v>
      </c>
      <c r="BA3" s="8" t="s">
        <v>40</v>
      </c>
      <c r="BB3" s="7" t="s">
        <v>41</v>
      </c>
      <c r="BC3" s="8" t="s">
        <v>42</v>
      </c>
      <c r="BD3" s="9" t="s">
        <v>35</v>
      </c>
      <c r="BE3" s="9" t="s">
        <v>36</v>
      </c>
      <c r="BF3" s="9" t="s">
        <v>37</v>
      </c>
      <c r="BG3" s="9" t="s">
        <v>38</v>
      </c>
      <c r="BH3" s="9" t="s">
        <v>39</v>
      </c>
      <c r="BI3" s="10" t="s">
        <v>40</v>
      </c>
      <c r="BJ3" s="9" t="s">
        <v>41</v>
      </c>
      <c r="BK3" s="9" t="s">
        <v>42</v>
      </c>
      <c r="BL3" s="14" t="s">
        <v>30</v>
      </c>
      <c r="BM3" s="8" t="s">
        <v>31</v>
      </c>
      <c r="BN3" s="5" t="s">
        <v>43</v>
      </c>
      <c r="BO3" s="5" t="s">
        <v>44</v>
      </c>
      <c r="BP3" s="5" t="s">
        <v>45</v>
      </c>
      <c r="BQ3" s="4" t="s">
        <v>46</v>
      </c>
      <c r="BR3" s="5" t="s">
        <v>47</v>
      </c>
      <c r="BS3" s="5" t="s">
        <v>48</v>
      </c>
      <c r="BT3" s="5" t="s">
        <v>49</v>
      </c>
      <c r="BU3" s="4" t="s">
        <v>50</v>
      </c>
      <c r="BV3" s="8" t="s">
        <v>51</v>
      </c>
      <c r="BW3" s="5" t="s">
        <v>52</v>
      </c>
      <c r="BX3" s="5" t="s">
        <v>53</v>
      </c>
      <c r="BY3" s="5" t="s">
        <v>54</v>
      </c>
      <c r="BZ3" s="4" t="s">
        <v>55</v>
      </c>
      <c r="CA3" s="5" t="s">
        <v>56</v>
      </c>
      <c r="CB3" s="5" t="s">
        <v>57</v>
      </c>
      <c r="CC3" s="5" t="s">
        <v>58</v>
      </c>
      <c r="CD3" s="4" t="s">
        <v>59</v>
      </c>
      <c r="CE3" s="8" t="s">
        <v>60</v>
      </c>
      <c r="CF3" s="5" t="s">
        <v>61</v>
      </c>
      <c r="CG3" s="5" t="s">
        <v>62</v>
      </c>
      <c r="CH3" s="5" t="s">
        <v>63</v>
      </c>
      <c r="CI3" s="4" t="s">
        <v>64</v>
      </c>
      <c r="CJ3" s="5" t="s">
        <v>65</v>
      </c>
      <c r="CK3" s="5" t="s">
        <v>66</v>
      </c>
      <c r="CL3" s="5" t="s">
        <v>67</v>
      </c>
      <c r="CM3" s="4" t="s">
        <v>68</v>
      </c>
      <c r="CN3" s="5" t="s">
        <v>69</v>
      </c>
      <c r="CO3" s="6"/>
    </row>
    <row r="4" spans="1:93">
      <c r="A4" s="2">
        <v>1</v>
      </c>
      <c r="B4" s="2" t="s">
        <v>70</v>
      </c>
      <c r="C4" s="1" t="s">
        <v>71</v>
      </c>
      <c r="D4" s="1" t="s">
        <v>72</v>
      </c>
      <c r="E4" s="2" t="s">
        <v>72</v>
      </c>
      <c r="F4" s="117">
        <v>2022</v>
      </c>
      <c r="G4" s="117">
        <v>11</v>
      </c>
      <c r="H4" s="117">
        <v>14</v>
      </c>
      <c r="I4" s="117"/>
      <c r="J4" s="117"/>
      <c r="K4" s="118"/>
      <c r="L4" s="121">
        <v>2023</v>
      </c>
      <c r="M4" s="121">
        <v>1</v>
      </c>
      <c r="N4" s="121">
        <v>23</v>
      </c>
      <c r="O4" s="121"/>
      <c r="P4" s="121"/>
      <c r="Q4" s="122"/>
      <c r="R4" s="1">
        <v>3</v>
      </c>
      <c r="S4" s="1">
        <v>1999</v>
      </c>
      <c r="T4" s="1">
        <v>23</v>
      </c>
      <c r="U4" s="1" t="s">
        <v>73</v>
      </c>
      <c r="V4" s="1" t="s">
        <v>74</v>
      </c>
      <c r="W4" s="1" t="s">
        <v>74</v>
      </c>
      <c r="Y4" s="2">
        <v>1</v>
      </c>
      <c r="AA4" s="2">
        <v>120</v>
      </c>
      <c r="AB4" s="2">
        <v>7</v>
      </c>
      <c r="AC4" s="1" t="s">
        <v>75</v>
      </c>
      <c r="AE4" s="2" t="s">
        <v>74</v>
      </c>
      <c r="AF4" s="1">
        <v>30</v>
      </c>
      <c r="AG4" s="1">
        <v>139</v>
      </c>
      <c r="AH4" s="1">
        <v>255</v>
      </c>
      <c r="AI4" s="1">
        <v>0.60199999999999998</v>
      </c>
      <c r="AJ4" s="1">
        <v>1</v>
      </c>
      <c r="AK4" s="2">
        <v>1E-3</v>
      </c>
      <c r="AL4" s="1">
        <v>47.8</v>
      </c>
      <c r="AM4" s="2">
        <v>12.9</v>
      </c>
      <c r="AN4" s="1">
        <v>30</v>
      </c>
      <c r="AO4" s="1">
        <v>143</v>
      </c>
      <c r="AP4" s="1">
        <v>163</v>
      </c>
      <c r="AQ4" s="1">
        <v>0.59099999999999997</v>
      </c>
      <c r="AR4" s="1">
        <v>1</v>
      </c>
      <c r="AS4" s="2">
        <v>1E-3</v>
      </c>
      <c r="AT4" s="1">
        <v>46.9</v>
      </c>
      <c r="AU4" s="2">
        <v>11.5</v>
      </c>
      <c r="AV4" s="1">
        <v>29</v>
      </c>
      <c r="AW4" s="1">
        <v>145</v>
      </c>
      <c r="AX4" s="1">
        <v>138</v>
      </c>
      <c r="AY4" s="1">
        <v>0.58699999999999997</v>
      </c>
      <c r="AZ4" s="1">
        <v>1</v>
      </c>
      <c r="BA4" s="2">
        <v>1E-3</v>
      </c>
      <c r="BB4" s="1">
        <v>47.2</v>
      </c>
      <c r="BC4" s="2">
        <v>11.1</v>
      </c>
      <c r="BD4" s="15"/>
      <c r="BE4" s="15"/>
      <c r="BF4" s="15"/>
      <c r="BG4" s="15"/>
      <c r="BH4" s="15"/>
      <c r="BI4" s="16"/>
      <c r="BJ4" s="15"/>
      <c r="BK4" s="15"/>
      <c r="BL4" s="13">
        <v>15</v>
      </c>
      <c r="BN4" s="11">
        <v>62</v>
      </c>
      <c r="BO4" s="11">
        <v>256</v>
      </c>
      <c r="BP4" s="11">
        <v>134</v>
      </c>
      <c r="BQ4" s="11">
        <v>128</v>
      </c>
      <c r="BR4" s="11">
        <v>27</v>
      </c>
      <c r="BS4" s="11">
        <v>128</v>
      </c>
      <c r="BT4" s="11">
        <v>106</v>
      </c>
      <c r="BU4" s="43">
        <v>256</v>
      </c>
      <c r="BV4" s="2">
        <v>415</v>
      </c>
      <c r="BW4" s="11">
        <v>59</v>
      </c>
      <c r="BX4" s="11">
        <v>256</v>
      </c>
      <c r="BY4" s="11">
        <v>116</v>
      </c>
      <c r="BZ4" s="11">
        <v>128</v>
      </c>
      <c r="CA4" s="11">
        <v>28</v>
      </c>
      <c r="CB4" s="11">
        <v>128</v>
      </c>
      <c r="CC4" s="11">
        <v>126</v>
      </c>
      <c r="CD4" s="43">
        <v>256</v>
      </c>
      <c r="CE4" s="2">
        <v>313</v>
      </c>
      <c r="CJ4" s="17">
        <v>30</v>
      </c>
      <c r="CK4" s="17">
        <v>128</v>
      </c>
      <c r="CL4" s="17">
        <v>149</v>
      </c>
      <c r="CM4" s="29">
        <v>128</v>
      </c>
      <c r="CN4" s="1">
        <v>482</v>
      </c>
    </row>
    <row r="5" spans="1:93">
      <c r="A5" s="2">
        <v>1</v>
      </c>
      <c r="AF5" s="1">
        <v>30</v>
      </c>
      <c r="AG5" s="1">
        <v>138</v>
      </c>
      <c r="AH5" s="1">
        <v>181</v>
      </c>
      <c r="AI5" s="1">
        <v>0.60499999999999998</v>
      </c>
      <c r="AJ5" s="1">
        <v>1</v>
      </c>
      <c r="AK5" s="2">
        <v>1E-3</v>
      </c>
      <c r="AL5" s="1">
        <v>45.8</v>
      </c>
      <c r="AM5" s="2">
        <v>14.5</v>
      </c>
      <c r="AN5" s="1">
        <v>30</v>
      </c>
      <c r="AO5" s="1">
        <v>138</v>
      </c>
      <c r="AP5" s="1">
        <v>207</v>
      </c>
      <c r="AQ5" s="1">
        <v>0.60499999999999998</v>
      </c>
      <c r="AR5" s="1">
        <v>1</v>
      </c>
      <c r="AS5" s="2">
        <v>1E-3</v>
      </c>
      <c r="AT5" s="1">
        <v>46.7</v>
      </c>
      <c r="AU5" s="18">
        <v>12</v>
      </c>
      <c r="AV5" s="1">
        <v>30</v>
      </c>
      <c r="AW5" s="1">
        <v>143</v>
      </c>
      <c r="AX5" s="1">
        <v>141</v>
      </c>
      <c r="AY5" s="1">
        <v>0.59099999999999997</v>
      </c>
      <c r="AZ5" s="1">
        <v>1</v>
      </c>
      <c r="BA5" s="2">
        <v>1E-3</v>
      </c>
      <c r="BB5" s="1">
        <v>46.7</v>
      </c>
      <c r="BC5" s="2">
        <v>11.1</v>
      </c>
      <c r="BD5" s="15"/>
      <c r="BE5" s="15"/>
      <c r="BF5" s="15"/>
      <c r="BG5" s="15"/>
      <c r="BH5" s="15"/>
      <c r="BI5" s="16"/>
      <c r="BJ5" s="15"/>
      <c r="BK5" s="15"/>
      <c r="BN5" s="11">
        <v>57</v>
      </c>
      <c r="BO5" s="11">
        <v>256</v>
      </c>
      <c r="BP5" s="11">
        <v>120</v>
      </c>
      <c r="BQ5" s="11">
        <v>256</v>
      </c>
      <c r="BR5" s="11">
        <v>27</v>
      </c>
      <c r="BS5" s="11">
        <v>128</v>
      </c>
      <c r="BT5" s="11">
        <v>105</v>
      </c>
      <c r="BU5" s="43">
        <v>128</v>
      </c>
      <c r="BV5" s="2">
        <v>486</v>
      </c>
      <c r="BW5" s="11">
        <v>71</v>
      </c>
      <c r="BX5" s="11">
        <v>256</v>
      </c>
      <c r="BY5" s="11">
        <v>121</v>
      </c>
      <c r="BZ5" s="11">
        <v>256</v>
      </c>
      <c r="CA5" s="11">
        <v>22</v>
      </c>
      <c r="CB5" s="11">
        <v>128</v>
      </c>
      <c r="CC5" s="11">
        <v>122</v>
      </c>
      <c r="CD5" s="43">
        <v>128</v>
      </c>
      <c r="CE5" s="2">
        <v>532</v>
      </c>
      <c r="CJ5" s="17">
        <v>27</v>
      </c>
      <c r="CK5" s="17">
        <v>128</v>
      </c>
      <c r="CL5" s="17">
        <v>143</v>
      </c>
      <c r="CM5" s="29">
        <v>128</v>
      </c>
      <c r="CN5" s="1">
        <v>557</v>
      </c>
    </row>
    <row r="6" spans="1:93">
      <c r="A6" s="2">
        <v>1</v>
      </c>
      <c r="AF6" s="1">
        <v>30</v>
      </c>
      <c r="AG6" s="1">
        <v>139</v>
      </c>
      <c r="AH6" s="1">
        <v>170</v>
      </c>
      <c r="AI6" s="1">
        <v>0.60299999999999998</v>
      </c>
      <c r="AJ6" s="1">
        <v>1</v>
      </c>
      <c r="AK6" s="2">
        <v>1E-3</v>
      </c>
      <c r="AL6" s="1">
        <v>43.8</v>
      </c>
      <c r="AM6" s="2">
        <v>13.8</v>
      </c>
      <c r="AN6" s="1">
        <v>30</v>
      </c>
      <c r="AO6" s="1">
        <v>139</v>
      </c>
      <c r="AP6" s="1">
        <v>169</v>
      </c>
      <c r="AQ6" s="1">
        <v>0.60299999999999998</v>
      </c>
      <c r="AR6" s="1">
        <v>1</v>
      </c>
      <c r="AS6" s="2">
        <v>1E-3</v>
      </c>
      <c r="AT6" s="1">
        <v>47.5</v>
      </c>
      <c r="AU6" s="2">
        <v>12.7</v>
      </c>
      <c r="AV6" s="1">
        <v>30</v>
      </c>
      <c r="AW6" s="1">
        <v>141</v>
      </c>
      <c r="AX6" s="1">
        <v>162</v>
      </c>
      <c r="AY6" s="1">
        <v>0.59599999999999997</v>
      </c>
      <c r="AZ6" s="1">
        <v>1</v>
      </c>
      <c r="BA6" s="2">
        <v>1E-3</v>
      </c>
      <c r="BB6" s="1">
        <v>47.2</v>
      </c>
      <c r="BC6" s="2">
        <v>11.3</v>
      </c>
      <c r="BD6" s="15"/>
      <c r="BE6" s="15"/>
      <c r="BF6" s="15"/>
      <c r="BG6" s="15"/>
      <c r="BH6" s="15"/>
      <c r="BI6" s="16"/>
      <c r="BJ6" s="15"/>
      <c r="BK6" s="15"/>
      <c r="BN6" s="11">
        <v>59</v>
      </c>
      <c r="BO6" s="11">
        <v>256</v>
      </c>
      <c r="BP6" s="11">
        <v>123</v>
      </c>
      <c r="BQ6" s="11">
        <v>256</v>
      </c>
      <c r="BR6" s="11">
        <v>28</v>
      </c>
      <c r="BS6" s="11">
        <v>128</v>
      </c>
      <c r="BT6" s="11">
        <v>130</v>
      </c>
      <c r="BU6" s="43">
        <v>128</v>
      </c>
      <c r="BV6" s="2">
        <v>624</v>
      </c>
      <c r="BW6" s="11">
        <v>59</v>
      </c>
      <c r="BX6" s="11">
        <v>256</v>
      </c>
      <c r="BY6" s="11">
        <v>106</v>
      </c>
      <c r="BZ6" s="11">
        <v>256</v>
      </c>
      <c r="CA6" s="11">
        <v>23</v>
      </c>
      <c r="CB6" s="11">
        <v>128</v>
      </c>
      <c r="CC6" s="11">
        <v>151</v>
      </c>
      <c r="CD6" s="43">
        <v>128</v>
      </c>
      <c r="CE6" s="2">
        <v>592</v>
      </c>
      <c r="CJ6" s="17">
        <v>27</v>
      </c>
      <c r="CK6" s="17">
        <v>128</v>
      </c>
      <c r="CL6" s="17">
        <v>130</v>
      </c>
      <c r="CM6" s="29">
        <v>128</v>
      </c>
      <c r="CN6" s="1">
        <v>497</v>
      </c>
    </row>
    <row r="7" spans="1:93">
      <c r="A7" s="2">
        <v>1</v>
      </c>
      <c r="AF7" s="1">
        <v>30</v>
      </c>
      <c r="AG7" s="1">
        <v>139</v>
      </c>
      <c r="AH7" s="1">
        <v>194</v>
      </c>
      <c r="AI7" s="1">
        <v>0.60299999999999998</v>
      </c>
      <c r="AJ7" s="1">
        <v>1</v>
      </c>
      <c r="AK7" s="2">
        <v>1E-3</v>
      </c>
      <c r="AL7" s="1">
        <v>46.4</v>
      </c>
      <c r="AM7" s="2">
        <v>12.2</v>
      </c>
      <c r="AN7" s="1">
        <v>30</v>
      </c>
      <c r="AO7" s="1">
        <v>143</v>
      </c>
      <c r="AP7" s="1">
        <v>178</v>
      </c>
      <c r="AQ7" s="1">
        <v>0.59199999999999997</v>
      </c>
      <c r="AR7" s="1">
        <v>1</v>
      </c>
      <c r="AS7" s="2">
        <v>1E-3</v>
      </c>
      <c r="AT7" s="1">
        <v>46.1</v>
      </c>
      <c r="AU7" s="2">
        <v>12.7</v>
      </c>
      <c r="AV7" s="1">
        <v>30</v>
      </c>
      <c r="AW7" s="1">
        <v>143</v>
      </c>
      <c r="AX7" s="1">
        <v>153</v>
      </c>
      <c r="AY7" s="19">
        <v>0.59</v>
      </c>
      <c r="AZ7" s="1">
        <v>1</v>
      </c>
      <c r="BA7" s="2">
        <v>1E-3</v>
      </c>
      <c r="BB7" s="1">
        <v>47.2</v>
      </c>
      <c r="BC7" s="2">
        <v>11.3</v>
      </c>
      <c r="BD7" s="15"/>
      <c r="BE7" s="15"/>
      <c r="BF7" s="15"/>
      <c r="BG7" s="15"/>
      <c r="BH7" s="15"/>
      <c r="BI7" s="16"/>
      <c r="BJ7" s="15"/>
      <c r="BK7" s="15"/>
      <c r="BN7" s="11">
        <v>58</v>
      </c>
      <c r="BO7" s="11">
        <v>256</v>
      </c>
      <c r="BP7" s="11">
        <v>139</v>
      </c>
      <c r="BQ7" s="11">
        <v>256</v>
      </c>
      <c r="BR7" s="11">
        <v>27</v>
      </c>
      <c r="BS7" s="11">
        <v>128</v>
      </c>
      <c r="BT7" s="11">
        <v>117</v>
      </c>
      <c r="BU7" s="43">
        <v>128</v>
      </c>
      <c r="BV7" s="2">
        <v>547</v>
      </c>
      <c r="BW7" s="11">
        <v>54</v>
      </c>
      <c r="BX7" s="11">
        <v>256</v>
      </c>
      <c r="BY7" s="11">
        <v>134</v>
      </c>
      <c r="BZ7" s="11">
        <v>256</v>
      </c>
      <c r="CA7" s="11">
        <v>25</v>
      </c>
      <c r="CB7" s="11">
        <v>128</v>
      </c>
      <c r="CC7" s="11">
        <v>131</v>
      </c>
      <c r="CD7" s="43">
        <v>128</v>
      </c>
      <c r="CE7" s="2">
        <v>572</v>
      </c>
      <c r="CJ7" s="17">
        <v>27</v>
      </c>
      <c r="CK7" s="17">
        <v>128</v>
      </c>
      <c r="CL7" s="17">
        <v>103</v>
      </c>
      <c r="CM7" s="29">
        <v>128</v>
      </c>
      <c r="CN7" s="1">
        <v>587</v>
      </c>
    </row>
    <row r="8" spans="1:93" s="5" customFormat="1">
      <c r="A8" s="2">
        <v>1</v>
      </c>
      <c r="B8" s="4"/>
      <c r="E8" s="4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2"/>
      <c r="Y8" s="4"/>
      <c r="Z8" s="4"/>
      <c r="AA8" s="4"/>
      <c r="AB8" s="4"/>
      <c r="AE8" s="4"/>
      <c r="AF8" s="5">
        <v>30</v>
      </c>
      <c r="AG8" s="5">
        <v>139</v>
      </c>
      <c r="AH8" s="5">
        <v>157</v>
      </c>
      <c r="AI8" s="5">
        <v>0.60299999999999998</v>
      </c>
      <c r="AJ8" s="5">
        <v>1</v>
      </c>
      <c r="AK8" s="4">
        <v>1E-3</v>
      </c>
      <c r="AL8" s="5">
        <v>46.7</v>
      </c>
      <c r="AM8" s="4">
        <v>11.5</v>
      </c>
      <c r="AN8" s="5">
        <v>30</v>
      </c>
      <c r="AO8" s="5">
        <v>141</v>
      </c>
      <c r="AP8" s="5">
        <v>158</v>
      </c>
      <c r="AQ8" s="5">
        <v>0.59799999999999998</v>
      </c>
      <c r="AR8" s="5">
        <v>1</v>
      </c>
      <c r="AS8" s="4">
        <v>1E-3</v>
      </c>
      <c r="AT8" s="5">
        <v>46.4</v>
      </c>
      <c r="AU8" s="4">
        <v>12.7</v>
      </c>
      <c r="AV8" s="5">
        <v>29</v>
      </c>
      <c r="AW8" s="5">
        <v>144</v>
      </c>
      <c r="AX8" s="5">
        <v>163</v>
      </c>
      <c r="AY8" s="5">
        <v>0.58899999999999997</v>
      </c>
      <c r="AZ8" s="5">
        <v>1</v>
      </c>
      <c r="BA8" s="4">
        <v>1E-3</v>
      </c>
      <c r="BB8" s="5">
        <v>47.5</v>
      </c>
      <c r="BC8" s="4">
        <v>10.8</v>
      </c>
      <c r="BD8" s="21"/>
      <c r="BE8" s="21"/>
      <c r="BF8" s="21"/>
      <c r="BG8" s="21"/>
      <c r="BH8" s="21"/>
      <c r="BI8" s="22"/>
      <c r="BJ8" s="21"/>
      <c r="BK8" s="21"/>
      <c r="BL8" s="20"/>
      <c r="BM8" s="4"/>
      <c r="BN8" s="5">
        <v>62</v>
      </c>
      <c r="BO8" s="5">
        <v>256</v>
      </c>
      <c r="BP8" s="5">
        <v>107</v>
      </c>
      <c r="BQ8" s="4">
        <v>256</v>
      </c>
      <c r="BR8" s="12">
        <v>28</v>
      </c>
      <c r="BS8" s="12">
        <v>128</v>
      </c>
      <c r="BT8" s="12">
        <v>116</v>
      </c>
      <c r="BU8" s="44">
        <v>128</v>
      </c>
      <c r="BV8" s="4">
        <v>632</v>
      </c>
      <c r="BW8" s="12">
        <v>52</v>
      </c>
      <c r="BX8" s="12">
        <v>256</v>
      </c>
      <c r="BY8" s="12">
        <v>104</v>
      </c>
      <c r="BZ8" s="12">
        <v>256</v>
      </c>
      <c r="CA8" s="12">
        <v>26</v>
      </c>
      <c r="CB8" s="12">
        <v>128</v>
      </c>
      <c r="CC8" s="12">
        <v>111</v>
      </c>
      <c r="CD8" s="44">
        <v>128</v>
      </c>
      <c r="CE8" s="4">
        <v>507</v>
      </c>
      <c r="CI8" s="4"/>
      <c r="CJ8" s="23">
        <v>33</v>
      </c>
      <c r="CK8" s="23">
        <v>128</v>
      </c>
      <c r="CL8" s="23">
        <v>124</v>
      </c>
      <c r="CM8" s="30">
        <v>128</v>
      </c>
      <c r="CN8" s="5">
        <v>561</v>
      </c>
      <c r="CO8" s="6"/>
    </row>
    <row r="9" spans="1:93">
      <c r="A9" s="2">
        <v>2</v>
      </c>
      <c r="B9" s="2" t="s">
        <v>76</v>
      </c>
      <c r="C9" s="1" t="s">
        <v>77</v>
      </c>
      <c r="D9" s="1" t="s">
        <v>72</v>
      </c>
      <c r="E9" s="2" t="s">
        <v>72</v>
      </c>
      <c r="F9" s="117">
        <v>2022</v>
      </c>
      <c r="G9" s="117">
        <v>11</v>
      </c>
      <c r="H9" s="117">
        <v>14</v>
      </c>
      <c r="I9" s="117"/>
      <c r="J9" s="117"/>
      <c r="K9" s="118"/>
      <c r="L9" s="121">
        <v>2023</v>
      </c>
      <c r="M9" s="121">
        <v>1</v>
      </c>
      <c r="N9" s="121">
        <v>23</v>
      </c>
      <c r="O9" s="121"/>
      <c r="P9" s="121"/>
      <c r="Q9" s="122"/>
      <c r="R9" s="1">
        <v>1</v>
      </c>
      <c r="S9" s="1">
        <v>2002</v>
      </c>
      <c r="T9" s="1">
        <v>20</v>
      </c>
      <c r="U9" s="1" t="s">
        <v>78</v>
      </c>
      <c r="V9" s="1" t="s">
        <v>74</v>
      </c>
      <c r="W9" s="1" t="s">
        <v>72</v>
      </c>
      <c r="X9" s="1" t="s">
        <v>79</v>
      </c>
      <c r="Y9" s="2">
        <v>1</v>
      </c>
      <c r="AA9" s="2">
        <v>120</v>
      </c>
      <c r="AB9" s="2">
        <v>7</v>
      </c>
      <c r="AC9" s="1" t="s">
        <v>75</v>
      </c>
      <c r="AE9" s="2" t="s">
        <v>74</v>
      </c>
      <c r="AF9" s="1">
        <v>29</v>
      </c>
      <c r="AG9" s="1">
        <v>145</v>
      </c>
      <c r="AH9" s="1">
        <v>207</v>
      </c>
      <c r="AI9" s="1">
        <v>0.58599999999999997</v>
      </c>
      <c r="AJ9" s="1">
        <v>1</v>
      </c>
      <c r="AK9" s="2">
        <v>1E-3</v>
      </c>
      <c r="AL9" s="1">
        <v>46.7</v>
      </c>
      <c r="AM9" s="2">
        <v>11.5</v>
      </c>
      <c r="AN9" s="1">
        <v>30</v>
      </c>
      <c r="AO9" s="1">
        <v>137</v>
      </c>
      <c r="AP9" s="1">
        <v>143</v>
      </c>
      <c r="AQ9" s="1">
        <v>0.60899999999999999</v>
      </c>
      <c r="AR9" s="1">
        <v>1</v>
      </c>
      <c r="AS9" s="2">
        <v>1E-3</v>
      </c>
      <c r="AT9" s="1">
        <v>47.5</v>
      </c>
      <c r="AU9" s="2">
        <v>11.6</v>
      </c>
      <c r="AV9" s="1">
        <v>30</v>
      </c>
      <c r="AW9" s="1">
        <v>143</v>
      </c>
      <c r="AX9" s="1">
        <v>137</v>
      </c>
      <c r="AY9" s="1">
        <v>0.59</v>
      </c>
      <c r="AZ9" s="1">
        <v>1</v>
      </c>
      <c r="BA9" s="2">
        <v>1E-3</v>
      </c>
      <c r="BB9" s="1">
        <v>43.2</v>
      </c>
      <c r="BC9" s="2">
        <v>12.4</v>
      </c>
      <c r="BD9" s="15"/>
      <c r="BE9" s="15"/>
      <c r="BF9" s="15"/>
      <c r="BG9" s="15"/>
      <c r="BH9" s="15"/>
      <c r="BI9" s="16"/>
      <c r="BJ9" s="15"/>
      <c r="BK9" s="15"/>
      <c r="BL9" s="13">
        <v>15</v>
      </c>
      <c r="BN9" s="11">
        <v>87</v>
      </c>
      <c r="BO9" s="11">
        <v>256</v>
      </c>
      <c r="BP9" s="11">
        <v>140</v>
      </c>
      <c r="BQ9" s="11">
        <v>128</v>
      </c>
      <c r="BR9" s="11">
        <v>30</v>
      </c>
      <c r="BS9" s="11">
        <v>128</v>
      </c>
      <c r="BT9" s="11">
        <v>149</v>
      </c>
      <c r="BU9" s="43">
        <v>256</v>
      </c>
      <c r="BV9" s="2">
        <v>499</v>
      </c>
      <c r="BW9" s="11">
        <v>76</v>
      </c>
      <c r="BX9" s="11">
        <v>256</v>
      </c>
      <c r="BY9" s="11">
        <v>142</v>
      </c>
      <c r="BZ9" s="11">
        <v>128</v>
      </c>
      <c r="CA9" s="11">
        <v>31</v>
      </c>
      <c r="CB9" s="11">
        <v>128</v>
      </c>
      <c r="CC9" s="11">
        <v>145</v>
      </c>
      <c r="CD9" s="43">
        <v>256</v>
      </c>
      <c r="CE9" s="2">
        <v>504</v>
      </c>
      <c r="CJ9" s="1">
        <v>35</v>
      </c>
      <c r="CK9" s="1">
        <v>128</v>
      </c>
      <c r="CL9" s="1">
        <v>140</v>
      </c>
      <c r="CM9" s="2">
        <v>128</v>
      </c>
      <c r="CN9" s="1">
        <v>412</v>
      </c>
    </row>
    <row r="10" spans="1:93">
      <c r="A10" s="2">
        <v>2</v>
      </c>
      <c r="AF10" s="1">
        <v>30</v>
      </c>
      <c r="AG10" s="1">
        <v>143</v>
      </c>
      <c r="AH10" s="1">
        <v>162</v>
      </c>
      <c r="AI10" s="1">
        <v>0.59199999999999997</v>
      </c>
      <c r="AJ10" s="1">
        <v>1</v>
      </c>
      <c r="AK10" s="2">
        <v>1E-3</v>
      </c>
      <c r="AL10" s="1">
        <v>46.9</v>
      </c>
      <c r="AM10" s="2">
        <v>11.6</v>
      </c>
      <c r="AN10" s="1">
        <v>29</v>
      </c>
      <c r="AO10" s="1">
        <v>144</v>
      </c>
      <c r="AP10" s="1">
        <v>166</v>
      </c>
      <c r="AQ10" s="1">
        <v>0.59</v>
      </c>
      <c r="AR10" s="1">
        <v>1</v>
      </c>
      <c r="AS10" s="2">
        <v>1E-3</v>
      </c>
      <c r="AT10" s="1">
        <v>46.4</v>
      </c>
      <c r="AU10" s="2">
        <v>12.5</v>
      </c>
      <c r="AV10" s="1">
        <v>29</v>
      </c>
      <c r="AW10" s="1">
        <v>144</v>
      </c>
      <c r="AX10" s="1">
        <v>177</v>
      </c>
      <c r="AY10" s="1">
        <v>0.58899999999999997</v>
      </c>
      <c r="AZ10" s="1">
        <v>1</v>
      </c>
      <c r="BA10" s="2">
        <v>1E-3</v>
      </c>
      <c r="BB10" s="1">
        <v>46.4</v>
      </c>
      <c r="BC10" s="2">
        <v>11.5</v>
      </c>
      <c r="BD10" s="15"/>
      <c r="BE10" s="15"/>
      <c r="BF10" s="15"/>
      <c r="BG10" s="15"/>
      <c r="BH10" s="15"/>
      <c r="BI10" s="16"/>
      <c r="BJ10" s="15"/>
      <c r="BK10" s="15"/>
      <c r="BN10" s="11">
        <v>123</v>
      </c>
      <c r="BO10" s="11">
        <v>256</v>
      </c>
      <c r="BP10" s="11">
        <v>146</v>
      </c>
      <c r="BQ10" s="11">
        <v>256</v>
      </c>
      <c r="BR10" s="11">
        <v>30</v>
      </c>
      <c r="BS10" s="11">
        <v>128</v>
      </c>
      <c r="BT10" s="11">
        <v>143</v>
      </c>
      <c r="BU10" s="43">
        <v>128</v>
      </c>
      <c r="BV10" s="2">
        <v>539</v>
      </c>
      <c r="BW10" s="11">
        <v>79</v>
      </c>
      <c r="BX10" s="11">
        <v>256</v>
      </c>
      <c r="BY10" s="11">
        <v>109</v>
      </c>
      <c r="BZ10" s="11">
        <v>256</v>
      </c>
      <c r="CA10" s="11">
        <v>35</v>
      </c>
      <c r="CB10" s="11">
        <v>128</v>
      </c>
      <c r="CC10" s="11">
        <v>109</v>
      </c>
      <c r="CD10" s="43">
        <v>128</v>
      </c>
      <c r="CE10" s="2">
        <v>627</v>
      </c>
      <c r="CJ10" s="1">
        <v>34</v>
      </c>
      <c r="CK10" s="1">
        <v>128</v>
      </c>
      <c r="CL10" s="1">
        <v>146</v>
      </c>
      <c r="CM10" s="2">
        <v>128</v>
      </c>
      <c r="CN10" s="1">
        <v>447</v>
      </c>
    </row>
    <row r="11" spans="1:93">
      <c r="A11" s="2">
        <v>2</v>
      </c>
      <c r="AF11" s="1">
        <v>29</v>
      </c>
      <c r="AG11" s="1">
        <v>145</v>
      </c>
      <c r="AH11" s="1">
        <v>183</v>
      </c>
      <c r="AI11" s="1">
        <v>0.58599999999999997</v>
      </c>
      <c r="AJ11" s="1">
        <v>1</v>
      </c>
      <c r="AK11" s="2">
        <v>1E-3</v>
      </c>
      <c r="AL11" s="1">
        <v>46.9</v>
      </c>
      <c r="AM11" s="2">
        <v>11.5</v>
      </c>
      <c r="AN11" s="1">
        <v>30</v>
      </c>
      <c r="AO11" s="1">
        <v>142</v>
      </c>
      <c r="AP11" s="1">
        <v>152</v>
      </c>
      <c r="AQ11" s="1">
        <v>0.59399999999999997</v>
      </c>
      <c r="AR11" s="1">
        <v>1</v>
      </c>
      <c r="AS11" s="2">
        <v>1E-3</v>
      </c>
      <c r="AT11" s="1">
        <v>46.7</v>
      </c>
      <c r="AU11" s="2">
        <v>13.4</v>
      </c>
      <c r="AV11" s="1">
        <v>30</v>
      </c>
      <c r="AW11" s="1">
        <v>142</v>
      </c>
      <c r="AX11" s="1">
        <v>165</v>
      </c>
      <c r="AY11" s="1">
        <v>0.59499999999999997</v>
      </c>
      <c r="AZ11" s="1">
        <v>1</v>
      </c>
      <c r="BA11" s="2">
        <v>1E-3</v>
      </c>
      <c r="BB11" s="1">
        <v>45.8</v>
      </c>
      <c r="BC11" s="2">
        <v>11.8</v>
      </c>
      <c r="BD11" s="15"/>
      <c r="BE11" s="15"/>
      <c r="BF11" s="15"/>
      <c r="BG11" s="15"/>
      <c r="BH11" s="15"/>
      <c r="BI11" s="16"/>
      <c r="BJ11" s="15"/>
      <c r="BK11" s="15"/>
      <c r="BN11" s="11">
        <v>93</v>
      </c>
      <c r="BO11" s="11">
        <v>256</v>
      </c>
      <c r="BP11" s="11">
        <v>119</v>
      </c>
      <c r="BQ11" s="11">
        <v>256</v>
      </c>
      <c r="BR11" s="11">
        <v>32</v>
      </c>
      <c r="BS11" s="11">
        <v>128</v>
      </c>
      <c r="BT11" s="11">
        <v>130</v>
      </c>
      <c r="BU11" s="43">
        <v>128</v>
      </c>
      <c r="BV11" s="2">
        <v>502</v>
      </c>
      <c r="BW11" s="11">
        <v>74</v>
      </c>
      <c r="BX11" s="11">
        <v>256</v>
      </c>
      <c r="BY11" s="11">
        <v>140</v>
      </c>
      <c r="BZ11" s="11">
        <v>256</v>
      </c>
      <c r="CA11" s="11">
        <v>34</v>
      </c>
      <c r="CB11" s="11">
        <v>128</v>
      </c>
      <c r="CC11" s="11">
        <v>127</v>
      </c>
      <c r="CD11" s="43">
        <v>128</v>
      </c>
      <c r="CE11" s="2">
        <v>632</v>
      </c>
      <c r="CJ11" s="1">
        <v>25</v>
      </c>
      <c r="CK11" s="1">
        <v>128</v>
      </c>
      <c r="CL11" s="1">
        <v>119</v>
      </c>
      <c r="CM11" s="2">
        <v>128</v>
      </c>
      <c r="CN11" s="1">
        <v>728</v>
      </c>
    </row>
    <row r="12" spans="1:93">
      <c r="A12" s="2">
        <v>2</v>
      </c>
      <c r="AF12" s="1">
        <v>29</v>
      </c>
      <c r="AG12" s="1">
        <v>145</v>
      </c>
      <c r="AH12" s="1">
        <v>178</v>
      </c>
      <c r="AI12" s="1">
        <v>0.58599999999999997</v>
      </c>
      <c r="AJ12" s="1">
        <v>1</v>
      </c>
      <c r="AK12" s="2">
        <v>1E-3</v>
      </c>
      <c r="AL12" s="1">
        <v>46.4</v>
      </c>
      <c r="AM12" s="2">
        <v>11.8</v>
      </c>
      <c r="AN12" s="1">
        <v>30</v>
      </c>
      <c r="AO12" s="1">
        <v>138</v>
      </c>
      <c r="AP12" s="1">
        <v>168</v>
      </c>
      <c r="AQ12" s="1">
        <v>0.60599999999999998</v>
      </c>
      <c r="AR12" s="1">
        <v>1</v>
      </c>
      <c r="AS12" s="2">
        <v>1E-3</v>
      </c>
      <c r="AT12" s="1">
        <v>48.4</v>
      </c>
      <c r="AU12" s="2">
        <v>11.8</v>
      </c>
      <c r="AV12" s="1">
        <v>30</v>
      </c>
      <c r="AW12" s="1">
        <v>144</v>
      </c>
      <c r="AX12" s="1">
        <v>143</v>
      </c>
      <c r="AY12" s="1">
        <v>0.59</v>
      </c>
      <c r="AZ12" s="1">
        <v>1</v>
      </c>
      <c r="BA12" s="2">
        <v>1E-3</v>
      </c>
      <c r="BB12" s="1">
        <v>46.1</v>
      </c>
      <c r="BC12" s="2">
        <v>12.2</v>
      </c>
      <c r="BD12" s="15"/>
      <c r="BE12" s="15"/>
      <c r="BF12" s="15"/>
      <c r="BG12" s="15"/>
      <c r="BH12" s="15"/>
      <c r="BI12" s="16"/>
      <c r="BJ12" s="15"/>
      <c r="BK12" s="15"/>
      <c r="BN12" s="11">
        <v>71</v>
      </c>
      <c r="BO12" s="11">
        <v>256</v>
      </c>
      <c r="BP12" s="11">
        <v>109</v>
      </c>
      <c r="BQ12" s="11">
        <v>256</v>
      </c>
      <c r="BR12" s="11">
        <v>34</v>
      </c>
      <c r="BS12" s="11">
        <v>128</v>
      </c>
      <c r="BT12" s="11">
        <v>103</v>
      </c>
      <c r="BU12" s="43">
        <v>128</v>
      </c>
      <c r="BV12" s="2">
        <v>492</v>
      </c>
      <c r="BW12" s="11">
        <v>83</v>
      </c>
      <c r="BX12" s="11">
        <v>256</v>
      </c>
      <c r="BY12" s="11">
        <v>121</v>
      </c>
      <c r="BZ12" s="11">
        <v>256</v>
      </c>
      <c r="CA12" s="11">
        <v>33</v>
      </c>
      <c r="CB12" s="11">
        <v>128</v>
      </c>
      <c r="CC12" s="11">
        <v>103</v>
      </c>
      <c r="CD12" s="43">
        <v>128</v>
      </c>
      <c r="CE12" s="2">
        <v>607</v>
      </c>
      <c r="CJ12" s="1">
        <v>26</v>
      </c>
      <c r="CK12" s="1">
        <v>128</v>
      </c>
      <c r="CL12" s="1">
        <v>109</v>
      </c>
      <c r="CM12" s="2">
        <v>128</v>
      </c>
      <c r="CN12" s="1">
        <v>923</v>
      </c>
    </row>
    <row r="13" spans="1:93" s="5" customFormat="1">
      <c r="A13" s="2">
        <v>2</v>
      </c>
      <c r="B13" s="4"/>
      <c r="E13" s="4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2"/>
      <c r="Y13" s="4"/>
      <c r="Z13" s="4"/>
      <c r="AA13" s="4"/>
      <c r="AB13" s="4"/>
      <c r="AE13" s="4"/>
      <c r="AF13" s="5">
        <v>30</v>
      </c>
      <c r="AG13" s="5">
        <v>143</v>
      </c>
      <c r="AH13" s="5">
        <v>169</v>
      </c>
      <c r="AI13" s="5">
        <v>0.59099999999999997</v>
      </c>
      <c r="AJ13" s="5">
        <v>1</v>
      </c>
      <c r="AK13" s="4">
        <v>1E-3</v>
      </c>
      <c r="AL13" s="5">
        <v>46.7</v>
      </c>
      <c r="AM13" s="4">
        <v>11.5</v>
      </c>
      <c r="AN13" s="5">
        <v>30</v>
      </c>
      <c r="AO13" s="5">
        <v>138</v>
      </c>
      <c r="AP13" s="5">
        <v>127</v>
      </c>
      <c r="AQ13" s="5">
        <v>0.60499999999999998</v>
      </c>
      <c r="AR13" s="5">
        <v>1</v>
      </c>
      <c r="AS13" s="4">
        <v>1E-3</v>
      </c>
      <c r="AT13" s="5">
        <v>48.4</v>
      </c>
      <c r="AU13" s="4">
        <v>11.8</v>
      </c>
      <c r="AV13" s="5">
        <v>30</v>
      </c>
      <c r="AW13" s="5">
        <v>141</v>
      </c>
      <c r="AX13" s="5">
        <v>133</v>
      </c>
      <c r="AY13" s="5">
        <v>0.59599999999999997</v>
      </c>
      <c r="AZ13" s="5">
        <v>1</v>
      </c>
      <c r="BA13" s="4">
        <v>1E-3</v>
      </c>
      <c r="BB13" s="5">
        <v>46.4</v>
      </c>
      <c r="BC13" s="4">
        <v>12.5</v>
      </c>
      <c r="BD13" s="21"/>
      <c r="BE13" s="21"/>
      <c r="BF13" s="21"/>
      <c r="BG13" s="21"/>
      <c r="BH13" s="21"/>
      <c r="BI13" s="22"/>
      <c r="BJ13" s="21"/>
      <c r="BK13" s="21"/>
      <c r="BL13" s="20"/>
      <c r="BM13" s="4"/>
      <c r="BN13" s="11">
        <v>100</v>
      </c>
      <c r="BO13" s="11">
        <v>256</v>
      </c>
      <c r="BP13" s="11">
        <v>131</v>
      </c>
      <c r="BQ13" s="11">
        <v>256</v>
      </c>
      <c r="BR13" s="12">
        <v>32</v>
      </c>
      <c r="BS13" s="12">
        <v>128</v>
      </c>
      <c r="BT13" s="12">
        <v>124</v>
      </c>
      <c r="BU13" s="44">
        <v>128</v>
      </c>
      <c r="BV13" s="4">
        <v>591</v>
      </c>
      <c r="BW13" s="12">
        <v>82</v>
      </c>
      <c r="BX13" s="12">
        <v>256</v>
      </c>
      <c r="BY13" s="12">
        <v>123</v>
      </c>
      <c r="BZ13" s="12">
        <v>256</v>
      </c>
      <c r="CA13" s="12">
        <v>32</v>
      </c>
      <c r="CB13" s="12">
        <v>128</v>
      </c>
      <c r="CC13" s="12">
        <v>126</v>
      </c>
      <c r="CD13" s="44">
        <v>128</v>
      </c>
      <c r="CE13" s="4">
        <v>682</v>
      </c>
      <c r="CI13" s="4"/>
      <c r="CJ13" s="5">
        <v>26</v>
      </c>
      <c r="CK13" s="5">
        <v>128</v>
      </c>
      <c r="CL13" s="5">
        <v>131</v>
      </c>
      <c r="CM13" s="4">
        <v>128</v>
      </c>
      <c r="CN13" s="5">
        <v>590</v>
      </c>
      <c r="CO13" s="6"/>
    </row>
    <row r="14" spans="1:93">
      <c r="A14" s="2">
        <v>3</v>
      </c>
      <c r="B14" s="2" t="s">
        <v>80</v>
      </c>
      <c r="D14" s="1" t="s">
        <v>72</v>
      </c>
      <c r="E14" s="2" t="s">
        <v>72</v>
      </c>
      <c r="F14" s="117">
        <v>2022</v>
      </c>
      <c r="G14" s="117">
        <v>11</v>
      </c>
      <c r="H14" s="117">
        <v>22</v>
      </c>
      <c r="I14" s="117"/>
      <c r="J14" s="117"/>
      <c r="K14" s="118"/>
      <c r="L14" s="121">
        <v>2023</v>
      </c>
      <c r="M14" s="121">
        <v>1</v>
      </c>
      <c r="N14" s="121">
        <v>26</v>
      </c>
      <c r="O14" s="121"/>
      <c r="P14" s="121"/>
      <c r="Q14" s="122"/>
      <c r="R14" s="1">
        <v>3</v>
      </c>
      <c r="S14" s="1">
        <v>1995</v>
      </c>
      <c r="T14" s="1">
        <v>27</v>
      </c>
      <c r="U14" s="1" t="s">
        <v>73</v>
      </c>
      <c r="V14" s="1" t="s">
        <v>74</v>
      </c>
      <c r="W14" s="1" t="s">
        <v>74</v>
      </c>
      <c r="Y14" s="2">
        <v>1</v>
      </c>
      <c r="AA14" s="2">
        <v>60</v>
      </c>
      <c r="AB14" s="2">
        <v>7</v>
      </c>
      <c r="AC14" s="1" t="s">
        <v>75</v>
      </c>
      <c r="AE14" s="2" t="s">
        <v>74</v>
      </c>
      <c r="AF14" s="1">
        <v>29</v>
      </c>
      <c r="AG14" s="1">
        <v>149</v>
      </c>
      <c r="AH14" s="1">
        <v>210</v>
      </c>
      <c r="AI14" s="1">
        <v>0.57399999999999995</v>
      </c>
      <c r="AJ14" s="1">
        <v>1</v>
      </c>
      <c r="AK14" s="2">
        <v>1E-3</v>
      </c>
      <c r="AL14" s="1">
        <v>46.1</v>
      </c>
      <c r="AM14" s="2">
        <v>12.4</v>
      </c>
      <c r="AN14" s="1">
        <v>28</v>
      </c>
      <c r="AO14" s="1">
        <v>153</v>
      </c>
      <c r="AP14" s="1">
        <v>172</v>
      </c>
      <c r="AQ14" s="1">
        <v>0.56399999999999995</v>
      </c>
      <c r="AR14" s="1">
        <v>1</v>
      </c>
      <c r="AS14" s="2">
        <v>1E-3</v>
      </c>
      <c r="AT14" s="1">
        <v>45.5</v>
      </c>
      <c r="AU14" s="2">
        <v>13.1</v>
      </c>
      <c r="AV14" s="1">
        <v>28</v>
      </c>
      <c r="AW14" s="1">
        <v>154</v>
      </c>
      <c r="AX14" s="1">
        <v>161</v>
      </c>
      <c r="AY14" s="1">
        <v>0.56000000000000005</v>
      </c>
      <c r="AZ14" s="1">
        <v>1</v>
      </c>
      <c r="BA14" s="2">
        <v>1E-3</v>
      </c>
      <c r="BB14" s="1">
        <v>46.9</v>
      </c>
      <c r="BC14" s="2">
        <v>11.3</v>
      </c>
      <c r="BD14" s="1">
        <v>28</v>
      </c>
      <c r="BE14" s="1">
        <v>154</v>
      </c>
      <c r="BF14" s="1">
        <v>174</v>
      </c>
      <c r="BG14" s="1">
        <v>0.56100000000000005</v>
      </c>
      <c r="BH14" s="1">
        <v>1</v>
      </c>
      <c r="BI14" s="2">
        <v>0.02</v>
      </c>
      <c r="BN14" s="1">
        <v>51</v>
      </c>
      <c r="BO14" s="1">
        <v>255</v>
      </c>
      <c r="BP14" s="1">
        <v>103</v>
      </c>
      <c r="BQ14" s="2">
        <v>255</v>
      </c>
      <c r="BR14" s="1">
        <v>31</v>
      </c>
      <c r="BS14" s="1">
        <v>128</v>
      </c>
      <c r="BT14" s="1">
        <v>119</v>
      </c>
      <c r="BU14" s="2">
        <v>128</v>
      </c>
      <c r="BV14" s="2">
        <v>587</v>
      </c>
      <c r="BW14" s="1">
        <v>66</v>
      </c>
      <c r="BX14" s="1">
        <v>255</v>
      </c>
      <c r="BY14" s="1">
        <v>140</v>
      </c>
      <c r="BZ14" s="2">
        <v>255</v>
      </c>
      <c r="CA14" s="1">
        <v>23</v>
      </c>
      <c r="CB14" s="1">
        <v>128</v>
      </c>
      <c r="CC14" s="1">
        <v>140</v>
      </c>
      <c r="CD14" s="2">
        <v>128</v>
      </c>
      <c r="CE14" s="2">
        <v>617</v>
      </c>
      <c r="CF14" s="1">
        <v>56</v>
      </c>
      <c r="CG14" s="1">
        <v>255</v>
      </c>
      <c r="CH14" s="1">
        <v>143</v>
      </c>
      <c r="CI14" s="2">
        <v>255</v>
      </c>
      <c r="CJ14" s="1">
        <v>21</v>
      </c>
      <c r="CK14" s="1">
        <v>128</v>
      </c>
      <c r="CL14" s="1">
        <v>146</v>
      </c>
      <c r="CM14" s="2">
        <v>128</v>
      </c>
      <c r="CN14" s="1">
        <v>382</v>
      </c>
    </row>
    <row r="15" spans="1:93">
      <c r="A15" s="2">
        <v>3</v>
      </c>
      <c r="AF15" s="1">
        <v>28</v>
      </c>
      <c r="AG15" s="1">
        <v>152</v>
      </c>
      <c r="AH15" s="1">
        <v>171</v>
      </c>
      <c r="AI15" s="1">
        <v>0.56599999999999995</v>
      </c>
      <c r="AJ15" s="1">
        <v>1</v>
      </c>
      <c r="AK15" s="2">
        <v>1E-3</v>
      </c>
      <c r="AL15" s="1">
        <v>45.2</v>
      </c>
      <c r="AM15" s="2">
        <v>12.5</v>
      </c>
      <c r="AN15" s="1">
        <v>27</v>
      </c>
      <c r="AO15" s="1">
        <v>162</v>
      </c>
      <c r="AP15" s="1">
        <v>161</v>
      </c>
      <c r="AQ15" s="1">
        <v>0.53800000000000003</v>
      </c>
      <c r="AR15" s="1">
        <v>1</v>
      </c>
      <c r="AS15" s="2">
        <v>1E-3</v>
      </c>
      <c r="AT15" s="1">
        <v>45.2</v>
      </c>
      <c r="AU15" s="2">
        <v>12.7</v>
      </c>
      <c r="AV15" s="1">
        <v>28</v>
      </c>
      <c r="AW15" s="1">
        <v>157</v>
      </c>
      <c r="AX15" s="1">
        <v>225</v>
      </c>
      <c r="AY15" s="1">
        <v>0.55100000000000005</v>
      </c>
      <c r="AZ15" s="1">
        <v>1</v>
      </c>
      <c r="BA15" s="2">
        <v>1E-3</v>
      </c>
      <c r="BB15" s="1">
        <v>46.4</v>
      </c>
      <c r="BC15" s="2">
        <v>12.7</v>
      </c>
      <c r="BD15" s="1">
        <v>27</v>
      </c>
      <c r="BE15" s="1">
        <v>163</v>
      </c>
      <c r="BF15" s="1">
        <v>175</v>
      </c>
      <c r="BG15" s="1">
        <v>0.53500000000000003</v>
      </c>
      <c r="BH15" s="1">
        <v>5</v>
      </c>
      <c r="BI15" s="2">
        <v>1E-3</v>
      </c>
      <c r="BN15" s="1">
        <v>70</v>
      </c>
      <c r="BO15" s="1">
        <v>255</v>
      </c>
      <c r="BP15" s="1">
        <v>124</v>
      </c>
      <c r="BQ15" s="2">
        <v>255</v>
      </c>
      <c r="BR15" s="1">
        <v>29</v>
      </c>
      <c r="BS15" s="1">
        <v>128</v>
      </c>
      <c r="BT15" s="1">
        <v>109</v>
      </c>
      <c r="BU15" s="2">
        <v>128</v>
      </c>
      <c r="BV15" s="2">
        <v>407</v>
      </c>
      <c r="BW15" s="1">
        <v>63</v>
      </c>
      <c r="BX15" s="1">
        <v>255</v>
      </c>
      <c r="BY15" s="1">
        <v>146</v>
      </c>
      <c r="BZ15" s="2">
        <v>255</v>
      </c>
      <c r="CA15" s="1">
        <v>29</v>
      </c>
      <c r="CB15" s="1">
        <v>128</v>
      </c>
      <c r="CC15" s="1">
        <v>146</v>
      </c>
      <c r="CD15" s="2">
        <v>128</v>
      </c>
      <c r="CE15" s="2">
        <v>432</v>
      </c>
      <c r="CF15" s="1">
        <v>62</v>
      </c>
      <c r="CG15" s="1">
        <v>255</v>
      </c>
      <c r="CH15" s="1">
        <v>130</v>
      </c>
      <c r="CI15" s="2">
        <v>255</v>
      </c>
      <c r="CJ15" s="1">
        <v>23</v>
      </c>
      <c r="CK15" s="1">
        <v>128</v>
      </c>
      <c r="CL15" s="1">
        <v>119</v>
      </c>
      <c r="CM15" s="2">
        <v>128</v>
      </c>
      <c r="CN15" s="1">
        <v>602</v>
      </c>
    </row>
    <row r="16" spans="1:93">
      <c r="A16" s="2">
        <v>3</v>
      </c>
      <c r="AF16" s="1">
        <v>28</v>
      </c>
      <c r="AG16" s="1">
        <v>152</v>
      </c>
      <c r="AH16" s="1">
        <v>163</v>
      </c>
      <c r="AI16" s="1">
        <v>0.56699999999999995</v>
      </c>
      <c r="AJ16" s="1">
        <v>1</v>
      </c>
      <c r="AK16" s="2">
        <v>1E-3</v>
      </c>
      <c r="AL16" s="1">
        <v>46.4</v>
      </c>
      <c r="AM16" s="2">
        <v>11.8</v>
      </c>
      <c r="AN16" s="1">
        <v>28</v>
      </c>
      <c r="AO16" s="1">
        <v>154</v>
      </c>
      <c r="AP16" s="1">
        <v>195</v>
      </c>
      <c r="AQ16" s="1">
        <v>0.56100000000000005</v>
      </c>
      <c r="AR16" s="1">
        <v>1</v>
      </c>
      <c r="AS16" s="2">
        <v>1E-3</v>
      </c>
      <c r="AT16" s="1">
        <v>45.5</v>
      </c>
      <c r="AU16" s="2">
        <v>13.4</v>
      </c>
      <c r="AV16" s="1">
        <v>28</v>
      </c>
      <c r="AW16" s="1">
        <v>155</v>
      </c>
      <c r="AX16" s="1">
        <v>194</v>
      </c>
      <c r="AY16" s="1">
        <v>0.55600000000000005</v>
      </c>
      <c r="AZ16" s="1">
        <v>1</v>
      </c>
      <c r="BA16" s="2">
        <v>1E-3</v>
      </c>
      <c r="BB16" s="1">
        <v>46.1</v>
      </c>
      <c r="BC16" s="2">
        <v>11.5</v>
      </c>
      <c r="BD16" s="1">
        <v>28</v>
      </c>
      <c r="BE16" s="1">
        <v>155</v>
      </c>
      <c r="BF16" s="1">
        <v>98</v>
      </c>
      <c r="BG16" s="1">
        <v>0.55800000000000005</v>
      </c>
      <c r="BH16" s="1">
        <v>5</v>
      </c>
      <c r="BI16" s="2">
        <v>1E-3</v>
      </c>
      <c r="BN16" s="1">
        <v>68</v>
      </c>
      <c r="BO16" s="1">
        <v>255</v>
      </c>
      <c r="BP16" s="1">
        <v>134</v>
      </c>
      <c r="BQ16" s="2">
        <v>255</v>
      </c>
      <c r="BR16" s="1">
        <v>28</v>
      </c>
      <c r="BS16" s="1">
        <v>128</v>
      </c>
      <c r="BT16" s="1">
        <v>131</v>
      </c>
      <c r="BU16" s="2">
        <v>128</v>
      </c>
      <c r="BV16" s="2">
        <v>452</v>
      </c>
      <c r="BW16" s="1">
        <v>56</v>
      </c>
      <c r="BX16" s="1">
        <v>255</v>
      </c>
      <c r="BY16" s="1">
        <v>119</v>
      </c>
      <c r="BZ16" s="2">
        <v>255</v>
      </c>
      <c r="CA16" s="1">
        <v>26</v>
      </c>
      <c r="CB16" s="1">
        <v>128</v>
      </c>
      <c r="CC16" s="1">
        <v>119</v>
      </c>
      <c r="CD16" s="2">
        <v>128</v>
      </c>
      <c r="CE16" s="2">
        <v>382</v>
      </c>
      <c r="CF16" s="1">
        <v>56</v>
      </c>
      <c r="CG16" s="1">
        <v>255</v>
      </c>
      <c r="CH16" s="1">
        <v>103</v>
      </c>
      <c r="CI16" s="2">
        <v>255</v>
      </c>
      <c r="CJ16" s="1">
        <v>25</v>
      </c>
      <c r="CK16" s="1">
        <v>128</v>
      </c>
      <c r="CL16" s="1">
        <v>109</v>
      </c>
      <c r="CM16" s="2">
        <v>128</v>
      </c>
      <c r="CN16" s="1">
        <v>457</v>
      </c>
    </row>
    <row r="17" spans="1:93">
      <c r="A17" s="2">
        <v>3</v>
      </c>
      <c r="AF17" s="1">
        <v>28</v>
      </c>
      <c r="AG17" s="1">
        <v>155</v>
      </c>
      <c r="AH17" s="1">
        <v>168</v>
      </c>
      <c r="AI17" s="1">
        <v>0.55600000000000005</v>
      </c>
      <c r="AJ17" s="1">
        <v>1</v>
      </c>
      <c r="AK17" s="2">
        <v>1E-3</v>
      </c>
      <c r="AL17" s="1">
        <v>44.9</v>
      </c>
      <c r="AM17" s="2">
        <v>12.5</v>
      </c>
      <c r="AN17" s="1">
        <v>28</v>
      </c>
      <c r="AO17" s="1">
        <v>155</v>
      </c>
      <c r="AP17" s="1">
        <v>164</v>
      </c>
      <c r="AQ17" s="1">
        <v>0.55700000000000005</v>
      </c>
      <c r="AR17" s="1">
        <v>1</v>
      </c>
      <c r="AS17" s="2">
        <v>1E-3</v>
      </c>
      <c r="AT17" s="1">
        <v>45.8</v>
      </c>
      <c r="AU17" s="2">
        <v>12.4</v>
      </c>
      <c r="AV17" s="1">
        <v>28</v>
      </c>
      <c r="AW17" s="1">
        <v>157</v>
      </c>
      <c r="AX17" s="1">
        <v>205</v>
      </c>
      <c r="AY17" s="1">
        <v>0.55200000000000005</v>
      </c>
      <c r="AZ17" s="1">
        <v>1</v>
      </c>
      <c r="BA17" s="2">
        <v>1E-3</v>
      </c>
      <c r="BB17" s="1">
        <v>46.1</v>
      </c>
      <c r="BC17" s="2">
        <v>11.1</v>
      </c>
      <c r="BI17" s="2"/>
      <c r="BN17" s="1">
        <v>68</v>
      </c>
      <c r="BO17" s="1">
        <v>255</v>
      </c>
      <c r="BP17" s="1">
        <v>120</v>
      </c>
      <c r="BQ17" s="2">
        <v>255</v>
      </c>
      <c r="BR17" s="1">
        <v>28</v>
      </c>
      <c r="BS17" s="1">
        <v>128</v>
      </c>
      <c r="BT17" s="1">
        <v>149</v>
      </c>
      <c r="BU17" s="2">
        <v>128</v>
      </c>
      <c r="BV17" s="2">
        <v>497</v>
      </c>
      <c r="BW17" s="1">
        <v>60</v>
      </c>
      <c r="BX17" s="1">
        <v>255</v>
      </c>
      <c r="BY17" s="1">
        <v>109</v>
      </c>
      <c r="BZ17" s="2">
        <v>255</v>
      </c>
      <c r="CA17" s="1">
        <v>26</v>
      </c>
      <c r="CB17" s="1">
        <v>128</v>
      </c>
      <c r="CC17" s="1">
        <v>109</v>
      </c>
      <c r="CD17" s="2">
        <v>128</v>
      </c>
      <c r="CE17" s="2">
        <v>407</v>
      </c>
      <c r="CF17" s="1">
        <v>54</v>
      </c>
      <c r="CG17" s="1">
        <v>255</v>
      </c>
      <c r="CH17" s="1">
        <v>124</v>
      </c>
      <c r="CI17" s="2">
        <v>255</v>
      </c>
      <c r="CJ17" s="1">
        <v>26</v>
      </c>
      <c r="CK17" s="1">
        <v>128</v>
      </c>
      <c r="CL17" s="1">
        <v>131</v>
      </c>
      <c r="CM17" s="2">
        <v>128</v>
      </c>
      <c r="CN17" s="1">
        <v>457</v>
      </c>
    </row>
    <row r="18" spans="1:93" s="5" customFormat="1">
      <c r="A18" s="2">
        <v>3</v>
      </c>
      <c r="B18" s="4"/>
      <c r="E18" s="4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2"/>
      <c r="Y18" s="4"/>
      <c r="Z18" s="4"/>
      <c r="AA18" s="4"/>
      <c r="AB18" s="4"/>
      <c r="AE18" s="4"/>
      <c r="AF18" s="5">
        <v>29</v>
      </c>
      <c r="AG18" s="5">
        <v>148</v>
      </c>
      <c r="AH18" s="5">
        <v>125</v>
      </c>
      <c r="AI18" s="5">
        <v>0.57599999999999996</v>
      </c>
      <c r="AJ18" s="5">
        <v>1</v>
      </c>
      <c r="AK18" s="4">
        <v>1E-3</v>
      </c>
      <c r="AL18" s="5">
        <v>44.4</v>
      </c>
      <c r="AM18" s="4">
        <v>12.9</v>
      </c>
      <c r="AN18" s="5">
        <v>28</v>
      </c>
      <c r="AO18" s="5">
        <v>155</v>
      </c>
      <c r="AP18" s="5">
        <v>160</v>
      </c>
      <c r="AQ18" s="5">
        <v>0.55600000000000005</v>
      </c>
      <c r="AR18" s="5">
        <v>1</v>
      </c>
      <c r="AS18" s="4">
        <v>1E-3</v>
      </c>
      <c r="AT18" s="5">
        <v>44.7</v>
      </c>
      <c r="AU18" s="24">
        <v>12</v>
      </c>
      <c r="AV18" s="5">
        <v>29</v>
      </c>
      <c r="AW18" s="5">
        <v>150</v>
      </c>
      <c r="AX18" s="5">
        <v>170</v>
      </c>
      <c r="AY18" s="5">
        <v>0.56999999999999995</v>
      </c>
      <c r="AZ18" s="5">
        <v>1</v>
      </c>
      <c r="BA18" s="4">
        <v>1E-3</v>
      </c>
      <c r="BB18" s="5">
        <v>46.1</v>
      </c>
      <c r="BC18" s="4">
        <v>11.3</v>
      </c>
      <c r="BI18" s="4"/>
      <c r="BL18" s="20"/>
      <c r="BM18" s="4"/>
      <c r="BN18" s="5">
        <v>71</v>
      </c>
      <c r="BO18" s="5">
        <v>255</v>
      </c>
      <c r="BP18" s="5">
        <v>123</v>
      </c>
      <c r="BQ18" s="4">
        <v>255</v>
      </c>
      <c r="BR18" s="5">
        <v>30</v>
      </c>
      <c r="BS18" s="5">
        <v>128</v>
      </c>
      <c r="BT18" s="5">
        <v>143</v>
      </c>
      <c r="BU18" s="4">
        <v>128</v>
      </c>
      <c r="BV18" s="4">
        <v>522</v>
      </c>
      <c r="BW18" s="5">
        <v>57</v>
      </c>
      <c r="BX18" s="5">
        <v>255</v>
      </c>
      <c r="BY18" s="5">
        <v>131</v>
      </c>
      <c r="BZ18" s="4">
        <v>255</v>
      </c>
      <c r="CA18" s="5">
        <v>28</v>
      </c>
      <c r="CB18" s="5">
        <v>128</v>
      </c>
      <c r="CC18" s="5">
        <v>131</v>
      </c>
      <c r="CD18" s="4">
        <v>128</v>
      </c>
      <c r="CE18" s="4">
        <v>432</v>
      </c>
      <c r="CF18" s="5">
        <v>55</v>
      </c>
      <c r="CG18" s="5">
        <v>255</v>
      </c>
      <c r="CH18" s="5">
        <v>134</v>
      </c>
      <c r="CI18" s="4">
        <v>255</v>
      </c>
      <c r="CJ18" s="5">
        <v>27</v>
      </c>
      <c r="CK18" s="5">
        <v>128</v>
      </c>
      <c r="CL18" s="5">
        <v>149</v>
      </c>
      <c r="CM18" s="4">
        <v>128</v>
      </c>
      <c r="CN18" s="5">
        <v>347</v>
      </c>
      <c r="CO18" s="6"/>
    </row>
    <row r="19" spans="1:93">
      <c r="A19" s="2">
        <v>4</v>
      </c>
      <c r="B19" s="2" t="s">
        <v>81</v>
      </c>
      <c r="C19" s="1" t="s">
        <v>82</v>
      </c>
      <c r="D19" s="1" t="s">
        <v>72</v>
      </c>
      <c r="E19" s="2" t="s">
        <v>74</v>
      </c>
      <c r="F19" s="119">
        <v>2022</v>
      </c>
      <c r="G19" s="119">
        <v>11</v>
      </c>
      <c r="H19" s="119">
        <v>23</v>
      </c>
      <c r="I19" s="119"/>
      <c r="J19" s="119"/>
      <c r="K19" s="120"/>
      <c r="L19" s="26"/>
      <c r="M19" s="26"/>
      <c r="N19" s="26"/>
      <c r="O19" s="26"/>
      <c r="P19" s="26"/>
      <c r="Q19" s="25"/>
      <c r="R19" s="1">
        <v>7</v>
      </c>
      <c r="S19" s="1">
        <v>2002</v>
      </c>
      <c r="T19" s="1">
        <v>20</v>
      </c>
      <c r="U19" s="1" t="s">
        <v>73</v>
      </c>
      <c r="V19" s="1" t="s">
        <v>74</v>
      </c>
      <c r="W19" s="1" t="s">
        <v>74</v>
      </c>
      <c r="Y19" s="2">
        <v>1</v>
      </c>
      <c r="AA19" s="2">
        <v>45</v>
      </c>
      <c r="AB19" s="2">
        <v>9</v>
      </c>
      <c r="AC19" s="1" t="s">
        <v>75</v>
      </c>
      <c r="AE19" s="2" t="s">
        <v>74</v>
      </c>
      <c r="AF19" s="1">
        <v>26</v>
      </c>
      <c r="AG19" s="1">
        <v>172</v>
      </c>
      <c r="AH19" s="1">
        <v>193</v>
      </c>
      <c r="AI19" s="1">
        <v>0.51</v>
      </c>
      <c r="AJ19" s="1">
        <v>1</v>
      </c>
      <c r="AK19" s="2">
        <v>1E-3</v>
      </c>
      <c r="AL19" s="1">
        <v>45.5</v>
      </c>
      <c r="AM19" s="2">
        <v>16.100000000000001</v>
      </c>
      <c r="AN19" s="1">
        <v>28</v>
      </c>
      <c r="AO19" s="1">
        <v>156</v>
      </c>
      <c r="AP19" s="1">
        <v>126</v>
      </c>
      <c r="AQ19" s="1">
        <v>0.55500000000000005</v>
      </c>
      <c r="AR19" s="1">
        <v>1</v>
      </c>
      <c r="AS19" s="2">
        <v>1E-3</v>
      </c>
      <c r="AT19" s="1">
        <v>45.2</v>
      </c>
      <c r="AU19" s="2">
        <v>12.4</v>
      </c>
      <c r="AV19" s="1">
        <v>29</v>
      </c>
      <c r="AW19" s="1">
        <v>144</v>
      </c>
      <c r="AX19" s="1">
        <v>155</v>
      </c>
      <c r="AY19" s="1">
        <v>0.59</v>
      </c>
      <c r="AZ19" s="1">
        <v>1</v>
      </c>
      <c r="BA19" s="2">
        <v>1E-3</v>
      </c>
      <c r="BB19" s="1">
        <v>43.8</v>
      </c>
      <c r="BC19" s="2">
        <v>11.3</v>
      </c>
      <c r="BD19" s="15"/>
      <c r="BE19" s="15"/>
      <c r="BF19" s="15"/>
      <c r="BG19" s="15"/>
      <c r="BH19" s="15"/>
      <c r="BI19" s="16"/>
      <c r="BJ19" s="15"/>
      <c r="BK19" s="15"/>
    </row>
    <row r="20" spans="1:93">
      <c r="A20" s="2">
        <v>4</v>
      </c>
      <c r="AF20" s="1">
        <v>27</v>
      </c>
      <c r="AG20" s="1">
        <v>163</v>
      </c>
      <c r="AH20" s="1">
        <v>165</v>
      </c>
      <c r="AI20" s="1">
        <v>0.53500000000000003</v>
      </c>
      <c r="AJ20" s="1">
        <v>1</v>
      </c>
      <c r="AK20" s="2">
        <v>1E-3</v>
      </c>
      <c r="AL20" s="1">
        <v>44.1</v>
      </c>
      <c r="AM20" s="2">
        <v>15.7</v>
      </c>
      <c r="AN20" s="1">
        <v>28</v>
      </c>
      <c r="AO20" s="1">
        <v>156</v>
      </c>
      <c r="AP20" s="1">
        <v>176</v>
      </c>
      <c r="AQ20" s="1">
        <v>0.55500000000000005</v>
      </c>
      <c r="AR20" s="1">
        <v>1</v>
      </c>
      <c r="AS20" s="2">
        <v>1E-3</v>
      </c>
      <c r="AT20" s="1">
        <v>42.4</v>
      </c>
      <c r="AU20" s="2">
        <v>11.8</v>
      </c>
      <c r="AV20" s="1">
        <v>29</v>
      </c>
      <c r="AW20" s="1">
        <v>146</v>
      </c>
      <c r="AX20" s="1">
        <v>220</v>
      </c>
      <c r="AY20" s="1">
        <v>0.58299999999999996</v>
      </c>
      <c r="AZ20" s="1">
        <v>1</v>
      </c>
      <c r="BA20" s="2">
        <v>1E-3</v>
      </c>
      <c r="BB20" s="1">
        <v>45.8</v>
      </c>
      <c r="BC20" s="2">
        <v>10.199999999999999</v>
      </c>
      <c r="BD20" s="15"/>
      <c r="BE20" s="15"/>
      <c r="BF20" s="15"/>
      <c r="BG20" s="15"/>
      <c r="BH20" s="15"/>
      <c r="BI20" s="16"/>
      <c r="BJ20" s="15"/>
      <c r="BK20" s="15"/>
    </row>
    <row r="21" spans="1:93">
      <c r="A21" s="2">
        <v>4</v>
      </c>
      <c r="AF21" s="1">
        <v>27</v>
      </c>
      <c r="AG21" s="1">
        <v>161</v>
      </c>
      <c r="AH21" s="1">
        <v>195</v>
      </c>
      <c r="AI21" s="1">
        <v>0.54</v>
      </c>
      <c r="AJ21" s="1">
        <v>1</v>
      </c>
      <c r="AK21" s="2">
        <v>1E-3</v>
      </c>
      <c r="AL21" s="1">
        <v>45.2</v>
      </c>
      <c r="AM21" s="2">
        <v>16.2</v>
      </c>
      <c r="AN21" s="1">
        <v>28</v>
      </c>
      <c r="AO21" s="1">
        <v>156</v>
      </c>
      <c r="AP21" s="1">
        <v>166</v>
      </c>
      <c r="AQ21" s="1">
        <v>0.55500000000000005</v>
      </c>
      <c r="AR21" s="1">
        <v>1</v>
      </c>
      <c r="AS21" s="2">
        <v>1E-3</v>
      </c>
      <c r="AT21" s="1">
        <v>43.2</v>
      </c>
      <c r="AU21" s="2">
        <v>12.5</v>
      </c>
      <c r="AV21" s="1">
        <v>28</v>
      </c>
      <c r="AW21" s="1">
        <v>156</v>
      </c>
      <c r="AX21" s="1">
        <v>172</v>
      </c>
      <c r="AY21" s="1">
        <v>0.55400000000000005</v>
      </c>
      <c r="AZ21" s="1">
        <v>1</v>
      </c>
      <c r="BA21" s="2">
        <v>1E-3</v>
      </c>
      <c r="BB21" s="1">
        <v>45.8</v>
      </c>
      <c r="BC21" s="2">
        <v>12.7</v>
      </c>
      <c r="BD21" s="15"/>
      <c r="BE21" s="15"/>
      <c r="BF21" s="15"/>
      <c r="BG21" s="15"/>
      <c r="BH21" s="15"/>
      <c r="BI21" s="16"/>
      <c r="BJ21" s="15"/>
      <c r="BK21" s="15"/>
    </row>
    <row r="22" spans="1:93">
      <c r="A22" s="2">
        <v>4</v>
      </c>
      <c r="AF22" s="1">
        <v>28</v>
      </c>
      <c r="AG22" s="1">
        <v>152</v>
      </c>
      <c r="AH22" s="1">
        <v>235</v>
      </c>
      <c r="AI22" s="1">
        <v>0.56499999999999995</v>
      </c>
      <c r="AJ22" s="1">
        <v>1</v>
      </c>
      <c r="AK22" s="2">
        <v>1E-3</v>
      </c>
      <c r="AL22" s="1">
        <v>44.1</v>
      </c>
      <c r="AM22" s="2">
        <v>16.399999999999999</v>
      </c>
      <c r="AN22" s="1">
        <v>27</v>
      </c>
      <c r="AO22" s="1">
        <v>159</v>
      </c>
      <c r="AP22" s="1">
        <v>255</v>
      </c>
      <c r="AQ22" s="1">
        <v>0.54500000000000004</v>
      </c>
      <c r="AR22" s="1">
        <v>1</v>
      </c>
      <c r="AS22" s="2">
        <v>1E-3</v>
      </c>
      <c r="AT22" s="1">
        <v>45.2</v>
      </c>
      <c r="AU22" s="2">
        <v>13.1</v>
      </c>
      <c r="AV22" s="1">
        <v>27</v>
      </c>
      <c r="AW22" s="1">
        <v>161</v>
      </c>
      <c r="AX22" s="1">
        <v>170</v>
      </c>
      <c r="AY22" s="1">
        <v>0.54</v>
      </c>
      <c r="AZ22" s="1">
        <v>1</v>
      </c>
      <c r="BA22" s="2">
        <v>1E-3</v>
      </c>
      <c r="BB22" s="1">
        <v>46.1</v>
      </c>
      <c r="BC22" s="2">
        <v>11.8</v>
      </c>
      <c r="BD22" s="15"/>
      <c r="BE22" s="15"/>
      <c r="BF22" s="15"/>
      <c r="BG22" s="15"/>
      <c r="BH22" s="15"/>
      <c r="BI22" s="16"/>
      <c r="BJ22" s="15"/>
      <c r="BK22" s="15"/>
    </row>
    <row r="23" spans="1:93" s="5" customFormat="1">
      <c r="A23" s="2">
        <v>4</v>
      </c>
      <c r="B23" s="4"/>
      <c r="E23" s="4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2"/>
      <c r="Y23" s="4"/>
      <c r="Z23" s="4"/>
      <c r="AA23" s="4"/>
      <c r="AB23" s="4"/>
      <c r="AE23" s="4"/>
      <c r="AF23" s="5">
        <v>27</v>
      </c>
      <c r="AG23" s="5">
        <v>158</v>
      </c>
      <c r="AH23" s="5">
        <v>205</v>
      </c>
      <c r="AI23" s="5">
        <v>0.54900000000000004</v>
      </c>
      <c r="AJ23" s="5">
        <v>1</v>
      </c>
      <c r="AK23" s="4">
        <v>1E-3</v>
      </c>
      <c r="AL23" s="5">
        <v>44.7</v>
      </c>
      <c r="AM23" s="4">
        <v>15.9</v>
      </c>
      <c r="AN23" s="5">
        <v>28</v>
      </c>
      <c r="AO23" s="5">
        <v>152</v>
      </c>
      <c r="AP23" s="5">
        <v>250</v>
      </c>
      <c r="AQ23" s="5">
        <v>0.56499999999999995</v>
      </c>
      <c r="AR23" s="5">
        <v>1</v>
      </c>
      <c r="AS23" s="4">
        <v>1E-3</v>
      </c>
      <c r="AT23" s="5">
        <v>44.4</v>
      </c>
      <c r="AU23" s="4">
        <v>12.7</v>
      </c>
      <c r="AV23" s="5">
        <v>27</v>
      </c>
      <c r="AW23" s="5">
        <v>159</v>
      </c>
      <c r="AX23" s="5">
        <v>169</v>
      </c>
      <c r="AY23" s="5">
        <v>0.54600000000000004</v>
      </c>
      <c r="AZ23" s="5">
        <v>1</v>
      </c>
      <c r="BA23" s="4">
        <v>1E-3</v>
      </c>
      <c r="BB23" s="5">
        <v>44.7</v>
      </c>
      <c r="BC23" s="4">
        <v>12.4</v>
      </c>
      <c r="BD23" s="21"/>
      <c r="BE23" s="21"/>
      <c r="BF23" s="21"/>
      <c r="BG23" s="21"/>
      <c r="BH23" s="21"/>
      <c r="BI23" s="22"/>
      <c r="BJ23" s="21"/>
      <c r="BK23" s="21"/>
      <c r="BL23" s="20"/>
      <c r="BM23" s="4"/>
      <c r="BQ23" s="4"/>
      <c r="BU23" s="4"/>
      <c r="BV23" s="4"/>
      <c r="BZ23" s="4"/>
      <c r="CD23" s="4"/>
      <c r="CE23" s="4"/>
      <c r="CI23" s="4"/>
      <c r="CM23" s="4"/>
      <c r="CO23" s="6"/>
    </row>
    <row r="24" spans="1:93">
      <c r="A24" s="2">
        <v>5</v>
      </c>
      <c r="B24" s="2" t="s">
        <v>83</v>
      </c>
      <c r="D24" s="1" t="s">
        <v>72</v>
      </c>
      <c r="E24" s="2" t="s">
        <v>74</v>
      </c>
      <c r="F24" s="117">
        <v>2022</v>
      </c>
      <c r="G24" s="117">
        <v>11</v>
      </c>
      <c r="H24" s="117">
        <v>23</v>
      </c>
      <c r="I24" s="117"/>
      <c r="J24" s="117"/>
      <c r="K24" s="118"/>
      <c r="R24" s="1">
        <v>6</v>
      </c>
      <c r="S24" s="1">
        <v>2002</v>
      </c>
      <c r="T24" s="1">
        <v>20</v>
      </c>
      <c r="U24" s="1" t="s">
        <v>73</v>
      </c>
      <c r="V24" s="1" t="s">
        <v>74</v>
      </c>
      <c r="W24" s="1" t="s">
        <v>74</v>
      </c>
      <c r="Y24" s="2">
        <v>1</v>
      </c>
      <c r="AA24" s="2">
        <v>45</v>
      </c>
      <c r="AB24" s="2">
        <v>8</v>
      </c>
      <c r="AC24" s="1" t="s">
        <v>75</v>
      </c>
      <c r="AE24" s="2" t="s">
        <v>84</v>
      </c>
      <c r="AF24" s="1">
        <v>30</v>
      </c>
      <c r="AG24" s="1">
        <v>143</v>
      </c>
      <c r="AH24" s="1">
        <v>121</v>
      </c>
      <c r="AI24" s="1">
        <v>0.59</v>
      </c>
      <c r="AJ24" s="1">
        <v>1</v>
      </c>
      <c r="AK24" s="2">
        <v>1E-3</v>
      </c>
      <c r="AL24" s="1">
        <v>47.8</v>
      </c>
      <c r="AM24" s="2">
        <v>10.9</v>
      </c>
      <c r="AN24" s="1">
        <v>31</v>
      </c>
      <c r="AO24" s="1">
        <v>136</v>
      </c>
      <c r="AP24" s="1">
        <v>116</v>
      </c>
      <c r="AQ24" s="1">
        <v>0.61199999999999999</v>
      </c>
      <c r="AR24" s="1">
        <v>1</v>
      </c>
      <c r="AS24" s="2">
        <v>1E-3</v>
      </c>
      <c r="AT24" s="1">
        <v>47.8</v>
      </c>
      <c r="AU24" s="2">
        <v>10.8</v>
      </c>
      <c r="AV24" s="1">
        <v>30</v>
      </c>
      <c r="AW24" s="1">
        <v>143</v>
      </c>
      <c r="AX24" s="1">
        <v>116</v>
      </c>
      <c r="AY24" s="1">
        <v>0.59</v>
      </c>
      <c r="AZ24" s="1">
        <v>1</v>
      </c>
      <c r="BA24" s="2">
        <v>1E-3</v>
      </c>
      <c r="BB24" s="1">
        <v>47.8</v>
      </c>
      <c r="BC24" s="2">
        <v>10.4</v>
      </c>
      <c r="BD24" s="15"/>
      <c r="BE24" s="15"/>
      <c r="BF24" s="15"/>
      <c r="BG24" s="15"/>
      <c r="BH24" s="15"/>
      <c r="BI24" s="16"/>
      <c r="BJ24" s="15"/>
      <c r="BK24" s="15"/>
    </row>
    <row r="25" spans="1:93">
      <c r="A25" s="2">
        <v>5</v>
      </c>
      <c r="AF25" s="1">
        <v>30</v>
      </c>
      <c r="AG25" s="1">
        <v>138</v>
      </c>
      <c r="AH25" s="1">
        <v>131</v>
      </c>
      <c r="AI25" s="1">
        <v>0.60699999999999998</v>
      </c>
      <c r="AJ25" s="1">
        <v>1</v>
      </c>
      <c r="AK25" s="2">
        <v>1E-3</v>
      </c>
      <c r="AL25" s="1">
        <v>46.4</v>
      </c>
      <c r="AM25" s="2">
        <v>10.8</v>
      </c>
      <c r="AN25" s="1">
        <v>30</v>
      </c>
      <c r="AO25" s="1">
        <v>139</v>
      </c>
      <c r="AP25" s="1">
        <v>135</v>
      </c>
      <c r="AQ25" s="1">
        <v>0.60199999999999998</v>
      </c>
      <c r="AR25" s="1">
        <v>1</v>
      </c>
      <c r="AS25" s="2">
        <v>1E-3</v>
      </c>
      <c r="AT25" s="1">
        <v>47.8</v>
      </c>
      <c r="AU25" s="2">
        <v>11.3</v>
      </c>
      <c r="AV25" s="1">
        <v>30</v>
      </c>
      <c r="AW25" s="1">
        <v>140</v>
      </c>
      <c r="AX25" s="1">
        <v>96</v>
      </c>
      <c r="AY25" s="1">
        <v>0.59899999999999998</v>
      </c>
      <c r="AZ25" s="1">
        <v>1</v>
      </c>
      <c r="BA25" s="2">
        <v>1E-3</v>
      </c>
      <c r="BB25" s="1">
        <v>47.8</v>
      </c>
      <c r="BC25" s="2">
        <v>9.5</v>
      </c>
      <c r="BD25" s="15"/>
      <c r="BE25" s="15"/>
      <c r="BF25" s="15"/>
      <c r="BG25" s="15"/>
      <c r="BH25" s="15"/>
      <c r="BI25" s="16"/>
      <c r="BJ25" s="15"/>
      <c r="BK25" s="15"/>
    </row>
    <row r="26" spans="1:93">
      <c r="A26" s="2">
        <v>5</v>
      </c>
      <c r="AF26" s="1">
        <v>30</v>
      </c>
      <c r="AG26" s="1">
        <v>139</v>
      </c>
      <c r="AH26" s="1">
        <v>141</v>
      </c>
      <c r="AI26" s="1">
        <v>0.60199999999999998</v>
      </c>
      <c r="AJ26" s="1">
        <v>1</v>
      </c>
      <c r="AK26" s="2">
        <v>1E-3</v>
      </c>
      <c r="AL26" s="1">
        <v>46.1</v>
      </c>
      <c r="AM26" s="2">
        <v>11.3</v>
      </c>
      <c r="AN26" s="1">
        <v>31</v>
      </c>
      <c r="AO26" s="1">
        <v>136</v>
      </c>
      <c r="AP26" s="1">
        <v>121</v>
      </c>
      <c r="AQ26" s="1">
        <v>0.61199999999999999</v>
      </c>
      <c r="AR26" s="1">
        <v>1</v>
      </c>
      <c r="AS26" s="2">
        <v>1E-3</v>
      </c>
      <c r="AT26" s="1">
        <v>47.5</v>
      </c>
      <c r="AU26" s="2">
        <v>12</v>
      </c>
      <c r="AV26" s="1">
        <v>30</v>
      </c>
      <c r="AW26" s="1">
        <v>138</v>
      </c>
      <c r="AX26" s="1">
        <v>124</v>
      </c>
      <c r="AY26" s="1">
        <v>0.60699999999999998</v>
      </c>
      <c r="AZ26" s="1">
        <v>1</v>
      </c>
      <c r="BA26" s="2">
        <v>1E-3</v>
      </c>
      <c r="BB26" s="1">
        <v>47.8</v>
      </c>
      <c r="BC26" s="2">
        <v>10.199999999999999</v>
      </c>
      <c r="BD26" s="15"/>
      <c r="BE26" s="15"/>
      <c r="BF26" s="15"/>
      <c r="BG26" s="15"/>
      <c r="BH26" s="15"/>
      <c r="BI26" s="16"/>
      <c r="BJ26" s="15"/>
      <c r="BK26" s="15"/>
    </row>
    <row r="27" spans="1:93">
      <c r="A27" s="2">
        <v>5</v>
      </c>
      <c r="AF27" s="1">
        <v>31</v>
      </c>
      <c r="AG27" s="1">
        <v>136</v>
      </c>
      <c r="AH27" s="1">
        <v>106</v>
      </c>
      <c r="AI27" s="1">
        <v>0.61</v>
      </c>
      <c r="AJ27" s="1">
        <v>1</v>
      </c>
      <c r="AK27" s="2">
        <v>1E-3</v>
      </c>
      <c r="AL27" s="1">
        <v>46.4</v>
      </c>
      <c r="AM27" s="2">
        <v>11.8</v>
      </c>
      <c r="AN27" s="1">
        <v>31</v>
      </c>
      <c r="AO27" s="1">
        <v>136</v>
      </c>
      <c r="AP27" s="1">
        <v>138</v>
      </c>
      <c r="AQ27" s="1">
        <v>0.61</v>
      </c>
      <c r="AR27" s="1">
        <v>1</v>
      </c>
      <c r="AS27" s="2">
        <v>1E-3</v>
      </c>
      <c r="AT27" s="1">
        <v>44.4</v>
      </c>
      <c r="AU27" s="2">
        <v>10.8</v>
      </c>
      <c r="AV27" s="1">
        <v>30</v>
      </c>
      <c r="AW27" s="1">
        <v>137</v>
      </c>
      <c r="AX27" s="1">
        <v>119</v>
      </c>
      <c r="AY27" s="1">
        <v>0.61</v>
      </c>
      <c r="AZ27" s="1">
        <v>1</v>
      </c>
      <c r="BA27" s="2">
        <v>1E-3</v>
      </c>
      <c r="BB27" s="1">
        <v>46.9</v>
      </c>
      <c r="BC27" s="2">
        <v>10.4</v>
      </c>
      <c r="BD27" s="15"/>
      <c r="BE27" s="15"/>
      <c r="BF27" s="15"/>
      <c r="BG27" s="15"/>
      <c r="BH27" s="15"/>
      <c r="BI27" s="16"/>
      <c r="BJ27" s="15"/>
      <c r="BK27" s="15"/>
    </row>
    <row r="28" spans="1:93" s="5" customFormat="1">
      <c r="A28" s="2">
        <v>5</v>
      </c>
      <c r="B28" s="4"/>
      <c r="E28" s="4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2"/>
      <c r="Y28" s="4"/>
      <c r="Z28" s="4"/>
      <c r="AA28" s="4"/>
      <c r="AB28" s="4"/>
      <c r="AE28" s="4"/>
      <c r="AF28" s="5">
        <v>30</v>
      </c>
      <c r="AG28" s="5">
        <v>138</v>
      </c>
      <c r="AH28" s="5">
        <v>139</v>
      </c>
      <c r="AI28" s="5">
        <v>0.60499999999999998</v>
      </c>
      <c r="AJ28" s="5">
        <v>1</v>
      </c>
      <c r="AK28" s="4">
        <v>1E-3</v>
      </c>
      <c r="AL28" s="5">
        <v>46.7</v>
      </c>
      <c r="AM28" s="4">
        <v>11.3</v>
      </c>
      <c r="AN28" s="5">
        <v>31</v>
      </c>
      <c r="AO28" s="5">
        <v>136</v>
      </c>
      <c r="AP28" s="5">
        <v>128</v>
      </c>
      <c r="AQ28" s="5">
        <v>0.61099999999999999</v>
      </c>
      <c r="AR28" s="5">
        <v>1</v>
      </c>
      <c r="AS28" s="4">
        <v>1E-3</v>
      </c>
      <c r="AT28" s="5">
        <v>46.4</v>
      </c>
      <c r="AU28" s="4">
        <v>11.6</v>
      </c>
      <c r="AV28" s="5">
        <v>31</v>
      </c>
      <c r="AW28" s="5">
        <v>133</v>
      </c>
      <c r="AX28" s="5">
        <v>117</v>
      </c>
      <c r="AY28" s="5">
        <v>0.621</v>
      </c>
      <c r="AZ28" s="5">
        <v>1</v>
      </c>
      <c r="BA28" s="4">
        <v>1E-3</v>
      </c>
      <c r="BB28" s="5">
        <v>47.2</v>
      </c>
      <c r="BC28" s="4">
        <v>10.9</v>
      </c>
      <c r="BD28" s="21"/>
      <c r="BE28" s="21"/>
      <c r="BF28" s="21"/>
      <c r="BG28" s="21"/>
      <c r="BH28" s="21"/>
      <c r="BI28" s="22"/>
      <c r="BJ28" s="21"/>
      <c r="BK28" s="21"/>
      <c r="BL28" s="20"/>
      <c r="BM28" s="4"/>
      <c r="BQ28" s="4"/>
      <c r="BU28" s="4"/>
      <c r="BV28" s="4"/>
      <c r="BZ28" s="4"/>
      <c r="CD28" s="4"/>
      <c r="CE28" s="4"/>
      <c r="CI28" s="4"/>
      <c r="CM28" s="4"/>
      <c r="CO28" s="6"/>
    </row>
    <row r="29" spans="1:93">
      <c r="A29" s="2">
        <v>6</v>
      </c>
      <c r="B29" s="2" t="s">
        <v>85</v>
      </c>
      <c r="D29" s="1" t="s">
        <v>72</v>
      </c>
      <c r="E29" s="2" t="s">
        <v>74</v>
      </c>
      <c r="F29" s="117">
        <v>2022</v>
      </c>
      <c r="G29" s="117">
        <v>11</v>
      </c>
      <c r="H29" s="117">
        <v>24</v>
      </c>
      <c r="I29" s="117"/>
      <c r="J29" s="117"/>
      <c r="K29" s="118"/>
      <c r="R29" s="1">
        <v>2</v>
      </c>
      <c r="S29" s="1">
        <v>2003</v>
      </c>
      <c r="T29" s="1">
        <v>19</v>
      </c>
      <c r="U29" s="1" t="s">
        <v>78</v>
      </c>
      <c r="V29" s="1" t="s">
        <v>74</v>
      </c>
      <c r="W29" s="1" t="s">
        <v>74</v>
      </c>
      <c r="Y29" s="2">
        <v>4</v>
      </c>
      <c r="Z29" s="2" t="s">
        <v>86</v>
      </c>
      <c r="AA29" s="2">
        <v>5</v>
      </c>
      <c r="AB29" s="2">
        <v>7</v>
      </c>
      <c r="AC29" s="1" t="s">
        <v>75</v>
      </c>
      <c r="AE29" s="2" t="s">
        <v>84</v>
      </c>
      <c r="AF29" s="1">
        <v>28</v>
      </c>
      <c r="AG29" s="1">
        <v>155</v>
      </c>
      <c r="AH29" s="1">
        <v>170</v>
      </c>
      <c r="AI29" s="1">
        <v>0.56599999999999995</v>
      </c>
      <c r="AJ29" s="1">
        <v>1</v>
      </c>
      <c r="AK29" s="2">
        <v>1E-3</v>
      </c>
      <c r="AL29" s="1">
        <v>44.9</v>
      </c>
      <c r="AM29" s="2">
        <v>10.8</v>
      </c>
      <c r="AN29" s="1">
        <v>28</v>
      </c>
      <c r="AO29" s="1">
        <v>152</v>
      </c>
      <c r="AP29" s="1">
        <v>167</v>
      </c>
      <c r="AQ29" s="1">
        <v>0.56499999999999995</v>
      </c>
      <c r="AR29" s="1">
        <v>1</v>
      </c>
      <c r="AS29" s="2">
        <v>1E-3</v>
      </c>
      <c r="AT29" s="1">
        <v>44.9</v>
      </c>
      <c r="AU29" s="2">
        <v>12</v>
      </c>
      <c r="AV29" s="1">
        <v>30</v>
      </c>
      <c r="AW29" s="1">
        <v>142</v>
      </c>
      <c r="AX29" s="1">
        <v>175</v>
      </c>
      <c r="AY29" s="1">
        <v>0.59299999999999997</v>
      </c>
      <c r="AZ29" s="1">
        <v>1</v>
      </c>
      <c r="BA29" s="2">
        <v>1E-3</v>
      </c>
      <c r="BB29" s="1">
        <v>45.8</v>
      </c>
      <c r="BC29" s="2">
        <v>12.5</v>
      </c>
      <c r="BD29" s="15"/>
      <c r="BE29" s="15"/>
      <c r="BF29" s="15"/>
      <c r="BG29" s="15"/>
      <c r="BH29" s="15"/>
      <c r="BI29" s="16"/>
      <c r="BJ29" s="15"/>
      <c r="BK29" s="15"/>
    </row>
    <row r="30" spans="1:93">
      <c r="A30" s="2">
        <v>6</v>
      </c>
      <c r="AF30" s="1">
        <v>28</v>
      </c>
      <c r="AG30" s="1">
        <v>152</v>
      </c>
      <c r="AH30" s="1">
        <v>191</v>
      </c>
      <c r="AI30" s="1">
        <v>0.56699999999999995</v>
      </c>
      <c r="AJ30" s="1">
        <v>1</v>
      </c>
      <c r="AK30" s="2">
        <v>1E-3</v>
      </c>
      <c r="AL30" s="1">
        <v>44.1</v>
      </c>
      <c r="AM30" s="2">
        <v>10.9</v>
      </c>
      <c r="AN30" s="1">
        <v>28</v>
      </c>
      <c r="AO30" s="1">
        <v>153</v>
      </c>
      <c r="AP30" s="1">
        <v>106</v>
      </c>
      <c r="AQ30" s="1">
        <v>0.56299999999999994</v>
      </c>
      <c r="AR30" s="1">
        <v>1</v>
      </c>
      <c r="AS30" s="2">
        <v>1E-3</v>
      </c>
      <c r="AT30" s="1">
        <v>43.8</v>
      </c>
      <c r="AU30" s="2">
        <v>14.5</v>
      </c>
      <c r="AV30" s="1">
        <v>29</v>
      </c>
      <c r="AW30" s="1">
        <v>150</v>
      </c>
      <c r="AX30" s="1">
        <v>186</v>
      </c>
      <c r="AY30" s="1">
        <v>0.56999999999999995</v>
      </c>
      <c r="AZ30" s="1">
        <v>1</v>
      </c>
      <c r="BA30" s="2">
        <v>1E-3</v>
      </c>
      <c r="BB30" s="1">
        <v>46.1</v>
      </c>
      <c r="BC30" s="2">
        <v>11.3</v>
      </c>
      <c r="BD30" s="15"/>
      <c r="BE30" s="15"/>
      <c r="BF30" s="15"/>
      <c r="BG30" s="15"/>
      <c r="BH30" s="15"/>
      <c r="BI30" s="16"/>
      <c r="BJ30" s="15"/>
      <c r="BK30" s="15"/>
    </row>
    <row r="31" spans="1:93">
      <c r="A31" s="2">
        <v>6</v>
      </c>
      <c r="AF31" s="1">
        <v>28</v>
      </c>
      <c r="AG31" s="1">
        <v>152</v>
      </c>
      <c r="AH31" s="1">
        <v>150</v>
      </c>
      <c r="AI31" s="1">
        <v>0.56699999999999995</v>
      </c>
      <c r="AJ31" s="1">
        <v>1</v>
      </c>
      <c r="AK31" s="2">
        <v>1E-3</v>
      </c>
      <c r="AL31" s="1">
        <v>47.5</v>
      </c>
      <c r="AM31" s="2">
        <v>9</v>
      </c>
      <c r="AN31" s="1">
        <v>29</v>
      </c>
      <c r="AO31" s="1">
        <v>145</v>
      </c>
      <c r="AP31" s="1">
        <v>150</v>
      </c>
      <c r="AQ31" s="1">
        <v>0.58499999999999996</v>
      </c>
      <c r="AR31" s="1">
        <v>1</v>
      </c>
      <c r="AS31" s="2">
        <v>1E-3</v>
      </c>
      <c r="AT31" s="1">
        <v>44.1</v>
      </c>
      <c r="AU31" s="2">
        <v>15.2</v>
      </c>
      <c r="AV31" s="1">
        <v>29</v>
      </c>
      <c r="AW31" s="1">
        <v>146</v>
      </c>
      <c r="AX31" s="1">
        <v>144</v>
      </c>
      <c r="AY31" s="1">
        <v>0.58199999999999996</v>
      </c>
      <c r="AZ31" s="1">
        <v>1</v>
      </c>
      <c r="BA31" s="2">
        <v>1E-3</v>
      </c>
      <c r="BB31" s="1">
        <v>45.2</v>
      </c>
      <c r="BC31" s="2">
        <v>15</v>
      </c>
      <c r="BD31" s="15"/>
      <c r="BE31" s="15"/>
      <c r="BF31" s="15"/>
      <c r="BG31" s="15"/>
      <c r="BH31" s="15"/>
      <c r="BI31" s="16"/>
      <c r="BJ31" s="15"/>
      <c r="BK31" s="15"/>
    </row>
    <row r="32" spans="1:93">
      <c r="A32" s="2">
        <v>6</v>
      </c>
      <c r="AF32" s="1">
        <v>28</v>
      </c>
      <c r="AG32" s="1">
        <v>153</v>
      </c>
      <c r="AH32" s="1">
        <v>164</v>
      </c>
      <c r="AI32" s="1">
        <v>0.56200000000000006</v>
      </c>
      <c r="AJ32" s="1">
        <v>1</v>
      </c>
      <c r="AK32" s="2">
        <v>1E-3</v>
      </c>
      <c r="AL32" s="1">
        <v>44.7</v>
      </c>
      <c r="AM32" s="2">
        <v>12.2</v>
      </c>
      <c r="AN32" s="1">
        <v>28</v>
      </c>
      <c r="AO32" s="1">
        <v>156</v>
      </c>
      <c r="AP32" s="1">
        <v>197</v>
      </c>
      <c r="AQ32" s="1">
        <v>0.55300000000000005</v>
      </c>
      <c r="AR32" s="1">
        <v>1</v>
      </c>
      <c r="AS32" s="2">
        <v>1E-3</v>
      </c>
      <c r="AT32" s="1">
        <v>45.2</v>
      </c>
      <c r="AU32" s="2">
        <v>14.3</v>
      </c>
      <c r="AV32" s="1">
        <v>29</v>
      </c>
      <c r="AW32" s="1">
        <v>148</v>
      </c>
      <c r="AX32" s="1">
        <v>169</v>
      </c>
      <c r="AY32" s="1">
        <v>0.57699999999999996</v>
      </c>
      <c r="AZ32" s="1">
        <v>1</v>
      </c>
      <c r="BA32" s="2">
        <v>1E-3</v>
      </c>
      <c r="BB32" s="1">
        <v>45.2</v>
      </c>
      <c r="BC32" s="2">
        <v>11.6</v>
      </c>
      <c r="BD32" s="15"/>
      <c r="BE32" s="15"/>
      <c r="BF32" s="15"/>
      <c r="BG32" s="15"/>
      <c r="BH32" s="15"/>
      <c r="BI32" s="16"/>
      <c r="BJ32" s="15"/>
      <c r="BK32" s="15"/>
    </row>
    <row r="33" spans="1:93" s="5" customFormat="1">
      <c r="A33" s="2">
        <v>6</v>
      </c>
      <c r="B33" s="4"/>
      <c r="E33" s="4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2"/>
      <c r="Y33" s="4"/>
      <c r="Z33" s="4"/>
      <c r="AA33" s="4"/>
      <c r="AB33" s="4"/>
      <c r="AE33" s="4"/>
      <c r="AF33" s="5">
        <v>28</v>
      </c>
      <c r="AG33" s="5">
        <v>152</v>
      </c>
      <c r="AH33" s="5">
        <v>196</v>
      </c>
      <c r="AI33" s="5">
        <v>0.56599999999999995</v>
      </c>
      <c r="AJ33" s="5">
        <v>1</v>
      </c>
      <c r="AK33" s="4">
        <v>1E-3</v>
      </c>
      <c r="AL33" s="5">
        <v>43.8</v>
      </c>
      <c r="AM33" s="4">
        <v>13.2</v>
      </c>
      <c r="AN33" s="5">
        <v>28</v>
      </c>
      <c r="AO33" s="5">
        <v>153</v>
      </c>
      <c r="AP33" s="5">
        <v>180</v>
      </c>
      <c r="AQ33" s="5">
        <v>0.56299999999999994</v>
      </c>
      <c r="AR33" s="5">
        <v>1</v>
      </c>
      <c r="AS33" s="4">
        <v>1E-3</v>
      </c>
      <c r="AT33" s="5">
        <v>44.9</v>
      </c>
      <c r="AU33" s="4">
        <v>10.9</v>
      </c>
      <c r="AV33" s="5">
        <v>29</v>
      </c>
      <c r="AW33" s="5">
        <v>147</v>
      </c>
      <c r="AX33" s="5">
        <v>160</v>
      </c>
      <c r="AY33" s="5">
        <v>0.57999999999999996</v>
      </c>
      <c r="AZ33" s="5">
        <v>1</v>
      </c>
      <c r="BA33" s="4">
        <v>1E-3</v>
      </c>
      <c r="BB33" s="5">
        <v>45.8</v>
      </c>
      <c r="BC33" s="4">
        <v>12.4</v>
      </c>
      <c r="BD33" s="21"/>
      <c r="BE33" s="21"/>
      <c r="BF33" s="21"/>
      <c r="BG33" s="21"/>
      <c r="BH33" s="21"/>
      <c r="BI33" s="22"/>
      <c r="BJ33" s="21"/>
      <c r="BK33" s="21"/>
      <c r="BL33" s="20"/>
      <c r="BM33" s="4"/>
      <c r="BQ33" s="4"/>
      <c r="BU33" s="4"/>
      <c r="BV33" s="4"/>
      <c r="BZ33" s="4"/>
      <c r="CD33" s="4"/>
      <c r="CE33" s="4"/>
      <c r="CI33" s="4"/>
      <c r="CM33" s="4"/>
      <c r="CO33" s="6"/>
    </row>
    <row r="34" spans="1:93">
      <c r="A34" s="2">
        <v>7</v>
      </c>
      <c r="B34" s="2" t="s">
        <v>87</v>
      </c>
      <c r="D34" s="1" t="s">
        <v>72</v>
      </c>
      <c r="E34" s="2" t="s">
        <v>74</v>
      </c>
      <c r="F34" s="119">
        <v>2022</v>
      </c>
      <c r="G34" s="119">
        <v>11</v>
      </c>
      <c r="H34" s="119">
        <v>24</v>
      </c>
      <c r="I34" s="119"/>
      <c r="J34" s="119"/>
      <c r="K34" s="120"/>
      <c r="L34" s="26"/>
      <c r="M34" s="26"/>
      <c r="N34" s="26"/>
      <c r="O34" s="26"/>
      <c r="P34" s="26"/>
      <c r="Q34" s="25"/>
      <c r="R34" s="1">
        <v>7</v>
      </c>
      <c r="S34" s="1">
        <v>2002</v>
      </c>
      <c r="T34" s="1">
        <v>20</v>
      </c>
      <c r="U34" s="1" t="s">
        <v>73</v>
      </c>
      <c r="V34" s="1" t="s">
        <v>74</v>
      </c>
      <c r="W34" s="1" t="s">
        <v>74</v>
      </c>
      <c r="Y34" s="2">
        <v>12</v>
      </c>
      <c r="AA34" s="2">
        <v>5</v>
      </c>
      <c r="AB34" s="2">
        <v>7</v>
      </c>
      <c r="AC34" s="1" t="s">
        <v>75</v>
      </c>
      <c r="AE34" s="2" t="s">
        <v>74</v>
      </c>
      <c r="AF34" s="1">
        <v>29</v>
      </c>
      <c r="AG34" s="1">
        <v>148</v>
      </c>
      <c r="AH34" s="1">
        <v>153</v>
      </c>
      <c r="AI34" s="1">
        <v>0.57699999999999996</v>
      </c>
      <c r="AJ34" s="1">
        <v>1</v>
      </c>
      <c r="AK34" s="2">
        <v>1E-3</v>
      </c>
      <c r="AL34" s="1">
        <v>45.5</v>
      </c>
      <c r="AM34" s="2">
        <v>11.1</v>
      </c>
      <c r="AN34" s="1">
        <v>29</v>
      </c>
      <c r="AO34" s="1">
        <v>148</v>
      </c>
      <c r="AP34" s="1">
        <v>152</v>
      </c>
      <c r="AQ34" s="1">
        <v>0.57699999999999996</v>
      </c>
      <c r="AR34" s="1">
        <v>1</v>
      </c>
      <c r="AS34" s="2">
        <v>1E-3</v>
      </c>
      <c r="AT34" s="1">
        <v>45.5</v>
      </c>
      <c r="AU34" s="2">
        <v>10.9</v>
      </c>
      <c r="AV34" s="1">
        <v>29</v>
      </c>
      <c r="AW34" s="1">
        <v>150</v>
      </c>
      <c r="AX34" s="1">
        <v>147</v>
      </c>
      <c r="AY34" s="1">
        <v>0.57299999999999995</v>
      </c>
      <c r="AZ34" s="1">
        <v>1</v>
      </c>
      <c r="BA34" s="2">
        <v>1E-3</v>
      </c>
      <c r="BB34" s="1">
        <v>45.2</v>
      </c>
      <c r="BC34" s="2">
        <v>10.199999999999999</v>
      </c>
      <c r="BD34" s="15"/>
      <c r="BE34" s="15"/>
      <c r="BF34" s="15"/>
      <c r="BG34" s="15"/>
      <c r="BH34" s="15"/>
      <c r="BI34" s="16"/>
      <c r="BJ34" s="15"/>
      <c r="BK34" s="15"/>
    </row>
    <row r="35" spans="1:93">
      <c r="A35" s="2">
        <v>7</v>
      </c>
      <c r="AF35" s="1">
        <v>28</v>
      </c>
      <c r="AG35" s="1">
        <v>153</v>
      </c>
      <c r="AH35" s="1">
        <v>117</v>
      </c>
      <c r="AI35" s="1">
        <v>0.56299999999999994</v>
      </c>
      <c r="AJ35" s="1">
        <v>1</v>
      </c>
      <c r="AK35" s="2">
        <v>1E-3</v>
      </c>
      <c r="AL35" s="1">
        <v>46.1</v>
      </c>
      <c r="AM35" s="2">
        <v>10.8</v>
      </c>
      <c r="AN35" s="1">
        <v>29</v>
      </c>
      <c r="AO35" s="1">
        <v>148</v>
      </c>
      <c r="AP35" s="1">
        <v>142</v>
      </c>
      <c r="AQ35" s="1">
        <v>0.57799999999999996</v>
      </c>
      <c r="AR35" s="1">
        <v>1</v>
      </c>
      <c r="AS35" s="2">
        <v>1E-3</v>
      </c>
      <c r="AT35" s="1">
        <v>46.1</v>
      </c>
      <c r="AU35" s="2">
        <v>10.9</v>
      </c>
      <c r="AV35" s="1">
        <v>29</v>
      </c>
      <c r="AW35" s="1">
        <v>146</v>
      </c>
      <c r="AX35" s="1">
        <v>153</v>
      </c>
      <c r="AY35" s="1">
        <v>0.58299999999999996</v>
      </c>
      <c r="AZ35" s="1">
        <v>1</v>
      </c>
      <c r="BA35" s="2">
        <v>1E-3</v>
      </c>
      <c r="BB35" s="1">
        <v>47.2</v>
      </c>
      <c r="BC35" s="2">
        <v>10.6</v>
      </c>
      <c r="BD35" s="15"/>
      <c r="BE35" s="15"/>
      <c r="BF35" s="15"/>
      <c r="BG35" s="15"/>
      <c r="BH35" s="15"/>
      <c r="BI35" s="16"/>
      <c r="BJ35" s="15"/>
      <c r="BK35" s="15"/>
    </row>
    <row r="36" spans="1:93">
      <c r="A36" s="2">
        <v>7</v>
      </c>
      <c r="AF36" s="1">
        <v>28</v>
      </c>
      <c r="AG36" s="1">
        <v>156</v>
      </c>
      <c r="AH36" s="1">
        <v>163</v>
      </c>
      <c r="AI36" s="1">
        <v>0.55300000000000005</v>
      </c>
      <c r="AJ36" s="1">
        <v>1</v>
      </c>
      <c r="AK36" s="2">
        <v>1E-3</v>
      </c>
      <c r="AL36" s="1">
        <v>45.5</v>
      </c>
      <c r="AM36" s="2">
        <v>9.4</v>
      </c>
      <c r="AN36" s="1">
        <v>30</v>
      </c>
      <c r="AO36" s="1">
        <v>141</v>
      </c>
      <c r="AP36" s="1">
        <v>150</v>
      </c>
      <c r="AQ36" s="1">
        <v>0.59599999999999997</v>
      </c>
      <c r="AR36" s="1">
        <v>1</v>
      </c>
      <c r="AS36" s="2">
        <v>1E-3</v>
      </c>
      <c r="AT36" s="1">
        <v>45.2</v>
      </c>
      <c r="AU36" s="2">
        <v>11.1</v>
      </c>
      <c r="AV36" s="1">
        <v>30</v>
      </c>
      <c r="AW36" s="1">
        <v>142</v>
      </c>
      <c r="AX36" s="1">
        <v>135</v>
      </c>
      <c r="AY36" s="1">
        <v>0.59499999999999997</v>
      </c>
      <c r="AZ36" s="1">
        <v>1</v>
      </c>
      <c r="BA36" s="2">
        <v>1E-3</v>
      </c>
      <c r="BB36" s="1">
        <v>46.4</v>
      </c>
      <c r="BC36" s="2">
        <v>10.9</v>
      </c>
      <c r="BD36" s="15"/>
      <c r="BE36" s="15"/>
      <c r="BF36" s="15"/>
      <c r="BG36" s="15"/>
      <c r="BH36" s="15"/>
      <c r="BI36" s="16"/>
      <c r="BJ36" s="15"/>
      <c r="BK36" s="15"/>
    </row>
    <row r="37" spans="1:93">
      <c r="A37" s="2">
        <v>7</v>
      </c>
      <c r="AF37" s="1">
        <v>30</v>
      </c>
      <c r="AG37" s="1">
        <v>141</v>
      </c>
      <c r="AH37" s="1">
        <v>124</v>
      </c>
      <c r="AI37" s="1">
        <v>0.59799999999999998</v>
      </c>
      <c r="AJ37" s="1">
        <v>1</v>
      </c>
      <c r="AK37" s="2">
        <v>1E-3</v>
      </c>
      <c r="AL37" s="1">
        <v>45.5</v>
      </c>
      <c r="AM37" s="2">
        <v>10.8</v>
      </c>
      <c r="AN37" s="1">
        <v>28</v>
      </c>
      <c r="AO37" s="1">
        <v>152</v>
      </c>
      <c r="AP37" s="1">
        <v>179</v>
      </c>
      <c r="AQ37" s="1">
        <v>0.56599999999999995</v>
      </c>
      <c r="AR37" s="1">
        <v>1</v>
      </c>
      <c r="AS37" s="2">
        <v>1E-3</v>
      </c>
      <c r="AT37" s="1">
        <v>46.9</v>
      </c>
      <c r="AU37" s="2">
        <v>10.8</v>
      </c>
      <c r="AV37" s="1">
        <v>29</v>
      </c>
      <c r="AW37" s="1">
        <v>146</v>
      </c>
      <c r="AX37" s="1">
        <v>135</v>
      </c>
      <c r="AY37" s="1">
        <v>0.58299999999999996</v>
      </c>
      <c r="AZ37" s="1">
        <v>1</v>
      </c>
      <c r="BA37" s="2">
        <v>1E-3</v>
      </c>
      <c r="BB37" s="1">
        <v>49.2</v>
      </c>
      <c r="BC37" s="2">
        <v>10.4</v>
      </c>
      <c r="BD37" s="15"/>
      <c r="BE37" s="15"/>
      <c r="BF37" s="15"/>
      <c r="BG37" s="15"/>
      <c r="BH37" s="15"/>
      <c r="BI37" s="16"/>
      <c r="BJ37" s="15"/>
      <c r="BK37" s="15"/>
    </row>
    <row r="38" spans="1:93" s="5" customFormat="1">
      <c r="A38" s="2">
        <v>7</v>
      </c>
      <c r="B38" s="4"/>
      <c r="E38" s="4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2"/>
      <c r="Y38" s="4"/>
      <c r="Z38" s="4"/>
      <c r="AA38" s="4"/>
      <c r="AB38" s="4"/>
      <c r="AE38" s="4"/>
      <c r="AF38" s="5">
        <v>30</v>
      </c>
      <c r="AG38" s="5">
        <v>138</v>
      </c>
      <c r="AH38" s="5">
        <v>122</v>
      </c>
      <c r="AI38" s="5">
        <v>0.60599999999999998</v>
      </c>
      <c r="AJ38" s="5">
        <v>1</v>
      </c>
      <c r="AK38" s="4">
        <v>1E-3</v>
      </c>
      <c r="AL38" s="5">
        <v>43.8</v>
      </c>
      <c r="AM38" s="4">
        <v>11.1</v>
      </c>
      <c r="AN38" s="5">
        <v>29</v>
      </c>
      <c r="AO38" s="5">
        <v>146</v>
      </c>
      <c r="AP38" s="5">
        <v>168</v>
      </c>
      <c r="AQ38" s="5">
        <v>0.58199999999999996</v>
      </c>
      <c r="AR38" s="5">
        <v>1</v>
      </c>
      <c r="AS38" s="4">
        <v>1E-3</v>
      </c>
      <c r="AT38" s="5">
        <v>44.9</v>
      </c>
      <c r="AU38" s="4">
        <v>11.8</v>
      </c>
      <c r="AV38" s="5">
        <v>29</v>
      </c>
      <c r="AW38" s="5">
        <v>146</v>
      </c>
      <c r="AX38" s="5">
        <v>151</v>
      </c>
      <c r="AY38" s="5">
        <v>0.58099999999999996</v>
      </c>
      <c r="AZ38" s="5">
        <v>1</v>
      </c>
      <c r="BA38" s="4">
        <v>1E-3</v>
      </c>
      <c r="BB38" s="5">
        <v>47.5</v>
      </c>
      <c r="BC38" s="4">
        <v>10.9</v>
      </c>
      <c r="BD38" s="21"/>
      <c r="BE38" s="21"/>
      <c r="BF38" s="21"/>
      <c r="BG38" s="21"/>
      <c r="BH38" s="21"/>
      <c r="BI38" s="22"/>
      <c r="BJ38" s="21"/>
      <c r="BK38" s="21"/>
      <c r="BL38" s="20"/>
      <c r="BM38" s="4"/>
      <c r="BQ38" s="4"/>
      <c r="BU38" s="4"/>
      <c r="BV38" s="2"/>
      <c r="BZ38" s="4"/>
      <c r="CD38" s="4"/>
      <c r="CE38" s="2"/>
      <c r="CI38" s="4"/>
      <c r="CM38" s="4"/>
      <c r="CO38" s="6"/>
    </row>
    <row r="39" spans="1:93">
      <c r="A39" s="2">
        <v>8</v>
      </c>
      <c r="B39" s="2" t="s">
        <v>88</v>
      </c>
      <c r="D39" s="1" t="s">
        <v>72</v>
      </c>
      <c r="E39" s="2" t="s">
        <v>72</v>
      </c>
      <c r="F39" s="117">
        <v>2022</v>
      </c>
      <c r="G39" s="117">
        <v>11</v>
      </c>
      <c r="H39" s="117">
        <v>24</v>
      </c>
      <c r="I39" s="117"/>
      <c r="J39" s="117"/>
      <c r="K39" s="118"/>
      <c r="L39" s="1">
        <v>2023</v>
      </c>
      <c r="M39" s="1">
        <v>2</v>
      </c>
      <c r="N39" s="1">
        <v>28</v>
      </c>
      <c r="O39" s="1">
        <v>15</v>
      </c>
      <c r="P39" s="1">
        <v>9</v>
      </c>
      <c r="Q39" s="2">
        <v>58</v>
      </c>
      <c r="R39" s="1">
        <v>8</v>
      </c>
      <c r="S39" s="1">
        <v>2000</v>
      </c>
      <c r="T39" s="1">
        <v>22</v>
      </c>
      <c r="U39" s="1" t="s">
        <v>78</v>
      </c>
      <c r="V39" s="1" t="s">
        <v>74</v>
      </c>
      <c r="W39" s="1" t="s">
        <v>74</v>
      </c>
      <c r="Y39" s="2">
        <v>1</v>
      </c>
      <c r="AA39" s="2">
        <v>5</v>
      </c>
      <c r="AC39" s="1" t="s">
        <v>75</v>
      </c>
      <c r="AE39" s="2" t="s">
        <v>74</v>
      </c>
      <c r="AF39" s="1">
        <v>31</v>
      </c>
      <c r="AG39" s="1">
        <v>132</v>
      </c>
      <c r="AH39" s="1">
        <v>112</v>
      </c>
      <c r="AI39" s="1">
        <v>0.623</v>
      </c>
      <c r="AJ39" s="1">
        <v>1</v>
      </c>
      <c r="AK39" s="2">
        <v>1E-3</v>
      </c>
      <c r="AL39" s="1">
        <v>48.7</v>
      </c>
      <c r="AM39" s="2">
        <v>11.1</v>
      </c>
      <c r="AN39" s="1">
        <v>31</v>
      </c>
      <c r="AO39" s="1">
        <v>134</v>
      </c>
      <c r="AP39" s="1">
        <v>129</v>
      </c>
      <c r="AQ39" s="1">
        <v>0.61599999999999999</v>
      </c>
      <c r="AR39" s="1">
        <v>1</v>
      </c>
      <c r="AS39" s="2">
        <v>1E-3</v>
      </c>
      <c r="AT39" s="1">
        <v>49</v>
      </c>
      <c r="AU39" s="2">
        <v>10.4</v>
      </c>
      <c r="AV39" s="1">
        <v>29</v>
      </c>
      <c r="AW39" s="1">
        <v>146</v>
      </c>
      <c r="AX39" s="1">
        <v>157</v>
      </c>
      <c r="AY39" s="1">
        <v>0.58299999999999996</v>
      </c>
      <c r="AZ39" s="1">
        <v>1</v>
      </c>
      <c r="BA39" s="2">
        <v>1E-3</v>
      </c>
      <c r="BB39" s="1">
        <v>49.2</v>
      </c>
      <c r="BC39" s="2">
        <v>10.1</v>
      </c>
      <c r="BD39" s="15"/>
      <c r="BE39" s="15"/>
      <c r="BF39" s="15"/>
      <c r="BG39" s="15"/>
      <c r="BH39" s="15"/>
      <c r="BI39" s="16"/>
      <c r="BJ39" s="15"/>
      <c r="BK39" s="15"/>
      <c r="BL39" s="13">
        <v>5</v>
      </c>
      <c r="BR39" s="31">
        <v>46</v>
      </c>
      <c r="BS39" s="31">
        <v>128</v>
      </c>
      <c r="BT39" s="31">
        <v>146</v>
      </c>
      <c r="BU39" s="45">
        <v>128</v>
      </c>
      <c r="BV39" s="25">
        <v>355</v>
      </c>
      <c r="CA39" s="31">
        <v>98</v>
      </c>
      <c r="CB39" s="31">
        <v>192</v>
      </c>
      <c r="CC39" s="31">
        <v>143</v>
      </c>
      <c r="CD39" s="45">
        <v>192</v>
      </c>
      <c r="CE39" s="25">
        <v>439</v>
      </c>
      <c r="CJ39" s="31">
        <v>23</v>
      </c>
      <c r="CK39" s="31">
        <v>64</v>
      </c>
      <c r="CL39" s="31">
        <v>119</v>
      </c>
      <c r="CM39" s="45">
        <v>64</v>
      </c>
      <c r="CN39" s="1">
        <v>304</v>
      </c>
    </row>
    <row r="40" spans="1:93">
      <c r="A40" s="2">
        <v>8</v>
      </c>
      <c r="C40" s="1" t="s">
        <v>89</v>
      </c>
      <c r="AF40" s="1">
        <v>29</v>
      </c>
      <c r="AG40" s="1">
        <v>149</v>
      </c>
      <c r="AH40" s="1">
        <v>146</v>
      </c>
      <c r="AI40" s="1">
        <v>0.57499999999999996</v>
      </c>
      <c r="AJ40" s="1">
        <v>1</v>
      </c>
      <c r="AK40" s="2">
        <v>1E-3</v>
      </c>
      <c r="AL40" s="1">
        <v>47.8</v>
      </c>
      <c r="AM40" s="2">
        <v>12.5</v>
      </c>
      <c r="AN40" s="1">
        <v>28</v>
      </c>
      <c r="AO40" s="1">
        <v>155</v>
      </c>
      <c r="AP40" s="1">
        <v>138</v>
      </c>
      <c r="AQ40" s="1">
        <v>0.55600000000000005</v>
      </c>
      <c r="AR40" s="1">
        <v>1</v>
      </c>
      <c r="AS40" s="2">
        <v>1E-3</v>
      </c>
      <c r="AT40" s="1">
        <v>48.4</v>
      </c>
      <c r="AU40" s="2">
        <v>11.6</v>
      </c>
      <c r="AV40" s="1">
        <v>29</v>
      </c>
      <c r="AW40" s="1">
        <v>145</v>
      </c>
      <c r="AX40" s="1">
        <v>203</v>
      </c>
      <c r="AY40" s="1">
        <v>0.58599999999999997</v>
      </c>
      <c r="AZ40" s="1">
        <v>1</v>
      </c>
      <c r="BA40" s="2">
        <v>1E-3</v>
      </c>
      <c r="BB40" s="1">
        <v>49.2</v>
      </c>
      <c r="BC40" s="2">
        <v>10.4</v>
      </c>
      <c r="BD40" s="15"/>
      <c r="BE40" s="15"/>
      <c r="BF40" s="15"/>
      <c r="BG40" s="15"/>
      <c r="BH40" s="15"/>
      <c r="BI40" s="16"/>
      <c r="BJ40" s="15"/>
      <c r="BK40" s="15"/>
      <c r="BR40" s="17">
        <v>85</v>
      </c>
      <c r="BS40" s="31">
        <v>192</v>
      </c>
      <c r="BT40" s="31">
        <v>119</v>
      </c>
      <c r="BU40" s="45">
        <v>192</v>
      </c>
      <c r="BV40" s="2">
        <v>356</v>
      </c>
      <c r="CA40" s="31">
        <v>95</v>
      </c>
      <c r="CB40" s="31">
        <v>192</v>
      </c>
      <c r="CC40" s="31">
        <v>130</v>
      </c>
      <c r="CD40" s="45">
        <v>192</v>
      </c>
      <c r="CE40" s="2">
        <v>498</v>
      </c>
      <c r="CJ40" s="31">
        <v>21</v>
      </c>
      <c r="CK40" s="31">
        <v>64</v>
      </c>
      <c r="CL40" s="31">
        <v>109</v>
      </c>
      <c r="CM40" s="45">
        <v>64</v>
      </c>
      <c r="CN40" s="1">
        <v>355</v>
      </c>
    </row>
    <row r="41" spans="1:93">
      <c r="A41" s="2">
        <v>8</v>
      </c>
      <c r="AF41" s="1">
        <v>30</v>
      </c>
      <c r="AG41" s="1">
        <v>143</v>
      </c>
      <c r="AH41" s="1">
        <v>151</v>
      </c>
      <c r="AI41" s="1">
        <v>0.59199999999999997</v>
      </c>
      <c r="AJ41" s="1">
        <v>1</v>
      </c>
      <c r="AK41" s="2">
        <v>1E-3</v>
      </c>
      <c r="AL41" s="1">
        <v>49</v>
      </c>
      <c r="AM41" s="2">
        <v>10.8</v>
      </c>
      <c r="AN41" s="1">
        <v>31</v>
      </c>
      <c r="AO41" s="1">
        <v>131</v>
      </c>
      <c r="AP41" s="1">
        <v>108</v>
      </c>
      <c r="AQ41" s="1">
        <v>0.625</v>
      </c>
      <c r="AR41" s="1">
        <v>1</v>
      </c>
      <c r="AS41" s="2">
        <v>1E-3</v>
      </c>
      <c r="AT41" s="1">
        <v>49</v>
      </c>
      <c r="AU41" s="2">
        <v>11.8</v>
      </c>
      <c r="AV41" s="1">
        <v>28</v>
      </c>
      <c r="AW41" s="1">
        <v>153</v>
      </c>
      <c r="AX41" s="1">
        <v>187</v>
      </c>
      <c r="AY41" s="1">
        <v>0.56200000000000006</v>
      </c>
      <c r="AZ41" s="1">
        <v>1</v>
      </c>
      <c r="BA41" s="2">
        <v>1E-3</v>
      </c>
      <c r="BB41" s="1">
        <v>49</v>
      </c>
      <c r="BC41" s="2">
        <v>10.4</v>
      </c>
      <c r="BD41" s="15"/>
      <c r="BE41" s="15"/>
      <c r="BF41" s="15"/>
      <c r="BG41" s="15"/>
      <c r="BH41" s="15"/>
      <c r="BI41" s="16"/>
      <c r="BJ41" s="15"/>
      <c r="BK41" s="15"/>
      <c r="BR41" s="31">
        <v>84</v>
      </c>
      <c r="BS41" s="31">
        <v>192</v>
      </c>
      <c r="BT41" s="31">
        <v>109</v>
      </c>
      <c r="BU41" s="45">
        <v>192</v>
      </c>
      <c r="BV41" s="2">
        <v>461</v>
      </c>
      <c r="CA41" s="31">
        <v>103</v>
      </c>
      <c r="CB41" s="31">
        <v>192</v>
      </c>
      <c r="CC41" s="31">
        <v>103</v>
      </c>
      <c r="CD41" s="45">
        <v>192</v>
      </c>
      <c r="CE41" s="2">
        <v>556</v>
      </c>
      <c r="CJ41" s="31">
        <v>20</v>
      </c>
      <c r="CK41" s="31">
        <v>64</v>
      </c>
      <c r="CL41" s="31">
        <v>131</v>
      </c>
      <c r="CM41" s="45">
        <v>64</v>
      </c>
      <c r="CN41" s="1">
        <v>417</v>
      </c>
    </row>
    <row r="42" spans="1:93">
      <c r="A42" s="2">
        <v>8</v>
      </c>
      <c r="AF42" s="1">
        <v>30</v>
      </c>
      <c r="AG42" s="1">
        <v>142</v>
      </c>
      <c r="AH42" s="1">
        <v>160</v>
      </c>
      <c r="AI42" s="1">
        <v>0.59499999999999997</v>
      </c>
      <c r="AJ42" s="1">
        <v>1</v>
      </c>
      <c r="AK42" s="2">
        <v>1E-3</v>
      </c>
      <c r="AL42" s="1">
        <v>49.2</v>
      </c>
      <c r="AM42" s="2">
        <v>11.8</v>
      </c>
      <c r="AN42" s="1">
        <v>29</v>
      </c>
      <c r="AO42" s="1">
        <v>146</v>
      </c>
      <c r="AP42" s="1">
        <v>173</v>
      </c>
      <c r="AQ42" s="1">
        <v>0.58299999999999996</v>
      </c>
      <c r="AR42" s="1">
        <v>1</v>
      </c>
      <c r="AS42" s="2">
        <v>1E-3</v>
      </c>
      <c r="AT42" s="1">
        <v>49</v>
      </c>
      <c r="AU42" s="2">
        <v>11.1</v>
      </c>
      <c r="AV42" s="1">
        <v>29</v>
      </c>
      <c r="AW42" s="1">
        <v>145</v>
      </c>
      <c r="AX42" s="1">
        <v>215</v>
      </c>
      <c r="AY42" s="1">
        <v>0.58499999999999996</v>
      </c>
      <c r="AZ42" s="1">
        <v>1</v>
      </c>
      <c r="BA42" s="2">
        <v>1E-3</v>
      </c>
      <c r="BB42" s="1">
        <v>49.2</v>
      </c>
      <c r="BC42" s="2">
        <v>10.199999999999999</v>
      </c>
      <c r="BD42" s="15"/>
      <c r="BE42" s="15"/>
      <c r="BF42" s="15"/>
      <c r="BG42" s="15"/>
      <c r="BH42" s="15"/>
      <c r="BI42" s="16"/>
      <c r="BJ42" s="15"/>
      <c r="BK42" s="15"/>
      <c r="BR42" s="31">
        <v>91</v>
      </c>
      <c r="BS42" s="31">
        <v>192</v>
      </c>
      <c r="BT42" s="31">
        <v>131</v>
      </c>
      <c r="BU42" s="45">
        <v>192</v>
      </c>
      <c r="BV42" s="2">
        <v>443</v>
      </c>
      <c r="CA42" s="31">
        <v>104</v>
      </c>
      <c r="CB42" s="31">
        <v>192</v>
      </c>
      <c r="CC42" s="31">
        <v>124</v>
      </c>
      <c r="CD42" s="45">
        <v>192</v>
      </c>
      <c r="CE42" s="2">
        <v>528</v>
      </c>
      <c r="CJ42" s="31">
        <v>24</v>
      </c>
      <c r="CK42" s="31">
        <v>64</v>
      </c>
      <c r="CL42" s="31">
        <v>149</v>
      </c>
      <c r="CM42" s="45">
        <v>64</v>
      </c>
      <c r="CN42" s="1">
        <v>394</v>
      </c>
    </row>
    <row r="43" spans="1:93" s="5" customFormat="1">
      <c r="A43" s="2">
        <v>8</v>
      </c>
      <c r="B43" s="4"/>
      <c r="E43" s="4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2"/>
      <c r="Y43" s="4"/>
      <c r="Z43" s="4"/>
      <c r="AA43" s="4"/>
      <c r="AB43" s="4"/>
      <c r="AE43" s="4"/>
      <c r="AF43" s="5">
        <v>30</v>
      </c>
      <c r="AG43" s="5">
        <v>141</v>
      </c>
      <c r="AH43" s="5">
        <v>171</v>
      </c>
      <c r="AI43" s="5">
        <v>0.59599999999999997</v>
      </c>
      <c r="AJ43" s="5">
        <v>1</v>
      </c>
      <c r="AK43" s="4">
        <v>1E-3</v>
      </c>
      <c r="AL43" s="5">
        <v>48.4</v>
      </c>
      <c r="AM43" s="4">
        <v>11.3</v>
      </c>
      <c r="AN43" s="5">
        <v>30</v>
      </c>
      <c r="AO43" s="5">
        <v>137</v>
      </c>
      <c r="AP43" s="5">
        <v>188</v>
      </c>
      <c r="AQ43" s="5">
        <v>0.60899999999999999</v>
      </c>
      <c r="AR43" s="5">
        <v>1</v>
      </c>
      <c r="AS43" s="4">
        <v>1E-3</v>
      </c>
      <c r="AT43" s="5">
        <v>48.4</v>
      </c>
      <c r="AU43" s="4">
        <v>11.3</v>
      </c>
      <c r="AV43" s="5">
        <v>28</v>
      </c>
      <c r="AW43" s="5">
        <v>151</v>
      </c>
      <c r="AX43" s="5">
        <v>158</v>
      </c>
      <c r="AY43" s="5">
        <v>0.56899999999999995</v>
      </c>
      <c r="AZ43" s="5">
        <v>1</v>
      </c>
      <c r="BA43" s="4">
        <v>1E-3</v>
      </c>
      <c r="BB43" s="5">
        <v>49.8</v>
      </c>
      <c r="BC43" s="4">
        <v>10.8</v>
      </c>
      <c r="BD43" s="21"/>
      <c r="BE43" s="21"/>
      <c r="BF43" s="21"/>
      <c r="BG43" s="21"/>
      <c r="BH43" s="21"/>
      <c r="BI43" s="22"/>
      <c r="BJ43" s="21"/>
      <c r="BK43" s="21"/>
      <c r="BL43" s="20"/>
      <c r="BM43" s="4"/>
      <c r="BQ43" s="4"/>
      <c r="BR43" s="39">
        <v>69</v>
      </c>
      <c r="BS43" s="39">
        <v>192</v>
      </c>
      <c r="BT43" s="39">
        <v>149</v>
      </c>
      <c r="BU43" s="46">
        <v>192</v>
      </c>
      <c r="BV43" s="4">
        <v>707</v>
      </c>
      <c r="BZ43" s="4"/>
      <c r="CA43" s="39">
        <v>134</v>
      </c>
      <c r="CB43" s="39">
        <v>192</v>
      </c>
      <c r="CC43" s="39">
        <v>134</v>
      </c>
      <c r="CD43" s="46">
        <v>192</v>
      </c>
      <c r="CE43" s="4">
        <v>538</v>
      </c>
      <c r="CI43" s="4"/>
      <c r="CJ43" s="31">
        <v>23</v>
      </c>
      <c r="CK43" s="31">
        <v>64</v>
      </c>
      <c r="CL43" s="31">
        <v>143</v>
      </c>
      <c r="CM43" s="45">
        <v>64</v>
      </c>
      <c r="CN43" s="5">
        <v>382</v>
      </c>
      <c r="CO43" s="6"/>
    </row>
    <row r="44" spans="1:93">
      <c r="A44" s="2">
        <v>9</v>
      </c>
      <c r="B44" s="2" t="s">
        <v>90</v>
      </c>
      <c r="C44" s="1" t="s">
        <v>91</v>
      </c>
      <c r="D44" s="1" t="s">
        <v>72</v>
      </c>
      <c r="E44" s="2" t="s">
        <v>72</v>
      </c>
      <c r="F44" s="117">
        <v>2022</v>
      </c>
      <c r="G44" s="117">
        <v>11</v>
      </c>
      <c r="H44" s="117">
        <v>24</v>
      </c>
      <c r="I44" s="117"/>
      <c r="J44" s="117"/>
      <c r="K44" s="118"/>
      <c r="L44" s="1">
        <v>2023</v>
      </c>
      <c r="M44" s="1">
        <v>2</v>
      </c>
      <c r="N44" s="1">
        <v>9</v>
      </c>
      <c r="O44" s="1">
        <v>16</v>
      </c>
      <c r="P44" s="1">
        <v>11</v>
      </c>
      <c r="Q44" s="2">
        <v>19</v>
      </c>
      <c r="R44" s="1">
        <v>9</v>
      </c>
      <c r="S44" s="1">
        <v>1994</v>
      </c>
      <c r="T44" s="1">
        <v>28</v>
      </c>
      <c r="U44" s="1" t="s">
        <v>92</v>
      </c>
      <c r="V44" s="1" t="s">
        <v>74</v>
      </c>
      <c r="W44" s="1" t="s">
        <v>74</v>
      </c>
      <c r="Y44" s="2">
        <v>12</v>
      </c>
      <c r="AA44" s="2">
        <v>5</v>
      </c>
      <c r="AB44" s="2">
        <v>7</v>
      </c>
      <c r="AC44" s="1" t="s">
        <v>75</v>
      </c>
      <c r="AE44" s="2" t="s">
        <v>74</v>
      </c>
      <c r="AF44" s="1">
        <v>28</v>
      </c>
      <c r="AG44" s="1">
        <v>151</v>
      </c>
      <c r="AH44" s="1">
        <v>144</v>
      </c>
      <c r="AI44" s="1">
        <v>0.56899999999999995</v>
      </c>
      <c r="AJ44" s="1">
        <v>1</v>
      </c>
      <c r="AK44" s="2">
        <v>1E-3</v>
      </c>
      <c r="AL44" s="1">
        <v>44.4</v>
      </c>
      <c r="AM44" s="2">
        <v>10.6</v>
      </c>
      <c r="AN44" s="1">
        <v>28</v>
      </c>
      <c r="AO44" s="1">
        <v>151</v>
      </c>
      <c r="AP44" s="1">
        <v>150</v>
      </c>
      <c r="AQ44" s="1">
        <v>0.56899999999999995</v>
      </c>
      <c r="AR44" s="1">
        <v>1</v>
      </c>
      <c r="AS44" s="2">
        <v>1E-3</v>
      </c>
      <c r="AT44" s="1">
        <v>43.5</v>
      </c>
      <c r="AU44" s="2">
        <v>13.1</v>
      </c>
      <c r="AV44" s="1">
        <v>28</v>
      </c>
      <c r="AW44" s="1">
        <v>156</v>
      </c>
      <c r="AX44" s="1">
        <v>154</v>
      </c>
      <c r="AY44" s="1">
        <v>0.55500000000000005</v>
      </c>
      <c r="AZ44" s="1">
        <v>1</v>
      </c>
      <c r="BA44" s="2">
        <v>1E-3</v>
      </c>
      <c r="BB44" s="1">
        <v>44.4</v>
      </c>
      <c r="BC44" s="2">
        <v>12.4</v>
      </c>
      <c r="BD44" s="15"/>
      <c r="BE44" s="15"/>
      <c r="BF44" s="15"/>
      <c r="BG44" s="15"/>
      <c r="BH44" s="15"/>
      <c r="BI44" s="16"/>
      <c r="BJ44" s="15"/>
      <c r="BK44" s="15"/>
      <c r="BL44" s="13">
        <v>5</v>
      </c>
      <c r="BR44" s="17">
        <v>41</v>
      </c>
      <c r="BS44" s="17">
        <v>128</v>
      </c>
      <c r="BT44" s="17">
        <v>146</v>
      </c>
      <c r="BU44" s="29">
        <v>128</v>
      </c>
      <c r="BV44" s="2">
        <v>415</v>
      </c>
      <c r="CA44" s="17">
        <v>33</v>
      </c>
      <c r="CB44" s="17">
        <v>128</v>
      </c>
      <c r="CC44" s="17">
        <v>143</v>
      </c>
      <c r="CD44" s="29">
        <v>128</v>
      </c>
      <c r="CE44" s="2">
        <v>512</v>
      </c>
      <c r="CI44" s="1"/>
      <c r="CJ44" s="59">
        <v>28</v>
      </c>
      <c r="CK44" s="52">
        <v>128</v>
      </c>
      <c r="CL44" s="52">
        <v>140</v>
      </c>
      <c r="CM44" s="60">
        <v>128</v>
      </c>
      <c r="CN44" s="1">
        <v>387</v>
      </c>
    </row>
    <row r="45" spans="1:93">
      <c r="A45" s="2">
        <v>9</v>
      </c>
      <c r="AF45" s="1">
        <v>28</v>
      </c>
      <c r="AG45" s="1">
        <v>151</v>
      </c>
      <c r="AH45" s="1">
        <v>130</v>
      </c>
      <c r="AI45" s="1">
        <v>0.56899999999999995</v>
      </c>
      <c r="AJ45" s="1">
        <v>1</v>
      </c>
      <c r="AK45" s="2">
        <v>1E-3</v>
      </c>
      <c r="AL45" s="1">
        <v>45.2</v>
      </c>
      <c r="AM45" s="2">
        <v>11.6</v>
      </c>
      <c r="AN45" s="1">
        <v>28</v>
      </c>
      <c r="AO45" s="1">
        <v>152</v>
      </c>
      <c r="AP45" s="1">
        <v>159</v>
      </c>
      <c r="AQ45" s="1">
        <v>0.56699999999999995</v>
      </c>
      <c r="AR45" s="1">
        <v>1</v>
      </c>
      <c r="AS45" s="2">
        <v>1E-3</v>
      </c>
      <c r="AT45" s="1">
        <v>43.8</v>
      </c>
      <c r="AU45" s="2">
        <v>14.3</v>
      </c>
      <c r="AV45" s="1">
        <v>28</v>
      </c>
      <c r="AW45" s="1">
        <v>156</v>
      </c>
      <c r="AX45" s="1">
        <v>165</v>
      </c>
      <c r="AY45" s="1">
        <v>0.55500000000000005</v>
      </c>
      <c r="AZ45" s="1">
        <v>1</v>
      </c>
      <c r="BA45" s="2">
        <v>1E-3</v>
      </c>
      <c r="BB45" s="1">
        <v>44.7</v>
      </c>
      <c r="BC45" s="2">
        <v>12.4</v>
      </c>
      <c r="BD45" s="15"/>
      <c r="BE45" s="15"/>
      <c r="BF45" s="15"/>
      <c r="BG45" s="15"/>
      <c r="BH45" s="15"/>
      <c r="BI45" s="16"/>
      <c r="BJ45" s="15"/>
      <c r="BK45" s="15"/>
      <c r="BR45" s="17">
        <v>36</v>
      </c>
      <c r="BS45" s="17">
        <v>128</v>
      </c>
      <c r="BT45" s="17">
        <v>119</v>
      </c>
      <c r="BU45" s="29">
        <v>128</v>
      </c>
      <c r="BV45" s="2">
        <v>457</v>
      </c>
      <c r="CA45" s="17">
        <v>34</v>
      </c>
      <c r="CB45" s="17">
        <v>128</v>
      </c>
      <c r="CC45" s="17">
        <v>130</v>
      </c>
      <c r="CD45" s="29">
        <v>128</v>
      </c>
      <c r="CE45" s="2">
        <v>469</v>
      </c>
      <c r="CI45" s="1"/>
      <c r="CJ45" s="61">
        <v>39</v>
      </c>
      <c r="CK45" s="31">
        <v>128</v>
      </c>
      <c r="CL45" s="31">
        <v>146</v>
      </c>
      <c r="CM45" s="45">
        <v>128</v>
      </c>
      <c r="CN45" s="1">
        <v>457</v>
      </c>
    </row>
    <row r="46" spans="1:93">
      <c r="A46" s="2">
        <v>9</v>
      </c>
      <c r="AF46" s="1">
        <v>29</v>
      </c>
      <c r="AG46" s="1">
        <v>150</v>
      </c>
      <c r="AH46" s="1">
        <v>150</v>
      </c>
      <c r="AI46" s="1">
        <v>0.56999999999999995</v>
      </c>
      <c r="AJ46" s="1">
        <v>1</v>
      </c>
      <c r="AK46" s="2">
        <v>1E-3</v>
      </c>
      <c r="AL46" s="1">
        <v>44.4</v>
      </c>
      <c r="AM46" s="2">
        <v>11.5</v>
      </c>
      <c r="AN46" s="1">
        <v>29</v>
      </c>
      <c r="AO46" s="1">
        <v>150</v>
      </c>
      <c r="AP46" s="1">
        <v>139</v>
      </c>
      <c r="AQ46" s="1">
        <v>0.56999999999999995</v>
      </c>
      <c r="AR46" s="1">
        <v>1</v>
      </c>
      <c r="AS46" s="2">
        <v>1E-3</v>
      </c>
      <c r="AT46" s="1">
        <v>42.9</v>
      </c>
      <c r="AU46" s="2">
        <v>13.2</v>
      </c>
      <c r="AV46" s="1">
        <v>28</v>
      </c>
      <c r="AW46" s="1">
        <v>157</v>
      </c>
      <c r="AX46" s="1">
        <v>173</v>
      </c>
      <c r="AY46" s="1">
        <v>0.55100000000000005</v>
      </c>
      <c r="AZ46" s="1">
        <v>1</v>
      </c>
      <c r="BA46" s="2">
        <v>1E-3</v>
      </c>
      <c r="BB46" s="1">
        <v>44.7</v>
      </c>
      <c r="BC46" s="2">
        <v>12</v>
      </c>
      <c r="BD46" s="15"/>
      <c r="BE46" s="15"/>
      <c r="BF46" s="15"/>
      <c r="BG46" s="15"/>
      <c r="BH46" s="15"/>
      <c r="BI46" s="16"/>
      <c r="BJ46" s="15"/>
      <c r="BK46" s="15"/>
      <c r="BR46" s="17">
        <v>29</v>
      </c>
      <c r="BS46" s="17">
        <v>128</v>
      </c>
      <c r="BT46" s="17">
        <v>109</v>
      </c>
      <c r="BU46" s="29">
        <v>128</v>
      </c>
      <c r="BV46" s="2">
        <v>472</v>
      </c>
      <c r="CA46" s="17">
        <v>33</v>
      </c>
      <c r="CB46" s="17">
        <v>128</v>
      </c>
      <c r="CC46" s="17">
        <v>103</v>
      </c>
      <c r="CD46" s="29">
        <v>128</v>
      </c>
      <c r="CE46" s="2">
        <v>457</v>
      </c>
      <c r="CI46" s="1"/>
      <c r="CJ46" s="61">
        <v>40</v>
      </c>
      <c r="CK46" s="31">
        <v>128</v>
      </c>
      <c r="CL46" s="31">
        <v>119</v>
      </c>
      <c r="CM46" s="45">
        <v>128</v>
      </c>
      <c r="CN46" s="1">
        <v>457</v>
      </c>
    </row>
    <row r="47" spans="1:93">
      <c r="A47" s="2">
        <v>9</v>
      </c>
      <c r="AF47" s="1">
        <v>29</v>
      </c>
      <c r="AG47" s="1">
        <v>147</v>
      </c>
      <c r="AH47" s="1">
        <v>146</v>
      </c>
      <c r="AI47" s="1">
        <v>0.58099999999999996</v>
      </c>
      <c r="AJ47" s="1">
        <v>1</v>
      </c>
      <c r="AK47" s="2">
        <v>1E-3</v>
      </c>
      <c r="AL47" s="1">
        <v>44.7</v>
      </c>
      <c r="AM47" s="2">
        <v>14.1</v>
      </c>
      <c r="AN47" s="1">
        <v>29</v>
      </c>
      <c r="AO47" s="1">
        <v>150</v>
      </c>
      <c r="AP47" s="1">
        <v>156</v>
      </c>
      <c r="AQ47" s="1">
        <v>0.56999999999999995</v>
      </c>
      <c r="AR47" s="1">
        <v>1</v>
      </c>
      <c r="AS47" s="2">
        <v>1E-3</v>
      </c>
      <c r="AT47" s="1">
        <v>43.8</v>
      </c>
      <c r="AU47" s="2">
        <v>12.5</v>
      </c>
      <c r="AV47" s="1">
        <v>28</v>
      </c>
      <c r="AW47" s="1">
        <v>155</v>
      </c>
      <c r="AX47" s="1">
        <v>156</v>
      </c>
      <c r="AY47" s="1">
        <v>0.55600000000000005</v>
      </c>
      <c r="AZ47" s="1">
        <v>1</v>
      </c>
      <c r="BA47" s="2">
        <v>1E-3</v>
      </c>
      <c r="BB47" s="1">
        <v>45.2</v>
      </c>
      <c r="BC47" s="2">
        <v>12.2</v>
      </c>
      <c r="BD47" s="15"/>
      <c r="BE47" s="15"/>
      <c r="BF47" s="15"/>
      <c r="BG47" s="15"/>
      <c r="BH47" s="15"/>
      <c r="BI47" s="16"/>
      <c r="BJ47" s="15"/>
      <c r="BK47" s="15"/>
      <c r="BR47" s="17">
        <v>36</v>
      </c>
      <c r="BS47" s="17">
        <v>128</v>
      </c>
      <c r="BT47" s="17">
        <v>131</v>
      </c>
      <c r="BU47" s="29">
        <v>128</v>
      </c>
      <c r="BV47" s="2">
        <v>432</v>
      </c>
      <c r="CA47" s="17">
        <v>32</v>
      </c>
      <c r="CB47" s="17">
        <v>128</v>
      </c>
      <c r="CC47" s="17">
        <v>124</v>
      </c>
      <c r="CD47" s="29">
        <v>128</v>
      </c>
      <c r="CE47" s="2">
        <v>417</v>
      </c>
      <c r="CI47" s="1"/>
      <c r="CJ47" s="61">
        <v>40</v>
      </c>
      <c r="CK47" s="31">
        <v>128</v>
      </c>
      <c r="CL47" s="31">
        <v>109</v>
      </c>
      <c r="CM47" s="45">
        <v>128</v>
      </c>
      <c r="CN47" s="1">
        <v>457</v>
      </c>
    </row>
    <row r="48" spans="1:93" s="5" customFormat="1">
      <c r="A48" s="2">
        <v>9</v>
      </c>
      <c r="B48" s="4"/>
      <c r="E48" s="4"/>
      <c r="K48" s="4"/>
      <c r="Q48" s="4"/>
      <c r="Y48" s="4"/>
      <c r="Z48" s="4"/>
      <c r="AA48" s="4"/>
      <c r="AB48" s="4"/>
      <c r="AE48" s="4"/>
      <c r="AF48" s="5">
        <v>29</v>
      </c>
      <c r="AG48" s="5">
        <v>150</v>
      </c>
      <c r="AH48" s="5">
        <v>139</v>
      </c>
      <c r="AI48" s="5">
        <v>0.56999999999999995</v>
      </c>
      <c r="AJ48" s="5">
        <v>1</v>
      </c>
      <c r="AK48" s="4">
        <v>1E-3</v>
      </c>
      <c r="AL48" s="5">
        <v>43.5</v>
      </c>
      <c r="AM48" s="4">
        <v>13.8</v>
      </c>
      <c r="AN48" s="5">
        <v>29</v>
      </c>
      <c r="AO48" s="5">
        <v>150</v>
      </c>
      <c r="AP48" s="5">
        <v>152</v>
      </c>
      <c r="AQ48" s="5">
        <v>0.56999999999999995</v>
      </c>
      <c r="AR48" s="5">
        <v>1</v>
      </c>
      <c r="AS48" s="4">
        <v>1E-3</v>
      </c>
      <c r="AT48" s="5">
        <v>43.8</v>
      </c>
      <c r="AU48" s="4">
        <v>12.5</v>
      </c>
      <c r="AV48" s="5">
        <v>28</v>
      </c>
      <c r="AW48" s="5">
        <v>156</v>
      </c>
      <c r="AX48" s="5">
        <v>151</v>
      </c>
      <c r="AY48" s="5">
        <v>0.55500000000000005</v>
      </c>
      <c r="AZ48" s="5">
        <v>1</v>
      </c>
      <c r="BA48" s="4">
        <v>1E-3</v>
      </c>
      <c r="BB48" s="5">
        <v>45.2</v>
      </c>
      <c r="BC48" s="4">
        <v>10.9</v>
      </c>
      <c r="BD48" s="21"/>
      <c r="BE48" s="21"/>
      <c r="BF48" s="21"/>
      <c r="BG48" s="21"/>
      <c r="BH48" s="21"/>
      <c r="BI48" s="22"/>
      <c r="BJ48" s="21"/>
      <c r="BK48" s="21"/>
      <c r="BL48" s="20"/>
      <c r="BM48" s="4"/>
      <c r="BQ48" s="4"/>
      <c r="BR48" s="23">
        <v>34</v>
      </c>
      <c r="BS48" s="23">
        <v>128</v>
      </c>
      <c r="BT48" s="23">
        <v>149</v>
      </c>
      <c r="BU48" s="30">
        <v>128</v>
      </c>
      <c r="BV48" s="4">
        <v>477</v>
      </c>
      <c r="BZ48" s="4"/>
      <c r="CA48" s="23">
        <v>32</v>
      </c>
      <c r="CB48" s="23">
        <v>128</v>
      </c>
      <c r="CC48" s="23">
        <v>134</v>
      </c>
      <c r="CD48" s="30">
        <v>128</v>
      </c>
      <c r="CE48" s="4">
        <v>482</v>
      </c>
      <c r="CJ48" s="64">
        <v>39</v>
      </c>
      <c r="CK48" s="39">
        <v>128</v>
      </c>
      <c r="CL48" s="39">
        <v>131</v>
      </c>
      <c r="CM48" s="46">
        <v>128</v>
      </c>
      <c r="CN48" s="5">
        <v>482</v>
      </c>
      <c r="CO48" s="6"/>
    </row>
    <row r="49" spans="1:93">
      <c r="A49" s="2">
        <v>10</v>
      </c>
      <c r="B49" s="2" t="s">
        <v>93</v>
      </c>
      <c r="D49" s="1" t="s">
        <v>72</v>
      </c>
      <c r="E49" s="2" t="s">
        <v>74</v>
      </c>
      <c r="F49" s="117">
        <v>2022</v>
      </c>
      <c r="G49" s="117">
        <v>11</v>
      </c>
      <c r="H49" s="117">
        <v>25</v>
      </c>
      <c r="I49" s="117"/>
      <c r="J49" s="117"/>
      <c r="K49" s="118"/>
      <c r="R49" s="1">
        <v>6</v>
      </c>
      <c r="S49" s="1">
        <v>2002</v>
      </c>
      <c r="T49" s="1">
        <v>20</v>
      </c>
      <c r="U49" s="1" t="s">
        <v>73</v>
      </c>
      <c r="V49" s="1" t="s">
        <v>74</v>
      </c>
      <c r="W49" s="1" t="s">
        <v>74</v>
      </c>
      <c r="Y49" s="2">
        <v>13</v>
      </c>
      <c r="Z49" s="2" t="s">
        <v>94</v>
      </c>
      <c r="AA49" s="2">
        <v>5</v>
      </c>
      <c r="AC49" s="1" t="s">
        <v>75</v>
      </c>
      <c r="AE49" s="2" t="s">
        <v>72</v>
      </c>
      <c r="AF49" s="1">
        <v>29</v>
      </c>
      <c r="AG49" s="1">
        <v>147</v>
      </c>
      <c r="AH49" s="1">
        <v>206</v>
      </c>
      <c r="AI49" s="1">
        <v>0.57899999999999996</v>
      </c>
      <c r="AJ49" s="1">
        <v>1</v>
      </c>
      <c r="AK49" s="2">
        <v>1E-3</v>
      </c>
      <c r="AL49" s="1">
        <v>45.2</v>
      </c>
      <c r="AM49" s="2">
        <v>12.2</v>
      </c>
      <c r="AN49" s="1">
        <v>29</v>
      </c>
      <c r="AO49" s="1">
        <v>147</v>
      </c>
      <c r="AP49" s="1">
        <v>139</v>
      </c>
      <c r="AQ49" s="1">
        <v>0.58099999999999996</v>
      </c>
      <c r="AR49" s="1">
        <v>1</v>
      </c>
      <c r="AS49" s="2">
        <v>1E-3</v>
      </c>
      <c r="AT49" s="1">
        <v>45.8</v>
      </c>
      <c r="AU49" s="2">
        <v>12</v>
      </c>
      <c r="AV49" s="1">
        <v>29</v>
      </c>
      <c r="AW49" s="1">
        <v>145</v>
      </c>
      <c r="AX49" s="1">
        <v>215</v>
      </c>
      <c r="AY49" s="1">
        <v>0.58499999999999996</v>
      </c>
      <c r="AZ49" s="1">
        <v>1</v>
      </c>
      <c r="BA49" s="2">
        <v>1E-3</v>
      </c>
      <c r="BB49" s="1">
        <v>45.8</v>
      </c>
      <c r="BC49" s="2">
        <v>10.199999999999999</v>
      </c>
      <c r="BD49" s="15"/>
      <c r="BE49" s="15"/>
      <c r="BF49" s="15"/>
      <c r="BG49" s="15"/>
      <c r="BH49" s="15"/>
      <c r="BI49" s="16"/>
      <c r="BJ49" s="15"/>
      <c r="BK49" s="15"/>
    </row>
    <row r="50" spans="1:93">
      <c r="A50" s="2">
        <v>10</v>
      </c>
      <c r="AF50" s="1">
        <v>28</v>
      </c>
      <c r="AG50" s="1">
        <v>155</v>
      </c>
      <c r="AH50" s="1">
        <v>216</v>
      </c>
      <c r="AI50" s="1">
        <v>0.55800000000000005</v>
      </c>
      <c r="AJ50" s="1">
        <v>1</v>
      </c>
      <c r="AK50" s="2">
        <v>1E-3</v>
      </c>
      <c r="AL50" s="1">
        <v>47.2</v>
      </c>
      <c r="AM50" s="2">
        <v>13.9</v>
      </c>
      <c r="AN50" s="1">
        <v>28</v>
      </c>
      <c r="AO50" s="1">
        <v>152</v>
      </c>
      <c r="AP50" s="1">
        <v>200</v>
      </c>
      <c r="AQ50" s="1">
        <v>0.56499999999999995</v>
      </c>
      <c r="AR50" s="1">
        <v>1</v>
      </c>
      <c r="AS50" s="2">
        <v>1E-3</v>
      </c>
      <c r="AT50" s="1">
        <v>45.5</v>
      </c>
      <c r="AU50" s="2">
        <v>13.9</v>
      </c>
      <c r="AV50" s="1">
        <v>29</v>
      </c>
      <c r="AW50" s="1">
        <v>146</v>
      </c>
      <c r="AX50" s="1">
        <v>195</v>
      </c>
      <c r="AY50" s="1">
        <v>0.58399999999999996</v>
      </c>
      <c r="AZ50" s="1">
        <v>1</v>
      </c>
      <c r="BA50" s="2">
        <v>1E-3</v>
      </c>
      <c r="BB50" s="1">
        <v>45.2</v>
      </c>
      <c r="BC50" s="2">
        <v>12.4</v>
      </c>
      <c r="BD50" s="15"/>
      <c r="BE50" s="15"/>
      <c r="BF50" s="15"/>
      <c r="BG50" s="15"/>
      <c r="BH50" s="15"/>
      <c r="BI50" s="16"/>
      <c r="BJ50" s="15"/>
      <c r="BK50" s="15"/>
    </row>
    <row r="51" spans="1:93">
      <c r="A51" s="2">
        <v>10</v>
      </c>
      <c r="AF51" s="1">
        <v>29</v>
      </c>
      <c r="AG51" s="1">
        <v>147</v>
      </c>
      <c r="AH51" s="1">
        <v>254</v>
      </c>
      <c r="AI51" s="1">
        <v>0.58099999999999996</v>
      </c>
      <c r="AJ51" s="1">
        <v>1</v>
      </c>
      <c r="AK51" s="2">
        <v>1E-3</v>
      </c>
      <c r="AL51" s="1">
        <v>45.2</v>
      </c>
      <c r="AM51" s="2">
        <v>13.9</v>
      </c>
      <c r="AN51" s="1">
        <v>28</v>
      </c>
      <c r="AO51" s="1">
        <v>154</v>
      </c>
      <c r="AP51" s="1">
        <v>164</v>
      </c>
      <c r="AQ51" s="1">
        <v>0.55900000000000005</v>
      </c>
      <c r="AR51" s="1">
        <v>1</v>
      </c>
      <c r="AS51" s="2">
        <v>1E-3</v>
      </c>
      <c r="AT51" s="1">
        <v>46.4</v>
      </c>
      <c r="AU51" s="2">
        <v>26.1</v>
      </c>
      <c r="AV51" s="1">
        <v>28</v>
      </c>
      <c r="AW51" s="1">
        <v>152</v>
      </c>
      <c r="AX51" s="1">
        <v>200</v>
      </c>
      <c r="AY51" s="1">
        <v>0.56599999999999995</v>
      </c>
      <c r="AZ51" s="1">
        <v>1</v>
      </c>
      <c r="BA51" s="2">
        <v>1E-3</v>
      </c>
      <c r="BB51" s="1">
        <v>44.9</v>
      </c>
      <c r="BC51" s="2">
        <v>15.7</v>
      </c>
      <c r="BD51" s="15"/>
      <c r="BE51" s="15"/>
      <c r="BF51" s="15"/>
      <c r="BG51" s="15"/>
      <c r="BH51" s="15"/>
      <c r="BI51" s="16"/>
      <c r="BJ51" s="15"/>
      <c r="BK51" s="15"/>
    </row>
    <row r="52" spans="1:93">
      <c r="A52" s="2">
        <v>10</v>
      </c>
      <c r="AF52" s="1">
        <v>28</v>
      </c>
      <c r="AG52" s="1">
        <v>151</v>
      </c>
      <c r="AH52" s="1">
        <v>195</v>
      </c>
      <c r="AI52" s="1">
        <v>0.56799999999999995</v>
      </c>
      <c r="AJ52" s="1">
        <v>1</v>
      </c>
      <c r="AK52" s="2">
        <v>1E-3</v>
      </c>
      <c r="AL52" s="1">
        <v>43.2</v>
      </c>
      <c r="AM52" s="2">
        <v>11.5</v>
      </c>
      <c r="AN52" s="1">
        <v>29</v>
      </c>
      <c r="AO52" s="1">
        <v>146</v>
      </c>
      <c r="AP52" s="1">
        <v>109</v>
      </c>
      <c r="AQ52" s="1">
        <v>0.58299999999999996</v>
      </c>
      <c r="AR52" s="1">
        <v>1</v>
      </c>
      <c r="AS52" s="2">
        <v>1E-3</v>
      </c>
      <c r="AT52" s="1">
        <v>45.5</v>
      </c>
      <c r="AU52" s="2">
        <v>15.7</v>
      </c>
      <c r="AV52" s="1">
        <v>28</v>
      </c>
      <c r="AW52" s="1">
        <v>155</v>
      </c>
      <c r="AX52" s="1">
        <v>143</v>
      </c>
      <c r="AY52" s="1">
        <v>0.55700000000000005</v>
      </c>
      <c r="AZ52" s="1">
        <v>1</v>
      </c>
      <c r="BA52" s="2">
        <v>1E-3</v>
      </c>
      <c r="BB52" s="1">
        <v>44.9</v>
      </c>
      <c r="BC52" s="2">
        <v>12.5</v>
      </c>
      <c r="BD52" s="15"/>
      <c r="BE52" s="15"/>
      <c r="BF52" s="15"/>
      <c r="BG52" s="15"/>
      <c r="BH52" s="15"/>
      <c r="BI52" s="16"/>
      <c r="BJ52" s="15"/>
      <c r="BK52" s="15"/>
    </row>
    <row r="53" spans="1:93" s="5" customFormat="1">
      <c r="A53" s="2">
        <v>10</v>
      </c>
      <c r="B53" s="4"/>
      <c r="E53" s="4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2"/>
      <c r="Y53" s="4"/>
      <c r="Z53" s="4"/>
      <c r="AA53" s="4"/>
      <c r="AB53" s="4"/>
      <c r="AE53" s="4"/>
      <c r="AF53" s="5">
        <v>28</v>
      </c>
      <c r="AG53" s="5">
        <v>152</v>
      </c>
      <c r="AH53" s="5">
        <v>179</v>
      </c>
      <c r="AI53" s="5">
        <v>0.56599999999999995</v>
      </c>
      <c r="AJ53" s="5">
        <v>1</v>
      </c>
      <c r="AK53" s="4">
        <v>1E-3</v>
      </c>
      <c r="AL53" s="5">
        <v>45.5</v>
      </c>
      <c r="AM53" s="4">
        <v>12.4</v>
      </c>
      <c r="AN53" s="5">
        <v>28</v>
      </c>
      <c r="AO53" s="5">
        <v>153</v>
      </c>
      <c r="AP53" s="5">
        <v>148</v>
      </c>
      <c r="AQ53" s="5">
        <v>0.56299999999999994</v>
      </c>
      <c r="AR53" s="5">
        <v>1</v>
      </c>
      <c r="AS53" s="4">
        <v>1E-3</v>
      </c>
      <c r="AT53" s="5">
        <v>45.8</v>
      </c>
      <c r="AU53" s="4">
        <v>17.100000000000001</v>
      </c>
      <c r="AV53" s="5">
        <v>28</v>
      </c>
      <c r="AW53" s="5">
        <v>151</v>
      </c>
      <c r="AX53" s="5">
        <v>255</v>
      </c>
      <c r="AY53" s="5">
        <v>0.56999999999999995</v>
      </c>
      <c r="AZ53" s="5">
        <v>1</v>
      </c>
      <c r="BA53" s="4">
        <v>1E-3</v>
      </c>
      <c r="BB53" s="5">
        <v>45.8</v>
      </c>
      <c r="BC53" s="4">
        <v>17.100000000000001</v>
      </c>
      <c r="BD53" s="21"/>
      <c r="BE53" s="21"/>
      <c r="BF53" s="21"/>
      <c r="BG53" s="21"/>
      <c r="BH53" s="21"/>
      <c r="BI53" s="22"/>
      <c r="BJ53" s="21"/>
      <c r="BK53" s="21"/>
      <c r="BL53" s="20"/>
      <c r="BM53" s="4"/>
      <c r="BQ53" s="4"/>
      <c r="BU53" s="4"/>
      <c r="BV53" s="4"/>
      <c r="BZ53" s="4"/>
      <c r="CD53" s="4"/>
      <c r="CE53" s="4"/>
      <c r="CI53" s="4"/>
      <c r="CM53" s="4"/>
      <c r="CO53" s="6"/>
    </row>
    <row r="54" spans="1:93">
      <c r="A54" s="2">
        <v>11</v>
      </c>
      <c r="B54" s="2" t="s">
        <v>95</v>
      </c>
      <c r="D54" s="1" t="s">
        <v>72</v>
      </c>
      <c r="E54" s="2" t="s">
        <v>74</v>
      </c>
      <c r="F54" s="117">
        <v>2022</v>
      </c>
      <c r="G54" s="117">
        <v>11</v>
      </c>
      <c r="H54" s="117">
        <v>29</v>
      </c>
      <c r="I54" s="117"/>
      <c r="J54" s="117"/>
      <c r="K54" s="118"/>
      <c r="R54" s="1">
        <v>9</v>
      </c>
      <c r="S54" s="1">
        <v>2001</v>
      </c>
      <c r="T54" s="1">
        <v>21</v>
      </c>
      <c r="U54" s="1" t="s">
        <v>78</v>
      </c>
      <c r="V54" s="1" t="s">
        <v>74</v>
      </c>
      <c r="W54" s="1" t="s">
        <v>74</v>
      </c>
      <c r="Y54" s="2">
        <v>13</v>
      </c>
      <c r="AA54" s="2">
        <v>5</v>
      </c>
      <c r="AC54" s="1" t="s">
        <v>75</v>
      </c>
      <c r="AE54" s="2" t="s">
        <v>72</v>
      </c>
      <c r="AF54" s="1">
        <v>29</v>
      </c>
      <c r="AG54" s="1">
        <v>145</v>
      </c>
      <c r="AH54" s="1">
        <v>190</v>
      </c>
      <c r="AI54" s="1">
        <v>0.58699999999999997</v>
      </c>
      <c r="AJ54" s="1">
        <v>1</v>
      </c>
      <c r="AK54" s="2">
        <v>1E-3</v>
      </c>
      <c r="AL54" s="1">
        <v>51</v>
      </c>
      <c r="AM54" s="2">
        <v>7.6</v>
      </c>
      <c r="AN54" s="1">
        <v>32</v>
      </c>
      <c r="AO54" s="1">
        <v>126</v>
      </c>
      <c r="AP54" s="1">
        <v>120</v>
      </c>
      <c r="AQ54" s="1">
        <v>0.63900000000000001</v>
      </c>
      <c r="AR54" s="1">
        <v>1</v>
      </c>
      <c r="AS54" s="2">
        <v>1E-3</v>
      </c>
      <c r="AT54" s="1">
        <v>52.4</v>
      </c>
      <c r="AU54" s="2">
        <v>10.4</v>
      </c>
      <c r="BD54" s="15"/>
      <c r="BE54" s="15"/>
      <c r="BF54" s="15"/>
      <c r="BG54" s="15"/>
      <c r="BH54" s="15"/>
      <c r="BI54" s="16"/>
      <c r="BJ54" s="15"/>
      <c r="BK54" s="15"/>
    </row>
    <row r="55" spans="1:93">
      <c r="A55" s="2">
        <v>11</v>
      </c>
      <c r="AF55" s="1">
        <v>32</v>
      </c>
      <c r="AG55" s="1">
        <v>129</v>
      </c>
      <c r="AH55" s="1">
        <v>123</v>
      </c>
      <c r="AI55" s="1">
        <v>0.63200000000000001</v>
      </c>
      <c r="AJ55" s="1">
        <v>1</v>
      </c>
      <c r="AK55" s="2">
        <v>1E-3</v>
      </c>
      <c r="AL55" s="1">
        <v>51</v>
      </c>
      <c r="AM55" s="2">
        <v>7.9</v>
      </c>
      <c r="AN55" s="1">
        <v>32</v>
      </c>
      <c r="AO55" s="1">
        <v>126</v>
      </c>
      <c r="AP55" s="1">
        <v>95</v>
      </c>
      <c r="AQ55" s="1">
        <v>0.63900000000000001</v>
      </c>
      <c r="AR55" s="1">
        <v>1</v>
      </c>
      <c r="AS55" s="2">
        <v>1E-3</v>
      </c>
      <c r="AT55" s="1">
        <v>51.2</v>
      </c>
      <c r="AU55" s="2">
        <v>9.5</v>
      </c>
      <c r="BD55" s="15"/>
      <c r="BE55" s="15"/>
      <c r="BF55" s="15"/>
      <c r="BG55" s="15"/>
      <c r="BH55" s="15"/>
      <c r="BI55" s="16"/>
      <c r="BJ55" s="15"/>
      <c r="BK55" s="15"/>
    </row>
    <row r="56" spans="1:93">
      <c r="A56" s="2">
        <v>11</v>
      </c>
      <c r="AF56" s="1">
        <v>31</v>
      </c>
      <c r="AG56" s="1">
        <v>136</v>
      </c>
      <c r="AH56" s="1">
        <v>180</v>
      </c>
      <c r="AI56" s="1">
        <v>0.61199999999999999</v>
      </c>
      <c r="AJ56" s="1">
        <v>1</v>
      </c>
      <c r="AK56" s="2">
        <v>1E-3</v>
      </c>
      <c r="AL56" s="1">
        <v>49.8</v>
      </c>
      <c r="AM56" s="2">
        <v>10.6</v>
      </c>
      <c r="AN56" s="1">
        <v>31</v>
      </c>
      <c r="AO56" s="1">
        <v>130</v>
      </c>
      <c r="AP56" s="1">
        <v>117</v>
      </c>
      <c r="AQ56" s="1">
        <v>0.628</v>
      </c>
      <c r="AR56" s="1">
        <v>1</v>
      </c>
      <c r="AS56" s="2">
        <v>1E-3</v>
      </c>
      <c r="AT56" s="1">
        <v>49.2</v>
      </c>
      <c r="AU56" s="2">
        <v>9.6999999999999993</v>
      </c>
      <c r="BD56" s="15"/>
      <c r="BE56" s="15"/>
      <c r="BF56" s="15"/>
      <c r="BG56" s="15"/>
      <c r="BH56" s="15"/>
      <c r="BI56" s="16"/>
      <c r="BJ56" s="15"/>
      <c r="BK56" s="15"/>
    </row>
    <row r="57" spans="1:93">
      <c r="A57" s="2">
        <v>11</v>
      </c>
      <c r="AF57" s="1">
        <v>31</v>
      </c>
      <c r="AG57" s="1">
        <v>130</v>
      </c>
      <c r="AH57" s="1">
        <v>116</v>
      </c>
      <c r="AI57" s="1">
        <v>0.63</v>
      </c>
      <c r="AJ57" s="1">
        <v>1</v>
      </c>
      <c r="AK57" s="2">
        <v>1E-3</v>
      </c>
      <c r="AL57" s="1">
        <v>49.2</v>
      </c>
      <c r="AM57" s="2">
        <v>9.6999999999999993</v>
      </c>
      <c r="AN57" s="1">
        <v>31</v>
      </c>
      <c r="AO57" s="1">
        <v>131</v>
      </c>
      <c r="AP57" s="1">
        <v>123</v>
      </c>
      <c r="AQ57" s="1">
        <v>0.626</v>
      </c>
      <c r="AR57" s="1">
        <v>1</v>
      </c>
      <c r="AS57" s="2">
        <v>1E-3</v>
      </c>
      <c r="AT57" s="1">
        <v>51.8</v>
      </c>
      <c r="AU57" s="2">
        <v>10.6</v>
      </c>
      <c r="BD57" s="15"/>
      <c r="BE57" s="15"/>
      <c r="BF57" s="15"/>
      <c r="BG57" s="15"/>
      <c r="BH57" s="15"/>
      <c r="BI57" s="16"/>
      <c r="BJ57" s="15"/>
      <c r="BK57" s="15"/>
    </row>
    <row r="58" spans="1:93" s="5" customFormat="1">
      <c r="A58" s="2">
        <v>11</v>
      </c>
      <c r="B58" s="4"/>
      <c r="E58" s="4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2"/>
      <c r="Y58" s="4"/>
      <c r="Z58" s="4"/>
      <c r="AA58" s="4"/>
      <c r="AB58" s="4"/>
      <c r="AE58" s="4"/>
      <c r="AF58" s="5">
        <v>31</v>
      </c>
      <c r="AG58" s="5">
        <v>131</v>
      </c>
      <c r="AH58" s="5">
        <v>136</v>
      </c>
      <c r="AI58" s="5">
        <v>0.626</v>
      </c>
      <c r="AJ58" s="5">
        <v>1</v>
      </c>
      <c r="AK58" s="4">
        <v>1E-3</v>
      </c>
      <c r="AL58" s="5">
        <v>49.5</v>
      </c>
      <c r="AM58" s="4">
        <v>10.199999999999999</v>
      </c>
      <c r="AN58" s="5">
        <v>31</v>
      </c>
      <c r="AO58" s="5">
        <v>134</v>
      </c>
      <c r="AP58" s="5">
        <v>93</v>
      </c>
      <c r="AQ58" s="5">
        <v>0.61799999999999999</v>
      </c>
      <c r="AR58" s="5">
        <v>1</v>
      </c>
      <c r="AS58" s="4">
        <v>1E-3</v>
      </c>
      <c r="AT58" s="5">
        <v>50.4</v>
      </c>
      <c r="AU58" s="4">
        <v>9.4</v>
      </c>
      <c r="BA58" s="4"/>
      <c r="BC58" s="4"/>
      <c r="BD58" s="21"/>
      <c r="BE58" s="21"/>
      <c r="BF58" s="21"/>
      <c r="BG58" s="21"/>
      <c r="BH58" s="21"/>
      <c r="BI58" s="22"/>
      <c r="BJ58" s="21"/>
      <c r="BK58" s="21"/>
      <c r="BL58" s="20"/>
      <c r="BM58" s="4"/>
      <c r="BQ58" s="4"/>
      <c r="BU58" s="4"/>
      <c r="BV58" s="4"/>
      <c r="BZ58" s="4"/>
      <c r="CD58" s="4"/>
      <c r="CE58" s="4"/>
      <c r="CI58" s="4"/>
      <c r="CM58" s="4"/>
      <c r="CO58" s="6"/>
    </row>
    <row r="59" spans="1:93">
      <c r="A59" s="2">
        <v>12</v>
      </c>
      <c r="B59" s="2" t="s">
        <v>96</v>
      </c>
      <c r="D59" s="1" t="s">
        <v>72</v>
      </c>
      <c r="E59" s="2" t="s">
        <v>74</v>
      </c>
      <c r="F59" s="117">
        <v>2022</v>
      </c>
      <c r="G59" s="117">
        <v>11</v>
      </c>
      <c r="H59" s="117">
        <v>30</v>
      </c>
      <c r="I59" s="117"/>
      <c r="J59" s="117"/>
      <c r="K59" s="118"/>
      <c r="R59" s="1">
        <v>6</v>
      </c>
      <c r="S59" s="1">
        <v>2002</v>
      </c>
      <c r="T59" s="1">
        <v>20</v>
      </c>
      <c r="U59" s="1" t="s">
        <v>73</v>
      </c>
      <c r="V59" s="1" t="s">
        <v>74</v>
      </c>
      <c r="W59" s="1" t="s">
        <v>74</v>
      </c>
      <c r="Y59" s="2">
        <v>1</v>
      </c>
      <c r="AA59" s="2">
        <v>5</v>
      </c>
      <c r="AC59" s="1" t="s">
        <v>75</v>
      </c>
      <c r="AE59" s="2" t="s">
        <v>72</v>
      </c>
      <c r="AF59" s="1">
        <v>29</v>
      </c>
      <c r="AG59" s="1">
        <v>147</v>
      </c>
      <c r="AH59" s="1">
        <v>123</v>
      </c>
      <c r="AI59" s="1">
        <v>0.58099999999999996</v>
      </c>
      <c r="AJ59" s="1">
        <v>1</v>
      </c>
      <c r="AK59" s="2">
        <v>1E-3</v>
      </c>
      <c r="AL59" s="1">
        <v>45.5</v>
      </c>
      <c r="AM59" s="2">
        <v>9.5</v>
      </c>
      <c r="AN59" s="1">
        <v>29</v>
      </c>
      <c r="AO59" s="1">
        <v>145</v>
      </c>
      <c r="AP59" s="1">
        <v>146</v>
      </c>
      <c r="AQ59" s="1">
        <v>0.58499999999999996</v>
      </c>
      <c r="AR59" s="1">
        <v>1</v>
      </c>
      <c r="AS59" s="2">
        <v>1E-3</v>
      </c>
      <c r="AT59" s="1">
        <v>46.4</v>
      </c>
      <c r="AU59" s="2">
        <v>11.1</v>
      </c>
      <c r="BD59" s="15"/>
      <c r="BE59" s="15"/>
      <c r="BF59" s="15"/>
      <c r="BG59" s="15"/>
      <c r="BH59" s="15"/>
      <c r="BI59" s="16"/>
      <c r="BJ59" s="15"/>
      <c r="BK59" s="15"/>
    </row>
    <row r="60" spans="1:93">
      <c r="A60" s="2">
        <v>12</v>
      </c>
      <c r="AF60" s="1">
        <v>28</v>
      </c>
      <c r="AG60" s="1">
        <v>151</v>
      </c>
      <c r="AH60" s="1">
        <v>149</v>
      </c>
      <c r="AI60" s="1">
        <v>0.56899999999999995</v>
      </c>
      <c r="AJ60" s="1">
        <v>1</v>
      </c>
      <c r="AK60" s="2">
        <v>1E-3</v>
      </c>
      <c r="AL60" s="1">
        <v>45.5</v>
      </c>
      <c r="AM60" s="2">
        <v>10.4</v>
      </c>
      <c r="AN60" s="1">
        <v>29</v>
      </c>
      <c r="AO60" s="1">
        <v>150</v>
      </c>
      <c r="AP60" s="1">
        <v>176</v>
      </c>
      <c r="AQ60" s="1">
        <v>0.57299999999999995</v>
      </c>
      <c r="AR60" s="1">
        <v>1</v>
      </c>
      <c r="AS60" s="2">
        <v>1E-3</v>
      </c>
      <c r="AT60" s="1">
        <v>45.5</v>
      </c>
      <c r="AU60" s="2">
        <v>10.199999999999999</v>
      </c>
      <c r="BD60" s="15"/>
      <c r="BE60" s="15"/>
      <c r="BF60" s="15"/>
      <c r="BG60" s="15"/>
      <c r="BH60" s="15"/>
      <c r="BI60" s="16"/>
      <c r="BJ60" s="15"/>
      <c r="BK60" s="15"/>
    </row>
    <row r="61" spans="1:93">
      <c r="A61" s="2">
        <v>12</v>
      </c>
      <c r="AF61" s="1">
        <v>29</v>
      </c>
      <c r="AG61" s="1">
        <v>145</v>
      </c>
      <c r="AH61" s="1">
        <v>145</v>
      </c>
      <c r="AI61" s="1">
        <v>0.58499999999999996</v>
      </c>
      <c r="AJ61" s="1">
        <v>1</v>
      </c>
      <c r="AK61" s="2">
        <v>1E-3</v>
      </c>
      <c r="AL61" s="1">
        <v>46.7</v>
      </c>
      <c r="AM61" s="2">
        <v>10.6</v>
      </c>
      <c r="AN61" s="1">
        <v>28</v>
      </c>
      <c r="AO61" s="1">
        <v>155</v>
      </c>
      <c r="AP61" s="1">
        <v>219</v>
      </c>
      <c r="AQ61" s="1">
        <v>0.55800000000000005</v>
      </c>
      <c r="AR61" s="1">
        <v>1</v>
      </c>
      <c r="AS61" s="2">
        <v>1E-3</v>
      </c>
      <c r="AT61" s="1">
        <v>46.1</v>
      </c>
      <c r="AU61" s="2">
        <v>11.5</v>
      </c>
      <c r="BD61" s="15"/>
      <c r="BE61" s="15"/>
      <c r="BF61" s="15"/>
      <c r="BG61" s="15"/>
      <c r="BH61" s="15"/>
      <c r="BI61" s="16"/>
      <c r="BJ61" s="15"/>
      <c r="BK61" s="15"/>
    </row>
    <row r="62" spans="1:93">
      <c r="A62" s="2">
        <v>12</v>
      </c>
      <c r="AF62" s="1">
        <v>29</v>
      </c>
      <c r="AG62" s="1">
        <v>150</v>
      </c>
      <c r="AH62" s="1">
        <v>139</v>
      </c>
      <c r="AI62" s="1">
        <v>0.57099999999999995</v>
      </c>
      <c r="AJ62" s="1">
        <v>1</v>
      </c>
      <c r="AK62" s="2">
        <v>1E-3</v>
      </c>
      <c r="AL62" s="1">
        <v>45.2</v>
      </c>
      <c r="AM62" s="2">
        <v>12</v>
      </c>
      <c r="AN62" s="1">
        <v>28</v>
      </c>
      <c r="AO62" s="1">
        <v>152</v>
      </c>
      <c r="AP62" s="1">
        <v>195</v>
      </c>
      <c r="AQ62" s="1">
        <v>0.56499999999999995</v>
      </c>
      <c r="AR62" s="1">
        <v>1</v>
      </c>
      <c r="AS62" s="2">
        <v>1E-3</v>
      </c>
      <c r="AT62" s="1">
        <v>46.7</v>
      </c>
      <c r="AU62" s="2">
        <v>10.199999999999999</v>
      </c>
      <c r="BD62" s="15"/>
      <c r="BE62" s="15"/>
      <c r="BF62" s="15"/>
      <c r="BG62" s="15"/>
      <c r="BH62" s="15"/>
      <c r="BI62" s="16"/>
      <c r="BJ62" s="15"/>
      <c r="BK62" s="15"/>
    </row>
    <row r="63" spans="1:93" s="5" customFormat="1">
      <c r="A63" s="2">
        <v>12</v>
      </c>
      <c r="B63" s="4"/>
      <c r="E63" s="4"/>
      <c r="K63" s="4"/>
      <c r="Q63" s="4"/>
      <c r="Y63" s="4"/>
      <c r="Z63" s="4"/>
      <c r="AA63" s="4"/>
      <c r="AB63" s="4"/>
      <c r="AE63" s="4"/>
      <c r="AF63" s="5">
        <v>29</v>
      </c>
      <c r="AG63" s="5">
        <v>145</v>
      </c>
      <c r="AH63" s="5">
        <v>105</v>
      </c>
      <c r="AI63" s="5">
        <v>0.58499999999999996</v>
      </c>
      <c r="AJ63" s="5">
        <v>1</v>
      </c>
      <c r="AK63" s="4">
        <v>1E-3</v>
      </c>
      <c r="AL63" s="5">
        <v>45.5</v>
      </c>
      <c r="AM63" s="4">
        <v>11.8</v>
      </c>
      <c r="AN63" s="5">
        <v>29</v>
      </c>
      <c r="AO63" s="5">
        <v>148</v>
      </c>
      <c r="AP63" s="5">
        <v>216</v>
      </c>
      <c r="AQ63" s="5">
        <v>0.57799999999999996</v>
      </c>
      <c r="AR63" s="5">
        <v>1</v>
      </c>
      <c r="AS63" s="4">
        <v>1E-3</v>
      </c>
      <c r="AT63" s="5">
        <v>47.2</v>
      </c>
      <c r="AU63" s="4">
        <v>8.3000000000000007</v>
      </c>
      <c r="BA63" s="4"/>
      <c r="BC63" s="4"/>
      <c r="BD63" s="21"/>
      <c r="BE63" s="21"/>
      <c r="BF63" s="21"/>
      <c r="BG63" s="21"/>
      <c r="BH63" s="21"/>
      <c r="BI63" s="22"/>
      <c r="BJ63" s="21"/>
      <c r="BK63" s="21"/>
      <c r="BL63" s="20"/>
      <c r="BM63" s="4"/>
      <c r="BQ63" s="4"/>
      <c r="BU63" s="4"/>
      <c r="BV63" s="4"/>
      <c r="BZ63" s="4"/>
      <c r="CD63" s="4"/>
      <c r="CE63" s="4"/>
      <c r="CI63" s="4"/>
      <c r="CM63" s="4"/>
      <c r="CO63" s="6"/>
    </row>
    <row r="64" spans="1:93">
      <c r="A64" s="2">
        <v>13</v>
      </c>
      <c r="B64" s="2" t="s">
        <v>97</v>
      </c>
      <c r="D64" s="1" t="s">
        <v>72</v>
      </c>
      <c r="E64" s="2" t="s">
        <v>74</v>
      </c>
      <c r="F64" s="117">
        <v>2022</v>
      </c>
      <c r="G64" s="117">
        <v>12</v>
      </c>
      <c r="H64" s="117">
        <v>1</v>
      </c>
      <c r="I64" s="117"/>
      <c r="J64" s="117"/>
      <c r="K64" s="118"/>
      <c r="R64" s="1">
        <v>8</v>
      </c>
      <c r="S64" s="1">
        <v>2004</v>
      </c>
      <c r="T64" s="1">
        <v>18</v>
      </c>
      <c r="U64" s="1" t="s">
        <v>73</v>
      </c>
      <c r="V64" s="1" t="s">
        <v>74</v>
      </c>
      <c r="W64" s="1" t="s">
        <v>74</v>
      </c>
      <c r="Y64" s="2">
        <v>1</v>
      </c>
      <c r="AA64" s="2">
        <v>5</v>
      </c>
      <c r="AC64" s="1" t="s">
        <v>75</v>
      </c>
      <c r="AE64" s="2" t="s">
        <v>74</v>
      </c>
      <c r="AF64" s="1">
        <v>29</v>
      </c>
      <c r="AG64" s="1">
        <v>149</v>
      </c>
      <c r="AH64" s="1">
        <v>132</v>
      </c>
      <c r="AI64" s="1">
        <v>0.57399999999999995</v>
      </c>
      <c r="AJ64" s="1">
        <v>1</v>
      </c>
      <c r="AK64" s="2">
        <v>1E-3</v>
      </c>
      <c r="AL64" s="1">
        <v>46.4</v>
      </c>
      <c r="AM64" s="2">
        <v>11.5</v>
      </c>
      <c r="AN64" s="1">
        <v>29</v>
      </c>
      <c r="AO64" s="1">
        <v>149</v>
      </c>
      <c r="AP64" s="1">
        <v>162</v>
      </c>
      <c r="AQ64" s="1">
        <v>0.57299999999999995</v>
      </c>
      <c r="AR64" s="1">
        <v>1</v>
      </c>
      <c r="AS64" s="2">
        <v>1E-3</v>
      </c>
      <c r="AT64" s="1">
        <v>46.1</v>
      </c>
      <c r="AU64" s="2">
        <v>11.5</v>
      </c>
      <c r="BD64" s="15"/>
      <c r="BE64" s="15"/>
      <c r="BF64" s="15"/>
      <c r="BG64" s="15"/>
      <c r="BH64" s="15"/>
      <c r="BI64" s="16"/>
      <c r="BJ64" s="15"/>
      <c r="BK64" s="15"/>
    </row>
    <row r="65" spans="1:93">
      <c r="A65" s="2">
        <v>13</v>
      </c>
      <c r="AF65" s="1">
        <v>29</v>
      </c>
      <c r="AG65" s="1">
        <v>149</v>
      </c>
      <c r="AH65" s="1">
        <v>140</v>
      </c>
      <c r="AI65" s="1">
        <v>0.57299999999999995</v>
      </c>
      <c r="AJ65" s="1">
        <v>1</v>
      </c>
      <c r="AK65" s="2">
        <v>1E-3</v>
      </c>
      <c r="AL65" s="1">
        <v>46.9</v>
      </c>
      <c r="AM65" s="2">
        <v>12.9</v>
      </c>
      <c r="AN65" s="1">
        <v>29</v>
      </c>
      <c r="AO65" s="1">
        <v>150</v>
      </c>
      <c r="AP65" s="1">
        <v>163</v>
      </c>
      <c r="AQ65" s="1">
        <v>0.57099999999999995</v>
      </c>
      <c r="AR65" s="1">
        <v>1</v>
      </c>
      <c r="AS65" s="2">
        <v>1E-3</v>
      </c>
      <c r="AT65" s="1">
        <v>46.9</v>
      </c>
      <c r="AU65" s="2">
        <v>11.3</v>
      </c>
      <c r="BD65" s="15"/>
      <c r="BE65" s="15"/>
      <c r="BF65" s="15"/>
      <c r="BG65" s="15"/>
      <c r="BH65" s="15"/>
      <c r="BI65" s="16"/>
      <c r="BJ65" s="15"/>
      <c r="BK65" s="15"/>
    </row>
    <row r="66" spans="1:93">
      <c r="A66" s="2">
        <v>13</v>
      </c>
      <c r="AF66" s="1">
        <v>28</v>
      </c>
      <c r="AG66" s="1">
        <v>151</v>
      </c>
      <c r="AH66" s="1">
        <v>134</v>
      </c>
      <c r="AI66" s="1">
        <v>0.56899999999999995</v>
      </c>
      <c r="AJ66" s="1">
        <v>1</v>
      </c>
      <c r="AK66" s="2">
        <v>1E-3</v>
      </c>
      <c r="AL66" s="1">
        <v>45.5</v>
      </c>
      <c r="AM66" s="2">
        <v>10.8</v>
      </c>
      <c r="AN66" s="1">
        <v>29</v>
      </c>
      <c r="AO66" s="1">
        <v>150</v>
      </c>
      <c r="AP66" s="1">
        <v>159</v>
      </c>
      <c r="AQ66" s="1">
        <v>0.57299999999999995</v>
      </c>
      <c r="AR66" s="1">
        <v>1</v>
      </c>
      <c r="AS66" s="2">
        <v>1E-3</v>
      </c>
      <c r="AT66" s="1">
        <v>46.7</v>
      </c>
      <c r="AU66" s="2">
        <v>10.9</v>
      </c>
      <c r="BD66" s="15"/>
      <c r="BE66" s="15"/>
      <c r="BF66" s="15"/>
      <c r="BG66" s="15"/>
      <c r="BH66" s="15"/>
      <c r="BI66" s="16"/>
      <c r="BJ66" s="15"/>
      <c r="BK66" s="15"/>
    </row>
    <row r="67" spans="1:93">
      <c r="A67" s="2">
        <v>13</v>
      </c>
      <c r="AF67" s="1">
        <v>28</v>
      </c>
      <c r="AG67" s="1">
        <v>151</v>
      </c>
      <c r="AH67" s="1">
        <v>127</v>
      </c>
      <c r="AI67" s="1">
        <v>0.56999999999999995</v>
      </c>
      <c r="AJ67" s="1">
        <v>1</v>
      </c>
      <c r="AK67" s="2">
        <v>1E-3</v>
      </c>
      <c r="AL67" s="1">
        <v>45.8</v>
      </c>
      <c r="AM67" s="2">
        <v>10.9</v>
      </c>
      <c r="AN67" s="1">
        <v>29</v>
      </c>
      <c r="AO67" s="1">
        <v>147</v>
      </c>
      <c r="AP67" s="1">
        <v>170</v>
      </c>
      <c r="AQ67" s="1">
        <v>0.57999999999999996</v>
      </c>
      <c r="AR67" s="1">
        <v>1</v>
      </c>
      <c r="AS67" s="2">
        <v>1E-3</v>
      </c>
      <c r="AT67" s="1">
        <v>46.7</v>
      </c>
      <c r="AU67" s="2">
        <v>12.4</v>
      </c>
      <c r="BD67" s="15"/>
      <c r="BE67" s="15"/>
      <c r="BF67" s="15"/>
      <c r="BG67" s="15"/>
      <c r="BH67" s="15"/>
      <c r="BI67" s="16"/>
      <c r="BJ67" s="15"/>
      <c r="BK67" s="15"/>
    </row>
    <row r="68" spans="1:93" s="5" customFormat="1">
      <c r="A68" s="2">
        <v>13</v>
      </c>
      <c r="B68" s="4"/>
      <c r="E68" s="4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2"/>
      <c r="Y68" s="4"/>
      <c r="Z68" s="4"/>
      <c r="AA68" s="4"/>
      <c r="AB68" s="4"/>
      <c r="AE68" s="4"/>
      <c r="AF68" s="5">
        <v>29</v>
      </c>
      <c r="AG68" s="5">
        <v>150</v>
      </c>
      <c r="AH68" s="5">
        <v>167</v>
      </c>
      <c r="AI68" s="5">
        <v>0.57199999999999995</v>
      </c>
      <c r="AJ68" s="5">
        <v>1</v>
      </c>
      <c r="AK68" s="4">
        <v>1E-3</v>
      </c>
      <c r="AL68" s="5">
        <v>45.8</v>
      </c>
      <c r="AM68" s="4">
        <v>12.5</v>
      </c>
      <c r="AN68" s="5">
        <v>29</v>
      </c>
      <c r="AO68" s="5">
        <v>149</v>
      </c>
      <c r="AP68" s="5">
        <v>157</v>
      </c>
      <c r="AQ68" s="5">
        <v>0.57599999999999996</v>
      </c>
      <c r="AR68" s="5">
        <v>1</v>
      </c>
      <c r="AS68" s="4">
        <v>1E-3</v>
      </c>
      <c r="AT68" s="5">
        <v>44.4</v>
      </c>
      <c r="AU68" s="4">
        <v>12.9</v>
      </c>
      <c r="BA68" s="4"/>
      <c r="BC68" s="4"/>
      <c r="BD68" s="21"/>
      <c r="BE68" s="21"/>
      <c r="BF68" s="21"/>
      <c r="BG68" s="21"/>
      <c r="BH68" s="21"/>
      <c r="BI68" s="22"/>
      <c r="BJ68" s="21"/>
      <c r="BK68" s="21"/>
      <c r="BL68" s="20"/>
      <c r="BM68" s="4"/>
      <c r="BQ68" s="4"/>
      <c r="BU68" s="4"/>
      <c r="BV68" s="4"/>
      <c r="BZ68" s="4"/>
      <c r="CD68" s="4"/>
      <c r="CE68" s="4"/>
      <c r="CI68" s="4"/>
      <c r="CM68" s="4"/>
      <c r="CO68" s="6"/>
    </row>
    <row r="69" spans="1:93">
      <c r="A69" s="2">
        <v>14</v>
      </c>
      <c r="B69" s="2" t="s">
        <v>98</v>
      </c>
      <c r="D69" s="1" t="s">
        <v>72</v>
      </c>
      <c r="E69" s="2" t="s">
        <v>74</v>
      </c>
      <c r="F69" s="121">
        <v>2022</v>
      </c>
      <c r="G69" s="121">
        <v>12</v>
      </c>
      <c r="H69" s="121">
        <v>1</v>
      </c>
      <c r="I69" s="117"/>
      <c r="J69" s="117"/>
      <c r="K69" s="118"/>
      <c r="R69" s="1">
        <v>1</v>
      </c>
      <c r="S69" s="1">
        <v>1995</v>
      </c>
      <c r="T69" s="1">
        <v>27</v>
      </c>
      <c r="U69" s="1" t="s">
        <v>73</v>
      </c>
      <c r="V69" s="1" t="s">
        <v>74</v>
      </c>
      <c r="W69" s="1" t="s">
        <v>74</v>
      </c>
      <c r="Y69" s="2">
        <v>12</v>
      </c>
      <c r="AA69" s="2">
        <v>5</v>
      </c>
      <c r="AC69" s="1" t="s">
        <v>75</v>
      </c>
      <c r="AE69" s="2" t="s">
        <v>74</v>
      </c>
      <c r="AF69" s="1">
        <v>29</v>
      </c>
      <c r="AG69" s="1">
        <v>145</v>
      </c>
      <c r="AH69" s="1">
        <v>206</v>
      </c>
      <c r="AI69" s="1">
        <v>0.58599999999999997</v>
      </c>
      <c r="AJ69" s="1">
        <v>1</v>
      </c>
      <c r="AK69" s="2">
        <v>1E-3</v>
      </c>
      <c r="AL69" s="1">
        <v>46.7</v>
      </c>
      <c r="AM69" s="2">
        <v>12.9</v>
      </c>
      <c r="AN69" s="1">
        <v>29</v>
      </c>
      <c r="AO69" s="1">
        <v>144</v>
      </c>
      <c r="AP69" s="1">
        <v>177</v>
      </c>
      <c r="AQ69" s="1">
        <v>0.58899999999999997</v>
      </c>
      <c r="AR69" s="1">
        <v>1</v>
      </c>
      <c r="AS69" s="2">
        <v>1E-3</v>
      </c>
      <c r="AT69" s="1">
        <v>45.8</v>
      </c>
      <c r="AU69" s="2">
        <v>12.2</v>
      </c>
      <c r="AV69" s="1">
        <v>30</v>
      </c>
      <c r="AW69" s="1">
        <v>140</v>
      </c>
      <c r="AX69" s="1">
        <v>128</v>
      </c>
      <c r="AY69" s="1">
        <v>0.6</v>
      </c>
      <c r="AZ69" s="1">
        <v>1</v>
      </c>
      <c r="BA69" s="2">
        <v>1E-3</v>
      </c>
      <c r="BB69" s="1">
        <v>45.8</v>
      </c>
      <c r="BC69" s="2">
        <v>10.199999999999999</v>
      </c>
      <c r="BD69" s="15"/>
      <c r="BE69" s="15"/>
      <c r="BF69" s="15"/>
      <c r="BG69" s="15"/>
      <c r="BH69" s="15"/>
      <c r="BI69" s="16"/>
      <c r="BJ69" s="15"/>
      <c r="BK69" s="15"/>
    </row>
    <row r="70" spans="1:93">
      <c r="A70" s="2">
        <v>14</v>
      </c>
      <c r="AF70" s="1">
        <v>30</v>
      </c>
      <c r="AG70" s="1">
        <v>139</v>
      </c>
      <c r="AH70" s="1">
        <v>158</v>
      </c>
      <c r="AI70" s="1">
        <v>0.60299999999999998</v>
      </c>
      <c r="AJ70" s="1">
        <v>1</v>
      </c>
      <c r="AK70" s="2">
        <v>1E-3</v>
      </c>
      <c r="AL70" s="1">
        <v>47.5</v>
      </c>
      <c r="AM70" s="2">
        <v>11.1</v>
      </c>
      <c r="AN70" s="1">
        <v>29</v>
      </c>
      <c r="AO70" s="1">
        <v>147</v>
      </c>
      <c r="AP70" s="1">
        <v>201</v>
      </c>
      <c r="AQ70" s="1">
        <v>0.57899999999999996</v>
      </c>
      <c r="AR70" s="1">
        <v>1</v>
      </c>
      <c r="AS70" s="2">
        <v>1E-3</v>
      </c>
      <c r="AT70" s="1">
        <v>47.5</v>
      </c>
      <c r="AU70" s="2">
        <v>11.3</v>
      </c>
      <c r="AV70" s="1">
        <v>29</v>
      </c>
      <c r="AW70" s="1">
        <v>144</v>
      </c>
      <c r="AX70" s="1">
        <v>152</v>
      </c>
      <c r="AY70" s="1">
        <v>0.58899999999999997</v>
      </c>
      <c r="AZ70" s="1">
        <v>1</v>
      </c>
      <c r="BA70" s="2">
        <v>1E-3</v>
      </c>
      <c r="BB70" s="1">
        <v>46.9</v>
      </c>
      <c r="BC70" s="2">
        <v>11.3</v>
      </c>
      <c r="BD70" s="15"/>
      <c r="BE70" s="15"/>
      <c r="BF70" s="15"/>
      <c r="BG70" s="15"/>
      <c r="BH70" s="15"/>
      <c r="BI70" s="16"/>
      <c r="BJ70" s="15"/>
      <c r="BK70" s="15"/>
    </row>
    <row r="71" spans="1:93">
      <c r="A71" s="2">
        <v>14</v>
      </c>
      <c r="AF71" s="1">
        <v>30</v>
      </c>
      <c r="AG71" s="1">
        <v>133</v>
      </c>
      <c r="AH71" s="1">
        <v>105</v>
      </c>
      <c r="AI71" s="1">
        <v>0.62</v>
      </c>
      <c r="AJ71" s="1">
        <v>1</v>
      </c>
      <c r="AK71" s="2">
        <v>1E-3</v>
      </c>
      <c r="AL71" s="1">
        <v>47.8</v>
      </c>
      <c r="AM71" s="2">
        <v>12.2</v>
      </c>
      <c r="AN71" s="1">
        <v>30</v>
      </c>
      <c r="AO71" s="1">
        <v>143</v>
      </c>
      <c r="AP71" s="1">
        <v>163</v>
      </c>
      <c r="AQ71" s="1">
        <v>0.59099999999999997</v>
      </c>
      <c r="AR71" s="1">
        <v>1</v>
      </c>
      <c r="AS71" s="2">
        <v>1E-3</v>
      </c>
      <c r="AT71" s="1">
        <v>47.2</v>
      </c>
      <c r="AU71" s="2">
        <v>10.4</v>
      </c>
      <c r="AV71" s="1">
        <v>29</v>
      </c>
      <c r="AW71" s="1">
        <v>149</v>
      </c>
      <c r="AX71" s="1">
        <v>193</v>
      </c>
      <c r="AY71" s="1">
        <v>0.57499999999999996</v>
      </c>
      <c r="AZ71" s="1">
        <v>1</v>
      </c>
      <c r="BA71" s="2">
        <v>1E-3</v>
      </c>
      <c r="BB71" s="1">
        <v>47.8</v>
      </c>
      <c r="BC71" s="2">
        <v>9.9</v>
      </c>
      <c r="BD71" s="15"/>
      <c r="BE71" s="15"/>
      <c r="BF71" s="15"/>
      <c r="BG71" s="15"/>
      <c r="BH71" s="15"/>
      <c r="BI71" s="16"/>
      <c r="BJ71" s="15"/>
      <c r="BK71" s="15"/>
    </row>
    <row r="72" spans="1:93">
      <c r="A72" s="2">
        <v>14</v>
      </c>
      <c r="AF72" s="1">
        <v>29</v>
      </c>
      <c r="AG72" s="1">
        <v>144</v>
      </c>
      <c r="AH72" s="1">
        <v>178</v>
      </c>
      <c r="AI72" s="1">
        <v>0.58699999999999997</v>
      </c>
      <c r="AJ72" s="1">
        <v>1</v>
      </c>
      <c r="AK72" s="2">
        <v>1E-3</v>
      </c>
      <c r="AL72" s="1">
        <v>47.8</v>
      </c>
      <c r="AM72" s="2">
        <v>10.9</v>
      </c>
      <c r="AN72" s="1">
        <v>30</v>
      </c>
      <c r="AO72" s="1">
        <v>142</v>
      </c>
      <c r="AP72" s="1">
        <v>156</v>
      </c>
      <c r="AQ72" s="1">
        <v>0.59499999999999997</v>
      </c>
      <c r="AR72" s="1">
        <v>1</v>
      </c>
      <c r="AS72" s="2">
        <v>1E-3</v>
      </c>
      <c r="AT72" s="1">
        <v>47.5</v>
      </c>
      <c r="AU72" s="2">
        <v>11.6</v>
      </c>
      <c r="AV72" s="1">
        <v>30</v>
      </c>
      <c r="AW72" s="1">
        <v>141</v>
      </c>
      <c r="AX72" s="1">
        <v>137</v>
      </c>
      <c r="AY72" s="1">
        <v>0.59599999999999997</v>
      </c>
      <c r="AZ72" s="1">
        <v>1</v>
      </c>
      <c r="BA72" s="2">
        <v>1E-3</v>
      </c>
      <c r="BB72" s="1">
        <v>47.8</v>
      </c>
      <c r="BC72" s="2">
        <v>10.9</v>
      </c>
      <c r="BD72" s="15"/>
      <c r="BE72" s="15"/>
      <c r="BF72" s="15"/>
      <c r="BG72" s="15"/>
      <c r="BH72" s="15"/>
      <c r="BI72" s="16"/>
      <c r="BJ72" s="15"/>
      <c r="BK72" s="15"/>
    </row>
    <row r="73" spans="1:93" s="5" customFormat="1">
      <c r="A73" s="2">
        <v>14</v>
      </c>
      <c r="B73" s="4"/>
      <c r="E73" s="4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2"/>
      <c r="Y73" s="4"/>
      <c r="Z73" s="4"/>
      <c r="AA73" s="4"/>
      <c r="AB73" s="4"/>
      <c r="AE73" s="4"/>
      <c r="AF73" s="5">
        <v>30</v>
      </c>
      <c r="AG73" s="5">
        <v>137</v>
      </c>
      <c r="AH73" s="5">
        <v>132</v>
      </c>
      <c r="AI73" s="5">
        <v>0.60899999999999999</v>
      </c>
      <c r="AJ73" s="5">
        <v>1</v>
      </c>
      <c r="AK73" s="4">
        <v>1E-3</v>
      </c>
      <c r="AL73" s="5">
        <v>46.4</v>
      </c>
      <c r="AM73" s="4">
        <v>13.4</v>
      </c>
      <c r="AN73" s="5">
        <v>30</v>
      </c>
      <c r="AO73" s="5">
        <v>143</v>
      </c>
      <c r="AP73" s="5">
        <v>184</v>
      </c>
      <c r="AQ73" s="5">
        <v>0.59199999999999997</v>
      </c>
      <c r="AR73" s="5">
        <v>1</v>
      </c>
      <c r="AS73" s="4">
        <v>1E-3</v>
      </c>
      <c r="AT73" s="5">
        <v>48.1</v>
      </c>
      <c r="AU73" s="4">
        <v>11.5</v>
      </c>
      <c r="AV73" s="5">
        <v>30</v>
      </c>
      <c r="AW73" s="5">
        <v>139</v>
      </c>
      <c r="AX73" s="5">
        <v>134</v>
      </c>
      <c r="AY73" s="5">
        <v>0.60199999999999998</v>
      </c>
      <c r="AZ73" s="5">
        <v>1</v>
      </c>
      <c r="BA73" s="4">
        <v>1E-3</v>
      </c>
      <c r="BB73" s="5">
        <v>48.1</v>
      </c>
      <c r="BC73" s="4">
        <v>9</v>
      </c>
      <c r="BD73" s="21"/>
      <c r="BE73" s="21"/>
      <c r="BF73" s="21"/>
      <c r="BG73" s="21"/>
      <c r="BH73" s="21"/>
      <c r="BI73" s="22"/>
      <c r="BJ73" s="21"/>
      <c r="BK73" s="21"/>
      <c r="BL73" s="20"/>
      <c r="BM73" s="4"/>
      <c r="BQ73" s="4"/>
      <c r="BU73" s="4"/>
      <c r="BV73" s="4"/>
      <c r="BZ73" s="4"/>
      <c r="CD73" s="4"/>
      <c r="CE73" s="4"/>
      <c r="CI73" s="4"/>
      <c r="CM73" s="4"/>
      <c r="CO73" s="6"/>
    </row>
    <row r="74" spans="1:93">
      <c r="A74" s="2">
        <v>15</v>
      </c>
      <c r="B74" s="2" t="s">
        <v>99</v>
      </c>
      <c r="D74" s="1" t="s">
        <v>72</v>
      </c>
      <c r="E74" s="2" t="s">
        <v>74</v>
      </c>
      <c r="F74" s="117">
        <v>2023</v>
      </c>
      <c r="G74" s="117">
        <v>1</v>
      </c>
      <c r="H74" s="117">
        <v>18</v>
      </c>
      <c r="I74" s="117"/>
      <c r="J74" s="117"/>
      <c r="K74" s="118"/>
      <c r="R74" s="1">
        <v>5</v>
      </c>
      <c r="S74" s="1">
        <v>2002</v>
      </c>
      <c r="T74" s="1">
        <v>20</v>
      </c>
      <c r="U74" s="1" t="s">
        <v>78</v>
      </c>
      <c r="V74" s="1" t="s">
        <v>74</v>
      </c>
      <c r="W74" s="1" t="s">
        <v>74</v>
      </c>
      <c r="Y74" s="2">
        <v>1</v>
      </c>
      <c r="AA74" s="2">
        <v>5</v>
      </c>
      <c r="AC74" s="1" t="s">
        <v>75</v>
      </c>
      <c r="AE74" s="2" t="s">
        <v>84</v>
      </c>
      <c r="AF74" s="1">
        <v>28</v>
      </c>
      <c r="AG74" s="1">
        <v>156</v>
      </c>
      <c r="AH74" s="1">
        <v>178</v>
      </c>
      <c r="AI74" s="1">
        <v>0.55500000000000005</v>
      </c>
      <c r="AJ74" s="1">
        <v>1</v>
      </c>
      <c r="AK74" s="2">
        <v>1E-3</v>
      </c>
      <c r="AL74" s="1">
        <v>44.9</v>
      </c>
      <c r="AM74" s="2">
        <v>16.399999999999999</v>
      </c>
      <c r="AN74" s="1">
        <v>29</v>
      </c>
      <c r="AO74" s="1">
        <v>148</v>
      </c>
      <c r="AP74" s="1">
        <v>110</v>
      </c>
      <c r="AQ74" s="1">
        <v>0.57599999999999996</v>
      </c>
      <c r="AR74" s="1">
        <v>10</v>
      </c>
      <c r="AS74" s="2">
        <v>0.02</v>
      </c>
      <c r="AT74" s="1">
        <v>46.1</v>
      </c>
      <c r="AU74" s="2">
        <v>13.9</v>
      </c>
      <c r="BD74" s="15"/>
      <c r="BE74" s="15"/>
      <c r="BF74" s="15"/>
      <c r="BG74" s="15"/>
      <c r="BH74" s="15"/>
      <c r="BI74" s="16"/>
      <c r="BJ74" s="15"/>
      <c r="BK74" s="15"/>
    </row>
    <row r="75" spans="1:93">
      <c r="A75" s="2">
        <v>15</v>
      </c>
      <c r="AF75" s="1">
        <v>28</v>
      </c>
      <c r="AG75" s="1">
        <v>151</v>
      </c>
      <c r="AH75" s="1">
        <v>130</v>
      </c>
      <c r="AI75" s="1">
        <v>0.56799999999999995</v>
      </c>
      <c r="AJ75" s="1">
        <v>10</v>
      </c>
      <c r="AK75" s="2">
        <v>0.02</v>
      </c>
      <c r="AL75" s="1">
        <v>44.4</v>
      </c>
      <c r="AM75" s="2">
        <v>25.8</v>
      </c>
      <c r="AN75" s="1">
        <v>30</v>
      </c>
      <c r="AO75" s="1">
        <v>143</v>
      </c>
      <c r="AP75" s="1">
        <v>145</v>
      </c>
      <c r="AQ75" s="1">
        <v>0.59</v>
      </c>
      <c r="AR75" s="1">
        <v>5</v>
      </c>
      <c r="AS75" s="2">
        <v>5.0000000000000001E-3</v>
      </c>
      <c r="AT75" s="1">
        <v>46.1</v>
      </c>
      <c r="AU75" s="2">
        <v>10.199999999999999</v>
      </c>
      <c r="BD75" s="15"/>
      <c r="BE75" s="15"/>
      <c r="BF75" s="15"/>
      <c r="BG75" s="15"/>
      <c r="BH75" s="15"/>
      <c r="BI75" s="16"/>
      <c r="BJ75" s="15"/>
      <c r="BK75" s="15"/>
    </row>
    <row r="76" spans="1:93">
      <c r="A76" s="2">
        <v>15</v>
      </c>
      <c r="AF76" s="1">
        <v>30</v>
      </c>
      <c r="AG76" s="1">
        <v>143</v>
      </c>
      <c r="AH76" s="1">
        <v>111</v>
      </c>
      <c r="AI76" s="1">
        <v>0.59199999999999997</v>
      </c>
      <c r="AJ76" s="1">
        <v>10</v>
      </c>
      <c r="AK76" s="2">
        <v>0.02</v>
      </c>
      <c r="AL76" s="1">
        <v>46.1</v>
      </c>
      <c r="AM76" s="2">
        <v>12</v>
      </c>
      <c r="AN76" s="1">
        <v>30</v>
      </c>
      <c r="AO76" s="1">
        <v>139</v>
      </c>
      <c r="AP76" s="1">
        <v>110</v>
      </c>
      <c r="AQ76" s="1">
        <v>0.60299999999999998</v>
      </c>
      <c r="AR76" s="1">
        <v>10</v>
      </c>
      <c r="AS76" s="2">
        <v>0.02</v>
      </c>
      <c r="AT76" s="1">
        <v>45.2</v>
      </c>
      <c r="AU76" s="2">
        <v>13.2</v>
      </c>
      <c r="BD76" s="15"/>
      <c r="BE76" s="15"/>
      <c r="BF76" s="15"/>
      <c r="BG76" s="15"/>
      <c r="BH76" s="15"/>
      <c r="BI76" s="16"/>
      <c r="BJ76" s="15"/>
      <c r="BK76" s="15"/>
    </row>
    <row r="77" spans="1:93">
      <c r="A77" s="2">
        <v>15</v>
      </c>
      <c r="AF77" s="1">
        <v>28</v>
      </c>
      <c r="AG77" s="1">
        <v>154</v>
      </c>
      <c r="AH77" s="1">
        <v>195</v>
      </c>
      <c r="AI77" s="1">
        <v>0.56000000000000005</v>
      </c>
      <c r="AJ77" s="1">
        <v>10</v>
      </c>
      <c r="AK77" s="2">
        <v>0.02</v>
      </c>
      <c r="AL77" s="1">
        <v>47.5</v>
      </c>
      <c r="AM77" s="2">
        <v>11.1</v>
      </c>
      <c r="AN77" s="1">
        <v>28</v>
      </c>
      <c r="AO77" s="1">
        <v>154</v>
      </c>
      <c r="AP77" s="1">
        <v>152</v>
      </c>
      <c r="AQ77" s="1">
        <v>0.56000000000000005</v>
      </c>
      <c r="AR77" s="1">
        <v>10</v>
      </c>
      <c r="AS77" s="2">
        <v>0.02</v>
      </c>
      <c r="AT77" s="1">
        <v>46.1</v>
      </c>
      <c r="AU77" s="2">
        <v>11.6</v>
      </c>
      <c r="BD77" s="15"/>
      <c r="BE77" s="15"/>
      <c r="BF77" s="15"/>
      <c r="BG77" s="15"/>
      <c r="BH77" s="15"/>
      <c r="BI77" s="16"/>
      <c r="BJ77" s="15"/>
      <c r="BK77" s="15"/>
    </row>
    <row r="78" spans="1:93" s="5" customFormat="1">
      <c r="A78" s="2">
        <v>15</v>
      </c>
      <c r="B78" s="4"/>
      <c r="E78" s="4"/>
      <c r="K78" s="4"/>
      <c r="Q78" s="4"/>
      <c r="Y78" s="4"/>
      <c r="Z78" s="4"/>
      <c r="AA78" s="4"/>
      <c r="AB78" s="4"/>
      <c r="AE78" s="4"/>
      <c r="AF78" s="5">
        <v>29</v>
      </c>
      <c r="AG78" s="5">
        <v>148</v>
      </c>
      <c r="AH78" s="5">
        <v>152</v>
      </c>
      <c r="AI78" s="5">
        <v>0.57799999999999996</v>
      </c>
      <c r="AJ78" s="5">
        <v>5</v>
      </c>
      <c r="AK78" s="4">
        <v>5.0000000000000001E-3</v>
      </c>
      <c r="AL78" s="5">
        <v>46.1</v>
      </c>
      <c r="AM78" s="4">
        <v>13.1</v>
      </c>
      <c r="AN78" s="5">
        <v>28</v>
      </c>
      <c r="AO78" s="5">
        <v>157</v>
      </c>
      <c r="AP78" s="5">
        <v>232</v>
      </c>
      <c r="AQ78" s="5">
        <v>0.55200000000000005</v>
      </c>
      <c r="AR78" s="5">
        <v>10</v>
      </c>
      <c r="AS78" s="4">
        <v>0.02</v>
      </c>
      <c r="AT78" s="5">
        <v>46.1</v>
      </c>
      <c r="AU78" s="4">
        <v>14.5</v>
      </c>
      <c r="BA78" s="4"/>
      <c r="BC78" s="4"/>
      <c r="BD78" s="21"/>
      <c r="BE78" s="21"/>
      <c r="BF78" s="21"/>
      <c r="BG78" s="21"/>
      <c r="BH78" s="21"/>
      <c r="BI78" s="22"/>
      <c r="BJ78" s="21"/>
      <c r="BK78" s="21"/>
      <c r="BL78" s="20"/>
      <c r="BM78" s="4"/>
      <c r="BQ78" s="4"/>
      <c r="BU78" s="4"/>
      <c r="BV78" s="4"/>
      <c r="BZ78" s="4"/>
      <c r="CD78" s="4"/>
      <c r="CE78" s="4"/>
      <c r="CI78" s="4"/>
      <c r="CJ78" s="1"/>
      <c r="CK78" s="1"/>
      <c r="CL78" s="1"/>
      <c r="CM78" s="2"/>
      <c r="CO78" s="6"/>
    </row>
    <row r="79" spans="1:93">
      <c r="A79" s="2">
        <v>16</v>
      </c>
      <c r="B79" s="2" t="s">
        <v>100</v>
      </c>
      <c r="D79" s="1" t="s">
        <v>72</v>
      </c>
      <c r="E79" s="2" t="s">
        <v>72</v>
      </c>
      <c r="F79" s="121">
        <v>2023</v>
      </c>
      <c r="G79" s="121">
        <v>2</v>
      </c>
      <c r="H79" s="121">
        <v>2</v>
      </c>
      <c r="I79" s="117"/>
      <c r="J79" s="117"/>
      <c r="K79" s="118"/>
      <c r="L79" s="1">
        <v>2023</v>
      </c>
      <c r="M79" s="1">
        <v>2</v>
      </c>
      <c r="N79" s="1">
        <v>8</v>
      </c>
      <c r="O79" s="1">
        <v>10</v>
      </c>
      <c r="P79" s="1">
        <v>9</v>
      </c>
      <c r="Q79" s="2">
        <v>5</v>
      </c>
      <c r="R79" s="1">
        <v>5</v>
      </c>
      <c r="S79" s="1">
        <v>1987</v>
      </c>
      <c r="T79" s="1">
        <v>25</v>
      </c>
      <c r="U79" s="1" t="s">
        <v>73</v>
      </c>
      <c r="V79" s="1" t="s">
        <v>74</v>
      </c>
      <c r="W79" s="1" t="s">
        <v>74</v>
      </c>
      <c r="Y79" s="2">
        <v>12</v>
      </c>
      <c r="AC79" s="1" t="s">
        <v>75</v>
      </c>
      <c r="AE79" s="2" t="s">
        <v>74</v>
      </c>
      <c r="AF79" s="26">
        <v>32</v>
      </c>
      <c r="AG79" s="26">
        <v>125</v>
      </c>
      <c r="AH79" s="26">
        <v>87</v>
      </c>
      <c r="AI79" s="26">
        <v>0.64180999999999999</v>
      </c>
      <c r="AJ79" s="27">
        <v>10</v>
      </c>
      <c r="AK79" s="28">
        <v>0.02</v>
      </c>
      <c r="AL79" s="1">
        <v>48.1</v>
      </c>
      <c r="AM79" s="2">
        <v>8.1</v>
      </c>
      <c r="AN79" s="26">
        <v>31</v>
      </c>
      <c r="AO79" s="26">
        <v>133</v>
      </c>
      <c r="AP79" s="26">
        <v>35</v>
      </c>
      <c r="AQ79" s="26">
        <v>0.62038000000000004</v>
      </c>
      <c r="AR79" s="27">
        <v>10</v>
      </c>
      <c r="AS79" s="28">
        <v>0.02</v>
      </c>
      <c r="AT79" s="26">
        <v>47.2</v>
      </c>
      <c r="AU79" s="25">
        <v>12.7</v>
      </c>
      <c r="AV79" s="31">
        <v>30</v>
      </c>
      <c r="AW79" s="31">
        <v>137</v>
      </c>
      <c r="AX79" s="31">
        <v>107</v>
      </c>
      <c r="AY79" s="31">
        <v>0.60914000000000001</v>
      </c>
      <c r="AZ79" s="31">
        <v>0.05</v>
      </c>
      <c r="BA79" s="31">
        <v>10</v>
      </c>
      <c r="BB79" s="1">
        <v>49.2</v>
      </c>
      <c r="BC79" s="2">
        <v>11.6</v>
      </c>
      <c r="BD79" s="15"/>
      <c r="BE79" s="15"/>
      <c r="BF79" s="15"/>
      <c r="BG79" s="15"/>
      <c r="BH79" s="15"/>
      <c r="BI79" s="16"/>
      <c r="BJ79" s="15"/>
      <c r="BK79" s="15"/>
      <c r="BL79" s="13">
        <v>5</v>
      </c>
      <c r="BR79" s="1">
        <v>20</v>
      </c>
      <c r="BS79" s="1">
        <v>128</v>
      </c>
      <c r="BT79" s="1">
        <v>139</v>
      </c>
      <c r="BU79" s="2">
        <v>128</v>
      </c>
      <c r="BV79" s="2">
        <v>535</v>
      </c>
      <c r="CA79" s="1">
        <v>20</v>
      </c>
      <c r="CB79" s="1">
        <v>128</v>
      </c>
      <c r="CC79" s="1">
        <v>117</v>
      </c>
      <c r="CD79" s="2">
        <v>128</v>
      </c>
      <c r="CE79" s="2">
        <v>609</v>
      </c>
      <c r="CI79" s="1"/>
      <c r="CJ79" s="59">
        <v>20</v>
      </c>
      <c r="CK79" s="52">
        <v>128</v>
      </c>
      <c r="CL79" s="52">
        <v>119</v>
      </c>
      <c r="CM79" s="60">
        <v>128</v>
      </c>
      <c r="CN79" s="1">
        <v>345</v>
      </c>
    </row>
    <row r="80" spans="1:93">
      <c r="A80" s="2">
        <v>16</v>
      </c>
      <c r="AF80" s="1">
        <v>31</v>
      </c>
      <c r="AG80" s="1">
        <v>135</v>
      </c>
      <c r="AH80" s="1">
        <v>112</v>
      </c>
      <c r="AI80" s="1">
        <v>0.61375999999999997</v>
      </c>
      <c r="AJ80" s="17">
        <v>10</v>
      </c>
      <c r="AK80" s="29">
        <v>0.02</v>
      </c>
      <c r="AL80" s="1">
        <v>48.7</v>
      </c>
      <c r="AM80" s="2">
        <v>10.9</v>
      </c>
      <c r="AN80" s="1">
        <v>31</v>
      </c>
      <c r="AO80" s="1">
        <v>135</v>
      </c>
      <c r="AP80" s="1">
        <v>140</v>
      </c>
      <c r="AQ80" s="1">
        <v>0.61436999999999997</v>
      </c>
      <c r="AR80" s="17">
        <v>10</v>
      </c>
      <c r="AS80" s="29">
        <v>0.02</v>
      </c>
      <c r="AT80" s="1">
        <v>46.9</v>
      </c>
      <c r="AU80" s="2">
        <v>11.8</v>
      </c>
      <c r="AV80" s="31">
        <v>30</v>
      </c>
      <c r="AW80" s="31">
        <v>141</v>
      </c>
      <c r="AX80" s="31">
        <v>140</v>
      </c>
      <c r="AY80" s="31">
        <v>0.59674000000000005</v>
      </c>
      <c r="AZ80" s="31">
        <v>0.05</v>
      </c>
      <c r="BA80" s="31">
        <v>10</v>
      </c>
      <c r="BB80" s="1">
        <v>50.7</v>
      </c>
      <c r="BC80" s="2">
        <v>10.9</v>
      </c>
      <c r="BD80" s="15"/>
      <c r="BE80" s="15"/>
      <c r="BF80" s="15"/>
      <c r="BG80" s="15"/>
      <c r="BH80" s="15"/>
      <c r="BI80" s="16"/>
      <c r="BJ80" s="15"/>
      <c r="BK80" s="15"/>
      <c r="BR80" s="1">
        <v>27</v>
      </c>
      <c r="BS80" s="1">
        <v>128</v>
      </c>
      <c r="BT80" s="1">
        <v>107</v>
      </c>
      <c r="BU80" s="2">
        <v>128</v>
      </c>
      <c r="BV80" s="2">
        <v>412</v>
      </c>
      <c r="CA80" s="1">
        <v>20</v>
      </c>
      <c r="CB80" s="1">
        <v>128</v>
      </c>
      <c r="CC80" s="1">
        <v>116</v>
      </c>
      <c r="CD80" s="2">
        <v>128</v>
      </c>
      <c r="CE80" s="2">
        <v>658</v>
      </c>
      <c r="CI80" s="1"/>
      <c r="CJ80" s="67">
        <v>29</v>
      </c>
      <c r="CK80" s="31">
        <v>128</v>
      </c>
      <c r="CL80" s="31">
        <v>109</v>
      </c>
      <c r="CM80" s="45">
        <v>128</v>
      </c>
      <c r="CN80" s="1">
        <v>482</v>
      </c>
    </row>
    <row r="81" spans="1:93">
      <c r="A81" s="2">
        <v>16</v>
      </c>
      <c r="AF81" s="1">
        <v>31</v>
      </c>
      <c r="AG81" s="1">
        <v>136</v>
      </c>
      <c r="AH81" s="1">
        <v>182</v>
      </c>
      <c r="AI81" s="1">
        <v>0.61131000000000002</v>
      </c>
      <c r="AJ81" s="17">
        <v>10</v>
      </c>
      <c r="AK81" s="29">
        <v>0.02</v>
      </c>
      <c r="AL81" s="1">
        <v>48.1</v>
      </c>
      <c r="AM81" s="2">
        <v>11.6</v>
      </c>
      <c r="AN81" s="1">
        <v>32</v>
      </c>
      <c r="AO81" s="1">
        <v>126</v>
      </c>
      <c r="AP81" s="1">
        <v>33</v>
      </c>
      <c r="AQ81" s="1">
        <v>0.64066000000000001</v>
      </c>
      <c r="AR81" s="17">
        <v>10</v>
      </c>
      <c r="AS81" s="29">
        <v>0.02</v>
      </c>
      <c r="AT81" s="1">
        <v>48.7</v>
      </c>
      <c r="AU81" s="2">
        <v>10.8</v>
      </c>
      <c r="AV81" s="31">
        <v>30</v>
      </c>
      <c r="AW81" s="31">
        <v>140</v>
      </c>
      <c r="AX81" s="31">
        <v>195</v>
      </c>
      <c r="AY81" s="31">
        <v>0.60082000000000002</v>
      </c>
      <c r="AZ81" s="31">
        <v>0.05</v>
      </c>
      <c r="BA81" s="31">
        <v>10</v>
      </c>
      <c r="BB81" s="1">
        <v>50.1</v>
      </c>
      <c r="BC81" s="2">
        <v>10.8</v>
      </c>
      <c r="BD81" s="15"/>
      <c r="BE81" s="15"/>
      <c r="BF81" s="15"/>
      <c r="BG81" s="15"/>
      <c r="BH81" s="15"/>
      <c r="BI81" s="16"/>
      <c r="BJ81" s="15"/>
      <c r="BK81" s="15"/>
      <c r="BR81" s="1">
        <v>26</v>
      </c>
      <c r="BS81" s="1">
        <v>128</v>
      </c>
      <c r="BT81" s="1">
        <v>106</v>
      </c>
      <c r="BU81" s="2">
        <v>128</v>
      </c>
      <c r="BV81" s="2">
        <v>507</v>
      </c>
      <c r="CA81" s="1">
        <v>20</v>
      </c>
      <c r="CB81" s="1">
        <v>128</v>
      </c>
      <c r="CC81" s="1">
        <v>141</v>
      </c>
      <c r="CD81" s="2">
        <v>128</v>
      </c>
      <c r="CE81" s="2">
        <v>642</v>
      </c>
      <c r="CI81" s="1"/>
      <c r="CJ81" s="61">
        <v>31</v>
      </c>
      <c r="CK81" s="31">
        <v>128</v>
      </c>
      <c r="CL81" s="31">
        <v>131</v>
      </c>
      <c r="CM81" s="45">
        <v>128</v>
      </c>
      <c r="CN81" s="1">
        <v>655</v>
      </c>
    </row>
    <row r="82" spans="1:93">
      <c r="A82" s="2">
        <v>16</v>
      </c>
      <c r="AF82" s="1">
        <v>30</v>
      </c>
      <c r="AG82" s="1">
        <v>142</v>
      </c>
      <c r="AH82" s="1">
        <v>137</v>
      </c>
      <c r="AI82" s="1">
        <v>0.59399999999999997</v>
      </c>
      <c r="AJ82" s="17">
        <v>10</v>
      </c>
      <c r="AK82" s="29">
        <v>0.02</v>
      </c>
      <c r="AL82" s="1">
        <v>48.1</v>
      </c>
      <c r="AM82" s="2">
        <v>9</v>
      </c>
      <c r="AN82" s="1">
        <v>32</v>
      </c>
      <c r="AO82" s="1">
        <v>128</v>
      </c>
      <c r="AP82" s="1">
        <v>36</v>
      </c>
      <c r="AQ82" s="1">
        <v>0.63329000000000002</v>
      </c>
      <c r="AR82" s="17">
        <v>10</v>
      </c>
      <c r="AS82" s="29">
        <v>0.02</v>
      </c>
      <c r="AT82" s="1">
        <v>49.2</v>
      </c>
      <c r="AU82" s="2">
        <v>11.8</v>
      </c>
      <c r="AV82" s="31">
        <v>29</v>
      </c>
      <c r="AW82" s="31">
        <v>146</v>
      </c>
      <c r="AX82" s="31">
        <v>163</v>
      </c>
      <c r="AY82" s="31">
        <v>0.58145999999999998</v>
      </c>
      <c r="AZ82" s="31">
        <v>0.05</v>
      </c>
      <c r="BA82" s="31">
        <v>10</v>
      </c>
      <c r="BB82" s="1">
        <v>48.4</v>
      </c>
      <c r="BC82" s="2">
        <v>10.9</v>
      </c>
      <c r="BD82" s="15"/>
      <c r="BE82" s="15"/>
      <c r="BF82" s="15"/>
      <c r="BG82" s="15"/>
      <c r="BH82" s="15"/>
      <c r="BI82" s="16"/>
      <c r="BJ82" s="15"/>
      <c r="BK82" s="15"/>
      <c r="BR82" s="1">
        <v>25</v>
      </c>
      <c r="BS82" s="1">
        <v>128</v>
      </c>
      <c r="BT82" s="1">
        <v>105</v>
      </c>
      <c r="BU82" s="2">
        <v>128</v>
      </c>
      <c r="BV82" s="2">
        <v>587</v>
      </c>
      <c r="CA82" s="1">
        <v>25</v>
      </c>
      <c r="CB82" s="1">
        <v>128</v>
      </c>
      <c r="CC82" s="1">
        <v>125</v>
      </c>
      <c r="CD82" s="2">
        <v>128</v>
      </c>
      <c r="CE82" s="2">
        <v>565</v>
      </c>
      <c r="CI82" s="1"/>
      <c r="CJ82" s="61">
        <v>29</v>
      </c>
      <c r="CK82" s="31">
        <v>128</v>
      </c>
      <c r="CL82" s="31">
        <v>149</v>
      </c>
      <c r="CM82" s="45">
        <v>128</v>
      </c>
      <c r="CN82" s="1">
        <v>562</v>
      </c>
    </row>
    <row r="83" spans="1:93" s="5" customFormat="1">
      <c r="A83" s="2">
        <v>16</v>
      </c>
      <c r="B83" s="4"/>
      <c r="E83" s="4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2"/>
      <c r="Y83" s="4"/>
      <c r="Z83" s="4"/>
      <c r="AA83" s="4"/>
      <c r="AB83" s="4"/>
      <c r="AE83" s="4"/>
      <c r="AF83" s="5">
        <v>30</v>
      </c>
      <c r="AG83" s="5">
        <v>143</v>
      </c>
      <c r="AH83" s="5">
        <v>185</v>
      </c>
      <c r="AI83" s="5">
        <v>0.59072000000000002</v>
      </c>
      <c r="AJ83" s="23">
        <v>10</v>
      </c>
      <c r="AK83" s="30">
        <v>0.02</v>
      </c>
      <c r="AL83" s="5">
        <v>49.8</v>
      </c>
      <c r="AM83" s="4">
        <v>11.5</v>
      </c>
      <c r="AN83" s="5">
        <v>30</v>
      </c>
      <c r="AO83" s="5">
        <v>140</v>
      </c>
      <c r="AP83" s="5">
        <v>130</v>
      </c>
      <c r="AQ83" s="5">
        <v>0.6</v>
      </c>
      <c r="AR83" s="23">
        <v>10</v>
      </c>
      <c r="AS83" s="30">
        <v>0.02</v>
      </c>
      <c r="AT83" s="5">
        <v>48.4</v>
      </c>
      <c r="AU83" s="4">
        <v>11.6</v>
      </c>
      <c r="AV83" s="31">
        <v>30</v>
      </c>
      <c r="AW83" s="31">
        <v>140</v>
      </c>
      <c r="AX83" s="31">
        <v>168</v>
      </c>
      <c r="AY83" s="31">
        <v>0.60019999999999996</v>
      </c>
      <c r="AZ83" s="31">
        <v>0.05</v>
      </c>
      <c r="BA83" s="31">
        <v>10</v>
      </c>
      <c r="BB83" s="5">
        <v>50.7</v>
      </c>
      <c r="BC83" s="4">
        <v>11.1</v>
      </c>
      <c r="BD83" s="21"/>
      <c r="BE83" s="21"/>
      <c r="BF83" s="21"/>
      <c r="BG83" s="21"/>
      <c r="BH83" s="21"/>
      <c r="BI83" s="22"/>
      <c r="BJ83" s="21"/>
      <c r="BK83" s="21"/>
      <c r="BL83" s="20"/>
      <c r="BM83" s="4"/>
      <c r="BQ83" s="4"/>
      <c r="BR83" s="5">
        <v>30</v>
      </c>
      <c r="BS83" s="5">
        <v>128</v>
      </c>
      <c r="BT83" s="5">
        <v>130</v>
      </c>
      <c r="BU83" s="4">
        <v>128</v>
      </c>
      <c r="BV83" s="4">
        <v>742</v>
      </c>
      <c r="BZ83" s="4"/>
      <c r="CA83" s="5">
        <v>20</v>
      </c>
      <c r="CB83" s="5">
        <v>128</v>
      </c>
      <c r="CC83" s="5">
        <v>118</v>
      </c>
      <c r="CD83" s="4">
        <v>128</v>
      </c>
      <c r="CE83" s="4">
        <v>538</v>
      </c>
      <c r="CJ83" s="64">
        <v>23</v>
      </c>
      <c r="CK83" s="39">
        <v>128</v>
      </c>
      <c r="CL83" s="39">
        <v>143</v>
      </c>
      <c r="CM83" s="46">
        <v>128</v>
      </c>
      <c r="CN83" s="5">
        <v>557</v>
      </c>
      <c r="CO83" s="6"/>
    </row>
    <row r="84" spans="1:93">
      <c r="A84" s="2">
        <v>17</v>
      </c>
      <c r="B84" s="2" t="s">
        <v>101</v>
      </c>
      <c r="C84" s="1" t="s">
        <v>102</v>
      </c>
      <c r="D84" s="1" t="s">
        <v>74</v>
      </c>
      <c r="E84" s="2" t="s">
        <v>72</v>
      </c>
      <c r="L84" s="1">
        <v>2023</v>
      </c>
      <c r="M84" s="1">
        <v>2</v>
      </c>
      <c r="N84" s="1">
        <v>8</v>
      </c>
      <c r="O84" s="1">
        <v>11</v>
      </c>
      <c r="P84" s="1">
        <v>30</v>
      </c>
      <c r="Q84" s="2">
        <v>49</v>
      </c>
      <c r="R84" s="1">
        <v>7</v>
      </c>
      <c r="S84" s="1">
        <v>1999</v>
      </c>
      <c r="T84" s="1">
        <v>23</v>
      </c>
      <c r="U84" s="1" t="s">
        <v>73</v>
      </c>
      <c r="V84" s="1" t="s">
        <v>74</v>
      </c>
      <c r="W84" s="1" t="s">
        <v>74</v>
      </c>
      <c r="Y84" s="2">
        <v>4</v>
      </c>
      <c r="Z84" s="2" t="s">
        <v>103</v>
      </c>
      <c r="AC84" s="1" t="s">
        <v>75</v>
      </c>
      <c r="AE84" s="2" t="s">
        <v>74</v>
      </c>
      <c r="AU84" s="1"/>
      <c r="AV84" s="69"/>
      <c r="AW84" s="26"/>
      <c r="AX84" s="26"/>
      <c r="AY84" s="26"/>
      <c r="AZ84" s="26"/>
      <c r="BA84" s="25"/>
      <c r="BD84" s="15"/>
      <c r="BE84" s="15"/>
      <c r="BF84" s="15"/>
      <c r="BG84" s="15"/>
      <c r="BH84" s="15"/>
      <c r="BI84" s="16"/>
      <c r="BJ84" s="15"/>
      <c r="BK84" s="15"/>
      <c r="BL84" s="13">
        <v>5</v>
      </c>
      <c r="BR84" s="1">
        <v>26</v>
      </c>
      <c r="BS84" s="1">
        <v>128</v>
      </c>
      <c r="BT84" s="1">
        <v>106</v>
      </c>
      <c r="BU84" s="2">
        <v>128</v>
      </c>
      <c r="BV84" s="2">
        <v>885</v>
      </c>
      <c r="CA84" s="1">
        <v>30</v>
      </c>
      <c r="CB84" s="1">
        <v>128</v>
      </c>
      <c r="CC84" s="1">
        <v>142</v>
      </c>
      <c r="CD84" s="2">
        <v>128</v>
      </c>
      <c r="CE84" s="2">
        <v>547</v>
      </c>
      <c r="CJ84" s="1">
        <v>39</v>
      </c>
      <c r="CK84" s="1">
        <v>128</v>
      </c>
      <c r="CL84" s="1">
        <v>140</v>
      </c>
      <c r="CM84" s="2">
        <v>128</v>
      </c>
      <c r="CN84" s="1">
        <v>678</v>
      </c>
    </row>
    <row r="85" spans="1:93">
      <c r="A85" s="2">
        <v>17</v>
      </c>
      <c r="AU85" s="1"/>
      <c r="AV85" s="3"/>
      <c r="BD85" s="15"/>
      <c r="BE85" s="15"/>
      <c r="BF85" s="15"/>
      <c r="BG85" s="15"/>
      <c r="BH85" s="15"/>
      <c r="BI85" s="16"/>
      <c r="BJ85" s="15"/>
      <c r="BK85" s="15"/>
      <c r="BR85" s="1">
        <v>29</v>
      </c>
      <c r="BS85" s="1">
        <v>128</v>
      </c>
      <c r="BT85" s="1">
        <v>104</v>
      </c>
      <c r="BU85" s="2">
        <v>128</v>
      </c>
      <c r="BV85" s="2">
        <v>927</v>
      </c>
      <c r="CA85" s="1">
        <v>29</v>
      </c>
      <c r="CB85" s="1">
        <v>128</v>
      </c>
      <c r="CC85" s="1">
        <v>109</v>
      </c>
      <c r="CD85" s="2">
        <v>128</v>
      </c>
      <c r="CE85" s="2">
        <v>697</v>
      </c>
      <c r="CJ85" s="1">
        <v>39</v>
      </c>
      <c r="CK85" s="1">
        <v>128</v>
      </c>
      <c r="CL85" s="1">
        <v>146</v>
      </c>
      <c r="CM85" s="2">
        <v>128</v>
      </c>
      <c r="CN85" s="1">
        <v>946</v>
      </c>
    </row>
    <row r="86" spans="1:93">
      <c r="A86" s="2">
        <v>17</v>
      </c>
      <c r="AU86" s="1"/>
      <c r="AV86" s="3"/>
      <c r="BD86" s="15"/>
      <c r="BE86" s="15"/>
      <c r="BF86" s="15"/>
      <c r="BG86" s="15"/>
      <c r="BH86" s="15"/>
      <c r="BI86" s="16"/>
      <c r="BJ86" s="15"/>
      <c r="BK86" s="15"/>
      <c r="BR86" s="1">
        <v>31</v>
      </c>
      <c r="BS86" s="1">
        <v>128</v>
      </c>
      <c r="BT86" s="1">
        <v>151</v>
      </c>
      <c r="BU86" s="2">
        <v>128</v>
      </c>
      <c r="BV86" s="2">
        <v>755</v>
      </c>
      <c r="CA86" s="1">
        <v>40</v>
      </c>
      <c r="CB86" s="1">
        <v>128</v>
      </c>
      <c r="CC86" s="1">
        <v>140</v>
      </c>
      <c r="CD86" s="2">
        <v>128</v>
      </c>
      <c r="CE86" s="2">
        <v>629</v>
      </c>
      <c r="CJ86" s="1">
        <v>38</v>
      </c>
      <c r="CK86" s="1">
        <v>128</v>
      </c>
      <c r="CL86" s="1">
        <v>119</v>
      </c>
      <c r="CM86" s="2">
        <v>128</v>
      </c>
      <c r="CN86" s="1">
        <v>979</v>
      </c>
    </row>
    <row r="87" spans="1:93">
      <c r="A87" s="2">
        <v>17</v>
      </c>
      <c r="AU87" s="1"/>
      <c r="AV87" s="3"/>
      <c r="BD87" s="15"/>
      <c r="BE87" s="15"/>
      <c r="BF87" s="15"/>
      <c r="BG87" s="15"/>
      <c r="BH87" s="15"/>
      <c r="BI87" s="16"/>
      <c r="BJ87" s="15"/>
      <c r="BK87" s="15"/>
      <c r="BR87" s="1">
        <v>37</v>
      </c>
      <c r="BS87" s="1">
        <v>128</v>
      </c>
      <c r="BT87" s="1">
        <v>137</v>
      </c>
      <c r="BU87" s="2">
        <v>128</v>
      </c>
      <c r="BV87" s="2">
        <v>747</v>
      </c>
      <c r="CA87" s="1">
        <v>41</v>
      </c>
      <c r="CB87" s="1">
        <v>128</v>
      </c>
      <c r="CC87" s="1">
        <v>121</v>
      </c>
      <c r="CD87" s="2">
        <v>128</v>
      </c>
      <c r="CE87" s="2">
        <v>897</v>
      </c>
      <c r="CJ87" s="1">
        <v>38</v>
      </c>
      <c r="CK87" s="1">
        <v>128</v>
      </c>
      <c r="CL87" s="1">
        <v>109</v>
      </c>
      <c r="CM87" s="2">
        <v>128</v>
      </c>
      <c r="CN87" s="1">
        <v>772</v>
      </c>
    </row>
    <row r="88" spans="1:93" s="5" customFormat="1">
      <c r="A88" s="2">
        <v>17</v>
      </c>
      <c r="B88" s="4"/>
      <c r="E88" s="4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2"/>
      <c r="Y88" s="4"/>
      <c r="Z88" s="4"/>
      <c r="AA88" s="4"/>
      <c r="AB88" s="4"/>
      <c r="AE88" s="4"/>
      <c r="AK88" s="4"/>
      <c r="AM88" s="4"/>
      <c r="AS88" s="4"/>
      <c r="AT88" s="1"/>
      <c r="AU88" s="1"/>
      <c r="AV88" s="6"/>
      <c r="BA88" s="4"/>
      <c r="BC88" s="4"/>
      <c r="BD88" s="21"/>
      <c r="BE88" s="21"/>
      <c r="BF88" s="21"/>
      <c r="BG88" s="21"/>
      <c r="BH88" s="21"/>
      <c r="BI88" s="22"/>
      <c r="BJ88" s="21"/>
      <c r="BK88" s="21"/>
      <c r="BL88" s="20"/>
      <c r="BM88" s="4"/>
      <c r="BQ88" s="4"/>
      <c r="BR88" s="5">
        <v>36</v>
      </c>
      <c r="BS88" s="5">
        <v>128</v>
      </c>
      <c r="BT88" s="5">
        <v>116</v>
      </c>
      <c r="BU88" s="4">
        <v>128</v>
      </c>
      <c r="BV88" s="4">
        <v>677</v>
      </c>
      <c r="BZ88" s="4"/>
      <c r="CA88" s="5">
        <v>33</v>
      </c>
      <c r="CB88" s="5">
        <v>128</v>
      </c>
      <c r="CC88" s="5">
        <v>123</v>
      </c>
      <c r="CD88" s="4">
        <v>128</v>
      </c>
      <c r="CE88" s="4">
        <v>1018</v>
      </c>
      <c r="CI88" s="4"/>
      <c r="CJ88" s="5">
        <v>37</v>
      </c>
      <c r="CK88" s="5">
        <v>128</v>
      </c>
      <c r="CL88" s="5">
        <v>131</v>
      </c>
      <c r="CM88" s="4">
        <v>128</v>
      </c>
      <c r="CN88" s="5">
        <v>763</v>
      </c>
      <c r="CO88" s="6"/>
    </row>
    <row r="89" spans="1:93">
      <c r="A89" s="2">
        <v>18</v>
      </c>
      <c r="B89" s="2" t="s">
        <v>104</v>
      </c>
      <c r="D89" s="32" t="s">
        <v>72</v>
      </c>
      <c r="E89" s="33" t="s">
        <v>72</v>
      </c>
      <c r="F89" s="1">
        <v>2023</v>
      </c>
      <c r="G89" s="1">
        <v>2</v>
      </c>
      <c r="H89" s="1">
        <v>9</v>
      </c>
      <c r="I89" s="1">
        <v>11</v>
      </c>
      <c r="J89" s="1">
        <v>55</v>
      </c>
      <c r="K89" s="2">
        <v>23</v>
      </c>
      <c r="L89" s="1">
        <v>2023</v>
      </c>
      <c r="M89" s="1">
        <v>2</v>
      </c>
      <c r="N89" s="1">
        <v>9</v>
      </c>
      <c r="O89" s="1">
        <v>11</v>
      </c>
      <c r="P89" s="1">
        <v>46</v>
      </c>
      <c r="Q89" s="2">
        <v>12</v>
      </c>
      <c r="R89" s="32">
        <v>11</v>
      </c>
      <c r="S89" s="32">
        <v>1999</v>
      </c>
      <c r="T89" s="32">
        <v>23</v>
      </c>
      <c r="U89" s="32" t="s">
        <v>73</v>
      </c>
      <c r="V89" s="32" t="s">
        <v>74</v>
      </c>
      <c r="W89" s="32" t="s">
        <v>74</v>
      </c>
      <c r="X89" s="32"/>
      <c r="Y89" s="33">
        <v>7</v>
      </c>
      <c r="Z89" s="33"/>
      <c r="AA89" s="33">
        <v>5</v>
      </c>
      <c r="AB89" s="33">
        <v>7</v>
      </c>
      <c r="AC89" s="32" t="s">
        <v>75</v>
      </c>
      <c r="AD89" s="32"/>
      <c r="AE89" s="33" t="s">
        <v>72</v>
      </c>
      <c r="AF89" s="34">
        <v>30</v>
      </c>
      <c r="AG89" s="34">
        <v>143</v>
      </c>
      <c r="AH89" s="34">
        <v>123</v>
      </c>
      <c r="AI89" s="34">
        <v>0.59233999999999998</v>
      </c>
      <c r="AJ89" s="34">
        <v>10</v>
      </c>
      <c r="AK89" s="40">
        <v>0.02</v>
      </c>
      <c r="AL89" s="32">
        <v>50.4</v>
      </c>
      <c r="AM89" s="33">
        <v>9</v>
      </c>
      <c r="AN89" s="34">
        <v>30</v>
      </c>
      <c r="AO89" s="34">
        <v>140</v>
      </c>
      <c r="AP89" s="34">
        <v>112</v>
      </c>
      <c r="AQ89" s="34">
        <v>0.59874000000000005</v>
      </c>
      <c r="AR89" s="34">
        <v>10</v>
      </c>
      <c r="AS89" s="40">
        <v>0.02</v>
      </c>
      <c r="AT89" s="42">
        <v>50.4</v>
      </c>
      <c r="AU89" s="35">
        <v>10.1</v>
      </c>
      <c r="AV89" s="32">
        <v>32</v>
      </c>
      <c r="AW89" s="32">
        <v>123</v>
      </c>
      <c r="AX89" s="32">
        <v>112</v>
      </c>
      <c r="AY89" s="32">
        <v>0.64849999999999997</v>
      </c>
      <c r="AZ89" s="32">
        <v>10</v>
      </c>
      <c r="BA89" s="33">
        <v>0.02</v>
      </c>
      <c r="BB89" s="32">
        <v>50.7</v>
      </c>
      <c r="BC89" s="33">
        <v>9.1999999999999993</v>
      </c>
      <c r="BD89" s="15"/>
      <c r="BE89" s="15"/>
      <c r="BF89" s="15"/>
      <c r="BG89" s="15"/>
      <c r="BH89" s="15"/>
      <c r="BI89" s="16"/>
      <c r="BJ89" s="15"/>
      <c r="BK89" s="15"/>
      <c r="BL89" s="13">
        <v>5</v>
      </c>
      <c r="BM89" s="2">
        <v>7</v>
      </c>
      <c r="BR89" s="17">
        <v>40</v>
      </c>
      <c r="BS89" s="17">
        <v>128</v>
      </c>
      <c r="BT89" s="17">
        <v>140</v>
      </c>
      <c r="BU89" s="29">
        <v>128</v>
      </c>
      <c r="BV89" s="2">
        <v>572</v>
      </c>
      <c r="CA89" s="17">
        <v>15</v>
      </c>
      <c r="CB89" s="17">
        <v>128</v>
      </c>
      <c r="CC89" s="17">
        <v>140</v>
      </c>
      <c r="CD89" s="29">
        <v>128</v>
      </c>
      <c r="CE89" s="2">
        <v>457</v>
      </c>
      <c r="CJ89" s="1">
        <v>46</v>
      </c>
      <c r="CK89" s="17">
        <v>128</v>
      </c>
      <c r="CL89" s="1">
        <v>140</v>
      </c>
      <c r="CM89" s="29">
        <v>128</v>
      </c>
      <c r="CN89" s="1">
        <v>527</v>
      </c>
    </row>
    <row r="90" spans="1:93">
      <c r="A90" s="2">
        <v>18</v>
      </c>
      <c r="D90" s="32"/>
      <c r="E90" s="33"/>
      <c r="R90" s="32"/>
      <c r="S90" s="32"/>
      <c r="T90" s="32"/>
      <c r="U90" s="32"/>
      <c r="V90" s="32"/>
      <c r="W90" s="32"/>
      <c r="X90" s="32"/>
      <c r="Y90" s="33"/>
      <c r="Z90" s="33"/>
      <c r="AA90" s="33"/>
      <c r="AB90" s="33"/>
      <c r="AC90" s="32"/>
      <c r="AD90" s="32"/>
      <c r="AE90" s="33"/>
      <c r="AF90" s="34">
        <v>31</v>
      </c>
      <c r="AG90" s="34">
        <v>130</v>
      </c>
      <c r="AH90" s="34">
        <v>77</v>
      </c>
      <c r="AI90" s="34">
        <v>0.62895999999999996</v>
      </c>
      <c r="AJ90" s="34">
        <v>10</v>
      </c>
      <c r="AK90" s="40">
        <v>0.02</v>
      </c>
      <c r="AL90" s="32">
        <v>49.8</v>
      </c>
      <c r="AM90" s="33">
        <v>11.6</v>
      </c>
      <c r="AN90" s="34">
        <v>30</v>
      </c>
      <c r="AO90" s="34">
        <v>141</v>
      </c>
      <c r="AP90" s="34">
        <v>152</v>
      </c>
      <c r="AQ90" s="34">
        <v>0.59675999999999996</v>
      </c>
      <c r="AR90" s="34">
        <v>10</v>
      </c>
      <c r="AS90" s="40">
        <v>0.02</v>
      </c>
      <c r="AT90" s="32">
        <v>49</v>
      </c>
      <c r="AU90" s="33">
        <v>9.6999999999999993</v>
      </c>
      <c r="AV90" s="32">
        <v>33</v>
      </c>
      <c r="AW90" s="32">
        <v>119</v>
      </c>
      <c r="AX90" s="32">
        <v>103</v>
      </c>
      <c r="AY90" s="32">
        <v>0.66</v>
      </c>
      <c r="AZ90" s="32">
        <v>10</v>
      </c>
      <c r="BA90" s="33">
        <v>0.02</v>
      </c>
      <c r="BB90" s="32">
        <v>49.8</v>
      </c>
      <c r="BC90" s="33">
        <v>10.1</v>
      </c>
      <c r="BD90" s="15"/>
      <c r="BE90" s="15"/>
      <c r="BF90" s="15"/>
      <c r="BG90" s="15"/>
      <c r="BH90" s="15"/>
      <c r="BI90" s="16"/>
      <c r="BJ90" s="15"/>
      <c r="BK90" s="15"/>
      <c r="BR90" s="17">
        <v>35</v>
      </c>
      <c r="BS90" s="17">
        <v>128</v>
      </c>
      <c r="BT90" s="17">
        <v>146</v>
      </c>
      <c r="BU90" s="29">
        <v>128</v>
      </c>
      <c r="BV90" s="2">
        <v>507</v>
      </c>
      <c r="CA90" s="17">
        <v>26</v>
      </c>
      <c r="CB90" s="17">
        <v>128</v>
      </c>
      <c r="CC90" s="17">
        <v>146</v>
      </c>
      <c r="CD90" s="29">
        <v>128</v>
      </c>
      <c r="CE90" s="2">
        <v>507</v>
      </c>
      <c r="CJ90" s="1">
        <v>26</v>
      </c>
      <c r="CK90" s="17">
        <v>128</v>
      </c>
      <c r="CL90" s="1">
        <v>146</v>
      </c>
      <c r="CM90" s="29">
        <v>128</v>
      </c>
      <c r="CN90" s="1">
        <v>622</v>
      </c>
    </row>
    <row r="91" spans="1:93">
      <c r="A91" s="2">
        <v>18</v>
      </c>
      <c r="D91" s="32"/>
      <c r="E91" s="33"/>
      <c r="R91" s="32"/>
      <c r="S91" s="32"/>
      <c r="T91" s="32"/>
      <c r="U91" s="32"/>
      <c r="V91" s="32"/>
      <c r="W91" s="32"/>
      <c r="X91" s="32"/>
      <c r="Y91" s="33"/>
      <c r="Z91" s="33"/>
      <c r="AA91" s="33"/>
      <c r="AB91" s="33"/>
      <c r="AC91" s="32"/>
      <c r="AD91" s="32"/>
      <c r="AE91" s="33"/>
      <c r="AF91" s="34">
        <v>30</v>
      </c>
      <c r="AG91" s="34">
        <v>139</v>
      </c>
      <c r="AH91" s="34">
        <v>82</v>
      </c>
      <c r="AI91" s="34">
        <v>0.60258999999999996</v>
      </c>
      <c r="AJ91" s="34">
        <v>10</v>
      </c>
      <c r="AK91" s="40">
        <v>0.02</v>
      </c>
      <c r="AL91" s="32">
        <v>48.1</v>
      </c>
      <c r="AM91" s="33">
        <v>12</v>
      </c>
      <c r="AN91" s="34">
        <v>31</v>
      </c>
      <c r="AO91" s="34">
        <v>133</v>
      </c>
      <c r="AP91" s="34">
        <v>82</v>
      </c>
      <c r="AQ91" s="34">
        <v>0.61992000000000003</v>
      </c>
      <c r="AR91" s="34">
        <v>10</v>
      </c>
      <c r="AS91" s="40">
        <v>0.02</v>
      </c>
      <c r="AT91" s="32">
        <v>50.7</v>
      </c>
      <c r="AU91" s="33">
        <v>10.199999999999999</v>
      </c>
      <c r="AV91" s="32">
        <v>33</v>
      </c>
      <c r="AW91" s="32">
        <v>118</v>
      </c>
      <c r="AX91" s="32">
        <v>102</v>
      </c>
      <c r="AY91" s="32">
        <v>0.66283999999999998</v>
      </c>
      <c r="AZ91" s="32">
        <v>10</v>
      </c>
      <c r="BA91" s="33">
        <v>0.02</v>
      </c>
      <c r="BB91" s="32">
        <v>50.7</v>
      </c>
      <c r="BC91" s="33">
        <v>10.1</v>
      </c>
      <c r="BD91" s="15"/>
      <c r="BE91" s="15"/>
      <c r="BF91" s="15"/>
      <c r="BG91" s="15"/>
      <c r="BH91" s="15"/>
      <c r="BI91" s="16"/>
      <c r="BJ91" s="15"/>
      <c r="BK91" s="15"/>
      <c r="BR91" s="17">
        <v>39</v>
      </c>
      <c r="BS91" s="17">
        <v>128</v>
      </c>
      <c r="BT91" s="17">
        <v>119</v>
      </c>
      <c r="BU91" s="29">
        <v>128</v>
      </c>
      <c r="BV91" s="2">
        <v>557</v>
      </c>
      <c r="CA91" s="17">
        <v>39</v>
      </c>
      <c r="CB91" s="17">
        <v>128</v>
      </c>
      <c r="CC91" s="17">
        <v>119</v>
      </c>
      <c r="CD91" s="29">
        <v>128</v>
      </c>
      <c r="CE91" s="2">
        <v>377</v>
      </c>
      <c r="CJ91" s="1">
        <v>25</v>
      </c>
      <c r="CK91" s="17">
        <v>128</v>
      </c>
      <c r="CL91" s="1">
        <v>119</v>
      </c>
      <c r="CM91" s="29">
        <v>128</v>
      </c>
      <c r="CN91" s="1">
        <v>597</v>
      </c>
    </row>
    <row r="92" spans="1:93">
      <c r="A92" s="2">
        <v>18</v>
      </c>
      <c r="D92" s="32"/>
      <c r="E92" s="33"/>
      <c r="R92" s="32"/>
      <c r="S92" s="32"/>
      <c r="T92" s="32"/>
      <c r="U92" s="32"/>
      <c r="V92" s="32"/>
      <c r="W92" s="32"/>
      <c r="X92" s="32"/>
      <c r="Y92" s="33"/>
      <c r="Z92" s="33"/>
      <c r="AA92" s="33"/>
      <c r="AB92" s="33"/>
      <c r="AC92" s="32"/>
      <c r="AD92" s="32"/>
      <c r="AE92" s="33"/>
      <c r="AF92" s="34">
        <v>30</v>
      </c>
      <c r="AG92" s="34">
        <v>140</v>
      </c>
      <c r="AH92" s="34">
        <v>70</v>
      </c>
      <c r="AI92" s="34">
        <v>0.59989000000000003</v>
      </c>
      <c r="AJ92" s="34">
        <v>10</v>
      </c>
      <c r="AK92" s="40">
        <v>0.02</v>
      </c>
      <c r="AL92" s="32">
        <v>50.1</v>
      </c>
      <c r="AM92" s="33">
        <v>10.199999999999999</v>
      </c>
      <c r="AN92" s="34">
        <v>29</v>
      </c>
      <c r="AO92" s="34">
        <v>144</v>
      </c>
      <c r="AP92" s="34">
        <v>156</v>
      </c>
      <c r="AQ92" s="34">
        <v>0.58716999999999997</v>
      </c>
      <c r="AR92" s="34">
        <v>10</v>
      </c>
      <c r="AS92" s="40">
        <v>0.02</v>
      </c>
      <c r="AT92" s="32">
        <v>50.1</v>
      </c>
      <c r="AU92" s="33">
        <v>9</v>
      </c>
      <c r="AV92" s="32">
        <v>31</v>
      </c>
      <c r="AW92" s="32">
        <v>131</v>
      </c>
      <c r="AX92" s="32">
        <v>122</v>
      </c>
      <c r="AY92" s="32">
        <v>0.62519000000000002</v>
      </c>
      <c r="AZ92" s="32">
        <v>10</v>
      </c>
      <c r="BA92" s="33">
        <v>0.02</v>
      </c>
      <c r="BB92" s="32">
        <v>51</v>
      </c>
      <c r="BC92" s="33">
        <v>12.5</v>
      </c>
      <c r="BD92" s="15"/>
      <c r="BE92" s="15"/>
      <c r="BF92" s="15"/>
      <c r="BG92" s="15"/>
      <c r="BH92" s="15"/>
      <c r="BI92" s="16"/>
      <c r="BJ92" s="15"/>
      <c r="BK92" s="15"/>
      <c r="BR92" s="17">
        <v>29</v>
      </c>
      <c r="BS92" s="17">
        <v>128</v>
      </c>
      <c r="BT92" s="17">
        <v>109</v>
      </c>
      <c r="BU92" s="29">
        <v>128</v>
      </c>
      <c r="BV92" s="2">
        <v>532</v>
      </c>
      <c r="CA92" s="17">
        <v>29</v>
      </c>
      <c r="CB92" s="17">
        <v>128</v>
      </c>
      <c r="CC92" s="17">
        <v>109</v>
      </c>
      <c r="CD92" s="29">
        <v>128</v>
      </c>
      <c r="CE92" s="2">
        <v>532</v>
      </c>
      <c r="CJ92" s="1">
        <v>49</v>
      </c>
      <c r="CK92" s="17">
        <v>128</v>
      </c>
      <c r="CL92" s="1">
        <v>109</v>
      </c>
      <c r="CM92" s="29">
        <v>128</v>
      </c>
      <c r="CN92" s="1">
        <v>572</v>
      </c>
    </row>
    <row r="93" spans="1:93" s="5" customFormat="1">
      <c r="A93" s="2">
        <v>18</v>
      </c>
      <c r="B93" s="4"/>
      <c r="D93" s="36"/>
      <c r="E93" s="37"/>
      <c r="K93" s="4"/>
      <c r="Q93" s="4"/>
      <c r="R93" s="36"/>
      <c r="S93" s="36"/>
      <c r="T93" s="36"/>
      <c r="U93" s="36"/>
      <c r="V93" s="36"/>
      <c r="W93" s="36"/>
      <c r="X93" s="36"/>
      <c r="Y93" s="37"/>
      <c r="Z93" s="37"/>
      <c r="AA93" s="37"/>
      <c r="AB93" s="37"/>
      <c r="AC93" s="36"/>
      <c r="AD93" s="36"/>
      <c r="AE93" s="37"/>
      <c r="AF93" s="38">
        <v>29</v>
      </c>
      <c r="AG93" s="38">
        <v>147</v>
      </c>
      <c r="AH93" s="38">
        <v>188</v>
      </c>
      <c r="AI93" s="38">
        <v>0.58028000000000002</v>
      </c>
      <c r="AJ93" s="38">
        <v>10</v>
      </c>
      <c r="AK93" s="41">
        <v>0.02</v>
      </c>
      <c r="AL93" s="36">
        <v>49</v>
      </c>
      <c r="AM93" s="37">
        <v>11.5</v>
      </c>
      <c r="AN93" s="38">
        <v>30</v>
      </c>
      <c r="AO93" s="38">
        <v>143</v>
      </c>
      <c r="AP93" s="38">
        <v>119</v>
      </c>
      <c r="AQ93" s="38">
        <v>0.59187999999999996</v>
      </c>
      <c r="AR93" s="38">
        <v>10</v>
      </c>
      <c r="AS93" s="41">
        <v>0.02</v>
      </c>
      <c r="AT93" s="36">
        <v>49.5</v>
      </c>
      <c r="AU93" s="37">
        <v>11.5</v>
      </c>
      <c r="AV93" s="36">
        <v>32</v>
      </c>
      <c r="AW93" s="36">
        <v>127</v>
      </c>
      <c r="AX93" s="36">
        <v>102</v>
      </c>
      <c r="AY93" s="36">
        <v>0.63671999999999995</v>
      </c>
      <c r="AZ93" s="36">
        <v>10</v>
      </c>
      <c r="BA93" s="37">
        <v>0.02</v>
      </c>
      <c r="BB93" s="36">
        <v>50.7</v>
      </c>
      <c r="BC93" s="37">
        <v>11.1</v>
      </c>
      <c r="BD93" s="21"/>
      <c r="BE93" s="21"/>
      <c r="BF93" s="21"/>
      <c r="BG93" s="21"/>
      <c r="BH93" s="21"/>
      <c r="BI93" s="22"/>
      <c r="BJ93" s="21"/>
      <c r="BK93" s="21"/>
      <c r="BL93" s="20"/>
      <c r="BM93" s="4"/>
      <c r="BQ93" s="4"/>
      <c r="BR93" s="23">
        <v>55</v>
      </c>
      <c r="BS93" s="23">
        <v>128</v>
      </c>
      <c r="BT93" s="23">
        <v>131</v>
      </c>
      <c r="BU93" s="30">
        <v>128</v>
      </c>
      <c r="BV93" s="4">
        <v>557</v>
      </c>
      <c r="BZ93" s="4"/>
      <c r="CA93" s="23">
        <v>31</v>
      </c>
      <c r="CB93" s="23">
        <v>128</v>
      </c>
      <c r="CC93" s="23">
        <v>131</v>
      </c>
      <c r="CD93" s="30">
        <v>128</v>
      </c>
      <c r="CE93" s="4">
        <v>362</v>
      </c>
      <c r="CI93" s="4"/>
      <c r="CJ93" s="5">
        <v>45</v>
      </c>
      <c r="CK93" s="23">
        <v>128</v>
      </c>
      <c r="CL93" s="5">
        <v>131</v>
      </c>
      <c r="CM93" s="30">
        <v>128</v>
      </c>
      <c r="CN93" s="5">
        <v>587</v>
      </c>
      <c r="CO93" s="6"/>
    </row>
    <row r="94" spans="1:93">
      <c r="A94" s="2">
        <v>19</v>
      </c>
      <c r="B94" s="2" t="s">
        <v>105</v>
      </c>
      <c r="D94" s="32" t="s">
        <v>72</v>
      </c>
      <c r="E94" s="33" t="s">
        <v>72</v>
      </c>
      <c r="F94" s="1">
        <v>2023</v>
      </c>
      <c r="G94" s="1">
        <v>2</v>
      </c>
      <c r="H94" s="1">
        <v>9</v>
      </c>
      <c r="I94" s="1">
        <v>14</v>
      </c>
      <c r="J94" s="1">
        <v>11</v>
      </c>
      <c r="K94" s="2">
        <v>6</v>
      </c>
      <c r="L94" s="1">
        <v>2023</v>
      </c>
      <c r="M94" s="1">
        <v>2</v>
      </c>
      <c r="N94" s="1">
        <v>9</v>
      </c>
      <c r="O94" s="1">
        <v>13</v>
      </c>
      <c r="P94" s="1">
        <v>57</v>
      </c>
      <c r="Q94" s="2">
        <v>57</v>
      </c>
      <c r="R94" s="32">
        <v>4</v>
      </c>
      <c r="S94" s="32">
        <v>1988</v>
      </c>
      <c r="T94" s="32">
        <v>34</v>
      </c>
      <c r="U94" s="32" t="s">
        <v>73</v>
      </c>
      <c r="V94" s="32" t="s">
        <v>74</v>
      </c>
      <c r="W94" s="32" t="s">
        <v>74</v>
      </c>
      <c r="X94" s="32"/>
      <c r="Y94" s="33">
        <v>1</v>
      </c>
      <c r="Z94" s="33"/>
      <c r="AA94" s="33">
        <v>5</v>
      </c>
      <c r="AB94" s="33"/>
      <c r="AC94" s="32" t="s">
        <v>75</v>
      </c>
      <c r="AD94" s="32"/>
      <c r="AE94" s="33" t="s">
        <v>74</v>
      </c>
      <c r="AF94" s="34">
        <v>29</v>
      </c>
      <c r="AG94" s="34">
        <v>149</v>
      </c>
      <c r="AH94" s="34">
        <v>111</v>
      </c>
      <c r="AI94" s="34">
        <v>0.57504999999999995</v>
      </c>
      <c r="AJ94" s="34">
        <v>10</v>
      </c>
      <c r="AK94" s="40">
        <v>0.02</v>
      </c>
      <c r="AL94" s="32">
        <v>47.5</v>
      </c>
      <c r="AM94" s="33">
        <v>8.5</v>
      </c>
      <c r="AN94" s="34">
        <v>29</v>
      </c>
      <c r="AO94" s="34">
        <v>148</v>
      </c>
      <c r="AP94" s="34">
        <v>125</v>
      </c>
      <c r="AQ94" s="34">
        <v>0.57596000000000003</v>
      </c>
      <c r="AR94" s="34">
        <v>10</v>
      </c>
      <c r="AS94" s="40">
        <v>0.02</v>
      </c>
      <c r="AT94" s="32">
        <v>48.1</v>
      </c>
      <c r="AU94" s="33">
        <v>13.8</v>
      </c>
      <c r="AV94" s="32">
        <v>31</v>
      </c>
      <c r="AW94" s="32">
        <v>134</v>
      </c>
      <c r="AX94" s="32">
        <v>105</v>
      </c>
      <c r="AY94" s="32">
        <v>0.61624000000000001</v>
      </c>
      <c r="AZ94" s="32">
        <v>10</v>
      </c>
      <c r="BA94" s="33">
        <v>0.02</v>
      </c>
      <c r="BB94" s="32">
        <v>46.1</v>
      </c>
      <c r="BC94" s="33">
        <v>11.3</v>
      </c>
      <c r="BD94" s="15"/>
      <c r="BE94" s="15"/>
      <c r="BF94" s="15"/>
      <c r="BG94" s="15"/>
      <c r="BH94" s="15"/>
      <c r="BI94" s="16"/>
      <c r="BJ94" s="15"/>
      <c r="BK94" s="15"/>
      <c r="BL94" s="13">
        <v>5</v>
      </c>
      <c r="BR94" s="17">
        <v>25</v>
      </c>
      <c r="BS94" s="17">
        <v>128</v>
      </c>
      <c r="BT94" s="17">
        <v>146</v>
      </c>
      <c r="BU94" s="29">
        <v>128</v>
      </c>
      <c r="BV94" s="2">
        <v>280</v>
      </c>
      <c r="CA94" s="17">
        <v>30</v>
      </c>
      <c r="CB94" s="17">
        <v>128</v>
      </c>
      <c r="CC94" s="17">
        <v>146</v>
      </c>
      <c r="CD94" s="29">
        <v>128</v>
      </c>
      <c r="CE94" s="2">
        <v>432</v>
      </c>
      <c r="CJ94" s="1">
        <v>28</v>
      </c>
      <c r="CK94" s="17">
        <v>128</v>
      </c>
      <c r="CL94" s="1">
        <v>140</v>
      </c>
      <c r="CM94" s="29">
        <v>128</v>
      </c>
      <c r="CN94" s="1">
        <v>309</v>
      </c>
    </row>
    <row r="95" spans="1:93">
      <c r="A95" s="2">
        <v>19</v>
      </c>
      <c r="D95" s="32"/>
      <c r="E95" s="33"/>
      <c r="R95" s="32"/>
      <c r="S95" s="32"/>
      <c r="T95" s="32"/>
      <c r="U95" s="32"/>
      <c r="V95" s="32"/>
      <c r="W95" s="32"/>
      <c r="X95" s="32"/>
      <c r="Y95" s="33"/>
      <c r="Z95" s="33"/>
      <c r="AA95" s="33"/>
      <c r="AB95" s="33"/>
      <c r="AC95" s="32"/>
      <c r="AD95" s="32"/>
      <c r="AE95" s="33"/>
      <c r="AF95" s="34">
        <v>29</v>
      </c>
      <c r="AG95" s="34">
        <v>145</v>
      </c>
      <c r="AH95" s="34">
        <v>126</v>
      </c>
      <c r="AI95" s="34">
        <v>0.58557999999999999</v>
      </c>
      <c r="AJ95" s="34">
        <v>10</v>
      </c>
      <c r="AK95" s="40">
        <v>0.02</v>
      </c>
      <c r="AL95" s="32">
        <v>47.8</v>
      </c>
      <c r="AM95" s="33">
        <v>12.9</v>
      </c>
      <c r="AN95" s="34">
        <v>28</v>
      </c>
      <c r="AO95" s="34">
        <v>157</v>
      </c>
      <c r="AP95" s="34">
        <v>141</v>
      </c>
      <c r="AQ95" s="34">
        <v>0.55040999999999995</v>
      </c>
      <c r="AR95" s="34">
        <v>10</v>
      </c>
      <c r="AS95" s="40">
        <v>0.02</v>
      </c>
      <c r="AT95" s="32">
        <v>48.1</v>
      </c>
      <c r="AU95" s="33">
        <v>9.5</v>
      </c>
      <c r="AV95" s="32">
        <v>30</v>
      </c>
      <c r="AW95" s="32">
        <v>142</v>
      </c>
      <c r="AX95" s="32">
        <v>101</v>
      </c>
      <c r="AY95" s="32">
        <v>0.59509999999999996</v>
      </c>
      <c r="AZ95" s="32">
        <v>10</v>
      </c>
      <c r="BA95" s="33">
        <v>0.02</v>
      </c>
      <c r="BB95" s="32">
        <v>46.1</v>
      </c>
      <c r="BC95" s="33">
        <v>23.5</v>
      </c>
      <c r="BD95" s="15"/>
      <c r="BE95" s="15"/>
      <c r="BF95" s="15"/>
      <c r="BG95" s="15"/>
      <c r="BH95" s="15"/>
      <c r="BI95" s="16"/>
      <c r="BJ95" s="15"/>
      <c r="BK95" s="15"/>
      <c r="BR95" s="17">
        <v>34</v>
      </c>
      <c r="BS95" s="17">
        <v>128</v>
      </c>
      <c r="BT95" s="17">
        <v>119</v>
      </c>
      <c r="BU95" s="29">
        <v>128</v>
      </c>
      <c r="BV95" s="2">
        <v>306</v>
      </c>
      <c r="CA95" s="17">
        <v>29</v>
      </c>
      <c r="CB95" s="17">
        <v>128</v>
      </c>
      <c r="CC95" s="17">
        <v>119</v>
      </c>
      <c r="CD95" s="29">
        <v>128</v>
      </c>
      <c r="CE95" s="2">
        <v>411</v>
      </c>
      <c r="CJ95" s="1">
        <v>30</v>
      </c>
      <c r="CK95" s="17">
        <v>128</v>
      </c>
      <c r="CL95" s="1">
        <v>146</v>
      </c>
      <c r="CM95" s="29">
        <v>128</v>
      </c>
      <c r="CN95" s="1">
        <v>329</v>
      </c>
    </row>
    <row r="96" spans="1:93">
      <c r="A96" s="2">
        <v>19</v>
      </c>
      <c r="D96" s="32"/>
      <c r="E96" s="33"/>
      <c r="R96" s="32"/>
      <c r="S96" s="32"/>
      <c r="T96" s="32"/>
      <c r="U96" s="32"/>
      <c r="V96" s="32"/>
      <c r="W96" s="32"/>
      <c r="X96" s="32"/>
      <c r="Y96" s="33"/>
      <c r="Z96" s="33"/>
      <c r="AA96" s="33"/>
      <c r="AB96" s="33"/>
      <c r="AC96" s="32"/>
      <c r="AD96" s="32"/>
      <c r="AE96" s="33"/>
      <c r="AF96" s="34">
        <v>28</v>
      </c>
      <c r="AG96" s="34">
        <v>151</v>
      </c>
      <c r="AH96" s="34">
        <v>150</v>
      </c>
      <c r="AI96" s="34">
        <v>0.56930000000000003</v>
      </c>
      <c r="AJ96" s="34">
        <v>10</v>
      </c>
      <c r="AK96" s="40">
        <v>0.02</v>
      </c>
      <c r="AL96" s="32">
        <v>46.4</v>
      </c>
      <c r="AM96" s="33">
        <v>11.3</v>
      </c>
      <c r="AN96" s="34">
        <v>29</v>
      </c>
      <c r="AO96" s="34">
        <v>144</v>
      </c>
      <c r="AP96" s="34">
        <v>160</v>
      </c>
      <c r="AQ96" s="34">
        <v>0.58897999999999995</v>
      </c>
      <c r="AR96" s="34">
        <v>10</v>
      </c>
      <c r="AS96" s="40">
        <v>0.02</v>
      </c>
      <c r="AT96" s="32">
        <v>50.1</v>
      </c>
      <c r="AU96" s="33">
        <v>12.7</v>
      </c>
      <c r="AV96" s="32">
        <v>29</v>
      </c>
      <c r="AW96" s="32">
        <v>144</v>
      </c>
      <c r="AX96" s="32">
        <v>185</v>
      </c>
      <c r="AY96" s="32">
        <v>0.58836999999999995</v>
      </c>
      <c r="AZ96" s="32">
        <v>10</v>
      </c>
      <c r="BA96" s="33">
        <v>0.02</v>
      </c>
      <c r="BB96" s="32">
        <v>48.7</v>
      </c>
      <c r="BC96" s="33">
        <v>9</v>
      </c>
      <c r="BD96" s="15"/>
      <c r="BE96" s="15"/>
      <c r="BF96" s="15"/>
      <c r="BG96" s="15"/>
      <c r="BH96" s="15"/>
      <c r="BI96" s="16"/>
      <c r="BJ96" s="15"/>
      <c r="BK96" s="15"/>
      <c r="BR96" s="17">
        <v>29</v>
      </c>
      <c r="BS96" s="17">
        <v>128</v>
      </c>
      <c r="BT96" s="17">
        <v>109</v>
      </c>
      <c r="BU96" s="29">
        <v>128</v>
      </c>
      <c r="BV96" s="2">
        <v>173</v>
      </c>
      <c r="CA96" s="17">
        <v>34</v>
      </c>
      <c r="CB96" s="17">
        <v>128</v>
      </c>
      <c r="CC96" s="17">
        <v>109</v>
      </c>
      <c r="CD96" s="29">
        <v>128</v>
      </c>
      <c r="CE96" s="2">
        <v>447</v>
      </c>
      <c r="CJ96" s="1">
        <v>33</v>
      </c>
      <c r="CK96" s="17">
        <v>128</v>
      </c>
      <c r="CL96" s="1">
        <v>119</v>
      </c>
      <c r="CM96" s="29">
        <v>128</v>
      </c>
      <c r="CN96" s="1">
        <v>325</v>
      </c>
    </row>
    <row r="97" spans="1:93">
      <c r="A97" s="2">
        <v>19</v>
      </c>
      <c r="D97" s="32"/>
      <c r="E97" s="33"/>
      <c r="R97" s="32"/>
      <c r="S97" s="32"/>
      <c r="T97" s="32"/>
      <c r="U97" s="32"/>
      <c r="V97" s="32"/>
      <c r="W97" s="32"/>
      <c r="X97" s="32"/>
      <c r="Y97" s="33"/>
      <c r="Z97" s="33"/>
      <c r="AA97" s="33"/>
      <c r="AB97" s="33"/>
      <c r="AC97" s="32"/>
      <c r="AD97" s="32"/>
      <c r="AE97" s="33"/>
      <c r="AF97" s="34">
        <v>28</v>
      </c>
      <c r="AG97" s="34">
        <v>152</v>
      </c>
      <c r="AH97" s="34">
        <v>138</v>
      </c>
      <c r="AI97" s="34">
        <v>0.56469999999999998</v>
      </c>
      <c r="AJ97" s="34">
        <v>10</v>
      </c>
      <c r="AK97" s="40">
        <v>0.02</v>
      </c>
      <c r="AL97" s="32">
        <v>47.2</v>
      </c>
      <c r="AM97" s="33">
        <v>10.8</v>
      </c>
      <c r="AN97" s="34">
        <v>29</v>
      </c>
      <c r="AO97" s="34">
        <v>146</v>
      </c>
      <c r="AP97" s="34">
        <v>151</v>
      </c>
      <c r="AQ97" s="34">
        <v>0.58401000000000003</v>
      </c>
      <c r="AR97" s="34">
        <v>10</v>
      </c>
      <c r="AS97" s="40">
        <v>0.02</v>
      </c>
      <c r="AT97" s="32">
        <v>48.4</v>
      </c>
      <c r="AU97" s="33">
        <v>9.9</v>
      </c>
      <c r="AV97" s="32">
        <v>30</v>
      </c>
      <c r="AW97" s="32">
        <v>142</v>
      </c>
      <c r="AX97" s="32">
        <v>74</v>
      </c>
      <c r="AY97" s="32">
        <v>0.59287999999999996</v>
      </c>
      <c r="AZ97" s="32">
        <v>10</v>
      </c>
      <c r="BA97" s="33">
        <v>0.02</v>
      </c>
      <c r="BB97" s="32">
        <v>47.5</v>
      </c>
      <c r="BC97" s="33">
        <v>13.8</v>
      </c>
      <c r="BD97" s="15"/>
      <c r="BE97" s="15"/>
      <c r="BF97" s="15"/>
      <c r="BG97" s="15"/>
      <c r="BH97" s="15"/>
      <c r="BI97" s="16"/>
      <c r="BJ97" s="15"/>
      <c r="BK97" s="15"/>
      <c r="BR97" s="17">
        <v>31</v>
      </c>
      <c r="BS97" s="17">
        <v>128</v>
      </c>
      <c r="BT97" s="17">
        <v>131</v>
      </c>
      <c r="BU97" s="29">
        <v>128</v>
      </c>
      <c r="BV97" s="2">
        <v>332</v>
      </c>
      <c r="CA97" s="17">
        <v>31</v>
      </c>
      <c r="CB97" s="17">
        <v>128</v>
      </c>
      <c r="CC97" s="17">
        <v>131</v>
      </c>
      <c r="CD97" s="29">
        <v>128</v>
      </c>
      <c r="CE97" s="2">
        <v>462</v>
      </c>
      <c r="CJ97" s="1">
        <v>37</v>
      </c>
      <c r="CK97" s="17">
        <v>128</v>
      </c>
      <c r="CL97" s="1">
        <v>109</v>
      </c>
      <c r="CM97" s="29">
        <v>128</v>
      </c>
      <c r="CN97" s="1">
        <v>307</v>
      </c>
    </row>
    <row r="98" spans="1:93" s="5" customFormat="1">
      <c r="A98" s="2">
        <v>19</v>
      </c>
      <c r="B98" s="4"/>
      <c r="D98" s="36"/>
      <c r="E98" s="37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2"/>
      <c r="R98" s="36"/>
      <c r="S98" s="36"/>
      <c r="T98" s="36"/>
      <c r="U98" s="36"/>
      <c r="V98" s="36"/>
      <c r="W98" s="36"/>
      <c r="X98" s="36"/>
      <c r="Y98" s="37"/>
      <c r="Z98" s="37"/>
      <c r="AA98" s="37"/>
      <c r="AB98" s="37"/>
      <c r="AC98" s="36"/>
      <c r="AD98" s="36"/>
      <c r="AE98" s="37"/>
      <c r="AF98" s="38">
        <v>29</v>
      </c>
      <c r="AG98" s="38">
        <v>147</v>
      </c>
      <c r="AH98" s="38">
        <v>163</v>
      </c>
      <c r="AI98" s="38">
        <v>0.57923000000000002</v>
      </c>
      <c r="AJ98" s="38">
        <v>10</v>
      </c>
      <c r="AK98" s="41">
        <v>0.02</v>
      </c>
      <c r="AL98" s="36">
        <v>48.1</v>
      </c>
      <c r="AM98" s="37">
        <v>13.1</v>
      </c>
      <c r="AN98" s="38">
        <v>29</v>
      </c>
      <c r="AO98" s="38">
        <v>146</v>
      </c>
      <c r="AP98" s="38">
        <v>125</v>
      </c>
      <c r="AQ98" s="38">
        <v>0.58296999999999999</v>
      </c>
      <c r="AR98" s="38">
        <v>10</v>
      </c>
      <c r="AS98" s="41">
        <v>0.02</v>
      </c>
      <c r="AT98" s="36">
        <v>46.7</v>
      </c>
      <c r="AU98" s="37">
        <v>14.1</v>
      </c>
      <c r="AV98" s="36">
        <v>30</v>
      </c>
      <c r="AW98" s="36">
        <v>140</v>
      </c>
      <c r="AX98" s="36">
        <v>247</v>
      </c>
      <c r="AY98" s="36">
        <v>0.59972999999999999</v>
      </c>
      <c r="AZ98" s="36">
        <v>10</v>
      </c>
      <c r="BA98" s="37">
        <v>0.02</v>
      </c>
      <c r="BB98" s="36">
        <v>47.5</v>
      </c>
      <c r="BC98" s="37">
        <v>17.8</v>
      </c>
      <c r="BD98" s="21"/>
      <c r="BE98" s="21"/>
      <c r="BF98" s="21"/>
      <c r="BG98" s="21"/>
      <c r="BH98" s="21"/>
      <c r="BI98" s="22"/>
      <c r="BJ98" s="21"/>
      <c r="BK98" s="21"/>
      <c r="BL98" s="20"/>
      <c r="BM98" s="4"/>
      <c r="BQ98" s="4"/>
      <c r="BR98" s="23">
        <v>29</v>
      </c>
      <c r="BS98" s="23">
        <v>128</v>
      </c>
      <c r="BT98" s="23">
        <v>149</v>
      </c>
      <c r="BU98" s="30">
        <v>128</v>
      </c>
      <c r="BV98" s="4">
        <v>228</v>
      </c>
      <c r="BZ98" s="4"/>
      <c r="CA98" s="23">
        <v>24</v>
      </c>
      <c r="CB98" s="23">
        <v>128</v>
      </c>
      <c r="CC98" s="23">
        <v>149</v>
      </c>
      <c r="CD98" s="30">
        <v>128</v>
      </c>
      <c r="CE98" s="4">
        <v>527</v>
      </c>
      <c r="CI98" s="4"/>
      <c r="CJ98" s="5">
        <v>39</v>
      </c>
      <c r="CK98" s="23">
        <v>128</v>
      </c>
      <c r="CL98" s="5">
        <v>131</v>
      </c>
      <c r="CM98" s="30">
        <v>128</v>
      </c>
      <c r="CN98" s="5">
        <v>392</v>
      </c>
      <c r="CO98" s="6"/>
    </row>
    <row r="99" spans="1:93" ht="15" customHeight="1">
      <c r="A99" s="2">
        <v>20</v>
      </c>
      <c r="B99" s="2" t="s">
        <v>106</v>
      </c>
      <c r="D99" s="32" t="s">
        <v>72</v>
      </c>
      <c r="E99" s="33" t="s">
        <v>72</v>
      </c>
      <c r="F99" s="117">
        <v>2023</v>
      </c>
      <c r="G99" s="117">
        <v>2</v>
      </c>
      <c r="H99" s="117">
        <v>15</v>
      </c>
      <c r="I99" s="117"/>
      <c r="J99" s="117"/>
      <c r="K99" s="118"/>
      <c r="L99" s="117">
        <v>2023</v>
      </c>
      <c r="M99" s="117">
        <v>2</v>
      </c>
      <c r="N99" s="117">
        <v>15</v>
      </c>
      <c r="O99" s="117"/>
      <c r="P99" s="117"/>
      <c r="Q99" s="118"/>
      <c r="R99" s="32">
        <v>3</v>
      </c>
      <c r="S99" s="32">
        <v>2001</v>
      </c>
      <c r="T99" s="32">
        <v>21</v>
      </c>
      <c r="U99" s="32" t="s">
        <v>73</v>
      </c>
      <c r="V99" s="32" t="s">
        <v>74</v>
      </c>
      <c r="W99" s="32" t="s">
        <v>74</v>
      </c>
      <c r="X99" s="32"/>
      <c r="Y99" s="33">
        <v>1</v>
      </c>
      <c r="Z99" s="33" t="s">
        <v>107</v>
      </c>
      <c r="AA99" s="33">
        <v>20</v>
      </c>
      <c r="AB99" s="33">
        <v>7</v>
      </c>
      <c r="AC99" s="32" t="s">
        <v>75</v>
      </c>
      <c r="AD99" s="32"/>
      <c r="AE99" s="33" t="s">
        <v>74</v>
      </c>
      <c r="AF99" s="34">
        <v>29</v>
      </c>
      <c r="AG99" s="34">
        <v>144</v>
      </c>
      <c r="AH99" s="34">
        <v>138</v>
      </c>
      <c r="AI99" s="34">
        <v>0.58850999999999998</v>
      </c>
      <c r="AJ99" s="34">
        <v>10</v>
      </c>
      <c r="AK99" s="40">
        <v>0.02</v>
      </c>
      <c r="AL99" s="32">
        <v>46.4</v>
      </c>
      <c r="AM99" s="33">
        <v>11.1</v>
      </c>
      <c r="AN99" s="34">
        <v>29</v>
      </c>
      <c r="AO99" s="34">
        <v>147</v>
      </c>
      <c r="AP99" s="34">
        <v>145</v>
      </c>
      <c r="AQ99" s="34">
        <v>0.58126</v>
      </c>
      <c r="AR99" s="34">
        <v>10</v>
      </c>
      <c r="AS99" s="40">
        <v>0.02</v>
      </c>
      <c r="AT99" s="32">
        <v>46.9</v>
      </c>
      <c r="AU99" s="33">
        <v>11.6</v>
      </c>
      <c r="AV99" s="32">
        <v>29</v>
      </c>
      <c r="AW99" s="32">
        <v>144</v>
      </c>
      <c r="AX99" s="32">
        <v>121</v>
      </c>
      <c r="AY99" s="32">
        <v>0.58865999999999996</v>
      </c>
      <c r="AZ99" s="32">
        <v>5</v>
      </c>
      <c r="BA99" s="33">
        <v>5.0000000000000001E-3</v>
      </c>
      <c r="BB99" s="32">
        <v>46.9</v>
      </c>
      <c r="BC99" s="33">
        <v>11.6</v>
      </c>
      <c r="BL99" s="13">
        <v>5</v>
      </c>
      <c r="BR99" s="1">
        <v>28</v>
      </c>
      <c r="BS99" s="31">
        <v>128</v>
      </c>
      <c r="BT99" s="1">
        <v>140</v>
      </c>
      <c r="BU99" s="45">
        <v>128</v>
      </c>
      <c r="BV99" s="2">
        <v>321</v>
      </c>
      <c r="CA99" s="1">
        <v>28</v>
      </c>
      <c r="CB99" s="31">
        <v>128</v>
      </c>
      <c r="CC99" s="1">
        <v>149</v>
      </c>
      <c r="CD99" s="45">
        <v>128</v>
      </c>
      <c r="CE99" s="2">
        <v>347</v>
      </c>
    </row>
    <row r="100" spans="1:93" ht="15" customHeight="1">
      <c r="A100" s="2">
        <v>20</v>
      </c>
      <c r="D100" s="32"/>
      <c r="E100" s="33"/>
      <c r="R100" s="32"/>
      <c r="S100" s="32"/>
      <c r="T100" s="32"/>
      <c r="U100" s="32"/>
      <c r="V100" s="32"/>
      <c r="W100" s="32"/>
      <c r="X100" s="32"/>
      <c r="Y100" s="33"/>
      <c r="Z100" s="33"/>
      <c r="AA100" s="33"/>
      <c r="AB100" s="33"/>
      <c r="AC100" s="32"/>
      <c r="AD100" s="32"/>
      <c r="AE100" s="33"/>
      <c r="AF100" s="34">
        <v>29</v>
      </c>
      <c r="AG100" s="34">
        <v>147</v>
      </c>
      <c r="AH100" s="34">
        <v>136</v>
      </c>
      <c r="AI100" s="34">
        <v>0.57959000000000005</v>
      </c>
      <c r="AJ100" s="34">
        <v>10</v>
      </c>
      <c r="AK100" s="40">
        <v>0.02</v>
      </c>
      <c r="AL100" s="32">
        <v>47.8</v>
      </c>
      <c r="AM100" s="33">
        <v>11.1</v>
      </c>
      <c r="AN100" s="34">
        <v>29</v>
      </c>
      <c r="AO100" s="34">
        <v>144</v>
      </c>
      <c r="AP100" s="34">
        <v>139</v>
      </c>
      <c r="AQ100" s="34">
        <v>0.58889999999999998</v>
      </c>
      <c r="AR100" s="34">
        <v>10</v>
      </c>
      <c r="AS100" s="40">
        <v>0.02</v>
      </c>
      <c r="AT100" s="32">
        <v>48.1</v>
      </c>
      <c r="AU100" s="33">
        <v>11.1</v>
      </c>
      <c r="AV100" s="32">
        <v>29</v>
      </c>
      <c r="AW100" s="32">
        <v>148</v>
      </c>
      <c r="AX100" s="32">
        <v>115</v>
      </c>
      <c r="AY100" s="32">
        <v>0.57757999999999998</v>
      </c>
      <c r="AZ100" s="32">
        <v>10</v>
      </c>
      <c r="BA100" s="33">
        <v>0.02</v>
      </c>
      <c r="BB100" s="32">
        <v>46.9</v>
      </c>
      <c r="BC100" s="33">
        <v>12.4</v>
      </c>
      <c r="BR100" s="1">
        <v>31</v>
      </c>
      <c r="BS100" s="31">
        <v>128</v>
      </c>
      <c r="BT100" s="1">
        <v>146</v>
      </c>
      <c r="BU100" s="45">
        <v>128</v>
      </c>
      <c r="BV100" s="2">
        <v>442</v>
      </c>
      <c r="CA100" s="1">
        <v>27</v>
      </c>
      <c r="CB100" s="31">
        <v>128</v>
      </c>
      <c r="CC100" s="1">
        <v>143</v>
      </c>
      <c r="CD100" s="45">
        <v>128</v>
      </c>
      <c r="CE100" s="2">
        <v>392</v>
      </c>
    </row>
    <row r="101" spans="1:93" ht="15" customHeight="1">
      <c r="A101" s="2">
        <v>20</v>
      </c>
      <c r="D101" s="32"/>
      <c r="E101" s="33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2"/>
      <c r="AD101" s="32"/>
      <c r="AE101" s="33"/>
      <c r="AF101" s="34">
        <v>28</v>
      </c>
      <c r="AG101" s="34">
        <v>151</v>
      </c>
      <c r="AH101" s="34">
        <v>145</v>
      </c>
      <c r="AI101" s="34">
        <v>0.56796999999999997</v>
      </c>
      <c r="AJ101" s="34">
        <v>10</v>
      </c>
      <c r="AK101" s="40">
        <v>0.02</v>
      </c>
      <c r="AL101" s="32">
        <v>46.4</v>
      </c>
      <c r="AM101" s="33">
        <v>13.1</v>
      </c>
      <c r="AN101" s="34">
        <v>29</v>
      </c>
      <c r="AO101" s="34">
        <v>144</v>
      </c>
      <c r="AP101" s="34">
        <v>147</v>
      </c>
      <c r="AQ101" s="34">
        <v>0.58819999999999995</v>
      </c>
      <c r="AR101" s="34">
        <v>10</v>
      </c>
      <c r="AS101" s="40">
        <v>0.02</v>
      </c>
      <c r="AT101" s="32">
        <v>47.2</v>
      </c>
      <c r="AU101" s="33">
        <v>11.5</v>
      </c>
      <c r="AV101" s="32">
        <v>29</v>
      </c>
      <c r="AW101" s="32">
        <v>146</v>
      </c>
      <c r="AX101" s="32">
        <v>114</v>
      </c>
      <c r="AY101" s="32">
        <v>0.58162999999999998</v>
      </c>
      <c r="AZ101" s="32">
        <v>10</v>
      </c>
      <c r="BA101" s="33">
        <v>0.02</v>
      </c>
      <c r="BB101" s="32">
        <v>46.9</v>
      </c>
      <c r="BC101" s="33">
        <v>13.1</v>
      </c>
      <c r="BR101" s="1">
        <v>32</v>
      </c>
      <c r="BS101" s="31">
        <v>128</v>
      </c>
      <c r="BT101" s="1">
        <v>119</v>
      </c>
      <c r="BU101" s="45">
        <v>128</v>
      </c>
      <c r="BV101" s="2">
        <v>497</v>
      </c>
      <c r="CA101" s="1">
        <v>34</v>
      </c>
      <c r="CB101" s="31">
        <v>128</v>
      </c>
      <c r="CC101" s="1">
        <v>130</v>
      </c>
      <c r="CD101" s="45">
        <v>128</v>
      </c>
      <c r="CE101" s="2">
        <v>367</v>
      </c>
    </row>
    <row r="102" spans="1:93" ht="15" customHeight="1">
      <c r="A102" s="2">
        <v>20</v>
      </c>
      <c r="D102" s="32"/>
      <c r="E102" s="33"/>
      <c r="R102" s="32"/>
      <c r="S102" s="32"/>
      <c r="T102" s="32"/>
      <c r="U102" s="32"/>
      <c r="V102" s="32"/>
      <c r="W102" s="32"/>
      <c r="X102" s="32"/>
      <c r="Y102" s="33"/>
      <c r="Z102" s="33"/>
      <c r="AA102" s="33"/>
      <c r="AB102" s="33"/>
      <c r="AC102" s="32"/>
      <c r="AD102" s="32"/>
      <c r="AE102" s="33"/>
      <c r="AF102" s="34">
        <v>29</v>
      </c>
      <c r="AG102" s="34">
        <v>153</v>
      </c>
      <c r="AH102" s="34">
        <v>149</v>
      </c>
      <c r="AI102" s="34">
        <v>0.56379999999999997</v>
      </c>
      <c r="AJ102" s="34">
        <v>10</v>
      </c>
      <c r="AK102" s="40">
        <v>0.02</v>
      </c>
      <c r="AL102" s="32">
        <v>48.1</v>
      </c>
      <c r="AM102" s="33">
        <v>11.5</v>
      </c>
      <c r="AN102" s="34">
        <v>30</v>
      </c>
      <c r="AO102" s="34">
        <v>142</v>
      </c>
      <c r="AP102" s="34">
        <v>145</v>
      </c>
      <c r="AQ102" s="34">
        <v>0.59553999999999996</v>
      </c>
      <c r="AR102" s="34">
        <v>10</v>
      </c>
      <c r="AS102" s="40">
        <v>0.02</v>
      </c>
      <c r="AT102" s="32">
        <v>47.5</v>
      </c>
      <c r="AU102" s="33">
        <v>10.6</v>
      </c>
      <c r="AV102" s="32">
        <v>29</v>
      </c>
      <c r="AW102" s="32">
        <v>147</v>
      </c>
      <c r="AX102" s="32">
        <v>129</v>
      </c>
      <c r="AY102" s="32">
        <v>0.58101999999999998</v>
      </c>
      <c r="AZ102" s="32">
        <v>10</v>
      </c>
      <c r="BA102" s="33">
        <v>0.02</v>
      </c>
      <c r="BB102" s="32">
        <v>47.5</v>
      </c>
      <c r="BC102" s="33">
        <v>10.4</v>
      </c>
      <c r="BR102" s="1">
        <v>25</v>
      </c>
      <c r="BS102" s="31">
        <v>128</v>
      </c>
      <c r="BT102" s="1">
        <v>109</v>
      </c>
      <c r="BU102" s="45">
        <v>128</v>
      </c>
      <c r="BV102" s="2">
        <v>502</v>
      </c>
      <c r="CA102" s="1">
        <v>28</v>
      </c>
      <c r="CB102" s="31">
        <v>128</v>
      </c>
      <c r="CC102" s="1">
        <v>103</v>
      </c>
      <c r="CD102" s="45">
        <v>128</v>
      </c>
      <c r="CE102" s="2">
        <v>347</v>
      </c>
    </row>
    <row r="103" spans="1:93" s="5" customFormat="1">
      <c r="A103" s="2">
        <v>20</v>
      </c>
      <c r="B103" s="4"/>
      <c r="D103" s="36"/>
      <c r="E103" s="37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2"/>
      <c r="R103" s="36"/>
      <c r="S103" s="36"/>
      <c r="T103" s="36"/>
      <c r="U103" s="36"/>
      <c r="V103" s="36"/>
      <c r="W103" s="36"/>
      <c r="X103" s="36"/>
      <c r="Y103" s="37"/>
      <c r="Z103" s="37"/>
      <c r="AA103" s="37"/>
      <c r="AB103" s="37"/>
      <c r="AC103" s="36"/>
      <c r="AD103" s="36"/>
      <c r="AE103" s="37"/>
      <c r="AF103" s="36">
        <v>29</v>
      </c>
      <c r="AG103" s="36">
        <v>149</v>
      </c>
      <c r="AH103" s="36">
        <v>137</v>
      </c>
      <c r="AI103" s="36">
        <v>0.58482999999999996</v>
      </c>
      <c r="AJ103" s="38">
        <v>10</v>
      </c>
      <c r="AK103" s="41">
        <v>0.02</v>
      </c>
      <c r="AL103" s="36">
        <v>46.1</v>
      </c>
      <c r="AM103" s="37">
        <v>13.4</v>
      </c>
      <c r="AN103" s="36">
        <v>30</v>
      </c>
      <c r="AO103" s="36">
        <v>140</v>
      </c>
      <c r="AP103" s="36">
        <v>167</v>
      </c>
      <c r="AQ103" s="36">
        <v>0.59877999999999998</v>
      </c>
      <c r="AR103" s="38">
        <v>10</v>
      </c>
      <c r="AS103" s="41">
        <v>0.02</v>
      </c>
      <c r="AT103" s="36">
        <v>45.8</v>
      </c>
      <c r="AU103" s="37">
        <v>11.3</v>
      </c>
      <c r="AV103" s="36">
        <v>29</v>
      </c>
      <c r="AW103" s="36">
        <v>147</v>
      </c>
      <c r="AX103" s="36">
        <v>99</v>
      </c>
      <c r="AY103" s="36">
        <v>0.57903000000000004</v>
      </c>
      <c r="AZ103" s="36">
        <v>10</v>
      </c>
      <c r="BA103" s="37">
        <v>0.02</v>
      </c>
      <c r="BB103" s="36">
        <v>46.9</v>
      </c>
      <c r="BC103" s="37">
        <v>10.9</v>
      </c>
      <c r="BL103" s="20"/>
      <c r="BM103" s="4"/>
      <c r="BQ103" s="4"/>
      <c r="BR103" s="5">
        <v>25</v>
      </c>
      <c r="BS103" s="39">
        <v>128</v>
      </c>
      <c r="BT103" s="5">
        <v>131</v>
      </c>
      <c r="BU103" s="46">
        <v>128</v>
      </c>
      <c r="BV103" s="4">
        <v>552</v>
      </c>
      <c r="BZ103" s="4"/>
      <c r="CA103" s="5">
        <v>35</v>
      </c>
      <c r="CB103" s="39">
        <v>128</v>
      </c>
      <c r="CC103" s="5">
        <v>124</v>
      </c>
      <c r="CD103" s="46">
        <v>128</v>
      </c>
      <c r="CE103" s="4">
        <v>329</v>
      </c>
      <c r="CI103" s="4"/>
      <c r="CJ103" s="1"/>
      <c r="CK103" s="1"/>
      <c r="CL103" s="1"/>
      <c r="CM103" s="2"/>
      <c r="CO103" s="6"/>
    </row>
    <row r="104" spans="1:93" ht="15" customHeight="1">
      <c r="A104" s="2">
        <v>21</v>
      </c>
      <c r="B104" s="2" t="s">
        <v>108</v>
      </c>
      <c r="D104" s="32" t="s">
        <v>72</v>
      </c>
      <c r="E104" s="33" t="s">
        <v>72</v>
      </c>
      <c r="F104" s="1">
        <v>2023</v>
      </c>
      <c r="G104" s="1">
        <v>2</v>
      </c>
      <c r="H104" s="1">
        <v>22</v>
      </c>
      <c r="I104" s="1">
        <v>10</v>
      </c>
      <c r="J104" s="1">
        <v>31</v>
      </c>
      <c r="K104" s="2">
        <v>14</v>
      </c>
      <c r="L104" s="1">
        <v>2023</v>
      </c>
      <c r="M104" s="1">
        <v>2</v>
      </c>
      <c r="N104" s="1">
        <v>22</v>
      </c>
      <c r="O104" s="1">
        <v>10</v>
      </c>
      <c r="P104" s="1">
        <v>12</v>
      </c>
      <c r="Q104" s="2">
        <v>20</v>
      </c>
      <c r="R104" s="32">
        <v>12</v>
      </c>
      <c r="S104" s="32">
        <v>2003</v>
      </c>
      <c r="T104" s="32"/>
      <c r="U104" s="32" t="s">
        <v>73</v>
      </c>
      <c r="V104" s="32" t="s">
        <v>74</v>
      </c>
      <c r="W104" s="32" t="s">
        <v>74</v>
      </c>
      <c r="X104" s="32"/>
      <c r="Y104" s="33">
        <v>1</v>
      </c>
      <c r="Z104" s="33"/>
      <c r="AA104" s="33">
        <v>5</v>
      </c>
      <c r="AB104" s="33">
        <v>7</v>
      </c>
      <c r="AC104" s="32" t="s">
        <v>75</v>
      </c>
      <c r="AD104" s="32"/>
      <c r="AE104" s="33" t="s">
        <v>74</v>
      </c>
      <c r="AF104" s="34">
        <v>31</v>
      </c>
      <c r="AG104" s="34">
        <v>130</v>
      </c>
      <c r="AH104" s="34">
        <v>120</v>
      </c>
      <c r="AI104" s="34">
        <v>0.62956000000000001</v>
      </c>
      <c r="AJ104" s="34">
        <v>0.02</v>
      </c>
      <c r="AK104" s="40">
        <v>10</v>
      </c>
      <c r="AL104" s="32">
        <v>49.8</v>
      </c>
      <c r="AM104" s="33">
        <v>9.5</v>
      </c>
      <c r="AN104" s="34">
        <v>32</v>
      </c>
      <c r="AO104" s="34">
        <v>129</v>
      </c>
      <c r="AP104" s="34">
        <v>103</v>
      </c>
      <c r="AQ104" s="34">
        <v>0.63119999999999998</v>
      </c>
      <c r="AR104" s="34">
        <v>5.0000000000000001E-3</v>
      </c>
      <c r="AS104" s="40">
        <v>5</v>
      </c>
      <c r="AT104" s="32">
        <v>49.5</v>
      </c>
      <c r="AU104" s="33">
        <v>9.9</v>
      </c>
      <c r="AV104" s="31">
        <v>31</v>
      </c>
      <c r="AW104" s="31">
        <v>134</v>
      </c>
      <c r="AX104" s="31">
        <v>86</v>
      </c>
      <c r="AY104" s="31">
        <v>0.61658000000000002</v>
      </c>
      <c r="AZ104" s="31">
        <v>5.0000000000000001E-3</v>
      </c>
      <c r="BA104" s="31">
        <v>10</v>
      </c>
      <c r="BB104" s="32">
        <v>50.7</v>
      </c>
      <c r="BC104" s="33">
        <v>8.8000000000000007</v>
      </c>
      <c r="BL104" s="13">
        <v>5</v>
      </c>
      <c r="BM104" s="2">
        <v>7</v>
      </c>
      <c r="BR104" s="31">
        <v>26</v>
      </c>
      <c r="BS104" s="31">
        <v>128</v>
      </c>
      <c r="BT104" s="31">
        <v>149</v>
      </c>
      <c r="BU104" s="45">
        <v>128</v>
      </c>
      <c r="BV104" s="2">
        <v>447</v>
      </c>
      <c r="CA104" s="31">
        <v>34</v>
      </c>
      <c r="CB104" s="31">
        <v>128</v>
      </c>
      <c r="CC104" s="31">
        <v>140</v>
      </c>
      <c r="CD104" s="45">
        <v>128</v>
      </c>
      <c r="CE104" s="2">
        <v>392</v>
      </c>
      <c r="CI104" s="1"/>
      <c r="CJ104" s="59">
        <v>33</v>
      </c>
      <c r="CK104" s="52">
        <v>128</v>
      </c>
      <c r="CL104" s="52">
        <v>140</v>
      </c>
      <c r="CM104" s="60">
        <v>128</v>
      </c>
      <c r="CN104" s="1">
        <v>279</v>
      </c>
    </row>
    <row r="105" spans="1:93" ht="15" customHeight="1">
      <c r="A105" s="2">
        <v>21</v>
      </c>
      <c r="D105" s="32"/>
      <c r="E105" s="33"/>
      <c r="R105" s="32"/>
      <c r="S105" s="32"/>
      <c r="T105" s="32"/>
      <c r="U105" s="32"/>
      <c r="V105" s="32"/>
      <c r="W105" s="32"/>
      <c r="X105" s="32"/>
      <c r="Y105" s="33"/>
      <c r="Z105" s="33"/>
      <c r="AA105" s="33"/>
      <c r="AB105" s="33"/>
      <c r="AC105" s="32"/>
      <c r="AD105" s="32"/>
      <c r="AE105" s="33"/>
      <c r="AF105" s="34">
        <v>31</v>
      </c>
      <c r="AG105" s="34">
        <v>131</v>
      </c>
      <c r="AH105" s="34">
        <v>128</v>
      </c>
      <c r="AI105" s="34">
        <v>0.62507999999999997</v>
      </c>
      <c r="AJ105" s="34">
        <v>0.02</v>
      </c>
      <c r="AK105" s="40">
        <v>10</v>
      </c>
      <c r="AL105" s="32">
        <v>49.5</v>
      </c>
      <c r="AM105" s="33">
        <v>9.1999999999999993</v>
      </c>
      <c r="AN105" s="34">
        <v>31</v>
      </c>
      <c r="AO105" s="34">
        <v>134</v>
      </c>
      <c r="AP105" s="34">
        <v>123</v>
      </c>
      <c r="AQ105" s="34">
        <v>0.61821000000000004</v>
      </c>
      <c r="AR105" s="34">
        <v>0.02</v>
      </c>
      <c r="AS105" s="40">
        <v>10</v>
      </c>
      <c r="AT105" s="32">
        <v>49.8</v>
      </c>
      <c r="AU105" s="33">
        <v>9.5</v>
      </c>
      <c r="AV105" s="31">
        <v>30</v>
      </c>
      <c r="AW105" s="31">
        <v>137</v>
      </c>
      <c r="AX105" s="31">
        <v>88</v>
      </c>
      <c r="AY105" s="31">
        <v>0.60977999999999999</v>
      </c>
      <c r="AZ105" s="31">
        <v>5.0000000000000001E-3</v>
      </c>
      <c r="BA105" s="31">
        <v>10</v>
      </c>
      <c r="BB105" s="32">
        <v>50.7</v>
      </c>
      <c r="BC105" s="33">
        <v>9.1999999999999993</v>
      </c>
      <c r="BR105" s="31">
        <v>33</v>
      </c>
      <c r="BS105" s="31">
        <v>128</v>
      </c>
      <c r="BT105" s="31">
        <v>143</v>
      </c>
      <c r="BU105" s="45">
        <v>128</v>
      </c>
      <c r="BV105" s="2">
        <v>455</v>
      </c>
      <c r="CA105" s="31">
        <v>34</v>
      </c>
      <c r="CB105" s="31">
        <v>128</v>
      </c>
      <c r="CC105" s="31">
        <v>146</v>
      </c>
      <c r="CD105" s="45">
        <v>128</v>
      </c>
      <c r="CE105" s="2">
        <v>428</v>
      </c>
      <c r="CI105" s="1"/>
      <c r="CJ105" s="61">
        <v>28</v>
      </c>
      <c r="CK105" s="31">
        <v>128</v>
      </c>
      <c r="CL105" s="31">
        <v>146</v>
      </c>
      <c r="CM105" s="45">
        <v>128</v>
      </c>
      <c r="CN105" s="1">
        <v>369</v>
      </c>
    </row>
    <row r="106" spans="1:93" ht="15" customHeight="1">
      <c r="A106" s="2">
        <v>21</v>
      </c>
      <c r="D106" s="32"/>
      <c r="E106" s="33"/>
      <c r="R106" s="32"/>
      <c r="S106" s="32"/>
      <c r="T106" s="32"/>
      <c r="U106" s="32"/>
      <c r="V106" s="32"/>
      <c r="W106" s="32"/>
      <c r="X106" s="32"/>
      <c r="Y106" s="33"/>
      <c r="Z106" s="33"/>
      <c r="AA106" s="33"/>
      <c r="AB106" s="33"/>
      <c r="AC106" s="32"/>
      <c r="AD106" s="32"/>
      <c r="AE106" s="33"/>
      <c r="AF106" s="34">
        <v>31</v>
      </c>
      <c r="AG106" s="34">
        <v>131</v>
      </c>
      <c r="AH106" s="34">
        <v>116</v>
      </c>
      <c r="AI106" s="34">
        <v>0.62539</v>
      </c>
      <c r="AJ106" s="34">
        <v>0.02</v>
      </c>
      <c r="AK106" s="40">
        <v>10</v>
      </c>
      <c r="AL106" s="32">
        <v>49.2</v>
      </c>
      <c r="AM106" s="33">
        <v>9.1999999999999993</v>
      </c>
      <c r="AN106" s="34">
        <v>32</v>
      </c>
      <c r="AO106" s="34">
        <v>126</v>
      </c>
      <c r="AP106" s="34">
        <v>104</v>
      </c>
      <c r="AQ106" s="34">
        <v>0.63995999999999997</v>
      </c>
      <c r="AR106" s="34">
        <v>0.02</v>
      </c>
      <c r="AS106" s="40">
        <v>10</v>
      </c>
      <c r="AT106" s="32">
        <v>49.2</v>
      </c>
      <c r="AU106" s="33">
        <v>9.9</v>
      </c>
      <c r="AV106" s="31">
        <v>31</v>
      </c>
      <c r="AW106" s="31">
        <v>131</v>
      </c>
      <c r="AX106" s="31">
        <v>108</v>
      </c>
      <c r="AY106" s="31">
        <v>0.62521000000000004</v>
      </c>
      <c r="AZ106" s="31">
        <v>0.02</v>
      </c>
      <c r="BA106" s="31">
        <v>5</v>
      </c>
      <c r="BB106" s="32">
        <v>50.7</v>
      </c>
      <c r="BC106" s="33">
        <v>9</v>
      </c>
      <c r="BR106" s="31">
        <v>35</v>
      </c>
      <c r="BS106" s="31">
        <v>128</v>
      </c>
      <c r="BT106" s="31">
        <v>130</v>
      </c>
      <c r="BU106" s="45">
        <v>128</v>
      </c>
      <c r="BV106" s="2">
        <v>432</v>
      </c>
      <c r="CA106" s="31">
        <v>32</v>
      </c>
      <c r="CB106" s="31">
        <v>128</v>
      </c>
      <c r="CC106" s="31">
        <v>119</v>
      </c>
      <c r="CD106" s="45">
        <v>128</v>
      </c>
      <c r="CE106" s="2">
        <v>377</v>
      </c>
      <c r="CI106" s="1"/>
      <c r="CJ106" s="61">
        <v>30</v>
      </c>
      <c r="CK106" s="31">
        <v>128</v>
      </c>
      <c r="CL106" s="31">
        <v>119</v>
      </c>
      <c r="CM106" s="45">
        <v>128</v>
      </c>
      <c r="CN106" s="1">
        <v>286</v>
      </c>
    </row>
    <row r="107" spans="1:93" ht="15" customHeight="1">
      <c r="A107" s="2">
        <v>21</v>
      </c>
      <c r="D107" s="32"/>
      <c r="E107" s="33"/>
      <c r="R107" s="32"/>
      <c r="S107" s="32"/>
      <c r="T107" s="32"/>
      <c r="U107" s="32"/>
      <c r="V107" s="32"/>
      <c r="W107" s="32"/>
      <c r="X107" s="32"/>
      <c r="Y107" s="33"/>
      <c r="Z107" s="33"/>
      <c r="AA107" s="33"/>
      <c r="AB107" s="33"/>
      <c r="AC107" s="32"/>
      <c r="AD107" s="32"/>
      <c r="AE107" s="33"/>
      <c r="AF107" s="34">
        <v>32</v>
      </c>
      <c r="AG107" s="34">
        <v>129</v>
      </c>
      <c r="AH107" s="34">
        <v>125</v>
      </c>
      <c r="AI107" s="34">
        <v>0.63116000000000005</v>
      </c>
      <c r="AJ107" s="34">
        <v>0.02</v>
      </c>
      <c r="AK107" s="40">
        <v>10</v>
      </c>
      <c r="AL107" s="32">
        <v>49</v>
      </c>
      <c r="AM107" s="33">
        <v>9.1999999999999993</v>
      </c>
      <c r="AN107" s="34">
        <v>32</v>
      </c>
      <c r="AO107" s="34">
        <v>128</v>
      </c>
      <c r="AP107" s="34">
        <v>109</v>
      </c>
      <c r="AQ107" s="34">
        <v>0.63339999999999996</v>
      </c>
      <c r="AR107" s="34">
        <v>0.02</v>
      </c>
      <c r="AS107" s="40">
        <v>10</v>
      </c>
      <c r="AT107" s="32">
        <v>49.2</v>
      </c>
      <c r="AU107" s="33">
        <v>9.5</v>
      </c>
      <c r="AV107" s="31">
        <v>31</v>
      </c>
      <c r="AW107" s="31">
        <v>132</v>
      </c>
      <c r="AX107" s="31">
        <v>92</v>
      </c>
      <c r="AY107" s="31">
        <v>0.62151999999999996</v>
      </c>
      <c r="AZ107" s="31">
        <v>0.05</v>
      </c>
      <c r="BA107" s="31">
        <v>10</v>
      </c>
      <c r="BB107" s="32">
        <v>51</v>
      </c>
      <c r="BC107" s="33">
        <v>9.4</v>
      </c>
      <c r="BR107" s="31">
        <v>33</v>
      </c>
      <c r="BS107" s="31">
        <v>128</v>
      </c>
      <c r="BT107" s="31">
        <v>103</v>
      </c>
      <c r="BU107" s="45">
        <v>128</v>
      </c>
      <c r="BV107" s="2">
        <v>408</v>
      </c>
      <c r="CA107" s="31">
        <v>34</v>
      </c>
      <c r="CB107" s="31">
        <v>128</v>
      </c>
      <c r="CC107" s="31">
        <v>109</v>
      </c>
      <c r="CD107" s="45">
        <v>128</v>
      </c>
      <c r="CE107" s="2">
        <v>432</v>
      </c>
      <c r="CI107" s="1"/>
      <c r="CJ107" s="61">
        <v>29</v>
      </c>
      <c r="CK107" s="31">
        <v>128</v>
      </c>
      <c r="CL107" s="31">
        <v>109</v>
      </c>
      <c r="CM107" s="45">
        <v>128</v>
      </c>
      <c r="CN107" s="1">
        <v>317</v>
      </c>
    </row>
    <row r="108" spans="1:93" s="5" customFormat="1" ht="15" customHeight="1">
      <c r="A108" s="2">
        <v>21</v>
      </c>
      <c r="B108" s="4"/>
      <c r="D108" s="36"/>
      <c r="E108" s="37"/>
      <c r="K108" s="4"/>
      <c r="Q108" s="4"/>
      <c r="R108" s="36"/>
      <c r="S108" s="36"/>
      <c r="T108" s="36"/>
      <c r="U108" s="36"/>
      <c r="V108" s="36"/>
      <c r="W108" s="36"/>
      <c r="X108" s="36"/>
      <c r="Y108" s="37"/>
      <c r="Z108" s="37"/>
      <c r="AA108" s="37"/>
      <c r="AB108" s="37"/>
      <c r="AC108" s="36"/>
      <c r="AD108" s="36"/>
      <c r="AE108" s="37"/>
      <c r="AF108" s="38">
        <v>32</v>
      </c>
      <c r="AG108" s="38">
        <v>129</v>
      </c>
      <c r="AH108" s="38">
        <v>126</v>
      </c>
      <c r="AI108" s="38">
        <v>0.63092000000000004</v>
      </c>
      <c r="AJ108" s="38">
        <v>0.02</v>
      </c>
      <c r="AK108" s="41">
        <v>10</v>
      </c>
      <c r="AL108" s="36">
        <v>49</v>
      </c>
      <c r="AM108" s="37">
        <v>9.1999999999999993</v>
      </c>
      <c r="AN108" s="38">
        <v>32</v>
      </c>
      <c r="AO108" s="38">
        <v>127</v>
      </c>
      <c r="AP108" s="38">
        <v>103</v>
      </c>
      <c r="AQ108" s="38">
        <v>0.63587000000000005</v>
      </c>
      <c r="AR108" s="38">
        <v>5.0000000000000001E-3</v>
      </c>
      <c r="AS108" s="41">
        <v>5</v>
      </c>
      <c r="AT108" s="36">
        <v>49.5</v>
      </c>
      <c r="AU108" s="37">
        <v>9.6999999999999993</v>
      </c>
      <c r="AV108" s="31">
        <v>31</v>
      </c>
      <c r="AW108" s="31">
        <v>131</v>
      </c>
      <c r="AX108" s="31">
        <v>108</v>
      </c>
      <c r="AY108" s="31">
        <v>0.62433000000000005</v>
      </c>
      <c r="AZ108" s="31">
        <v>0.02</v>
      </c>
      <c r="BA108" s="31">
        <v>5</v>
      </c>
      <c r="BB108" s="36">
        <v>51</v>
      </c>
      <c r="BC108" s="37">
        <v>9</v>
      </c>
      <c r="BL108" s="20"/>
      <c r="BM108" s="4"/>
      <c r="BQ108" s="4"/>
      <c r="BR108" s="39">
        <v>29</v>
      </c>
      <c r="BS108" s="39">
        <v>128</v>
      </c>
      <c r="BT108" s="39">
        <v>124</v>
      </c>
      <c r="BU108" s="46">
        <v>128</v>
      </c>
      <c r="BV108" s="4">
        <v>457</v>
      </c>
      <c r="BZ108" s="4"/>
      <c r="CA108" s="39">
        <v>35</v>
      </c>
      <c r="CB108" s="39">
        <v>128</v>
      </c>
      <c r="CC108" s="39">
        <v>131</v>
      </c>
      <c r="CD108" s="46">
        <v>128</v>
      </c>
      <c r="CE108" s="4">
        <v>452</v>
      </c>
      <c r="CJ108" s="61">
        <v>25</v>
      </c>
      <c r="CK108" s="31">
        <v>128</v>
      </c>
      <c r="CL108" s="31">
        <v>131</v>
      </c>
      <c r="CM108" s="45">
        <v>128</v>
      </c>
      <c r="CN108" s="5">
        <v>311</v>
      </c>
      <c r="CO108" s="6"/>
    </row>
    <row r="109" spans="1:93" ht="15" customHeight="1">
      <c r="A109" s="2">
        <v>22</v>
      </c>
      <c r="B109" s="2" t="s">
        <v>109</v>
      </c>
      <c r="C109" s="1" t="s">
        <v>110</v>
      </c>
      <c r="D109" s="32" t="s">
        <v>72</v>
      </c>
      <c r="E109" s="33" t="s">
        <v>72</v>
      </c>
      <c r="F109" s="1">
        <v>2023</v>
      </c>
      <c r="G109" s="1">
        <v>2</v>
      </c>
      <c r="H109" s="1">
        <v>22</v>
      </c>
      <c r="I109" s="1">
        <v>11</v>
      </c>
      <c r="J109" s="1">
        <v>39</v>
      </c>
      <c r="K109" s="2">
        <v>48</v>
      </c>
      <c r="L109" s="1">
        <v>2023</v>
      </c>
      <c r="M109" s="1">
        <v>2</v>
      </c>
      <c r="N109" s="1">
        <v>22</v>
      </c>
      <c r="O109" s="1">
        <v>11</v>
      </c>
      <c r="P109" s="1">
        <v>25</v>
      </c>
      <c r="Q109" s="2">
        <v>23</v>
      </c>
      <c r="R109" s="32">
        <v>8</v>
      </c>
      <c r="S109" s="32">
        <v>2004</v>
      </c>
      <c r="T109" s="32"/>
      <c r="U109" s="32" t="s">
        <v>73</v>
      </c>
      <c r="V109" s="32" t="s">
        <v>74</v>
      </c>
      <c r="W109" s="32" t="s">
        <v>74</v>
      </c>
      <c r="X109" s="32"/>
      <c r="Y109" s="33">
        <v>1</v>
      </c>
      <c r="Z109" s="33"/>
      <c r="AA109" s="33">
        <v>5</v>
      </c>
      <c r="AB109" s="33">
        <v>7</v>
      </c>
      <c r="AC109" s="32" t="s">
        <v>75</v>
      </c>
      <c r="AD109" s="32"/>
      <c r="AE109" s="33" t="s">
        <v>84</v>
      </c>
      <c r="AF109" s="34">
        <v>32</v>
      </c>
      <c r="AG109" s="34">
        <v>127</v>
      </c>
      <c r="AH109" s="34">
        <v>118</v>
      </c>
      <c r="AI109" s="34">
        <v>0.63765000000000005</v>
      </c>
      <c r="AJ109" s="34">
        <v>0.02</v>
      </c>
      <c r="AK109" s="40">
        <v>10</v>
      </c>
      <c r="AL109" s="32">
        <v>45.8</v>
      </c>
      <c r="AM109" s="33">
        <v>11.1</v>
      </c>
      <c r="AN109" s="34">
        <v>31</v>
      </c>
      <c r="AO109" s="34">
        <v>133</v>
      </c>
      <c r="AP109" s="34">
        <v>190</v>
      </c>
      <c r="AQ109" s="34">
        <v>0.62092000000000003</v>
      </c>
      <c r="AR109" s="34">
        <v>0.02</v>
      </c>
      <c r="AS109" s="40">
        <v>10</v>
      </c>
      <c r="AT109" s="32">
        <v>46.9</v>
      </c>
      <c r="AU109" s="33">
        <v>10.199999999999999</v>
      </c>
      <c r="AV109" s="31">
        <v>32</v>
      </c>
      <c r="AW109" s="31">
        <v>127</v>
      </c>
      <c r="AX109" s="31">
        <v>120</v>
      </c>
      <c r="AY109" s="31">
        <v>0.63778000000000001</v>
      </c>
      <c r="AZ109" s="31">
        <v>0.05</v>
      </c>
      <c r="BA109" s="31">
        <v>10</v>
      </c>
      <c r="BB109" s="32">
        <v>50.1</v>
      </c>
      <c r="BC109" s="33">
        <v>9.1999999999999993</v>
      </c>
      <c r="BL109" s="13">
        <v>5</v>
      </c>
      <c r="BM109" s="2">
        <v>7</v>
      </c>
      <c r="BR109" s="31">
        <v>20</v>
      </c>
      <c r="BS109" s="31">
        <v>128</v>
      </c>
      <c r="BT109" s="31">
        <v>140</v>
      </c>
      <c r="BU109" s="45">
        <v>128</v>
      </c>
      <c r="BV109" s="2">
        <v>267</v>
      </c>
      <c r="CA109" s="31">
        <v>40</v>
      </c>
      <c r="CB109" s="31">
        <v>128</v>
      </c>
      <c r="CC109" s="31">
        <v>140</v>
      </c>
      <c r="CD109" s="45">
        <v>128</v>
      </c>
      <c r="CE109" s="2">
        <v>330</v>
      </c>
      <c r="CI109" s="1"/>
      <c r="CJ109" s="59">
        <v>40</v>
      </c>
      <c r="CK109" s="52">
        <v>128</v>
      </c>
      <c r="CL109" s="52">
        <v>140</v>
      </c>
      <c r="CM109" s="60">
        <v>128</v>
      </c>
      <c r="CN109" s="1">
        <v>635</v>
      </c>
    </row>
    <row r="110" spans="1:93" ht="15" customHeight="1">
      <c r="A110" s="2">
        <v>22</v>
      </c>
      <c r="D110" s="32"/>
      <c r="E110" s="33"/>
      <c r="R110" s="32"/>
      <c r="S110" s="32"/>
      <c r="T110" s="32"/>
      <c r="U110" s="32"/>
      <c r="V110" s="32"/>
      <c r="W110" s="32"/>
      <c r="X110" s="32"/>
      <c r="Y110" s="33"/>
      <c r="Z110" s="33"/>
      <c r="AA110" s="33"/>
      <c r="AB110" s="33"/>
      <c r="AC110" s="32"/>
      <c r="AD110" s="32"/>
      <c r="AE110" s="33"/>
      <c r="AF110" s="34">
        <v>31</v>
      </c>
      <c r="AG110" s="34">
        <v>130</v>
      </c>
      <c r="AH110" s="34">
        <v>156</v>
      </c>
      <c r="AI110" s="34">
        <v>0.62997000000000003</v>
      </c>
      <c r="AJ110" s="34">
        <v>0.02</v>
      </c>
      <c r="AK110" s="40">
        <v>10</v>
      </c>
      <c r="AL110" s="32">
        <v>49.5</v>
      </c>
      <c r="AM110" s="33">
        <v>9</v>
      </c>
      <c r="AN110" s="34">
        <v>31</v>
      </c>
      <c r="AO110" s="34">
        <v>133</v>
      </c>
      <c r="AP110" s="34">
        <v>171</v>
      </c>
      <c r="AQ110" s="34">
        <v>0.61868000000000001</v>
      </c>
      <c r="AR110" s="34">
        <v>0.02</v>
      </c>
      <c r="AS110" s="40">
        <v>10</v>
      </c>
      <c r="AT110" s="32">
        <v>47.8</v>
      </c>
      <c r="AU110" s="33">
        <v>10.8</v>
      </c>
      <c r="AV110" s="31">
        <v>32</v>
      </c>
      <c r="AW110" s="31">
        <v>128</v>
      </c>
      <c r="AX110" s="31">
        <v>123</v>
      </c>
      <c r="AY110" s="31">
        <v>0.63454999999999995</v>
      </c>
      <c r="AZ110" s="31">
        <v>0.05</v>
      </c>
      <c r="BA110" s="31">
        <v>10</v>
      </c>
      <c r="BB110" s="32">
        <v>49.8</v>
      </c>
      <c r="BC110" s="33">
        <v>9.6999999999999993</v>
      </c>
      <c r="BR110" s="31">
        <v>40</v>
      </c>
      <c r="BS110" s="31">
        <v>128</v>
      </c>
      <c r="BT110" s="31">
        <v>146</v>
      </c>
      <c r="BU110" s="45">
        <v>128</v>
      </c>
      <c r="BV110" s="2">
        <v>267</v>
      </c>
      <c r="CA110" s="31">
        <v>40</v>
      </c>
      <c r="CB110" s="31">
        <v>128</v>
      </c>
      <c r="CC110" s="31">
        <v>146</v>
      </c>
      <c r="CD110" s="45">
        <v>128</v>
      </c>
      <c r="CE110" s="2">
        <v>303</v>
      </c>
      <c r="CI110" s="1"/>
      <c r="CJ110" s="61">
        <v>26</v>
      </c>
      <c r="CK110" s="31">
        <v>128</v>
      </c>
      <c r="CL110" s="31">
        <v>146</v>
      </c>
      <c r="CM110" s="45">
        <v>128</v>
      </c>
      <c r="CN110" s="1">
        <v>721</v>
      </c>
    </row>
    <row r="111" spans="1:93" ht="15" customHeight="1">
      <c r="A111" s="2">
        <v>22</v>
      </c>
      <c r="D111" s="32"/>
      <c r="E111" s="33"/>
      <c r="R111" s="32"/>
      <c r="S111" s="32"/>
      <c r="T111" s="32"/>
      <c r="U111" s="32"/>
      <c r="V111" s="32"/>
      <c r="W111" s="32"/>
      <c r="X111" s="32"/>
      <c r="Y111" s="33"/>
      <c r="Z111" s="33"/>
      <c r="AA111" s="33"/>
      <c r="AB111" s="33"/>
      <c r="AC111" s="32"/>
      <c r="AD111" s="32"/>
      <c r="AE111" s="33"/>
      <c r="AF111" s="34">
        <v>31</v>
      </c>
      <c r="AG111" s="34">
        <v>134</v>
      </c>
      <c r="AH111" s="34">
        <v>183</v>
      </c>
      <c r="AI111" s="34">
        <v>0.61626999999999998</v>
      </c>
      <c r="AJ111" s="34">
        <v>0.02</v>
      </c>
      <c r="AK111" s="40">
        <v>10</v>
      </c>
      <c r="AL111" s="32">
        <v>47.2</v>
      </c>
      <c r="AM111" s="33">
        <v>10.6</v>
      </c>
      <c r="AN111" s="34">
        <v>32</v>
      </c>
      <c r="AO111" s="34">
        <v>129</v>
      </c>
      <c r="AP111" s="34">
        <v>160</v>
      </c>
      <c r="AQ111" s="34">
        <v>0.63014000000000003</v>
      </c>
      <c r="AR111" s="34">
        <v>0.02</v>
      </c>
      <c r="AS111" s="40">
        <v>10</v>
      </c>
      <c r="AT111" s="32">
        <v>46.7</v>
      </c>
      <c r="AU111" s="33">
        <v>10.4</v>
      </c>
      <c r="AV111" s="31">
        <v>31</v>
      </c>
      <c r="AW111" s="31">
        <v>136</v>
      </c>
      <c r="AX111" s="31">
        <v>141</v>
      </c>
      <c r="AY111" s="31">
        <v>0.61204000000000003</v>
      </c>
      <c r="AZ111" s="31">
        <v>0.05</v>
      </c>
      <c r="BA111" s="31">
        <v>10</v>
      </c>
      <c r="BB111" s="32">
        <v>48.7</v>
      </c>
      <c r="BC111" s="33">
        <v>9.9</v>
      </c>
      <c r="BR111" s="31">
        <v>39</v>
      </c>
      <c r="BS111" s="31">
        <v>128</v>
      </c>
      <c r="BT111" s="31">
        <v>119</v>
      </c>
      <c r="BU111" s="45">
        <v>128</v>
      </c>
      <c r="BV111" s="2">
        <v>532</v>
      </c>
      <c r="CA111" s="31">
        <v>40</v>
      </c>
      <c r="CB111" s="31">
        <v>128</v>
      </c>
      <c r="CC111" s="31">
        <v>119</v>
      </c>
      <c r="CD111" s="45">
        <v>128</v>
      </c>
      <c r="CE111" s="2">
        <v>687</v>
      </c>
      <c r="CI111" s="1"/>
      <c r="CJ111" s="61">
        <v>40</v>
      </c>
      <c r="CK111" s="31">
        <v>128</v>
      </c>
      <c r="CL111" s="31">
        <v>119</v>
      </c>
      <c r="CM111" s="45">
        <v>128</v>
      </c>
      <c r="CN111" s="1">
        <v>567</v>
      </c>
    </row>
    <row r="112" spans="1:93" ht="15" customHeight="1">
      <c r="A112" s="2">
        <v>22</v>
      </c>
      <c r="D112" s="32"/>
      <c r="E112" s="33"/>
      <c r="R112" s="32"/>
      <c r="S112" s="32"/>
      <c r="T112" s="32"/>
      <c r="U112" s="32"/>
      <c r="V112" s="32"/>
      <c r="W112" s="32"/>
      <c r="X112" s="32"/>
      <c r="Y112" s="33"/>
      <c r="Z112" s="33"/>
      <c r="AA112" s="33"/>
      <c r="AB112" s="33"/>
      <c r="AC112" s="32"/>
      <c r="AD112" s="32"/>
      <c r="AE112" s="33"/>
      <c r="AF112" s="34">
        <v>31</v>
      </c>
      <c r="AG112" s="34">
        <v>133</v>
      </c>
      <c r="AH112" s="34">
        <v>153</v>
      </c>
      <c r="AI112" s="34">
        <v>0.61938000000000004</v>
      </c>
      <c r="AJ112" s="34">
        <v>0.02</v>
      </c>
      <c r="AK112" s="40">
        <v>10</v>
      </c>
      <c r="AL112" s="32">
        <v>45.2</v>
      </c>
      <c r="AM112" s="33">
        <v>9.9</v>
      </c>
      <c r="AN112" s="34">
        <v>31</v>
      </c>
      <c r="AO112" s="34">
        <v>130</v>
      </c>
      <c r="AP112" s="34">
        <v>167</v>
      </c>
      <c r="AQ112" s="34">
        <v>0.62839</v>
      </c>
      <c r="AR112" s="34">
        <v>0.02</v>
      </c>
      <c r="AS112" s="40">
        <v>10</v>
      </c>
      <c r="AT112" s="32">
        <v>45.8</v>
      </c>
      <c r="AU112" s="33">
        <v>11.6</v>
      </c>
      <c r="AV112" s="31">
        <v>30</v>
      </c>
      <c r="AW112" s="31">
        <v>140</v>
      </c>
      <c r="AX112" s="31">
        <v>155</v>
      </c>
      <c r="AY112" s="31">
        <v>0.59997</v>
      </c>
      <c r="AZ112" s="31">
        <v>0.05</v>
      </c>
      <c r="BA112" s="31">
        <v>10</v>
      </c>
      <c r="BB112" s="32">
        <v>49.8</v>
      </c>
      <c r="BC112" s="33">
        <v>9.1999999999999993</v>
      </c>
      <c r="BR112" s="31">
        <v>40</v>
      </c>
      <c r="BS112" s="31">
        <v>128</v>
      </c>
      <c r="BT112" s="31">
        <v>109</v>
      </c>
      <c r="BU112" s="45">
        <v>128</v>
      </c>
      <c r="BV112" s="2">
        <v>637</v>
      </c>
      <c r="CA112" s="31">
        <v>40</v>
      </c>
      <c r="CB112" s="31">
        <v>128</v>
      </c>
      <c r="CC112" s="31">
        <v>109</v>
      </c>
      <c r="CD112" s="45">
        <v>128</v>
      </c>
      <c r="CE112" s="2">
        <v>387</v>
      </c>
      <c r="CI112" s="1"/>
      <c r="CJ112" s="61">
        <v>40</v>
      </c>
      <c r="CK112" s="31">
        <v>128</v>
      </c>
      <c r="CL112" s="31">
        <v>109</v>
      </c>
      <c r="CM112" s="45">
        <v>128</v>
      </c>
      <c r="CN112" s="1">
        <v>783</v>
      </c>
    </row>
    <row r="113" spans="1:93" s="5" customFormat="1" ht="15" customHeight="1">
      <c r="A113" s="2">
        <v>22</v>
      </c>
      <c r="B113" s="4"/>
      <c r="D113" s="36"/>
      <c r="E113" s="37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2"/>
      <c r="R113" s="36"/>
      <c r="S113" s="36"/>
      <c r="T113" s="36"/>
      <c r="U113" s="36"/>
      <c r="V113" s="36"/>
      <c r="W113" s="36"/>
      <c r="X113" s="36"/>
      <c r="Y113" s="37"/>
      <c r="Z113" s="37"/>
      <c r="AA113" s="37"/>
      <c r="AB113" s="37"/>
      <c r="AC113" s="36"/>
      <c r="AD113" s="36"/>
      <c r="AE113" s="37"/>
      <c r="AF113" s="38">
        <v>32</v>
      </c>
      <c r="AG113" s="38">
        <v>127</v>
      </c>
      <c r="AH113" s="38">
        <v>158</v>
      </c>
      <c r="AI113" s="38">
        <v>0.63571999999999995</v>
      </c>
      <c r="AJ113" s="38">
        <v>0.02</v>
      </c>
      <c r="AK113" s="41">
        <v>10</v>
      </c>
      <c r="AL113" s="36">
        <v>44.9</v>
      </c>
      <c r="AM113" s="37">
        <v>10.6</v>
      </c>
      <c r="AN113" s="38">
        <v>31</v>
      </c>
      <c r="AO113" s="38">
        <v>133</v>
      </c>
      <c r="AP113" s="38">
        <v>159</v>
      </c>
      <c r="AQ113" s="38">
        <v>0.62078999999999995</v>
      </c>
      <c r="AR113" s="38">
        <v>0.02</v>
      </c>
      <c r="AS113" s="41">
        <v>10</v>
      </c>
      <c r="AT113" s="36">
        <v>49</v>
      </c>
      <c r="AU113" s="37">
        <v>9.6999999999999993</v>
      </c>
      <c r="AV113" s="31">
        <v>32</v>
      </c>
      <c r="AW113" s="31">
        <v>128</v>
      </c>
      <c r="AX113" s="31">
        <v>137</v>
      </c>
      <c r="AY113" s="31">
        <v>0.63344</v>
      </c>
      <c r="AZ113" s="31">
        <v>0.05</v>
      </c>
      <c r="BA113" s="31">
        <v>10</v>
      </c>
      <c r="BB113" s="36">
        <v>49.5</v>
      </c>
      <c r="BC113" s="37">
        <v>9.5</v>
      </c>
      <c r="BL113" s="20"/>
      <c r="BM113" s="4"/>
      <c r="BQ113" s="4"/>
      <c r="BR113" s="39">
        <v>40</v>
      </c>
      <c r="BS113" s="39">
        <v>128</v>
      </c>
      <c r="BT113" s="39">
        <v>131</v>
      </c>
      <c r="BU113" s="46">
        <v>128</v>
      </c>
      <c r="BV113" s="4">
        <v>457</v>
      </c>
      <c r="BZ113" s="4"/>
      <c r="CA113" s="39">
        <v>40</v>
      </c>
      <c r="CB113" s="39">
        <v>128</v>
      </c>
      <c r="CC113" s="39">
        <v>131</v>
      </c>
      <c r="CD113" s="46">
        <v>128</v>
      </c>
      <c r="CE113" s="4">
        <v>577</v>
      </c>
      <c r="CJ113" s="61">
        <v>40</v>
      </c>
      <c r="CK113" s="31">
        <v>128</v>
      </c>
      <c r="CL113" s="31">
        <v>131</v>
      </c>
      <c r="CM113" s="45">
        <v>128</v>
      </c>
      <c r="CN113" s="5">
        <v>739</v>
      </c>
      <c r="CO113" s="6"/>
    </row>
    <row r="114" spans="1:93" ht="15" customHeight="1">
      <c r="A114" s="2">
        <v>23</v>
      </c>
      <c r="B114" s="2" t="s">
        <v>111</v>
      </c>
      <c r="D114" s="32" t="s">
        <v>72</v>
      </c>
      <c r="E114" s="33" t="s">
        <v>72</v>
      </c>
      <c r="F114" s="1">
        <v>2023</v>
      </c>
      <c r="G114" s="1">
        <v>2</v>
      </c>
      <c r="H114" s="1">
        <v>22</v>
      </c>
      <c r="I114" s="1">
        <v>14</v>
      </c>
      <c r="J114" s="1">
        <v>2</v>
      </c>
      <c r="K114" s="2">
        <v>26</v>
      </c>
      <c r="L114" s="1">
        <v>2023</v>
      </c>
      <c r="M114" s="1">
        <v>2</v>
      </c>
      <c r="N114" s="1">
        <v>22</v>
      </c>
      <c r="O114" s="1">
        <v>13</v>
      </c>
      <c r="P114" s="1">
        <v>49</v>
      </c>
      <c r="Q114" s="2">
        <v>55</v>
      </c>
      <c r="R114" s="32">
        <v>2</v>
      </c>
      <c r="S114" s="32">
        <v>2004</v>
      </c>
      <c r="T114" s="32"/>
      <c r="U114" s="32" t="s">
        <v>78</v>
      </c>
      <c r="V114" s="32" t="s">
        <v>74</v>
      </c>
      <c r="W114" s="32" t="s">
        <v>74</v>
      </c>
      <c r="X114" s="32"/>
      <c r="Y114" s="33">
        <v>1</v>
      </c>
      <c r="Z114" s="33"/>
      <c r="AA114" s="33">
        <v>5</v>
      </c>
      <c r="AB114" s="33">
        <v>7</v>
      </c>
      <c r="AC114" s="32" t="s">
        <v>75</v>
      </c>
      <c r="AD114" s="32"/>
      <c r="AE114" s="33" t="s">
        <v>84</v>
      </c>
      <c r="AF114" s="34">
        <v>30</v>
      </c>
      <c r="AG114" s="34">
        <v>139</v>
      </c>
      <c r="AH114" s="34">
        <v>255</v>
      </c>
      <c r="AI114" s="34">
        <v>0.60197000000000001</v>
      </c>
      <c r="AJ114" s="34">
        <v>0.02</v>
      </c>
      <c r="AK114" s="40">
        <v>10</v>
      </c>
      <c r="AL114" s="32">
        <v>49.8</v>
      </c>
      <c r="AM114" s="33">
        <v>9.6999999999999993</v>
      </c>
      <c r="AN114" s="34">
        <v>29</v>
      </c>
      <c r="AO114" s="34">
        <v>144</v>
      </c>
      <c r="AP114" s="34">
        <v>123</v>
      </c>
      <c r="AQ114" s="34">
        <v>0.58862999999999999</v>
      </c>
      <c r="AR114" s="34">
        <v>0.02</v>
      </c>
      <c r="AS114" s="40">
        <v>10</v>
      </c>
      <c r="AT114" s="32">
        <v>49.8</v>
      </c>
      <c r="AU114" s="33">
        <v>10.4</v>
      </c>
      <c r="AV114" s="31">
        <v>31</v>
      </c>
      <c r="AW114" s="31">
        <v>135</v>
      </c>
      <c r="AX114" s="31">
        <v>178</v>
      </c>
      <c r="AY114" s="31">
        <v>0.61482000000000003</v>
      </c>
      <c r="AZ114" s="31">
        <v>0.02</v>
      </c>
      <c r="BA114" s="31">
        <v>10</v>
      </c>
      <c r="BB114" s="32">
        <v>49</v>
      </c>
      <c r="BC114" s="33">
        <v>9.9</v>
      </c>
      <c r="BL114" s="13">
        <v>5</v>
      </c>
      <c r="BM114" s="2">
        <v>7</v>
      </c>
      <c r="BR114" s="31">
        <v>25</v>
      </c>
      <c r="BS114" s="31">
        <v>128</v>
      </c>
      <c r="BT114" s="31">
        <v>140</v>
      </c>
      <c r="BU114" s="45">
        <v>128</v>
      </c>
      <c r="BV114" s="2">
        <v>349</v>
      </c>
      <c r="CA114" s="31">
        <v>24</v>
      </c>
      <c r="CB114" s="31">
        <v>128</v>
      </c>
      <c r="CC114" s="31">
        <v>140</v>
      </c>
      <c r="CD114" s="45">
        <v>128</v>
      </c>
      <c r="CE114" s="2">
        <v>316</v>
      </c>
      <c r="CI114" s="1"/>
      <c r="CJ114" s="59">
        <v>25</v>
      </c>
      <c r="CK114" s="52">
        <v>128</v>
      </c>
      <c r="CL114" s="52">
        <v>140</v>
      </c>
      <c r="CM114" s="60">
        <v>128</v>
      </c>
      <c r="CN114" s="1">
        <v>297</v>
      </c>
    </row>
    <row r="115" spans="1:93" ht="15" customHeight="1">
      <c r="A115" s="2">
        <v>23</v>
      </c>
      <c r="D115" s="32"/>
      <c r="E115" s="33"/>
      <c r="R115" s="32"/>
      <c r="S115" s="32"/>
      <c r="T115" s="32"/>
      <c r="U115" s="32"/>
      <c r="V115" s="32"/>
      <c r="W115" s="32"/>
      <c r="X115" s="32"/>
      <c r="Y115" s="33"/>
      <c r="Z115" s="33"/>
      <c r="AA115" s="33"/>
      <c r="AB115" s="33"/>
      <c r="AC115" s="32"/>
      <c r="AD115" s="32"/>
      <c r="AE115" s="33"/>
      <c r="AF115" s="34">
        <v>28</v>
      </c>
      <c r="AG115" s="34">
        <v>155</v>
      </c>
      <c r="AH115" s="34">
        <v>136</v>
      </c>
      <c r="AI115" s="34">
        <v>0.55757000000000001</v>
      </c>
      <c r="AJ115" s="34">
        <v>0.02</v>
      </c>
      <c r="AK115" s="40">
        <v>10</v>
      </c>
      <c r="AL115" s="32">
        <v>49.2</v>
      </c>
      <c r="AM115" s="33">
        <v>10.6</v>
      </c>
      <c r="AN115" s="34">
        <v>30</v>
      </c>
      <c r="AO115" s="34">
        <v>143</v>
      </c>
      <c r="AP115" s="34">
        <v>179</v>
      </c>
      <c r="AQ115" s="34">
        <v>0.59252000000000005</v>
      </c>
      <c r="AR115" s="34">
        <v>0.02</v>
      </c>
      <c r="AS115" s="40">
        <v>10</v>
      </c>
      <c r="AT115" s="32">
        <v>49.2</v>
      </c>
      <c r="AU115" s="33">
        <v>10.4</v>
      </c>
      <c r="AV115" s="31">
        <v>30</v>
      </c>
      <c r="AW115" s="31">
        <v>143</v>
      </c>
      <c r="AX115" s="31">
        <v>214</v>
      </c>
      <c r="AY115" s="31">
        <v>0.59208000000000005</v>
      </c>
      <c r="AZ115" s="31">
        <v>0.05</v>
      </c>
      <c r="BA115" s="31">
        <v>10</v>
      </c>
      <c r="BB115" s="32">
        <v>49</v>
      </c>
      <c r="BC115" s="33">
        <v>10.4</v>
      </c>
      <c r="BR115" s="31">
        <v>26</v>
      </c>
      <c r="BS115" s="31">
        <v>128</v>
      </c>
      <c r="BT115" s="31">
        <v>146</v>
      </c>
      <c r="BU115" s="45">
        <v>128</v>
      </c>
      <c r="BV115" s="2">
        <v>291</v>
      </c>
      <c r="CA115" s="31">
        <v>26</v>
      </c>
      <c r="CB115" s="31">
        <v>128</v>
      </c>
      <c r="CC115" s="31">
        <v>146</v>
      </c>
      <c r="CD115" s="45">
        <v>128</v>
      </c>
      <c r="CE115" s="2">
        <v>412</v>
      </c>
      <c r="CI115" s="1"/>
      <c r="CJ115" s="61">
        <v>21</v>
      </c>
      <c r="CK115" s="31">
        <v>128</v>
      </c>
      <c r="CL115" s="31">
        <v>146</v>
      </c>
      <c r="CM115" s="45">
        <v>128</v>
      </c>
      <c r="CN115" s="1">
        <v>357</v>
      </c>
    </row>
    <row r="116" spans="1:93" ht="15" customHeight="1">
      <c r="A116" s="2">
        <v>23</v>
      </c>
      <c r="D116" s="32"/>
      <c r="E116" s="33"/>
      <c r="R116" s="32"/>
      <c r="S116" s="32"/>
      <c r="T116" s="32"/>
      <c r="U116" s="32"/>
      <c r="V116" s="32"/>
      <c r="W116" s="32"/>
      <c r="X116" s="32"/>
      <c r="Y116" s="33"/>
      <c r="Z116" s="33"/>
      <c r="AA116" s="33"/>
      <c r="AB116" s="33"/>
      <c r="AC116" s="32"/>
      <c r="AD116" s="32"/>
      <c r="AE116" s="33"/>
      <c r="AF116" s="34">
        <v>29</v>
      </c>
      <c r="AG116" s="34">
        <v>147</v>
      </c>
      <c r="AH116" s="34">
        <v>185</v>
      </c>
      <c r="AI116" s="34">
        <v>0.57999999999999996</v>
      </c>
      <c r="AJ116" s="34">
        <v>0.02</v>
      </c>
      <c r="AK116" s="40">
        <v>10</v>
      </c>
      <c r="AL116" s="32">
        <v>49.2</v>
      </c>
      <c r="AM116" s="33">
        <v>10.8</v>
      </c>
      <c r="AN116" s="34">
        <v>30</v>
      </c>
      <c r="AO116" s="34">
        <v>138</v>
      </c>
      <c r="AP116" s="34">
        <v>182</v>
      </c>
      <c r="AQ116" s="34">
        <v>0.60580999999999996</v>
      </c>
      <c r="AR116" s="34">
        <v>0.02</v>
      </c>
      <c r="AS116" s="40">
        <v>10</v>
      </c>
      <c r="AT116" s="32">
        <v>48.7</v>
      </c>
      <c r="AU116" s="33">
        <v>10.8</v>
      </c>
      <c r="AV116" s="31">
        <v>28</v>
      </c>
      <c r="AW116" s="31">
        <v>152</v>
      </c>
      <c r="AX116" s="31">
        <v>175</v>
      </c>
      <c r="AY116" s="31">
        <v>0.56455999999999995</v>
      </c>
      <c r="AZ116" s="31">
        <v>0.02</v>
      </c>
      <c r="BA116" s="31">
        <v>5</v>
      </c>
      <c r="BB116" s="32">
        <v>49.8</v>
      </c>
      <c r="BC116" s="33">
        <v>10.4</v>
      </c>
      <c r="BR116" s="31">
        <v>25</v>
      </c>
      <c r="BS116" s="31">
        <v>128</v>
      </c>
      <c r="BT116" s="31">
        <v>119</v>
      </c>
      <c r="BU116" s="45">
        <v>128</v>
      </c>
      <c r="BV116" s="2">
        <v>367</v>
      </c>
      <c r="CA116" s="31">
        <v>25</v>
      </c>
      <c r="CB116" s="31">
        <v>128</v>
      </c>
      <c r="CC116" s="31">
        <v>119</v>
      </c>
      <c r="CD116" s="45">
        <v>128</v>
      </c>
      <c r="CE116" s="2">
        <v>357</v>
      </c>
      <c r="CI116" s="1"/>
      <c r="CJ116" s="61">
        <v>20</v>
      </c>
      <c r="CK116" s="31">
        <v>128</v>
      </c>
      <c r="CL116" s="31">
        <v>119</v>
      </c>
      <c r="CM116" s="45">
        <v>128</v>
      </c>
      <c r="CN116" s="1">
        <v>332</v>
      </c>
    </row>
    <row r="117" spans="1:93" ht="15" customHeight="1">
      <c r="A117" s="2">
        <v>23</v>
      </c>
      <c r="D117" s="32"/>
      <c r="E117" s="33"/>
      <c r="R117" s="32"/>
      <c r="S117" s="32"/>
      <c r="T117" s="32"/>
      <c r="U117" s="32"/>
      <c r="V117" s="32"/>
      <c r="W117" s="32"/>
      <c r="X117" s="32"/>
      <c r="Y117" s="33"/>
      <c r="Z117" s="33"/>
      <c r="AA117" s="33"/>
      <c r="AB117" s="33"/>
      <c r="AC117" s="32"/>
      <c r="AD117" s="32"/>
      <c r="AE117" s="33"/>
      <c r="AF117" s="34">
        <v>29</v>
      </c>
      <c r="AG117" s="34">
        <v>147</v>
      </c>
      <c r="AH117" s="34">
        <v>138</v>
      </c>
      <c r="AI117" s="34">
        <v>0.57991000000000004</v>
      </c>
      <c r="AJ117" s="34">
        <v>0.02</v>
      </c>
      <c r="AK117" s="40">
        <v>10</v>
      </c>
      <c r="AL117" s="32">
        <v>49</v>
      </c>
      <c r="AM117" s="33">
        <v>10.4</v>
      </c>
      <c r="AN117" s="34">
        <v>29</v>
      </c>
      <c r="AO117" s="34">
        <v>147</v>
      </c>
      <c r="AP117" s="34">
        <v>151</v>
      </c>
      <c r="AQ117" s="34">
        <v>0.57869000000000004</v>
      </c>
      <c r="AR117" s="34">
        <v>0.02</v>
      </c>
      <c r="AS117" s="40">
        <v>10</v>
      </c>
      <c r="AT117" s="32">
        <v>49.8</v>
      </c>
      <c r="AU117" s="33">
        <v>10.199999999999999</v>
      </c>
      <c r="AV117" s="31">
        <v>29</v>
      </c>
      <c r="AW117" s="31">
        <v>145</v>
      </c>
      <c r="AX117" s="31">
        <v>213</v>
      </c>
      <c r="AY117" s="31">
        <v>0.58431999999999995</v>
      </c>
      <c r="AZ117" s="31">
        <v>0.02</v>
      </c>
      <c r="BA117" s="31">
        <v>5</v>
      </c>
      <c r="BB117" s="32">
        <v>49.5</v>
      </c>
      <c r="BC117" s="33">
        <v>10.199999999999999</v>
      </c>
      <c r="BR117" s="31">
        <v>29</v>
      </c>
      <c r="BS117" s="31">
        <v>128</v>
      </c>
      <c r="BT117" s="31">
        <v>109</v>
      </c>
      <c r="BU117" s="45">
        <v>128</v>
      </c>
      <c r="BV117" s="2">
        <v>297</v>
      </c>
      <c r="CA117" s="31">
        <v>29</v>
      </c>
      <c r="CB117" s="31">
        <v>128</v>
      </c>
      <c r="CC117" s="31">
        <v>109</v>
      </c>
      <c r="CD117" s="45">
        <v>128</v>
      </c>
      <c r="CE117" s="2">
        <v>457</v>
      </c>
      <c r="CI117" s="1"/>
      <c r="CJ117" s="61">
        <v>29</v>
      </c>
      <c r="CK117" s="31">
        <v>128</v>
      </c>
      <c r="CL117" s="31">
        <v>109</v>
      </c>
      <c r="CM117" s="45">
        <v>128</v>
      </c>
      <c r="CN117" s="1">
        <v>347</v>
      </c>
    </row>
    <row r="118" spans="1:93" s="5" customFormat="1" ht="15" customHeight="1">
      <c r="A118" s="2">
        <v>23</v>
      </c>
      <c r="B118" s="4"/>
      <c r="D118" s="36"/>
      <c r="E118" s="37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2"/>
      <c r="R118" s="36"/>
      <c r="S118" s="36"/>
      <c r="T118" s="36"/>
      <c r="U118" s="36"/>
      <c r="V118" s="36"/>
      <c r="W118" s="36"/>
      <c r="X118" s="36"/>
      <c r="Y118" s="37"/>
      <c r="Z118" s="37"/>
      <c r="AA118" s="37"/>
      <c r="AB118" s="37"/>
      <c r="AC118" s="36"/>
      <c r="AD118" s="36"/>
      <c r="AE118" s="37"/>
      <c r="AF118" s="38">
        <v>30</v>
      </c>
      <c r="AG118" s="38">
        <v>142</v>
      </c>
      <c r="AH118" s="38">
        <v>244</v>
      </c>
      <c r="AI118" s="38">
        <v>0.59440999999999999</v>
      </c>
      <c r="AJ118" s="38">
        <v>0.02</v>
      </c>
      <c r="AK118" s="41">
        <v>10</v>
      </c>
      <c r="AL118" s="36">
        <v>48.4</v>
      </c>
      <c r="AM118" s="37">
        <v>10.199999999999999</v>
      </c>
      <c r="AN118" s="38">
        <v>30</v>
      </c>
      <c r="AO118" s="38">
        <v>142</v>
      </c>
      <c r="AP118" s="38">
        <v>151</v>
      </c>
      <c r="AQ118" s="38">
        <v>0.59519999999999995</v>
      </c>
      <c r="AR118" s="38">
        <v>0.02</v>
      </c>
      <c r="AS118" s="41">
        <v>10</v>
      </c>
      <c r="AT118" s="36">
        <v>48.4</v>
      </c>
      <c r="AU118" s="37">
        <v>10.199999999999999</v>
      </c>
      <c r="AV118" s="31">
        <v>30</v>
      </c>
      <c r="AW118" s="31">
        <v>140</v>
      </c>
      <c r="AX118" s="31">
        <v>223</v>
      </c>
      <c r="AY118" s="31">
        <v>0.59894000000000003</v>
      </c>
      <c r="AZ118" s="31">
        <v>0.05</v>
      </c>
      <c r="BA118" s="31">
        <v>10</v>
      </c>
      <c r="BB118" s="36">
        <v>49.2</v>
      </c>
      <c r="BC118" s="37">
        <v>10.8</v>
      </c>
      <c r="BL118" s="20"/>
      <c r="BM118" s="4"/>
      <c r="BQ118" s="4"/>
      <c r="BR118" s="39">
        <v>31</v>
      </c>
      <c r="BS118" s="39">
        <v>128</v>
      </c>
      <c r="BT118" s="39">
        <v>131</v>
      </c>
      <c r="BU118" s="46">
        <v>128</v>
      </c>
      <c r="BV118" s="4">
        <v>377</v>
      </c>
      <c r="BZ118" s="4"/>
      <c r="CA118" s="39">
        <v>31</v>
      </c>
      <c r="CB118" s="39">
        <v>128</v>
      </c>
      <c r="CC118" s="39">
        <v>131</v>
      </c>
      <c r="CD118" s="46">
        <v>128</v>
      </c>
      <c r="CE118" s="4">
        <v>345</v>
      </c>
      <c r="CJ118" s="61">
        <v>26</v>
      </c>
      <c r="CK118" s="31">
        <v>128</v>
      </c>
      <c r="CL118" s="31">
        <v>131</v>
      </c>
      <c r="CM118" s="45">
        <v>128</v>
      </c>
      <c r="CN118" s="5">
        <v>357</v>
      </c>
      <c r="CO118" s="6"/>
    </row>
    <row r="119" spans="1:93" ht="15" customHeight="1">
      <c r="A119" s="2">
        <v>24</v>
      </c>
      <c r="B119" s="2" t="s">
        <v>112</v>
      </c>
      <c r="D119" s="32" t="s">
        <v>72</v>
      </c>
      <c r="E119" s="33" t="s">
        <v>72</v>
      </c>
      <c r="F119" s="1">
        <v>2023</v>
      </c>
      <c r="G119" s="1">
        <v>2</v>
      </c>
      <c r="H119" s="1">
        <v>22</v>
      </c>
      <c r="I119" s="1">
        <v>16</v>
      </c>
      <c r="J119" s="1">
        <v>40</v>
      </c>
      <c r="K119" s="2">
        <v>43</v>
      </c>
      <c r="L119" s="1">
        <v>2023</v>
      </c>
      <c r="M119" s="1">
        <v>2</v>
      </c>
      <c r="N119" s="1">
        <v>22</v>
      </c>
      <c r="O119" s="1">
        <v>16</v>
      </c>
      <c r="P119" s="1">
        <v>25</v>
      </c>
      <c r="Q119" s="2">
        <v>8</v>
      </c>
      <c r="R119" s="32">
        <v>12</v>
      </c>
      <c r="S119" s="32">
        <v>2003</v>
      </c>
      <c r="T119" s="32"/>
      <c r="U119" s="32" t="s">
        <v>73</v>
      </c>
      <c r="V119" s="32" t="s">
        <v>74</v>
      </c>
      <c r="W119" s="32" t="s">
        <v>74</v>
      </c>
      <c r="X119" s="32"/>
      <c r="Y119" s="33">
        <v>1</v>
      </c>
      <c r="Z119" s="33"/>
      <c r="AA119" s="33">
        <v>5</v>
      </c>
      <c r="AB119" s="33">
        <v>7</v>
      </c>
      <c r="AC119" s="32" t="s">
        <v>75</v>
      </c>
      <c r="AD119" s="32"/>
      <c r="AE119" s="33" t="s">
        <v>74</v>
      </c>
      <c r="AF119" s="34">
        <v>31</v>
      </c>
      <c r="AG119" s="34">
        <v>132</v>
      </c>
      <c r="AH119" s="34">
        <v>122</v>
      </c>
      <c r="AI119" s="34">
        <v>0.62400999999999995</v>
      </c>
      <c r="AJ119" s="34">
        <v>0.02</v>
      </c>
      <c r="AK119" s="40">
        <v>10</v>
      </c>
      <c r="AL119" s="32">
        <v>53</v>
      </c>
      <c r="AM119" s="33">
        <v>8.8000000000000007</v>
      </c>
      <c r="AN119" s="34">
        <v>31</v>
      </c>
      <c r="AO119" s="34">
        <v>130</v>
      </c>
      <c r="AP119" s="34">
        <v>152</v>
      </c>
      <c r="AQ119" s="34">
        <v>0.62926000000000004</v>
      </c>
      <c r="AR119" s="34">
        <v>5.0000000000000001E-3</v>
      </c>
      <c r="AS119" s="40">
        <v>5</v>
      </c>
      <c r="AT119" s="32">
        <v>51.5</v>
      </c>
      <c r="AU119" s="33">
        <v>9.4</v>
      </c>
      <c r="AV119" s="31">
        <v>31</v>
      </c>
      <c r="AW119" s="31">
        <v>133</v>
      </c>
      <c r="AX119" s="31">
        <v>153</v>
      </c>
      <c r="AY119" s="31">
        <v>0.62</v>
      </c>
      <c r="AZ119" s="31">
        <v>0.02</v>
      </c>
      <c r="BA119" s="31">
        <v>1</v>
      </c>
      <c r="BB119" s="32">
        <v>52.4</v>
      </c>
      <c r="BC119" s="33">
        <v>9.1999999999999993</v>
      </c>
      <c r="BL119" s="13">
        <v>5</v>
      </c>
      <c r="BM119" s="2">
        <v>7</v>
      </c>
      <c r="BR119" s="31">
        <v>36</v>
      </c>
      <c r="BS119" s="31">
        <v>128</v>
      </c>
      <c r="BT119" s="31">
        <v>140</v>
      </c>
      <c r="BU119" s="45">
        <v>128</v>
      </c>
      <c r="BV119" s="2">
        <v>277</v>
      </c>
      <c r="CA119" s="31">
        <v>41</v>
      </c>
      <c r="CB119" s="31">
        <v>128</v>
      </c>
      <c r="CC119" s="31">
        <v>140</v>
      </c>
      <c r="CD119" s="45">
        <v>128</v>
      </c>
      <c r="CE119" s="2">
        <v>334</v>
      </c>
      <c r="CI119" s="1"/>
      <c r="CJ119" s="59">
        <v>38</v>
      </c>
      <c r="CK119" s="52">
        <v>128</v>
      </c>
      <c r="CL119" s="52">
        <v>140</v>
      </c>
      <c r="CM119" s="60">
        <v>128</v>
      </c>
      <c r="CN119" s="1">
        <v>381</v>
      </c>
    </row>
    <row r="120" spans="1:93" ht="15" customHeight="1">
      <c r="A120" s="2">
        <v>24</v>
      </c>
      <c r="D120" s="32"/>
      <c r="E120" s="33"/>
      <c r="R120" s="32"/>
      <c r="S120" s="32"/>
      <c r="T120" s="32"/>
      <c r="U120" s="32"/>
      <c r="V120" s="32"/>
      <c r="W120" s="32"/>
      <c r="X120" s="32"/>
      <c r="Y120" s="33"/>
      <c r="Z120" s="33"/>
      <c r="AA120" s="33"/>
      <c r="AB120" s="33"/>
      <c r="AC120" s="32"/>
      <c r="AD120" s="32"/>
      <c r="AE120" s="33"/>
      <c r="AF120" s="34">
        <v>30</v>
      </c>
      <c r="AG120" s="34">
        <v>137</v>
      </c>
      <c r="AH120" s="34">
        <v>150</v>
      </c>
      <c r="AI120" s="34">
        <v>0.60802999999999996</v>
      </c>
      <c r="AJ120" s="34">
        <v>5.0000000000000001E-3</v>
      </c>
      <c r="AK120" s="40">
        <v>10</v>
      </c>
      <c r="AL120" s="32">
        <v>51.8</v>
      </c>
      <c r="AM120" s="33">
        <v>9</v>
      </c>
      <c r="AN120" s="34">
        <v>32</v>
      </c>
      <c r="AO120" s="34">
        <v>128</v>
      </c>
      <c r="AP120" s="34">
        <v>139</v>
      </c>
      <c r="AQ120" s="34">
        <v>0.63500000000000001</v>
      </c>
      <c r="AR120" s="34">
        <v>5.0000000000000001E-3</v>
      </c>
      <c r="AS120" s="40">
        <v>10</v>
      </c>
      <c r="AT120" s="32">
        <v>52.4</v>
      </c>
      <c r="AU120" s="33">
        <v>9.4</v>
      </c>
      <c r="AV120" s="31">
        <v>31</v>
      </c>
      <c r="AW120" s="31">
        <v>133</v>
      </c>
      <c r="AX120" s="31">
        <v>143</v>
      </c>
      <c r="AY120" s="31">
        <v>0.61975000000000002</v>
      </c>
      <c r="AZ120" s="31">
        <v>5.0000000000000001E-3</v>
      </c>
      <c r="BA120" s="31">
        <v>1</v>
      </c>
      <c r="BB120" s="32">
        <v>51.8</v>
      </c>
      <c r="BC120" s="33">
        <v>9.5</v>
      </c>
      <c r="BR120" s="31">
        <v>41</v>
      </c>
      <c r="BS120" s="31">
        <v>128</v>
      </c>
      <c r="BT120" s="31">
        <v>146</v>
      </c>
      <c r="BU120" s="45">
        <v>128</v>
      </c>
      <c r="BV120" s="2">
        <v>375</v>
      </c>
      <c r="CA120" s="31">
        <v>42</v>
      </c>
      <c r="CB120" s="31">
        <v>128</v>
      </c>
      <c r="CC120" s="31">
        <v>146</v>
      </c>
      <c r="CD120" s="45">
        <v>128</v>
      </c>
      <c r="CE120" s="2">
        <v>422</v>
      </c>
      <c r="CI120" s="1"/>
      <c r="CJ120" s="61">
        <v>40</v>
      </c>
      <c r="CK120" s="31">
        <v>128</v>
      </c>
      <c r="CL120" s="31">
        <v>146</v>
      </c>
      <c r="CM120" s="45">
        <v>128</v>
      </c>
      <c r="CN120" s="1">
        <v>475</v>
      </c>
    </row>
    <row r="121" spans="1:93" ht="15" customHeight="1">
      <c r="A121" s="2">
        <v>24</v>
      </c>
      <c r="D121" s="32"/>
      <c r="E121" s="33"/>
      <c r="R121" s="32"/>
      <c r="S121" s="32"/>
      <c r="T121" s="32"/>
      <c r="U121" s="32"/>
      <c r="V121" s="32"/>
      <c r="W121" s="32"/>
      <c r="X121" s="32"/>
      <c r="Y121" s="33"/>
      <c r="Z121" s="33"/>
      <c r="AA121" s="33"/>
      <c r="AB121" s="33"/>
      <c r="AC121" s="32"/>
      <c r="AD121" s="32"/>
      <c r="AE121" s="33"/>
      <c r="AF121" s="34">
        <v>31</v>
      </c>
      <c r="AG121" s="34">
        <v>132</v>
      </c>
      <c r="AH121" s="34">
        <v>140</v>
      </c>
      <c r="AI121" s="34">
        <v>0.62148000000000003</v>
      </c>
      <c r="AJ121" s="34">
        <v>0.02</v>
      </c>
      <c r="AK121" s="40">
        <v>10</v>
      </c>
      <c r="AL121" s="32">
        <v>52.7</v>
      </c>
      <c r="AM121" s="33">
        <v>9.5</v>
      </c>
      <c r="AN121" s="34">
        <v>32</v>
      </c>
      <c r="AO121" s="34">
        <v>126</v>
      </c>
      <c r="AP121" s="34">
        <v>159</v>
      </c>
      <c r="AQ121" s="34">
        <v>0.63937999999999995</v>
      </c>
      <c r="AR121" s="34">
        <v>5.0000000000000001E-3</v>
      </c>
      <c r="AS121" s="40">
        <v>10</v>
      </c>
      <c r="AT121" s="32">
        <v>52.4</v>
      </c>
      <c r="AU121" s="33">
        <v>9.5</v>
      </c>
      <c r="AV121" s="31">
        <v>31</v>
      </c>
      <c r="AW121" s="31">
        <v>133</v>
      </c>
      <c r="AX121" s="31">
        <v>142</v>
      </c>
      <c r="AY121" s="31">
        <v>0.62</v>
      </c>
      <c r="AZ121" s="31">
        <v>0.02</v>
      </c>
      <c r="BA121" s="31">
        <v>5</v>
      </c>
      <c r="BB121" s="32">
        <v>51.2</v>
      </c>
      <c r="BC121" s="33">
        <v>9.6999999999999993</v>
      </c>
      <c r="BR121" s="31">
        <v>39</v>
      </c>
      <c r="BS121" s="31">
        <v>128</v>
      </c>
      <c r="BT121" s="31">
        <v>119</v>
      </c>
      <c r="BU121" s="45">
        <v>128</v>
      </c>
      <c r="BV121" s="2">
        <v>381</v>
      </c>
      <c r="CA121" s="31">
        <v>39</v>
      </c>
      <c r="CB121" s="31">
        <v>128</v>
      </c>
      <c r="CC121" s="31">
        <v>119</v>
      </c>
      <c r="CD121" s="45">
        <v>128</v>
      </c>
      <c r="CE121" s="2">
        <v>295</v>
      </c>
      <c r="CI121" s="1"/>
      <c r="CJ121" s="61">
        <v>38</v>
      </c>
      <c r="CK121" s="31">
        <v>128</v>
      </c>
      <c r="CL121" s="31">
        <v>119</v>
      </c>
      <c r="CM121" s="45">
        <v>128</v>
      </c>
      <c r="CN121" s="1">
        <v>387</v>
      </c>
    </row>
    <row r="122" spans="1:93" ht="15" customHeight="1">
      <c r="A122" s="2">
        <v>24</v>
      </c>
      <c r="D122" s="32"/>
      <c r="E122" s="33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2"/>
      <c r="AD122" s="32"/>
      <c r="AE122" s="33"/>
      <c r="AF122" s="34">
        <v>31</v>
      </c>
      <c r="AG122" s="34">
        <v>131</v>
      </c>
      <c r="AH122" s="34">
        <v>143</v>
      </c>
      <c r="AI122" s="34">
        <v>0.62531000000000003</v>
      </c>
      <c r="AJ122" s="34">
        <v>0.02</v>
      </c>
      <c r="AK122" s="40">
        <v>10</v>
      </c>
      <c r="AL122" s="32">
        <v>52.1</v>
      </c>
      <c r="AM122" s="33">
        <v>9.1999999999999993</v>
      </c>
      <c r="AN122" s="34">
        <v>32</v>
      </c>
      <c r="AO122" s="34">
        <v>126</v>
      </c>
      <c r="AP122" s="34">
        <v>145</v>
      </c>
      <c r="AQ122" s="34">
        <v>0.63890999999999998</v>
      </c>
      <c r="AR122" s="34">
        <v>5.0000000000000001E-3</v>
      </c>
      <c r="AS122" s="40">
        <v>5</v>
      </c>
      <c r="AT122" s="32">
        <v>52.7</v>
      </c>
      <c r="AU122" s="33">
        <v>9</v>
      </c>
      <c r="AV122" s="31">
        <v>31</v>
      </c>
      <c r="AW122" s="31">
        <v>133</v>
      </c>
      <c r="AX122" s="31">
        <v>124</v>
      </c>
      <c r="AY122" s="31">
        <v>0.62024999999999997</v>
      </c>
      <c r="AZ122" s="31">
        <v>0.02</v>
      </c>
      <c r="BA122" s="31">
        <v>5</v>
      </c>
      <c r="BB122" s="32">
        <v>52.1</v>
      </c>
      <c r="BC122" s="33">
        <v>9.4</v>
      </c>
      <c r="BR122" s="31">
        <v>39</v>
      </c>
      <c r="BS122" s="31">
        <v>128</v>
      </c>
      <c r="BT122" s="31">
        <v>109</v>
      </c>
      <c r="BU122" s="45">
        <v>128</v>
      </c>
      <c r="BV122" s="2">
        <v>325</v>
      </c>
      <c r="CA122" s="31">
        <v>35</v>
      </c>
      <c r="CB122" s="31">
        <v>128</v>
      </c>
      <c r="CC122" s="31">
        <v>109</v>
      </c>
      <c r="CD122" s="45">
        <v>128</v>
      </c>
      <c r="CE122" s="2">
        <v>352</v>
      </c>
      <c r="CI122" s="1"/>
      <c r="CJ122" s="61">
        <v>36</v>
      </c>
      <c r="CK122" s="31">
        <v>128</v>
      </c>
      <c r="CL122" s="31">
        <v>109</v>
      </c>
      <c r="CM122" s="45">
        <v>128</v>
      </c>
      <c r="CN122" s="1">
        <v>407</v>
      </c>
    </row>
    <row r="123" spans="1:93" s="5" customFormat="1" ht="15" customHeight="1">
      <c r="A123" s="2">
        <v>24</v>
      </c>
      <c r="B123" s="4"/>
      <c r="D123" s="36"/>
      <c r="E123" s="37"/>
      <c r="K123" s="4"/>
      <c r="Q123" s="4"/>
      <c r="R123" s="36"/>
      <c r="S123" s="36"/>
      <c r="T123" s="36"/>
      <c r="U123" s="36"/>
      <c r="V123" s="36"/>
      <c r="W123" s="36"/>
      <c r="X123" s="36"/>
      <c r="Y123" s="37"/>
      <c r="Z123" s="37"/>
      <c r="AA123" s="37"/>
      <c r="AB123" s="37"/>
      <c r="AC123" s="36"/>
      <c r="AD123" s="36"/>
      <c r="AE123" s="37"/>
      <c r="AF123" s="38">
        <v>32</v>
      </c>
      <c r="AG123" s="38">
        <v>126</v>
      </c>
      <c r="AH123" s="38">
        <v>134</v>
      </c>
      <c r="AI123" s="38">
        <v>0.63985000000000003</v>
      </c>
      <c r="AJ123" s="38">
        <v>0.02</v>
      </c>
      <c r="AK123" s="41">
        <v>10</v>
      </c>
      <c r="AL123" s="36">
        <v>53</v>
      </c>
      <c r="AM123" s="37">
        <v>9.1999999999999993</v>
      </c>
      <c r="AN123" s="38">
        <v>31</v>
      </c>
      <c r="AO123" s="38">
        <v>130</v>
      </c>
      <c r="AP123" s="38">
        <v>131</v>
      </c>
      <c r="AQ123" s="38">
        <v>0.62877000000000005</v>
      </c>
      <c r="AR123" s="38">
        <v>5.0000000000000001E-3</v>
      </c>
      <c r="AS123" s="41">
        <v>10</v>
      </c>
      <c r="AT123" s="36">
        <v>53</v>
      </c>
      <c r="AU123" s="37">
        <v>9.1999999999999993</v>
      </c>
      <c r="AV123" s="31">
        <v>31</v>
      </c>
      <c r="AW123" s="31">
        <v>136</v>
      </c>
      <c r="AX123" s="31">
        <v>145</v>
      </c>
      <c r="AY123" s="31">
        <v>0.61216999999999999</v>
      </c>
      <c r="AZ123" s="31">
        <v>5.0000000000000001E-3</v>
      </c>
      <c r="BA123" s="31">
        <v>1</v>
      </c>
      <c r="BB123" s="36">
        <v>51.8</v>
      </c>
      <c r="BC123" s="37">
        <v>9.1999999999999993</v>
      </c>
      <c r="BL123" s="20"/>
      <c r="BM123" s="4"/>
      <c r="BQ123" s="4"/>
      <c r="BR123" s="39">
        <v>37</v>
      </c>
      <c r="BS123" s="39">
        <v>128</v>
      </c>
      <c r="BT123" s="39">
        <v>131</v>
      </c>
      <c r="BU123" s="46">
        <v>128</v>
      </c>
      <c r="BV123" s="4">
        <v>365</v>
      </c>
      <c r="BZ123" s="4"/>
      <c r="CA123" s="39">
        <v>36</v>
      </c>
      <c r="CB123" s="39">
        <v>128</v>
      </c>
      <c r="CC123" s="39">
        <v>131</v>
      </c>
      <c r="CD123" s="46">
        <v>128</v>
      </c>
      <c r="CE123" s="4">
        <v>392</v>
      </c>
      <c r="CJ123" s="61">
        <v>38</v>
      </c>
      <c r="CK123" s="31">
        <v>128</v>
      </c>
      <c r="CL123" s="31">
        <v>131</v>
      </c>
      <c r="CM123" s="45">
        <v>128</v>
      </c>
      <c r="CN123" s="5">
        <v>397</v>
      </c>
      <c r="CO123" s="6"/>
    </row>
    <row r="124" spans="1:93" ht="15" customHeight="1">
      <c r="A124" s="2">
        <v>25</v>
      </c>
      <c r="B124" s="2" t="s">
        <v>113</v>
      </c>
      <c r="D124" s="32" t="s">
        <v>72</v>
      </c>
      <c r="E124" s="33" t="s">
        <v>72</v>
      </c>
      <c r="F124" s="1">
        <v>2023</v>
      </c>
      <c r="G124" s="1">
        <v>2</v>
      </c>
      <c r="H124" s="1">
        <v>23</v>
      </c>
      <c r="I124" s="1">
        <v>10</v>
      </c>
      <c r="J124" s="1">
        <v>27</v>
      </c>
      <c r="K124" s="2">
        <v>6</v>
      </c>
      <c r="L124" s="1">
        <v>2023</v>
      </c>
      <c r="M124" s="1">
        <v>2</v>
      </c>
      <c r="N124" s="1">
        <v>23</v>
      </c>
      <c r="O124" s="1">
        <v>10</v>
      </c>
      <c r="P124" s="1">
        <v>13</v>
      </c>
      <c r="Q124" s="2">
        <v>38</v>
      </c>
      <c r="R124" s="32">
        <v>3</v>
      </c>
      <c r="S124" s="32">
        <v>2003</v>
      </c>
      <c r="T124" s="32"/>
      <c r="U124" s="32" t="s">
        <v>78</v>
      </c>
      <c r="V124" s="32" t="s">
        <v>74</v>
      </c>
      <c r="W124" s="32" t="s">
        <v>72</v>
      </c>
      <c r="X124" s="32" t="s">
        <v>114</v>
      </c>
      <c r="Y124" s="33">
        <v>1</v>
      </c>
      <c r="Z124" s="33"/>
      <c r="AA124" s="33">
        <v>5</v>
      </c>
      <c r="AB124" s="33">
        <v>7</v>
      </c>
      <c r="AC124" s="32" t="s">
        <v>73</v>
      </c>
      <c r="AD124" s="32" t="s">
        <v>115</v>
      </c>
      <c r="AE124" s="33" t="s">
        <v>72</v>
      </c>
      <c r="AF124" s="34">
        <v>20</v>
      </c>
      <c r="AG124" s="34">
        <v>209</v>
      </c>
      <c r="AH124" s="34">
        <v>156</v>
      </c>
      <c r="AI124" s="34">
        <v>0.40394000000000002</v>
      </c>
      <c r="AJ124" s="34">
        <v>0.05</v>
      </c>
      <c r="AK124" s="40">
        <v>10</v>
      </c>
      <c r="AL124" s="32">
        <v>25.8</v>
      </c>
      <c r="AM124" s="33">
        <v>12.4</v>
      </c>
      <c r="AN124" s="34">
        <v>18</v>
      </c>
      <c r="AO124" s="34">
        <v>224</v>
      </c>
      <c r="AP124" s="34">
        <v>157</v>
      </c>
      <c r="AQ124" s="34">
        <v>0.36088999999999999</v>
      </c>
      <c r="AR124" s="34">
        <v>0.05</v>
      </c>
      <c r="AS124" s="40">
        <v>10</v>
      </c>
      <c r="AT124" s="32">
        <v>23.8</v>
      </c>
      <c r="AU124" s="33">
        <v>13.1</v>
      </c>
      <c r="AV124" s="31">
        <v>21</v>
      </c>
      <c r="AW124" s="31">
        <v>206</v>
      </c>
      <c r="AX124" s="31">
        <v>125</v>
      </c>
      <c r="AY124" s="31">
        <v>0.41225000000000001</v>
      </c>
      <c r="AZ124" s="31">
        <v>0.05</v>
      </c>
      <c r="BA124" s="31">
        <v>10</v>
      </c>
      <c r="BB124" s="32">
        <v>22.3</v>
      </c>
      <c r="BC124" s="33">
        <v>13.6</v>
      </c>
      <c r="BL124" s="13">
        <v>5</v>
      </c>
      <c r="BM124" s="2">
        <v>7</v>
      </c>
      <c r="BR124" s="31">
        <v>20</v>
      </c>
      <c r="BS124" s="31">
        <v>128</v>
      </c>
      <c r="BT124" s="31">
        <v>140</v>
      </c>
      <c r="BU124" s="45">
        <v>128</v>
      </c>
      <c r="BV124" s="2">
        <v>257</v>
      </c>
      <c r="CA124" s="31">
        <v>20</v>
      </c>
      <c r="CB124" s="31">
        <v>128</v>
      </c>
      <c r="CC124" s="31">
        <v>140</v>
      </c>
      <c r="CD124" s="45">
        <v>128</v>
      </c>
      <c r="CE124" s="2">
        <v>249</v>
      </c>
      <c r="CI124" s="1"/>
      <c r="CJ124" s="59">
        <v>20</v>
      </c>
      <c r="CK124" s="52">
        <v>128</v>
      </c>
      <c r="CL124" s="52">
        <v>140</v>
      </c>
      <c r="CM124" s="60">
        <v>128</v>
      </c>
      <c r="CN124" s="1">
        <v>257</v>
      </c>
    </row>
    <row r="125" spans="1:93" ht="15" customHeight="1">
      <c r="A125" s="2">
        <v>25</v>
      </c>
      <c r="D125" s="32"/>
      <c r="E125" s="33"/>
      <c r="R125" s="32"/>
      <c r="S125" s="32"/>
      <c r="T125" s="32"/>
      <c r="U125" s="32"/>
      <c r="V125" s="32"/>
      <c r="W125" s="32"/>
      <c r="X125" s="32"/>
      <c r="Y125" s="33"/>
      <c r="Z125" s="33"/>
      <c r="AA125" s="33"/>
      <c r="AB125" s="33"/>
      <c r="AC125" s="32"/>
      <c r="AD125" s="32"/>
      <c r="AE125" s="33"/>
      <c r="AF125" s="34">
        <v>17</v>
      </c>
      <c r="AG125" s="34">
        <v>230</v>
      </c>
      <c r="AH125" s="34">
        <v>122</v>
      </c>
      <c r="AI125" s="34">
        <v>0.34282000000000001</v>
      </c>
      <c r="AJ125" s="34">
        <v>0.05</v>
      </c>
      <c r="AK125" s="40">
        <v>10</v>
      </c>
      <c r="AL125" s="32">
        <v>25.5</v>
      </c>
      <c r="AM125" s="33">
        <v>12.4</v>
      </c>
      <c r="AN125" s="34">
        <v>18</v>
      </c>
      <c r="AO125" s="34">
        <v>223</v>
      </c>
      <c r="AP125" s="34">
        <v>147</v>
      </c>
      <c r="AQ125" s="34">
        <v>0.36330000000000001</v>
      </c>
      <c r="AR125" s="34">
        <v>0.05</v>
      </c>
      <c r="AS125" s="40">
        <v>10</v>
      </c>
      <c r="AT125" s="32">
        <v>22</v>
      </c>
      <c r="AU125" s="33">
        <v>13.4</v>
      </c>
      <c r="AV125" s="31">
        <v>20</v>
      </c>
      <c r="AW125" s="31">
        <v>211</v>
      </c>
      <c r="AX125" s="31">
        <v>127</v>
      </c>
      <c r="AY125" s="31">
        <v>0.39681</v>
      </c>
      <c r="AZ125" s="31">
        <v>0.02</v>
      </c>
      <c r="BA125" s="31">
        <v>5</v>
      </c>
      <c r="BB125" s="32">
        <v>22.9</v>
      </c>
      <c r="BC125" s="33">
        <v>13.8</v>
      </c>
      <c r="BR125" s="31">
        <v>26</v>
      </c>
      <c r="BS125" s="31">
        <v>128</v>
      </c>
      <c r="BT125" s="31">
        <v>146</v>
      </c>
      <c r="BU125" s="45">
        <v>128</v>
      </c>
      <c r="BV125" s="2">
        <v>247</v>
      </c>
      <c r="CA125" s="31">
        <v>26</v>
      </c>
      <c r="CB125" s="31">
        <v>128</v>
      </c>
      <c r="CC125" s="31">
        <v>146</v>
      </c>
      <c r="CD125" s="45">
        <v>128</v>
      </c>
      <c r="CE125" s="2">
        <v>382</v>
      </c>
      <c r="CI125" s="1"/>
      <c r="CJ125" s="61">
        <v>26</v>
      </c>
      <c r="CK125" s="31">
        <v>128</v>
      </c>
      <c r="CL125" s="31">
        <v>146</v>
      </c>
      <c r="CM125" s="45">
        <v>128</v>
      </c>
      <c r="CN125" s="1">
        <v>342</v>
      </c>
    </row>
    <row r="126" spans="1:93" ht="15" customHeight="1">
      <c r="A126" s="2">
        <v>25</v>
      </c>
      <c r="D126" s="32"/>
      <c r="E126" s="33"/>
      <c r="R126" s="32"/>
      <c r="S126" s="32"/>
      <c r="T126" s="32"/>
      <c r="U126" s="32"/>
      <c r="V126" s="32"/>
      <c r="W126" s="32"/>
      <c r="X126" s="32"/>
      <c r="Y126" s="33"/>
      <c r="Z126" s="33"/>
      <c r="AA126" s="33"/>
      <c r="AB126" s="33"/>
      <c r="AC126" s="32"/>
      <c r="AD126" s="32"/>
      <c r="AE126" s="33"/>
      <c r="AF126" s="34">
        <v>19</v>
      </c>
      <c r="AG126" s="34">
        <v>219</v>
      </c>
      <c r="AH126" s="34">
        <v>151</v>
      </c>
      <c r="AI126" s="34">
        <v>0.37517</v>
      </c>
      <c r="AJ126" s="34">
        <v>0.05</v>
      </c>
      <c r="AK126" s="40">
        <v>10</v>
      </c>
      <c r="AL126" s="32">
        <v>22.3</v>
      </c>
      <c r="AM126" s="33">
        <v>12.5</v>
      </c>
      <c r="AN126" s="34">
        <v>20</v>
      </c>
      <c r="AO126" s="34">
        <v>212</v>
      </c>
      <c r="AP126" s="34">
        <v>139</v>
      </c>
      <c r="AQ126" s="34">
        <v>0.39355000000000001</v>
      </c>
      <c r="AR126" s="34">
        <v>0.05</v>
      </c>
      <c r="AS126" s="40">
        <v>10</v>
      </c>
      <c r="AT126" s="32">
        <v>23.5</v>
      </c>
      <c r="AU126" s="33">
        <v>13.4</v>
      </c>
      <c r="AV126" s="31">
        <v>19</v>
      </c>
      <c r="AW126" s="31">
        <v>214</v>
      </c>
      <c r="AX126" s="31">
        <v>133</v>
      </c>
      <c r="AY126" s="31">
        <v>0.38999</v>
      </c>
      <c r="AZ126" s="31">
        <v>0.05</v>
      </c>
      <c r="BA126" s="31">
        <v>10</v>
      </c>
      <c r="BB126" s="32">
        <v>22</v>
      </c>
      <c r="BC126" s="33">
        <v>13.8</v>
      </c>
      <c r="BR126" s="31">
        <v>19</v>
      </c>
      <c r="BS126" s="31">
        <v>128</v>
      </c>
      <c r="BT126" s="31">
        <v>119</v>
      </c>
      <c r="BU126" s="45">
        <v>128</v>
      </c>
      <c r="BV126" s="2">
        <v>252</v>
      </c>
      <c r="CA126" s="31">
        <v>20</v>
      </c>
      <c r="CB126" s="31">
        <v>128</v>
      </c>
      <c r="CC126" s="31">
        <v>119</v>
      </c>
      <c r="CD126" s="45">
        <v>128</v>
      </c>
      <c r="CE126" s="2">
        <v>312</v>
      </c>
      <c r="CI126" s="1"/>
      <c r="CJ126" s="61">
        <v>19</v>
      </c>
      <c r="CK126" s="31">
        <v>128</v>
      </c>
      <c r="CL126" s="31">
        <v>119</v>
      </c>
      <c r="CM126" s="45">
        <v>128</v>
      </c>
      <c r="CN126" s="1">
        <v>347</v>
      </c>
    </row>
    <row r="127" spans="1:93" ht="15" customHeight="1">
      <c r="A127" s="2">
        <v>25</v>
      </c>
      <c r="D127" s="32"/>
      <c r="E127" s="33"/>
      <c r="R127" s="32"/>
      <c r="S127" s="32"/>
      <c r="T127" s="32"/>
      <c r="U127" s="32"/>
      <c r="V127" s="32"/>
      <c r="W127" s="32"/>
      <c r="X127" s="32"/>
      <c r="Y127" s="33"/>
      <c r="Z127" s="33"/>
      <c r="AA127" s="33"/>
      <c r="AB127" s="33"/>
      <c r="AC127" s="32"/>
      <c r="AD127" s="32"/>
      <c r="AE127" s="33"/>
      <c r="AF127" s="34">
        <v>19</v>
      </c>
      <c r="AG127" s="34">
        <v>220</v>
      </c>
      <c r="AH127" s="34">
        <v>160</v>
      </c>
      <c r="AI127" s="34">
        <v>0.37162000000000001</v>
      </c>
      <c r="AJ127" s="34">
        <v>0.05</v>
      </c>
      <c r="AK127" s="40">
        <v>10</v>
      </c>
      <c r="AL127" s="32">
        <v>26.1</v>
      </c>
      <c r="AM127" s="33">
        <v>11.5</v>
      </c>
      <c r="AN127" s="34">
        <v>20</v>
      </c>
      <c r="AO127" s="34">
        <v>208</v>
      </c>
      <c r="AP127" s="34">
        <v>145</v>
      </c>
      <c r="AQ127" s="34">
        <v>0.40659000000000001</v>
      </c>
      <c r="AR127" s="34">
        <v>0.05</v>
      </c>
      <c r="AS127" s="40">
        <v>10</v>
      </c>
      <c r="AT127" s="32">
        <v>24</v>
      </c>
      <c r="AU127" s="33">
        <v>13.1</v>
      </c>
      <c r="AV127" s="31">
        <v>20</v>
      </c>
      <c r="AW127" s="31">
        <v>210</v>
      </c>
      <c r="AX127" s="31">
        <v>141</v>
      </c>
      <c r="AY127" s="31">
        <v>0.4</v>
      </c>
      <c r="AZ127" s="31">
        <v>0.05</v>
      </c>
      <c r="BA127" s="31">
        <v>10</v>
      </c>
      <c r="BB127" s="32">
        <v>22.6</v>
      </c>
      <c r="BC127" s="33">
        <v>13.6</v>
      </c>
      <c r="BR127" s="31">
        <v>20</v>
      </c>
      <c r="BS127" s="31">
        <v>128</v>
      </c>
      <c r="BT127" s="31">
        <v>109</v>
      </c>
      <c r="BU127" s="45">
        <v>128</v>
      </c>
      <c r="BV127" s="2">
        <v>297</v>
      </c>
      <c r="CA127" s="31">
        <v>29</v>
      </c>
      <c r="CB127" s="31">
        <v>128</v>
      </c>
      <c r="CC127" s="31">
        <v>109</v>
      </c>
      <c r="CD127" s="45">
        <v>128</v>
      </c>
      <c r="CE127" s="2">
        <v>317</v>
      </c>
      <c r="CI127" s="1"/>
      <c r="CJ127" s="61">
        <v>24</v>
      </c>
      <c r="CK127" s="31">
        <v>128</v>
      </c>
      <c r="CL127" s="31">
        <v>109</v>
      </c>
      <c r="CM127" s="45">
        <v>128</v>
      </c>
      <c r="CN127" s="1">
        <v>342</v>
      </c>
    </row>
    <row r="128" spans="1:93" s="5" customFormat="1" ht="15" customHeight="1">
      <c r="A128" s="2">
        <v>25</v>
      </c>
      <c r="B128" s="4"/>
      <c r="D128" s="36"/>
      <c r="E128" s="37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2"/>
      <c r="R128" s="36"/>
      <c r="S128" s="36"/>
      <c r="T128" s="36"/>
      <c r="U128" s="36"/>
      <c r="V128" s="36"/>
      <c r="W128" s="36"/>
      <c r="X128" s="36"/>
      <c r="Y128" s="37"/>
      <c r="Z128" s="37"/>
      <c r="AA128" s="37"/>
      <c r="AB128" s="37"/>
      <c r="AC128" s="36"/>
      <c r="AD128" s="36"/>
      <c r="AE128" s="37"/>
      <c r="AF128" s="38">
        <v>18</v>
      </c>
      <c r="AG128" s="38">
        <v>223</v>
      </c>
      <c r="AH128" s="38">
        <v>164</v>
      </c>
      <c r="AI128" s="38">
        <v>0.3624</v>
      </c>
      <c r="AJ128" s="38">
        <v>0.05</v>
      </c>
      <c r="AK128" s="41">
        <v>10</v>
      </c>
      <c r="AL128" s="36">
        <v>25.2</v>
      </c>
      <c r="AM128" s="37">
        <v>12.2</v>
      </c>
      <c r="AN128" s="38">
        <v>21</v>
      </c>
      <c r="AO128" s="38">
        <v>205</v>
      </c>
      <c r="AP128" s="38">
        <v>134</v>
      </c>
      <c r="AQ128" s="38">
        <v>0.41559000000000001</v>
      </c>
      <c r="AR128" s="38">
        <v>0.05</v>
      </c>
      <c r="AS128" s="41">
        <v>10</v>
      </c>
      <c r="AT128" s="36">
        <v>24.6</v>
      </c>
      <c r="AU128" s="37">
        <v>13.1</v>
      </c>
      <c r="AV128" s="31">
        <v>19</v>
      </c>
      <c r="AW128" s="31">
        <v>219</v>
      </c>
      <c r="AX128" s="31">
        <v>164</v>
      </c>
      <c r="AY128" s="31">
        <v>0.37561</v>
      </c>
      <c r="AZ128" s="31">
        <v>0.05</v>
      </c>
      <c r="BA128" s="31">
        <v>10</v>
      </c>
      <c r="BB128" s="36">
        <v>22</v>
      </c>
      <c r="BC128" s="37">
        <v>13.6</v>
      </c>
      <c r="BL128" s="20"/>
      <c r="BM128" s="4"/>
      <c r="BQ128" s="4"/>
      <c r="BR128" s="39">
        <v>31</v>
      </c>
      <c r="BS128" s="39">
        <v>128</v>
      </c>
      <c r="BT128" s="39">
        <v>131</v>
      </c>
      <c r="BU128" s="46">
        <v>128</v>
      </c>
      <c r="BV128" s="4">
        <v>282</v>
      </c>
      <c r="BZ128" s="4"/>
      <c r="CA128" s="39">
        <v>31</v>
      </c>
      <c r="CB128" s="39">
        <v>128</v>
      </c>
      <c r="CC128" s="39">
        <v>131</v>
      </c>
      <c r="CD128" s="46">
        <v>128</v>
      </c>
      <c r="CE128" s="4">
        <v>317</v>
      </c>
      <c r="CJ128" s="64">
        <v>26</v>
      </c>
      <c r="CK128" s="39">
        <v>128</v>
      </c>
      <c r="CL128" s="39">
        <v>131</v>
      </c>
      <c r="CM128" s="46">
        <v>128</v>
      </c>
      <c r="CN128" s="5">
        <v>347</v>
      </c>
      <c r="CO128" s="6"/>
    </row>
    <row r="129" spans="1:93" ht="15" customHeight="1">
      <c r="A129" s="2">
        <v>26</v>
      </c>
      <c r="B129" s="2" t="s">
        <v>116</v>
      </c>
      <c r="C129" s="1" t="s">
        <v>117</v>
      </c>
      <c r="D129" s="32" t="s">
        <v>72</v>
      </c>
      <c r="E129" s="33" t="s">
        <v>72</v>
      </c>
      <c r="F129" s="1">
        <v>2023</v>
      </c>
      <c r="G129" s="1">
        <v>2</v>
      </c>
      <c r="H129" s="1">
        <v>23</v>
      </c>
      <c r="I129" s="1">
        <v>11</v>
      </c>
      <c r="J129" s="1">
        <v>43</v>
      </c>
      <c r="K129" s="2">
        <v>51</v>
      </c>
      <c r="L129" s="1">
        <v>2023</v>
      </c>
      <c r="M129" s="1">
        <v>2</v>
      </c>
      <c r="N129" s="1">
        <v>23</v>
      </c>
      <c r="O129" s="1">
        <v>11</v>
      </c>
      <c r="P129" s="1">
        <v>26</v>
      </c>
      <c r="Q129" s="2">
        <v>51</v>
      </c>
      <c r="R129" s="32">
        <v>1</v>
      </c>
      <c r="S129" s="32">
        <v>2003</v>
      </c>
      <c r="T129" s="32"/>
      <c r="U129" s="32" t="s">
        <v>73</v>
      </c>
      <c r="V129" s="32" t="s">
        <v>74</v>
      </c>
      <c r="W129" s="32" t="s">
        <v>74</v>
      </c>
      <c r="X129" s="32"/>
      <c r="Y129" s="33">
        <v>7</v>
      </c>
      <c r="Z129" s="33"/>
      <c r="AA129" s="33">
        <v>5</v>
      </c>
      <c r="AB129" s="33">
        <v>7</v>
      </c>
      <c r="AC129" s="32" t="s">
        <v>75</v>
      </c>
      <c r="AD129" s="32"/>
      <c r="AE129" s="33" t="s">
        <v>74</v>
      </c>
      <c r="AF129" s="34">
        <v>31</v>
      </c>
      <c r="AG129" s="34">
        <v>132</v>
      </c>
      <c r="AH129" s="34">
        <v>179</v>
      </c>
      <c r="AI129" s="34">
        <v>0.62226000000000004</v>
      </c>
      <c r="AJ129" s="34">
        <v>0.02</v>
      </c>
      <c r="AK129" s="40">
        <v>10</v>
      </c>
      <c r="AL129" s="32">
        <v>49</v>
      </c>
      <c r="AM129" s="33">
        <v>12.4</v>
      </c>
      <c r="AN129" s="34">
        <v>31</v>
      </c>
      <c r="AO129" s="34">
        <v>130</v>
      </c>
      <c r="AP129" s="34">
        <v>156</v>
      </c>
      <c r="AQ129" s="34">
        <v>0.63</v>
      </c>
      <c r="AR129" s="34">
        <v>5.0000000000000001E-3</v>
      </c>
      <c r="AS129" s="40">
        <v>1</v>
      </c>
      <c r="AT129" s="32">
        <v>49.5</v>
      </c>
      <c r="AU129" s="33">
        <v>11.3</v>
      </c>
      <c r="AV129" s="32"/>
      <c r="AW129" s="32"/>
      <c r="AX129" s="32"/>
      <c r="AY129" s="32"/>
      <c r="AZ129" s="32"/>
      <c r="BA129" s="33"/>
      <c r="BB129" s="32">
        <v>49.2</v>
      </c>
      <c r="BC129" s="33">
        <v>10.199999999999999</v>
      </c>
      <c r="BL129" s="13">
        <v>5</v>
      </c>
      <c r="BM129" s="2">
        <v>7</v>
      </c>
      <c r="BR129" s="31">
        <v>22</v>
      </c>
      <c r="BS129" s="31">
        <v>128</v>
      </c>
      <c r="BT129" s="31">
        <v>140</v>
      </c>
      <c r="BU129" s="45">
        <v>128</v>
      </c>
      <c r="BV129" s="2">
        <v>329</v>
      </c>
      <c r="CA129" s="31">
        <v>16</v>
      </c>
      <c r="CB129" s="31">
        <v>64</v>
      </c>
      <c r="CC129" s="31">
        <v>140</v>
      </c>
      <c r="CD129" s="45">
        <v>64</v>
      </c>
      <c r="CE129" s="2">
        <v>434</v>
      </c>
      <c r="CN129" s="1">
        <v>398</v>
      </c>
    </row>
    <row r="130" spans="1:93" ht="15" customHeight="1">
      <c r="A130" s="2">
        <v>26</v>
      </c>
      <c r="D130" s="32"/>
      <c r="E130" s="33"/>
      <c r="R130" s="32"/>
      <c r="S130" s="32"/>
      <c r="T130" s="32"/>
      <c r="U130" s="32"/>
      <c r="V130" s="32"/>
      <c r="W130" s="32"/>
      <c r="X130" s="32"/>
      <c r="Y130" s="33"/>
      <c r="Z130" s="33"/>
      <c r="AA130" s="33"/>
      <c r="AB130" s="33"/>
      <c r="AC130" s="32"/>
      <c r="AD130" s="32"/>
      <c r="AE130" s="33"/>
      <c r="AF130" s="34">
        <v>32</v>
      </c>
      <c r="AG130" s="34">
        <v>128</v>
      </c>
      <c r="AH130" s="34">
        <v>199</v>
      </c>
      <c r="AI130" s="34">
        <v>0.63414999999999999</v>
      </c>
      <c r="AJ130" s="34">
        <v>5.0000000000000001E-3</v>
      </c>
      <c r="AK130" s="40">
        <v>10</v>
      </c>
      <c r="AL130" s="32">
        <v>48.4</v>
      </c>
      <c r="AM130" s="33">
        <v>12.9</v>
      </c>
      <c r="AN130" s="34">
        <v>31</v>
      </c>
      <c r="AO130" s="34">
        <v>132</v>
      </c>
      <c r="AP130" s="34">
        <v>148</v>
      </c>
      <c r="AQ130" s="34">
        <v>0.62207999999999997</v>
      </c>
      <c r="AR130" s="34">
        <v>5.0000000000000001E-3</v>
      </c>
      <c r="AS130" s="40">
        <v>5</v>
      </c>
      <c r="AT130" s="32">
        <v>49.5</v>
      </c>
      <c r="AU130" s="33">
        <v>11.8</v>
      </c>
      <c r="AV130" s="32"/>
      <c r="AW130" s="32"/>
      <c r="AX130" s="32"/>
      <c r="AY130" s="32"/>
      <c r="AZ130" s="32"/>
      <c r="BA130" s="33"/>
      <c r="BB130" s="32">
        <v>50.1</v>
      </c>
      <c r="BC130" s="33">
        <v>10.4</v>
      </c>
      <c r="BR130" s="31">
        <v>24</v>
      </c>
      <c r="BS130" s="31">
        <v>128</v>
      </c>
      <c r="BT130" s="31">
        <v>146</v>
      </c>
      <c r="BU130" s="45">
        <v>128</v>
      </c>
      <c r="BV130" s="2">
        <v>321</v>
      </c>
      <c r="CA130" s="31">
        <v>16</v>
      </c>
      <c r="CB130" s="31">
        <v>64</v>
      </c>
      <c r="CC130" s="31">
        <v>146</v>
      </c>
      <c r="CD130" s="45">
        <v>64</v>
      </c>
      <c r="CE130" s="2">
        <v>459</v>
      </c>
      <c r="CN130" s="1">
        <v>396</v>
      </c>
    </row>
    <row r="131" spans="1:93" ht="15" customHeight="1">
      <c r="A131" s="2">
        <v>26</v>
      </c>
      <c r="D131" s="32"/>
      <c r="E131" s="33"/>
      <c r="R131" s="32"/>
      <c r="S131" s="32"/>
      <c r="T131" s="32"/>
      <c r="U131" s="32"/>
      <c r="V131" s="32"/>
      <c r="W131" s="32"/>
      <c r="X131" s="32"/>
      <c r="Y131" s="33"/>
      <c r="Z131" s="33"/>
      <c r="AA131" s="33"/>
      <c r="AB131" s="33"/>
      <c r="AC131" s="32"/>
      <c r="AD131" s="32"/>
      <c r="AE131" s="33"/>
      <c r="AF131" s="34">
        <v>32</v>
      </c>
      <c r="AG131" s="34">
        <v>128</v>
      </c>
      <c r="AH131" s="34">
        <v>163</v>
      </c>
      <c r="AI131" s="34">
        <v>0.63400999999999996</v>
      </c>
      <c r="AJ131" s="34">
        <v>0.02</v>
      </c>
      <c r="AK131" s="40">
        <v>10</v>
      </c>
      <c r="AL131" s="32">
        <v>48.4</v>
      </c>
      <c r="AM131" s="33">
        <v>10.9</v>
      </c>
      <c r="AN131" s="34">
        <v>31</v>
      </c>
      <c r="AO131" s="34">
        <v>130</v>
      </c>
      <c r="AP131" s="34">
        <v>152</v>
      </c>
      <c r="AQ131" s="34">
        <v>0.62922999999999996</v>
      </c>
      <c r="AR131" s="34">
        <v>5.0000000000000001E-3</v>
      </c>
      <c r="AS131" s="40">
        <v>1</v>
      </c>
      <c r="AT131" s="32">
        <v>49.5</v>
      </c>
      <c r="AU131" s="33">
        <v>11.5</v>
      </c>
      <c r="AV131" s="32"/>
      <c r="AW131" s="32"/>
      <c r="AX131" s="32"/>
      <c r="AY131" s="32"/>
      <c r="AZ131" s="32"/>
      <c r="BA131" s="33"/>
      <c r="BB131" s="32">
        <v>50.4</v>
      </c>
      <c r="BC131" s="33">
        <v>10.1</v>
      </c>
      <c r="BR131" s="31">
        <v>20</v>
      </c>
      <c r="BS131" s="31">
        <v>64</v>
      </c>
      <c r="BT131" s="31">
        <v>119</v>
      </c>
      <c r="BU131" s="45">
        <v>64</v>
      </c>
      <c r="BV131" s="2">
        <v>322</v>
      </c>
      <c r="CA131" s="31">
        <v>16</v>
      </c>
      <c r="CB131" s="31">
        <v>64</v>
      </c>
      <c r="CC131" s="31">
        <v>119</v>
      </c>
      <c r="CD131" s="45">
        <v>64</v>
      </c>
      <c r="CE131" s="2">
        <v>594</v>
      </c>
      <c r="CN131" s="1">
        <v>382</v>
      </c>
    </row>
    <row r="132" spans="1:93" ht="15" customHeight="1">
      <c r="A132" s="2">
        <v>26</v>
      </c>
      <c r="D132" s="32"/>
      <c r="E132" s="33"/>
      <c r="R132" s="32"/>
      <c r="S132" s="32"/>
      <c r="T132" s="32"/>
      <c r="U132" s="32"/>
      <c r="V132" s="32"/>
      <c r="W132" s="32"/>
      <c r="X132" s="32"/>
      <c r="Y132" s="33"/>
      <c r="Z132" s="33"/>
      <c r="AA132" s="33"/>
      <c r="AB132" s="33"/>
      <c r="AC132" s="32"/>
      <c r="AD132" s="32"/>
      <c r="AE132" s="33"/>
      <c r="AF132" s="34">
        <v>32</v>
      </c>
      <c r="AG132" s="34">
        <v>126</v>
      </c>
      <c r="AH132" s="34">
        <v>155</v>
      </c>
      <c r="AI132" s="34">
        <v>0.64</v>
      </c>
      <c r="AJ132" s="34">
        <v>0.02</v>
      </c>
      <c r="AK132" s="40">
        <v>10</v>
      </c>
      <c r="AL132" s="32">
        <v>48.7</v>
      </c>
      <c r="AM132" s="33">
        <v>12.5</v>
      </c>
      <c r="AN132" s="34">
        <v>31</v>
      </c>
      <c r="AO132" s="34">
        <v>130</v>
      </c>
      <c r="AP132" s="34">
        <v>155</v>
      </c>
      <c r="AQ132" s="34">
        <v>0.62958999999999998</v>
      </c>
      <c r="AR132" s="34">
        <v>5.0000000000000001E-3</v>
      </c>
      <c r="AS132" s="40">
        <v>1</v>
      </c>
      <c r="AT132" s="32">
        <v>49.5</v>
      </c>
      <c r="AU132" s="33">
        <v>11.3</v>
      </c>
      <c r="AV132" s="32"/>
      <c r="AW132" s="32"/>
      <c r="AX132" s="32"/>
      <c r="AY132" s="32"/>
      <c r="AZ132" s="32"/>
      <c r="BA132" s="33"/>
      <c r="BB132" s="32">
        <v>50.4</v>
      </c>
      <c r="BC132" s="33">
        <v>10.199999999999999</v>
      </c>
      <c r="BR132" s="31">
        <v>19</v>
      </c>
      <c r="BS132" s="31">
        <v>64</v>
      </c>
      <c r="BT132" s="31">
        <v>109</v>
      </c>
      <c r="BU132" s="45">
        <v>64</v>
      </c>
      <c r="BV132" s="2">
        <v>307</v>
      </c>
      <c r="CA132" s="31">
        <v>17</v>
      </c>
      <c r="CB132" s="31">
        <v>64</v>
      </c>
      <c r="CC132" s="31">
        <v>109</v>
      </c>
      <c r="CD132" s="45">
        <v>64</v>
      </c>
      <c r="CE132" s="2">
        <v>573</v>
      </c>
      <c r="CN132" s="1">
        <v>412</v>
      </c>
    </row>
    <row r="133" spans="1:93" s="5" customFormat="1" ht="15" customHeight="1">
      <c r="A133" s="2">
        <v>26</v>
      </c>
      <c r="B133" s="4"/>
      <c r="D133" s="36"/>
      <c r="E133" s="37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2"/>
      <c r="R133" s="36"/>
      <c r="S133" s="36"/>
      <c r="T133" s="36"/>
      <c r="U133" s="36"/>
      <c r="V133" s="36"/>
      <c r="W133" s="36"/>
      <c r="X133" s="36"/>
      <c r="Y133" s="37"/>
      <c r="Z133" s="37"/>
      <c r="AA133" s="37"/>
      <c r="AB133" s="37"/>
      <c r="AC133" s="36"/>
      <c r="AD133" s="36"/>
      <c r="AE133" s="37"/>
      <c r="AF133" s="38">
        <v>31</v>
      </c>
      <c r="AG133" s="38">
        <v>130</v>
      </c>
      <c r="AH133" s="38">
        <v>169</v>
      </c>
      <c r="AI133" s="38">
        <v>0.62734999999999996</v>
      </c>
      <c r="AJ133" s="38">
        <v>5.0000000000000001E-3</v>
      </c>
      <c r="AK133" s="41">
        <v>1</v>
      </c>
      <c r="AL133" s="36">
        <v>49</v>
      </c>
      <c r="AM133" s="37">
        <v>12.2</v>
      </c>
      <c r="AN133" s="38">
        <v>31</v>
      </c>
      <c r="AO133" s="38">
        <v>130</v>
      </c>
      <c r="AP133" s="38">
        <v>162</v>
      </c>
      <c r="AQ133" s="38">
        <v>0.62792000000000003</v>
      </c>
      <c r="AR133" s="38">
        <v>5.0000000000000001E-3</v>
      </c>
      <c r="AS133" s="41">
        <v>1</v>
      </c>
      <c r="AT133" s="36">
        <v>49.5</v>
      </c>
      <c r="AU133" s="37">
        <v>11.1</v>
      </c>
      <c r="AV133" s="36"/>
      <c r="AW133" s="36"/>
      <c r="AX133" s="36"/>
      <c r="AY133" s="36"/>
      <c r="AZ133" s="36"/>
      <c r="BA133" s="37"/>
      <c r="BB133" s="36">
        <v>51</v>
      </c>
      <c r="BC133" s="37">
        <v>10.1</v>
      </c>
      <c r="BL133" s="20"/>
      <c r="BM133" s="4"/>
      <c r="BQ133" s="4"/>
      <c r="BR133" s="39">
        <v>15</v>
      </c>
      <c r="BS133" s="39">
        <v>64</v>
      </c>
      <c r="BT133" s="39">
        <v>131</v>
      </c>
      <c r="BU133" s="46">
        <v>64</v>
      </c>
      <c r="BV133" s="4">
        <v>332</v>
      </c>
      <c r="BZ133" s="4"/>
      <c r="CA133" s="39">
        <v>16</v>
      </c>
      <c r="CB133" s="39">
        <v>64</v>
      </c>
      <c r="CC133" s="39">
        <v>131</v>
      </c>
      <c r="CD133" s="46">
        <v>64</v>
      </c>
      <c r="CE133" s="4">
        <v>466</v>
      </c>
      <c r="CI133" s="4"/>
      <c r="CJ133" s="1"/>
      <c r="CK133" s="1"/>
      <c r="CL133" s="1"/>
      <c r="CM133" s="2"/>
      <c r="CN133" s="5">
        <v>412</v>
      </c>
      <c r="CO133" s="6"/>
    </row>
    <row r="134" spans="1:93" ht="15" customHeight="1">
      <c r="A134" s="2">
        <v>27</v>
      </c>
      <c r="B134" s="2" t="s">
        <v>118</v>
      </c>
      <c r="D134" s="32" t="s">
        <v>72</v>
      </c>
      <c r="E134" s="33" t="s">
        <v>72</v>
      </c>
      <c r="F134" s="1">
        <v>2023</v>
      </c>
      <c r="G134" s="1">
        <v>2</v>
      </c>
      <c r="H134" s="1">
        <v>23</v>
      </c>
      <c r="I134" s="1">
        <v>14</v>
      </c>
      <c r="J134" s="1">
        <v>1</v>
      </c>
      <c r="K134" s="2">
        <v>2</v>
      </c>
      <c r="L134" s="1">
        <v>2023</v>
      </c>
      <c r="M134" s="1">
        <v>2</v>
      </c>
      <c r="N134" s="1">
        <v>23</v>
      </c>
      <c r="O134" s="1">
        <v>13</v>
      </c>
      <c r="P134" s="1">
        <v>50</v>
      </c>
      <c r="Q134" s="2">
        <v>11</v>
      </c>
      <c r="R134" s="32">
        <v>4</v>
      </c>
      <c r="S134" s="32">
        <v>2001</v>
      </c>
      <c r="T134" s="32"/>
      <c r="U134" s="32" t="s">
        <v>73</v>
      </c>
      <c r="V134" s="32" t="s">
        <v>74</v>
      </c>
      <c r="W134" s="32" t="s">
        <v>74</v>
      </c>
      <c r="X134" s="32"/>
      <c r="Y134" s="33">
        <v>12</v>
      </c>
      <c r="Z134" s="33"/>
      <c r="AA134" s="33">
        <v>5</v>
      </c>
      <c r="AB134" s="33">
        <v>7</v>
      </c>
      <c r="AC134" s="32" t="s">
        <v>75</v>
      </c>
      <c r="AD134" s="32"/>
      <c r="AE134" s="33" t="s">
        <v>72</v>
      </c>
      <c r="AF134" s="34">
        <v>30</v>
      </c>
      <c r="AG134" s="34">
        <v>140</v>
      </c>
      <c r="AH134" s="34">
        <v>48</v>
      </c>
      <c r="AI134" s="34">
        <v>0.60048000000000001</v>
      </c>
      <c r="AJ134" s="34">
        <v>0.05</v>
      </c>
      <c r="AK134" s="40">
        <v>10</v>
      </c>
      <c r="AL134" s="32">
        <v>46.7</v>
      </c>
      <c r="AM134" s="33">
        <v>12</v>
      </c>
      <c r="AN134" s="34">
        <v>34</v>
      </c>
      <c r="AO134" s="34">
        <v>114</v>
      </c>
      <c r="AP134" s="34">
        <v>168</v>
      </c>
      <c r="AQ134" s="34">
        <v>0.67496</v>
      </c>
      <c r="AR134" s="34">
        <v>0.05</v>
      </c>
      <c r="AS134" s="40">
        <v>10</v>
      </c>
      <c r="AT134" s="32">
        <v>47.2</v>
      </c>
      <c r="AU134" s="33">
        <v>9.4</v>
      </c>
      <c r="AV134" s="31">
        <v>34</v>
      </c>
      <c r="AW134" s="31">
        <v>115</v>
      </c>
      <c r="AX134" s="31">
        <v>47</v>
      </c>
      <c r="AY134" s="31">
        <v>0.67003999999999997</v>
      </c>
      <c r="AZ134" s="31">
        <v>0.05</v>
      </c>
      <c r="BA134" s="31">
        <v>10</v>
      </c>
      <c r="BB134" s="32">
        <v>45.8</v>
      </c>
      <c r="BC134" s="33">
        <v>8.8000000000000007</v>
      </c>
      <c r="BL134" s="13">
        <v>5</v>
      </c>
      <c r="BM134" s="2">
        <v>7</v>
      </c>
      <c r="BR134" s="31">
        <v>40</v>
      </c>
      <c r="BS134" s="31">
        <v>128</v>
      </c>
      <c r="BT134" s="31">
        <v>140</v>
      </c>
      <c r="BU134" s="45">
        <v>128</v>
      </c>
      <c r="BV134" s="2">
        <v>447</v>
      </c>
      <c r="CA134" s="31">
        <v>40</v>
      </c>
      <c r="CB134" s="31">
        <v>128</v>
      </c>
      <c r="CC134" s="31">
        <v>140</v>
      </c>
      <c r="CD134" s="45">
        <v>128</v>
      </c>
      <c r="CE134" s="2">
        <v>532</v>
      </c>
      <c r="CI134" s="1"/>
      <c r="CJ134" s="59">
        <v>34</v>
      </c>
      <c r="CK134" s="52">
        <v>128</v>
      </c>
      <c r="CL134" s="52">
        <v>134</v>
      </c>
      <c r="CM134" s="60">
        <v>128</v>
      </c>
      <c r="CN134" s="1">
        <v>382</v>
      </c>
    </row>
    <row r="135" spans="1:93" ht="15" customHeight="1">
      <c r="A135" s="2">
        <v>27</v>
      </c>
      <c r="D135" s="32"/>
      <c r="E135" s="33"/>
      <c r="R135" s="32"/>
      <c r="S135" s="32"/>
      <c r="T135" s="32"/>
      <c r="U135" s="32"/>
      <c r="V135" s="32"/>
      <c r="W135" s="32"/>
      <c r="X135" s="32"/>
      <c r="Y135" s="33"/>
      <c r="Z135" s="33"/>
      <c r="AA135" s="33"/>
      <c r="AB135" s="33"/>
      <c r="AC135" s="32"/>
      <c r="AD135" s="32"/>
      <c r="AE135" s="33"/>
      <c r="AF135" s="34">
        <v>29</v>
      </c>
      <c r="AG135" s="34">
        <v>145</v>
      </c>
      <c r="AH135" s="34">
        <v>92</v>
      </c>
      <c r="AI135" s="34">
        <v>0.58584000000000003</v>
      </c>
      <c r="AJ135" s="34">
        <v>0.05</v>
      </c>
      <c r="AK135" s="40">
        <v>10</v>
      </c>
      <c r="AL135" s="32">
        <v>46.7</v>
      </c>
      <c r="AM135" s="33">
        <v>10.199999999999999</v>
      </c>
      <c r="AN135" s="34">
        <v>32</v>
      </c>
      <c r="AO135" s="34">
        <v>126</v>
      </c>
      <c r="AP135" s="34">
        <v>142</v>
      </c>
      <c r="AQ135" s="34">
        <v>0.64044000000000001</v>
      </c>
      <c r="AR135" s="34">
        <v>0.05</v>
      </c>
      <c r="AS135" s="40">
        <v>10</v>
      </c>
      <c r="AT135" s="32">
        <v>49.2</v>
      </c>
      <c r="AU135" s="33">
        <v>7.9</v>
      </c>
      <c r="AV135" s="31">
        <v>31</v>
      </c>
      <c r="AW135" s="31">
        <v>132</v>
      </c>
      <c r="AX135" s="31">
        <v>39</v>
      </c>
      <c r="AY135" s="31">
        <v>0.62324000000000002</v>
      </c>
      <c r="AZ135" s="31">
        <v>0.05</v>
      </c>
      <c r="BA135" s="31">
        <v>10</v>
      </c>
      <c r="BB135" s="32">
        <v>49.8</v>
      </c>
      <c r="BC135" s="33">
        <v>9.4</v>
      </c>
      <c r="BR135" s="31">
        <v>20</v>
      </c>
      <c r="BS135" s="31">
        <v>128</v>
      </c>
      <c r="BT135" s="31">
        <v>146</v>
      </c>
      <c r="BU135" s="45">
        <v>128</v>
      </c>
      <c r="BV135" s="2">
        <v>557</v>
      </c>
      <c r="CA135" s="31">
        <v>26</v>
      </c>
      <c r="CB135" s="31">
        <v>128</v>
      </c>
      <c r="CC135" s="31">
        <v>146</v>
      </c>
      <c r="CD135" s="45">
        <v>128</v>
      </c>
      <c r="CE135" s="2">
        <v>582</v>
      </c>
      <c r="CI135" s="1"/>
      <c r="CJ135" s="61">
        <v>20</v>
      </c>
      <c r="CK135" s="31">
        <v>128</v>
      </c>
      <c r="CL135" s="31">
        <v>120</v>
      </c>
      <c r="CM135" s="45">
        <v>128</v>
      </c>
      <c r="CN135" s="1">
        <v>432</v>
      </c>
    </row>
    <row r="136" spans="1:93" ht="15" customHeight="1">
      <c r="A136" s="2">
        <v>27</v>
      </c>
      <c r="D136" s="32"/>
      <c r="E136" s="33"/>
      <c r="R136" s="32"/>
      <c r="S136" s="32"/>
      <c r="T136" s="32"/>
      <c r="U136" s="32"/>
      <c r="V136" s="32"/>
      <c r="W136" s="32"/>
      <c r="X136" s="32"/>
      <c r="Y136" s="33"/>
      <c r="Z136" s="33"/>
      <c r="AA136" s="33"/>
      <c r="AB136" s="33"/>
      <c r="AC136" s="32"/>
      <c r="AD136" s="32"/>
      <c r="AE136" s="33"/>
      <c r="AF136" s="34">
        <v>30</v>
      </c>
      <c r="AG136" s="34">
        <v>142</v>
      </c>
      <c r="AH136" s="34">
        <v>115</v>
      </c>
      <c r="AI136" s="34">
        <v>0.59321999999999997</v>
      </c>
      <c r="AJ136" s="34">
        <v>0.05</v>
      </c>
      <c r="AK136" s="40">
        <v>10</v>
      </c>
      <c r="AL136" s="32">
        <v>51.5</v>
      </c>
      <c r="AM136" s="33">
        <v>8.1</v>
      </c>
      <c r="AN136" s="34">
        <v>32</v>
      </c>
      <c r="AO136" s="34">
        <v>126</v>
      </c>
      <c r="AP136" s="34">
        <v>179</v>
      </c>
      <c r="AQ136" s="34">
        <v>0.64071</v>
      </c>
      <c r="AR136" s="34">
        <v>0.05</v>
      </c>
      <c r="AS136" s="40">
        <v>10</v>
      </c>
      <c r="AT136" s="32">
        <v>51.5</v>
      </c>
      <c r="AU136" s="33">
        <v>7.8</v>
      </c>
      <c r="AV136" s="31">
        <v>33</v>
      </c>
      <c r="AW136" s="31">
        <v>119</v>
      </c>
      <c r="AX136" s="31">
        <v>50</v>
      </c>
      <c r="AY136" s="31">
        <v>0.65893999999999997</v>
      </c>
      <c r="AZ136" s="31">
        <v>0.05</v>
      </c>
      <c r="BA136" s="31">
        <v>10</v>
      </c>
      <c r="BB136" s="32">
        <v>51.5</v>
      </c>
      <c r="BC136" s="33">
        <v>8.3000000000000007</v>
      </c>
      <c r="BR136" s="31">
        <v>20</v>
      </c>
      <c r="BS136" s="31">
        <v>128</v>
      </c>
      <c r="BT136" s="31">
        <v>119</v>
      </c>
      <c r="BU136" s="45">
        <v>128</v>
      </c>
      <c r="BV136" s="2">
        <v>919</v>
      </c>
      <c r="CA136" s="31">
        <v>39</v>
      </c>
      <c r="CB136" s="31">
        <v>128</v>
      </c>
      <c r="CC136" s="31">
        <v>119</v>
      </c>
      <c r="CD136" s="45">
        <v>128</v>
      </c>
      <c r="CE136" s="2">
        <v>582</v>
      </c>
      <c r="CI136" s="1"/>
      <c r="CJ136" s="61">
        <v>23</v>
      </c>
      <c r="CK136" s="31">
        <v>128</v>
      </c>
      <c r="CL136" s="31">
        <v>123</v>
      </c>
      <c r="CM136" s="45">
        <v>128</v>
      </c>
      <c r="CN136" s="1">
        <v>457</v>
      </c>
    </row>
    <row r="137" spans="1:93" ht="15" customHeight="1">
      <c r="A137" s="2">
        <v>27</v>
      </c>
      <c r="D137" s="32"/>
      <c r="E137" s="33"/>
      <c r="R137" s="32"/>
      <c r="S137" s="32"/>
      <c r="T137" s="32"/>
      <c r="U137" s="32"/>
      <c r="V137" s="32"/>
      <c r="W137" s="32"/>
      <c r="X137" s="32"/>
      <c r="Y137" s="33"/>
      <c r="Z137" s="33"/>
      <c r="AA137" s="33"/>
      <c r="AB137" s="33"/>
      <c r="AC137" s="32"/>
      <c r="AD137" s="32"/>
      <c r="AE137" s="33"/>
      <c r="AF137" s="34">
        <v>30</v>
      </c>
      <c r="AG137" s="34">
        <v>139</v>
      </c>
      <c r="AH137" s="34">
        <v>125</v>
      </c>
      <c r="AI137" s="34">
        <v>0.60392000000000001</v>
      </c>
      <c r="AJ137" s="34">
        <v>0.05</v>
      </c>
      <c r="AK137" s="40">
        <v>10</v>
      </c>
      <c r="AL137" s="32">
        <v>46.4</v>
      </c>
      <c r="AM137" s="33">
        <v>11.3</v>
      </c>
      <c r="AN137" s="34">
        <v>32</v>
      </c>
      <c r="AO137" s="34">
        <v>128</v>
      </c>
      <c r="AP137" s="34">
        <v>91</v>
      </c>
      <c r="AQ137" s="34">
        <v>0.63539000000000001</v>
      </c>
      <c r="AR137" s="34">
        <v>0.05</v>
      </c>
      <c r="AS137" s="40">
        <v>10</v>
      </c>
      <c r="AT137" s="32">
        <v>49.5</v>
      </c>
      <c r="AU137" s="33">
        <v>15.5</v>
      </c>
      <c r="AV137" s="31">
        <v>32</v>
      </c>
      <c r="AW137" s="31">
        <v>126</v>
      </c>
      <c r="AX137" s="31">
        <v>39</v>
      </c>
      <c r="AY137" s="31">
        <v>0.64046000000000003</v>
      </c>
      <c r="AZ137" s="31">
        <v>0.05</v>
      </c>
      <c r="BA137" s="31">
        <v>10</v>
      </c>
      <c r="BB137" s="32">
        <v>48.7</v>
      </c>
      <c r="BC137" s="33">
        <v>6.7</v>
      </c>
      <c r="BR137" s="31">
        <v>29</v>
      </c>
      <c r="BS137" s="31">
        <v>128</v>
      </c>
      <c r="BT137" s="31">
        <v>109</v>
      </c>
      <c r="BU137" s="45">
        <v>128</v>
      </c>
      <c r="BV137" s="2">
        <v>1022</v>
      </c>
      <c r="CA137" s="31">
        <v>29</v>
      </c>
      <c r="CB137" s="31">
        <v>128</v>
      </c>
      <c r="CC137" s="31">
        <v>109</v>
      </c>
      <c r="CD137" s="45">
        <v>128</v>
      </c>
      <c r="CE137" s="2">
        <v>897</v>
      </c>
      <c r="CI137" s="1"/>
      <c r="CJ137" s="61">
        <v>39</v>
      </c>
      <c r="CK137" s="31">
        <v>128</v>
      </c>
      <c r="CL137" s="31">
        <v>139</v>
      </c>
      <c r="CM137" s="45">
        <v>128</v>
      </c>
      <c r="CN137" s="1">
        <v>432</v>
      </c>
    </row>
    <row r="138" spans="1:93" s="5" customFormat="1" ht="15" customHeight="1">
      <c r="A138" s="2">
        <v>27</v>
      </c>
      <c r="B138" s="4"/>
      <c r="D138" s="36"/>
      <c r="E138" s="37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2"/>
      <c r="R138" s="36"/>
      <c r="S138" s="36"/>
      <c r="T138" s="36"/>
      <c r="U138" s="36"/>
      <c r="V138" s="36"/>
      <c r="W138" s="36"/>
      <c r="X138" s="36"/>
      <c r="Y138" s="37"/>
      <c r="Z138" s="37"/>
      <c r="AA138" s="37"/>
      <c r="AB138" s="37"/>
      <c r="AC138" s="36"/>
      <c r="AD138" s="36"/>
      <c r="AE138" s="37"/>
      <c r="AF138" s="38">
        <v>30</v>
      </c>
      <c r="AG138" s="38">
        <v>143</v>
      </c>
      <c r="AH138" s="38">
        <v>120</v>
      </c>
      <c r="AI138" s="38">
        <v>0.59023999999999999</v>
      </c>
      <c r="AJ138" s="38">
        <v>0.05</v>
      </c>
      <c r="AK138" s="41">
        <v>10</v>
      </c>
      <c r="AL138" s="36">
        <v>51.2</v>
      </c>
      <c r="AM138" s="37">
        <v>8.1</v>
      </c>
      <c r="AN138" s="38">
        <v>31</v>
      </c>
      <c r="AO138" s="38">
        <v>133</v>
      </c>
      <c r="AP138" s="38">
        <v>93</v>
      </c>
      <c r="AQ138" s="38">
        <v>0.62138000000000004</v>
      </c>
      <c r="AR138" s="38">
        <v>0.05</v>
      </c>
      <c r="AS138" s="41">
        <v>10</v>
      </c>
      <c r="AT138" s="36">
        <v>53</v>
      </c>
      <c r="AU138" s="37">
        <v>9.4</v>
      </c>
      <c r="AV138" s="31">
        <v>31</v>
      </c>
      <c r="AW138" s="31">
        <v>135</v>
      </c>
      <c r="AX138" s="31">
        <v>95</v>
      </c>
      <c r="AY138" s="31">
        <v>0.61292999999999997</v>
      </c>
      <c r="AZ138" s="31">
        <v>0.05</v>
      </c>
      <c r="BA138" s="31">
        <v>10</v>
      </c>
      <c r="BB138" s="36">
        <v>51</v>
      </c>
      <c r="BC138" s="37">
        <v>8.5</v>
      </c>
      <c r="BL138" s="20"/>
      <c r="BM138" s="4"/>
      <c r="BQ138" s="4"/>
      <c r="BR138" s="39">
        <v>31</v>
      </c>
      <c r="BS138" s="39">
        <v>128</v>
      </c>
      <c r="BT138" s="39">
        <v>131</v>
      </c>
      <c r="BU138" s="46">
        <v>128</v>
      </c>
      <c r="BV138" s="4">
        <v>907</v>
      </c>
      <c r="BZ138" s="4"/>
      <c r="CA138" s="39">
        <v>31</v>
      </c>
      <c r="CB138" s="39">
        <v>128</v>
      </c>
      <c r="CC138" s="39">
        <v>131</v>
      </c>
      <c r="CD138" s="46">
        <v>128</v>
      </c>
      <c r="CE138" s="4">
        <v>1022</v>
      </c>
      <c r="CJ138" s="61">
        <v>27</v>
      </c>
      <c r="CK138" s="31">
        <v>128</v>
      </c>
      <c r="CL138" s="31">
        <v>107</v>
      </c>
      <c r="CM138" s="45">
        <v>128</v>
      </c>
      <c r="CN138" s="5">
        <v>457</v>
      </c>
      <c r="CO138" s="6"/>
    </row>
    <row r="139" spans="1:93" ht="15" customHeight="1">
      <c r="A139" s="2">
        <v>28</v>
      </c>
      <c r="B139" s="2" t="s">
        <v>119</v>
      </c>
      <c r="C139" s="1" t="s">
        <v>120</v>
      </c>
      <c r="D139" s="32" t="s">
        <v>72</v>
      </c>
      <c r="E139" s="33" t="s">
        <v>72</v>
      </c>
      <c r="F139" s="1">
        <v>2023</v>
      </c>
      <c r="G139" s="1">
        <v>2</v>
      </c>
      <c r="H139" s="1">
        <v>23</v>
      </c>
      <c r="I139" s="1">
        <v>15</v>
      </c>
      <c r="J139" s="1">
        <v>23</v>
      </c>
      <c r="K139" s="2">
        <v>35</v>
      </c>
      <c r="L139" s="1">
        <v>2023</v>
      </c>
      <c r="M139" s="1">
        <v>2</v>
      </c>
      <c r="N139" s="1">
        <v>23</v>
      </c>
      <c r="O139" s="1">
        <v>15</v>
      </c>
      <c r="P139" s="1">
        <v>10</v>
      </c>
      <c r="Q139" s="2">
        <v>20</v>
      </c>
      <c r="R139" s="32">
        <v>4</v>
      </c>
      <c r="S139" s="32">
        <v>1994</v>
      </c>
      <c r="T139" s="32"/>
      <c r="U139" s="32" t="s">
        <v>78</v>
      </c>
      <c r="V139" s="32" t="s">
        <v>74</v>
      </c>
      <c r="W139" s="32" t="s">
        <v>74</v>
      </c>
      <c r="X139" s="32"/>
      <c r="Y139" s="33">
        <v>13</v>
      </c>
      <c r="Z139" s="33" t="s">
        <v>121</v>
      </c>
      <c r="AA139" s="33">
        <v>5</v>
      </c>
      <c r="AB139" s="33">
        <v>7</v>
      </c>
      <c r="AC139" s="32" t="s">
        <v>75</v>
      </c>
      <c r="AD139" s="32"/>
      <c r="AE139" s="33" t="s">
        <v>74</v>
      </c>
      <c r="AF139" s="34">
        <v>30</v>
      </c>
      <c r="AG139" s="34">
        <v>143</v>
      </c>
      <c r="AH139" s="34">
        <v>72</v>
      </c>
      <c r="AI139" s="34">
        <v>0.59265999999999996</v>
      </c>
      <c r="AJ139" s="34">
        <v>0.05</v>
      </c>
      <c r="AK139" s="40">
        <v>10</v>
      </c>
      <c r="AL139" s="32">
        <v>47.2</v>
      </c>
      <c r="AM139" s="33">
        <v>15.9</v>
      </c>
      <c r="AN139" s="34">
        <v>30</v>
      </c>
      <c r="AO139" s="34">
        <v>137</v>
      </c>
      <c r="AP139" s="34">
        <v>97</v>
      </c>
      <c r="AQ139" s="34">
        <v>0.60929</v>
      </c>
      <c r="AR139" s="34">
        <v>0.05</v>
      </c>
      <c r="AS139" s="40">
        <v>10</v>
      </c>
      <c r="AT139" s="32">
        <v>44.4</v>
      </c>
      <c r="AU139" s="33">
        <v>10.199999999999999</v>
      </c>
      <c r="AV139" s="31">
        <v>31</v>
      </c>
      <c r="AW139" s="31">
        <v>135</v>
      </c>
      <c r="AX139" s="31">
        <v>111</v>
      </c>
      <c r="AY139" s="31">
        <v>0.61514000000000002</v>
      </c>
      <c r="AZ139" s="31">
        <v>0.05</v>
      </c>
      <c r="BA139" s="31">
        <v>10</v>
      </c>
      <c r="BB139" s="32">
        <v>49.8</v>
      </c>
      <c r="BC139" s="33">
        <v>9.9</v>
      </c>
      <c r="BL139" s="13">
        <v>5</v>
      </c>
      <c r="BM139" s="2">
        <v>7</v>
      </c>
      <c r="BR139" s="31">
        <v>40</v>
      </c>
      <c r="BS139" s="31">
        <v>128</v>
      </c>
      <c r="BT139" s="31">
        <v>120</v>
      </c>
      <c r="BU139" s="45">
        <v>128</v>
      </c>
      <c r="BV139" s="2">
        <v>304</v>
      </c>
      <c r="CA139" s="31">
        <v>35</v>
      </c>
      <c r="CB139" s="31">
        <v>128</v>
      </c>
      <c r="CC139" s="31">
        <v>140</v>
      </c>
      <c r="CD139" s="45">
        <v>128</v>
      </c>
      <c r="CE139" s="2">
        <v>282</v>
      </c>
      <c r="CI139" s="1"/>
      <c r="CJ139" s="59">
        <v>40</v>
      </c>
      <c r="CK139" s="52">
        <v>128</v>
      </c>
      <c r="CL139" s="52">
        <v>140</v>
      </c>
      <c r="CM139" s="60">
        <v>128</v>
      </c>
      <c r="CN139" s="1">
        <v>432</v>
      </c>
    </row>
    <row r="140" spans="1:93" ht="15" customHeight="1">
      <c r="A140" s="2">
        <v>28</v>
      </c>
      <c r="C140" s="1" t="s">
        <v>122</v>
      </c>
      <c r="D140" s="32"/>
      <c r="E140" s="33"/>
      <c r="R140" s="32"/>
      <c r="S140" s="32"/>
      <c r="T140" s="32"/>
      <c r="U140" s="32"/>
      <c r="V140" s="32"/>
      <c r="W140" s="32"/>
      <c r="X140" s="32"/>
      <c r="Y140" s="33"/>
      <c r="Z140" s="33"/>
      <c r="AA140" s="33"/>
      <c r="AB140" s="33"/>
      <c r="AC140" s="32"/>
      <c r="AD140" s="32"/>
      <c r="AE140" s="33"/>
      <c r="AF140" s="34">
        <v>30</v>
      </c>
      <c r="AG140" s="34">
        <v>140</v>
      </c>
      <c r="AH140" s="34">
        <v>100</v>
      </c>
      <c r="AI140" s="34">
        <v>0.59872000000000003</v>
      </c>
      <c r="AJ140" s="34">
        <v>0.05</v>
      </c>
      <c r="AK140" s="40">
        <v>10</v>
      </c>
      <c r="AL140" s="32">
        <v>44.7</v>
      </c>
      <c r="AM140" s="33">
        <v>14.3</v>
      </c>
      <c r="AN140" s="34">
        <v>31</v>
      </c>
      <c r="AO140" s="34">
        <v>131</v>
      </c>
      <c r="AP140" s="34">
        <v>154</v>
      </c>
      <c r="AQ140" s="34">
        <v>0.62538000000000005</v>
      </c>
      <c r="AR140" s="34">
        <v>0.05</v>
      </c>
      <c r="AS140" s="40">
        <v>10</v>
      </c>
      <c r="AT140" s="32">
        <v>43.2</v>
      </c>
      <c r="AU140" s="33">
        <v>13.1</v>
      </c>
      <c r="AV140" s="31">
        <v>30</v>
      </c>
      <c r="AW140" s="31">
        <v>137</v>
      </c>
      <c r="AX140" s="31">
        <v>96</v>
      </c>
      <c r="AY140" s="31">
        <v>0.60802999999999996</v>
      </c>
      <c r="AZ140" s="31">
        <v>0.05</v>
      </c>
      <c r="BA140" s="31">
        <v>10</v>
      </c>
      <c r="BB140" s="32">
        <v>45.8</v>
      </c>
      <c r="BC140" s="33">
        <v>10.8</v>
      </c>
      <c r="BR140" s="31">
        <v>43</v>
      </c>
      <c r="BS140" s="31">
        <v>128</v>
      </c>
      <c r="BT140" s="31">
        <v>123</v>
      </c>
      <c r="BU140" s="45">
        <v>128</v>
      </c>
      <c r="BV140" s="2">
        <v>252</v>
      </c>
      <c r="CA140" s="31">
        <v>35</v>
      </c>
      <c r="CB140" s="31">
        <v>128</v>
      </c>
      <c r="CC140" s="31">
        <v>146</v>
      </c>
      <c r="CD140" s="45">
        <v>128</v>
      </c>
      <c r="CE140" s="2">
        <v>307</v>
      </c>
      <c r="CI140" s="1"/>
      <c r="CJ140" s="61">
        <v>26</v>
      </c>
      <c r="CK140" s="31">
        <v>128</v>
      </c>
      <c r="CL140" s="31">
        <v>146</v>
      </c>
      <c r="CM140" s="45">
        <v>128</v>
      </c>
      <c r="CN140" s="1">
        <v>432</v>
      </c>
    </row>
    <row r="141" spans="1:93" ht="15" customHeight="1">
      <c r="A141" s="2">
        <v>28</v>
      </c>
      <c r="D141" s="32"/>
      <c r="E141" s="33"/>
      <c r="R141" s="32"/>
      <c r="S141" s="32"/>
      <c r="T141" s="32"/>
      <c r="U141" s="32"/>
      <c r="V141" s="32"/>
      <c r="W141" s="32"/>
      <c r="X141" s="32"/>
      <c r="Y141" s="33"/>
      <c r="Z141" s="33"/>
      <c r="AA141" s="33"/>
      <c r="AB141" s="33"/>
      <c r="AC141" s="32"/>
      <c r="AD141" s="32"/>
      <c r="AE141" s="33"/>
      <c r="AF141" s="34">
        <v>30</v>
      </c>
      <c r="AG141" s="34">
        <v>140</v>
      </c>
      <c r="AH141" s="34">
        <v>142</v>
      </c>
      <c r="AI141" s="34">
        <v>0.6</v>
      </c>
      <c r="AJ141" s="34">
        <v>0.05</v>
      </c>
      <c r="AK141" s="40">
        <v>10</v>
      </c>
      <c r="AL141" s="32">
        <v>46.4</v>
      </c>
      <c r="AM141" s="33">
        <v>16.2</v>
      </c>
      <c r="AN141" s="34">
        <v>31</v>
      </c>
      <c r="AO141" s="34">
        <v>131</v>
      </c>
      <c r="AP141" s="34">
        <v>92</v>
      </c>
      <c r="AQ141" s="34">
        <v>0.62631999999999999</v>
      </c>
      <c r="AR141" s="34">
        <v>0.05</v>
      </c>
      <c r="AS141" s="40">
        <v>10</v>
      </c>
      <c r="AT141" s="32">
        <v>46.4</v>
      </c>
      <c r="AU141" s="33">
        <v>20.8</v>
      </c>
      <c r="AV141" s="31">
        <v>30</v>
      </c>
      <c r="AW141" s="31">
        <v>140</v>
      </c>
      <c r="AX141" s="31">
        <v>150</v>
      </c>
      <c r="AY141" s="31">
        <v>0.6</v>
      </c>
      <c r="AZ141" s="31">
        <v>0.05</v>
      </c>
      <c r="BA141" s="31">
        <v>10</v>
      </c>
      <c r="BB141" s="32">
        <v>48.4</v>
      </c>
      <c r="BC141" s="33">
        <v>9.5</v>
      </c>
      <c r="BR141" s="31">
        <v>39</v>
      </c>
      <c r="BS141" s="31">
        <v>128</v>
      </c>
      <c r="BT141" s="31">
        <v>139</v>
      </c>
      <c r="BU141" s="45">
        <v>128</v>
      </c>
      <c r="BV141" s="2">
        <v>261</v>
      </c>
      <c r="CA141" s="31">
        <v>40</v>
      </c>
      <c r="CB141" s="31">
        <v>128</v>
      </c>
      <c r="CC141" s="31">
        <v>119</v>
      </c>
      <c r="CD141" s="45">
        <v>128</v>
      </c>
      <c r="CE141" s="2">
        <v>382</v>
      </c>
      <c r="CI141" s="1"/>
      <c r="CJ141" s="61">
        <v>20</v>
      </c>
      <c r="CK141" s="31">
        <v>128</v>
      </c>
      <c r="CL141" s="31">
        <v>119</v>
      </c>
      <c r="CM141" s="45">
        <v>128</v>
      </c>
      <c r="CN141" s="1">
        <v>407</v>
      </c>
    </row>
    <row r="142" spans="1:93" ht="15" customHeight="1">
      <c r="A142" s="2">
        <v>28</v>
      </c>
      <c r="D142" s="32"/>
      <c r="E142" s="33"/>
      <c r="R142" s="32"/>
      <c r="S142" s="32"/>
      <c r="T142" s="32"/>
      <c r="U142" s="32"/>
      <c r="V142" s="32"/>
      <c r="W142" s="32"/>
      <c r="X142" s="32"/>
      <c r="Y142" s="33"/>
      <c r="Z142" s="33"/>
      <c r="AA142" s="33"/>
      <c r="AB142" s="33"/>
      <c r="AC142" s="32"/>
      <c r="AD142" s="32"/>
      <c r="AE142" s="33"/>
      <c r="AF142" s="34">
        <v>29</v>
      </c>
      <c r="AG142" s="34">
        <v>145</v>
      </c>
      <c r="AH142" s="34">
        <v>141</v>
      </c>
      <c r="AI142" s="34">
        <v>0.58548999999999995</v>
      </c>
      <c r="AJ142" s="34">
        <v>0.05</v>
      </c>
      <c r="AK142" s="40">
        <v>10</v>
      </c>
      <c r="AL142" s="32">
        <v>43.5</v>
      </c>
      <c r="AM142" s="33">
        <v>13.6</v>
      </c>
      <c r="AN142" s="34">
        <v>30</v>
      </c>
      <c r="AO142" s="34">
        <v>141</v>
      </c>
      <c r="AP142" s="34">
        <v>189</v>
      </c>
      <c r="AQ142" s="34">
        <v>0.59709000000000001</v>
      </c>
      <c r="AR142" s="34">
        <v>0.05</v>
      </c>
      <c r="AS142" s="40">
        <v>10</v>
      </c>
      <c r="AT142" s="32">
        <v>43.5</v>
      </c>
      <c r="AU142" s="33">
        <v>14.8</v>
      </c>
      <c r="AV142" s="31">
        <v>30</v>
      </c>
      <c r="AW142" s="31">
        <v>138</v>
      </c>
      <c r="AX142" s="31">
        <v>107</v>
      </c>
      <c r="AY142" s="31">
        <v>0.60499000000000003</v>
      </c>
      <c r="AZ142" s="31">
        <v>0.05</v>
      </c>
      <c r="BA142" s="31">
        <v>10</v>
      </c>
      <c r="BB142" s="32">
        <v>51</v>
      </c>
      <c r="BC142" s="33">
        <v>6.4</v>
      </c>
      <c r="BR142" s="31">
        <v>27</v>
      </c>
      <c r="BS142" s="31">
        <v>128</v>
      </c>
      <c r="BT142" s="31">
        <v>107</v>
      </c>
      <c r="BU142" s="45">
        <v>128</v>
      </c>
      <c r="BV142" s="2">
        <v>307</v>
      </c>
      <c r="CA142" s="31">
        <v>29</v>
      </c>
      <c r="CB142" s="31">
        <v>128</v>
      </c>
      <c r="CC142" s="31">
        <v>109</v>
      </c>
      <c r="CD142" s="45">
        <v>128</v>
      </c>
      <c r="CE142" s="2">
        <v>307</v>
      </c>
      <c r="CI142" s="1"/>
      <c r="CJ142" s="61">
        <v>29</v>
      </c>
      <c r="CK142" s="31">
        <v>128</v>
      </c>
      <c r="CL142" s="31">
        <v>109</v>
      </c>
      <c r="CM142" s="45">
        <v>128</v>
      </c>
      <c r="CN142" s="1">
        <v>457</v>
      </c>
    </row>
    <row r="143" spans="1:93" s="5" customFormat="1" ht="15" customHeight="1">
      <c r="A143" s="2">
        <v>28</v>
      </c>
      <c r="B143" s="4"/>
      <c r="D143" s="36"/>
      <c r="E143" s="37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2"/>
      <c r="R143" s="36"/>
      <c r="S143" s="36"/>
      <c r="T143" s="36"/>
      <c r="U143" s="36"/>
      <c r="V143" s="36"/>
      <c r="W143" s="36"/>
      <c r="X143" s="36"/>
      <c r="Y143" s="37"/>
      <c r="Z143" s="37"/>
      <c r="AA143" s="37"/>
      <c r="AB143" s="37"/>
      <c r="AC143" s="36"/>
      <c r="AD143" s="36"/>
      <c r="AE143" s="37"/>
      <c r="AF143" s="38">
        <v>31</v>
      </c>
      <c r="AG143" s="38">
        <v>133</v>
      </c>
      <c r="AH143" s="38">
        <v>77</v>
      </c>
      <c r="AI143" s="38">
        <v>0.62131999999999998</v>
      </c>
      <c r="AJ143" s="38">
        <v>0.05</v>
      </c>
      <c r="AK143" s="41">
        <v>10</v>
      </c>
      <c r="AL143" s="36">
        <v>43.2</v>
      </c>
      <c r="AM143" s="37">
        <v>21.5</v>
      </c>
      <c r="AN143" s="38">
        <v>31</v>
      </c>
      <c r="AO143" s="38">
        <v>134</v>
      </c>
      <c r="AP143" s="38">
        <v>118</v>
      </c>
      <c r="AQ143" s="38">
        <v>0.61831999999999998</v>
      </c>
      <c r="AR143" s="38">
        <v>0.05</v>
      </c>
      <c r="AS143" s="41">
        <v>10</v>
      </c>
      <c r="AT143" s="36">
        <v>46.4</v>
      </c>
      <c r="AU143" s="37">
        <v>23.8</v>
      </c>
      <c r="AV143" s="31">
        <v>30</v>
      </c>
      <c r="AW143" s="31">
        <v>143</v>
      </c>
      <c r="AX143" s="31">
        <v>129</v>
      </c>
      <c r="AY143" s="31">
        <v>0.59045999999999998</v>
      </c>
      <c r="AZ143" s="31">
        <v>0.05</v>
      </c>
      <c r="BA143" s="31">
        <v>10</v>
      </c>
      <c r="BB143" s="36">
        <v>46.1</v>
      </c>
      <c r="BC143" s="37">
        <v>12.2</v>
      </c>
      <c r="BL143" s="20"/>
      <c r="BM143" s="4"/>
      <c r="BQ143" s="4"/>
      <c r="BR143" s="39">
        <v>26</v>
      </c>
      <c r="BS143" s="39">
        <v>128</v>
      </c>
      <c r="BT143" s="39">
        <v>106</v>
      </c>
      <c r="BU143" s="46">
        <v>128</v>
      </c>
      <c r="BV143" s="4">
        <v>382</v>
      </c>
      <c r="BZ143" s="4"/>
      <c r="CA143" s="39">
        <v>31</v>
      </c>
      <c r="CB143" s="39">
        <v>128</v>
      </c>
      <c r="CC143" s="39">
        <v>131</v>
      </c>
      <c r="CD143" s="46">
        <v>128</v>
      </c>
      <c r="CE143" s="4">
        <v>295</v>
      </c>
      <c r="CJ143" s="61">
        <v>31</v>
      </c>
      <c r="CK143" s="31">
        <v>128</v>
      </c>
      <c r="CL143" s="31">
        <v>131</v>
      </c>
      <c r="CM143" s="45">
        <v>128</v>
      </c>
      <c r="CN143" s="5">
        <v>482</v>
      </c>
      <c r="CO143" s="6"/>
    </row>
    <row r="144" spans="1:93" ht="15" customHeight="1">
      <c r="A144" s="2">
        <v>29</v>
      </c>
      <c r="B144" s="2" t="s">
        <v>123</v>
      </c>
      <c r="D144" s="32" t="s">
        <v>72</v>
      </c>
      <c r="E144" s="33" t="s">
        <v>72</v>
      </c>
      <c r="F144" s="1">
        <v>2023</v>
      </c>
      <c r="G144" s="1">
        <v>2</v>
      </c>
      <c r="H144" s="1">
        <v>23</v>
      </c>
      <c r="I144" s="1">
        <v>16</v>
      </c>
      <c r="J144" s="1">
        <v>45</v>
      </c>
      <c r="K144" s="2">
        <v>51</v>
      </c>
      <c r="L144" s="1">
        <v>2023</v>
      </c>
      <c r="M144" s="1">
        <v>2</v>
      </c>
      <c r="N144" s="1">
        <v>23</v>
      </c>
      <c r="O144" s="1">
        <v>16</v>
      </c>
      <c r="P144" s="1">
        <v>32</v>
      </c>
      <c r="Q144" s="2">
        <v>18</v>
      </c>
      <c r="R144" s="32">
        <v>8</v>
      </c>
      <c r="S144" s="32">
        <v>1996</v>
      </c>
      <c r="T144" s="32"/>
      <c r="U144" s="32" t="s">
        <v>73</v>
      </c>
      <c r="V144" s="32" t="s">
        <v>74</v>
      </c>
      <c r="W144" s="32" t="s">
        <v>74</v>
      </c>
      <c r="X144" s="32"/>
      <c r="Y144" s="33">
        <v>1</v>
      </c>
      <c r="Z144" s="33"/>
      <c r="AA144" s="33">
        <v>5</v>
      </c>
      <c r="AB144" s="33">
        <v>7</v>
      </c>
      <c r="AC144" s="32" t="s">
        <v>75</v>
      </c>
      <c r="AD144" s="32"/>
      <c r="AE144" s="33" t="s">
        <v>74</v>
      </c>
      <c r="AF144" s="34">
        <v>31</v>
      </c>
      <c r="AG144" s="34">
        <v>133</v>
      </c>
      <c r="AH144" s="34">
        <v>208</v>
      </c>
      <c r="AI144" s="34">
        <v>0.62097999999999998</v>
      </c>
      <c r="AJ144" s="34">
        <v>0.05</v>
      </c>
      <c r="AK144" s="40">
        <v>10</v>
      </c>
      <c r="AL144" s="32">
        <v>48.1</v>
      </c>
      <c r="AM144" s="33">
        <v>9.9</v>
      </c>
      <c r="AN144" s="34">
        <v>28</v>
      </c>
      <c r="AO144" s="34">
        <v>153</v>
      </c>
      <c r="AP144" s="34">
        <v>211</v>
      </c>
      <c r="AQ144" s="34">
        <v>0.56183000000000005</v>
      </c>
      <c r="AR144" s="34">
        <v>0.05</v>
      </c>
      <c r="AS144" s="40">
        <v>10</v>
      </c>
      <c r="AT144" s="32">
        <v>47.8</v>
      </c>
      <c r="AU144" s="33">
        <v>14.3</v>
      </c>
      <c r="AV144" s="31">
        <v>34</v>
      </c>
      <c r="AW144" s="31">
        <v>112</v>
      </c>
      <c r="AX144" s="31">
        <v>169</v>
      </c>
      <c r="AY144" s="31">
        <v>0.68010999999999999</v>
      </c>
      <c r="AZ144" s="31">
        <v>0.05</v>
      </c>
      <c r="BA144" s="31">
        <v>10</v>
      </c>
      <c r="BB144" s="32">
        <v>51.2</v>
      </c>
      <c r="BC144" s="33">
        <v>10.9</v>
      </c>
      <c r="BL144" s="13">
        <v>5</v>
      </c>
      <c r="BM144" s="2">
        <v>7</v>
      </c>
      <c r="BR144" s="31">
        <v>40</v>
      </c>
      <c r="BS144" s="31">
        <v>128</v>
      </c>
      <c r="BT144" s="31">
        <v>140</v>
      </c>
      <c r="BU144" s="45">
        <v>128</v>
      </c>
      <c r="BV144" s="47"/>
      <c r="CA144" s="31">
        <v>35</v>
      </c>
      <c r="CB144" s="31">
        <v>128</v>
      </c>
      <c r="CC144" s="31">
        <v>140</v>
      </c>
      <c r="CD144" s="45">
        <v>128</v>
      </c>
      <c r="CE144" s="47"/>
      <c r="CI144" s="1"/>
      <c r="CJ144" s="59">
        <v>40</v>
      </c>
      <c r="CK144" s="52">
        <v>128</v>
      </c>
      <c r="CL144" s="52">
        <v>140</v>
      </c>
      <c r="CM144" s="60">
        <v>128</v>
      </c>
      <c r="CN144" s="49"/>
    </row>
    <row r="145" spans="1:93" ht="15" customHeight="1">
      <c r="A145" s="2">
        <v>29</v>
      </c>
      <c r="D145" s="32"/>
      <c r="E145" s="33"/>
      <c r="R145" s="32"/>
      <c r="S145" s="32"/>
      <c r="T145" s="32"/>
      <c r="U145" s="32"/>
      <c r="V145" s="32"/>
      <c r="W145" s="32"/>
      <c r="X145" s="32"/>
      <c r="Y145" s="33"/>
      <c r="Z145" s="33"/>
      <c r="AA145" s="33"/>
      <c r="AB145" s="33"/>
      <c r="AC145" s="32"/>
      <c r="AD145" s="32"/>
      <c r="AE145" s="33"/>
      <c r="AF145" s="34">
        <v>28</v>
      </c>
      <c r="AG145" s="34">
        <v>151</v>
      </c>
      <c r="AH145" s="34">
        <v>255</v>
      </c>
      <c r="AI145" s="34">
        <v>0.56798999999999999</v>
      </c>
      <c r="AJ145" s="34">
        <v>0.05</v>
      </c>
      <c r="AK145" s="40">
        <v>10</v>
      </c>
      <c r="AL145" s="32">
        <v>51.2</v>
      </c>
      <c r="AM145" s="33">
        <v>10.6</v>
      </c>
      <c r="AN145" s="34">
        <v>37</v>
      </c>
      <c r="AO145" s="34">
        <v>91</v>
      </c>
      <c r="AP145" s="34">
        <v>70</v>
      </c>
      <c r="AQ145" s="34">
        <v>0.73885999999999996</v>
      </c>
      <c r="AR145" s="34">
        <v>0.05</v>
      </c>
      <c r="AS145" s="40">
        <v>10</v>
      </c>
      <c r="AT145" s="32">
        <v>48.7</v>
      </c>
      <c r="AU145" s="33">
        <v>17.100000000000001</v>
      </c>
      <c r="AV145" s="31">
        <v>33</v>
      </c>
      <c r="AW145" s="31">
        <v>122</v>
      </c>
      <c r="AX145" s="31">
        <v>152</v>
      </c>
      <c r="AY145" s="31">
        <v>0.65</v>
      </c>
      <c r="AZ145" s="31">
        <v>0.05</v>
      </c>
      <c r="BA145" s="31">
        <v>10</v>
      </c>
      <c r="BB145" s="32">
        <v>49.8</v>
      </c>
      <c r="BC145" s="33">
        <v>10.4</v>
      </c>
      <c r="BR145" s="31">
        <v>46</v>
      </c>
      <c r="BS145" s="31">
        <v>128</v>
      </c>
      <c r="BT145" s="31">
        <v>146</v>
      </c>
      <c r="BU145" s="45">
        <v>128</v>
      </c>
      <c r="BV145" s="47"/>
      <c r="CA145" s="31">
        <v>46</v>
      </c>
      <c r="CB145" s="31">
        <v>128</v>
      </c>
      <c r="CC145" s="31">
        <v>146</v>
      </c>
      <c r="CD145" s="45">
        <v>128</v>
      </c>
      <c r="CE145" s="47"/>
      <c r="CI145" s="1"/>
      <c r="CJ145" s="61">
        <v>46</v>
      </c>
      <c r="CK145" s="31">
        <v>128</v>
      </c>
      <c r="CL145" s="31">
        <v>146</v>
      </c>
      <c r="CM145" s="45">
        <v>128</v>
      </c>
      <c r="CN145" s="49"/>
    </row>
    <row r="146" spans="1:93" ht="15" customHeight="1">
      <c r="A146" s="2">
        <v>29</v>
      </c>
      <c r="D146" s="32"/>
      <c r="E146" s="33"/>
      <c r="R146" s="32"/>
      <c r="S146" s="32"/>
      <c r="T146" s="32"/>
      <c r="U146" s="32"/>
      <c r="V146" s="32"/>
      <c r="W146" s="32"/>
      <c r="X146" s="32"/>
      <c r="Y146" s="33"/>
      <c r="Z146" s="33"/>
      <c r="AA146" s="33"/>
      <c r="AB146" s="33"/>
      <c r="AC146" s="32"/>
      <c r="AD146" s="32"/>
      <c r="AE146" s="33"/>
      <c r="AF146" s="34">
        <v>30</v>
      </c>
      <c r="AG146" s="34">
        <v>139</v>
      </c>
      <c r="AH146" s="34">
        <v>104</v>
      </c>
      <c r="AI146" s="34">
        <v>0.60321000000000002</v>
      </c>
      <c r="AJ146" s="34">
        <v>0.05</v>
      </c>
      <c r="AK146" s="40">
        <v>10</v>
      </c>
      <c r="AL146" s="32">
        <v>49.8</v>
      </c>
      <c r="AM146" s="33">
        <v>10.4</v>
      </c>
      <c r="AN146" s="34">
        <v>34</v>
      </c>
      <c r="AO146" s="34">
        <v>112</v>
      </c>
      <c r="AP146" s="34">
        <v>177</v>
      </c>
      <c r="AQ146" s="34">
        <v>0.68086999999999998</v>
      </c>
      <c r="AR146" s="34">
        <v>0.05</v>
      </c>
      <c r="AS146" s="40">
        <v>10</v>
      </c>
      <c r="AT146" s="32">
        <v>49.5</v>
      </c>
      <c r="AU146" s="33">
        <v>10.9</v>
      </c>
      <c r="AV146" s="31">
        <v>29</v>
      </c>
      <c r="AW146" s="31">
        <v>144</v>
      </c>
      <c r="AX146" s="31">
        <v>178</v>
      </c>
      <c r="AY146" s="31">
        <v>0.58965999999999996</v>
      </c>
      <c r="AZ146" s="31">
        <v>0.05</v>
      </c>
      <c r="BA146" s="31">
        <v>10</v>
      </c>
      <c r="BB146" s="32">
        <v>50.1</v>
      </c>
      <c r="BC146" s="33">
        <v>10.1</v>
      </c>
      <c r="BR146" s="31">
        <v>40</v>
      </c>
      <c r="BS146" s="31">
        <v>128</v>
      </c>
      <c r="BT146" s="31">
        <v>119</v>
      </c>
      <c r="BU146" s="45">
        <v>128</v>
      </c>
      <c r="BV146" s="47"/>
      <c r="CA146" s="31">
        <v>39</v>
      </c>
      <c r="CB146" s="31">
        <v>128</v>
      </c>
      <c r="CC146" s="31">
        <v>119</v>
      </c>
      <c r="CD146" s="45">
        <v>128</v>
      </c>
      <c r="CE146" s="47"/>
      <c r="CI146" s="1"/>
      <c r="CJ146" s="61">
        <v>39</v>
      </c>
      <c r="CK146" s="31">
        <v>128</v>
      </c>
      <c r="CL146" s="31">
        <v>119</v>
      </c>
      <c r="CM146" s="45">
        <v>128</v>
      </c>
      <c r="CN146" s="49"/>
    </row>
    <row r="147" spans="1:93" ht="15" customHeight="1">
      <c r="A147" s="2">
        <v>29</v>
      </c>
      <c r="D147" s="32"/>
      <c r="E147" s="33"/>
      <c r="R147" s="32"/>
      <c r="S147" s="32"/>
      <c r="T147" s="32"/>
      <c r="U147" s="32"/>
      <c r="V147" s="32"/>
      <c r="W147" s="32"/>
      <c r="X147" s="32"/>
      <c r="Y147" s="33"/>
      <c r="Z147" s="33"/>
      <c r="AA147" s="33"/>
      <c r="AB147" s="33"/>
      <c r="AC147" s="32"/>
      <c r="AD147" s="32"/>
      <c r="AE147" s="33"/>
      <c r="AF147" s="34">
        <v>32</v>
      </c>
      <c r="AG147" s="34">
        <v>129</v>
      </c>
      <c r="AH147" s="34">
        <v>109</v>
      </c>
      <c r="AI147" s="34">
        <v>0.63029000000000002</v>
      </c>
      <c r="AJ147" s="34">
        <v>0.05</v>
      </c>
      <c r="AK147" s="40">
        <v>10</v>
      </c>
      <c r="AL147" s="32">
        <v>47.8</v>
      </c>
      <c r="AM147" s="33">
        <v>11.8</v>
      </c>
      <c r="AN147" s="34">
        <v>32</v>
      </c>
      <c r="AO147" s="34">
        <v>128</v>
      </c>
      <c r="AP147" s="34">
        <v>110</v>
      </c>
      <c r="AQ147" s="34">
        <v>0.63532</v>
      </c>
      <c r="AR147" s="34">
        <v>0.05</v>
      </c>
      <c r="AS147" s="40">
        <v>10</v>
      </c>
      <c r="AT147" s="32">
        <v>52.7</v>
      </c>
      <c r="AU147" s="33">
        <v>9.9</v>
      </c>
      <c r="AV147" s="31">
        <v>29</v>
      </c>
      <c r="AW147" s="31">
        <v>149</v>
      </c>
      <c r="AX147" s="31">
        <v>255</v>
      </c>
      <c r="AY147" s="31">
        <v>0.57428999999999997</v>
      </c>
      <c r="AZ147" s="31">
        <v>0.05</v>
      </c>
      <c r="BA147" s="31">
        <v>10</v>
      </c>
      <c r="BB147" s="32">
        <v>48.4</v>
      </c>
      <c r="BC147" s="33">
        <v>12.9</v>
      </c>
      <c r="BR147" s="31">
        <v>49</v>
      </c>
      <c r="BS147" s="31">
        <v>128</v>
      </c>
      <c r="BT147" s="31">
        <v>109</v>
      </c>
      <c r="BU147" s="45">
        <v>128</v>
      </c>
      <c r="BV147" s="47"/>
      <c r="CA147" s="31">
        <v>40</v>
      </c>
      <c r="CB147" s="31">
        <v>128</v>
      </c>
      <c r="CC147" s="31">
        <v>109</v>
      </c>
      <c r="CD147" s="45">
        <v>128</v>
      </c>
      <c r="CE147" s="47"/>
      <c r="CI147" s="1"/>
      <c r="CJ147" s="61">
        <v>49</v>
      </c>
      <c r="CK147" s="31">
        <v>128</v>
      </c>
      <c r="CL147" s="31">
        <v>109</v>
      </c>
      <c r="CM147" s="45">
        <v>128</v>
      </c>
      <c r="CN147" s="49"/>
    </row>
    <row r="148" spans="1:93" s="5" customFormat="1" ht="15" customHeight="1">
      <c r="A148" s="2">
        <v>29</v>
      </c>
      <c r="B148" s="4"/>
      <c r="D148" s="36"/>
      <c r="E148" s="37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2"/>
      <c r="R148" s="36"/>
      <c r="S148" s="36"/>
      <c r="T148" s="36"/>
      <c r="U148" s="36"/>
      <c r="V148" s="36"/>
      <c r="W148" s="36"/>
      <c r="X148" s="36"/>
      <c r="Y148" s="37"/>
      <c r="Z148" s="37"/>
      <c r="AA148" s="37"/>
      <c r="AB148" s="37"/>
      <c r="AC148" s="36"/>
      <c r="AD148" s="36"/>
      <c r="AE148" s="37"/>
      <c r="AF148" s="38">
        <v>33</v>
      </c>
      <c r="AG148" s="38">
        <v>118</v>
      </c>
      <c r="AH148" s="38">
        <v>134</v>
      </c>
      <c r="AI148" s="38">
        <v>0.66313999999999995</v>
      </c>
      <c r="AJ148" s="38">
        <v>0.05</v>
      </c>
      <c r="AK148" s="41">
        <v>10</v>
      </c>
      <c r="AL148" s="36">
        <v>49.5</v>
      </c>
      <c r="AM148" s="37">
        <v>10.6</v>
      </c>
      <c r="AN148" s="38">
        <v>32</v>
      </c>
      <c r="AO148" s="38">
        <v>128</v>
      </c>
      <c r="AP148" s="38">
        <v>137</v>
      </c>
      <c r="AQ148" s="38">
        <v>0.63475999999999999</v>
      </c>
      <c r="AR148" s="38">
        <v>0.05</v>
      </c>
      <c r="AS148" s="41">
        <v>10</v>
      </c>
      <c r="AT148" s="36">
        <v>51.5</v>
      </c>
      <c r="AU148" s="37">
        <v>10.6</v>
      </c>
      <c r="AV148" s="31">
        <v>33</v>
      </c>
      <c r="AW148" s="31">
        <v>121</v>
      </c>
      <c r="AX148" s="31">
        <v>157</v>
      </c>
      <c r="AY148" s="31">
        <v>0.65385000000000004</v>
      </c>
      <c r="AZ148" s="31">
        <v>0.05</v>
      </c>
      <c r="BA148" s="31">
        <v>10</v>
      </c>
      <c r="BB148" s="36">
        <v>50.4</v>
      </c>
      <c r="BC148" s="37">
        <v>10.199999999999999</v>
      </c>
      <c r="BL148" s="20"/>
      <c r="BM148" s="4"/>
      <c r="BQ148" s="4"/>
      <c r="BR148" s="31">
        <v>51</v>
      </c>
      <c r="BS148" s="31">
        <v>128</v>
      </c>
      <c r="BT148" s="31">
        <v>131</v>
      </c>
      <c r="BU148" s="45">
        <v>128</v>
      </c>
      <c r="BV148" s="48"/>
      <c r="BZ148" s="4"/>
      <c r="CA148" s="31">
        <v>51</v>
      </c>
      <c r="CB148" s="31">
        <v>128</v>
      </c>
      <c r="CC148" s="31">
        <v>131</v>
      </c>
      <c r="CD148" s="45">
        <v>128</v>
      </c>
      <c r="CE148" s="48"/>
      <c r="CJ148" s="61">
        <v>51</v>
      </c>
      <c r="CK148" s="31">
        <v>128</v>
      </c>
      <c r="CL148" s="31">
        <v>131</v>
      </c>
      <c r="CM148" s="45">
        <v>128</v>
      </c>
      <c r="CN148" s="50"/>
      <c r="CO148" s="6"/>
    </row>
    <row r="149" spans="1:93" ht="15" customHeight="1">
      <c r="A149" s="2">
        <v>30</v>
      </c>
      <c r="B149" s="2" t="s">
        <v>124</v>
      </c>
      <c r="C149" s="1" t="s">
        <v>125</v>
      </c>
      <c r="D149" s="1" t="s">
        <v>74</v>
      </c>
      <c r="E149" s="2" t="s">
        <v>72</v>
      </c>
      <c r="L149" s="1">
        <v>2023</v>
      </c>
      <c r="M149" s="1">
        <v>3</v>
      </c>
      <c r="N149" s="1">
        <v>2</v>
      </c>
      <c r="O149" s="1">
        <v>11</v>
      </c>
      <c r="P149" s="1">
        <v>1</v>
      </c>
      <c r="Q149" s="2">
        <v>55</v>
      </c>
      <c r="R149" s="1">
        <v>7</v>
      </c>
      <c r="S149" s="1">
        <v>1999</v>
      </c>
      <c r="U149" s="1" t="s">
        <v>73</v>
      </c>
      <c r="V149" s="1" t="s">
        <v>74</v>
      </c>
      <c r="W149" s="1" t="s">
        <v>74</v>
      </c>
      <c r="Y149" s="2">
        <v>4</v>
      </c>
      <c r="Z149" s="2" t="s">
        <v>126</v>
      </c>
      <c r="AC149" s="1" t="s">
        <v>75</v>
      </c>
      <c r="AE149" s="2" t="s">
        <v>74</v>
      </c>
      <c r="BL149" s="13">
        <v>5</v>
      </c>
      <c r="BM149" s="2">
        <v>6</v>
      </c>
      <c r="BQ149" s="1"/>
      <c r="BR149" s="59">
        <v>26</v>
      </c>
      <c r="BS149" s="52">
        <v>128</v>
      </c>
      <c r="BT149" s="52">
        <v>140</v>
      </c>
      <c r="BU149" s="60">
        <v>128</v>
      </c>
      <c r="BV149" s="2">
        <v>357</v>
      </c>
      <c r="BZ149" s="1"/>
      <c r="CA149" s="59">
        <v>29</v>
      </c>
      <c r="CB149" s="52">
        <v>128</v>
      </c>
      <c r="CC149" s="52">
        <v>149</v>
      </c>
      <c r="CD149" s="60">
        <v>128</v>
      </c>
      <c r="CE149" s="2">
        <v>342</v>
      </c>
      <c r="CI149" s="1"/>
      <c r="CJ149" s="66">
        <v>30</v>
      </c>
      <c r="CK149" s="27">
        <v>128</v>
      </c>
      <c r="CL149" s="27">
        <v>146</v>
      </c>
      <c r="CM149" s="28">
        <v>128</v>
      </c>
      <c r="CN149" s="1">
        <v>432</v>
      </c>
    </row>
    <row r="150" spans="1:93" ht="15" customHeight="1">
      <c r="A150" s="2">
        <v>30</v>
      </c>
      <c r="AZ150" s="1" t="s">
        <v>127</v>
      </c>
      <c r="BQ150" s="1"/>
      <c r="BR150" s="61">
        <v>25</v>
      </c>
      <c r="BS150" s="31">
        <v>128</v>
      </c>
      <c r="BT150" s="31">
        <v>146</v>
      </c>
      <c r="BU150" s="45">
        <v>128</v>
      </c>
      <c r="BV150" s="2">
        <v>342</v>
      </c>
      <c r="BZ150" s="1"/>
      <c r="CA150" s="61">
        <v>23</v>
      </c>
      <c r="CB150" s="31">
        <v>128</v>
      </c>
      <c r="CC150" s="31">
        <v>143</v>
      </c>
      <c r="CD150" s="45">
        <v>128</v>
      </c>
      <c r="CE150" s="2">
        <v>427</v>
      </c>
      <c r="CI150" s="1"/>
      <c r="CJ150" s="67">
        <v>31</v>
      </c>
      <c r="CK150" s="17">
        <v>128</v>
      </c>
      <c r="CL150" s="17">
        <v>119</v>
      </c>
      <c r="CM150" s="29">
        <v>128</v>
      </c>
      <c r="CN150" s="1">
        <v>407</v>
      </c>
    </row>
    <row r="151" spans="1:93" ht="15" customHeight="1">
      <c r="A151" s="2">
        <v>30</v>
      </c>
      <c r="BQ151" s="1"/>
      <c r="BR151" s="61">
        <v>25</v>
      </c>
      <c r="BS151" s="31">
        <v>128</v>
      </c>
      <c r="BT151" s="31">
        <v>119</v>
      </c>
      <c r="BU151" s="45">
        <v>128</v>
      </c>
      <c r="BV151" s="2">
        <v>407</v>
      </c>
      <c r="BZ151" s="1"/>
      <c r="CA151" s="61">
        <v>28</v>
      </c>
      <c r="CB151" s="31">
        <v>128</v>
      </c>
      <c r="CC151" s="31">
        <v>130</v>
      </c>
      <c r="CD151" s="45">
        <v>128</v>
      </c>
      <c r="CE151" s="2">
        <v>477</v>
      </c>
      <c r="CI151" s="1"/>
      <c r="CJ151" s="67">
        <v>29</v>
      </c>
      <c r="CK151" s="17">
        <v>128</v>
      </c>
      <c r="CL151" s="17">
        <v>109</v>
      </c>
      <c r="CM151" s="29">
        <v>128</v>
      </c>
      <c r="CN151" s="1">
        <v>387</v>
      </c>
    </row>
    <row r="152" spans="1:93" ht="15" customHeight="1">
      <c r="A152" s="2">
        <v>30</v>
      </c>
      <c r="BQ152" s="1"/>
      <c r="BR152" s="61">
        <v>24</v>
      </c>
      <c r="BS152" s="31">
        <v>128</v>
      </c>
      <c r="BT152" s="31">
        <v>109</v>
      </c>
      <c r="BU152" s="45">
        <v>128</v>
      </c>
      <c r="BV152" s="2">
        <v>482</v>
      </c>
      <c r="BZ152" s="1"/>
      <c r="CA152" s="61">
        <v>28</v>
      </c>
      <c r="CB152" s="31">
        <v>128</v>
      </c>
      <c r="CC152" s="31">
        <v>103</v>
      </c>
      <c r="CD152" s="45">
        <v>128</v>
      </c>
      <c r="CE152" s="2">
        <v>422</v>
      </c>
      <c r="CI152" s="1"/>
      <c r="CJ152" s="67">
        <v>28</v>
      </c>
      <c r="CK152" s="17">
        <v>128</v>
      </c>
      <c r="CL152" s="17">
        <v>131</v>
      </c>
      <c r="CM152" s="29">
        <v>128</v>
      </c>
      <c r="CN152" s="1">
        <v>527</v>
      </c>
    </row>
    <row r="153" spans="1:93" s="5" customFormat="1" ht="15" customHeight="1">
      <c r="A153" s="2">
        <v>30</v>
      </c>
      <c r="B153" s="4"/>
      <c r="E153" s="4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2"/>
      <c r="Y153" s="4"/>
      <c r="Z153" s="4"/>
      <c r="AA153" s="4"/>
      <c r="AB153" s="4"/>
      <c r="AE153" s="4"/>
      <c r="AK153" s="4"/>
      <c r="AM153" s="4"/>
      <c r="AS153" s="4"/>
      <c r="AU153" s="4"/>
      <c r="BA153" s="4"/>
      <c r="BC153" s="4"/>
      <c r="BL153" s="20"/>
      <c r="BM153" s="4"/>
      <c r="BR153" s="61">
        <v>26</v>
      </c>
      <c r="BS153" s="31">
        <v>128</v>
      </c>
      <c r="BT153" s="31">
        <v>131</v>
      </c>
      <c r="BU153" s="45">
        <v>128</v>
      </c>
      <c r="BV153" s="4">
        <v>462</v>
      </c>
      <c r="CA153" s="61">
        <v>27</v>
      </c>
      <c r="CB153" s="31">
        <v>128</v>
      </c>
      <c r="CC153" s="31">
        <v>124</v>
      </c>
      <c r="CD153" s="45">
        <v>128</v>
      </c>
      <c r="CE153" s="4">
        <v>457</v>
      </c>
      <c r="CJ153" s="67">
        <v>29</v>
      </c>
      <c r="CK153" s="17">
        <v>128</v>
      </c>
      <c r="CL153" s="17">
        <v>149</v>
      </c>
      <c r="CM153" s="29">
        <v>128</v>
      </c>
      <c r="CN153" s="5">
        <v>434</v>
      </c>
      <c r="CO153" s="6"/>
    </row>
    <row r="154" spans="1:93" ht="15" customHeight="1">
      <c r="A154" s="2">
        <v>31</v>
      </c>
      <c r="B154" s="2" t="s">
        <v>128</v>
      </c>
      <c r="C154" s="58"/>
      <c r="D154" s="1" t="s">
        <v>74</v>
      </c>
      <c r="E154" s="2" t="s">
        <v>72</v>
      </c>
      <c r="L154" s="1">
        <v>2023</v>
      </c>
      <c r="M154" s="1">
        <v>3</v>
      </c>
      <c r="N154" s="1">
        <v>2</v>
      </c>
      <c r="O154" s="1">
        <v>17</v>
      </c>
      <c r="P154" s="1">
        <v>42</v>
      </c>
      <c r="Q154" s="2">
        <v>54</v>
      </c>
      <c r="R154" s="1">
        <v>2</v>
      </c>
      <c r="S154" s="1">
        <v>1987</v>
      </c>
      <c r="U154" s="1" t="s">
        <v>73</v>
      </c>
      <c r="V154" s="1" t="s">
        <v>74</v>
      </c>
      <c r="W154" s="1" t="s">
        <v>74</v>
      </c>
      <c r="Y154" s="2">
        <v>19</v>
      </c>
      <c r="AC154" s="1" t="s">
        <v>75</v>
      </c>
      <c r="AE154" s="2" t="s">
        <v>74</v>
      </c>
      <c r="BL154" s="13">
        <v>5</v>
      </c>
      <c r="BM154" s="2">
        <v>7</v>
      </c>
      <c r="BQ154" s="1"/>
      <c r="BR154" s="59">
        <v>40</v>
      </c>
      <c r="BS154" s="52">
        <v>128</v>
      </c>
      <c r="BT154" s="52">
        <v>146</v>
      </c>
      <c r="BU154" s="60">
        <v>128</v>
      </c>
      <c r="BV154" s="2">
        <v>442</v>
      </c>
      <c r="BZ154" s="1"/>
      <c r="CA154" s="59">
        <v>23</v>
      </c>
      <c r="CB154" s="52">
        <v>128</v>
      </c>
      <c r="CC154" s="52">
        <v>143</v>
      </c>
      <c r="CD154" s="60">
        <v>128</v>
      </c>
      <c r="CE154" s="2">
        <v>617</v>
      </c>
      <c r="CI154" s="1"/>
      <c r="CJ154" s="66">
        <v>20</v>
      </c>
      <c r="CK154" s="27">
        <v>128</v>
      </c>
      <c r="CL154" s="27">
        <v>140</v>
      </c>
      <c r="CM154" s="28">
        <v>128</v>
      </c>
      <c r="CN154" s="1">
        <v>367</v>
      </c>
    </row>
    <row r="155" spans="1:93" ht="15" customHeight="1">
      <c r="A155" s="2">
        <v>31</v>
      </c>
      <c r="BQ155" s="1"/>
      <c r="BR155" s="61">
        <v>39</v>
      </c>
      <c r="BS155" s="31">
        <v>128</v>
      </c>
      <c r="BT155" s="31">
        <v>119</v>
      </c>
      <c r="BU155" s="45">
        <v>128</v>
      </c>
      <c r="BV155" s="2">
        <v>472</v>
      </c>
      <c r="BZ155" s="1"/>
      <c r="CA155" s="61">
        <v>30</v>
      </c>
      <c r="CB155" s="31">
        <v>128</v>
      </c>
      <c r="CC155" s="31">
        <v>130</v>
      </c>
      <c r="CD155" s="45">
        <v>128</v>
      </c>
      <c r="CE155" s="2">
        <v>432</v>
      </c>
      <c r="CI155" s="1"/>
      <c r="CJ155" s="67">
        <v>26</v>
      </c>
      <c r="CK155" s="17">
        <v>128</v>
      </c>
      <c r="CL155" s="17">
        <v>146</v>
      </c>
      <c r="CM155" s="29">
        <v>128</v>
      </c>
      <c r="CN155" s="1">
        <v>357</v>
      </c>
    </row>
    <row r="156" spans="1:93" ht="15" customHeight="1">
      <c r="A156" s="2">
        <v>31</v>
      </c>
      <c r="BQ156" s="1"/>
      <c r="BR156" s="61">
        <v>29</v>
      </c>
      <c r="BS156" s="31">
        <v>128</v>
      </c>
      <c r="BT156" s="31">
        <v>109</v>
      </c>
      <c r="BU156" s="45">
        <v>128</v>
      </c>
      <c r="BV156" s="2">
        <v>557</v>
      </c>
      <c r="BZ156" s="1"/>
      <c r="CA156" s="61">
        <v>23</v>
      </c>
      <c r="CB156" s="31">
        <v>128</v>
      </c>
      <c r="CC156" s="31">
        <v>103</v>
      </c>
      <c r="CD156" s="45">
        <v>128</v>
      </c>
      <c r="CE156" s="2">
        <v>457</v>
      </c>
      <c r="CI156" s="1"/>
      <c r="CJ156" s="67">
        <v>20</v>
      </c>
      <c r="CK156" s="17">
        <v>128</v>
      </c>
      <c r="CL156" s="17">
        <v>119</v>
      </c>
      <c r="CM156" s="29">
        <v>128</v>
      </c>
      <c r="CN156" s="1">
        <v>392</v>
      </c>
    </row>
    <row r="157" spans="1:93" ht="15" customHeight="1">
      <c r="A157" s="2">
        <v>31</v>
      </c>
      <c r="BQ157" s="1"/>
      <c r="BR157" s="61">
        <v>31</v>
      </c>
      <c r="BS157" s="31">
        <v>128</v>
      </c>
      <c r="BT157" s="31">
        <v>131</v>
      </c>
      <c r="BU157" s="45">
        <v>128</v>
      </c>
      <c r="BV157" s="2">
        <v>532</v>
      </c>
      <c r="BZ157" s="1"/>
      <c r="CA157" s="61">
        <v>24</v>
      </c>
      <c r="CB157" s="31">
        <v>128</v>
      </c>
      <c r="CC157" s="31">
        <v>124</v>
      </c>
      <c r="CD157" s="45">
        <v>128</v>
      </c>
      <c r="CE157" s="2">
        <v>432</v>
      </c>
      <c r="CI157" s="1"/>
      <c r="CJ157" s="67">
        <v>29</v>
      </c>
      <c r="CK157" s="17">
        <v>128</v>
      </c>
      <c r="CL157" s="17">
        <v>109</v>
      </c>
      <c r="CM157" s="29">
        <v>128</v>
      </c>
      <c r="CN157" s="1">
        <v>432</v>
      </c>
    </row>
    <row r="158" spans="1:93" s="5" customFormat="1" ht="15" customHeight="1">
      <c r="A158" s="2">
        <v>31</v>
      </c>
      <c r="B158" s="4"/>
      <c r="E158" s="4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2"/>
      <c r="Y158" s="4"/>
      <c r="Z158" s="4"/>
      <c r="AA158" s="4"/>
      <c r="AB158" s="4"/>
      <c r="AE158" s="4"/>
      <c r="AK158" s="4"/>
      <c r="AM158" s="4"/>
      <c r="AS158" s="4"/>
      <c r="AU158" s="4"/>
      <c r="BA158" s="4"/>
      <c r="BC158" s="4"/>
      <c r="BL158" s="20"/>
      <c r="BM158" s="4"/>
      <c r="BR158" s="64">
        <v>29</v>
      </c>
      <c r="BS158" s="39">
        <v>128</v>
      </c>
      <c r="BT158" s="39">
        <v>149</v>
      </c>
      <c r="BU158" s="46">
        <v>128</v>
      </c>
      <c r="BV158" s="4">
        <v>682</v>
      </c>
      <c r="CA158" s="64">
        <v>34</v>
      </c>
      <c r="CB158" s="39">
        <v>128</v>
      </c>
      <c r="CC158" s="39">
        <v>134</v>
      </c>
      <c r="CD158" s="46">
        <v>128</v>
      </c>
      <c r="CE158" s="4">
        <v>457</v>
      </c>
      <c r="CJ158" s="68">
        <v>31</v>
      </c>
      <c r="CK158" s="23">
        <v>128</v>
      </c>
      <c r="CL158" s="23">
        <v>131</v>
      </c>
      <c r="CM158" s="30">
        <v>128</v>
      </c>
      <c r="CN158" s="5">
        <v>432</v>
      </c>
      <c r="CO158" s="6"/>
    </row>
  </sheetData>
  <mergeCells count="9">
    <mergeCell ref="BN2:BV2"/>
    <mergeCell ref="BN1:CN1"/>
    <mergeCell ref="BW2:CE2"/>
    <mergeCell ref="CF2:CN2"/>
    <mergeCell ref="AF2:AM2"/>
    <mergeCell ref="AN2:AU2"/>
    <mergeCell ref="AV2:BC2"/>
    <mergeCell ref="AF1:BC1"/>
    <mergeCell ref="BD2:B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zoomScale="63" workbookViewId="0">
      <pane xSplit="2" ySplit="3" topLeftCell="M4" activePane="bottomRight" state="frozen"/>
      <selection pane="topRight"/>
      <selection pane="bottomLeft"/>
      <selection pane="bottomRight" activeCell="M41" sqref="M41"/>
    </sheetView>
  </sheetViews>
  <sheetFormatPr defaultColWidth="9.140625" defaultRowHeight="15" customHeight="1"/>
  <cols>
    <col min="1" max="1" width="8.28515625" style="2" customWidth="1"/>
    <col min="2" max="2" width="19.28515625" style="2" customWidth="1"/>
    <col min="3" max="3" width="12.140625" style="1" bestFit="1" customWidth="1"/>
    <col min="4" max="4" width="7.7109375" style="1" customWidth="1"/>
    <col min="5" max="5" width="7.7109375" style="2" customWidth="1"/>
    <col min="6" max="10" width="7.7109375" style="1" customWidth="1"/>
    <col min="11" max="11" width="7.7109375" style="2" customWidth="1"/>
    <col min="12" max="12" width="9.140625" style="1"/>
    <col min="13" max="14" width="8.85546875" style="1" customWidth="1"/>
    <col min="15" max="15" width="4.5703125" style="1" bestFit="1" customWidth="1"/>
    <col min="16" max="16" width="9.140625" style="1"/>
    <col min="17" max="17" width="17.140625" style="1" bestFit="1" customWidth="1"/>
    <col min="18" max="18" width="17.140625" style="1" customWidth="1"/>
    <col min="19" max="19" width="12.5703125" style="2" bestFit="1" customWidth="1"/>
    <col min="20" max="20" width="16.7109375" style="2" bestFit="1" customWidth="1"/>
    <col min="21" max="21" width="15" style="1" customWidth="1"/>
    <col min="22" max="22" width="11.28515625" style="1" bestFit="1" customWidth="1"/>
    <col min="23" max="23" width="17.140625" style="2" customWidth="1"/>
    <col min="24" max="27" width="0" style="1" hidden="1" customWidth="1"/>
    <col min="28" max="28" width="15.140625" style="1" hidden="1" customWidth="1"/>
    <col min="29" max="29" width="17.5703125" style="1" hidden="1" customWidth="1"/>
    <col min="30" max="31" width="0" style="1" hidden="1" customWidth="1"/>
    <col min="32" max="32" width="18.28515625" style="13" bestFit="1" customWidth="1"/>
    <col min="33" max="33" width="18.28515625" style="2" customWidth="1"/>
    <col min="34" max="35" width="10.42578125" style="1" hidden="1" customWidth="1"/>
    <col min="36" max="36" width="10.28515625" style="1" hidden="1" customWidth="1"/>
    <col min="37" max="37" width="12.28515625" style="2" hidden="1" customWidth="1"/>
    <col min="38" max="38" width="10.42578125" style="1" bestFit="1" customWidth="1"/>
    <col min="39" max="39" width="10.42578125" style="1" customWidth="1"/>
    <col min="40" max="40" width="10.28515625" style="1" bestFit="1" customWidth="1"/>
    <col min="41" max="41" width="12.28515625" style="1" bestFit="1" customWidth="1"/>
    <col min="42" max="42" width="10" style="13" bestFit="1" customWidth="1"/>
    <col min="43" max="44" width="10.42578125" style="1" hidden="1" customWidth="1"/>
    <col min="45" max="45" width="10.28515625" style="1" hidden="1" customWidth="1"/>
    <col min="46" max="46" width="12.28515625" style="2" hidden="1" customWidth="1"/>
    <col min="47" max="47" width="10.42578125" style="1" bestFit="1" customWidth="1"/>
    <col min="48" max="48" width="10.42578125" style="1" customWidth="1"/>
    <col min="49" max="49" width="10.28515625" style="1" bestFit="1" customWidth="1"/>
    <col min="50" max="50" width="12.28515625" style="1" bestFit="1" customWidth="1"/>
    <col min="51" max="51" width="10" style="13" bestFit="1" customWidth="1"/>
    <col min="52" max="53" width="10.42578125" style="1" hidden="1" customWidth="1"/>
    <col min="54" max="54" width="10.28515625" style="1" hidden="1" customWidth="1"/>
    <col min="55" max="55" width="12.28515625" style="2" hidden="1" customWidth="1"/>
    <col min="56" max="56" width="10.42578125" style="1" bestFit="1" customWidth="1"/>
    <col min="57" max="57" width="10.42578125" style="1" customWidth="1"/>
    <col min="58" max="58" width="10.28515625" style="1" bestFit="1" customWidth="1"/>
    <col min="59" max="59" width="12.28515625" style="1" bestFit="1" customWidth="1"/>
    <col min="60" max="60" width="10" style="13" bestFit="1" customWidth="1"/>
    <col min="61" max="61" width="12.7109375" style="2" customWidth="1"/>
    <col min="62" max="16384" width="9.140625" style="1"/>
  </cols>
  <sheetData>
    <row r="1" spans="1:61">
      <c r="AG1" s="25"/>
      <c r="AH1" s="131" t="s">
        <v>1</v>
      </c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51"/>
    </row>
    <row r="2" spans="1:61">
      <c r="X2" s="134" t="s">
        <v>5</v>
      </c>
      <c r="Y2" s="135"/>
      <c r="Z2" s="135"/>
      <c r="AA2" s="135"/>
      <c r="AB2" s="135"/>
      <c r="AC2" s="135"/>
      <c r="AD2" s="135"/>
      <c r="AE2" s="135"/>
      <c r="AH2" s="128" t="s">
        <v>2</v>
      </c>
      <c r="AI2" s="129"/>
      <c r="AJ2" s="129"/>
      <c r="AK2" s="129"/>
      <c r="AL2" s="129"/>
      <c r="AM2" s="129"/>
      <c r="AN2" s="129"/>
      <c r="AO2" s="129"/>
      <c r="AP2" s="130"/>
      <c r="AQ2" s="128" t="s">
        <v>3</v>
      </c>
      <c r="AR2" s="129"/>
      <c r="AS2" s="129"/>
      <c r="AT2" s="129"/>
      <c r="AU2" s="129"/>
      <c r="AV2" s="129"/>
      <c r="AW2" s="129"/>
      <c r="AX2" s="129"/>
      <c r="AY2" s="130"/>
      <c r="AZ2" s="128" t="s">
        <v>4</v>
      </c>
      <c r="BA2" s="129"/>
      <c r="BB2" s="129"/>
      <c r="BC2" s="129"/>
      <c r="BD2" s="129"/>
      <c r="BE2" s="129"/>
      <c r="BF2" s="129"/>
      <c r="BG2" s="129"/>
      <c r="BH2" s="129"/>
      <c r="BI2" s="20"/>
    </row>
    <row r="3" spans="1:61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129</v>
      </c>
      <c r="G3" s="7" t="s">
        <v>130</v>
      </c>
      <c r="H3" s="7" t="s">
        <v>131</v>
      </c>
      <c r="I3" s="7" t="s">
        <v>132</v>
      </c>
      <c r="J3" s="7" t="s">
        <v>133</v>
      </c>
      <c r="K3" s="8" t="s">
        <v>134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8" t="s">
        <v>28</v>
      </c>
      <c r="T3" s="8" t="s">
        <v>29</v>
      </c>
      <c r="U3" s="7" t="s">
        <v>32</v>
      </c>
      <c r="V3" s="7" t="s">
        <v>33</v>
      </c>
      <c r="W3" s="8" t="s">
        <v>34</v>
      </c>
      <c r="X3" s="9" t="s">
        <v>35</v>
      </c>
      <c r="Y3" s="9" t="s">
        <v>36</v>
      </c>
      <c r="Z3" s="9" t="s">
        <v>37</v>
      </c>
      <c r="AA3" s="9" t="s">
        <v>38</v>
      </c>
      <c r="AB3" s="9" t="s">
        <v>39</v>
      </c>
      <c r="AC3" s="10" t="s">
        <v>40</v>
      </c>
      <c r="AD3" s="9" t="s">
        <v>41</v>
      </c>
      <c r="AE3" s="9" t="s">
        <v>42</v>
      </c>
      <c r="AF3" s="14" t="s">
        <v>30</v>
      </c>
      <c r="AG3" s="8" t="s">
        <v>31</v>
      </c>
      <c r="AH3" s="5" t="s">
        <v>43</v>
      </c>
      <c r="AI3" s="5" t="s">
        <v>44</v>
      </c>
      <c r="AJ3" s="5" t="s">
        <v>45</v>
      </c>
      <c r="AK3" s="4" t="s">
        <v>46</v>
      </c>
      <c r="AL3" s="5" t="s">
        <v>47</v>
      </c>
      <c r="AM3" s="5" t="s">
        <v>48</v>
      </c>
      <c r="AN3" s="5" t="s">
        <v>49</v>
      </c>
      <c r="AO3" s="5" t="s">
        <v>50</v>
      </c>
      <c r="AP3" s="14" t="s">
        <v>51</v>
      </c>
      <c r="AQ3" s="5" t="s">
        <v>52</v>
      </c>
      <c r="AR3" s="5" t="s">
        <v>53</v>
      </c>
      <c r="AS3" s="5" t="s">
        <v>54</v>
      </c>
      <c r="AT3" s="4" t="s">
        <v>55</v>
      </c>
      <c r="AU3" s="5" t="s">
        <v>56</v>
      </c>
      <c r="AV3" s="5" t="s">
        <v>57</v>
      </c>
      <c r="AW3" s="5" t="s">
        <v>58</v>
      </c>
      <c r="AX3" s="5" t="s">
        <v>59</v>
      </c>
      <c r="AY3" s="14" t="s">
        <v>60</v>
      </c>
      <c r="AZ3" s="5" t="s">
        <v>61</v>
      </c>
      <c r="BA3" s="5" t="s">
        <v>62</v>
      </c>
      <c r="BB3" s="5" t="s">
        <v>63</v>
      </c>
      <c r="BC3" s="4" t="s">
        <v>64</v>
      </c>
      <c r="BD3" s="5" t="s">
        <v>65</v>
      </c>
      <c r="BE3" s="5" t="s">
        <v>66</v>
      </c>
      <c r="BF3" s="5" t="s">
        <v>67</v>
      </c>
      <c r="BG3" s="5" t="s">
        <v>68</v>
      </c>
      <c r="BH3" s="6" t="s">
        <v>69</v>
      </c>
      <c r="BI3" s="13" t="s">
        <v>135</v>
      </c>
    </row>
    <row r="4" spans="1:61" ht="15" customHeight="1">
      <c r="A4" s="2">
        <v>32</v>
      </c>
      <c r="B4" s="2" t="s">
        <v>136</v>
      </c>
      <c r="C4" s="1" t="s">
        <v>137</v>
      </c>
      <c r="D4" s="1" t="s">
        <v>74</v>
      </c>
      <c r="E4" s="2" t="s">
        <v>72</v>
      </c>
      <c r="F4" s="1">
        <v>2023</v>
      </c>
      <c r="G4" s="1">
        <v>4</v>
      </c>
      <c r="H4" s="1">
        <v>5</v>
      </c>
      <c r="I4" s="1">
        <v>9</v>
      </c>
      <c r="J4" s="1">
        <v>45</v>
      </c>
      <c r="K4" s="2">
        <v>27</v>
      </c>
      <c r="L4" s="1">
        <v>12</v>
      </c>
      <c r="M4" s="1">
        <v>1992</v>
      </c>
      <c r="O4" s="1" t="s">
        <v>78</v>
      </c>
      <c r="P4" s="1" t="s">
        <v>74</v>
      </c>
      <c r="Q4" s="1" t="s">
        <v>138</v>
      </c>
      <c r="S4" s="2">
        <v>4</v>
      </c>
      <c r="T4" s="2" t="s">
        <v>139</v>
      </c>
      <c r="U4" s="1" t="s">
        <v>75</v>
      </c>
      <c r="W4" s="2" t="s">
        <v>74</v>
      </c>
      <c r="AF4" s="13">
        <v>5</v>
      </c>
      <c r="AG4" s="2">
        <v>7</v>
      </c>
      <c r="AL4" s="31">
        <v>35</v>
      </c>
      <c r="AM4" s="31">
        <v>128</v>
      </c>
      <c r="AN4" s="31">
        <v>146</v>
      </c>
      <c r="AO4" s="31">
        <v>128</v>
      </c>
      <c r="AP4" s="13">
        <v>435</v>
      </c>
      <c r="AU4" s="31">
        <v>20</v>
      </c>
      <c r="AV4" s="31">
        <v>128</v>
      </c>
      <c r="AW4" s="31">
        <v>143</v>
      </c>
      <c r="AX4" s="31">
        <v>128</v>
      </c>
      <c r="AY4" s="13">
        <v>332</v>
      </c>
      <c r="BD4" s="31">
        <v>35</v>
      </c>
      <c r="BE4" s="31">
        <v>128</v>
      </c>
      <c r="BF4" s="31">
        <v>119</v>
      </c>
      <c r="BG4" s="31">
        <v>128</v>
      </c>
      <c r="BH4" s="3">
        <v>582</v>
      </c>
      <c r="BI4" s="13" t="s">
        <v>140</v>
      </c>
    </row>
    <row r="5" spans="1:61" ht="15" customHeight="1">
      <c r="A5" s="2">
        <v>32</v>
      </c>
      <c r="AL5" s="31">
        <v>41</v>
      </c>
      <c r="AM5" s="31">
        <v>128</v>
      </c>
      <c r="AN5" s="31">
        <v>35</v>
      </c>
      <c r="AO5" s="31">
        <v>128</v>
      </c>
      <c r="AP5" s="13">
        <v>505</v>
      </c>
      <c r="AU5" s="31">
        <v>40</v>
      </c>
      <c r="AV5" s="31">
        <v>128</v>
      </c>
      <c r="AW5" s="31">
        <v>20</v>
      </c>
      <c r="AX5" s="31">
        <v>128</v>
      </c>
      <c r="AY5" s="13">
        <v>396</v>
      </c>
      <c r="BD5" s="31">
        <v>37</v>
      </c>
      <c r="BE5" s="31">
        <v>128</v>
      </c>
      <c r="BF5" s="31">
        <v>35</v>
      </c>
      <c r="BG5" s="31">
        <v>128</v>
      </c>
      <c r="BH5" s="13">
        <v>736</v>
      </c>
      <c r="BI5" s="2" t="s">
        <v>141</v>
      </c>
    </row>
    <row r="6" spans="1:61" ht="15" customHeight="1">
      <c r="A6" s="2">
        <v>32</v>
      </c>
      <c r="AL6" s="31">
        <v>24</v>
      </c>
      <c r="AM6" s="31">
        <v>128</v>
      </c>
      <c r="AN6" s="31">
        <v>35</v>
      </c>
      <c r="AO6" s="31">
        <v>128</v>
      </c>
      <c r="AP6" s="13">
        <v>419</v>
      </c>
      <c r="AU6" s="31">
        <v>15</v>
      </c>
      <c r="AV6" s="31">
        <v>128</v>
      </c>
      <c r="AW6" s="31">
        <v>20</v>
      </c>
      <c r="AX6" s="31">
        <v>128</v>
      </c>
      <c r="AY6" s="13">
        <v>320</v>
      </c>
      <c r="BD6" s="31">
        <v>26</v>
      </c>
      <c r="BE6" s="31">
        <v>128</v>
      </c>
      <c r="BF6" s="31">
        <v>35</v>
      </c>
      <c r="BG6" s="31">
        <v>128</v>
      </c>
      <c r="BH6" s="13">
        <v>450</v>
      </c>
      <c r="BI6" s="2" t="s">
        <v>142</v>
      </c>
    </row>
    <row r="7" spans="1:61" ht="15" customHeight="1">
      <c r="A7" s="2">
        <v>32</v>
      </c>
      <c r="AL7" s="31">
        <v>20</v>
      </c>
      <c r="AM7" s="31">
        <v>128</v>
      </c>
      <c r="AN7" s="31">
        <v>119</v>
      </c>
      <c r="AO7" s="31">
        <v>128</v>
      </c>
      <c r="AP7" s="13">
        <v>227</v>
      </c>
      <c r="AU7" s="31">
        <v>30</v>
      </c>
      <c r="AV7" s="31">
        <v>128</v>
      </c>
      <c r="AW7" s="31">
        <v>130</v>
      </c>
      <c r="AX7" s="31">
        <v>128</v>
      </c>
      <c r="AY7" s="13">
        <v>433</v>
      </c>
      <c r="BD7" s="31">
        <v>29</v>
      </c>
      <c r="BE7" s="31">
        <v>128</v>
      </c>
      <c r="BF7" s="31">
        <v>109</v>
      </c>
      <c r="BG7" s="31">
        <v>128</v>
      </c>
      <c r="BH7" s="13">
        <v>483</v>
      </c>
      <c r="BI7" s="2" t="s">
        <v>140</v>
      </c>
    </row>
    <row r="8" spans="1:61" ht="15" customHeight="1">
      <c r="A8" s="2">
        <v>32</v>
      </c>
      <c r="AL8" s="31">
        <v>39</v>
      </c>
      <c r="AM8" s="31">
        <v>128</v>
      </c>
      <c r="AN8" s="31">
        <v>20</v>
      </c>
      <c r="AO8" s="31">
        <v>128</v>
      </c>
      <c r="AP8" s="13">
        <v>259</v>
      </c>
      <c r="AU8" s="31">
        <v>35</v>
      </c>
      <c r="AV8" s="31">
        <v>128</v>
      </c>
      <c r="AW8" s="31">
        <v>30</v>
      </c>
      <c r="AX8" s="31">
        <v>128</v>
      </c>
      <c r="AY8" s="13">
        <v>601</v>
      </c>
      <c r="BD8" s="31">
        <v>38</v>
      </c>
      <c r="BE8" s="31">
        <v>128</v>
      </c>
      <c r="BF8" s="31">
        <v>29</v>
      </c>
      <c r="BG8" s="31">
        <v>128</v>
      </c>
      <c r="BH8" s="13">
        <v>549</v>
      </c>
      <c r="BI8" s="2" t="s">
        <v>141</v>
      </c>
    </row>
    <row r="9" spans="1:61" ht="15" customHeight="1">
      <c r="A9" s="2">
        <v>32</v>
      </c>
      <c r="B9" s="1"/>
      <c r="AF9" s="2"/>
      <c r="AK9" s="1"/>
      <c r="AL9" s="31">
        <v>17</v>
      </c>
      <c r="AM9" s="31">
        <v>128</v>
      </c>
      <c r="AN9" s="31">
        <v>20</v>
      </c>
      <c r="AO9" s="31">
        <v>128</v>
      </c>
      <c r="AP9" s="13">
        <v>2</v>
      </c>
      <c r="AT9" s="1"/>
      <c r="AU9" s="31">
        <v>28</v>
      </c>
      <c r="AV9" s="31">
        <v>128</v>
      </c>
      <c r="AW9" s="31">
        <v>30</v>
      </c>
      <c r="AX9" s="31">
        <v>128</v>
      </c>
      <c r="AY9" s="13">
        <v>301</v>
      </c>
      <c r="BC9" s="1"/>
      <c r="BD9" s="31">
        <v>28</v>
      </c>
      <c r="BE9" s="31">
        <v>128</v>
      </c>
      <c r="BF9" s="31">
        <v>29</v>
      </c>
      <c r="BG9" s="31">
        <v>128</v>
      </c>
      <c r="BH9" s="13">
        <v>391</v>
      </c>
      <c r="BI9" s="2" t="s">
        <v>142</v>
      </c>
    </row>
    <row r="10" spans="1:61" ht="15" customHeight="1">
      <c r="A10" s="2">
        <v>32</v>
      </c>
      <c r="B10" s="1"/>
      <c r="AF10" s="2"/>
      <c r="AK10" s="1"/>
      <c r="AL10" s="31">
        <v>29</v>
      </c>
      <c r="AM10" s="31">
        <v>128</v>
      </c>
      <c r="AN10" s="31">
        <v>109</v>
      </c>
      <c r="AO10" s="31">
        <v>128</v>
      </c>
      <c r="AP10" s="13">
        <v>842</v>
      </c>
      <c r="AT10" s="1"/>
      <c r="AU10" s="31">
        <v>43</v>
      </c>
      <c r="AV10" s="31">
        <v>128</v>
      </c>
      <c r="AW10" s="31">
        <v>103</v>
      </c>
      <c r="AX10" s="31">
        <v>128</v>
      </c>
      <c r="AY10" s="13">
        <v>582</v>
      </c>
      <c r="BC10" s="1"/>
      <c r="BD10" s="31">
        <v>31</v>
      </c>
      <c r="BE10" s="31">
        <v>128</v>
      </c>
      <c r="BF10" s="31">
        <v>131</v>
      </c>
      <c r="BG10" s="31">
        <v>128</v>
      </c>
      <c r="BH10" s="13">
        <v>1022</v>
      </c>
      <c r="BI10" s="2" t="s">
        <v>140</v>
      </c>
    </row>
    <row r="11" spans="1:61" ht="15" customHeight="1">
      <c r="A11" s="2">
        <v>32</v>
      </c>
      <c r="B11" s="1"/>
      <c r="AF11" s="2"/>
      <c r="AK11" s="1"/>
      <c r="AL11" s="31">
        <v>40</v>
      </c>
      <c r="AM11" s="31">
        <v>128</v>
      </c>
      <c r="AN11" s="31">
        <v>29</v>
      </c>
      <c r="AO11" s="31">
        <v>128</v>
      </c>
      <c r="AP11" s="13">
        <v>866</v>
      </c>
      <c r="AT11" s="1"/>
      <c r="AU11" s="31">
        <v>39</v>
      </c>
      <c r="AV11" s="31">
        <v>128</v>
      </c>
      <c r="AW11" s="31">
        <v>43</v>
      </c>
      <c r="AX11" s="31">
        <v>128</v>
      </c>
      <c r="AY11" s="13">
        <v>690</v>
      </c>
      <c r="BC11" s="1"/>
      <c r="BD11" s="31">
        <v>37</v>
      </c>
      <c r="BE11" s="31">
        <v>128</v>
      </c>
      <c r="BF11" s="31">
        <v>31</v>
      </c>
      <c r="BG11" s="31">
        <v>128</v>
      </c>
      <c r="BH11" s="13">
        <v>446</v>
      </c>
      <c r="BI11" s="2" t="s">
        <v>141</v>
      </c>
    </row>
    <row r="12" spans="1:61" ht="15" customHeight="1">
      <c r="A12" s="2">
        <v>32</v>
      </c>
      <c r="B12" s="1"/>
      <c r="AF12" s="2"/>
      <c r="AK12" s="1"/>
      <c r="AL12" s="31">
        <v>21</v>
      </c>
      <c r="AM12" s="31">
        <v>128</v>
      </c>
      <c r="AN12" s="31">
        <v>29</v>
      </c>
      <c r="AO12" s="31">
        <v>128</v>
      </c>
      <c r="AP12" s="13">
        <v>786</v>
      </c>
      <c r="AT12" s="1"/>
      <c r="AU12" s="31">
        <v>35</v>
      </c>
      <c r="AV12" s="31">
        <v>128</v>
      </c>
      <c r="AW12" s="31">
        <v>43</v>
      </c>
      <c r="AX12" s="31">
        <v>128</v>
      </c>
      <c r="AY12" s="13">
        <v>498</v>
      </c>
      <c r="BC12" s="1"/>
      <c r="BD12" s="31">
        <v>24</v>
      </c>
      <c r="BE12" s="31">
        <v>128</v>
      </c>
      <c r="BF12" s="31">
        <v>31</v>
      </c>
      <c r="BG12" s="31">
        <v>128</v>
      </c>
      <c r="BH12" s="13">
        <v>940</v>
      </c>
      <c r="BI12" s="2" t="s">
        <v>142</v>
      </c>
    </row>
    <row r="13" spans="1:61" ht="15" customHeight="1">
      <c r="A13" s="2">
        <v>32</v>
      </c>
      <c r="B13" s="1"/>
      <c r="AF13" s="2"/>
      <c r="AK13" s="1"/>
      <c r="AL13" s="31">
        <v>31</v>
      </c>
      <c r="AM13" s="31">
        <v>128</v>
      </c>
      <c r="AN13" s="31">
        <v>131</v>
      </c>
      <c r="AO13" s="31">
        <v>128</v>
      </c>
      <c r="AP13" s="13">
        <v>137</v>
      </c>
      <c r="AT13" s="1"/>
      <c r="AU13" s="31">
        <v>24</v>
      </c>
      <c r="AV13" s="31">
        <v>128</v>
      </c>
      <c r="AW13" s="31">
        <v>124</v>
      </c>
      <c r="AX13" s="31">
        <v>128</v>
      </c>
      <c r="AY13" s="13">
        <v>662</v>
      </c>
      <c r="BC13" s="1"/>
      <c r="BD13" s="31">
        <v>29</v>
      </c>
      <c r="BE13" s="31">
        <v>128</v>
      </c>
      <c r="BF13" s="31">
        <v>149</v>
      </c>
      <c r="BG13" s="31">
        <v>128</v>
      </c>
      <c r="BH13" s="13">
        <v>557</v>
      </c>
      <c r="BI13" s="2" t="s">
        <v>140</v>
      </c>
    </row>
    <row r="14" spans="1:61" ht="15" customHeight="1">
      <c r="A14" s="2">
        <v>32</v>
      </c>
      <c r="B14" s="1"/>
      <c r="AF14" s="2"/>
      <c r="AK14" s="1"/>
      <c r="AL14" s="31">
        <v>40</v>
      </c>
      <c r="AM14" s="31">
        <v>128</v>
      </c>
      <c r="AN14" s="31">
        <v>31</v>
      </c>
      <c r="AO14" s="31">
        <v>128</v>
      </c>
      <c r="AP14" s="13">
        <v>157</v>
      </c>
      <c r="AT14" s="1"/>
      <c r="AU14" s="31">
        <v>38</v>
      </c>
      <c r="AV14" s="31">
        <v>128</v>
      </c>
      <c r="AW14" s="31">
        <v>24</v>
      </c>
      <c r="AX14" s="31">
        <v>128</v>
      </c>
      <c r="AY14" s="13">
        <v>714</v>
      </c>
      <c r="BC14" s="1"/>
      <c r="BD14" s="31">
        <v>38</v>
      </c>
      <c r="BE14" s="31">
        <v>128</v>
      </c>
      <c r="BF14" s="31">
        <v>29</v>
      </c>
      <c r="BG14" s="31">
        <v>128</v>
      </c>
      <c r="BH14" s="13">
        <v>765</v>
      </c>
      <c r="BI14" s="2" t="s">
        <v>141</v>
      </c>
    </row>
    <row r="15" spans="1:61" ht="15" customHeight="1">
      <c r="A15" s="2">
        <v>32</v>
      </c>
      <c r="AL15" s="31">
        <v>23</v>
      </c>
      <c r="AM15" s="31">
        <v>128</v>
      </c>
      <c r="AN15" s="31">
        <v>31</v>
      </c>
      <c r="AO15" s="31">
        <v>128</v>
      </c>
      <c r="AP15" s="13">
        <v>65</v>
      </c>
      <c r="AU15" s="31">
        <v>22</v>
      </c>
      <c r="AV15" s="31">
        <v>128</v>
      </c>
      <c r="AW15" s="31">
        <v>24</v>
      </c>
      <c r="AX15" s="31">
        <v>128</v>
      </c>
      <c r="AY15" s="13">
        <v>626</v>
      </c>
      <c r="BD15" s="31">
        <v>19</v>
      </c>
      <c r="BE15" s="31">
        <v>128</v>
      </c>
      <c r="BF15" s="31">
        <v>29</v>
      </c>
      <c r="BG15" s="31">
        <v>128</v>
      </c>
      <c r="BH15" s="13">
        <v>515</v>
      </c>
      <c r="BI15" s="2" t="s">
        <v>142</v>
      </c>
    </row>
    <row r="16" spans="1:61" ht="15" customHeight="1">
      <c r="A16" s="2">
        <v>32</v>
      </c>
      <c r="AL16" s="31">
        <v>29</v>
      </c>
      <c r="AM16" s="31">
        <v>128</v>
      </c>
      <c r="AN16" s="31">
        <v>149</v>
      </c>
      <c r="AO16" s="31">
        <v>128</v>
      </c>
      <c r="AP16" s="13">
        <v>432</v>
      </c>
      <c r="AU16" s="31">
        <v>34</v>
      </c>
      <c r="AV16" s="31">
        <v>128</v>
      </c>
      <c r="AW16" s="31">
        <v>134</v>
      </c>
      <c r="AX16" s="31">
        <v>128</v>
      </c>
      <c r="AY16" s="13">
        <v>597</v>
      </c>
      <c r="BD16" s="31">
        <v>23</v>
      </c>
      <c r="BE16" s="31">
        <v>128</v>
      </c>
      <c r="BF16" s="31">
        <v>143</v>
      </c>
      <c r="BG16" s="31">
        <v>128</v>
      </c>
      <c r="BH16" s="13">
        <v>1022</v>
      </c>
      <c r="BI16" s="2" t="s">
        <v>140</v>
      </c>
    </row>
    <row r="17" spans="1:61" ht="15" customHeight="1">
      <c r="A17" s="2">
        <v>32</v>
      </c>
      <c r="AL17" s="31">
        <v>39</v>
      </c>
      <c r="AM17" s="31">
        <v>128</v>
      </c>
      <c r="AN17" s="31">
        <v>29</v>
      </c>
      <c r="AO17" s="31">
        <v>128</v>
      </c>
      <c r="AP17" s="13">
        <v>522</v>
      </c>
      <c r="AU17" s="31">
        <v>38</v>
      </c>
      <c r="AV17" s="31">
        <v>128</v>
      </c>
      <c r="AW17" s="31">
        <v>34</v>
      </c>
      <c r="AX17" s="31">
        <v>128</v>
      </c>
      <c r="AY17" s="13">
        <v>709</v>
      </c>
      <c r="BD17" s="31">
        <v>33</v>
      </c>
      <c r="BE17" s="31">
        <v>128</v>
      </c>
      <c r="BF17" s="31">
        <v>23</v>
      </c>
      <c r="BG17" s="31">
        <v>128</v>
      </c>
      <c r="BH17" s="13">
        <v>1022</v>
      </c>
      <c r="BI17" s="2" t="s">
        <v>141</v>
      </c>
    </row>
    <row r="18" spans="1:61" ht="15" customHeight="1">
      <c r="A18" s="2">
        <v>32</v>
      </c>
      <c r="AL18" s="31">
        <v>17</v>
      </c>
      <c r="AM18" s="31">
        <v>128</v>
      </c>
      <c r="AN18" s="31">
        <v>29</v>
      </c>
      <c r="AO18" s="31">
        <v>128</v>
      </c>
      <c r="AP18" s="13">
        <v>360</v>
      </c>
      <c r="AU18" s="31">
        <v>27</v>
      </c>
      <c r="AV18" s="31">
        <v>128</v>
      </c>
      <c r="AW18" s="31">
        <v>34</v>
      </c>
      <c r="AX18" s="31">
        <v>128</v>
      </c>
      <c r="AY18" s="13">
        <v>571</v>
      </c>
      <c r="BD18" s="31">
        <v>12</v>
      </c>
      <c r="BE18" s="31">
        <v>128</v>
      </c>
      <c r="BF18" s="31">
        <v>23</v>
      </c>
      <c r="BG18" s="31">
        <v>128</v>
      </c>
      <c r="BH18" s="13">
        <v>992</v>
      </c>
      <c r="BI18" s="2" t="s">
        <v>142</v>
      </c>
    </row>
    <row r="19" spans="1:61" s="26" customFormat="1" ht="15" customHeight="1">
      <c r="A19" s="25">
        <v>33</v>
      </c>
      <c r="B19" s="25" t="s">
        <v>143</v>
      </c>
      <c r="C19" s="26" t="s">
        <v>144</v>
      </c>
      <c r="D19" s="26" t="s">
        <v>74</v>
      </c>
      <c r="E19" s="25" t="s">
        <v>72</v>
      </c>
      <c r="F19" s="26">
        <v>2023</v>
      </c>
      <c r="G19" s="26">
        <v>4</v>
      </c>
      <c r="H19" s="26">
        <v>5</v>
      </c>
      <c r="I19" s="26">
        <v>11</v>
      </c>
      <c r="J19" s="26">
        <v>24</v>
      </c>
      <c r="K19" s="25">
        <v>19</v>
      </c>
      <c r="L19" s="26">
        <v>10</v>
      </c>
      <c r="M19" s="26">
        <v>1991</v>
      </c>
      <c r="O19" s="26" t="s">
        <v>73</v>
      </c>
      <c r="P19" s="26" t="s">
        <v>74</v>
      </c>
      <c r="Q19" s="26" t="s">
        <v>74</v>
      </c>
      <c r="S19" s="25">
        <v>12</v>
      </c>
      <c r="T19" s="25"/>
      <c r="U19" s="26" t="s">
        <v>75</v>
      </c>
      <c r="W19" s="25" t="s">
        <v>74</v>
      </c>
      <c r="AF19" s="51">
        <v>5</v>
      </c>
      <c r="AG19" s="25">
        <v>7</v>
      </c>
      <c r="AK19" s="25"/>
      <c r="AL19" s="52">
        <v>41</v>
      </c>
      <c r="AM19" s="52">
        <v>128</v>
      </c>
      <c r="AN19" s="52">
        <v>120</v>
      </c>
      <c r="AO19" s="52">
        <v>128</v>
      </c>
      <c r="AP19" s="51">
        <v>236</v>
      </c>
      <c r="AT19" s="25"/>
      <c r="AU19" s="52">
        <v>42</v>
      </c>
      <c r="AV19" s="52">
        <v>128</v>
      </c>
      <c r="AW19" s="52">
        <v>105</v>
      </c>
      <c r="AX19" s="52">
        <v>128</v>
      </c>
      <c r="AY19" s="51">
        <v>362</v>
      </c>
      <c r="BC19" s="25"/>
      <c r="BD19" s="52">
        <v>42</v>
      </c>
      <c r="BE19" s="52">
        <v>128</v>
      </c>
      <c r="BF19" s="52">
        <v>146</v>
      </c>
      <c r="BG19" s="52">
        <v>128</v>
      </c>
      <c r="BH19" s="51">
        <v>223</v>
      </c>
      <c r="BI19" s="25" t="s">
        <v>140</v>
      </c>
    </row>
    <row r="20" spans="1:61" ht="15" customHeight="1">
      <c r="A20" s="2">
        <v>33</v>
      </c>
      <c r="AL20" s="31">
        <v>43</v>
      </c>
      <c r="AM20" s="31">
        <v>128</v>
      </c>
      <c r="AN20" s="31">
        <v>41</v>
      </c>
      <c r="AO20" s="31">
        <v>128</v>
      </c>
      <c r="AP20" s="13">
        <v>240</v>
      </c>
      <c r="AU20" s="31">
        <v>44</v>
      </c>
      <c r="AV20" s="31">
        <v>128</v>
      </c>
      <c r="AW20" s="31">
        <v>42</v>
      </c>
      <c r="AX20" s="31">
        <v>128</v>
      </c>
      <c r="AY20" s="13">
        <v>430</v>
      </c>
      <c r="BD20" s="31">
        <v>45</v>
      </c>
      <c r="BE20" s="31">
        <v>128</v>
      </c>
      <c r="BF20" s="31">
        <v>42</v>
      </c>
      <c r="BG20" s="31">
        <v>128</v>
      </c>
      <c r="BH20" s="13">
        <v>245</v>
      </c>
      <c r="BI20" s="2" t="s">
        <v>141</v>
      </c>
    </row>
    <row r="21" spans="1:61" ht="15" customHeight="1">
      <c r="A21" s="2">
        <v>33</v>
      </c>
      <c r="AL21" s="31">
        <v>38</v>
      </c>
      <c r="AM21" s="31">
        <v>128</v>
      </c>
      <c r="AN21" s="31">
        <v>41</v>
      </c>
      <c r="AO21" s="31">
        <v>128</v>
      </c>
      <c r="AP21" s="13">
        <v>226</v>
      </c>
      <c r="AU21" s="31">
        <v>39</v>
      </c>
      <c r="AV21" s="31">
        <v>128</v>
      </c>
      <c r="AW21" s="31">
        <v>42</v>
      </c>
      <c r="AX21" s="31">
        <v>128</v>
      </c>
      <c r="AY21" s="13">
        <v>354</v>
      </c>
      <c r="BD21" s="31">
        <v>39</v>
      </c>
      <c r="BE21" s="31">
        <v>128</v>
      </c>
      <c r="BF21" s="31">
        <v>42</v>
      </c>
      <c r="BG21" s="31">
        <v>128</v>
      </c>
      <c r="BH21" s="13">
        <v>209</v>
      </c>
      <c r="BI21" s="2" t="s">
        <v>142</v>
      </c>
    </row>
    <row r="22" spans="1:61" ht="15" customHeight="1">
      <c r="A22" s="2">
        <v>33</v>
      </c>
      <c r="AL22" s="31">
        <v>40</v>
      </c>
      <c r="AM22" s="31">
        <v>128</v>
      </c>
      <c r="AN22" s="31">
        <v>123</v>
      </c>
      <c r="AO22" s="31">
        <v>128</v>
      </c>
      <c r="AP22" s="13">
        <v>415</v>
      </c>
      <c r="AU22" s="31">
        <v>50</v>
      </c>
      <c r="AV22" s="31">
        <v>128</v>
      </c>
      <c r="AW22" s="31">
        <v>130</v>
      </c>
      <c r="AX22" s="31">
        <v>128</v>
      </c>
      <c r="AY22" s="13">
        <v>403</v>
      </c>
      <c r="BD22" s="31">
        <v>39</v>
      </c>
      <c r="BE22" s="31">
        <v>128</v>
      </c>
      <c r="BF22" s="31">
        <v>119</v>
      </c>
      <c r="BG22" s="31">
        <v>128</v>
      </c>
      <c r="BH22" s="13">
        <v>312</v>
      </c>
      <c r="BI22" s="2" t="s">
        <v>140</v>
      </c>
    </row>
    <row r="23" spans="1:61" ht="15" customHeight="1">
      <c r="A23" s="2">
        <v>33</v>
      </c>
      <c r="AL23" s="31">
        <v>45</v>
      </c>
      <c r="AM23" s="31">
        <v>128</v>
      </c>
      <c r="AN23" s="31">
        <v>40</v>
      </c>
      <c r="AO23" s="31">
        <v>128</v>
      </c>
      <c r="AP23" s="13">
        <v>421</v>
      </c>
      <c r="AU23" s="31">
        <v>52</v>
      </c>
      <c r="AV23" s="31">
        <v>128</v>
      </c>
      <c r="AW23" s="31">
        <v>50</v>
      </c>
      <c r="AX23" s="31">
        <v>128</v>
      </c>
      <c r="AY23" s="13">
        <v>439</v>
      </c>
      <c r="BD23" s="31">
        <v>42</v>
      </c>
      <c r="BE23" s="31">
        <v>128</v>
      </c>
      <c r="BF23" s="31">
        <v>39</v>
      </c>
      <c r="BG23" s="31">
        <v>128</v>
      </c>
      <c r="BH23" s="13">
        <v>318</v>
      </c>
      <c r="BI23" s="2" t="s">
        <v>141</v>
      </c>
    </row>
    <row r="24" spans="1:61" ht="15" customHeight="1">
      <c r="A24" s="2">
        <v>33</v>
      </c>
      <c r="AL24" s="31">
        <v>33</v>
      </c>
      <c r="AM24" s="31">
        <v>128</v>
      </c>
      <c r="AN24" s="31">
        <v>40</v>
      </c>
      <c r="AO24" s="31">
        <v>128</v>
      </c>
      <c r="AP24" s="13">
        <v>409</v>
      </c>
      <c r="AU24" s="31">
        <v>47</v>
      </c>
      <c r="AV24" s="31">
        <v>128</v>
      </c>
      <c r="AW24" s="31">
        <v>50</v>
      </c>
      <c r="AX24" s="31">
        <v>128</v>
      </c>
      <c r="AY24" s="13">
        <v>395</v>
      </c>
      <c r="BD24" s="31">
        <v>35</v>
      </c>
      <c r="BE24" s="31">
        <v>128</v>
      </c>
      <c r="BF24" s="31">
        <v>39</v>
      </c>
      <c r="BG24" s="31">
        <v>128</v>
      </c>
      <c r="BH24" s="13">
        <v>296</v>
      </c>
      <c r="BI24" s="2" t="s">
        <v>142</v>
      </c>
    </row>
    <row r="25" spans="1:61" ht="15" customHeight="1">
      <c r="A25" s="2">
        <v>33</v>
      </c>
      <c r="AL25" s="31">
        <v>34</v>
      </c>
      <c r="AM25" s="31">
        <v>128</v>
      </c>
      <c r="AN25" s="31">
        <v>139</v>
      </c>
      <c r="AO25" s="31">
        <v>128</v>
      </c>
      <c r="AP25" s="13">
        <v>319</v>
      </c>
      <c r="AU25" s="31">
        <v>35</v>
      </c>
      <c r="AV25" s="31">
        <v>128</v>
      </c>
      <c r="AW25" s="31">
        <v>117</v>
      </c>
      <c r="AX25" s="31">
        <v>128</v>
      </c>
      <c r="AY25" s="13">
        <v>422</v>
      </c>
      <c r="BD25" s="31">
        <v>38</v>
      </c>
      <c r="BE25" s="31">
        <v>128</v>
      </c>
      <c r="BF25" s="31">
        <v>109</v>
      </c>
      <c r="BG25" s="31">
        <v>128</v>
      </c>
      <c r="BH25" s="13">
        <v>301</v>
      </c>
      <c r="BI25" s="2" t="s">
        <v>140</v>
      </c>
    </row>
    <row r="26" spans="1:61" ht="15" customHeight="1">
      <c r="A26" s="2">
        <v>33</v>
      </c>
      <c r="AL26" s="31">
        <v>39</v>
      </c>
      <c r="AM26" s="31">
        <v>128</v>
      </c>
      <c r="AN26" s="31">
        <v>34</v>
      </c>
      <c r="AO26" s="31">
        <v>128</v>
      </c>
      <c r="AP26" s="13">
        <v>333</v>
      </c>
      <c r="AU26" s="31">
        <v>39</v>
      </c>
      <c r="AV26" s="31">
        <v>128</v>
      </c>
      <c r="AW26" s="31">
        <v>35</v>
      </c>
      <c r="AX26" s="31">
        <v>128</v>
      </c>
      <c r="AY26" s="13">
        <v>442</v>
      </c>
      <c r="BD26" s="31">
        <v>42</v>
      </c>
      <c r="BE26" s="31">
        <v>128</v>
      </c>
      <c r="BF26" s="31">
        <v>38</v>
      </c>
      <c r="BG26" s="31">
        <v>128</v>
      </c>
      <c r="BH26" s="13">
        <v>317</v>
      </c>
      <c r="BI26" s="2" t="s">
        <v>141</v>
      </c>
    </row>
    <row r="27" spans="1:61" ht="15" customHeight="1">
      <c r="A27" s="2">
        <v>33</v>
      </c>
      <c r="AL27" s="31">
        <v>31</v>
      </c>
      <c r="AM27" s="31">
        <v>128</v>
      </c>
      <c r="AN27" s="31">
        <v>34</v>
      </c>
      <c r="AO27" s="31">
        <v>128</v>
      </c>
      <c r="AP27" s="13">
        <v>311</v>
      </c>
      <c r="AU27" s="31">
        <v>29</v>
      </c>
      <c r="AV27" s="31">
        <v>128</v>
      </c>
      <c r="AW27" s="31">
        <v>35</v>
      </c>
      <c r="AX27" s="31">
        <v>128</v>
      </c>
      <c r="AY27" s="13">
        <v>418</v>
      </c>
      <c r="BD27" s="31">
        <v>33</v>
      </c>
      <c r="BE27" s="31">
        <v>128</v>
      </c>
      <c r="BF27" s="31">
        <v>38</v>
      </c>
      <c r="BG27" s="31">
        <v>128</v>
      </c>
      <c r="BH27" s="13">
        <v>289</v>
      </c>
      <c r="BI27" s="2" t="s">
        <v>142</v>
      </c>
    </row>
    <row r="28" spans="1:61" ht="15" customHeight="1">
      <c r="A28" s="2">
        <v>33</v>
      </c>
      <c r="AL28" s="31">
        <v>35</v>
      </c>
      <c r="AM28" s="31">
        <v>128</v>
      </c>
      <c r="AN28" s="31">
        <v>107</v>
      </c>
      <c r="AO28" s="31">
        <v>128</v>
      </c>
      <c r="AP28" s="13">
        <v>442</v>
      </c>
      <c r="AU28" s="31">
        <v>35</v>
      </c>
      <c r="AV28" s="31">
        <v>128</v>
      </c>
      <c r="AW28" s="31">
        <v>116</v>
      </c>
      <c r="AX28" s="31">
        <v>128</v>
      </c>
      <c r="AY28" s="13">
        <v>437</v>
      </c>
      <c r="BD28" s="31">
        <v>31</v>
      </c>
      <c r="BE28" s="31">
        <v>128</v>
      </c>
      <c r="BF28" s="31">
        <v>131</v>
      </c>
      <c r="BG28" s="31">
        <v>128</v>
      </c>
      <c r="BH28" s="13">
        <v>303</v>
      </c>
      <c r="BI28" s="2" t="s">
        <v>140</v>
      </c>
    </row>
    <row r="29" spans="1:61" ht="15" customHeight="1">
      <c r="A29" s="2">
        <v>33</v>
      </c>
      <c r="AL29" s="31">
        <v>39</v>
      </c>
      <c r="AM29" s="31">
        <v>128</v>
      </c>
      <c r="AN29" s="31">
        <v>35</v>
      </c>
      <c r="AO29" s="31">
        <v>128</v>
      </c>
      <c r="AP29" s="13">
        <v>526</v>
      </c>
      <c r="AU29" s="31">
        <v>38</v>
      </c>
      <c r="AV29" s="31">
        <v>128</v>
      </c>
      <c r="AW29" s="31">
        <v>35</v>
      </c>
      <c r="AX29" s="31">
        <v>128</v>
      </c>
      <c r="AY29" s="13">
        <v>447</v>
      </c>
      <c r="BD29" s="31">
        <v>36</v>
      </c>
      <c r="BE29" s="31">
        <v>128</v>
      </c>
      <c r="BF29" s="31">
        <v>31</v>
      </c>
      <c r="BG29" s="31">
        <v>128</v>
      </c>
      <c r="BH29" s="13">
        <v>313</v>
      </c>
      <c r="BI29" s="2" t="s">
        <v>141</v>
      </c>
    </row>
    <row r="30" spans="1:61" ht="15" customHeight="1">
      <c r="A30" s="2">
        <v>33</v>
      </c>
      <c r="AL30" s="31">
        <v>32</v>
      </c>
      <c r="AM30" s="31">
        <v>128</v>
      </c>
      <c r="AN30" s="31">
        <v>35</v>
      </c>
      <c r="AO30" s="31">
        <v>128</v>
      </c>
      <c r="AP30" s="13">
        <v>442</v>
      </c>
      <c r="AU30" s="31">
        <v>30</v>
      </c>
      <c r="AV30" s="31">
        <v>128</v>
      </c>
      <c r="AW30" s="31">
        <v>35</v>
      </c>
      <c r="AX30" s="31">
        <v>128</v>
      </c>
      <c r="AY30" s="13">
        <v>425</v>
      </c>
      <c r="BD30" s="31">
        <v>28</v>
      </c>
      <c r="BE30" s="31">
        <v>128</v>
      </c>
      <c r="BF30" s="31">
        <v>31</v>
      </c>
      <c r="BG30" s="31">
        <v>128</v>
      </c>
      <c r="BH30" s="13">
        <v>295</v>
      </c>
      <c r="BI30" s="2" t="s">
        <v>142</v>
      </c>
    </row>
    <row r="31" spans="1:61" ht="15" customHeight="1">
      <c r="A31" s="2">
        <v>33</v>
      </c>
      <c r="AL31" s="31">
        <v>30</v>
      </c>
      <c r="AM31" s="31">
        <v>128</v>
      </c>
      <c r="AN31" s="31">
        <v>106</v>
      </c>
      <c r="AO31" s="31">
        <v>128</v>
      </c>
      <c r="AP31" s="13">
        <v>392</v>
      </c>
      <c r="AU31" s="31">
        <v>34</v>
      </c>
      <c r="AV31" s="31">
        <v>128</v>
      </c>
      <c r="AW31" s="31">
        <v>141</v>
      </c>
      <c r="AX31" s="31">
        <v>128</v>
      </c>
      <c r="AY31" s="13">
        <v>378</v>
      </c>
      <c r="BD31" s="31">
        <v>34</v>
      </c>
      <c r="BE31" s="31">
        <v>128</v>
      </c>
      <c r="BF31" s="31">
        <v>149</v>
      </c>
      <c r="BG31" s="31">
        <v>128</v>
      </c>
      <c r="BH31" s="13">
        <v>390</v>
      </c>
      <c r="BI31" s="2" t="s">
        <v>140</v>
      </c>
    </row>
    <row r="32" spans="1:61" ht="15" customHeight="1">
      <c r="A32" s="2">
        <v>33</v>
      </c>
      <c r="AL32" s="31">
        <v>37</v>
      </c>
      <c r="AM32" s="31">
        <v>128</v>
      </c>
      <c r="AN32" s="31">
        <v>30</v>
      </c>
      <c r="AO32" s="31">
        <v>128</v>
      </c>
      <c r="AP32" s="13">
        <v>432</v>
      </c>
      <c r="AU32" s="31">
        <v>36</v>
      </c>
      <c r="AV32" s="31">
        <v>128</v>
      </c>
      <c r="AW32" s="31">
        <v>34</v>
      </c>
      <c r="AX32" s="31">
        <v>128</v>
      </c>
      <c r="AY32" s="13">
        <v>390</v>
      </c>
      <c r="BD32" s="31">
        <v>38</v>
      </c>
      <c r="BE32" s="31">
        <v>128</v>
      </c>
      <c r="BF32" s="31">
        <v>34</v>
      </c>
      <c r="BG32" s="31">
        <v>128</v>
      </c>
      <c r="BH32" s="13">
        <v>408</v>
      </c>
      <c r="BI32" s="2" t="s">
        <v>141</v>
      </c>
    </row>
    <row r="33" spans="1:61" ht="15" customHeight="1">
      <c r="A33" s="2">
        <v>33</v>
      </c>
      <c r="AL33" s="31">
        <v>27</v>
      </c>
      <c r="AM33" s="31">
        <v>128</v>
      </c>
      <c r="AN33" s="31">
        <v>30</v>
      </c>
      <c r="AO33" s="31">
        <v>128</v>
      </c>
      <c r="AP33" s="13">
        <v>308</v>
      </c>
      <c r="AU33" s="31">
        <v>30</v>
      </c>
      <c r="AV33" s="31">
        <v>128</v>
      </c>
      <c r="AW33" s="31">
        <v>34</v>
      </c>
      <c r="AX33" s="31">
        <v>128</v>
      </c>
      <c r="AY33" s="13">
        <v>366</v>
      </c>
      <c r="BD33" s="31">
        <v>30</v>
      </c>
      <c r="BE33" s="31">
        <v>128</v>
      </c>
      <c r="BF33" s="31">
        <v>34</v>
      </c>
      <c r="BG33" s="31">
        <v>128</v>
      </c>
      <c r="BH33" s="13">
        <v>378</v>
      </c>
      <c r="BI33" s="2" t="s">
        <v>142</v>
      </c>
    </row>
    <row r="34" spans="1:61" s="26" customFormat="1" ht="15" customHeight="1">
      <c r="A34" s="25">
        <v>34</v>
      </c>
      <c r="B34" s="25" t="s">
        <v>145</v>
      </c>
      <c r="C34" s="26" t="s">
        <v>146</v>
      </c>
      <c r="D34" s="26" t="s">
        <v>74</v>
      </c>
      <c r="E34" s="25" t="s">
        <v>72</v>
      </c>
      <c r="F34" s="26">
        <v>2023</v>
      </c>
      <c r="G34" s="26">
        <v>4</v>
      </c>
      <c r="H34" s="26">
        <v>18</v>
      </c>
      <c r="I34" s="26">
        <v>11</v>
      </c>
      <c r="J34" s="26">
        <v>19</v>
      </c>
      <c r="K34" s="25">
        <v>18</v>
      </c>
      <c r="L34" s="26">
        <v>1</v>
      </c>
      <c r="M34" s="26">
        <v>1996</v>
      </c>
      <c r="O34" s="26" t="s">
        <v>73</v>
      </c>
      <c r="P34" s="26" t="s">
        <v>74</v>
      </c>
      <c r="Q34" s="26" t="s">
        <v>74</v>
      </c>
      <c r="S34" s="25">
        <v>4</v>
      </c>
      <c r="T34" s="25" t="s">
        <v>147</v>
      </c>
      <c r="U34" s="26" t="s">
        <v>75</v>
      </c>
      <c r="W34" s="25" t="s">
        <v>74</v>
      </c>
      <c r="AF34" s="51">
        <v>5</v>
      </c>
      <c r="AG34" s="25">
        <v>7</v>
      </c>
      <c r="AL34" s="59">
        <v>53</v>
      </c>
      <c r="AM34" s="52">
        <v>128</v>
      </c>
      <c r="AN34" s="52">
        <v>146</v>
      </c>
      <c r="AO34" s="60">
        <v>128</v>
      </c>
      <c r="AP34" s="25">
        <v>1002</v>
      </c>
      <c r="AU34" s="59">
        <v>43</v>
      </c>
      <c r="AV34" s="52">
        <v>128</v>
      </c>
      <c r="AW34" s="52">
        <v>143</v>
      </c>
      <c r="AX34" s="60">
        <v>128</v>
      </c>
      <c r="AY34" s="25">
        <v>955</v>
      </c>
      <c r="BD34" s="59">
        <v>35</v>
      </c>
      <c r="BE34" s="52">
        <v>128</v>
      </c>
      <c r="BF34" s="52">
        <v>140</v>
      </c>
      <c r="BG34" s="52">
        <v>128</v>
      </c>
      <c r="BH34" s="62">
        <v>657</v>
      </c>
      <c r="BI34" s="25" t="s">
        <v>140</v>
      </c>
    </row>
    <row r="35" spans="1:61" ht="15" customHeight="1">
      <c r="A35" s="2">
        <v>34</v>
      </c>
      <c r="AK35" s="1"/>
      <c r="AL35" s="61">
        <v>56</v>
      </c>
      <c r="AM35" s="31">
        <v>128</v>
      </c>
      <c r="AN35" s="31">
        <v>53</v>
      </c>
      <c r="AO35" s="45">
        <v>128</v>
      </c>
      <c r="AP35" s="2">
        <v>1022</v>
      </c>
      <c r="AT35" s="1"/>
      <c r="AU35" s="61">
        <v>55</v>
      </c>
      <c r="AV35" s="31">
        <v>128</v>
      </c>
      <c r="AW35" s="31">
        <v>43</v>
      </c>
      <c r="AX35" s="45">
        <v>128</v>
      </c>
      <c r="AY35" s="2">
        <v>999</v>
      </c>
      <c r="BC35" s="1"/>
      <c r="BD35" s="61">
        <v>60</v>
      </c>
      <c r="BE35" s="31">
        <v>128</v>
      </c>
      <c r="BF35" s="31">
        <v>35</v>
      </c>
      <c r="BG35" s="31">
        <v>128</v>
      </c>
      <c r="BH35" s="63">
        <v>925</v>
      </c>
      <c r="BI35" s="2" t="s">
        <v>141</v>
      </c>
    </row>
    <row r="36" spans="1:61" ht="15" customHeight="1">
      <c r="A36" s="2">
        <v>34</v>
      </c>
      <c r="AK36" s="1"/>
      <c r="AL36" s="61">
        <v>48</v>
      </c>
      <c r="AM36" s="31">
        <v>128</v>
      </c>
      <c r="AN36" s="31">
        <v>53</v>
      </c>
      <c r="AO36" s="45">
        <v>128</v>
      </c>
      <c r="AP36" s="2">
        <v>972</v>
      </c>
      <c r="AT36" s="1"/>
      <c r="AU36" s="61">
        <v>34</v>
      </c>
      <c r="AV36" s="31">
        <v>128</v>
      </c>
      <c r="AW36" s="31">
        <v>43</v>
      </c>
      <c r="AX36" s="45">
        <v>128</v>
      </c>
      <c r="AY36" s="2">
        <v>913</v>
      </c>
      <c r="BC36" s="1"/>
      <c r="BD36" s="61">
        <v>23</v>
      </c>
      <c r="BE36" s="31">
        <v>128</v>
      </c>
      <c r="BF36" s="31">
        <v>35</v>
      </c>
      <c r="BG36" s="31">
        <v>128</v>
      </c>
      <c r="BH36" s="63">
        <v>577</v>
      </c>
      <c r="BI36" s="2" t="s">
        <v>142</v>
      </c>
    </row>
    <row r="37" spans="1:61" ht="15" customHeight="1">
      <c r="A37" s="2">
        <v>34</v>
      </c>
      <c r="AF37" s="13" t="s">
        <v>127</v>
      </c>
      <c r="AK37" s="1"/>
      <c r="AL37" s="61">
        <v>39</v>
      </c>
      <c r="AM37" s="31">
        <v>128</v>
      </c>
      <c r="AN37" s="31">
        <v>119</v>
      </c>
      <c r="AO37" s="45">
        <v>128</v>
      </c>
      <c r="AP37" s="2">
        <v>932</v>
      </c>
      <c r="AT37" s="1"/>
      <c r="AU37" s="61">
        <v>40</v>
      </c>
      <c r="AV37" s="31">
        <v>128</v>
      </c>
      <c r="AW37" s="31">
        <v>130</v>
      </c>
      <c r="AX37" s="45">
        <v>128</v>
      </c>
      <c r="AY37" s="2">
        <v>907</v>
      </c>
      <c r="BC37" s="1"/>
      <c r="BD37" s="61">
        <v>55</v>
      </c>
      <c r="BE37" s="31">
        <v>128</v>
      </c>
      <c r="BF37" s="31">
        <v>146</v>
      </c>
      <c r="BG37" s="31">
        <v>128</v>
      </c>
      <c r="BH37" s="63">
        <v>667</v>
      </c>
      <c r="BI37" s="2" t="s">
        <v>140</v>
      </c>
    </row>
    <row r="38" spans="1:61" ht="15" customHeight="1">
      <c r="A38" s="2">
        <v>34</v>
      </c>
      <c r="AK38" s="1"/>
      <c r="AL38" s="61">
        <v>45</v>
      </c>
      <c r="AM38" s="31">
        <v>128</v>
      </c>
      <c r="AN38" s="31">
        <v>39</v>
      </c>
      <c r="AO38" s="45">
        <v>128</v>
      </c>
      <c r="AP38" s="2">
        <v>986</v>
      </c>
      <c r="AT38" s="1"/>
      <c r="AU38" s="61">
        <v>50</v>
      </c>
      <c r="AV38" s="31">
        <v>128</v>
      </c>
      <c r="AW38" s="31">
        <v>40</v>
      </c>
      <c r="AX38" s="45">
        <v>128</v>
      </c>
      <c r="AY38" s="2">
        <v>975</v>
      </c>
      <c r="BC38" s="1"/>
      <c r="BD38" s="61">
        <v>72</v>
      </c>
      <c r="BE38" s="31">
        <v>128</v>
      </c>
      <c r="BF38" s="31">
        <v>55</v>
      </c>
      <c r="BG38" s="31">
        <v>128</v>
      </c>
      <c r="BH38" s="63">
        <v>749</v>
      </c>
      <c r="BI38" s="2" t="s">
        <v>141</v>
      </c>
    </row>
    <row r="39" spans="1:61" ht="15" customHeight="1">
      <c r="A39" s="2">
        <v>34</v>
      </c>
      <c r="AK39" s="1"/>
      <c r="AL39" s="61">
        <v>33</v>
      </c>
      <c r="AM39" s="31">
        <v>128</v>
      </c>
      <c r="AN39" s="31">
        <v>39</v>
      </c>
      <c r="AO39" s="45">
        <v>128</v>
      </c>
      <c r="AP39" s="2">
        <v>720</v>
      </c>
      <c r="AT39" s="1"/>
      <c r="AU39" s="61">
        <v>34</v>
      </c>
      <c r="AV39" s="31">
        <v>128</v>
      </c>
      <c r="AW39" s="31">
        <v>40</v>
      </c>
      <c r="AX39" s="45">
        <v>128</v>
      </c>
      <c r="AY39" s="2">
        <v>853</v>
      </c>
      <c r="BC39" s="1"/>
      <c r="BD39" s="61">
        <v>40</v>
      </c>
      <c r="BE39" s="31">
        <v>128</v>
      </c>
      <c r="BF39" s="31">
        <v>55</v>
      </c>
      <c r="BG39" s="31">
        <v>128</v>
      </c>
      <c r="BH39" s="63">
        <v>613</v>
      </c>
      <c r="BI39" s="2" t="s">
        <v>142</v>
      </c>
    </row>
    <row r="40" spans="1:61" ht="15" customHeight="1">
      <c r="A40" s="2">
        <v>34</v>
      </c>
      <c r="AK40" s="1"/>
      <c r="AL40" s="61">
        <v>44</v>
      </c>
      <c r="AM40" s="31">
        <v>128</v>
      </c>
      <c r="AN40" s="31">
        <v>109</v>
      </c>
      <c r="AO40" s="45">
        <v>128</v>
      </c>
      <c r="AP40" s="2">
        <v>1022</v>
      </c>
      <c r="AT40" s="1"/>
      <c r="AU40" s="61">
        <v>43</v>
      </c>
      <c r="AV40" s="31">
        <v>128</v>
      </c>
      <c r="AW40" s="31">
        <v>103</v>
      </c>
      <c r="AX40" s="45">
        <v>128</v>
      </c>
      <c r="AY40" s="2">
        <v>1022</v>
      </c>
      <c r="BC40" s="1"/>
      <c r="BD40" s="61">
        <v>49</v>
      </c>
      <c r="BE40" s="31">
        <v>128</v>
      </c>
      <c r="BF40" s="31">
        <v>119</v>
      </c>
      <c r="BG40" s="31">
        <v>128</v>
      </c>
      <c r="BH40" s="63">
        <v>932</v>
      </c>
      <c r="BI40" s="2" t="s">
        <v>140</v>
      </c>
    </row>
    <row r="41" spans="1:61" ht="15" customHeight="1">
      <c r="A41" s="2">
        <v>34</v>
      </c>
      <c r="AK41" s="1"/>
      <c r="AL41" s="61">
        <v>54</v>
      </c>
      <c r="AM41" s="31">
        <v>128</v>
      </c>
      <c r="AN41" s="31">
        <v>44</v>
      </c>
      <c r="AO41" s="45">
        <v>128</v>
      </c>
      <c r="AP41" s="2">
        <v>1022</v>
      </c>
      <c r="AT41" s="1"/>
      <c r="AU41" s="61">
        <v>51</v>
      </c>
      <c r="AV41" s="31">
        <v>128</v>
      </c>
      <c r="AW41" s="31">
        <v>43</v>
      </c>
      <c r="AX41" s="45">
        <v>128</v>
      </c>
      <c r="AY41" s="2">
        <v>1022</v>
      </c>
      <c r="BC41" s="1"/>
      <c r="BD41" s="61">
        <v>65</v>
      </c>
      <c r="BE41" s="31">
        <v>128</v>
      </c>
      <c r="BF41" s="31">
        <v>49</v>
      </c>
      <c r="BG41" s="31">
        <v>128</v>
      </c>
      <c r="BH41" s="63">
        <v>1022</v>
      </c>
      <c r="BI41" s="2" t="s">
        <v>141</v>
      </c>
    </row>
    <row r="42" spans="1:61" ht="15" customHeight="1">
      <c r="A42" s="2">
        <v>34</v>
      </c>
      <c r="AK42" s="1"/>
      <c r="AL42" s="61">
        <v>36</v>
      </c>
      <c r="AM42" s="31">
        <v>128</v>
      </c>
      <c r="AN42" s="31">
        <v>44</v>
      </c>
      <c r="AO42" s="45">
        <v>128</v>
      </c>
      <c r="AP42" s="2">
        <v>840</v>
      </c>
      <c r="AT42" s="1"/>
      <c r="AU42" s="61">
        <v>37</v>
      </c>
      <c r="AV42" s="31">
        <v>128</v>
      </c>
      <c r="AW42" s="31">
        <v>43</v>
      </c>
      <c r="AX42" s="45">
        <v>128</v>
      </c>
      <c r="AY42" s="2">
        <v>760</v>
      </c>
      <c r="BC42" s="1"/>
      <c r="BD42" s="61">
        <v>35</v>
      </c>
      <c r="BE42" s="31">
        <v>128</v>
      </c>
      <c r="BF42" s="31">
        <v>49</v>
      </c>
      <c r="BG42" s="31">
        <v>128</v>
      </c>
      <c r="BH42" s="63">
        <v>808</v>
      </c>
      <c r="BI42" s="2" t="s">
        <v>142</v>
      </c>
    </row>
    <row r="43" spans="1:61" ht="15" customHeight="1">
      <c r="A43" s="2">
        <v>34</v>
      </c>
      <c r="AK43" s="1"/>
      <c r="AL43" s="61">
        <v>41</v>
      </c>
      <c r="AM43" s="31">
        <v>128</v>
      </c>
      <c r="AN43" s="31">
        <v>131</v>
      </c>
      <c r="AO43" s="45">
        <v>128</v>
      </c>
      <c r="AP43" s="2">
        <v>1022</v>
      </c>
      <c r="AT43" s="1"/>
      <c r="AU43" s="61">
        <v>44</v>
      </c>
      <c r="AV43" s="31">
        <v>128</v>
      </c>
      <c r="AW43" s="31">
        <v>124</v>
      </c>
      <c r="AX43" s="45">
        <v>128</v>
      </c>
      <c r="AY43" s="2">
        <v>1022</v>
      </c>
      <c r="BC43" s="1"/>
      <c r="BD43" s="61">
        <v>49</v>
      </c>
      <c r="BE43" s="31">
        <v>128</v>
      </c>
      <c r="BF43" s="31">
        <v>109</v>
      </c>
      <c r="BG43" s="31">
        <v>128</v>
      </c>
      <c r="BH43" s="63">
        <v>738</v>
      </c>
      <c r="BI43" s="2" t="s">
        <v>140</v>
      </c>
    </row>
    <row r="44" spans="1:61" ht="15" customHeight="1">
      <c r="A44" s="2">
        <v>34</v>
      </c>
      <c r="AK44" s="1"/>
      <c r="AL44" s="61">
        <v>50</v>
      </c>
      <c r="AM44" s="31">
        <v>128</v>
      </c>
      <c r="AN44" s="31">
        <v>41</v>
      </c>
      <c r="AO44" s="45">
        <v>128</v>
      </c>
      <c r="AP44" s="2">
        <v>1022</v>
      </c>
      <c r="AT44" s="1"/>
      <c r="AU44" s="61">
        <v>62</v>
      </c>
      <c r="AV44" s="31">
        <v>128</v>
      </c>
      <c r="AW44" s="31">
        <v>44</v>
      </c>
      <c r="AX44" s="45">
        <v>128</v>
      </c>
      <c r="AY44" s="2">
        <v>1022</v>
      </c>
      <c r="BC44" s="1"/>
      <c r="BD44" s="61">
        <v>63</v>
      </c>
      <c r="BE44" s="31">
        <v>128</v>
      </c>
      <c r="BF44" s="31">
        <v>49</v>
      </c>
      <c r="BG44" s="31">
        <v>128</v>
      </c>
      <c r="BH44" s="63">
        <v>940</v>
      </c>
      <c r="BI44" s="2" t="s">
        <v>141</v>
      </c>
    </row>
    <row r="45" spans="1:61" ht="15" customHeight="1">
      <c r="A45" s="2">
        <v>34</v>
      </c>
      <c r="AK45" s="1"/>
      <c r="AL45" s="61">
        <v>33</v>
      </c>
      <c r="AM45" s="31">
        <v>128</v>
      </c>
      <c r="AN45" s="31">
        <v>41</v>
      </c>
      <c r="AO45" s="45">
        <v>128</v>
      </c>
      <c r="AP45" s="2">
        <v>810</v>
      </c>
      <c r="AT45" s="1"/>
      <c r="AU45" s="61">
        <v>35</v>
      </c>
      <c r="AV45" s="31">
        <v>128</v>
      </c>
      <c r="AW45" s="31">
        <v>44</v>
      </c>
      <c r="AX45" s="45">
        <v>128</v>
      </c>
      <c r="AY45" s="2">
        <v>860</v>
      </c>
      <c r="BC45" s="1"/>
      <c r="BD45" s="61">
        <v>37</v>
      </c>
      <c r="BE45" s="31">
        <v>128</v>
      </c>
      <c r="BF45" s="31">
        <v>49</v>
      </c>
      <c r="BG45" s="31">
        <v>128</v>
      </c>
      <c r="BH45" s="63">
        <v>504</v>
      </c>
      <c r="BI45" s="2" t="s">
        <v>142</v>
      </c>
    </row>
    <row r="46" spans="1:61" ht="15" customHeight="1">
      <c r="A46" s="2">
        <v>34</v>
      </c>
      <c r="AK46" s="1"/>
      <c r="AL46" s="61">
        <v>49</v>
      </c>
      <c r="AM46" s="31">
        <v>128</v>
      </c>
      <c r="AN46" s="31">
        <v>149</v>
      </c>
      <c r="AO46" s="45">
        <v>128</v>
      </c>
      <c r="AP46" s="2">
        <v>1022</v>
      </c>
      <c r="AT46" s="1"/>
      <c r="AU46" s="61">
        <v>54</v>
      </c>
      <c r="AV46" s="31">
        <v>128</v>
      </c>
      <c r="AW46" s="31">
        <v>134</v>
      </c>
      <c r="AX46" s="45">
        <v>128</v>
      </c>
      <c r="AY46" s="2">
        <v>1022</v>
      </c>
      <c r="BC46" s="1"/>
      <c r="BD46" s="61">
        <v>46</v>
      </c>
      <c r="BE46" s="31">
        <v>128</v>
      </c>
      <c r="BF46" s="31">
        <v>131</v>
      </c>
      <c r="BG46" s="31">
        <v>128</v>
      </c>
      <c r="BH46" s="63">
        <v>607</v>
      </c>
      <c r="BI46" s="2" t="s">
        <v>140</v>
      </c>
    </row>
    <row r="47" spans="1:61" ht="15" customHeight="1">
      <c r="A47" s="2">
        <v>34</v>
      </c>
      <c r="AK47" s="1"/>
      <c r="AL47" s="61">
        <v>56</v>
      </c>
      <c r="AM47" s="31">
        <v>128</v>
      </c>
      <c r="AN47" s="31">
        <v>49</v>
      </c>
      <c r="AO47" s="45">
        <v>128</v>
      </c>
      <c r="AP47" s="2">
        <v>1022</v>
      </c>
      <c r="AT47" s="1"/>
      <c r="AU47" s="61">
        <v>67</v>
      </c>
      <c r="AV47" s="31">
        <v>128</v>
      </c>
      <c r="AW47" s="31">
        <v>54</v>
      </c>
      <c r="AX47" s="45">
        <v>128</v>
      </c>
      <c r="AY47" s="2">
        <v>1022</v>
      </c>
      <c r="BC47" s="1"/>
      <c r="BD47" s="61">
        <v>63</v>
      </c>
      <c r="BE47" s="31">
        <v>128</v>
      </c>
      <c r="BF47" s="31">
        <v>46</v>
      </c>
      <c r="BG47" s="31">
        <v>128</v>
      </c>
      <c r="BH47" s="63">
        <v>763</v>
      </c>
      <c r="BI47" s="2" t="s">
        <v>141</v>
      </c>
    </row>
    <row r="48" spans="1:61" s="5" customFormat="1" ht="15" customHeight="1">
      <c r="A48" s="2">
        <v>34</v>
      </c>
      <c r="B48" s="4"/>
      <c r="E48" s="4"/>
      <c r="K48" s="4"/>
      <c r="S48" s="4"/>
      <c r="T48" s="4"/>
      <c r="W48" s="4"/>
      <c r="AF48" s="20"/>
      <c r="AG48" s="4"/>
      <c r="AL48" s="61">
        <v>35</v>
      </c>
      <c r="AM48" s="31">
        <v>128</v>
      </c>
      <c r="AN48" s="31">
        <v>49</v>
      </c>
      <c r="AO48" s="45">
        <v>128</v>
      </c>
      <c r="AP48" s="2">
        <v>800</v>
      </c>
      <c r="AQ48" s="1"/>
      <c r="AR48" s="1"/>
      <c r="AS48" s="1"/>
      <c r="AT48" s="1"/>
      <c r="AU48" s="61">
        <v>34</v>
      </c>
      <c r="AV48" s="31">
        <v>128</v>
      </c>
      <c r="AW48" s="31">
        <v>54</v>
      </c>
      <c r="AX48" s="45">
        <v>128</v>
      </c>
      <c r="AY48" s="2">
        <v>820</v>
      </c>
      <c r="AZ48" s="1"/>
      <c r="BA48" s="1"/>
      <c r="BB48" s="1"/>
      <c r="BC48" s="1"/>
      <c r="BD48" s="61">
        <v>32</v>
      </c>
      <c r="BE48" s="31">
        <v>128</v>
      </c>
      <c r="BF48" s="31">
        <v>46</v>
      </c>
      <c r="BG48" s="31">
        <v>128</v>
      </c>
      <c r="BH48" s="63">
        <v>389</v>
      </c>
      <c r="BI48" s="2" t="s">
        <v>142</v>
      </c>
    </row>
    <row r="49" spans="1:61" ht="15" customHeight="1">
      <c r="A49" s="2">
        <v>35</v>
      </c>
      <c r="B49" s="2" t="s">
        <v>148</v>
      </c>
      <c r="C49" s="1" t="s">
        <v>149</v>
      </c>
      <c r="D49" s="1" t="s">
        <v>74</v>
      </c>
      <c r="E49" s="2" t="s">
        <v>72</v>
      </c>
      <c r="F49" s="1">
        <v>2023</v>
      </c>
      <c r="G49" s="1">
        <v>4</v>
      </c>
      <c r="H49" s="1">
        <v>20</v>
      </c>
      <c r="I49" s="1">
        <v>12</v>
      </c>
      <c r="J49" s="1">
        <v>19</v>
      </c>
      <c r="K49" s="2">
        <v>50</v>
      </c>
      <c r="L49" s="1">
        <v>7</v>
      </c>
      <c r="M49" s="1">
        <v>2004</v>
      </c>
      <c r="N49" s="1" t="s">
        <v>73</v>
      </c>
      <c r="O49" s="1" t="s">
        <v>74</v>
      </c>
      <c r="P49" s="1" t="s">
        <v>74</v>
      </c>
      <c r="Q49" s="1" t="s">
        <v>74</v>
      </c>
      <c r="S49" s="2">
        <v>4</v>
      </c>
      <c r="T49" s="2" t="s">
        <v>150</v>
      </c>
      <c r="U49" s="1" t="s">
        <v>75</v>
      </c>
      <c r="W49" s="2" t="s">
        <v>74</v>
      </c>
      <c r="AF49" s="13">
        <v>5</v>
      </c>
      <c r="AG49" s="2">
        <v>6</v>
      </c>
      <c r="AK49" s="1"/>
      <c r="AL49" s="59">
        <v>35</v>
      </c>
      <c r="AM49" s="52">
        <v>128</v>
      </c>
      <c r="AN49" s="52">
        <v>140</v>
      </c>
      <c r="AO49" s="52">
        <v>128</v>
      </c>
      <c r="AP49" s="62">
        <v>462</v>
      </c>
      <c r="AQ49" s="26"/>
      <c r="AR49" s="26"/>
      <c r="AS49" s="26"/>
      <c r="AT49" s="25"/>
      <c r="AU49" s="52">
        <v>29</v>
      </c>
      <c r="AV49" s="52">
        <v>128</v>
      </c>
      <c r="AW49" s="52">
        <v>149</v>
      </c>
      <c r="AX49" s="52">
        <v>128</v>
      </c>
      <c r="AY49" s="62">
        <v>483</v>
      </c>
      <c r="AZ49" s="26"/>
      <c r="BA49" s="26"/>
      <c r="BB49" s="26"/>
      <c r="BC49" s="26"/>
      <c r="BD49" s="59">
        <v>23</v>
      </c>
      <c r="BE49" s="52">
        <v>128</v>
      </c>
      <c r="BF49" s="52">
        <v>146</v>
      </c>
      <c r="BG49" s="60">
        <v>128</v>
      </c>
      <c r="BH49" s="65">
        <v>343</v>
      </c>
      <c r="BI49" s="25" t="s">
        <v>140</v>
      </c>
    </row>
    <row r="50" spans="1:61" ht="15" customHeight="1">
      <c r="A50" s="2">
        <v>35</v>
      </c>
      <c r="AK50" s="1"/>
      <c r="AL50" s="61">
        <v>49</v>
      </c>
      <c r="AM50" s="31">
        <v>128</v>
      </c>
      <c r="AN50" s="31">
        <v>35</v>
      </c>
      <c r="AO50" s="31">
        <v>128</v>
      </c>
      <c r="AP50" s="63">
        <v>488</v>
      </c>
      <c r="AU50" s="31">
        <v>52</v>
      </c>
      <c r="AV50" s="31">
        <v>128</v>
      </c>
      <c r="AW50" s="31">
        <v>29</v>
      </c>
      <c r="AX50" s="31">
        <v>128</v>
      </c>
      <c r="AY50" s="63">
        <v>829</v>
      </c>
      <c r="BC50" s="1"/>
      <c r="BD50" s="61">
        <v>48</v>
      </c>
      <c r="BE50" s="31">
        <v>128</v>
      </c>
      <c r="BF50" s="31">
        <v>23</v>
      </c>
      <c r="BG50" s="45">
        <v>128</v>
      </c>
      <c r="BH50" s="43">
        <v>579</v>
      </c>
      <c r="BI50" s="2" t="s">
        <v>141</v>
      </c>
    </row>
    <row r="51" spans="1:61" ht="15" customHeight="1">
      <c r="A51" s="2">
        <v>35</v>
      </c>
      <c r="AK51" s="1"/>
      <c r="AL51" s="61">
        <v>21</v>
      </c>
      <c r="AM51" s="31">
        <v>128</v>
      </c>
      <c r="AN51" s="31">
        <v>35</v>
      </c>
      <c r="AO51" s="31">
        <v>128</v>
      </c>
      <c r="AP51" s="63">
        <v>448</v>
      </c>
      <c r="AU51" s="31">
        <v>15</v>
      </c>
      <c r="AV51" s="31">
        <v>128</v>
      </c>
      <c r="AW51" s="31">
        <v>29</v>
      </c>
      <c r="AX51" s="31">
        <v>128</v>
      </c>
      <c r="AY51" s="63">
        <v>463</v>
      </c>
      <c r="BC51" s="1"/>
      <c r="BD51" s="61">
        <v>18</v>
      </c>
      <c r="BE51" s="31">
        <v>128</v>
      </c>
      <c r="BF51" s="31">
        <v>23</v>
      </c>
      <c r="BG51" s="45">
        <v>128</v>
      </c>
      <c r="BH51" s="43">
        <v>333</v>
      </c>
      <c r="BI51" s="2" t="s">
        <v>142</v>
      </c>
    </row>
    <row r="52" spans="1:61" ht="15" customHeight="1">
      <c r="A52" s="2">
        <v>35</v>
      </c>
      <c r="AK52" s="1"/>
      <c r="AL52" s="61">
        <v>40</v>
      </c>
      <c r="AM52" s="31">
        <v>128</v>
      </c>
      <c r="AN52" s="31">
        <v>146</v>
      </c>
      <c r="AO52" s="31">
        <v>128</v>
      </c>
      <c r="AP52" s="63">
        <v>872</v>
      </c>
      <c r="AU52" s="31">
        <v>23</v>
      </c>
      <c r="AV52" s="31">
        <v>128</v>
      </c>
      <c r="AW52" s="31">
        <v>143</v>
      </c>
      <c r="AX52" s="31">
        <v>128</v>
      </c>
      <c r="AY52" s="63">
        <v>582</v>
      </c>
      <c r="BC52" s="1"/>
      <c r="BD52" s="61">
        <v>39</v>
      </c>
      <c r="BE52" s="31">
        <v>128</v>
      </c>
      <c r="BF52" s="31">
        <v>119</v>
      </c>
      <c r="BG52" s="45">
        <v>128</v>
      </c>
      <c r="BH52" s="43">
        <v>632</v>
      </c>
      <c r="BI52" s="2" t="s">
        <v>140</v>
      </c>
    </row>
    <row r="53" spans="1:61" ht="15" customHeight="1">
      <c r="A53" s="2">
        <v>35</v>
      </c>
      <c r="AK53" s="1"/>
      <c r="AL53" s="61">
        <v>51</v>
      </c>
      <c r="AM53" s="31">
        <v>128</v>
      </c>
      <c r="AN53" s="31">
        <v>40</v>
      </c>
      <c r="AO53" s="31">
        <v>128</v>
      </c>
      <c r="AP53" s="63">
        <v>908</v>
      </c>
      <c r="AU53" s="31">
        <v>55</v>
      </c>
      <c r="AV53" s="31">
        <v>128</v>
      </c>
      <c r="AW53" s="31">
        <v>23</v>
      </c>
      <c r="AX53" s="31">
        <v>128</v>
      </c>
      <c r="AY53" s="63">
        <v>710</v>
      </c>
      <c r="BC53" s="1"/>
      <c r="BD53" s="61">
        <v>55</v>
      </c>
      <c r="BE53" s="31">
        <v>128</v>
      </c>
      <c r="BF53" s="31">
        <v>39</v>
      </c>
      <c r="BG53" s="45">
        <v>128</v>
      </c>
      <c r="BH53" s="43">
        <v>762</v>
      </c>
      <c r="BI53" s="2" t="s">
        <v>141</v>
      </c>
    </row>
    <row r="54" spans="1:61" ht="15" customHeight="1">
      <c r="A54" s="2">
        <v>35</v>
      </c>
      <c r="AK54" s="1"/>
      <c r="AL54" s="61">
        <v>26</v>
      </c>
      <c r="AM54" s="31">
        <v>128</v>
      </c>
      <c r="AN54" s="31">
        <v>40</v>
      </c>
      <c r="AO54" s="31">
        <v>128</v>
      </c>
      <c r="AP54" s="63">
        <v>816</v>
      </c>
      <c r="AU54" s="31">
        <v>11</v>
      </c>
      <c r="AV54" s="31">
        <v>128</v>
      </c>
      <c r="AW54" s="31">
        <v>23</v>
      </c>
      <c r="AX54" s="31">
        <v>128</v>
      </c>
      <c r="AY54" s="63">
        <v>546</v>
      </c>
      <c r="BC54" s="1"/>
      <c r="BD54" s="61">
        <v>24</v>
      </c>
      <c r="BE54" s="31">
        <v>128</v>
      </c>
      <c r="BF54" s="31">
        <v>39</v>
      </c>
      <c r="BG54" s="45">
        <v>128</v>
      </c>
      <c r="BH54" s="43">
        <v>564</v>
      </c>
      <c r="BI54" s="2" t="s">
        <v>142</v>
      </c>
    </row>
    <row r="55" spans="1:61" ht="15" customHeight="1">
      <c r="A55" s="2">
        <v>35</v>
      </c>
      <c r="AK55" s="1"/>
      <c r="AL55" s="61">
        <v>39</v>
      </c>
      <c r="AM55" s="31">
        <v>128</v>
      </c>
      <c r="AN55" s="31">
        <v>119</v>
      </c>
      <c r="AO55" s="31">
        <v>128</v>
      </c>
      <c r="AP55" s="63">
        <v>772</v>
      </c>
      <c r="AU55" s="31">
        <v>30</v>
      </c>
      <c r="AV55" s="31">
        <v>128</v>
      </c>
      <c r="AW55" s="31">
        <v>130</v>
      </c>
      <c r="AX55" s="31">
        <v>128</v>
      </c>
      <c r="AY55" s="63">
        <v>457</v>
      </c>
      <c r="BC55" s="1"/>
      <c r="BD55" s="61">
        <v>29</v>
      </c>
      <c r="BE55" s="31">
        <v>128</v>
      </c>
      <c r="BF55" s="31">
        <v>109</v>
      </c>
      <c r="BG55" s="45">
        <v>128</v>
      </c>
      <c r="BH55" s="43">
        <v>657</v>
      </c>
      <c r="BI55" s="2" t="s">
        <v>140</v>
      </c>
    </row>
    <row r="56" spans="1:61" ht="15" customHeight="1">
      <c r="A56" s="2">
        <v>35</v>
      </c>
      <c r="AK56" s="1"/>
      <c r="AL56" s="61">
        <v>49</v>
      </c>
      <c r="AM56" s="31">
        <v>128</v>
      </c>
      <c r="AN56" s="31">
        <v>39</v>
      </c>
      <c r="AO56" s="31">
        <v>128</v>
      </c>
      <c r="AP56" s="63">
        <v>810</v>
      </c>
      <c r="AU56" s="31">
        <v>54</v>
      </c>
      <c r="AV56" s="31">
        <v>128</v>
      </c>
      <c r="AW56" s="31">
        <v>30</v>
      </c>
      <c r="AX56" s="31">
        <v>128</v>
      </c>
      <c r="AY56" s="63">
        <v>553</v>
      </c>
      <c r="BC56" s="1"/>
      <c r="BD56" s="61">
        <v>48</v>
      </c>
      <c r="BE56" s="31">
        <v>128</v>
      </c>
      <c r="BF56" s="31">
        <v>29</v>
      </c>
      <c r="BG56" s="45">
        <v>128</v>
      </c>
      <c r="BH56" s="43">
        <v>949</v>
      </c>
      <c r="BI56" s="2" t="s">
        <v>141</v>
      </c>
    </row>
    <row r="57" spans="1:61" ht="15" customHeight="1">
      <c r="A57" s="2">
        <v>35</v>
      </c>
      <c r="AK57" s="1"/>
      <c r="AL57" s="61">
        <v>22</v>
      </c>
      <c r="AM57" s="31">
        <v>128</v>
      </c>
      <c r="AN57" s="31">
        <v>39</v>
      </c>
      <c r="AO57" s="31">
        <v>128</v>
      </c>
      <c r="AP57" s="63">
        <v>710</v>
      </c>
      <c r="AU57" s="31">
        <v>16</v>
      </c>
      <c r="AV57" s="31">
        <v>128</v>
      </c>
      <c r="AW57" s="31">
        <v>30</v>
      </c>
      <c r="AX57" s="31">
        <v>128</v>
      </c>
      <c r="AY57" s="63">
        <v>443</v>
      </c>
      <c r="BC57" s="1"/>
      <c r="BD57" s="61">
        <v>21</v>
      </c>
      <c r="BE57" s="31">
        <v>128</v>
      </c>
      <c r="BF57" s="31">
        <v>29</v>
      </c>
      <c r="BG57" s="45">
        <v>128</v>
      </c>
      <c r="BH57" s="43">
        <v>551</v>
      </c>
      <c r="BI57" s="2" t="s">
        <v>142</v>
      </c>
    </row>
    <row r="58" spans="1:61" ht="15" customHeight="1">
      <c r="A58" s="2">
        <v>35</v>
      </c>
      <c r="AK58" s="1"/>
      <c r="AL58" s="61">
        <v>29</v>
      </c>
      <c r="AM58" s="31">
        <v>128</v>
      </c>
      <c r="AN58" s="31">
        <v>109</v>
      </c>
      <c r="AO58" s="31">
        <v>128</v>
      </c>
      <c r="AP58" s="63">
        <v>897</v>
      </c>
      <c r="AU58" s="31">
        <v>23</v>
      </c>
      <c r="AV58" s="31">
        <v>128</v>
      </c>
      <c r="AW58" s="31">
        <v>103</v>
      </c>
      <c r="AX58" s="31">
        <v>128</v>
      </c>
      <c r="AY58" s="63">
        <v>482</v>
      </c>
      <c r="BC58" s="1"/>
      <c r="BD58" s="61">
        <v>31</v>
      </c>
      <c r="BE58" s="31">
        <v>128</v>
      </c>
      <c r="BF58" s="31">
        <v>131</v>
      </c>
      <c r="BG58" s="45">
        <v>128</v>
      </c>
      <c r="BH58" s="43">
        <v>907</v>
      </c>
      <c r="BI58" s="2" t="s">
        <v>140</v>
      </c>
    </row>
    <row r="59" spans="1:61" ht="15" customHeight="1">
      <c r="A59" s="2">
        <v>35</v>
      </c>
      <c r="AK59" s="1"/>
      <c r="AL59" s="61">
        <v>53</v>
      </c>
      <c r="AM59" s="31">
        <v>128</v>
      </c>
      <c r="AN59" s="31">
        <v>29</v>
      </c>
      <c r="AO59" s="31">
        <v>128</v>
      </c>
      <c r="AP59" s="63">
        <v>941</v>
      </c>
      <c r="AU59" s="31">
        <v>50</v>
      </c>
      <c r="AV59" s="31">
        <v>128</v>
      </c>
      <c r="AW59" s="31">
        <v>23</v>
      </c>
      <c r="AX59" s="31">
        <v>128</v>
      </c>
      <c r="AY59" s="63">
        <v>594</v>
      </c>
      <c r="BC59" s="1"/>
      <c r="BD59" s="61">
        <v>48</v>
      </c>
      <c r="BE59" s="31">
        <v>128</v>
      </c>
      <c r="BF59" s="31">
        <v>31</v>
      </c>
      <c r="BG59" s="45">
        <v>128</v>
      </c>
      <c r="BH59" s="43">
        <v>1022</v>
      </c>
      <c r="BI59" s="2" t="s">
        <v>141</v>
      </c>
    </row>
    <row r="60" spans="1:61" ht="15" customHeight="1">
      <c r="A60" s="2">
        <v>35</v>
      </c>
      <c r="AK60" s="1"/>
      <c r="AL60" s="61">
        <v>17</v>
      </c>
      <c r="AM60" s="31">
        <v>128</v>
      </c>
      <c r="AN60" s="31">
        <v>29</v>
      </c>
      <c r="AO60" s="31">
        <v>128</v>
      </c>
      <c r="AP60" s="63">
        <v>865</v>
      </c>
      <c r="AU60" s="31">
        <v>11</v>
      </c>
      <c r="AV60" s="31">
        <v>128</v>
      </c>
      <c r="AW60" s="31">
        <v>23</v>
      </c>
      <c r="AX60" s="31">
        <v>128</v>
      </c>
      <c r="AY60" s="63">
        <v>430</v>
      </c>
      <c r="BC60" s="1"/>
      <c r="BD60" s="61">
        <v>21</v>
      </c>
      <c r="BE60" s="31">
        <v>128</v>
      </c>
      <c r="BF60" s="31">
        <v>31</v>
      </c>
      <c r="BG60" s="45">
        <v>128</v>
      </c>
      <c r="BH60" s="43">
        <v>465</v>
      </c>
      <c r="BI60" s="2" t="s">
        <v>142</v>
      </c>
    </row>
    <row r="61" spans="1:61" ht="15" customHeight="1">
      <c r="A61" s="2">
        <v>35</v>
      </c>
      <c r="AK61" s="1"/>
      <c r="AL61" s="61">
        <v>31</v>
      </c>
      <c r="AM61" s="31">
        <v>128</v>
      </c>
      <c r="AN61" s="31">
        <v>131</v>
      </c>
      <c r="AO61" s="31">
        <v>128</v>
      </c>
      <c r="AP61" s="63">
        <v>1022</v>
      </c>
      <c r="AU61" s="31">
        <v>24</v>
      </c>
      <c r="AV61" s="31">
        <v>128</v>
      </c>
      <c r="AW61" s="31">
        <v>124</v>
      </c>
      <c r="AX61" s="31">
        <v>128</v>
      </c>
      <c r="AY61" s="63">
        <v>457</v>
      </c>
      <c r="BC61" s="1"/>
      <c r="BD61" s="61">
        <v>29</v>
      </c>
      <c r="BE61" s="31">
        <v>128</v>
      </c>
      <c r="BF61" s="31">
        <v>149</v>
      </c>
      <c r="BG61" s="45">
        <v>128</v>
      </c>
      <c r="BH61" s="43">
        <v>607</v>
      </c>
      <c r="BI61" s="2" t="s">
        <v>140</v>
      </c>
    </row>
    <row r="62" spans="1:61" ht="15" customHeight="1">
      <c r="A62" s="2">
        <v>35</v>
      </c>
      <c r="AK62" s="1"/>
      <c r="AL62" s="61">
        <v>56</v>
      </c>
      <c r="AM62" s="31">
        <v>128</v>
      </c>
      <c r="AN62" s="31">
        <v>31</v>
      </c>
      <c r="AO62" s="31">
        <v>128</v>
      </c>
      <c r="AP62" s="63">
        <v>1022</v>
      </c>
      <c r="AU62" s="31">
        <v>68</v>
      </c>
      <c r="AV62" s="31">
        <v>128</v>
      </c>
      <c r="AW62" s="31">
        <v>24</v>
      </c>
      <c r="AX62" s="31">
        <v>128</v>
      </c>
      <c r="AY62" s="63">
        <v>583</v>
      </c>
      <c r="BC62" s="1"/>
      <c r="BD62" s="61">
        <v>47</v>
      </c>
      <c r="BE62" s="31">
        <v>128</v>
      </c>
      <c r="BF62" s="31">
        <v>29</v>
      </c>
      <c r="BG62" s="45">
        <v>128</v>
      </c>
      <c r="BH62" s="43">
        <v>943</v>
      </c>
      <c r="BI62" s="2" t="s">
        <v>141</v>
      </c>
    </row>
    <row r="63" spans="1:61" s="5" customFormat="1" ht="15.75" customHeight="1">
      <c r="A63" s="2">
        <v>35</v>
      </c>
      <c r="B63" s="4"/>
      <c r="E63" s="4"/>
      <c r="K63" s="4"/>
      <c r="S63" s="4"/>
      <c r="T63" s="4"/>
      <c r="W63" s="4"/>
      <c r="AF63" s="20"/>
      <c r="AG63" s="4"/>
      <c r="AL63" s="64">
        <v>30</v>
      </c>
      <c r="AM63" s="39">
        <v>128</v>
      </c>
      <c r="AN63" s="39">
        <v>31</v>
      </c>
      <c r="AO63" s="39">
        <v>128</v>
      </c>
      <c r="AP63" s="63">
        <v>978</v>
      </c>
      <c r="AT63" s="4"/>
      <c r="AU63" s="39">
        <v>11</v>
      </c>
      <c r="AV63" s="39">
        <v>128</v>
      </c>
      <c r="AW63" s="39">
        <v>24</v>
      </c>
      <c r="AX63" s="39">
        <v>128</v>
      </c>
      <c r="AY63" s="63">
        <v>397</v>
      </c>
      <c r="BD63" s="64">
        <v>19</v>
      </c>
      <c r="BE63" s="39">
        <v>128</v>
      </c>
      <c r="BF63" s="39">
        <v>29</v>
      </c>
      <c r="BG63" s="46">
        <v>128</v>
      </c>
      <c r="BH63" s="44">
        <v>525</v>
      </c>
      <c r="BI63" s="4" t="s">
        <v>142</v>
      </c>
    </row>
    <row r="64" spans="1:61" ht="15" customHeight="1">
      <c r="A64" s="2">
        <v>36</v>
      </c>
      <c r="B64" s="2" t="s">
        <v>151</v>
      </c>
      <c r="D64" s="1" t="s">
        <v>74</v>
      </c>
      <c r="E64" s="2" t="s">
        <v>72</v>
      </c>
      <c r="F64" s="1">
        <v>2023</v>
      </c>
      <c r="G64" s="1">
        <v>5</v>
      </c>
      <c r="H64" s="1">
        <v>10</v>
      </c>
      <c r="I64" s="1">
        <v>10</v>
      </c>
      <c r="J64" s="1">
        <v>10</v>
      </c>
      <c r="K64" s="2">
        <v>39</v>
      </c>
      <c r="L64" s="1">
        <v>9</v>
      </c>
      <c r="M64" s="1">
        <v>2003</v>
      </c>
      <c r="O64" s="1" t="s">
        <v>73</v>
      </c>
      <c r="P64" s="1" t="s">
        <v>74</v>
      </c>
      <c r="Q64" s="1" t="s">
        <v>74</v>
      </c>
      <c r="S64" s="2">
        <v>4</v>
      </c>
      <c r="T64" s="2" t="s">
        <v>139</v>
      </c>
      <c r="U64" s="1" t="s">
        <v>75</v>
      </c>
      <c r="W64" s="2" t="s">
        <v>72</v>
      </c>
      <c r="AF64" s="13">
        <v>5</v>
      </c>
      <c r="AL64" s="31">
        <v>25</v>
      </c>
      <c r="AM64" s="31">
        <v>128</v>
      </c>
      <c r="AN64" s="31">
        <v>140</v>
      </c>
      <c r="AO64" s="31">
        <v>128</v>
      </c>
      <c r="AP64" s="62">
        <v>197</v>
      </c>
      <c r="AU64" s="31">
        <v>29</v>
      </c>
      <c r="AV64" s="31">
        <v>128</v>
      </c>
      <c r="AW64" s="31">
        <v>149</v>
      </c>
      <c r="AX64" s="31">
        <v>128</v>
      </c>
      <c r="AY64" s="62">
        <v>317</v>
      </c>
      <c r="BD64" s="86">
        <v>26</v>
      </c>
      <c r="BE64" s="86">
        <v>128</v>
      </c>
      <c r="BF64" s="86">
        <v>146</v>
      </c>
      <c r="BG64" s="86">
        <v>128</v>
      </c>
      <c r="BH64" s="51">
        <v>407</v>
      </c>
      <c r="BI64" s="25" t="s">
        <v>140</v>
      </c>
    </row>
    <row r="65" spans="1:61" ht="15" customHeight="1">
      <c r="A65" s="2">
        <v>36</v>
      </c>
      <c r="AL65" s="31">
        <v>29</v>
      </c>
      <c r="AM65" s="31">
        <v>128</v>
      </c>
      <c r="AN65" s="31">
        <v>25</v>
      </c>
      <c r="AO65" s="31">
        <v>128</v>
      </c>
      <c r="AP65" s="63">
        <v>211</v>
      </c>
      <c r="AU65" s="31">
        <v>32</v>
      </c>
      <c r="AV65" s="31">
        <v>128</v>
      </c>
      <c r="AW65" s="31">
        <v>29</v>
      </c>
      <c r="AX65" s="31">
        <v>128</v>
      </c>
      <c r="AY65" s="63"/>
      <c r="BD65" s="86">
        <v>29</v>
      </c>
      <c r="BE65" s="86">
        <v>128</v>
      </c>
      <c r="BF65" s="86">
        <v>26</v>
      </c>
      <c r="BG65" s="86">
        <v>128</v>
      </c>
      <c r="BH65" s="13">
        <v>557</v>
      </c>
      <c r="BI65" s="2" t="s">
        <v>141</v>
      </c>
    </row>
    <row r="66" spans="1:61" ht="15" customHeight="1">
      <c r="A66" s="2">
        <v>36</v>
      </c>
      <c r="AL66" s="31">
        <v>14</v>
      </c>
      <c r="AM66" s="31">
        <v>128</v>
      </c>
      <c r="AN66" s="31">
        <v>25</v>
      </c>
      <c r="AO66" s="31">
        <v>128</v>
      </c>
      <c r="AP66" s="63">
        <v>191</v>
      </c>
      <c r="AU66" s="31">
        <v>25</v>
      </c>
      <c r="AV66" s="31">
        <v>128</v>
      </c>
      <c r="AW66" s="31">
        <v>29</v>
      </c>
      <c r="AX66" s="31">
        <v>128</v>
      </c>
      <c r="AY66" s="63"/>
      <c r="BD66" s="86">
        <v>23</v>
      </c>
      <c r="BE66" s="86">
        <v>128</v>
      </c>
      <c r="BF66" s="86">
        <v>26</v>
      </c>
      <c r="BG66" s="86">
        <v>128</v>
      </c>
      <c r="BH66" s="13">
        <v>297</v>
      </c>
      <c r="BI66" s="2" t="s">
        <v>142</v>
      </c>
    </row>
    <row r="67" spans="1:61" ht="15" customHeight="1">
      <c r="A67" s="2">
        <v>36</v>
      </c>
      <c r="AL67" s="31">
        <v>26</v>
      </c>
      <c r="AM67" s="31">
        <v>128</v>
      </c>
      <c r="AN67" s="31">
        <v>146</v>
      </c>
      <c r="AO67" s="31">
        <v>128</v>
      </c>
      <c r="AP67" s="63">
        <v>407</v>
      </c>
      <c r="AU67" s="31">
        <v>23</v>
      </c>
      <c r="AV67" s="31">
        <v>128</v>
      </c>
      <c r="AW67" s="31">
        <v>143</v>
      </c>
      <c r="AX67" s="31">
        <v>128</v>
      </c>
      <c r="AY67" s="63">
        <v>332</v>
      </c>
      <c r="BD67" s="86">
        <v>25</v>
      </c>
      <c r="BE67" s="86">
        <v>128</v>
      </c>
      <c r="BF67" s="86">
        <v>119</v>
      </c>
      <c r="BG67" s="86">
        <v>128</v>
      </c>
      <c r="BH67" s="13">
        <v>407</v>
      </c>
      <c r="BI67" s="2" t="s">
        <v>140</v>
      </c>
    </row>
    <row r="68" spans="1:61" ht="15" customHeight="1">
      <c r="A68" s="2">
        <v>36</v>
      </c>
      <c r="AL68" s="31">
        <v>32</v>
      </c>
      <c r="AM68" s="31">
        <v>128</v>
      </c>
      <c r="AN68" s="31">
        <v>26</v>
      </c>
      <c r="AO68" s="31">
        <v>128</v>
      </c>
      <c r="AP68" s="63"/>
      <c r="AU68" s="31">
        <v>29</v>
      </c>
      <c r="AV68" s="31">
        <v>128</v>
      </c>
      <c r="AW68" s="31">
        <v>23</v>
      </c>
      <c r="AX68" s="31">
        <v>128</v>
      </c>
      <c r="AY68" s="63">
        <v>360</v>
      </c>
      <c r="BD68" s="86">
        <v>32</v>
      </c>
      <c r="BE68" s="86">
        <v>128</v>
      </c>
      <c r="BF68" s="86">
        <v>25</v>
      </c>
      <c r="BG68" s="86">
        <v>128</v>
      </c>
      <c r="BH68" s="13">
        <v>557</v>
      </c>
      <c r="BI68" s="2" t="s">
        <v>141</v>
      </c>
    </row>
    <row r="69" spans="1:61" ht="15" customHeight="1">
      <c r="A69" s="2">
        <v>36</v>
      </c>
      <c r="AL69" s="31">
        <v>24</v>
      </c>
      <c r="AM69" s="31">
        <v>128</v>
      </c>
      <c r="AN69" s="31">
        <v>26</v>
      </c>
      <c r="AO69" s="31">
        <v>128</v>
      </c>
      <c r="AP69" s="63"/>
      <c r="AU69" s="31">
        <v>19</v>
      </c>
      <c r="AV69" s="31">
        <v>128</v>
      </c>
      <c r="AW69" s="31">
        <v>23</v>
      </c>
      <c r="AX69" s="31">
        <v>128</v>
      </c>
      <c r="AY69" s="63">
        <v>326</v>
      </c>
      <c r="BD69" s="86">
        <v>22</v>
      </c>
      <c r="BE69" s="86">
        <v>128</v>
      </c>
      <c r="BF69" s="86">
        <v>25</v>
      </c>
      <c r="BG69" s="86">
        <v>128</v>
      </c>
      <c r="BH69" s="13">
        <v>337</v>
      </c>
      <c r="BI69" s="2" t="s">
        <v>142</v>
      </c>
    </row>
    <row r="70" spans="1:61" ht="15" customHeight="1">
      <c r="A70" s="2">
        <v>36</v>
      </c>
      <c r="AL70" s="31">
        <v>20</v>
      </c>
      <c r="AM70" s="31">
        <v>128</v>
      </c>
      <c r="AN70" s="31">
        <v>119</v>
      </c>
      <c r="AO70" s="31">
        <v>128</v>
      </c>
      <c r="AP70" s="63">
        <v>292</v>
      </c>
      <c r="AU70" s="31">
        <v>30</v>
      </c>
      <c r="AV70" s="31">
        <v>128</v>
      </c>
      <c r="AW70" s="31">
        <v>130</v>
      </c>
      <c r="AX70" s="31">
        <v>128</v>
      </c>
      <c r="AY70" s="63">
        <v>408</v>
      </c>
      <c r="BD70" s="86">
        <v>29</v>
      </c>
      <c r="BE70" s="86">
        <v>128</v>
      </c>
      <c r="BF70" s="86">
        <v>109</v>
      </c>
      <c r="BG70" s="86">
        <v>128</v>
      </c>
      <c r="BH70" s="13">
        <v>507</v>
      </c>
      <c r="BI70" s="2" t="s">
        <v>140</v>
      </c>
    </row>
    <row r="71" spans="1:61" ht="15" customHeight="1">
      <c r="A71" s="2">
        <v>36</v>
      </c>
      <c r="AL71" s="31">
        <v>27</v>
      </c>
      <c r="AM71" s="31">
        <v>128</v>
      </c>
      <c r="AN71" s="31">
        <v>20</v>
      </c>
      <c r="AO71" s="31">
        <v>128</v>
      </c>
      <c r="AP71" s="63">
        <v>306</v>
      </c>
      <c r="AU71" s="31">
        <v>32</v>
      </c>
      <c r="AV71" s="31">
        <v>128</v>
      </c>
      <c r="AW71" s="31">
        <v>30</v>
      </c>
      <c r="AX71" s="31">
        <v>128</v>
      </c>
      <c r="AY71" s="63"/>
      <c r="BD71" s="86">
        <v>32</v>
      </c>
      <c r="BE71" s="86">
        <v>128</v>
      </c>
      <c r="BF71" s="86">
        <v>29</v>
      </c>
      <c r="BG71" s="86">
        <v>128</v>
      </c>
      <c r="BH71" s="13">
        <v>547</v>
      </c>
      <c r="BI71" s="2" t="s">
        <v>141</v>
      </c>
    </row>
    <row r="72" spans="1:61" ht="15" customHeight="1">
      <c r="A72" s="2">
        <v>36</v>
      </c>
      <c r="AL72" s="31">
        <v>16</v>
      </c>
      <c r="AM72" s="31">
        <v>128</v>
      </c>
      <c r="AN72" s="31">
        <v>20</v>
      </c>
      <c r="AO72" s="31">
        <v>128</v>
      </c>
      <c r="AP72" s="63">
        <v>284</v>
      </c>
      <c r="AU72" s="31">
        <v>24</v>
      </c>
      <c r="AV72" s="31">
        <v>128</v>
      </c>
      <c r="AW72" s="31">
        <v>30</v>
      </c>
      <c r="AX72" s="31">
        <v>128</v>
      </c>
      <c r="AY72" s="63"/>
      <c r="BD72" s="86">
        <v>23</v>
      </c>
      <c r="BE72" s="86">
        <v>128</v>
      </c>
      <c r="BF72" s="86">
        <v>29</v>
      </c>
      <c r="BG72" s="86">
        <v>128</v>
      </c>
      <c r="BH72" s="13">
        <v>357</v>
      </c>
      <c r="BI72" s="2" t="s">
        <v>142</v>
      </c>
    </row>
    <row r="73" spans="1:61" ht="15" customHeight="1">
      <c r="A73" s="2">
        <v>36</v>
      </c>
      <c r="AL73" s="31">
        <v>29</v>
      </c>
      <c r="AM73" s="31">
        <v>128</v>
      </c>
      <c r="AN73" s="31">
        <v>109</v>
      </c>
      <c r="AO73" s="31">
        <v>128</v>
      </c>
      <c r="AP73" s="63">
        <v>342</v>
      </c>
      <c r="AU73" s="31">
        <v>28</v>
      </c>
      <c r="AV73" s="31">
        <v>128</v>
      </c>
      <c r="AW73" s="31">
        <v>103</v>
      </c>
      <c r="AX73" s="31">
        <v>128</v>
      </c>
      <c r="AY73" s="63">
        <v>407</v>
      </c>
      <c r="BD73" s="86">
        <v>26</v>
      </c>
      <c r="BE73" s="86">
        <v>128</v>
      </c>
      <c r="BF73" s="86">
        <v>131</v>
      </c>
      <c r="BG73" s="86">
        <v>128</v>
      </c>
      <c r="BH73" s="13">
        <v>433</v>
      </c>
      <c r="BI73" s="2" t="s">
        <v>140</v>
      </c>
    </row>
    <row r="74" spans="1:61" ht="15" customHeight="1">
      <c r="A74" s="2">
        <v>36</v>
      </c>
      <c r="AL74" s="31">
        <v>32</v>
      </c>
      <c r="AM74" s="31">
        <v>128</v>
      </c>
      <c r="AN74" s="31">
        <v>29</v>
      </c>
      <c r="AO74" s="31">
        <v>128</v>
      </c>
      <c r="AP74" s="63"/>
      <c r="AU74" s="31">
        <v>31</v>
      </c>
      <c r="AV74" s="31">
        <v>128</v>
      </c>
      <c r="AW74" s="31">
        <v>28</v>
      </c>
      <c r="AX74" s="31">
        <v>128</v>
      </c>
      <c r="AY74" s="63"/>
      <c r="BD74" s="86">
        <v>30</v>
      </c>
      <c r="BE74" s="86">
        <v>128</v>
      </c>
      <c r="BF74" s="86">
        <v>26</v>
      </c>
      <c r="BG74" s="86">
        <v>128</v>
      </c>
      <c r="BH74" s="13">
        <v>533</v>
      </c>
      <c r="BI74" s="2" t="s">
        <v>141</v>
      </c>
    </row>
    <row r="75" spans="1:61" ht="15" customHeight="1">
      <c r="A75" s="2">
        <v>36</v>
      </c>
      <c r="AL75" s="31">
        <v>24</v>
      </c>
      <c r="AM75" s="31">
        <v>128</v>
      </c>
      <c r="AN75" s="31">
        <v>29</v>
      </c>
      <c r="AO75" s="31">
        <v>128</v>
      </c>
      <c r="AP75" s="63"/>
      <c r="AU75" s="31">
        <v>24</v>
      </c>
      <c r="AV75" s="31">
        <v>128</v>
      </c>
      <c r="AW75" s="31">
        <v>28</v>
      </c>
      <c r="AX75" s="31">
        <v>128</v>
      </c>
      <c r="AY75" s="63"/>
      <c r="BD75" s="86">
        <v>23</v>
      </c>
      <c r="BE75" s="86">
        <v>128</v>
      </c>
      <c r="BF75" s="86">
        <v>26</v>
      </c>
      <c r="BG75" s="86">
        <v>128</v>
      </c>
      <c r="BH75" s="13">
        <v>353</v>
      </c>
      <c r="BI75" s="2" t="s">
        <v>142</v>
      </c>
    </row>
    <row r="76" spans="1:61" ht="15" customHeight="1">
      <c r="A76" s="2">
        <v>36</v>
      </c>
      <c r="AL76" s="31">
        <v>26</v>
      </c>
      <c r="AM76" s="31">
        <v>128</v>
      </c>
      <c r="AN76" s="31">
        <v>131</v>
      </c>
      <c r="AO76" s="31">
        <v>128</v>
      </c>
      <c r="AP76" s="63">
        <v>358</v>
      </c>
      <c r="AU76" s="31">
        <v>24</v>
      </c>
      <c r="AV76" s="31">
        <v>128</v>
      </c>
      <c r="AW76" s="31">
        <v>124</v>
      </c>
      <c r="AX76" s="31">
        <v>128</v>
      </c>
      <c r="AY76" s="63">
        <v>382</v>
      </c>
      <c r="BD76" s="86">
        <v>29</v>
      </c>
      <c r="BE76" s="86">
        <v>128</v>
      </c>
      <c r="BF76" s="86">
        <v>149</v>
      </c>
      <c r="BG76" s="86">
        <v>128</v>
      </c>
      <c r="BH76" s="13">
        <v>382</v>
      </c>
      <c r="BI76" s="2" t="s">
        <v>140</v>
      </c>
    </row>
    <row r="77" spans="1:61" ht="15" customHeight="1">
      <c r="A77" s="2">
        <v>36</v>
      </c>
      <c r="AL77" s="31">
        <v>30</v>
      </c>
      <c r="AM77" s="31">
        <v>128</v>
      </c>
      <c r="AN77" s="31">
        <v>26</v>
      </c>
      <c r="AO77" s="31">
        <v>128</v>
      </c>
      <c r="AP77" s="63"/>
      <c r="AU77" s="31">
        <v>31</v>
      </c>
      <c r="AV77" s="31">
        <v>128</v>
      </c>
      <c r="AW77" s="31">
        <v>24</v>
      </c>
      <c r="AX77" s="31">
        <v>128</v>
      </c>
      <c r="AY77" s="63"/>
      <c r="BD77" s="86">
        <v>32</v>
      </c>
      <c r="BE77" s="86">
        <v>128</v>
      </c>
      <c r="BF77" s="86">
        <v>29</v>
      </c>
      <c r="BG77" s="86">
        <v>128</v>
      </c>
      <c r="BH77" s="13">
        <v>512</v>
      </c>
      <c r="BI77" s="2" t="s">
        <v>141</v>
      </c>
    </row>
    <row r="78" spans="1:61" s="5" customFormat="1" ht="15" customHeight="1">
      <c r="A78" s="2">
        <v>36</v>
      </c>
      <c r="B78" s="4"/>
      <c r="E78" s="4"/>
      <c r="K78" s="4"/>
      <c r="S78" s="4"/>
      <c r="T78" s="4"/>
      <c r="W78" s="4"/>
      <c r="AF78" s="20"/>
      <c r="AG78" s="4"/>
      <c r="AK78" s="4"/>
      <c r="AL78" s="39">
        <v>23</v>
      </c>
      <c r="AM78" s="39">
        <v>128</v>
      </c>
      <c r="AN78" s="39">
        <v>26</v>
      </c>
      <c r="AO78" s="39">
        <v>128</v>
      </c>
      <c r="AP78" s="63"/>
      <c r="AT78" s="4"/>
      <c r="AU78" s="39">
        <v>21</v>
      </c>
      <c r="AV78" s="39">
        <v>128</v>
      </c>
      <c r="AW78" s="39">
        <v>24</v>
      </c>
      <c r="AX78" s="39">
        <v>128</v>
      </c>
      <c r="AY78" s="63"/>
      <c r="BC78" s="4"/>
      <c r="BD78" s="86">
        <v>23</v>
      </c>
      <c r="BE78" s="86">
        <v>128</v>
      </c>
      <c r="BF78" s="86">
        <v>29</v>
      </c>
      <c r="BG78" s="86">
        <v>128</v>
      </c>
      <c r="BH78" s="13">
        <v>322</v>
      </c>
      <c r="BI78" s="4" t="s">
        <v>142</v>
      </c>
    </row>
    <row r="79" spans="1:61" ht="15" customHeight="1">
      <c r="A79" s="2">
        <v>37</v>
      </c>
      <c r="B79" s="2" t="s">
        <v>152</v>
      </c>
      <c r="D79" s="1" t="s">
        <v>74</v>
      </c>
      <c r="E79" s="2" t="s">
        <v>72</v>
      </c>
      <c r="F79" s="1">
        <v>2023</v>
      </c>
      <c r="G79" s="1">
        <v>5</v>
      </c>
      <c r="H79" s="1">
        <v>10</v>
      </c>
      <c r="I79" s="1">
        <v>11</v>
      </c>
      <c r="J79" s="1">
        <v>15</v>
      </c>
      <c r="K79" s="2">
        <v>29</v>
      </c>
      <c r="L79" s="1">
        <v>11</v>
      </c>
      <c r="M79" s="1">
        <v>2002</v>
      </c>
      <c r="O79" s="1" t="s">
        <v>73</v>
      </c>
      <c r="P79" s="1" t="s">
        <v>74</v>
      </c>
      <c r="Q79" s="1" t="s">
        <v>74</v>
      </c>
      <c r="S79" s="2">
        <v>1</v>
      </c>
      <c r="U79" s="1" t="s">
        <v>75</v>
      </c>
      <c r="W79" s="2" t="s">
        <v>74</v>
      </c>
      <c r="AF79" s="13">
        <v>5</v>
      </c>
      <c r="AL79" s="31">
        <v>25</v>
      </c>
      <c r="AM79" s="31">
        <v>128</v>
      </c>
      <c r="AN79" s="31">
        <v>134</v>
      </c>
      <c r="AO79" s="31">
        <v>128</v>
      </c>
      <c r="AP79" s="62">
        <v>307</v>
      </c>
      <c r="AU79" s="31">
        <v>26</v>
      </c>
      <c r="AV79" s="31">
        <v>128</v>
      </c>
      <c r="AW79" s="31">
        <v>106</v>
      </c>
      <c r="AX79" s="31">
        <v>128</v>
      </c>
      <c r="AY79" s="62">
        <v>382</v>
      </c>
      <c r="BD79" s="87">
        <v>25</v>
      </c>
      <c r="BE79" s="88">
        <v>128</v>
      </c>
      <c r="BF79" s="88">
        <v>140</v>
      </c>
      <c r="BG79" s="88">
        <v>128</v>
      </c>
      <c r="BH79" s="51">
        <v>276</v>
      </c>
      <c r="BI79" s="25" t="s">
        <v>140</v>
      </c>
    </row>
    <row r="80" spans="1:61" ht="15" customHeight="1">
      <c r="A80" s="2">
        <v>37</v>
      </c>
      <c r="AL80" s="31">
        <v>39</v>
      </c>
      <c r="AM80" s="31">
        <v>128</v>
      </c>
      <c r="AN80" s="31">
        <v>25</v>
      </c>
      <c r="AO80" s="31">
        <v>128</v>
      </c>
      <c r="AP80" s="63"/>
      <c r="AU80" s="31">
        <v>37</v>
      </c>
      <c r="AV80" s="31">
        <v>128</v>
      </c>
      <c r="AW80" s="31">
        <v>26</v>
      </c>
      <c r="AX80" s="31">
        <v>128</v>
      </c>
      <c r="AY80" s="63"/>
      <c r="BD80" s="89">
        <v>37</v>
      </c>
      <c r="BE80" s="86">
        <v>128</v>
      </c>
      <c r="BF80" s="86">
        <v>25</v>
      </c>
      <c r="BG80" s="86">
        <v>128</v>
      </c>
      <c r="BH80" s="13">
        <v>816</v>
      </c>
      <c r="BI80" s="2" t="s">
        <v>141</v>
      </c>
    </row>
    <row r="81" spans="1:61" ht="15" customHeight="1">
      <c r="A81" s="2">
        <v>37</v>
      </c>
      <c r="AL81" s="31">
        <v>20</v>
      </c>
      <c r="AM81" s="31">
        <v>128</v>
      </c>
      <c r="AN81" s="31">
        <v>25</v>
      </c>
      <c r="AO81" s="31">
        <v>128</v>
      </c>
      <c r="AP81" s="63"/>
      <c r="AU81" s="31">
        <v>18</v>
      </c>
      <c r="AV81" s="31">
        <v>128</v>
      </c>
      <c r="AW81" s="31">
        <v>26</v>
      </c>
      <c r="AX81" s="31">
        <v>128</v>
      </c>
      <c r="AY81" s="63"/>
      <c r="BD81" s="89">
        <v>12</v>
      </c>
      <c r="BE81" s="86">
        <v>128</v>
      </c>
      <c r="BF81" s="86">
        <v>25</v>
      </c>
      <c r="BG81" s="86">
        <v>128</v>
      </c>
      <c r="BH81" s="13">
        <v>166</v>
      </c>
      <c r="BI81" s="2" t="s">
        <v>142</v>
      </c>
    </row>
    <row r="82" spans="1:61" ht="15" customHeight="1">
      <c r="A82" s="2">
        <v>37</v>
      </c>
      <c r="AL82" s="31">
        <v>20</v>
      </c>
      <c r="AM82" s="31">
        <v>128</v>
      </c>
      <c r="AN82" s="31">
        <v>120</v>
      </c>
      <c r="AO82" s="31">
        <v>128</v>
      </c>
      <c r="AP82" s="63">
        <v>307</v>
      </c>
      <c r="AU82" s="31">
        <v>25</v>
      </c>
      <c r="AV82" s="31">
        <v>128</v>
      </c>
      <c r="AW82" s="31">
        <v>105</v>
      </c>
      <c r="AX82" s="31">
        <v>128</v>
      </c>
      <c r="AY82" s="63">
        <v>442</v>
      </c>
      <c r="BD82" s="89">
        <v>26</v>
      </c>
      <c r="BE82" s="86">
        <v>128</v>
      </c>
      <c r="BF82" s="86">
        <v>146</v>
      </c>
      <c r="BG82" s="86">
        <v>128</v>
      </c>
      <c r="BH82" s="13">
        <v>407</v>
      </c>
      <c r="BI82" s="2" t="s">
        <v>140</v>
      </c>
    </row>
    <row r="83" spans="1:61" ht="15" customHeight="1">
      <c r="A83" s="2">
        <v>37</v>
      </c>
      <c r="AL83" s="31">
        <v>45</v>
      </c>
      <c r="AM83" s="31">
        <v>128</v>
      </c>
      <c r="AN83" s="31">
        <v>20</v>
      </c>
      <c r="AO83" s="31">
        <v>128</v>
      </c>
      <c r="AP83" s="63"/>
      <c r="AU83" s="31">
        <v>43</v>
      </c>
      <c r="AV83" s="31">
        <v>128</v>
      </c>
      <c r="AW83" s="31">
        <v>25</v>
      </c>
      <c r="AX83" s="31">
        <v>128</v>
      </c>
      <c r="AY83" s="63"/>
      <c r="BD83" s="89">
        <v>42</v>
      </c>
      <c r="BE83" s="86">
        <v>128</v>
      </c>
      <c r="BF83" s="86">
        <v>26</v>
      </c>
      <c r="BG83" s="86">
        <v>128</v>
      </c>
      <c r="BH83" s="13">
        <v>767</v>
      </c>
      <c r="BI83" s="2" t="s">
        <v>141</v>
      </c>
    </row>
    <row r="84" spans="1:61" ht="15" customHeight="1">
      <c r="A84" s="2">
        <v>37</v>
      </c>
      <c r="AL84" s="31">
        <v>10</v>
      </c>
      <c r="AM84" s="31">
        <v>128</v>
      </c>
      <c r="AN84" s="31">
        <v>20</v>
      </c>
      <c r="AO84" s="31">
        <v>128</v>
      </c>
      <c r="AP84" s="63"/>
      <c r="AU84" s="31">
        <v>16</v>
      </c>
      <c r="AV84" s="31">
        <v>128</v>
      </c>
      <c r="AW84" s="31">
        <v>25</v>
      </c>
      <c r="AX84" s="31">
        <v>128</v>
      </c>
      <c r="AY84" s="63"/>
      <c r="BD84" s="89">
        <v>15</v>
      </c>
      <c r="BE84" s="86">
        <v>128</v>
      </c>
      <c r="BF84" s="86">
        <v>26</v>
      </c>
      <c r="BG84" s="86">
        <v>128</v>
      </c>
      <c r="BH84" s="13">
        <v>277</v>
      </c>
      <c r="BI84" s="2" t="s">
        <v>142</v>
      </c>
    </row>
    <row r="85" spans="1:61" ht="15" customHeight="1">
      <c r="A85" s="2">
        <v>37</v>
      </c>
      <c r="AL85" s="31">
        <v>23</v>
      </c>
      <c r="AM85" s="31">
        <v>128</v>
      </c>
      <c r="AN85" s="31">
        <v>123</v>
      </c>
      <c r="AO85" s="31">
        <v>128</v>
      </c>
      <c r="AP85" s="63">
        <v>382</v>
      </c>
      <c r="AU85" s="31">
        <v>30</v>
      </c>
      <c r="AV85" s="31">
        <v>128</v>
      </c>
      <c r="AW85" s="31">
        <v>130</v>
      </c>
      <c r="AX85" s="31">
        <v>128</v>
      </c>
      <c r="AY85" s="63">
        <v>432</v>
      </c>
      <c r="BD85" s="89">
        <v>19</v>
      </c>
      <c r="BE85" s="86">
        <v>128</v>
      </c>
      <c r="BF85" s="86">
        <v>119</v>
      </c>
      <c r="BG85" s="86">
        <v>128</v>
      </c>
      <c r="BH85" s="13">
        <v>483</v>
      </c>
      <c r="BI85" s="2" t="s">
        <v>140</v>
      </c>
    </row>
    <row r="86" spans="1:61" ht="15" customHeight="1">
      <c r="A86" s="2">
        <v>37</v>
      </c>
      <c r="AL86" s="31">
        <v>42</v>
      </c>
      <c r="AM86" s="31">
        <v>128</v>
      </c>
      <c r="AN86" s="31">
        <v>23</v>
      </c>
      <c r="AO86" s="31">
        <v>128</v>
      </c>
      <c r="AP86" s="63"/>
      <c r="AU86" s="31">
        <v>42</v>
      </c>
      <c r="AV86" s="31">
        <v>128</v>
      </c>
      <c r="AW86" s="31">
        <v>30</v>
      </c>
      <c r="AX86" s="31">
        <v>128</v>
      </c>
      <c r="AY86" s="63"/>
      <c r="BD86" s="89">
        <v>51</v>
      </c>
      <c r="BE86" s="86">
        <v>128</v>
      </c>
      <c r="BF86" s="86">
        <v>19</v>
      </c>
      <c r="BG86" s="86">
        <v>128</v>
      </c>
      <c r="BH86" s="13">
        <v>843</v>
      </c>
      <c r="BI86" s="2" t="s">
        <v>141</v>
      </c>
    </row>
    <row r="87" spans="1:61" ht="15" customHeight="1">
      <c r="A87" s="2">
        <v>37</v>
      </c>
      <c r="AL87" s="31">
        <v>16</v>
      </c>
      <c r="AM87" s="31">
        <v>128</v>
      </c>
      <c r="AN87" s="31">
        <v>23</v>
      </c>
      <c r="AO87" s="31">
        <v>128</v>
      </c>
      <c r="AP87" s="63"/>
      <c r="AU87" s="31">
        <v>15</v>
      </c>
      <c r="AV87" s="31">
        <v>128</v>
      </c>
      <c r="AW87" s="31">
        <v>30</v>
      </c>
      <c r="AX87" s="31">
        <v>128</v>
      </c>
      <c r="AY87" s="63"/>
      <c r="BD87" s="89">
        <v>7</v>
      </c>
      <c r="BE87" s="86">
        <v>128</v>
      </c>
      <c r="BF87" s="86">
        <v>19</v>
      </c>
      <c r="BG87" s="86">
        <v>128</v>
      </c>
      <c r="BH87" s="13">
        <v>183</v>
      </c>
      <c r="BI87" s="2" t="s">
        <v>142</v>
      </c>
    </row>
    <row r="88" spans="1:61" ht="15" customHeight="1">
      <c r="A88" s="2">
        <v>37</v>
      </c>
      <c r="AL88" s="31">
        <v>39</v>
      </c>
      <c r="AM88" s="31">
        <v>128</v>
      </c>
      <c r="AN88" s="31">
        <v>139</v>
      </c>
      <c r="AO88" s="31">
        <v>128</v>
      </c>
      <c r="AP88" s="63">
        <v>467</v>
      </c>
      <c r="AU88" s="31">
        <v>37</v>
      </c>
      <c r="AV88" s="31">
        <v>128</v>
      </c>
      <c r="AW88" s="31">
        <v>117</v>
      </c>
      <c r="AX88" s="31">
        <v>128</v>
      </c>
      <c r="AY88" s="63">
        <v>382</v>
      </c>
      <c r="BD88" s="89">
        <v>29</v>
      </c>
      <c r="BE88" s="86">
        <v>128</v>
      </c>
      <c r="BF88" s="86">
        <v>109</v>
      </c>
      <c r="BG88" s="86">
        <v>128</v>
      </c>
      <c r="BH88" s="13">
        <v>482</v>
      </c>
      <c r="BI88" s="2" t="s">
        <v>140</v>
      </c>
    </row>
    <row r="89" spans="1:61" ht="15" customHeight="1">
      <c r="A89" s="2">
        <v>37</v>
      </c>
      <c r="AL89" s="31">
        <v>47</v>
      </c>
      <c r="AM89" s="31">
        <v>128</v>
      </c>
      <c r="AN89" s="31">
        <v>39</v>
      </c>
      <c r="AO89" s="31">
        <v>128</v>
      </c>
      <c r="AP89" s="63"/>
      <c r="AU89" s="31">
        <v>47</v>
      </c>
      <c r="AV89" s="31">
        <v>128</v>
      </c>
      <c r="AW89" s="31">
        <v>37</v>
      </c>
      <c r="AX89" s="31">
        <v>128</v>
      </c>
      <c r="AY89" s="63"/>
      <c r="BD89" s="89">
        <v>50</v>
      </c>
      <c r="BE89" s="86">
        <v>128</v>
      </c>
      <c r="BF89" s="86">
        <v>29</v>
      </c>
      <c r="BG89" s="86">
        <v>128</v>
      </c>
      <c r="BH89" s="13">
        <v>862</v>
      </c>
      <c r="BI89" s="2" t="s">
        <v>141</v>
      </c>
    </row>
    <row r="90" spans="1:61" ht="15" customHeight="1">
      <c r="A90" s="2">
        <v>37</v>
      </c>
      <c r="AL90" s="31">
        <v>15</v>
      </c>
      <c r="AM90" s="31">
        <v>128</v>
      </c>
      <c r="AN90" s="31">
        <v>39</v>
      </c>
      <c r="AO90" s="31">
        <v>128</v>
      </c>
      <c r="AP90" s="63"/>
      <c r="AU90" s="31">
        <v>13</v>
      </c>
      <c r="AV90" s="31">
        <v>128</v>
      </c>
      <c r="AW90" s="31">
        <v>37</v>
      </c>
      <c r="AX90" s="31">
        <v>128</v>
      </c>
      <c r="AY90" s="63"/>
      <c r="BD90" s="89">
        <v>10</v>
      </c>
      <c r="BE90" s="86">
        <v>128</v>
      </c>
      <c r="BF90" s="86">
        <v>29</v>
      </c>
      <c r="BG90" s="86">
        <v>128</v>
      </c>
      <c r="BH90" s="13">
        <v>182</v>
      </c>
      <c r="BI90" s="2" t="s">
        <v>142</v>
      </c>
    </row>
    <row r="91" spans="1:61" ht="15" customHeight="1">
      <c r="A91" s="2">
        <v>37</v>
      </c>
      <c r="AL91" s="31">
        <v>27</v>
      </c>
      <c r="AM91" s="31">
        <v>128</v>
      </c>
      <c r="AN91" s="31">
        <v>107</v>
      </c>
      <c r="AO91" s="31">
        <v>128</v>
      </c>
      <c r="AP91" s="63">
        <v>407</v>
      </c>
      <c r="AU91" s="31">
        <v>36</v>
      </c>
      <c r="AV91" s="31">
        <v>128</v>
      </c>
      <c r="AW91" s="31">
        <v>116</v>
      </c>
      <c r="AX91" s="31">
        <v>128</v>
      </c>
      <c r="AY91" s="63">
        <v>457</v>
      </c>
      <c r="BD91" s="89">
        <v>31</v>
      </c>
      <c r="BE91" s="86">
        <v>128</v>
      </c>
      <c r="BF91" s="86">
        <v>131</v>
      </c>
      <c r="BG91" s="86">
        <v>128</v>
      </c>
      <c r="BH91" s="13">
        <v>407</v>
      </c>
      <c r="BI91" s="2" t="s">
        <v>140</v>
      </c>
    </row>
    <row r="92" spans="1:61" ht="15" customHeight="1">
      <c r="A92" s="2">
        <v>37</v>
      </c>
      <c r="AL92" s="31">
        <v>44</v>
      </c>
      <c r="AM92" s="31">
        <v>128</v>
      </c>
      <c r="AN92" s="31">
        <v>27</v>
      </c>
      <c r="AO92" s="31">
        <v>128</v>
      </c>
      <c r="AP92" s="63"/>
      <c r="AU92" s="31">
        <v>54</v>
      </c>
      <c r="AV92" s="31">
        <v>128</v>
      </c>
      <c r="AW92" s="31">
        <v>36</v>
      </c>
      <c r="AX92" s="31">
        <v>128</v>
      </c>
      <c r="AY92" s="63"/>
      <c r="BD92" s="89">
        <v>54</v>
      </c>
      <c r="BE92" s="86">
        <v>128</v>
      </c>
      <c r="BF92" s="86">
        <v>31</v>
      </c>
      <c r="BG92" s="86">
        <v>128</v>
      </c>
      <c r="BH92" s="13">
        <v>767</v>
      </c>
      <c r="BI92" s="2" t="s">
        <v>141</v>
      </c>
    </row>
    <row r="93" spans="1:61" s="5" customFormat="1" ht="15" customHeight="1">
      <c r="A93" s="2">
        <v>37</v>
      </c>
      <c r="B93" s="4"/>
      <c r="E93" s="4"/>
      <c r="K93" s="4"/>
      <c r="S93" s="4"/>
      <c r="T93" s="4"/>
      <c r="W93" s="4"/>
      <c r="AF93" s="20"/>
      <c r="AG93" s="4"/>
      <c r="AK93" s="4"/>
      <c r="AL93" s="39">
        <v>13</v>
      </c>
      <c r="AM93" s="39">
        <v>128</v>
      </c>
      <c r="AN93" s="39">
        <v>27</v>
      </c>
      <c r="AO93" s="39">
        <v>128</v>
      </c>
      <c r="AP93" s="63"/>
      <c r="AT93" s="4"/>
      <c r="AU93" s="39">
        <v>15</v>
      </c>
      <c r="AV93" s="39">
        <v>128</v>
      </c>
      <c r="AW93" s="39">
        <v>36</v>
      </c>
      <c r="AX93" s="39">
        <v>128</v>
      </c>
      <c r="AY93" s="63"/>
      <c r="BC93" s="4"/>
      <c r="BD93" s="90">
        <v>7</v>
      </c>
      <c r="BE93" s="91">
        <v>128</v>
      </c>
      <c r="BF93" s="91">
        <v>31</v>
      </c>
      <c r="BG93" s="91">
        <v>128</v>
      </c>
      <c r="BH93" s="20">
        <v>147</v>
      </c>
      <c r="BI93" s="4" t="s">
        <v>142</v>
      </c>
    </row>
    <row r="94" spans="1:61" ht="15" customHeight="1">
      <c r="A94" s="2">
        <v>38</v>
      </c>
      <c r="B94" s="2" t="s">
        <v>153</v>
      </c>
      <c r="D94" s="1" t="s">
        <v>74</v>
      </c>
      <c r="E94" s="2" t="s">
        <v>72</v>
      </c>
      <c r="F94" s="1">
        <v>2023</v>
      </c>
      <c r="G94" s="1">
        <v>5</v>
      </c>
      <c r="H94" s="1">
        <v>10</v>
      </c>
      <c r="I94" s="1">
        <v>15</v>
      </c>
      <c r="J94" s="1">
        <v>10</v>
      </c>
      <c r="K94" s="2">
        <v>37</v>
      </c>
      <c r="L94" s="1">
        <v>1</v>
      </c>
      <c r="M94" s="1">
        <v>2004</v>
      </c>
      <c r="O94" s="1" t="s">
        <v>73</v>
      </c>
      <c r="P94" s="1" t="s">
        <v>74</v>
      </c>
      <c r="Q94" s="1" t="s">
        <v>74</v>
      </c>
      <c r="S94" s="2">
        <v>1</v>
      </c>
      <c r="U94" s="1" t="s">
        <v>75</v>
      </c>
      <c r="W94" s="2" t="s">
        <v>74</v>
      </c>
      <c r="AF94" s="13">
        <v>5</v>
      </c>
      <c r="AL94" s="31">
        <v>35</v>
      </c>
      <c r="AM94" s="31">
        <v>128</v>
      </c>
      <c r="AN94" s="31">
        <v>140</v>
      </c>
      <c r="AO94" s="31">
        <v>128</v>
      </c>
      <c r="AP94" s="62">
        <v>307</v>
      </c>
      <c r="AU94" s="31">
        <v>29</v>
      </c>
      <c r="AV94" s="31">
        <v>128</v>
      </c>
      <c r="AW94" s="31">
        <v>149</v>
      </c>
      <c r="AX94" s="31">
        <v>128</v>
      </c>
      <c r="AY94" s="62">
        <v>332</v>
      </c>
      <c r="BD94" s="89">
        <v>35</v>
      </c>
      <c r="BE94" s="86">
        <v>128</v>
      </c>
      <c r="BF94" s="86">
        <v>140</v>
      </c>
      <c r="BG94" s="86">
        <v>128</v>
      </c>
      <c r="BH94" s="13">
        <v>408</v>
      </c>
      <c r="BI94" s="25" t="s">
        <v>140</v>
      </c>
    </row>
    <row r="95" spans="1:61" ht="15" customHeight="1">
      <c r="A95" s="2">
        <v>38</v>
      </c>
      <c r="AL95" s="31">
        <v>41</v>
      </c>
      <c r="AM95" s="31">
        <v>128</v>
      </c>
      <c r="AN95" s="31">
        <v>35</v>
      </c>
      <c r="AO95" s="31">
        <v>128</v>
      </c>
      <c r="AP95" s="63">
        <v>667</v>
      </c>
      <c r="AU95" s="31">
        <v>34</v>
      </c>
      <c r="AV95" s="31">
        <v>128</v>
      </c>
      <c r="AW95" s="31">
        <v>29</v>
      </c>
      <c r="AX95" s="31">
        <v>128</v>
      </c>
      <c r="AY95" s="63">
        <v>632</v>
      </c>
      <c r="BD95" s="89">
        <v>39</v>
      </c>
      <c r="BE95" s="86">
        <v>128</v>
      </c>
      <c r="BF95" s="86">
        <v>35</v>
      </c>
      <c r="BG95" s="86">
        <v>128</v>
      </c>
      <c r="BH95" s="13">
        <v>548</v>
      </c>
      <c r="BI95" s="2" t="s">
        <v>141</v>
      </c>
    </row>
    <row r="96" spans="1:61" ht="15" customHeight="1">
      <c r="A96" s="2">
        <v>38</v>
      </c>
      <c r="AL96" s="31">
        <v>24</v>
      </c>
      <c r="AM96" s="31">
        <v>128</v>
      </c>
      <c r="AN96" s="31">
        <v>35</v>
      </c>
      <c r="AO96" s="31">
        <v>128</v>
      </c>
      <c r="AP96" s="63">
        <v>277</v>
      </c>
      <c r="AU96" s="31">
        <v>24</v>
      </c>
      <c r="AV96" s="31">
        <v>128</v>
      </c>
      <c r="AW96" s="31">
        <v>29</v>
      </c>
      <c r="AX96" s="31">
        <v>128</v>
      </c>
      <c r="AY96" s="63">
        <v>302</v>
      </c>
      <c r="BD96" s="89">
        <v>31</v>
      </c>
      <c r="BE96" s="86">
        <v>128</v>
      </c>
      <c r="BF96" s="86">
        <v>35</v>
      </c>
      <c r="BG96" s="86">
        <v>128</v>
      </c>
      <c r="BH96" s="13">
        <v>378</v>
      </c>
      <c r="BI96" s="2" t="s">
        <v>142</v>
      </c>
    </row>
    <row r="97" spans="1:61" ht="15" customHeight="1">
      <c r="A97" s="2">
        <v>38</v>
      </c>
      <c r="AL97" s="31">
        <v>26</v>
      </c>
      <c r="AM97" s="31">
        <v>128</v>
      </c>
      <c r="AN97" s="31">
        <v>146</v>
      </c>
      <c r="AO97" s="31">
        <v>128</v>
      </c>
      <c r="AP97" s="63">
        <v>407</v>
      </c>
      <c r="AU97" s="31">
        <v>33</v>
      </c>
      <c r="AV97" s="31">
        <v>128</v>
      </c>
      <c r="AW97" s="31">
        <v>143</v>
      </c>
      <c r="AX97" s="31">
        <v>128</v>
      </c>
      <c r="AY97" s="63">
        <v>332</v>
      </c>
      <c r="BD97" s="89">
        <v>26</v>
      </c>
      <c r="BE97" s="86">
        <v>128</v>
      </c>
      <c r="BF97" s="86">
        <v>146</v>
      </c>
      <c r="BG97" s="86">
        <v>128</v>
      </c>
      <c r="BH97" s="13">
        <v>452</v>
      </c>
      <c r="BI97" s="2" t="s">
        <v>140</v>
      </c>
    </row>
    <row r="98" spans="1:61" ht="15" customHeight="1">
      <c r="A98" s="2">
        <v>38</v>
      </c>
      <c r="AL98" s="31">
        <v>35</v>
      </c>
      <c r="AM98" s="31">
        <v>128</v>
      </c>
      <c r="AN98" s="31">
        <v>26</v>
      </c>
      <c r="AO98" s="31">
        <v>128</v>
      </c>
      <c r="AP98" s="63">
        <v>607</v>
      </c>
      <c r="AU98" s="31">
        <v>40</v>
      </c>
      <c r="AV98" s="31">
        <v>128</v>
      </c>
      <c r="AW98" s="31">
        <v>33</v>
      </c>
      <c r="AX98" s="31">
        <v>128</v>
      </c>
      <c r="AY98" s="63">
        <v>622</v>
      </c>
      <c r="BD98" s="89">
        <v>35</v>
      </c>
      <c r="BE98" s="86">
        <v>128</v>
      </c>
      <c r="BF98" s="86">
        <v>26</v>
      </c>
      <c r="BG98" s="86">
        <v>128</v>
      </c>
      <c r="BH98" s="13">
        <v>562</v>
      </c>
      <c r="BI98" s="2" t="s">
        <v>141</v>
      </c>
    </row>
    <row r="99" spans="1:61" ht="15" customHeight="1">
      <c r="A99" s="2">
        <v>38</v>
      </c>
      <c r="AL99" s="31">
        <v>23</v>
      </c>
      <c r="AM99" s="31">
        <v>128</v>
      </c>
      <c r="AN99" s="31">
        <v>26</v>
      </c>
      <c r="AO99" s="31">
        <v>128</v>
      </c>
      <c r="AP99" s="63">
        <v>367</v>
      </c>
      <c r="AU99" s="31">
        <v>27</v>
      </c>
      <c r="AV99" s="31">
        <v>128</v>
      </c>
      <c r="AW99" s="31">
        <v>33</v>
      </c>
      <c r="AX99" s="31">
        <v>128</v>
      </c>
      <c r="AY99" s="63">
        <v>312</v>
      </c>
      <c r="BD99" s="89">
        <v>23</v>
      </c>
      <c r="BE99" s="86">
        <v>128</v>
      </c>
      <c r="BF99" s="86">
        <v>26</v>
      </c>
      <c r="BG99" s="86">
        <v>128</v>
      </c>
      <c r="BH99" s="13">
        <v>392</v>
      </c>
      <c r="BI99" s="2" t="s">
        <v>142</v>
      </c>
    </row>
    <row r="100" spans="1:61" ht="15" customHeight="1">
      <c r="A100" s="2">
        <v>38</v>
      </c>
      <c r="AL100" s="31">
        <v>20</v>
      </c>
      <c r="AM100" s="31">
        <v>128</v>
      </c>
      <c r="AN100" s="31">
        <v>119</v>
      </c>
      <c r="AO100" s="31">
        <v>128</v>
      </c>
      <c r="AP100" s="63">
        <v>407</v>
      </c>
      <c r="AU100" s="31">
        <v>30</v>
      </c>
      <c r="AV100" s="31">
        <v>128</v>
      </c>
      <c r="AW100" s="31">
        <v>130</v>
      </c>
      <c r="AX100" s="31">
        <v>128</v>
      </c>
      <c r="AY100" s="63">
        <v>432</v>
      </c>
      <c r="BD100" s="89">
        <v>39</v>
      </c>
      <c r="BE100" s="86">
        <v>128</v>
      </c>
      <c r="BF100" s="86">
        <v>119</v>
      </c>
      <c r="BG100" s="86">
        <v>128</v>
      </c>
      <c r="BH100" s="13">
        <v>407</v>
      </c>
      <c r="BI100" s="2" t="s">
        <v>140</v>
      </c>
    </row>
    <row r="101" spans="1:61" ht="15" customHeight="1">
      <c r="A101" s="2">
        <v>38</v>
      </c>
      <c r="AL101" s="31">
        <v>36</v>
      </c>
      <c r="AM101" s="31">
        <v>128</v>
      </c>
      <c r="AN101" s="31">
        <v>20</v>
      </c>
      <c r="AO101" s="31">
        <v>128</v>
      </c>
      <c r="AP101" s="63">
        <v>597</v>
      </c>
      <c r="AU101" s="31">
        <v>36</v>
      </c>
      <c r="AV101" s="31">
        <v>128</v>
      </c>
      <c r="AW101" s="31">
        <v>30</v>
      </c>
      <c r="AX101" s="31">
        <v>128</v>
      </c>
      <c r="AY101" s="63">
        <v>582</v>
      </c>
      <c r="BD101" s="89">
        <v>46</v>
      </c>
      <c r="BE101" s="86">
        <v>128</v>
      </c>
      <c r="BF101" s="86">
        <v>39</v>
      </c>
      <c r="BG101" s="86">
        <v>128</v>
      </c>
      <c r="BH101" s="13">
        <v>547</v>
      </c>
      <c r="BI101" s="2" t="s">
        <v>141</v>
      </c>
    </row>
    <row r="102" spans="1:61" ht="15" customHeight="1">
      <c r="A102" s="2">
        <v>38</v>
      </c>
      <c r="AL102" s="31">
        <v>18</v>
      </c>
      <c r="AM102" s="31">
        <v>128</v>
      </c>
      <c r="AN102" s="31">
        <v>20</v>
      </c>
      <c r="AO102" s="31">
        <v>128</v>
      </c>
      <c r="AP102" s="63">
        <v>357</v>
      </c>
      <c r="AU102" s="31">
        <v>26</v>
      </c>
      <c r="AV102" s="31">
        <v>128</v>
      </c>
      <c r="AW102" s="31">
        <v>30</v>
      </c>
      <c r="AX102" s="31">
        <v>128</v>
      </c>
      <c r="AY102" s="63">
        <v>372</v>
      </c>
      <c r="BD102" s="89">
        <v>32</v>
      </c>
      <c r="BE102" s="86">
        <v>128</v>
      </c>
      <c r="BF102" s="86">
        <v>39</v>
      </c>
      <c r="BG102" s="86">
        <v>128</v>
      </c>
      <c r="BH102" s="13">
        <v>377</v>
      </c>
      <c r="BI102" s="2" t="s">
        <v>142</v>
      </c>
    </row>
    <row r="103" spans="1:61" ht="15" customHeight="1">
      <c r="A103" s="2">
        <v>38</v>
      </c>
      <c r="AL103" s="31">
        <v>29</v>
      </c>
      <c r="AM103" s="31">
        <v>128</v>
      </c>
      <c r="AN103" s="31">
        <v>109</v>
      </c>
      <c r="AO103" s="31">
        <v>128</v>
      </c>
      <c r="AP103" s="63">
        <v>382</v>
      </c>
      <c r="AU103" s="31">
        <v>33</v>
      </c>
      <c r="AV103" s="31">
        <v>128</v>
      </c>
      <c r="AW103" s="31">
        <v>103</v>
      </c>
      <c r="AX103" s="31">
        <v>128</v>
      </c>
      <c r="AY103" s="63">
        <v>417</v>
      </c>
      <c r="BD103" s="89">
        <v>29</v>
      </c>
      <c r="BE103" s="86">
        <v>128</v>
      </c>
      <c r="BF103" s="86">
        <v>109</v>
      </c>
      <c r="BG103" s="86">
        <v>128</v>
      </c>
      <c r="BH103" s="13">
        <v>432</v>
      </c>
      <c r="BI103" s="2" t="s">
        <v>140</v>
      </c>
    </row>
    <row r="104" spans="1:61" ht="15" customHeight="1">
      <c r="A104" s="2">
        <v>38</v>
      </c>
      <c r="AL104" s="31">
        <v>39</v>
      </c>
      <c r="AM104" s="31">
        <v>128</v>
      </c>
      <c r="AN104" s="31">
        <v>29</v>
      </c>
      <c r="AO104" s="31">
        <v>128</v>
      </c>
      <c r="AP104" s="63">
        <v>552</v>
      </c>
      <c r="AU104" s="31">
        <v>38</v>
      </c>
      <c r="AV104" s="31">
        <v>128</v>
      </c>
      <c r="AW104" s="31">
        <v>33</v>
      </c>
      <c r="AX104" s="31">
        <v>128</v>
      </c>
      <c r="AY104" s="63">
        <v>657</v>
      </c>
      <c r="BD104" s="89">
        <v>36</v>
      </c>
      <c r="BE104" s="86">
        <v>128</v>
      </c>
      <c r="BF104" s="86">
        <v>29</v>
      </c>
      <c r="BG104" s="86">
        <v>128</v>
      </c>
      <c r="BH104" s="13">
        <v>562</v>
      </c>
      <c r="BI104" s="2" t="s">
        <v>141</v>
      </c>
    </row>
    <row r="105" spans="1:61" ht="15" customHeight="1">
      <c r="A105" s="2">
        <v>38</v>
      </c>
      <c r="AL105" s="31">
        <v>21</v>
      </c>
      <c r="AM105" s="31">
        <v>128</v>
      </c>
      <c r="AN105" s="31">
        <v>29</v>
      </c>
      <c r="AO105" s="31">
        <v>128</v>
      </c>
      <c r="AP105" s="63">
        <v>352</v>
      </c>
      <c r="AU105" s="31">
        <v>27</v>
      </c>
      <c r="AV105" s="31">
        <v>128</v>
      </c>
      <c r="AW105" s="31">
        <v>33</v>
      </c>
      <c r="AX105" s="31">
        <v>128</v>
      </c>
      <c r="AY105" s="63">
        <v>367</v>
      </c>
      <c r="BD105" s="89">
        <v>25</v>
      </c>
      <c r="BE105" s="86">
        <v>128</v>
      </c>
      <c r="BF105" s="86">
        <v>29</v>
      </c>
      <c r="BG105" s="86">
        <v>128</v>
      </c>
      <c r="BH105" s="13">
        <v>392</v>
      </c>
      <c r="BI105" s="2" t="s">
        <v>142</v>
      </c>
    </row>
    <row r="106" spans="1:61" ht="15" customHeight="1">
      <c r="A106" s="2">
        <v>38</v>
      </c>
      <c r="AL106" s="31">
        <v>31</v>
      </c>
      <c r="AM106" s="31">
        <v>128</v>
      </c>
      <c r="AN106" s="31">
        <v>131</v>
      </c>
      <c r="AO106" s="31">
        <v>128</v>
      </c>
      <c r="AP106" s="63">
        <v>367</v>
      </c>
      <c r="AU106" s="31">
        <v>34</v>
      </c>
      <c r="AV106" s="31">
        <v>128</v>
      </c>
      <c r="AW106" s="31">
        <v>124</v>
      </c>
      <c r="AX106" s="31">
        <v>128</v>
      </c>
      <c r="AY106" s="63">
        <v>382</v>
      </c>
      <c r="BD106" s="89">
        <v>31</v>
      </c>
      <c r="BE106" s="86">
        <v>128</v>
      </c>
      <c r="BF106" s="86">
        <v>131</v>
      </c>
      <c r="BG106" s="86">
        <v>128</v>
      </c>
      <c r="BH106" s="13">
        <v>433</v>
      </c>
      <c r="BI106" s="2" t="s">
        <v>140</v>
      </c>
    </row>
    <row r="107" spans="1:61" ht="15" customHeight="1">
      <c r="A107" s="2">
        <v>38</v>
      </c>
      <c r="AL107" s="31">
        <v>37</v>
      </c>
      <c r="AM107" s="31">
        <v>128</v>
      </c>
      <c r="AN107" s="31">
        <v>31</v>
      </c>
      <c r="AO107" s="31">
        <v>128</v>
      </c>
      <c r="AP107" s="63">
        <v>577</v>
      </c>
      <c r="AU107" s="31">
        <v>40</v>
      </c>
      <c r="AV107" s="31">
        <v>128</v>
      </c>
      <c r="AW107" s="31">
        <v>34</v>
      </c>
      <c r="AX107" s="31">
        <v>128</v>
      </c>
      <c r="AY107" s="63">
        <v>622</v>
      </c>
      <c r="BD107" s="89">
        <v>37</v>
      </c>
      <c r="BE107" s="86">
        <v>128</v>
      </c>
      <c r="BF107" s="86">
        <v>31</v>
      </c>
      <c r="BG107" s="86">
        <v>128</v>
      </c>
      <c r="BH107" s="13">
        <v>563</v>
      </c>
      <c r="BI107" s="2" t="s">
        <v>141</v>
      </c>
    </row>
    <row r="108" spans="1:61" s="5" customFormat="1" ht="15" customHeight="1">
      <c r="A108" s="2">
        <v>38</v>
      </c>
      <c r="B108" s="4"/>
      <c r="E108" s="4"/>
      <c r="K108" s="4"/>
      <c r="S108" s="4"/>
      <c r="T108" s="4"/>
      <c r="W108" s="4"/>
      <c r="AF108" s="20"/>
      <c r="AG108" s="4"/>
      <c r="AK108" s="4"/>
      <c r="AL108" s="39">
        <v>25</v>
      </c>
      <c r="AM108" s="39">
        <v>128</v>
      </c>
      <c r="AN108" s="39">
        <v>31</v>
      </c>
      <c r="AO108" s="39">
        <v>128</v>
      </c>
      <c r="AP108" s="70">
        <v>327</v>
      </c>
      <c r="AT108" s="4"/>
      <c r="AU108" s="39">
        <v>29</v>
      </c>
      <c r="AV108" s="39">
        <v>128</v>
      </c>
      <c r="AW108" s="39">
        <v>34</v>
      </c>
      <c r="AX108" s="39">
        <v>128</v>
      </c>
      <c r="AY108" s="70">
        <v>352</v>
      </c>
      <c r="BC108" s="4"/>
      <c r="BD108" s="90">
        <v>28</v>
      </c>
      <c r="BE108" s="91">
        <v>128</v>
      </c>
      <c r="BF108" s="91">
        <v>31</v>
      </c>
      <c r="BG108" s="91">
        <v>128</v>
      </c>
      <c r="BH108" s="20">
        <v>383</v>
      </c>
      <c r="BI108" s="4" t="s">
        <v>142</v>
      </c>
    </row>
    <row r="109" spans="1:61" ht="15" customHeight="1">
      <c r="A109" s="2">
        <v>39</v>
      </c>
      <c r="B109" s="2" t="s">
        <v>154</v>
      </c>
      <c r="D109" s="1" t="s">
        <v>74</v>
      </c>
      <c r="E109" s="2" t="s">
        <v>72</v>
      </c>
      <c r="BI109" s="2" t="s">
        <v>140</v>
      </c>
    </row>
    <row r="110" spans="1:61" ht="15" customHeight="1">
      <c r="A110" s="2">
        <v>39</v>
      </c>
      <c r="BI110" s="2" t="s">
        <v>141</v>
      </c>
    </row>
    <row r="111" spans="1:61" ht="15" customHeight="1">
      <c r="A111" s="2">
        <v>39</v>
      </c>
      <c r="BI111" s="2" t="s">
        <v>142</v>
      </c>
    </row>
    <row r="112" spans="1:61" ht="15" customHeight="1">
      <c r="A112" s="2">
        <v>39</v>
      </c>
      <c r="BI112" s="2" t="s">
        <v>140</v>
      </c>
    </row>
    <row r="113" spans="1:61" ht="15" customHeight="1">
      <c r="A113" s="2">
        <v>39</v>
      </c>
      <c r="BI113" s="2" t="s">
        <v>141</v>
      </c>
    </row>
    <row r="114" spans="1:61" ht="15" customHeight="1">
      <c r="A114" s="2">
        <v>39</v>
      </c>
      <c r="BI114" s="2" t="s">
        <v>142</v>
      </c>
    </row>
    <row r="115" spans="1:61" ht="15" customHeight="1">
      <c r="A115" s="2">
        <v>39</v>
      </c>
      <c r="BI115" s="2" t="s">
        <v>140</v>
      </c>
    </row>
    <row r="116" spans="1:61" ht="15" customHeight="1">
      <c r="A116" s="2">
        <v>39</v>
      </c>
      <c r="BI116" s="2" t="s">
        <v>141</v>
      </c>
    </row>
    <row r="117" spans="1:61" ht="15" customHeight="1">
      <c r="A117" s="2">
        <v>39</v>
      </c>
      <c r="BI117" s="2" t="s">
        <v>142</v>
      </c>
    </row>
    <row r="118" spans="1:61" ht="15" customHeight="1">
      <c r="A118" s="2">
        <v>39</v>
      </c>
      <c r="BI118" s="2" t="s">
        <v>140</v>
      </c>
    </row>
    <row r="119" spans="1:61" ht="15" customHeight="1">
      <c r="A119" s="2">
        <v>39</v>
      </c>
      <c r="BI119" s="2" t="s">
        <v>141</v>
      </c>
    </row>
    <row r="120" spans="1:61" ht="15" customHeight="1">
      <c r="A120" s="2">
        <v>39</v>
      </c>
      <c r="BI120" s="2" t="s">
        <v>142</v>
      </c>
    </row>
    <row r="121" spans="1:61" ht="15" customHeight="1">
      <c r="A121" s="2">
        <v>39</v>
      </c>
      <c r="BI121" s="2" t="s">
        <v>140</v>
      </c>
    </row>
    <row r="122" spans="1:61" ht="15" customHeight="1">
      <c r="A122" s="2">
        <v>39</v>
      </c>
      <c r="BI122" s="2" t="s">
        <v>141</v>
      </c>
    </row>
    <row r="123" spans="1:61" s="5" customFormat="1" ht="15" customHeight="1">
      <c r="A123" s="2">
        <v>39</v>
      </c>
      <c r="B123" s="4"/>
      <c r="E123" s="4"/>
      <c r="K123" s="4"/>
      <c r="S123" s="4"/>
      <c r="T123" s="4"/>
      <c r="W123" s="4"/>
      <c r="AF123" s="20"/>
      <c r="AG123" s="4"/>
      <c r="AK123" s="4"/>
      <c r="AP123" s="20"/>
      <c r="AT123" s="4"/>
      <c r="AY123" s="20"/>
      <c r="BC123" s="4"/>
      <c r="BH123" s="20"/>
      <c r="BI123" s="4" t="s">
        <v>142</v>
      </c>
    </row>
  </sheetData>
  <mergeCells count="5">
    <mergeCell ref="AH1:BH1"/>
    <mergeCell ref="X2:AE2"/>
    <mergeCell ref="AH2:AP2"/>
    <mergeCell ref="AQ2:AY2"/>
    <mergeCell ref="AZ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6"/>
  <sheetViews>
    <sheetView tabSelected="1" topLeftCell="AP1" workbookViewId="0">
      <pane ySplit="1" topLeftCell="A2" activePane="bottomLeft" state="frozen"/>
      <selection pane="bottomLeft" activeCell="BG4" sqref="BG4"/>
    </sheetView>
  </sheetViews>
  <sheetFormatPr defaultRowHeight="15" customHeight="1"/>
  <cols>
    <col min="1" max="1" width="9.140625" style="93"/>
    <col min="2" max="2" width="9.140625" style="55"/>
    <col min="4" max="4" width="9.140625" style="93"/>
    <col min="5" max="5" width="9.140625" style="94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1" customWidth="1"/>
    <col min="12" max="12" width="11" style="3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24" max="24" width="9.140625" style="93"/>
    <col min="25" max="25" width="12" style="94" bestFit="1" customWidth="1"/>
    <col min="26" max="26" width="11.5703125" bestFit="1" customWidth="1"/>
    <col min="27" max="27" width="13.7109375" bestFit="1" customWidth="1"/>
    <col min="28" max="28" width="14.140625" bestFit="1" customWidth="1"/>
    <col min="29" max="29" width="15.28515625" style="93" bestFit="1" customWidth="1"/>
    <col min="30" max="30" width="15.85546875" bestFit="1" customWidth="1"/>
    <col min="31" max="31" width="15.5703125" style="93" bestFit="1" customWidth="1"/>
    <col min="32" max="32" width="11.5703125" bestFit="1" customWidth="1"/>
    <col min="33" max="33" width="13.7109375" bestFit="1" customWidth="1"/>
    <col min="34" max="34" width="14.140625" bestFit="1" customWidth="1"/>
    <col min="35" max="35" width="15.28515625" style="93" bestFit="1" customWidth="1"/>
    <col min="36" max="36" width="15.85546875" bestFit="1" customWidth="1"/>
    <col min="37" max="37" width="15.5703125" style="93" bestFit="1" customWidth="1"/>
    <col min="38" max="38" width="11.5703125" bestFit="1" customWidth="1"/>
    <col min="39" max="39" width="13.7109375" bestFit="1" customWidth="1"/>
    <col min="40" max="40" width="14.140625" bestFit="1" customWidth="1"/>
    <col min="41" max="41" width="15.28515625" style="93" bestFit="1" customWidth="1"/>
    <col min="42" max="42" width="15.85546875" bestFit="1" customWidth="1"/>
    <col min="43" max="43" width="15.5703125" bestFit="1" customWidth="1"/>
    <col min="44" max="44" width="15.42578125" style="57" bestFit="1" customWidth="1"/>
    <col min="45" max="45" width="17.5703125" style="93" bestFit="1" customWidth="1"/>
    <col min="46" max="46" width="15.42578125" bestFit="1" customWidth="1"/>
    <col min="47" max="47" width="17.5703125" style="93" bestFit="1" customWidth="1"/>
    <col min="48" max="48" width="15.42578125" bestFit="1" customWidth="1"/>
    <col min="49" max="49" width="17.5703125" style="93" bestFit="1" customWidth="1"/>
    <col min="50" max="52" width="16" bestFit="1" customWidth="1"/>
    <col min="53" max="54" width="14.140625" bestFit="1" customWidth="1"/>
    <col min="55" max="55" width="14.140625" style="93" bestFit="1" customWidth="1"/>
  </cols>
  <sheetData>
    <row r="1" spans="1:55" s="92" customFormat="1">
      <c r="A1" s="95" t="str">
        <f>'Raw_Data_pt1.1'!A3</f>
        <v>PPno</v>
      </c>
      <c r="B1" s="126" t="s">
        <v>155</v>
      </c>
      <c r="C1" s="96" t="s">
        <v>0</v>
      </c>
      <c r="D1" s="95" t="s">
        <v>1</v>
      </c>
      <c r="E1" s="97" t="s">
        <v>156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 t="s">
        <v>14</v>
      </c>
      <c r="L1" s="69" t="s">
        <v>15</v>
      </c>
      <c r="M1" s="26" t="s">
        <v>16</v>
      </c>
      <c r="N1" s="26" t="s">
        <v>17</v>
      </c>
      <c r="O1" s="26" t="s">
        <v>18</v>
      </c>
      <c r="P1" s="26" t="s">
        <v>19</v>
      </c>
      <c r="Q1" s="25" t="s">
        <v>20</v>
      </c>
      <c r="R1" s="96" t="str">
        <f>'Raw_Data_pt1.1'!R3</f>
        <v>Month</v>
      </c>
      <c r="S1" s="96" t="s">
        <v>157</v>
      </c>
      <c r="T1" s="96" t="str">
        <f>'Raw_Data_pt1.1'!S3</f>
        <v>Year</v>
      </c>
      <c r="U1" s="96" t="str">
        <f>'Raw_Data_pt1.1'!U3</f>
        <v>Sex</v>
      </c>
      <c r="V1" s="96" t="s">
        <v>158</v>
      </c>
      <c r="W1" s="96" t="str">
        <f>'Raw_Data_pt1.1'!Y3</f>
        <v>Ethnicity</v>
      </c>
      <c r="X1" s="95" t="s">
        <v>159</v>
      </c>
      <c r="Y1" s="97" t="s">
        <v>160</v>
      </c>
      <c r="Z1" s="96" t="s">
        <v>161</v>
      </c>
      <c r="AA1" s="96" t="s">
        <v>162</v>
      </c>
      <c r="AB1" s="96" t="s">
        <v>163</v>
      </c>
      <c r="AC1" s="95" t="s">
        <v>164</v>
      </c>
      <c r="AD1" s="96" t="s">
        <v>165</v>
      </c>
      <c r="AE1" s="95" t="s">
        <v>166</v>
      </c>
      <c r="AF1" s="96" t="s">
        <v>167</v>
      </c>
      <c r="AG1" s="96" t="s">
        <v>168</v>
      </c>
      <c r="AH1" s="96" t="s">
        <v>169</v>
      </c>
      <c r="AI1" s="95" t="s">
        <v>170</v>
      </c>
      <c r="AJ1" s="96" t="s">
        <v>171</v>
      </c>
      <c r="AK1" s="95" t="s">
        <v>172</v>
      </c>
      <c r="AL1" s="96" t="s">
        <v>173</v>
      </c>
      <c r="AM1" s="96" t="s">
        <v>174</v>
      </c>
      <c r="AN1" s="96" t="s">
        <v>175</v>
      </c>
      <c r="AO1" s="95" t="s">
        <v>176</v>
      </c>
      <c r="AP1" s="96" t="s">
        <v>177</v>
      </c>
      <c r="AQ1" s="96" t="s">
        <v>178</v>
      </c>
      <c r="AR1" s="98" t="s">
        <v>179</v>
      </c>
      <c r="AS1" s="95" t="s">
        <v>180</v>
      </c>
      <c r="AT1" s="96" t="s">
        <v>181</v>
      </c>
      <c r="AU1" s="95" t="s">
        <v>182</v>
      </c>
      <c r="AV1" s="96" t="s">
        <v>183</v>
      </c>
      <c r="AW1" s="95" t="s">
        <v>184</v>
      </c>
      <c r="AX1" s="96" t="s">
        <v>185</v>
      </c>
      <c r="AY1" s="96" t="s">
        <v>186</v>
      </c>
      <c r="AZ1" s="96" t="s">
        <v>187</v>
      </c>
      <c r="BA1" s="96" t="s">
        <v>188</v>
      </c>
      <c r="BB1" s="96" t="s">
        <v>189</v>
      </c>
      <c r="BC1" s="95" t="s">
        <v>190</v>
      </c>
    </row>
    <row r="2" spans="1:55">
      <c r="A2" s="99">
        <f>'Raw_Data_pt1.1'!A4</f>
        <v>1</v>
      </c>
      <c r="B2" s="127" t="str">
        <f>'Raw_Data_pt1.1'!B4</f>
        <v>BAA</v>
      </c>
      <c r="C2" s="100">
        <f>IF('Raw_Data_pt1.1'!D4 = "",0, IF('Raw_Data_pt1.1'!D4 = "Y", 1, 0))</f>
        <v>1</v>
      </c>
      <c r="D2" s="99">
        <f>IF('Raw_Data_pt1.1'!E4 = "", 0, IF('Raw_Data_pt1.1'!E4 = "Y", 1, 0))</f>
        <v>1</v>
      </c>
      <c r="E2" s="123">
        <v>1.1000000000000001</v>
      </c>
      <c r="F2" s="69">
        <f>'Raw_Data_pt1.1'!F4</f>
        <v>2022</v>
      </c>
      <c r="G2" s="26">
        <f>'Raw_Data_pt1.1'!G4</f>
        <v>11</v>
      </c>
      <c r="H2" s="26">
        <f>'Raw_Data_pt1.1'!H4</f>
        <v>14</v>
      </c>
      <c r="I2" s="26">
        <f>'Raw_Data_pt1.1'!I4</f>
        <v>0</v>
      </c>
      <c r="J2" s="26">
        <f>'Raw_Data_pt1.1'!J4</f>
        <v>0</v>
      </c>
      <c r="K2" s="26">
        <f>'Raw_Data_pt1.1'!K4</f>
        <v>0</v>
      </c>
      <c r="L2" s="69">
        <f>'Raw_Data_pt1.1'!L4</f>
        <v>2023</v>
      </c>
      <c r="M2" s="26">
        <f>'Raw_Data_pt1.1'!M4</f>
        <v>1</v>
      </c>
      <c r="N2" s="26">
        <f>'Raw_Data_pt1.1'!N4</f>
        <v>23</v>
      </c>
      <c r="O2" s="26">
        <f>'Raw_Data_pt1.1'!O4</f>
        <v>0</v>
      </c>
      <c r="P2" s="26">
        <f>'Raw_Data_pt1.1'!P4</f>
        <v>0</v>
      </c>
      <c r="Q2" s="25">
        <f>'Raw_Data_pt1.1'!Q4</f>
        <v>0</v>
      </c>
      <c r="R2" s="100">
        <f>IF('Raw_Data_pt1.1'!R4 = "", 0, 'Raw_Data_pt1.1'!R4)</f>
        <v>3</v>
      </c>
      <c r="S2" s="100">
        <f>IF(R2 = "",0, VLOOKUP(R2, Key!$A$23:$D$35, 4, FALSE))</f>
        <v>1</v>
      </c>
      <c r="T2" s="100">
        <f>IF('Raw_Data_pt1.1'!S4 = "", 0, 'Raw_Data_pt1.1'!S4)</f>
        <v>1999</v>
      </c>
      <c r="U2" s="100">
        <f>IF('Raw_Data_pt1.1'!U4 = "", 0, IF('Raw_Data_pt1.1'!U4 = "F", 1, IF('Raw_Data_pt1.1'!U4 = "M", 2, 3)))</f>
        <v>1</v>
      </c>
      <c r="V2" s="100">
        <f>IF(L2=0,0,IF(M2&gt;R2,L2-T2,L2-T2-1))</f>
        <v>23</v>
      </c>
      <c r="W2" s="100">
        <f>IF('Raw_Data_pt1.1'!Y4 = "", 0, VLOOKUP('Raw_Data_pt1.1'!Y4, Key!$A$2:$C$20, 3, TRUE))</f>
        <v>1</v>
      </c>
      <c r="X2" s="99">
        <f>IF('Raw_Data_pt1.1'!AC4 = "", 0, IF('Raw_Data_pt1.1'!AC4 = "P", 1, 0))</f>
        <v>1</v>
      </c>
      <c r="Y2" s="101">
        <v>1</v>
      </c>
      <c r="Z2" s="100">
        <f>IF('Raw_Data_pt1.1'!AF4 = "", "", 'Raw_Data_pt1.1'!AF4)</f>
        <v>30</v>
      </c>
      <c r="AA2" s="100">
        <f>IF('Raw_Data_pt1.1'!AG4 = "", "", 'Raw_Data_pt1.1'!AG4)</f>
        <v>139</v>
      </c>
      <c r="AB2" s="100">
        <f>IF('Raw_Data_pt1.1'!AH4 = "", "", 'Raw_Data_pt1.1'!AH4)</f>
        <v>255</v>
      </c>
      <c r="AC2" s="99">
        <f>IF('Raw_Data_pt1.1'!AI4 = "", "", 'Raw_Data_pt1.1'!AI4)</f>
        <v>0.60199999999999998</v>
      </c>
      <c r="AD2" s="100">
        <f>IF('Raw_Data_pt1.1'!AL4 = "", "", 'Raw_Data_pt1.1'!AL4)</f>
        <v>47.8</v>
      </c>
      <c r="AE2" s="99">
        <f>IF('Raw_Data_pt1.1'!AM4 = "", "", 'Raw_Data_pt1.1'!AM4)</f>
        <v>12.9</v>
      </c>
      <c r="AF2" s="100">
        <f>IF('Raw_Data_pt1.1'!AN4 = "", "", 'Raw_Data_pt1.1'!AN4)</f>
        <v>30</v>
      </c>
      <c r="AG2" s="100">
        <f>IF('Raw_Data_pt1.1'!AO4 = "", "", 'Raw_Data_pt1.1'!AO4)</f>
        <v>143</v>
      </c>
      <c r="AH2" s="100">
        <f>IF('Raw_Data_pt1.1'!AP4 = "", "", 'Raw_Data_pt1.1'!AP4)</f>
        <v>163</v>
      </c>
      <c r="AI2" s="99">
        <f>IF('Raw_Data_pt1.1'!AQ4 = "", "", 'Raw_Data_pt1.1'!AQ4)</f>
        <v>0.59099999999999997</v>
      </c>
      <c r="AJ2" s="100">
        <f>IF('Raw_Data_pt1.1'!AT4 = "", "", 'Raw_Data_pt1.1'!AT4)</f>
        <v>46.9</v>
      </c>
      <c r="AK2" s="99">
        <f>IF('Raw_Data_pt1.1'!AU4 = "", "", 'Raw_Data_pt1.1'!AU4)</f>
        <v>11.5</v>
      </c>
      <c r="AL2" s="100">
        <f>IF('Raw_Data_pt1.1'!AV4 = "", "", 'Raw_Data_pt1.1'!AV4)</f>
        <v>29</v>
      </c>
      <c r="AM2" s="100">
        <f>IF('Raw_Data_pt1.1'!AW4 = "", "", 'Raw_Data_pt1.1'!AW4)</f>
        <v>145</v>
      </c>
      <c r="AN2" s="100">
        <f>IF('Raw_Data_pt1.1'!AX4 = "", "", 'Raw_Data_pt1.1'!AX4)</f>
        <v>138</v>
      </c>
      <c r="AO2" s="99">
        <f>IF('Raw_Data_pt1.1'!AY4 = "", "", 'Raw_Data_pt1.1'!AY4)</f>
        <v>0.58699999999999997</v>
      </c>
      <c r="AP2" s="100">
        <f>IF('Raw_Data_pt1.1'!BB4 = "", "", 'Raw_Data_pt1.1'!BB4)</f>
        <v>47.2</v>
      </c>
      <c r="AQ2" s="100">
        <f>IF('Raw_Data_pt1.1'!BC4 = "", "", 'Raw_Data_pt1.1'!BC4)</f>
        <v>11.1</v>
      </c>
      <c r="AR2" s="102">
        <f>IF('Raw_Data_pt1.1'!BR4 = "", "", 'Raw_Data_pt1.1'!BR4)</f>
        <v>27</v>
      </c>
      <c r="AS2" s="99">
        <f>IF('Raw_Data_pt1.1'!BS4 = "", "", 'Raw_Data_pt1.1'!BS4)</f>
        <v>128</v>
      </c>
      <c r="AT2" s="100">
        <f>IF('Raw_Data_pt1.1'!CA4 = "", "", 'Raw_Data_pt1.1'!CA4)</f>
        <v>28</v>
      </c>
      <c r="AU2" s="99">
        <f>IF('Raw_Data_pt1.1'!CB4 = "", "", 'Raw_Data_pt1.1'!CB4)</f>
        <v>128</v>
      </c>
      <c r="AV2" s="100">
        <f>IF('Raw_Data_pt1.1'!CJ4 = "", "", 'Raw_Data_pt1.1'!CJ4)</f>
        <v>30</v>
      </c>
      <c r="AW2" s="99">
        <f>IF('Raw_Data_pt1.1'!CK4 = "", "", 'Raw_Data_pt1.1'!CK4)</f>
        <v>128</v>
      </c>
      <c r="AX2" s="100">
        <f>IF('Raw_Data_pt1.1'!BV4 = "", "", 'Raw_Data_pt1.1'!BV4)</f>
        <v>415</v>
      </c>
      <c r="AY2" s="100">
        <f>IF('Raw_Data_pt1.1'!CE4 = "", "", 'Raw_Data_pt1.1'!CE4)</f>
        <v>313</v>
      </c>
      <c r="AZ2" s="100">
        <f>IF('Raw_Data_pt1.1'!CN4 = "", "", 'Raw_Data_pt1.1'!CN4)</f>
        <v>482</v>
      </c>
      <c r="BA2" s="100">
        <f t="shared" ref="BA2:BA65" si="0">AR2/AS2</f>
        <v>0.2109375</v>
      </c>
      <c r="BB2" s="100">
        <f t="shared" ref="BB2:BB65" si="1">AT2/AU2</f>
        <v>0.21875</v>
      </c>
      <c r="BC2" s="99">
        <f>AV2/AW2</f>
        <v>0.234375</v>
      </c>
    </row>
    <row r="3" spans="1:55">
      <c r="A3" s="99">
        <f>A2</f>
        <v>1</v>
      </c>
      <c r="B3" s="127" t="str">
        <f>B2</f>
        <v>BAA</v>
      </c>
      <c r="C3" s="100">
        <f t="shared" ref="C3:X3" si="2">C2</f>
        <v>1</v>
      </c>
      <c r="D3" s="99">
        <f t="shared" si="2"/>
        <v>1</v>
      </c>
      <c r="E3" s="123">
        <f t="shared" si="2"/>
        <v>1.1000000000000001</v>
      </c>
      <c r="F3" s="3">
        <f>F2</f>
        <v>2022</v>
      </c>
      <c r="G3" s="1">
        <f t="shared" ref="G3:Q3" si="3">G2</f>
        <v>11</v>
      </c>
      <c r="H3" s="1">
        <f t="shared" si="3"/>
        <v>14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3">
        <f t="shared" si="3"/>
        <v>2023</v>
      </c>
      <c r="M3" s="1">
        <f t="shared" si="3"/>
        <v>1</v>
      </c>
      <c r="N3" s="1">
        <f t="shared" si="3"/>
        <v>23</v>
      </c>
      <c r="O3" s="1">
        <f t="shared" si="3"/>
        <v>0</v>
      </c>
      <c r="P3" s="1">
        <f t="shared" si="3"/>
        <v>0</v>
      </c>
      <c r="Q3" s="2">
        <f t="shared" si="3"/>
        <v>0</v>
      </c>
      <c r="R3" s="100">
        <f t="shared" si="2"/>
        <v>3</v>
      </c>
      <c r="S3" s="100">
        <f t="shared" si="2"/>
        <v>1</v>
      </c>
      <c r="T3" s="100">
        <f t="shared" si="2"/>
        <v>1999</v>
      </c>
      <c r="U3" s="100">
        <f t="shared" si="2"/>
        <v>1</v>
      </c>
      <c r="V3" s="100">
        <f>V2</f>
        <v>23</v>
      </c>
      <c r="W3" s="100">
        <f t="shared" si="2"/>
        <v>1</v>
      </c>
      <c r="X3" s="99">
        <f t="shared" si="2"/>
        <v>1</v>
      </c>
      <c r="Y3" s="101">
        <v>1</v>
      </c>
      <c r="Z3" s="100">
        <f>IF('Raw_Data_pt1.1'!AF5 = "", "", 'Raw_Data_pt1.1'!AF5)</f>
        <v>30</v>
      </c>
      <c r="AA3" s="100">
        <f>IF('Raw_Data_pt1.1'!AG5 = "", "", 'Raw_Data_pt1.1'!AG5)</f>
        <v>138</v>
      </c>
      <c r="AB3" s="100">
        <f>IF('Raw_Data_pt1.1'!AH5 = "", "", 'Raw_Data_pt1.1'!AH5)</f>
        <v>181</v>
      </c>
      <c r="AC3" s="99">
        <f>IF('Raw_Data_pt1.1'!AI5 = "", "", 'Raw_Data_pt1.1'!AI5)</f>
        <v>0.60499999999999998</v>
      </c>
      <c r="AD3" s="100">
        <f>IF('Raw_Data_pt1.1'!AL5 = "", "", 'Raw_Data_pt1.1'!AL5)</f>
        <v>45.8</v>
      </c>
      <c r="AE3" s="99">
        <f>IF('Raw_Data_pt1.1'!AM5 = "", "", 'Raw_Data_pt1.1'!AM5)</f>
        <v>14.5</v>
      </c>
      <c r="AF3" s="100">
        <f>IF('Raw_Data_pt1.1'!AN5 = "", "", 'Raw_Data_pt1.1'!AN5)</f>
        <v>30</v>
      </c>
      <c r="AG3" s="100">
        <f>IF('Raw_Data_pt1.1'!AO5 = "", "", 'Raw_Data_pt1.1'!AO5)</f>
        <v>138</v>
      </c>
      <c r="AH3" s="100">
        <f>IF('Raw_Data_pt1.1'!AP5 = "", "", 'Raw_Data_pt1.1'!AP5)</f>
        <v>207</v>
      </c>
      <c r="AI3" s="99">
        <f>IF('Raw_Data_pt1.1'!AQ5 = "", "", 'Raw_Data_pt1.1'!AQ5)</f>
        <v>0.60499999999999998</v>
      </c>
      <c r="AJ3" s="100">
        <f>IF('Raw_Data_pt1.1'!AT5 = "", "", 'Raw_Data_pt1.1'!AT5)</f>
        <v>46.7</v>
      </c>
      <c r="AK3" s="99">
        <f>IF('Raw_Data_pt1.1'!AU5 = "", "", 'Raw_Data_pt1.1'!AU5)</f>
        <v>12</v>
      </c>
      <c r="AL3" s="100">
        <f>IF('Raw_Data_pt1.1'!AV5 = "", "", 'Raw_Data_pt1.1'!AV5)</f>
        <v>30</v>
      </c>
      <c r="AM3" s="100">
        <f>IF('Raw_Data_pt1.1'!AW5 = "", "", 'Raw_Data_pt1.1'!AW5)</f>
        <v>143</v>
      </c>
      <c r="AN3" s="100">
        <f>IF('Raw_Data_pt1.1'!AX5 = "", "", 'Raw_Data_pt1.1'!AX5)</f>
        <v>141</v>
      </c>
      <c r="AO3" s="99">
        <f>IF('Raw_Data_pt1.1'!AY5 = "", "", 'Raw_Data_pt1.1'!AY5)</f>
        <v>0.59099999999999997</v>
      </c>
      <c r="AP3" s="100">
        <f>IF('Raw_Data_pt1.1'!BB5 = "", "", 'Raw_Data_pt1.1'!BB5)</f>
        <v>46.7</v>
      </c>
      <c r="AQ3" s="100">
        <f>IF('Raw_Data_pt1.1'!BC5 = "", "", 'Raw_Data_pt1.1'!BC5)</f>
        <v>11.1</v>
      </c>
      <c r="AR3" s="102">
        <f>IF('Raw_Data_pt1.1'!BR5 = "", "", 'Raw_Data_pt1.1'!BR5)</f>
        <v>27</v>
      </c>
      <c r="AS3" s="99">
        <f>IF('Raw_Data_pt1.1'!BS5 = "", "", 'Raw_Data_pt1.1'!BS5)</f>
        <v>128</v>
      </c>
      <c r="AT3" s="100">
        <f>IF('Raw_Data_pt1.1'!CA5 = "", "", 'Raw_Data_pt1.1'!CA5)</f>
        <v>22</v>
      </c>
      <c r="AU3" s="99">
        <f>IF('Raw_Data_pt1.1'!CB5 = "", "", 'Raw_Data_pt1.1'!CB5)</f>
        <v>128</v>
      </c>
      <c r="AV3" s="100">
        <f>IF('Raw_Data_pt1.1'!CJ5 = "", "", 'Raw_Data_pt1.1'!CJ5)</f>
        <v>27</v>
      </c>
      <c r="AW3" s="99">
        <f>IF('Raw_Data_pt1.1'!CK5 = "", "", 'Raw_Data_pt1.1'!CK5)</f>
        <v>128</v>
      </c>
      <c r="AX3" s="100">
        <f>IF('Raw_Data_pt1.1'!BV5 = "", "", 'Raw_Data_pt1.1'!BV5)</f>
        <v>486</v>
      </c>
      <c r="AY3" s="100">
        <f>IF('Raw_Data_pt1.1'!CE5 = "", "", 'Raw_Data_pt1.1'!CE5)</f>
        <v>532</v>
      </c>
      <c r="AZ3" s="100">
        <f>IF('Raw_Data_pt1.1'!CN5 = "", "", 'Raw_Data_pt1.1'!CN5)</f>
        <v>557</v>
      </c>
      <c r="BA3" s="100">
        <f t="shared" si="0"/>
        <v>0.2109375</v>
      </c>
      <c r="BB3" s="100">
        <f t="shared" si="1"/>
        <v>0.171875</v>
      </c>
      <c r="BC3" s="99">
        <f t="shared" ref="BC3:BC66" si="4">AV3/AW3</f>
        <v>0.2109375</v>
      </c>
    </row>
    <row r="4" spans="1:55">
      <c r="A4" s="99">
        <f t="shared" ref="A4:A6" si="5">A3</f>
        <v>1</v>
      </c>
      <c r="B4" s="127" t="str">
        <f>B3</f>
        <v>BAA</v>
      </c>
      <c r="C4" s="100">
        <f t="shared" ref="C4:C6" si="6">C3</f>
        <v>1</v>
      </c>
      <c r="D4" s="99">
        <f t="shared" ref="D4:D6" si="7">D3</f>
        <v>1</v>
      </c>
      <c r="E4" s="123">
        <f t="shared" ref="E4:F6" si="8">E3</f>
        <v>1.1000000000000001</v>
      </c>
      <c r="F4" s="3">
        <f t="shared" si="8"/>
        <v>2022</v>
      </c>
      <c r="G4" s="1">
        <f t="shared" ref="G4:G6" si="9">G3</f>
        <v>11</v>
      </c>
      <c r="H4" s="1">
        <f t="shared" ref="H4:H6" si="10">H3</f>
        <v>14</v>
      </c>
      <c r="I4" s="1">
        <f t="shared" ref="I4:I6" si="11">I3</f>
        <v>0</v>
      </c>
      <c r="J4" s="1">
        <f t="shared" ref="J4:J6" si="12">J3</f>
        <v>0</v>
      </c>
      <c r="K4" s="1">
        <f t="shared" ref="K4:K6" si="13">K3</f>
        <v>0</v>
      </c>
      <c r="L4" s="3">
        <f t="shared" ref="L4:L6" si="14">L3</f>
        <v>2023</v>
      </c>
      <c r="M4" s="1">
        <f t="shared" ref="M4:M6" si="15">M3</f>
        <v>1</v>
      </c>
      <c r="N4" s="1">
        <f t="shared" ref="N4:N6" si="16">N3</f>
        <v>23</v>
      </c>
      <c r="O4" s="1">
        <f t="shared" ref="O4:O6" si="17">O3</f>
        <v>0</v>
      </c>
      <c r="P4" s="1">
        <f t="shared" ref="P4:P6" si="18">P3</f>
        <v>0</v>
      </c>
      <c r="Q4" s="2">
        <f t="shared" ref="Q4:Q6" si="19">Q3</f>
        <v>0</v>
      </c>
      <c r="R4" s="100">
        <f t="shared" ref="R4:R6" si="20">R3</f>
        <v>3</v>
      </c>
      <c r="S4" s="100">
        <f t="shared" ref="S4:S6" si="21">S3</f>
        <v>1</v>
      </c>
      <c r="T4" s="100">
        <f t="shared" ref="T4:T6" si="22">T3</f>
        <v>1999</v>
      </c>
      <c r="U4" s="100">
        <f t="shared" ref="U4:U6" si="23">U3</f>
        <v>1</v>
      </c>
      <c r="V4" s="100">
        <f>V2</f>
        <v>23</v>
      </c>
      <c r="W4" s="100">
        <f t="shared" ref="W4:W6" si="24">W3</f>
        <v>1</v>
      </c>
      <c r="X4" s="99">
        <f t="shared" ref="X4:X6" si="25">X3</f>
        <v>1</v>
      </c>
      <c r="Y4" s="101">
        <v>1</v>
      </c>
      <c r="Z4" s="100">
        <f>IF('Raw_Data_pt1.1'!AF6 = "", "", 'Raw_Data_pt1.1'!AF6)</f>
        <v>30</v>
      </c>
      <c r="AA4" s="100">
        <f>IF('Raw_Data_pt1.1'!AG6 = "", "", 'Raw_Data_pt1.1'!AG6)</f>
        <v>139</v>
      </c>
      <c r="AB4" s="100">
        <f>IF('Raw_Data_pt1.1'!AH6 = "", "", 'Raw_Data_pt1.1'!AH6)</f>
        <v>170</v>
      </c>
      <c r="AC4" s="99">
        <f>IF('Raw_Data_pt1.1'!AI6 = "", "", 'Raw_Data_pt1.1'!AI6)</f>
        <v>0.60299999999999998</v>
      </c>
      <c r="AD4" s="100">
        <f>IF('Raw_Data_pt1.1'!AL6 = "", "", 'Raw_Data_pt1.1'!AL6)</f>
        <v>43.8</v>
      </c>
      <c r="AE4" s="99">
        <f>IF('Raw_Data_pt1.1'!AM6 = "", "", 'Raw_Data_pt1.1'!AM6)</f>
        <v>13.8</v>
      </c>
      <c r="AF4" s="100">
        <f>IF('Raw_Data_pt1.1'!AN6 = "", "", 'Raw_Data_pt1.1'!AN6)</f>
        <v>30</v>
      </c>
      <c r="AG4" s="100">
        <f>IF('Raw_Data_pt1.1'!AO6 = "", "", 'Raw_Data_pt1.1'!AO6)</f>
        <v>139</v>
      </c>
      <c r="AH4" s="100">
        <f>IF('Raw_Data_pt1.1'!AP6 = "", "", 'Raw_Data_pt1.1'!AP6)</f>
        <v>169</v>
      </c>
      <c r="AI4" s="99">
        <f>IF('Raw_Data_pt1.1'!AQ6 = "", "", 'Raw_Data_pt1.1'!AQ6)</f>
        <v>0.60299999999999998</v>
      </c>
      <c r="AJ4" s="100">
        <f>IF('Raw_Data_pt1.1'!AT6 = "", "", 'Raw_Data_pt1.1'!AT6)</f>
        <v>47.5</v>
      </c>
      <c r="AK4" s="99">
        <f>IF('Raw_Data_pt1.1'!AU6 = "", "", 'Raw_Data_pt1.1'!AU6)</f>
        <v>12.7</v>
      </c>
      <c r="AL4" s="100">
        <f>IF('Raw_Data_pt1.1'!AV6 = "", "", 'Raw_Data_pt1.1'!AV6)</f>
        <v>30</v>
      </c>
      <c r="AM4" s="100">
        <f>IF('Raw_Data_pt1.1'!AW6 = "", "", 'Raw_Data_pt1.1'!AW6)</f>
        <v>141</v>
      </c>
      <c r="AN4" s="100">
        <f>IF('Raw_Data_pt1.1'!AX6 = "", "", 'Raw_Data_pt1.1'!AX6)</f>
        <v>162</v>
      </c>
      <c r="AO4" s="99">
        <f>IF('Raw_Data_pt1.1'!AY6 = "", "", 'Raw_Data_pt1.1'!AY6)</f>
        <v>0.59599999999999997</v>
      </c>
      <c r="AP4" s="100">
        <f>IF('Raw_Data_pt1.1'!BB6 = "", "", 'Raw_Data_pt1.1'!BB6)</f>
        <v>47.2</v>
      </c>
      <c r="AQ4" s="100">
        <f>IF('Raw_Data_pt1.1'!BC6 = "", "", 'Raw_Data_pt1.1'!BC6)</f>
        <v>11.3</v>
      </c>
      <c r="AR4" s="102">
        <f>IF('Raw_Data_pt1.1'!BR6 = "", "", 'Raw_Data_pt1.1'!BR6)</f>
        <v>28</v>
      </c>
      <c r="AS4" s="99">
        <f>IF('Raw_Data_pt1.1'!BS6 = "", "", 'Raw_Data_pt1.1'!BS6)</f>
        <v>128</v>
      </c>
      <c r="AT4" s="100">
        <f>IF('Raw_Data_pt1.1'!CA6 = "", "", 'Raw_Data_pt1.1'!CA6)</f>
        <v>23</v>
      </c>
      <c r="AU4" s="99">
        <f>IF('Raw_Data_pt1.1'!CB6 = "", "", 'Raw_Data_pt1.1'!CB6)</f>
        <v>128</v>
      </c>
      <c r="AV4" s="100">
        <f>IF('Raw_Data_pt1.1'!CJ6 = "", "", 'Raw_Data_pt1.1'!CJ6)</f>
        <v>27</v>
      </c>
      <c r="AW4" s="99">
        <f>IF('Raw_Data_pt1.1'!CK6 = "", "", 'Raw_Data_pt1.1'!CK6)</f>
        <v>128</v>
      </c>
      <c r="AX4" s="100">
        <f>IF('Raw_Data_pt1.1'!BV6 = "", "", 'Raw_Data_pt1.1'!BV6)</f>
        <v>624</v>
      </c>
      <c r="AY4" s="100">
        <f>IF('Raw_Data_pt1.1'!CE6 = "", "", 'Raw_Data_pt1.1'!CE6)</f>
        <v>592</v>
      </c>
      <c r="AZ4" s="100">
        <f>IF('Raw_Data_pt1.1'!CN6 = "", "", 'Raw_Data_pt1.1'!CN6)</f>
        <v>497</v>
      </c>
      <c r="BA4" s="100">
        <f t="shared" si="0"/>
        <v>0.21875</v>
      </c>
      <c r="BB4" s="100">
        <f t="shared" si="1"/>
        <v>0.1796875</v>
      </c>
      <c r="BC4" s="99">
        <f t="shared" si="4"/>
        <v>0.2109375</v>
      </c>
    </row>
    <row r="5" spans="1:55">
      <c r="A5" s="99">
        <f t="shared" si="5"/>
        <v>1</v>
      </c>
      <c r="B5" s="127" t="str">
        <f>B4</f>
        <v>BAA</v>
      </c>
      <c r="C5" s="100">
        <f t="shared" si="6"/>
        <v>1</v>
      </c>
      <c r="D5" s="99">
        <f t="shared" si="7"/>
        <v>1</v>
      </c>
      <c r="E5" s="123">
        <f t="shared" si="8"/>
        <v>1.1000000000000001</v>
      </c>
      <c r="F5" s="3">
        <f t="shared" si="8"/>
        <v>2022</v>
      </c>
      <c r="G5" s="1">
        <f t="shared" si="9"/>
        <v>11</v>
      </c>
      <c r="H5" s="1">
        <f t="shared" si="10"/>
        <v>14</v>
      </c>
      <c r="I5" s="1">
        <f t="shared" si="11"/>
        <v>0</v>
      </c>
      <c r="J5" s="1">
        <f t="shared" si="12"/>
        <v>0</v>
      </c>
      <c r="K5" s="1">
        <f t="shared" si="13"/>
        <v>0</v>
      </c>
      <c r="L5" s="3">
        <f t="shared" si="14"/>
        <v>2023</v>
      </c>
      <c r="M5" s="1">
        <f t="shared" si="15"/>
        <v>1</v>
      </c>
      <c r="N5" s="1">
        <f t="shared" si="16"/>
        <v>23</v>
      </c>
      <c r="O5" s="1">
        <f t="shared" si="17"/>
        <v>0</v>
      </c>
      <c r="P5" s="1">
        <f t="shared" si="18"/>
        <v>0</v>
      </c>
      <c r="Q5" s="2">
        <f t="shared" si="19"/>
        <v>0</v>
      </c>
      <c r="R5" s="100">
        <f t="shared" si="20"/>
        <v>3</v>
      </c>
      <c r="S5" s="100">
        <f t="shared" si="21"/>
        <v>1</v>
      </c>
      <c r="T5" s="100">
        <f t="shared" si="22"/>
        <v>1999</v>
      </c>
      <c r="U5" s="100">
        <f t="shared" si="23"/>
        <v>1</v>
      </c>
      <c r="V5" s="100">
        <f>V2</f>
        <v>23</v>
      </c>
      <c r="W5" s="100">
        <f t="shared" si="24"/>
        <v>1</v>
      </c>
      <c r="X5" s="99">
        <f t="shared" si="25"/>
        <v>1</v>
      </c>
      <c r="Y5" s="101">
        <v>1</v>
      </c>
      <c r="Z5" s="100">
        <f>IF('Raw_Data_pt1.1'!AF7 = "", "", 'Raw_Data_pt1.1'!AF7)</f>
        <v>30</v>
      </c>
      <c r="AA5" s="100">
        <f>IF('Raw_Data_pt1.1'!AG7 = "", "", 'Raw_Data_pt1.1'!AG7)</f>
        <v>139</v>
      </c>
      <c r="AB5" s="100">
        <f>IF('Raw_Data_pt1.1'!AH7 = "", "", 'Raw_Data_pt1.1'!AH7)</f>
        <v>194</v>
      </c>
      <c r="AC5" s="99">
        <f>IF('Raw_Data_pt1.1'!AI7 = "", "", 'Raw_Data_pt1.1'!AI7)</f>
        <v>0.60299999999999998</v>
      </c>
      <c r="AD5" s="100">
        <f>IF('Raw_Data_pt1.1'!AL7 = "", "", 'Raw_Data_pt1.1'!AL7)</f>
        <v>46.4</v>
      </c>
      <c r="AE5" s="99">
        <f>IF('Raw_Data_pt1.1'!AM7 = "", "", 'Raw_Data_pt1.1'!AM7)</f>
        <v>12.2</v>
      </c>
      <c r="AF5" s="100">
        <f>IF('Raw_Data_pt1.1'!AN7 = "", "", 'Raw_Data_pt1.1'!AN7)</f>
        <v>30</v>
      </c>
      <c r="AG5" s="100">
        <f>IF('Raw_Data_pt1.1'!AO7 = "", "", 'Raw_Data_pt1.1'!AO7)</f>
        <v>143</v>
      </c>
      <c r="AH5" s="100">
        <f>IF('Raw_Data_pt1.1'!AP7 = "", "", 'Raw_Data_pt1.1'!AP7)</f>
        <v>178</v>
      </c>
      <c r="AI5" s="99">
        <f>IF('Raw_Data_pt1.1'!AQ7 = "", "", 'Raw_Data_pt1.1'!AQ7)</f>
        <v>0.59199999999999997</v>
      </c>
      <c r="AJ5" s="100">
        <f>IF('Raw_Data_pt1.1'!AT7 = "", "", 'Raw_Data_pt1.1'!AT7)</f>
        <v>46.1</v>
      </c>
      <c r="AK5" s="99">
        <f>IF('Raw_Data_pt1.1'!AU7 = "", "", 'Raw_Data_pt1.1'!AU7)</f>
        <v>12.7</v>
      </c>
      <c r="AL5" s="100">
        <f>IF('Raw_Data_pt1.1'!AV7 = "", "", 'Raw_Data_pt1.1'!AV7)</f>
        <v>30</v>
      </c>
      <c r="AM5" s="100">
        <f>IF('Raw_Data_pt1.1'!AW7 = "", "", 'Raw_Data_pt1.1'!AW7)</f>
        <v>143</v>
      </c>
      <c r="AN5" s="100">
        <f>IF('Raw_Data_pt1.1'!AX7 = "", "", 'Raw_Data_pt1.1'!AX7)</f>
        <v>153</v>
      </c>
      <c r="AO5" s="99">
        <f>IF('Raw_Data_pt1.1'!AY7 = "", "", 'Raw_Data_pt1.1'!AY7)</f>
        <v>0.59</v>
      </c>
      <c r="AP5" s="100">
        <f>IF('Raw_Data_pt1.1'!BB7 = "", "", 'Raw_Data_pt1.1'!BB7)</f>
        <v>47.2</v>
      </c>
      <c r="AQ5" s="100">
        <f>IF('Raw_Data_pt1.1'!BC7 = "", "", 'Raw_Data_pt1.1'!BC7)</f>
        <v>11.3</v>
      </c>
      <c r="AR5" s="102">
        <f>IF('Raw_Data_pt1.1'!BR7 = "", "", 'Raw_Data_pt1.1'!BR7)</f>
        <v>27</v>
      </c>
      <c r="AS5" s="99">
        <f>IF('Raw_Data_pt1.1'!BS7 = "", "", 'Raw_Data_pt1.1'!BS7)</f>
        <v>128</v>
      </c>
      <c r="AT5" s="100">
        <f>IF('Raw_Data_pt1.1'!CA7 = "", "", 'Raw_Data_pt1.1'!CA7)</f>
        <v>25</v>
      </c>
      <c r="AU5" s="99">
        <f>IF('Raw_Data_pt1.1'!CB7 = "", "", 'Raw_Data_pt1.1'!CB7)</f>
        <v>128</v>
      </c>
      <c r="AV5" s="100">
        <f>IF('Raw_Data_pt1.1'!CJ7 = "", "", 'Raw_Data_pt1.1'!CJ7)</f>
        <v>27</v>
      </c>
      <c r="AW5" s="99">
        <f>IF('Raw_Data_pt1.1'!CK7 = "", "", 'Raw_Data_pt1.1'!CK7)</f>
        <v>128</v>
      </c>
      <c r="AX5" s="100">
        <f>IF('Raw_Data_pt1.1'!BV7 = "", "", 'Raw_Data_pt1.1'!BV7)</f>
        <v>547</v>
      </c>
      <c r="AY5" s="100">
        <f>IF('Raw_Data_pt1.1'!CE7 = "", "", 'Raw_Data_pt1.1'!CE7)</f>
        <v>572</v>
      </c>
      <c r="AZ5" s="100">
        <f>IF('Raw_Data_pt1.1'!CN7 = "", "", 'Raw_Data_pt1.1'!CN7)</f>
        <v>587</v>
      </c>
      <c r="BA5" s="100">
        <f t="shared" si="0"/>
        <v>0.2109375</v>
      </c>
      <c r="BB5" s="100">
        <f t="shared" si="1"/>
        <v>0.1953125</v>
      </c>
      <c r="BC5" s="99">
        <f t="shared" si="4"/>
        <v>0.2109375</v>
      </c>
    </row>
    <row r="6" spans="1:55" s="92" customFormat="1">
      <c r="A6" s="95">
        <f t="shared" si="5"/>
        <v>1</v>
      </c>
      <c r="B6" s="126" t="str">
        <f>B5</f>
        <v>BAA</v>
      </c>
      <c r="C6" s="96">
        <f t="shared" si="6"/>
        <v>1</v>
      </c>
      <c r="D6" s="95">
        <f t="shared" si="7"/>
        <v>1</v>
      </c>
      <c r="E6" s="124">
        <f t="shared" si="8"/>
        <v>1.1000000000000001</v>
      </c>
      <c r="F6" s="6">
        <f t="shared" si="8"/>
        <v>2022</v>
      </c>
      <c r="G6" s="5">
        <f t="shared" si="9"/>
        <v>11</v>
      </c>
      <c r="H6" s="5">
        <f t="shared" si="10"/>
        <v>14</v>
      </c>
      <c r="I6" s="5">
        <f t="shared" si="11"/>
        <v>0</v>
      </c>
      <c r="J6" s="5">
        <f t="shared" si="12"/>
        <v>0</v>
      </c>
      <c r="K6" s="5">
        <f t="shared" si="13"/>
        <v>0</v>
      </c>
      <c r="L6" s="6">
        <f t="shared" si="14"/>
        <v>2023</v>
      </c>
      <c r="M6" s="5">
        <f t="shared" si="15"/>
        <v>1</v>
      </c>
      <c r="N6" s="5">
        <f t="shared" si="16"/>
        <v>23</v>
      </c>
      <c r="O6" s="5">
        <f t="shared" si="17"/>
        <v>0</v>
      </c>
      <c r="P6" s="5">
        <f t="shared" si="18"/>
        <v>0</v>
      </c>
      <c r="Q6" s="4">
        <f t="shared" si="19"/>
        <v>0</v>
      </c>
      <c r="R6" s="96">
        <f t="shared" si="20"/>
        <v>3</v>
      </c>
      <c r="S6" s="96">
        <f t="shared" si="21"/>
        <v>1</v>
      </c>
      <c r="T6" s="96">
        <f t="shared" si="22"/>
        <v>1999</v>
      </c>
      <c r="U6" s="96">
        <f t="shared" si="23"/>
        <v>1</v>
      </c>
      <c r="V6" s="125">
        <f>V2</f>
        <v>23</v>
      </c>
      <c r="W6" s="96">
        <f t="shared" si="24"/>
        <v>1</v>
      </c>
      <c r="X6" s="95">
        <f t="shared" si="25"/>
        <v>1</v>
      </c>
      <c r="Y6" s="97">
        <v>1</v>
      </c>
      <c r="Z6" s="96">
        <f>IF('Raw_Data_pt1.1'!AF8 = "", "", 'Raw_Data_pt1.1'!AF8)</f>
        <v>30</v>
      </c>
      <c r="AA6" s="96">
        <f>IF('Raw_Data_pt1.1'!AG8 = "", "", 'Raw_Data_pt1.1'!AG8)</f>
        <v>139</v>
      </c>
      <c r="AB6" s="96">
        <f>IF('Raw_Data_pt1.1'!AH8 = "", "", 'Raw_Data_pt1.1'!AH8)</f>
        <v>157</v>
      </c>
      <c r="AC6" s="95">
        <f>IF('Raw_Data_pt1.1'!AI8 = "", "", 'Raw_Data_pt1.1'!AI8)</f>
        <v>0.60299999999999998</v>
      </c>
      <c r="AD6" s="96">
        <f>IF('Raw_Data_pt1.1'!AL8 = "", "", 'Raw_Data_pt1.1'!AL8)</f>
        <v>46.7</v>
      </c>
      <c r="AE6" s="95">
        <f>IF('Raw_Data_pt1.1'!AM8 = "", "", 'Raw_Data_pt1.1'!AM8)</f>
        <v>11.5</v>
      </c>
      <c r="AF6" s="96">
        <f>IF('Raw_Data_pt1.1'!AN8 = "", "", 'Raw_Data_pt1.1'!AN8)</f>
        <v>30</v>
      </c>
      <c r="AG6" s="96">
        <f>IF('Raw_Data_pt1.1'!AO8 = "", "", 'Raw_Data_pt1.1'!AO8)</f>
        <v>141</v>
      </c>
      <c r="AH6" s="96">
        <f>IF('Raw_Data_pt1.1'!AP8 = "", "", 'Raw_Data_pt1.1'!AP8)</f>
        <v>158</v>
      </c>
      <c r="AI6" s="95">
        <f>IF('Raw_Data_pt1.1'!AQ8 = "", "", 'Raw_Data_pt1.1'!AQ8)</f>
        <v>0.59799999999999998</v>
      </c>
      <c r="AJ6" s="96">
        <f>IF('Raw_Data_pt1.1'!AT8 = "", "", 'Raw_Data_pt1.1'!AT8)</f>
        <v>46.4</v>
      </c>
      <c r="AK6" s="95">
        <f>IF('Raw_Data_pt1.1'!AU8 = "", "", 'Raw_Data_pt1.1'!AU8)</f>
        <v>12.7</v>
      </c>
      <c r="AL6" s="96">
        <f>IF('Raw_Data_pt1.1'!AV8 = "", "", 'Raw_Data_pt1.1'!AV8)</f>
        <v>29</v>
      </c>
      <c r="AM6" s="96">
        <f>IF('Raw_Data_pt1.1'!AW8 = "", "", 'Raw_Data_pt1.1'!AW8)</f>
        <v>144</v>
      </c>
      <c r="AN6" s="96">
        <f>IF('Raw_Data_pt1.1'!AX8 = "", "", 'Raw_Data_pt1.1'!AX8)</f>
        <v>163</v>
      </c>
      <c r="AO6" s="95">
        <f>IF('Raw_Data_pt1.1'!AY8 = "", "", 'Raw_Data_pt1.1'!AY8)</f>
        <v>0.58899999999999997</v>
      </c>
      <c r="AP6" s="96">
        <f>IF('Raw_Data_pt1.1'!BB8 = "", "", 'Raw_Data_pt1.1'!BB8)</f>
        <v>47.5</v>
      </c>
      <c r="AQ6" s="96">
        <f>IF('Raw_Data_pt1.1'!BC8 = "", "", 'Raw_Data_pt1.1'!BC8)</f>
        <v>10.8</v>
      </c>
      <c r="AR6" s="98">
        <f>IF('Raw_Data_pt1.1'!BR8 = "", "", 'Raw_Data_pt1.1'!BR8)</f>
        <v>28</v>
      </c>
      <c r="AS6" s="95">
        <f>IF('Raw_Data_pt1.1'!BS8 = "", "", 'Raw_Data_pt1.1'!BS8)</f>
        <v>128</v>
      </c>
      <c r="AT6" s="96">
        <f>IF('Raw_Data_pt1.1'!CA8 = "", "", 'Raw_Data_pt1.1'!CA8)</f>
        <v>26</v>
      </c>
      <c r="AU6" s="95">
        <f>IF('Raw_Data_pt1.1'!CB8 = "", "", 'Raw_Data_pt1.1'!CB8)</f>
        <v>128</v>
      </c>
      <c r="AV6" s="96">
        <f>IF('Raw_Data_pt1.1'!CJ8 = "", "", 'Raw_Data_pt1.1'!CJ8)</f>
        <v>33</v>
      </c>
      <c r="AW6" s="95">
        <f>IF('Raw_Data_pt1.1'!CK8 = "", "", 'Raw_Data_pt1.1'!CK8)</f>
        <v>128</v>
      </c>
      <c r="AX6" s="96">
        <f>IF('Raw_Data_pt1.1'!BV8 = "", "", 'Raw_Data_pt1.1'!BV8)</f>
        <v>632</v>
      </c>
      <c r="AY6" s="96">
        <f>IF('Raw_Data_pt1.1'!CE8 = "", "", 'Raw_Data_pt1.1'!CE8)</f>
        <v>507</v>
      </c>
      <c r="AZ6" s="96">
        <f>IF('Raw_Data_pt1.1'!CN8 = "", "", 'Raw_Data_pt1.1'!CN8)</f>
        <v>561</v>
      </c>
      <c r="BA6" s="96">
        <f t="shared" si="0"/>
        <v>0.21875</v>
      </c>
      <c r="BB6" s="96">
        <f t="shared" si="1"/>
        <v>0.203125</v>
      </c>
      <c r="BC6" s="95">
        <f t="shared" si="4"/>
        <v>0.2578125</v>
      </c>
    </row>
    <row r="7" spans="1:55">
      <c r="A7" s="99">
        <f>'Raw_Data_pt1.1'!A9</f>
        <v>2</v>
      </c>
      <c r="B7" s="127" t="str">
        <f>'Raw_Data_pt1.1'!B9</f>
        <v>BAB</v>
      </c>
      <c r="C7" s="100">
        <f>IF('Raw_Data_pt1.1'!D9 = "",0, IF('Raw_Data_pt1.1'!D9 = "Y", 1, 0))</f>
        <v>1</v>
      </c>
      <c r="D7" s="99">
        <f>IF('Raw_Data_pt1.1'!E9 = "", 0, IF('Raw_Data_pt1.1'!E9 = "Y", 1, 0))</f>
        <v>1</v>
      </c>
      <c r="E7" s="101">
        <v>1.1000000000000001</v>
      </c>
      <c r="F7" s="69">
        <f>'Raw_Data_pt1.1'!F9</f>
        <v>2022</v>
      </c>
      <c r="G7" s="26">
        <f>'Raw_Data_pt1.1'!G9</f>
        <v>11</v>
      </c>
      <c r="H7" s="26">
        <f>'Raw_Data_pt1.1'!H9</f>
        <v>14</v>
      </c>
      <c r="I7" s="26">
        <f>'Raw_Data_pt1.1'!I9</f>
        <v>0</v>
      </c>
      <c r="J7" s="26">
        <f>'Raw_Data_pt1.1'!J9</f>
        <v>0</v>
      </c>
      <c r="K7" s="26">
        <f>'Raw_Data_pt1.1'!K9</f>
        <v>0</v>
      </c>
      <c r="L7" s="69">
        <f>'Raw_Data_pt1.1'!L9</f>
        <v>2023</v>
      </c>
      <c r="M7" s="26">
        <f>'Raw_Data_pt1.1'!M9</f>
        <v>1</v>
      </c>
      <c r="N7" s="26">
        <f>'Raw_Data_pt1.1'!N9</f>
        <v>23</v>
      </c>
      <c r="O7" s="26">
        <f>'Raw_Data_pt1.1'!O9</f>
        <v>0</v>
      </c>
      <c r="P7" s="26">
        <f>'Raw_Data_pt1.1'!P9</f>
        <v>0</v>
      </c>
      <c r="Q7" s="25">
        <f>'Raw_Data_pt1.1'!Q9</f>
        <v>0</v>
      </c>
      <c r="R7" s="100">
        <f>IF('Raw_Data_pt1.1'!R9 = "", 0, 'Raw_Data_pt1.1'!R9)</f>
        <v>1</v>
      </c>
      <c r="S7" s="100">
        <f>IF(R7 = "",0, VLOOKUP(R7, Key!$A$23:$D$35, 4, FALSE))</f>
        <v>4</v>
      </c>
      <c r="T7" s="100">
        <f>IF('Raw_Data_pt1.1'!S9 = "", 0, 'Raw_Data_pt1.1'!S9)</f>
        <v>2002</v>
      </c>
      <c r="U7" s="100">
        <f>IF('Raw_Data_pt1.1'!U9 = "", 0, IF('Raw_Data_pt1.1'!U9 = "F", 1, IF('Raw_Data_pt1.1'!U9 = "M", 2, 3)))</f>
        <v>2</v>
      </c>
      <c r="V7" s="100">
        <f>IF(L7=0,0,IF(M7&gt;R7,L7-T7,L7-T7-1))</f>
        <v>20</v>
      </c>
      <c r="W7" s="100">
        <f>IF('Raw_Data_pt1.1'!Y9 = "", 0, VLOOKUP('Raw_Data_pt1.1'!Y9, Key!$A$2:$C$20, 3, TRUE))</f>
        <v>1</v>
      </c>
      <c r="X7" s="99">
        <f>IF('Raw_Data_pt1.1'!AC9 = "", 0, IF('Raw_Data_pt1.1'!AC9 = "P", 1, 0))</f>
        <v>1</v>
      </c>
      <c r="Y7" s="101">
        <v>1</v>
      </c>
      <c r="Z7" s="100">
        <f>IF('Raw_Data_pt1.1'!AF9 = "", "", 'Raw_Data_pt1.1'!AF9)</f>
        <v>29</v>
      </c>
      <c r="AA7" s="100">
        <f>IF('Raw_Data_pt1.1'!AG9 = "", "", 'Raw_Data_pt1.1'!AG9)</f>
        <v>145</v>
      </c>
      <c r="AB7" s="100">
        <f>IF('Raw_Data_pt1.1'!AH9 = "", "", 'Raw_Data_pt1.1'!AH9)</f>
        <v>207</v>
      </c>
      <c r="AC7" s="99">
        <f>IF('Raw_Data_pt1.1'!AI9 = "", "", 'Raw_Data_pt1.1'!AI9)</f>
        <v>0.58599999999999997</v>
      </c>
      <c r="AD7" s="100">
        <f>IF('Raw_Data_pt1.1'!AL9 = "", "", 'Raw_Data_pt1.1'!AL9)</f>
        <v>46.7</v>
      </c>
      <c r="AE7" s="99">
        <f>IF('Raw_Data_pt1.1'!AM9 = "", "", 'Raw_Data_pt1.1'!AM9)</f>
        <v>11.5</v>
      </c>
      <c r="AF7" s="100">
        <f>IF('Raw_Data_pt1.1'!AN9 = "", "", 'Raw_Data_pt1.1'!AN9)</f>
        <v>30</v>
      </c>
      <c r="AG7" s="100">
        <f>IF('Raw_Data_pt1.1'!AO9 = "", "", 'Raw_Data_pt1.1'!AO9)</f>
        <v>137</v>
      </c>
      <c r="AH7" s="100">
        <f>IF('Raw_Data_pt1.1'!AP9 = "", "", 'Raw_Data_pt1.1'!AP9)</f>
        <v>143</v>
      </c>
      <c r="AI7" s="99">
        <f>IF('Raw_Data_pt1.1'!AQ9 = "", "", 'Raw_Data_pt1.1'!AQ9)</f>
        <v>0.60899999999999999</v>
      </c>
      <c r="AJ7" s="100">
        <f>IF('Raw_Data_pt1.1'!AT9 = "", "", 'Raw_Data_pt1.1'!AT9)</f>
        <v>47.5</v>
      </c>
      <c r="AK7" s="99">
        <f>IF('Raw_Data_pt1.1'!AU9 = "", "", 'Raw_Data_pt1.1'!AU9)</f>
        <v>11.6</v>
      </c>
      <c r="AL7" s="100">
        <f>IF('Raw_Data_pt1.1'!AV9 = "", "", 'Raw_Data_pt1.1'!AV9)</f>
        <v>30</v>
      </c>
      <c r="AM7" s="100">
        <f>IF('Raw_Data_pt1.1'!AW9 = "", "", 'Raw_Data_pt1.1'!AW9)</f>
        <v>143</v>
      </c>
      <c r="AN7" s="100">
        <f>IF('Raw_Data_pt1.1'!AX9 = "", "", 'Raw_Data_pt1.1'!AX9)</f>
        <v>137</v>
      </c>
      <c r="AO7" s="99">
        <f>IF('Raw_Data_pt1.1'!AY9 = "", "", 'Raw_Data_pt1.1'!AY9)</f>
        <v>0.59</v>
      </c>
      <c r="AP7" s="100">
        <f>IF('Raw_Data_pt1.1'!BB9 = "", "", 'Raw_Data_pt1.1'!BB9)</f>
        <v>43.2</v>
      </c>
      <c r="AQ7" s="100">
        <f>IF('Raw_Data_pt1.1'!BC9 = "", "", 'Raw_Data_pt1.1'!BC9)</f>
        <v>12.4</v>
      </c>
      <c r="AR7" s="102">
        <f>IF('Raw_Data_pt1.1'!BR9 = "", "", 'Raw_Data_pt1.1'!BR9)</f>
        <v>30</v>
      </c>
      <c r="AS7" s="99">
        <f>IF('Raw_Data_pt1.1'!BS9 = "", "", 'Raw_Data_pt1.1'!BS9)</f>
        <v>128</v>
      </c>
      <c r="AT7" s="100">
        <f>IF('Raw_Data_pt1.1'!CA9 = "", "", 'Raw_Data_pt1.1'!CA9)</f>
        <v>31</v>
      </c>
      <c r="AU7" s="99">
        <f>IF('Raw_Data_pt1.1'!CB9 = "", "", 'Raw_Data_pt1.1'!CB9)</f>
        <v>128</v>
      </c>
      <c r="AV7" s="100">
        <f>IF('Raw_Data_pt1.1'!CJ9 = "", "", 'Raw_Data_pt1.1'!CJ9)</f>
        <v>35</v>
      </c>
      <c r="AW7" s="99">
        <f>IF('Raw_Data_pt1.1'!CK9 = "", "", 'Raw_Data_pt1.1'!CK9)</f>
        <v>128</v>
      </c>
      <c r="AX7" s="100">
        <f>IF('Raw_Data_pt1.1'!BV9 = "", "", 'Raw_Data_pt1.1'!BV9)</f>
        <v>499</v>
      </c>
      <c r="AY7" s="100">
        <f>IF('Raw_Data_pt1.1'!CE9 = "", "", 'Raw_Data_pt1.1'!CE9)</f>
        <v>504</v>
      </c>
      <c r="AZ7" s="100">
        <f>IF('Raw_Data_pt1.1'!CN9 = "", "", 'Raw_Data_pt1.1'!CN9)</f>
        <v>412</v>
      </c>
      <c r="BA7" s="100">
        <f t="shared" si="0"/>
        <v>0.234375</v>
      </c>
      <c r="BB7" s="100">
        <f t="shared" si="1"/>
        <v>0.2421875</v>
      </c>
      <c r="BC7" s="99">
        <f t="shared" si="4"/>
        <v>0.2734375</v>
      </c>
    </row>
    <row r="8" spans="1:55">
      <c r="A8" s="99">
        <f>A7</f>
        <v>2</v>
      </c>
      <c r="B8" s="127" t="str">
        <f>B7</f>
        <v>BAB</v>
      </c>
      <c r="C8" s="100">
        <f t="shared" ref="C8:X8" si="26">C7</f>
        <v>1</v>
      </c>
      <c r="D8" s="99">
        <f t="shared" si="26"/>
        <v>1</v>
      </c>
      <c r="E8" s="101">
        <f t="shared" si="26"/>
        <v>1.1000000000000001</v>
      </c>
      <c r="F8" s="3">
        <f>F7</f>
        <v>2022</v>
      </c>
      <c r="G8" s="1">
        <f t="shared" ref="G8:G11" si="27">G7</f>
        <v>11</v>
      </c>
      <c r="H8" s="1">
        <f t="shared" ref="H8:H11" si="28">H7</f>
        <v>14</v>
      </c>
      <c r="I8" s="1">
        <f t="shared" ref="I8:I11" si="29">I7</f>
        <v>0</v>
      </c>
      <c r="J8" s="1">
        <f t="shared" ref="J8:J11" si="30">J7</f>
        <v>0</v>
      </c>
      <c r="K8" s="1">
        <f t="shared" ref="K8:K11" si="31">K7</f>
        <v>0</v>
      </c>
      <c r="L8" s="3">
        <f t="shared" ref="L8:L11" si="32">L7</f>
        <v>2023</v>
      </c>
      <c r="M8" s="1">
        <f t="shared" ref="M8:M11" si="33">M7</f>
        <v>1</v>
      </c>
      <c r="N8" s="1">
        <f t="shared" ref="N8:N11" si="34">N7</f>
        <v>23</v>
      </c>
      <c r="O8" s="1">
        <f t="shared" ref="O8:O11" si="35">O7</f>
        <v>0</v>
      </c>
      <c r="P8" s="1">
        <f t="shared" ref="P8:P11" si="36">P7</f>
        <v>0</v>
      </c>
      <c r="Q8" s="2">
        <f t="shared" ref="Q8:Q11" si="37">Q7</f>
        <v>0</v>
      </c>
      <c r="R8" s="100">
        <f t="shared" si="26"/>
        <v>1</v>
      </c>
      <c r="S8" s="100">
        <f t="shared" si="26"/>
        <v>4</v>
      </c>
      <c r="T8" s="100">
        <f t="shared" si="26"/>
        <v>2002</v>
      </c>
      <c r="U8" s="100">
        <f t="shared" si="26"/>
        <v>2</v>
      </c>
      <c r="V8" s="100">
        <f>V7</f>
        <v>20</v>
      </c>
      <c r="W8" s="100">
        <f t="shared" si="26"/>
        <v>1</v>
      </c>
      <c r="X8" s="99">
        <f t="shared" si="26"/>
        <v>1</v>
      </c>
      <c r="Y8" s="101">
        <v>1</v>
      </c>
      <c r="Z8" s="100">
        <f>IF('Raw_Data_pt1.1'!AF10 = "", "", 'Raw_Data_pt1.1'!AF10)</f>
        <v>30</v>
      </c>
      <c r="AA8" s="100">
        <f>IF('Raw_Data_pt1.1'!AG10 = "", "", 'Raw_Data_pt1.1'!AG10)</f>
        <v>143</v>
      </c>
      <c r="AB8" s="100">
        <f>IF('Raw_Data_pt1.1'!AH10 = "", "", 'Raw_Data_pt1.1'!AH10)</f>
        <v>162</v>
      </c>
      <c r="AC8" s="99">
        <f>IF('Raw_Data_pt1.1'!AI10 = "", "", 'Raw_Data_pt1.1'!AI10)</f>
        <v>0.59199999999999997</v>
      </c>
      <c r="AD8" s="100">
        <f>IF('Raw_Data_pt1.1'!AL10 = "", "", 'Raw_Data_pt1.1'!AL10)</f>
        <v>46.9</v>
      </c>
      <c r="AE8" s="99">
        <f>IF('Raw_Data_pt1.1'!AM10 = "", "", 'Raw_Data_pt1.1'!AM10)</f>
        <v>11.6</v>
      </c>
      <c r="AF8" s="100">
        <f>IF('Raw_Data_pt1.1'!AN10 = "", "", 'Raw_Data_pt1.1'!AN10)</f>
        <v>29</v>
      </c>
      <c r="AG8" s="100">
        <f>IF('Raw_Data_pt1.1'!AO10 = "", "", 'Raw_Data_pt1.1'!AO10)</f>
        <v>144</v>
      </c>
      <c r="AH8" s="100">
        <f>IF('Raw_Data_pt1.1'!AP10 = "", "", 'Raw_Data_pt1.1'!AP10)</f>
        <v>166</v>
      </c>
      <c r="AI8" s="99">
        <f>IF('Raw_Data_pt1.1'!AQ10 = "", "", 'Raw_Data_pt1.1'!AQ10)</f>
        <v>0.59</v>
      </c>
      <c r="AJ8" s="100">
        <f>IF('Raw_Data_pt1.1'!AT10 = "", "", 'Raw_Data_pt1.1'!AT10)</f>
        <v>46.4</v>
      </c>
      <c r="AK8" s="99">
        <f>IF('Raw_Data_pt1.1'!AU10 = "", "", 'Raw_Data_pt1.1'!AU10)</f>
        <v>12.5</v>
      </c>
      <c r="AL8" s="100">
        <f>IF('Raw_Data_pt1.1'!AV10 = "", "", 'Raw_Data_pt1.1'!AV10)</f>
        <v>29</v>
      </c>
      <c r="AM8" s="100">
        <f>IF('Raw_Data_pt1.1'!AW10 = "", "", 'Raw_Data_pt1.1'!AW10)</f>
        <v>144</v>
      </c>
      <c r="AN8" s="100">
        <f>IF('Raw_Data_pt1.1'!AX10 = "", "", 'Raw_Data_pt1.1'!AX10)</f>
        <v>177</v>
      </c>
      <c r="AO8" s="99">
        <f>IF('Raw_Data_pt1.1'!AY10 = "", "", 'Raw_Data_pt1.1'!AY10)</f>
        <v>0.58899999999999997</v>
      </c>
      <c r="AP8" s="100">
        <f>IF('Raw_Data_pt1.1'!BB10 = "", "", 'Raw_Data_pt1.1'!BB10)</f>
        <v>46.4</v>
      </c>
      <c r="AQ8" s="100">
        <f>IF('Raw_Data_pt1.1'!BC10 = "", "", 'Raw_Data_pt1.1'!BC10)</f>
        <v>11.5</v>
      </c>
      <c r="AR8" s="102">
        <f>IF('Raw_Data_pt1.1'!BR10 = "", "", 'Raw_Data_pt1.1'!BR10)</f>
        <v>30</v>
      </c>
      <c r="AS8" s="99">
        <f>IF('Raw_Data_pt1.1'!BS10 = "", "", 'Raw_Data_pt1.1'!BS10)</f>
        <v>128</v>
      </c>
      <c r="AT8" s="100">
        <f>IF('Raw_Data_pt1.1'!CA10 = "", "", 'Raw_Data_pt1.1'!CA10)</f>
        <v>35</v>
      </c>
      <c r="AU8" s="99">
        <f>IF('Raw_Data_pt1.1'!CB10 = "", "", 'Raw_Data_pt1.1'!CB10)</f>
        <v>128</v>
      </c>
      <c r="AV8" s="100">
        <f>IF('Raw_Data_pt1.1'!CJ10 = "", "", 'Raw_Data_pt1.1'!CJ10)</f>
        <v>34</v>
      </c>
      <c r="AW8" s="99">
        <f>IF('Raw_Data_pt1.1'!CK10 = "", "", 'Raw_Data_pt1.1'!CK10)</f>
        <v>128</v>
      </c>
      <c r="AX8" s="100">
        <f>IF('Raw_Data_pt1.1'!BV10 = "", "", 'Raw_Data_pt1.1'!BV10)</f>
        <v>539</v>
      </c>
      <c r="AY8" s="100">
        <f>IF('Raw_Data_pt1.1'!CE10 = "", "", 'Raw_Data_pt1.1'!CE10)</f>
        <v>627</v>
      </c>
      <c r="AZ8" s="100">
        <f>IF('Raw_Data_pt1.1'!CN10 = "", "", 'Raw_Data_pt1.1'!CN10)</f>
        <v>447</v>
      </c>
      <c r="BA8" s="100">
        <f t="shared" si="0"/>
        <v>0.234375</v>
      </c>
      <c r="BB8" s="100">
        <f t="shared" si="1"/>
        <v>0.2734375</v>
      </c>
      <c r="BC8" s="99">
        <f t="shared" si="4"/>
        <v>0.265625</v>
      </c>
    </row>
    <row r="9" spans="1:55">
      <c r="A9" s="99">
        <f t="shared" ref="A9:A11" si="38">A8</f>
        <v>2</v>
      </c>
      <c r="B9" s="127" t="str">
        <f>B8</f>
        <v>BAB</v>
      </c>
      <c r="C9" s="100">
        <f t="shared" ref="C9:C11" si="39">C8</f>
        <v>1</v>
      </c>
      <c r="D9" s="99">
        <f t="shared" ref="D9:D11" si="40">D8</f>
        <v>1</v>
      </c>
      <c r="E9" s="101">
        <f t="shared" ref="E9:F11" si="41">E8</f>
        <v>1.1000000000000001</v>
      </c>
      <c r="F9" s="3">
        <f t="shared" si="41"/>
        <v>2022</v>
      </c>
      <c r="G9" s="1">
        <f t="shared" si="27"/>
        <v>11</v>
      </c>
      <c r="H9" s="1">
        <f t="shared" si="28"/>
        <v>14</v>
      </c>
      <c r="I9" s="1">
        <f t="shared" si="29"/>
        <v>0</v>
      </c>
      <c r="J9" s="1">
        <f t="shared" si="30"/>
        <v>0</v>
      </c>
      <c r="K9" s="1">
        <f t="shared" si="31"/>
        <v>0</v>
      </c>
      <c r="L9" s="3">
        <f t="shared" si="32"/>
        <v>2023</v>
      </c>
      <c r="M9" s="1">
        <f t="shared" si="33"/>
        <v>1</v>
      </c>
      <c r="N9" s="1">
        <f t="shared" si="34"/>
        <v>23</v>
      </c>
      <c r="O9" s="1">
        <f t="shared" si="35"/>
        <v>0</v>
      </c>
      <c r="P9" s="1">
        <f t="shared" si="36"/>
        <v>0</v>
      </c>
      <c r="Q9" s="2">
        <f t="shared" si="37"/>
        <v>0</v>
      </c>
      <c r="R9" s="100">
        <f t="shared" ref="R9:R11" si="42">R8</f>
        <v>1</v>
      </c>
      <c r="S9" s="100">
        <f t="shared" ref="S9:S11" si="43">S8</f>
        <v>4</v>
      </c>
      <c r="T9" s="100">
        <f t="shared" ref="T9:T11" si="44">T8</f>
        <v>2002</v>
      </c>
      <c r="U9" s="100">
        <f t="shared" ref="U9:U11" si="45">U8</f>
        <v>2</v>
      </c>
      <c r="V9" s="100">
        <f>V7</f>
        <v>20</v>
      </c>
      <c r="W9" s="100">
        <f t="shared" ref="W9:W11" si="46">W8</f>
        <v>1</v>
      </c>
      <c r="X9" s="99">
        <f t="shared" ref="X9:X11" si="47">X8</f>
        <v>1</v>
      </c>
      <c r="Y9" s="101">
        <v>1</v>
      </c>
      <c r="Z9" s="100">
        <f>IF('Raw_Data_pt1.1'!AF11 = "", "", 'Raw_Data_pt1.1'!AF11)</f>
        <v>29</v>
      </c>
      <c r="AA9" s="100">
        <f>IF('Raw_Data_pt1.1'!AG11 = "", "", 'Raw_Data_pt1.1'!AG11)</f>
        <v>145</v>
      </c>
      <c r="AB9" s="100">
        <f>IF('Raw_Data_pt1.1'!AH11 = "", "", 'Raw_Data_pt1.1'!AH11)</f>
        <v>183</v>
      </c>
      <c r="AC9" s="99">
        <f>IF('Raw_Data_pt1.1'!AI11 = "", "", 'Raw_Data_pt1.1'!AI11)</f>
        <v>0.58599999999999997</v>
      </c>
      <c r="AD9" s="100">
        <f>IF('Raw_Data_pt1.1'!AL11 = "", "", 'Raw_Data_pt1.1'!AL11)</f>
        <v>46.9</v>
      </c>
      <c r="AE9" s="99">
        <f>IF('Raw_Data_pt1.1'!AM11 = "", "", 'Raw_Data_pt1.1'!AM11)</f>
        <v>11.5</v>
      </c>
      <c r="AF9" s="100">
        <f>IF('Raw_Data_pt1.1'!AN11 = "", "", 'Raw_Data_pt1.1'!AN11)</f>
        <v>30</v>
      </c>
      <c r="AG9" s="100">
        <f>IF('Raw_Data_pt1.1'!AO11 = "", "", 'Raw_Data_pt1.1'!AO11)</f>
        <v>142</v>
      </c>
      <c r="AH9" s="100">
        <f>IF('Raw_Data_pt1.1'!AP11 = "", "", 'Raw_Data_pt1.1'!AP11)</f>
        <v>152</v>
      </c>
      <c r="AI9" s="99">
        <f>IF('Raw_Data_pt1.1'!AQ11 = "", "", 'Raw_Data_pt1.1'!AQ11)</f>
        <v>0.59399999999999997</v>
      </c>
      <c r="AJ9" s="100">
        <f>IF('Raw_Data_pt1.1'!AT11 = "", "", 'Raw_Data_pt1.1'!AT11)</f>
        <v>46.7</v>
      </c>
      <c r="AK9" s="99">
        <f>IF('Raw_Data_pt1.1'!AU11 = "", "", 'Raw_Data_pt1.1'!AU11)</f>
        <v>13.4</v>
      </c>
      <c r="AL9" s="100">
        <f>IF('Raw_Data_pt1.1'!AV11 = "", "", 'Raw_Data_pt1.1'!AV11)</f>
        <v>30</v>
      </c>
      <c r="AM9" s="100">
        <f>IF('Raw_Data_pt1.1'!AW11 = "", "", 'Raw_Data_pt1.1'!AW11)</f>
        <v>142</v>
      </c>
      <c r="AN9" s="100">
        <f>IF('Raw_Data_pt1.1'!AX11 = "", "", 'Raw_Data_pt1.1'!AX11)</f>
        <v>165</v>
      </c>
      <c r="AO9" s="99">
        <f>IF('Raw_Data_pt1.1'!AY11 = "", "", 'Raw_Data_pt1.1'!AY11)</f>
        <v>0.59499999999999997</v>
      </c>
      <c r="AP9" s="100">
        <f>IF('Raw_Data_pt1.1'!BB11 = "", "", 'Raw_Data_pt1.1'!BB11)</f>
        <v>45.8</v>
      </c>
      <c r="AQ9" s="100">
        <f>IF('Raw_Data_pt1.1'!BC11 = "", "", 'Raw_Data_pt1.1'!BC11)</f>
        <v>11.8</v>
      </c>
      <c r="AR9" s="102">
        <f>IF('Raw_Data_pt1.1'!BR11 = "", "", 'Raw_Data_pt1.1'!BR11)</f>
        <v>32</v>
      </c>
      <c r="AS9" s="99">
        <f>IF('Raw_Data_pt1.1'!BS11 = "", "", 'Raw_Data_pt1.1'!BS11)</f>
        <v>128</v>
      </c>
      <c r="AT9" s="100">
        <f>IF('Raw_Data_pt1.1'!CA11 = "", "", 'Raw_Data_pt1.1'!CA11)</f>
        <v>34</v>
      </c>
      <c r="AU9" s="99">
        <f>IF('Raw_Data_pt1.1'!CB11 = "", "", 'Raw_Data_pt1.1'!CB11)</f>
        <v>128</v>
      </c>
      <c r="AV9" s="100">
        <f>IF('Raw_Data_pt1.1'!CJ11 = "", "", 'Raw_Data_pt1.1'!CJ11)</f>
        <v>25</v>
      </c>
      <c r="AW9" s="99">
        <f>IF('Raw_Data_pt1.1'!CK11 = "", "", 'Raw_Data_pt1.1'!CK11)</f>
        <v>128</v>
      </c>
      <c r="AX9" s="100">
        <f>IF('Raw_Data_pt1.1'!BV11 = "", "", 'Raw_Data_pt1.1'!BV11)</f>
        <v>502</v>
      </c>
      <c r="AY9" s="100">
        <f>IF('Raw_Data_pt1.1'!CE11 = "", "", 'Raw_Data_pt1.1'!CE11)</f>
        <v>632</v>
      </c>
      <c r="AZ9" s="100">
        <f>IF('Raw_Data_pt1.1'!CN11 = "", "", 'Raw_Data_pt1.1'!CN11)</f>
        <v>728</v>
      </c>
      <c r="BA9" s="100">
        <f t="shared" si="0"/>
        <v>0.25</v>
      </c>
      <c r="BB9" s="100">
        <f t="shared" si="1"/>
        <v>0.265625</v>
      </c>
      <c r="BC9" s="99">
        <f t="shared" si="4"/>
        <v>0.1953125</v>
      </c>
    </row>
    <row r="10" spans="1:55">
      <c r="A10" s="99">
        <f t="shared" si="38"/>
        <v>2</v>
      </c>
      <c r="B10" s="127" t="str">
        <f>B9</f>
        <v>BAB</v>
      </c>
      <c r="C10" s="100">
        <f t="shared" si="39"/>
        <v>1</v>
      </c>
      <c r="D10" s="99">
        <f t="shared" si="40"/>
        <v>1</v>
      </c>
      <c r="E10" s="101">
        <f t="shared" si="41"/>
        <v>1.1000000000000001</v>
      </c>
      <c r="F10" s="3">
        <f t="shared" si="41"/>
        <v>2022</v>
      </c>
      <c r="G10" s="1">
        <f t="shared" si="27"/>
        <v>11</v>
      </c>
      <c r="H10" s="1">
        <f t="shared" si="28"/>
        <v>14</v>
      </c>
      <c r="I10" s="1">
        <f t="shared" si="29"/>
        <v>0</v>
      </c>
      <c r="J10" s="1">
        <f t="shared" si="30"/>
        <v>0</v>
      </c>
      <c r="K10" s="1">
        <f t="shared" si="31"/>
        <v>0</v>
      </c>
      <c r="L10" s="3">
        <f t="shared" si="32"/>
        <v>2023</v>
      </c>
      <c r="M10" s="1">
        <f t="shared" si="33"/>
        <v>1</v>
      </c>
      <c r="N10" s="1">
        <f t="shared" si="34"/>
        <v>23</v>
      </c>
      <c r="O10" s="1">
        <f t="shared" si="35"/>
        <v>0</v>
      </c>
      <c r="P10" s="1">
        <f t="shared" si="36"/>
        <v>0</v>
      </c>
      <c r="Q10" s="2">
        <f t="shared" si="37"/>
        <v>0</v>
      </c>
      <c r="R10" s="100">
        <f t="shared" si="42"/>
        <v>1</v>
      </c>
      <c r="S10" s="100">
        <f t="shared" si="43"/>
        <v>4</v>
      </c>
      <c r="T10" s="100">
        <f t="shared" si="44"/>
        <v>2002</v>
      </c>
      <c r="U10" s="100">
        <f t="shared" si="45"/>
        <v>2</v>
      </c>
      <c r="V10" s="100">
        <f>V7</f>
        <v>20</v>
      </c>
      <c r="W10" s="100">
        <f t="shared" si="46"/>
        <v>1</v>
      </c>
      <c r="X10" s="99">
        <f t="shared" si="47"/>
        <v>1</v>
      </c>
      <c r="Y10" s="101">
        <v>1</v>
      </c>
      <c r="Z10" s="100">
        <f>IF('Raw_Data_pt1.1'!AF12 = "", "", 'Raw_Data_pt1.1'!AF12)</f>
        <v>29</v>
      </c>
      <c r="AA10" s="100">
        <f>IF('Raw_Data_pt1.1'!AG12 = "", "", 'Raw_Data_pt1.1'!AG12)</f>
        <v>145</v>
      </c>
      <c r="AB10" s="100">
        <f>IF('Raw_Data_pt1.1'!AH12 = "", "", 'Raw_Data_pt1.1'!AH12)</f>
        <v>178</v>
      </c>
      <c r="AC10" s="99">
        <f>IF('Raw_Data_pt1.1'!AI12 = "", "", 'Raw_Data_pt1.1'!AI12)</f>
        <v>0.58599999999999997</v>
      </c>
      <c r="AD10" s="100">
        <f>IF('Raw_Data_pt1.1'!AL12 = "", "", 'Raw_Data_pt1.1'!AL12)</f>
        <v>46.4</v>
      </c>
      <c r="AE10" s="99">
        <f>IF('Raw_Data_pt1.1'!AM12 = "", "", 'Raw_Data_pt1.1'!AM12)</f>
        <v>11.8</v>
      </c>
      <c r="AF10" s="100">
        <f>IF('Raw_Data_pt1.1'!AN12 = "", "", 'Raw_Data_pt1.1'!AN12)</f>
        <v>30</v>
      </c>
      <c r="AG10" s="100">
        <f>IF('Raw_Data_pt1.1'!AO12 = "", "", 'Raw_Data_pt1.1'!AO12)</f>
        <v>138</v>
      </c>
      <c r="AH10" s="100">
        <f>IF('Raw_Data_pt1.1'!AP12 = "", "", 'Raw_Data_pt1.1'!AP12)</f>
        <v>168</v>
      </c>
      <c r="AI10" s="99">
        <f>IF('Raw_Data_pt1.1'!AQ12 = "", "", 'Raw_Data_pt1.1'!AQ12)</f>
        <v>0.60599999999999998</v>
      </c>
      <c r="AJ10" s="100">
        <f>IF('Raw_Data_pt1.1'!AT12 = "", "", 'Raw_Data_pt1.1'!AT12)</f>
        <v>48.4</v>
      </c>
      <c r="AK10" s="99">
        <f>IF('Raw_Data_pt1.1'!AU12 = "", "", 'Raw_Data_pt1.1'!AU12)</f>
        <v>11.8</v>
      </c>
      <c r="AL10" s="100">
        <f>IF('Raw_Data_pt1.1'!AV12 = "", "", 'Raw_Data_pt1.1'!AV12)</f>
        <v>30</v>
      </c>
      <c r="AM10" s="100">
        <f>IF('Raw_Data_pt1.1'!AW12 = "", "", 'Raw_Data_pt1.1'!AW12)</f>
        <v>144</v>
      </c>
      <c r="AN10" s="100">
        <f>IF('Raw_Data_pt1.1'!AX12 = "", "", 'Raw_Data_pt1.1'!AX12)</f>
        <v>143</v>
      </c>
      <c r="AO10" s="99">
        <f>IF('Raw_Data_pt1.1'!AY12 = "", "", 'Raw_Data_pt1.1'!AY12)</f>
        <v>0.59</v>
      </c>
      <c r="AP10" s="100">
        <f>IF('Raw_Data_pt1.1'!BB12 = "", "", 'Raw_Data_pt1.1'!BB12)</f>
        <v>46.1</v>
      </c>
      <c r="AQ10" s="100">
        <f>IF('Raw_Data_pt1.1'!BC12 = "", "", 'Raw_Data_pt1.1'!BC12)</f>
        <v>12.2</v>
      </c>
      <c r="AR10" s="102">
        <f>IF('Raw_Data_pt1.1'!BR12 = "", "", 'Raw_Data_pt1.1'!BR12)</f>
        <v>34</v>
      </c>
      <c r="AS10" s="99">
        <f>IF('Raw_Data_pt1.1'!BS12 = "", "", 'Raw_Data_pt1.1'!BS12)</f>
        <v>128</v>
      </c>
      <c r="AT10" s="100">
        <f>IF('Raw_Data_pt1.1'!CA12 = "", "", 'Raw_Data_pt1.1'!CA12)</f>
        <v>33</v>
      </c>
      <c r="AU10" s="99">
        <f>IF('Raw_Data_pt1.1'!CB12 = "", "", 'Raw_Data_pt1.1'!CB12)</f>
        <v>128</v>
      </c>
      <c r="AV10" s="100">
        <f>IF('Raw_Data_pt1.1'!CJ12 = "", "", 'Raw_Data_pt1.1'!CJ12)</f>
        <v>26</v>
      </c>
      <c r="AW10" s="99">
        <f>IF('Raw_Data_pt1.1'!CK12 = "", "", 'Raw_Data_pt1.1'!CK12)</f>
        <v>128</v>
      </c>
      <c r="AX10" s="100">
        <f>IF('Raw_Data_pt1.1'!BV12 = "", "", 'Raw_Data_pt1.1'!BV12)</f>
        <v>492</v>
      </c>
      <c r="AY10" s="100">
        <f>IF('Raw_Data_pt1.1'!CE12 = "", "", 'Raw_Data_pt1.1'!CE12)</f>
        <v>607</v>
      </c>
      <c r="AZ10" s="100">
        <f>IF('Raw_Data_pt1.1'!CN12 = "", "", 'Raw_Data_pt1.1'!CN12)</f>
        <v>923</v>
      </c>
      <c r="BA10" s="100">
        <f t="shared" si="0"/>
        <v>0.265625</v>
      </c>
      <c r="BB10" s="100">
        <f t="shared" si="1"/>
        <v>0.2578125</v>
      </c>
      <c r="BC10" s="99">
        <f t="shared" si="4"/>
        <v>0.203125</v>
      </c>
    </row>
    <row r="11" spans="1:55" s="92" customFormat="1">
      <c r="A11" s="95">
        <f t="shared" si="38"/>
        <v>2</v>
      </c>
      <c r="B11" s="126" t="str">
        <f>B10</f>
        <v>BAB</v>
      </c>
      <c r="C11" s="96">
        <f t="shared" si="39"/>
        <v>1</v>
      </c>
      <c r="D11" s="95">
        <f t="shared" si="40"/>
        <v>1</v>
      </c>
      <c r="E11" s="97">
        <f t="shared" si="41"/>
        <v>1.1000000000000001</v>
      </c>
      <c r="F11" s="6">
        <f t="shared" si="41"/>
        <v>2022</v>
      </c>
      <c r="G11" s="5">
        <f t="shared" si="27"/>
        <v>11</v>
      </c>
      <c r="H11" s="5">
        <f t="shared" si="28"/>
        <v>14</v>
      </c>
      <c r="I11" s="5">
        <f t="shared" si="29"/>
        <v>0</v>
      </c>
      <c r="J11" s="5">
        <f t="shared" si="30"/>
        <v>0</v>
      </c>
      <c r="K11" s="5">
        <f t="shared" si="31"/>
        <v>0</v>
      </c>
      <c r="L11" s="6">
        <f t="shared" si="32"/>
        <v>2023</v>
      </c>
      <c r="M11" s="5">
        <f t="shared" si="33"/>
        <v>1</v>
      </c>
      <c r="N11" s="5">
        <f t="shared" si="34"/>
        <v>23</v>
      </c>
      <c r="O11" s="5">
        <f t="shared" si="35"/>
        <v>0</v>
      </c>
      <c r="P11" s="5">
        <f t="shared" si="36"/>
        <v>0</v>
      </c>
      <c r="Q11" s="4">
        <f t="shared" si="37"/>
        <v>0</v>
      </c>
      <c r="R11" s="96">
        <f t="shared" si="42"/>
        <v>1</v>
      </c>
      <c r="S11" s="96">
        <f t="shared" si="43"/>
        <v>4</v>
      </c>
      <c r="T11" s="96">
        <f t="shared" si="44"/>
        <v>2002</v>
      </c>
      <c r="U11" s="96">
        <f t="shared" si="45"/>
        <v>2</v>
      </c>
      <c r="V11" s="125">
        <f>V7</f>
        <v>20</v>
      </c>
      <c r="W11" s="96">
        <f t="shared" si="46"/>
        <v>1</v>
      </c>
      <c r="X11" s="95">
        <f t="shared" si="47"/>
        <v>1</v>
      </c>
      <c r="Y11" s="97">
        <v>1</v>
      </c>
      <c r="Z11" s="96">
        <f>IF('Raw_Data_pt1.1'!AF13 = "", "", 'Raw_Data_pt1.1'!AF13)</f>
        <v>30</v>
      </c>
      <c r="AA11" s="96">
        <f>IF('Raw_Data_pt1.1'!AG13 = "", "", 'Raw_Data_pt1.1'!AG13)</f>
        <v>143</v>
      </c>
      <c r="AB11" s="96">
        <f>IF('Raw_Data_pt1.1'!AH13 = "", "", 'Raw_Data_pt1.1'!AH13)</f>
        <v>169</v>
      </c>
      <c r="AC11" s="95">
        <f>IF('Raw_Data_pt1.1'!AI13 = "", "", 'Raw_Data_pt1.1'!AI13)</f>
        <v>0.59099999999999997</v>
      </c>
      <c r="AD11" s="96">
        <f>IF('Raw_Data_pt1.1'!AL13 = "", "", 'Raw_Data_pt1.1'!AL13)</f>
        <v>46.7</v>
      </c>
      <c r="AE11" s="95">
        <f>IF('Raw_Data_pt1.1'!AM13 = "", "", 'Raw_Data_pt1.1'!AM13)</f>
        <v>11.5</v>
      </c>
      <c r="AF11" s="96">
        <f>IF('Raw_Data_pt1.1'!AN13 = "", "", 'Raw_Data_pt1.1'!AN13)</f>
        <v>30</v>
      </c>
      <c r="AG11" s="96">
        <f>IF('Raw_Data_pt1.1'!AO13 = "", "", 'Raw_Data_pt1.1'!AO13)</f>
        <v>138</v>
      </c>
      <c r="AH11" s="96">
        <f>IF('Raw_Data_pt1.1'!AP13 = "", "", 'Raw_Data_pt1.1'!AP13)</f>
        <v>127</v>
      </c>
      <c r="AI11" s="95">
        <f>IF('Raw_Data_pt1.1'!AQ13 = "", "", 'Raw_Data_pt1.1'!AQ13)</f>
        <v>0.60499999999999998</v>
      </c>
      <c r="AJ11" s="96">
        <f>IF('Raw_Data_pt1.1'!AT13 = "", "", 'Raw_Data_pt1.1'!AT13)</f>
        <v>48.4</v>
      </c>
      <c r="AK11" s="95">
        <f>IF('Raw_Data_pt1.1'!AU13 = "", "", 'Raw_Data_pt1.1'!AU13)</f>
        <v>11.8</v>
      </c>
      <c r="AL11" s="96">
        <f>IF('Raw_Data_pt1.1'!AV13 = "", "", 'Raw_Data_pt1.1'!AV13)</f>
        <v>30</v>
      </c>
      <c r="AM11" s="96">
        <f>IF('Raw_Data_pt1.1'!AW13 = "", "", 'Raw_Data_pt1.1'!AW13)</f>
        <v>141</v>
      </c>
      <c r="AN11" s="96">
        <f>IF('Raw_Data_pt1.1'!AX13 = "", "", 'Raw_Data_pt1.1'!AX13)</f>
        <v>133</v>
      </c>
      <c r="AO11" s="95">
        <f>IF('Raw_Data_pt1.1'!AY13 = "", "", 'Raw_Data_pt1.1'!AY13)</f>
        <v>0.59599999999999997</v>
      </c>
      <c r="AP11" s="96">
        <f>IF('Raw_Data_pt1.1'!BB13 = "", "", 'Raw_Data_pt1.1'!BB13)</f>
        <v>46.4</v>
      </c>
      <c r="AQ11" s="96">
        <f>IF('Raw_Data_pt1.1'!BC13 = "", "", 'Raw_Data_pt1.1'!BC13)</f>
        <v>12.5</v>
      </c>
      <c r="AR11" s="98">
        <f>IF('Raw_Data_pt1.1'!BR13 = "", "", 'Raw_Data_pt1.1'!BR13)</f>
        <v>32</v>
      </c>
      <c r="AS11" s="95">
        <f>IF('Raw_Data_pt1.1'!BS13 = "", "", 'Raw_Data_pt1.1'!BS13)</f>
        <v>128</v>
      </c>
      <c r="AT11" s="96">
        <f>IF('Raw_Data_pt1.1'!CA13 = "", "", 'Raw_Data_pt1.1'!CA13)</f>
        <v>32</v>
      </c>
      <c r="AU11" s="95">
        <f>IF('Raw_Data_pt1.1'!CB13 = "", "", 'Raw_Data_pt1.1'!CB13)</f>
        <v>128</v>
      </c>
      <c r="AV11" s="96">
        <f>IF('Raw_Data_pt1.1'!CJ13 = "", "", 'Raw_Data_pt1.1'!CJ13)</f>
        <v>26</v>
      </c>
      <c r="AW11" s="95">
        <f>IF('Raw_Data_pt1.1'!CK13 = "", "", 'Raw_Data_pt1.1'!CK13)</f>
        <v>128</v>
      </c>
      <c r="AX11" s="96">
        <f>IF('Raw_Data_pt1.1'!BV13 = "", "", 'Raw_Data_pt1.1'!BV13)</f>
        <v>591</v>
      </c>
      <c r="AY11" s="96">
        <f>IF('Raw_Data_pt1.1'!CE13 = "", "", 'Raw_Data_pt1.1'!CE13)</f>
        <v>682</v>
      </c>
      <c r="AZ11" s="96">
        <f>IF('Raw_Data_pt1.1'!CN13 = "", "", 'Raw_Data_pt1.1'!CN13)</f>
        <v>590</v>
      </c>
      <c r="BA11" s="96">
        <f t="shared" si="0"/>
        <v>0.25</v>
      </c>
      <c r="BB11" s="96">
        <f t="shared" si="1"/>
        <v>0.25</v>
      </c>
      <c r="BC11" s="95">
        <f t="shared" si="4"/>
        <v>0.203125</v>
      </c>
    </row>
    <row r="12" spans="1:55">
      <c r="A12" s="99">
        <f>'Raw_Data_pt1.1'!A14</f>
        <v>3</v>
      </c>
      <c r="B12" s="127" t="str">
        <f>'Raw_Data_pt1.1'!B14</f>
        <v>BAC</v>
      </c>
      <c r="C12" s="100">
        <f>IF('Raw_Data_pt1.1'!D14 = "",0, IF('Raw_Data_pt1.1'!D14 = "Y", 1, 0))</f>
        <v>1</v>
      </c>
      <c r="D12" s="99">
        <f>IF('Raw_Data_pt1.1'!E14 = "", 0, IF('Raw_Data_pt1.1'!E14 = "Y", 1, 0))</f>
        <v>1</v>
      </c>
      <c r="E12" s="101">
        <v>1.1000000000000001</v>
      </c>
      <c r="F12" s="69">
        <f>'Raw_Data_pt1.1'!F14</f>
        <v>2022</v>
      </c>
      <c r="G12" s="26">
        <f>'Raw_Data_pt1.1'!G14</f>
        <v>11</v>
      </c>
      <c r="H12" s="26">
        <f>'Raw_Data_pt1.1'!H14</f>
        <v>22</v>
      </c>
      <c r="I12" s="26">
        <f>'Raw_Data_pt1.1'!I14</f>
        <v>0</v>
      </c>
      <c r="J12" s="26">
        <f>'Raw_Data_pt1.1'!J14</f>
        <v>0</v>
      </c>
      <c r="K12" s="26">
        <f>'Raw_Data_pt1.1'!K14</f>
        <v>0</v>
      </c>
      <c r="L12" s="69">
        <f>'Raw_Data_pt1.1'!L14</f>
        <v>2023</v>
      </c>
      <c r="M12" s="26">
        <f>'Raw_Data_pt1.1'!M14</f>
        <v>1</v>
      </c>
      <c r="N12" s="26">
        <f>'Raw_Data_pt1.1'!N14</f>
        <v>26</v>
      </c>
      <c r="O12" s="26">
        <f>'Raw_Data_pt1.1'!O14</f>
        <v>0</v>
      </c>
      <c r="P12" s="26">
        <f>'Raw_Data_pt1.1'!P14</f>
        <v>0</v>
      </c>
      <c r="Q12" s="25">
        <f>'Raw_Data_pt1.1'!Q14</f>
        <v>0</v>
      </c>
      <c r="R12" s="100">
        <f>IF('Raw_Data_pt1.1'!R14 = "", 0, 'Raw_Data_pt1.1'!R14)</f>
        <v>3</v>
      </c>
      <c r="S12" s="100">
        <f>IF(R12 = "",0, VLOOKUP(R12, Key!$A$23:$D$35, 4, FALSE))</f>
        <v>1</v>
      </c>
      <c r="T12" s="100">
        <f>IF('Raw_Data_pt1.1'!S14 = "", 0, 'Raw_Data_pt1.1'!S14)</f>
        <v>1995</v>
      </c>
      <c r="U12" s="100">
        <f>IF('Raw_Data_pt1.1'!U14 = "", 0, IF('Raw_Data_pt1.1'!U14 = "F", 1, IF('Raw_Data_pt1.1'!U14 = "M", 2, 3)))</f>
        <v>1</v>
      </c>
      <c r="V12" s="100">
        <f>IF(L12=0,0,IF(M12&gt;R12,L12-T12,L12-T12-1))</f>
        <v>27</v>
      </c>
      <c r="W12" s="100">
        <f>IF('Raw_Data_pt1.1'!Y14 = "", 0, VLOOKUP('Raw_Data_pt1.1'!Y14, Key!$A$2:$C$20, 3, TRUE))</f>
        <v>1</v>
      </c>
      <c r="X12" s="99">
        <f>IF('Raw_Data_pt1.1'!AC14 = "", 0, IF('Raw_Data_pt1.1'!AC14 = "P", 1, 0))</f>
        <v>1</v>
      </c>
      <c r="Y12" s="101">
        <v>1</v>
      </c>
      <c r="Z12" s="100">
        <f>IF('Raw_Data_pt1.1'!AF14 = "", "", 'Raw_Data_pt1.1'!AF14)</f>
        <v>29</v>
      </c>
      <c r="AA12" s="100">
        <f>IF('Raw_Data_pt1.1'!AG14 = "", "", 'Raw_Data_pt1.1'!AG14)</f>
        <v>149</v>
      </c>
      <c r="AB12" s="100">
        <f>IF('Raw_Data_pt1.1'!AH14 = "", "", 'Raw_Data_pt1.1'!AH14)</f>
        <v>210</v>
      </c>
      <c r="AC12" s="99">
        <f>IF('Raw_Data_pt1.1'!AI14 = "", "", 'Raw_Data_pt1.1'!AI14)</f>
        <v>0.57399999999999995</v>
      </c>
      <c r="AD12" s="100">
        <f>IF('Raw_Data_pt1.1'!AL14 = "", "", 'Raw_Data_pt1.1'!AL14)</f>
        <v>46.1</v>
      </c>
      <c r="AE12" s="99">
        <f>IF('Raw_Data_pt1.1'!AM14 = "", "", 'Raw_Data_pt1.1'!AM14)</f>
        <v>12.4</v>
      </c>
      <c r="AF12" s="100">
        <f>IF('Raw_Data_pt1.1'!AN14 = "", "", 'Raw_Data_pt1.1'!AN14)</f>
        <v>28</v>
      </c>
      <c r="AG12" s="100">
        <f>IF('Raw_Data_pt1.1'!AO14 = "", "", 'Raw_Data_pt1.1'!AO14)</f>
        <v>153</v>
      </c>
      <c r="AH12" s="100">
        <f>IF('Raw_Data_pt1.1'!AP14 = "", "", 'Raw_Data_pt1.1'!AP14)</f>
        <v>172</v>
      </c>
      <c r="AI12" s="99">
        <f>IF('Raw_Data_pt1.1'!AQ14 = "", "", 'Raw_Data_pt1.1'!AQ14)</f>
        <v>0.56399999999999995</v>
      </c>
      <c r="AJ12" s="100">
        <f>IF('Raw_Data_pt1.1'!AT14 = "", "", 'Raw_Data_pt1.1'!AT14)</f>
        <v>45.5</v>
      </c>
      <c r="AK12" s="99">
        <f>IF('Raw_Data_pt1.1'!AU14 = "", "", 'Raw_Data_pt1.1'!AU14)</f>
        <v>13.1</v>
      </c>
      <c r="AL12" s="100">
        <f>IF('Raw_Data_pt1.1'!AV14 = "", "", 'Raw_Data_pt1.1'!AV14)</f>
        <v>28</v>
      </c>
      <c r="AM12" s="100">
        <f>IF('Raw_Data_pt1.1'!AW14 = "", "", 'Raw_Data_pt1.1'!AW14)</f>
        <v>154</v>
      </c>
      <c r="AN12" s="100">
        <f>IF('Raw_Data_pt1.1'!AX14 = "", "", 'Raw_Data_pt1.1'!AX14)</f>
        <v>161</v>
      </c>
      <c r="AO12" s="99">
        <f>IF('Raw_Data_pt1.1'!AY14 = "", "", 'Raw_Data_pt1.1'!AY14)</f>
        <v>0.56000000000000005</v>
      </c>
      <c r="AP12" s="100">
        <f>IF('Raw_Data_pt1.1'!BB14 = "", "", 'Raw_Data_pt1.1'!BB14)</f>
        <v>46.9</v>
      </c>
      <c r="AQ12" s="100">
        <f>IF('Raw_Data_pt1.1'!BC14 = "", "", 'Raw_Data_pt1.1'!BC14)</f>
        <v>11.3</v>
      </c>
      <c r="AR12" s="102">
        <f>IF('Raw_Data_pt1.1'!BR14 = "", "", 'Raw_Data_pt1.1'!BR14)</f>
        <v>31</v>
      </c>
      <c r="AS12" s="99">
        <f>IF('Raw_Data_pt1.1'!BS14 = "", "", 'Raw_Data_pt1.1'!BS14)</f>
        <v>128</v>
      </c>
      <c r="AT12" s="100">
        <f>IF('Raw_Data_pt1.1'!CA14 = "", "", 'Raw_Data_pt1.1'!CA14)</f>
        <v>23</v>
      </c>
      <c r="AU12" s="99">
        <f>IF('Raw_Data_pt1.1'!CB14 = "", "", 'Raw_Data_pt1.1'!CB14)</f>
        <v>128</v>
      </c>
      <c r="AV12" s="100">
        <f>IF('Raw_Data_pt1.1'!CJ14 = "", "", 'Raw_Data_pt1.1'!CJ14)</f>
        <v>21</v>
      </c>
      <c r="AW12" s="99">
        <f>IF('Raw_Data_pt1.1'!CK14 = "", "", 'Raw_Data_pt1.1'!CK14)</f>
        <v>128</v>
      </c>
      <c r="AX12" s="100">
        <f>IF('Raw_Data_pt1.1'!BV14 = "", "", 'Raw_Data_pt1.1'!BV14)</f>
        <v>587</v>
      </c>
      <c r="AY12" s="100">
        <f>IF('Raw_Data_pt1.1'!CE14 = "", "", 'Raw_Data_pt1.1'!CE14)</f>
        <v>617</v>
      </c>
      <c r="AZ12" s="100">
        <f>IF('Raw_Data_pt1.1'!CN14 = "", "", 'Raw_Data_pt1.1'!CN14)</f>
        <v>382</v>
      </c>
      <c r="BA12" s="100">
        <f t="shared" si="0"/>
        <v>0.2421875</v>
      </c>
      <c r="BB12" s="100">
        <f t="shared" si="1"/>
        <v>0.1796875</v>
      </c>
      <c r="BC12" s="99">
        <f t="shared" si="4"/>
        <v>0.1640625</v>
      </c>
    </row>
    <row r="13" spans="1:55">
      <c r="A13" s="99">
        <f>A12</f>
        <v>3</v>
      </c>
      <c r="B13" s="127" t="str">
        <f>B12</f>
        <v>BAC</v>
      </c>
      <c r="C13" s="100">
        <f t="shared" ref="C13:X13" si="48">C12</f>
        <v>1</v>
      </c>
      <c r="D13" s="99">
        <f t="shared" si="48"/>
        <v>1</v>
      </c>
      <c r="E13" s="101">
        <f t="shared" si="48"/>
        <v>1.1000000000000001</v>
      </c>
      <c r="F13" s="3">
        <f>F12</f>
        <v>2022</v>
      </c>
      <c r="G13" s="1">
        <f t="shared" ref="G13:G16" si="49">G12</f>
        <v>11</v>
      </c>
      <c r="H13" s="1">
        <f t="shared" ref="H13:H16" si="50">H12</f>
        <v>22</v>
      </c>
      <c r="I13" s="1">
        <f t="shared" ref="I13:I16" si="51">I12</f>
        <v>0</v>
      </c>
      <c r="J13" s="1">
        <f t="shared" ref="J13:J16" si="52">J12</f>
        <v>0</v>
      </c>
      <c r="K13" s="1">
        <f t="shared" ref="K13:K16" si="53">K12</f>
        <v>0</v>
      </c>
      <c r="L13" s="3">
        <f t="shared" ref="L13:L16" si="54">L12</f>
        <v>2023</v>
      </c>
      <c r="M13" s="1">
        <f t="shared" ref="M13:M16" si="55">M12</f>
        <v>1</v>
      </c>
      <c r="N13" s="1">
        <f t="shared" ref="N13:N16" si="56">N12</f>
        <v>26</v>
      </c>
      <c r="O13" s="1">
        <f t="shared" ref="O13:O16" si="57">O12</f>
        <v>0</v>
      </c>
      <c r="P13" s="1">
        <f t="shared" ref="P13:P16" si="58">P12</f>
        <v>0</v>
      </c>
      <c r="Q13" s="2">
        <f t="shared" ref="Q13:Q16" si="59">Q12</f>
        <v>0</v>
      </c>
      <c r="R13" s="100">
        <f t="shared" si="48"/>
        <v>3</v>
      </c>
      <c r="S13" s="100">
        <f t="shared" si="48"/>
        <v>1</v>
      </c>
      <c r="T13" s="100">
        <f t="shared" si="48"/>
        <v>1995</v>
      </c>
      <c r="U13" s="100">
        <f t="shared" si="48"/>
        <v>1</v>
      </c>
      <c r="V13" s="100">
        <f>V12</f>
        <v>27</v>
      </c>
      <c r="W13" s="100">
        <f t="shared" si="48"/>
        <v>1</v>
      </c>
      <c r="X13" s="99">
        <f t="shared" si="48"/>
        <v>1</v>
      </c>
      <c r="Y13" s="101">
        <v>1</v>
      </c>
      <c r="Z13" s="100">
        <f>IF('Raw_Data_pt1.1'!AF15 = "", "", 'Raw_Data_pt1.1'!AF15)</f>
        <v>28</v>
      </c>
      <c r="AA13" s="100">
        <f>IF('Raw_Data_pt1.1'!AG15 = "", "", 'Raw_Data_pt1.1'!AG15)</f>
        <v>152</v>
      </c>
      <c r="AB13" s="100">
        <f>IF('Raw_Data_pt1.1'!AH15 = "", "", 'Raw_Data_pt1.1'!AH15)</f>
        <v>171</v>
      </c>
      <c r="AC13" s="99">
        <f>IF('Raw_Data_pt1.1'!AI15 = "", "", 'Raw_Data_pt1.1'!AI15)</f>
        <v>0.56599999999999995</v>
      </c>
      <c r="AD13" s="100">
        <f>IF('Raw_Data_pt1.1'!AL15 = "", "", 'Raw_Data_pt1.1'!AL15)</f>
        <v>45.2</v>
      </c>
      <c r="AE13" s="99">
        <f>IF('Raw_Data_pt1.1'!AM15 = "", "", 'Raw_Data_pt1.1'!AM15)</f>
        <v>12.5</v>
      </c>
      <c r="AF13" s="100">
        <f>IF('Raw_Data_pt1.1'!AN15 = "", "", 'Raw_Data_pt1.1'!AN15)</f>
        <v>27</v>
      </c>
      <c r="AG13" s="100">
        <f>IF('Raw_Data_pt1.1'!AO15 = "", "", 'Raw_Data_pt1.1'!AO15)</f>
        <v>162</v>
      </c>
      <c r="AH13" s="100">
        <f>IF('Raw_Data_pt1.1'!AP15 = "", "", 'Raw_Data_pt1.1'!AP15)</f>
        <v>161</v>
      </c>
      <c r="AI13" s="99">
        <f>IF('Raw_Data_pt1.1'!AQ15 = "", "", 'Raw_Data_pt1.1'!AQ15)</f>
        <v>0.53800000000000003</v>
      </c>
      <c r="AJ13" s="100">
        <f>IF('Raw_Data_pt1.1'!AT15 = "", "", 'Raw_Data_pt1.1'!AT15)</f>
        <v>45.2</v>
      </c>
      <c r="AK13" s="99">
        <f>IF('Raw_Data_pt1.1'!AU15 = "", "", 'Raw_Data_pt1.1'!AU15)</f>
        <v>12.7</v>
      </c>
      <c r="AL13" s="100">
        <f>IF('Raw_Data_pt1.1'!AV15 = "", "", 'Raw_Data_pt1.1'!AV15)</f>
        <v>28</v>
      </c>
      <c r="AM13" s="100">
        <f>IF('Raw_Data_pt1.1'!AW15 = "", "", 'Raw_Data_pt1.1'!AW15)</f>
        <v>157</v>
      </c>
      <c r="AN13" s="100">
        <f>IF('Raw_Data_pt1.1'!AX15 = "", "", 'Raw_Data_pt1.1'!AX15)</f>
        <v>225</v>
      </c>
      <c r="AO13" s="99">
        <f>IF('Raw_Data_pt1.1'!AY15 = "", "", 'Raw_Data_pt1.1'!AY15)</f>
        <v>0.55100000000000005</v>
      </c>
      <c r="AP13" s="100">
        <f>IF('Raw_Data_pt1.1'!BB15 = "", "", 'Raw_Data_pt1.1'!BB15)</f>
        <v>46.4</v>
      </c>
      <c r="AQ13" s="100">
        <f>IF('Raw_Data_pt1.1'!BC15 = "", "", 'Raw_Data_pt1.1'!BC15)</f>
        <v>12.7</v>
      </c>
      <c r="AR13" s="102">
        <f>IF('Raw_Data_pt1.1'!BR15 = "", "", 'Raw_Data_pt1.1'!BR15)</f>
        <v>29</v>
      </c>
      <c r="AS13" s="99">
        <f>IF('Raw_Data_pt1.1'!BS15 = "", "", 'Raw_Data_pt1.1'!BS15)</f>
        <v>128</v>
      </c>
      <c r="AT13" s="100">
        <f>IF('Raw_Data_pt1.1'!CA15 = "", "", 'Raw_Data_pt1.1'!CA15)</f>
        <v>29</v>
      </c>
      <c r="AU13" s="99">
        <f>IF('Raw_Data_pt1.1'!CB15 = "", "", 'Raw_Data_pt1.1'!CB15)</f>
        <v>128</v>
      </c>
      <c r="AV13" s="100">
        <f>IF('Raw_Data_pt1.1'!CJ15 = "", "", 'Raw_Data_pt1.1'!CJ15)</f>
        <v>23</v>
      </c>
      <c r="AW13" s="99">
        <f>IF('Raw_Data_pt1.1'!CK15 = "", "", 'Raw_Data_pt1.1'!CK15)</f>
        <v>128</v>
      </c>
      <c r="AX13" s="100">
        <f>IF('Raw_Data_pt1.1'!BV15 = "", "", 'Raw_Data_pt1.1'!BV15)</f>
        <v>407</v>
      </c>
      <c r="AY13" s="100">
        <f>IF('Raw_Data_pt1.1'!CE15 = "", "", 'Raw_Data_pt1.1'!CE15)</f>
        <v>432</v>
      </c>
      <c r="AZ13" s="100">
        <f>IF('Raw_Data_pt1.1'!CN15 = "", "", 'Raw_Data_pt1.1'!CN15)</f>
        <v>602</v>
      </c>
      <c r="BA13" s="100">
        <f t="shared" si="0"/>
        <v>0.2265625</v>
      </c>
      <c r="BB13" s="100">
        <f t="shared" si="1"/>
        <v>0.2265625</v>
      </c>
      <c r="BC13" s="99">
        <f t="shared" si="4"/>
        <v>0.1796875</v>
      </c>
    </row>
    <row r="14" spans="1:55">
      <c r="A14" s="99">
        <f t="shared" ref="A14:A16" si="60">A13</f>
        <v>3</v>
      </c>
      <c r="B14" s="127" t="str">
        <f>B13</f>
        <v>BAC</v>
      </c>
      <c r="C14" s="100">
        <f t="shared" ref="C14:C16" si="61">C13</f>
        <v>1</v>
      </c>
      <c r="D14" s="99">
        <f t="shared" ref="D14:D16" si="62">D13</f>
        <v>1</v>
      </c>
      <c r="E14" s="101">
        <f t="shared" ref="E14:F16" si="63">E13</f>
        <v>1.1000000000000001</v>
      </c>
      <c r="F14" s="3">
        <f t="shared" si="63"/>
        <v>2022</v>
      </c>
      <c r="G14" s="1">
        <f t="shared" si="49"/>
        <v>11</v>
      </c>
      <c r="H14" s="1">
        <f t="shared" si="50"/>
        <v>22</v>
      </c>
      <c r="I14" s="1">
        <f t="shared" si="51"/>
        <v>0</v>
      </c>
      <c r="J14" s="1">
        <f t="shared" si="52"/>
        <v>0</v>
      </c>
      <c r="K14" s="1">
        <f t="shared" si="53"/>
        <v>0</v>
      </c>
      <c r="L14" s="3">
        <f t="shared" si="54"/>
        <v>2023</v>
      </c>
      <c r="M14" s="1">
        <f t="shared" si="55"/>
        <v>1</v>
      </c>
      <c r="N14" s="1">
        <f t="shared" si="56"/>
        <v>26</v>
      </c>
      <c r="O14" s="1">
        <f t="shared" si="57"/>
        <v>0</v>
      </c>
      <c r="P14" s="1">
        <f t="shared" si="58"/>
        <v>0</v>
      </c>
      <c r="Q14" s="2">
        <f t="shared" si="59"/>
        <v>0</v>
      </c>
      <c r="R14" s="100">
        <f t="shared" ref="R14:R16" si="64">R13</f>
        <v>3</v>
      </c>
      <c r="S14" s="100">
        <f t="shared" ref="S14:S16" si="65">S13</f>
        <v>1</v>
      </c>
      <c r="T14" s="100">
        <f t="shared" ref="T14:T16" si="66">T13</f>
        <v>1995</v>
      </c>
      <c r="U14" s="100">
        <f t="shared" ref="U14:U16" si="67">U13</f>
        <v>1</v>
      </c>
      <c r="V14" s="100">
        <f>V12</f>
        <v>27</v>
      </c>
      <c r="W14" s="100">
        <f t="shared" ref="W14:W16" si="68">W13</f>
        <v>1</v>
      </c>
      <c r="X14" s="99">
        <f t="shared" ref="X14:X16" si="69">X13</f>
        <v>1</v>
      </c>
      <c r="Y14" s="101">
        <v>1</v>
      </c>
      <c r="Z14" s="100">
        <f>IF('Raw_Data_pt1.1'!AF16 = "", "", 'Raw_Data_pt1.1'!AF16)</f>
        <v>28</v>
      </c>
      <c r="AA14" s="100">
        <f>IF('Raw_Data_pt1.1'!AG16 = "", "", 'Raw_Data_pt1.1'!AG16)</f>
        <v>152</v>
      </c>
      <c r="AB14" s="100">
        <f>IF('Raw_Data_pt1.1'!AH16 = "", "", 'Raw_Data_pt1.1'!AH16)</f>
        <v>163</v>
      </c>
      <c r="AC14" s="99">
        <f>IF('Raw_Data_pt1.1'!AI16 = "", "", 'Raw_Data_pt1.1'!AI16)</f>
        <v>0.56699999999999995</v>
      </c>
      <c r="AD14" s="100">
        <f>IF('Raw_Data_pt1.1'!AL16 = "", "", 'Raw_Data_pt1.1'!AL16)</f>
        <v>46.4</v>
      </c>
      <c r="AE14" s="99">
        <f>IF('Raw_Data_pt1.1'!AM16 = "", "", 'Raw_Data_pt1.1'!AM16)</f>
        <v>11.8</v>
      </c>
      <c r="AF14" s="100">
        <f>IF('Raw_Data_pt1.1'!AN16 = "", "", 'Raw_Data_pt1.1'!AN16)</f>
        <v>28</v>
      </c>
      <c r="AG14" s="100">
        <f>IF('Raw_Data_pt1.1'!AO16 = "", "", 'Raw_Data_pt1.1'!AO16)</f>
        <v>154</v>
      </c>
      <c r="AH14" s="100">
        <f>IF('Raw_Data_pt1.1'!AP16 = "", "", 'Raw_Data_pt1.1'!AP16)</f>
        <v>195</v>
      </c>
      <c r="AI14" s="99">
        <f>IF('Raw_Data_pt1.1'!AQ16 = "", "", 'Raw_Data_pt1.1'!AQ16)</f>
        <v>0.56100000000000005</v>
      </c>
      <c r="AJ14" s="100">
        <f>IF('Raw_Data_pt1.1'!AT16 = "", "", 'Raw_Data_pt1.1'!AT16)</f>
        <v>45.5</v>
      </c>
      <c r="AK14" s="99">
        <f>IF('Raw_Data_pt1.1'!AU16 = "", "", 'Raw_Data_pt1.1'!AU16)</f>
        <v>13.4</v>
      </c>
      <c r="AL14" s="100">
        <f>IF('Raw_Data_pt1.1'!AV16 = "", "", 'Raw_Data_pt1.1'!AV16)</f>
        <v>28</v>
      </c>
      <c r="AM14" s="100">
        <f>IF('Raw_Data_pt1.1'!AW16 = "", "", 'Raw_Data_pt1.1'!AW16)</f>
        <v>155</v>
      </c>
      <c r="AN14" s="100">
        <f>IF('Raw_Data_pt1.1'!AX16 = "", "", 'Raw_Data_pt1.1'!AX16)</f>
        <v>194</v>
      </c>
      <c r="AO14" s="99">
        <f>IF('Raw_Data_pt1.1'!AY16 = "", "", 'Raw_Data_pt1.1'!AY16)</f>
        <v>0.55600000000000005</v>
      </c>
      <c r="AP14" s="100">
        <f>IF('Raw_Data_pt1.1'!BB16 = "", "", 'Raw_Data_pt1.1'!BB16)</f>
        <v>46.1</v>
      </c>
      <c r="AQ14" s="100">
        <f>IF('Raw_Data_pt1.1'!BC16 = "", "", 'Raw_Data_pt1.1'!BC16)</f>
        <v>11.5</v>
      </c>
      <c r="AR14" s="102">
        <f>IF('Raw_Data_pt1.1'!BR16 = "", "", 'Raw_Data_pt1.1'!BR16)</f>
        <v>28</v>
      </c>
      <c r="AS14" s="99">
        <f>IF('Raw_Data_pt1.1'!BS16 = "", "", 'Raw_Data_pt1.1'!BS16)</f>
        <v>128</v>
      </c>
      <c r="AT14" s="100">
        <f>IF('Raw_Data_pt1.1'!CA16 = "", "", 'Raw_Data_pt1.1'!CA16)</f>
        <v>26</v>
      </c>
      <c r="AU14" s="99">
        <f>IF('Raw_Data_pt1.1'!CB16 = "", "", 'Raw_Data_pt1.1'!CB16)</f>
        <v>128</v>
      </c>
      <c r="AV14" s="100">
        <f>IF('Raw_Data_pt1.1'!CJ16 = "", "", 'Raw_Data_pt1.1'!CJ16)</f>
        <v>25</v>
      </c>
      <c r="AW14" s="99">
        <f>IF('Raw_Data_pt1.1'!CK16 = "", "", 'Raw_Data_pt1.1'!CK16)</f>
        <v>128</v>
      </c>
      <c r="AX14" s="100">
        <f>IF('Raw_Data_pt1.1'!BV16 = "", "", 'Raw_Data_pt1.1'!BV16)</f>
        <v>452</v>
      </c>
      <c r="AY14" s="100">
        <f>IF('Raw_Data_pt1.1'!CE16 = "", "", 'Raw_Data_pt1.1'!CE16)</f>
        <v>382</v>
      </c>
      <c r="AZ14" s="100">
        <f>IF('Raw_Data_pt1.1'!CN16 = "", "", 'Raw_Data_pt1.1'!CN16)</f>
        <v>457</v>
      </c>
      <c r="BA14" s="100">
        <f t="shared" si="0"/>
        <v>0.21875</v>
      </c>
      <c r="BB14" s="100">
        <f t="shared" si="1"/>
        <v>0.203125</v>
      </c>
      <c r="BC14" s="99">
        <f t="shared" si="4"/>
        <v>0.1953125</v>
      </c>
    </row>
    <row r="15" spans="1:55">
      <c r="A15" s="99">
        <f t="shared" si="60"/>
        <v>3</v>
      </c>
      <c r="B15" s="127" t="str">
        <f>B14</f>
        <v>BAC</v>
      </c>
      <c r="C15" s="100">
        <f t="shared" si="61"/>
        <v>1</v>
      </c>
      <c r="D15" s="99">
        <f t="shared" si="62"/>
        <v>1</v>
      </c>
      <c r="E15" s="101">
        <f t="shared" si="63"/>
        <v>1.1000000000000001</v>
      </c>
      <c r="F15" s="3">
        <f t="shared" si="63"/>
        <v>2022</v>
      </c>
      <c r="G15" s="1">
        <f t="shared" si="49"/>
        <v>11</v>
      </c>
      <c r="H15" s="1">
        <f t="shared" si="50"/>
        <v>22</v>
      </c>
      <c r="I15" s="1">
        <f t="shared" si="51"/>
        <v>0</v>
      </c>
      <c r="J15" s="1">
        <f t="shared" si="52"/>
        <v>0</v>
      </c>
      <c r="K15" s="1">
        <f t="shared" si="53"/>
        <v>0</v>
      </c>
      <c r="L15" s="3">
        <f t="shared" si="54"/>
        <v>2023</v>
      </c>
      <c r="M15" s="1">
        <f t="shared" si="55"/>
        <v>1</v>
      </c>
      <c r="N15" s="1">
        <f t="shared" si="56"/>
        <v>26</v>
      </c>
      <c r="O15" s="1">
        <f t="shared" si="57"/>
        <v>0</v>
      </c>
      <c r="P15" s="1">
        <f t="shared" si="58"/>
        <v>0</v>
      </c>
      <c r="Q15" s="2">
        <f t="shared" si="59"/>
        <v>0</v>
      </c>
      <c r="R15" s="100">
        <f t="shared" si="64"/>
        <v>3</v>
      </c>
      <c r="S15" s="100">
        <f t="shared" si="65"/>
        <v>1</v>
      </c>
      <c r="T15" s="100">
        <f t="shared" si="66"/>
        <v>1995</v>
      </c>
      <c r="U15" s="100">
        <f t="shared" si="67"/>
        <v>1</v>
      </c>
      <c r="V15" s="100">
        <f>V12</f>
        <v>27</v>
      </c>
      <c r="W15" s="100">
        <f t="shared" si="68"/>
        <v>1</v>
      </c>
      <c r="X15" s="99">
        <f t="shared" si="69"/>
        <v>1</v>
      </c>
      <c r="Y15" s="101">
        <v>1</v>
      </c>
      <c r="Z15" s="100">
        <f>IF('Raw_Data_pt1.1'!AF17 = "", "", 'Raw_Data_pt1.1'!AF17)</f>
        <v>28</v>
      </c>
      <c r="AA15" s="100">
        <f>IF('Raw_Data_pt1.1'!AG17 = "", "", 'Raw_Data_pt1.1'!AG17)</f>
        <v>155</v>
      </c>
      <c r="AB15" s="100">
        <f>IF('Raw_Data_pt1.1'!AH17 = "", "", 'Raw_Data_pt1.1'!AH17)</f>
        <v>168</v>
      </c>
      <c r="AC15" s="99">
        <f>IF('Raw_Data_pt1.1'!AI17 = "", "", 'Raw_Data_pt1.1'!AI17)</f>
        <v>0.55600000000000005</v>
      </c>
      <c r="AD15" s="100">
        <f>IF('Raw_Data_pt1.1'!AL17 = "", "", 'Raw_Data_pt1.1'!AL17)</f>
        <v>44.9</v>
      </c>
      <c r="AE15" s="99">
        <f>IF('Raw_Data_pt1.1'!AM17 = "", "", 'Raw_Data_pt1.1'!AM17)</f>
        <v>12.5</v>
      </c>
      <c r="AF15" s="100">
        <f>IF('Raw_Data_pt1.1'!AN17 = "", "", 'Raw_Data_pt1.1'!AN17)</f>
        <v>28</v>
      </c>
      <c r="AG15" s="100">
        <f>IF('Raw_Data_pt1.1'!AO17 = "", "", 'Raw_Data_pt1.1'!AO17)</f>
        <v>155</v>
      </c>
      <c r="AH15" s="100">
        <f>IF('Raw_Data_pt1.1'!AP17 = "", "", 'Raw_Data_pt1.1'!AP17)</f>
        <v>164</v>
      </c>
      <c r="AI15" s="99">
        <f>IF('Raw_Data_pt1.1'!AQ17 = "", "", 'Raw_Data_pt1.1'!AQ17)</f>
        <v>0.55700000000000005</v>
      </c>
      <c r="AJ15" s="100">
        <f>IF('Raw_Data_pt1.1'!AT17 = "", "", 'Raw_Data_pt1.1'!AT17)</f>
        <v>45.8</v>
      </c>
      <c r="AK15" s="99">
        <f>IF('Raw_Data_pt1.1'!AU17 = "", "", 'Raw_Data_pt1.1'!AU17)</f>
        <v>12.4</v>
      </c>
      <c r="AL15" s="100">
        <f>IF('Raw_Data_pt1.1'!AV17 = "", "", 'Raw_Data_pt1.1'!AV17)</f>
        <v>28</v>
      </c>
      <c r="AM15" s="100">
        <f>IF('Raw_Data_pt1.1'!AW17 = "", "", 'Raw_Data_pt1.1'!AW17)</f>
        <v>157</v>
      </c>
      <c r="AN15" s="100">
        <f>IF('Raw_Data_pt1.1'!AX17 = "", "", 'Raw_Data_pt1.1'!AX17)</f>
        <v>205</v>
      </c>
      <c r="AO15" s="99">
        <f>IF('Raw_Data_pt1.1'!AY17 = "", "", 'Raw_Data_pt1.1'!AY17)</f>
        <v>0.55200000000000005</v>
      </c>
      <c r="AP15" s="100">
        <f>IF('Raw_Data_pt1.1'!BB17 = "", "", 'Raw_Data_pt1.1'!BB17)</f>
        <v>46.1</v>
      </c>
      <c r="AQ15" s="100">
        <f>IF('Raw_Data_pt1.1'!BC17 = "", "", 'Raw_Data_pt1.1'!BC17)</f>
        <v>11.1</v>
      </c>
      <c r="AR15" s="102">
        <f>IF('Raw_Data_pt1.1'!BR17 = "", "", 'Raw_Data_pt1.1'!BR17)</f>
        <v>28</v>
      </c>
      <c r="AS15" s="99">
        <f>IF('Raw_Data_pt1.1'!BS17 = "", "", 'Raw_Data_pt1.1'!BS17)</f>
        <v>128</v>
      </c>
      <c r="AT15" s="100">
        <f>IF('Raw_Data_pt1.1'!CA17 = "", "", 'Raw_Data_pt1.1'!CA17)</f>
        <v>26</v>
      </c>
      <c r="AU15" s="99">
        <f>IF('Raw_Data_pt1.1'!CB17 = "", "", 'Raw_Data_pt1.1'!CB17)</f>
        <v>128</v>
      </c>
      <c r="AV15" s="100">
        <f>IF('Raw_Data_pt1.1'!CJ17 = "", "", 'Raw_Data_pt1.1'!CJ17)</f>
        <v>26</v>
      </c>
      <c r="AW15" s="99">
        <f>IF('Raw_Data_pt1.1'!CK17 = "", "", 'Raw_Data_pt1.1'!CK17)</f>
        <v>128</v>
      </c>
      <c r="AX15" s="100">
        <f>IF('Raw_Data_pt1.1'!BV17 = "", "", 'Raw_Data_pt1.1'!BV17)</f>
        <v>497</v>
      </c>
      <c r="AY15" s="100">
        <f>IF('Raw_Data_pt1.1'!CE17 = "", "", 'Raw_Data_pt1.1'!CE17)</f>
        <v>407</v>
      </c>
      <c r="AZ15" s="100">
        <f>IF('Raw_Data_pt1.1'!CN17 = "", "", 'Raw_Data_pt1.1'!CN17)</f>
        <v>457</v>
      </c>
      <c r="BA15" s="100">
        <f t="shared" si="0"/>
        <v>0.21875</v>
      </c>
      <c r="BB15" s="100">
        <f t="shared" si="1"/>
        <v>0.203125</v>
      </c>
      <c r="BC15" s="99">
        <f t="shared" si="4"/>
        <v>0.203125</v>
      </c>
    </row>
    <row r="16" spans="1:55" s="92" customFormat="1">
      <c r="A16" s="95">
        <f t="shared" si="60"/>
        <v>3</v>
      </c>
      <c r="B16" s="126" t="str">
        <f>B15</f>
        <v>BAC</v>
      </c>
      <c r="C16" s="96">
        <f t="shared" si="61"/>
        <v>1</v>
      </c>
      <c r="D16" s="95">
        <f t="shared" si="62"/>
        <v>1</v>
      </c>
      <c r="E16" s="97">
        <f t="shared" si="63"/>
        <v>1.1000000000000001</v>
      </c>
      <c r="F16" s="6">
        <f t="shared" si="63"/>
        <v>2022</v>
      </c>
      <c r="G16" s="5">
        <f t="shared" si="49"/>
        <v>11</v>
      </c>
      <c r="H16" s="5">
        <f t="shared" si="50"/>
        <v>22</v>
      </c>
      <c r="I16" s="5">
        <f t="shared" si="51"/>
        <v>0</v>
      </c>
      <c r="J16" s="5">
        <f t="shared" si="52"/>
        <v>0</v>
      </c>
      <c r="K16" s="5">
        <f t="shared" si="53"/>
        <v>0</v>
      </c>
      <c r="L16" s="6">
        <f t="shared" si="54"/>
        <v>2023</v>
      </c>
      <c r="M16" s="5">
        <f t="shared" si="55"/>
        <v>1</v>
      </c>
      <c r="N16" s="5">
        <f t="shared" si="56"/>
        <v>26</v>
      </c>
      <c r="O16" s="5">
        <f t="shared" si="57"/>
        <v>0</v>
      </c>
      <c r="P16" s="5">
        <f t="shared" si="58"/>
        <v>0</v>
      </c>
      <c r="Q16" s="4">
        <f t="shared" si="59"/>
        <v>0</v>
      </c>
      <c r="R16" s="96">
        <f t="shared" si="64"/>
        <v>3</v>
      </c>
      <c r="S16" s="96">
        <f t="shared" si="65"/>
        <v>1</v>
      </c>
      <c r="T16" s="96">
        <f t="shared" si="66"/>
        <v>1995</v>
      </c>
      <c r="U16" s="96">
        <f t="shared" si="67"/>
        <v>1</v>
      </c>
      <c r="V16" s="125">
        <f>V12</f>
        <v>27</v>
      </c>
      <c r="W16" s="96">
        <f t="shared" si="68"/>
        <v>1</v>
      </c>
      <c r="X16" s="95">
        <f t="shared" si="69"/>
        <v>1</v>
      </c>
      <c r="Y16" s="97">
        <v>1</v>
      </c>
      <c r="Z16" s="96">
        <f>IF('Raw_Data_pt1.1'!AF18 = "", "", 'Raw_Data_pt1.1'!AF18)</f>
        <v>29</v>
      </c>
      <c r="AA16" s="96">
        <f>IF('Raw_Data_pt1.1'!AG18 = "", "", 'Raw_Data_pt1.1'!AG18)</f>
        <v>148</v>
      </c>
      <c r="AB16" s="96">
        <f>IF('Raw_Data_pt1.1'!AH18 = "", "", 'Raw_Data_pt1.1'!AH18)</f>
        <v>125</v>
      </c>
      <c r="AC16" s="95">
        <f>IF('Raw_Data_pt1.1'!AI18 = "", "", 'Raw_Data_pt1.1'!AI18)</f>
        <v>0.57599999999999996</v>
      </c>
      <c r="AD16" s="96">
        <f>IF('Raw_Data_pt1.1'!AL18 = "", "", 'Raw_Data_pt1.1'!AL18)</f>
        <v>44.4</v>
      </c>
      <c r="AE16" s="95">
        <f>IF('Raw_Data_pt1.1'!AM18 = "", "", 'Raw_Data_pt1.1'!AM18)</f>
        <v>12.9</v>
      </c>
      <c r="AF16" s="96">
        <f>IF('Raw_Data_pt1.1'!AN18 = "", "", 'Raw_Data_pt1.1'!AN18)</f>
        <v>28</v>
      </c>
      <c r="AG16" s="96">
        <f>IF('Raw_Data_pt1.1'!AO18 = "", "", 'Raw_Data_pt1.1'!AO18)</f>
        <v>155</v>
      </c>
      <c r="AH16" s="96">
        <f>IF('Raw_Data_pt1.1'!AP18 = "", "", 'Raw_Data_pt1.1'!AP18)</f>
        <v>160</v>
      </c>
      <c r="AI16" s="95">
        <f>IF('Raw_Data_pt1.1'!AQ18 = "", "", 'Raw_Data_pt1.1'!AQ18)</f>
        <v>0.55600000000000005</v>
      </c>
      <c r="AJ16" s="96">
        <f>IF('Raw_Data_pt1.1'!AT18 = "", "", 'Raw_Data_pt1.1'!AT18)</f>
        <v>44.7</v>
      </c>
      <c r="AK16" s="95">
        <f>IF('Raw_Data_pt1.1'!AU18 = "", "", 'Raw_Data_pt1.1'!AU18)</f>
        <v>12</v>
      </c>
      <c r="AL16" s="96">
        <f>IF('Raw_Data_pt1.1'!AV18 = "", "", 'Raw_Data_pt1.1'!AV18)</f>
        <v>29</v>
      </c>
      <c r="AM16" s="96">
        <f>IF('Raw_Data_pt1.1'!AW18 = "", "", 'Raw_Data_pt1.1'!AW18)</f>
        <v>150</v>
      </c>
      <c r="AN16" s="96">
        <f>IF('Raw_Data_pt1.1'!AX18 = "", "", 'Raw_Data_pt1.1'!AX18)</f>
        <v>170</v>
      </c>
      <c r="AO16" s="95">
        <f>IF('Raw_Data_pt1.1'!AY18 = "", "", 'Raw_Data_pt1.1'!AY18)</f>
        <v>0.56999999999999995</v>
      </c>
      <c r="AP16" s="96">
        <f>IF('Raw_Data_pt1.1'!BB18 = "", "", 'Raw_Data_pt1.1'!BB18)</f>
        <v>46.1</v>
      </c>
      <c r="AQ16" s="96">
        <f>IF('Raw_Data_pt1.1'!BC18 = "", "", 'Raw_Data_pt1.1'!BC18)</f>
        <v>11.3</v>
      </c>
      <c r="AR16" s="98">
        <f>IF('Raw_Data_pt1.1'!BR18 = "", "", 'Raw_Data_pt1.1'!BR18)</f>
        <v>30</v>
      </c>
      <c r="AS16" s="95">
        <f>IF('Raw_Data_pt1.1'!BS18 = "", "", 'Raw_Data_pt1.1'!BS18)</f>
        <v>128</v>
      </c>
      <c r="AT16" s="96">
        <f>IF('Raw_Data_pt1.1'!CA18 = "", "", 'Raw_Data_pt1.1'!CA18)</f>
        <v>28</v>
      </c>
      <c r="AU16" s="95">
        <f>IF('Raw_Data_pt1.1'!CB18 = "", "", 'Raw_Data_pt1.1'!CB18)</f>
        <v>128</v>
      </c>
      <c r="AV16" s="96">
        <f>IF('Raw_Data_pt1.1'!CJ18 = "", "", 'Raw_Data_pt1.1'!CJ18)</f>
        <v>27</v>
      </c>
      <c r="AW16" s="95">
        <f>IF('Raw_Data_pt1.1'!CK18 = "", "", 'Raw_Data_pt1.1'!CK18)</f>
        <v>128</v>
      </c>
      <c r="AX16" s="96">
        <f>IF('Raw_Data_pt1.1'!BV18 = "", "", 'Raw_Data_pt1.1'!BV18)</f>
        <v>522</v>
      </c>
      <c r="AY16" s="96">
        <f>IF('Raw_Data_pt1.1'!CE18 = "", "", 'Raw_Data_pt1.1'!CE18)</f>
        <v>432</v>
      </c>
      <c r="AZ16" s="96">
        <f>IF('Raw_Data_pt1.1'!CN18 = "", "", 'Raw_Data_pt1.1'!CN18)</f>
        <v>347</v>
      </c>
      <c r="BA16" s="96">
        <f t="shared" si="0"/>
        <v>0.234375</v>
      </c>
      <c r="BB16" s="96">
        <f t="shared" si="1"/>
        <v>0.21875</v>
      </c>
      <c r="BC16" s="95">
        <f t="shared" si="4"/>
        <v>0.2109375</v>
      </c>
    </row>
    <row r="17" spans="1:55">
      <c r="A17" s="99">
        <f>'Raw_Data_pt1.1'!A19</f>
        <v>4</v>
      </c>
      <c r="B17" s="127" t="str">
        <f>'Raw_Data_pt1.1'!B19</f>
        <v>BAD</v>
      </c>
      <c r="C17" s="100">
        <f>IF('Raw_Data_pt1.1'!D19 = "",0, IF('Raw_Data_pt1.1'!D19 = "Y", 1, 0))</f>
        <v>1</v>
      </c>
      <c r="D17" s="99">
        <f>IF('Raw_Data_pt1.1'!E19 = "", 0, IF('Raw_Data_pt1.1'!E19 = "Y", 1, 0))</f>
        <v>0</v>
      </c>
      <c r="E17" s="101">
        <v>1.1000000000000001</v>
      </c>
      <c r="F17" s="69">
        <f>'Raw_Data_pt1.1'!F19</f>
        <v>2022</v>
      </c>
      <c r="G17" s="26">
        <f>'Raw_Data_pt1.1'!G19</f>
        <v>11</v>
      </c>
      <c r="H17" s="26">
        <f>'Raw_Data_pt1.1'!H19</f>
        <v>23</v>
      </c>
      <c r="I17" s="26">
        <f>'Raw_Data_pt1.1'!I19</f>
        <v>0</v>
      </c>
      <c r="J17" s="26">
        <f>'Raw_Data_pt1.1'!J19</f>
        <v>0</v>
      </c>
      <c r="K17" s="26">
        <f>'Raw_Data_pt1.1'!K19</f>
        <v>0</v>
      </c>
      <c r="L17" s="69">
        <f>'Raw_Data_pt1.1'!L19</f>
        <v>0</v>
      </c>
      <c r="M17" s="26">
        <f>'Raw_Data_pt1.1'!M19</f>
        <v>0</v>
      </c>
      <c r="N17" s="26">
        <f>'Raw_Data_pt1.1'!N19</f>
        <v>0</v>
      </c>
      <c r="O17" s="26">
        <f>'Raw_Data_pt1.1'!O19</f>
        <v>0</v>
      </c>
      <c r="P17" s="26">
        <f>'Raw_Data_pt1.1'!P19</f>
        <v>0</v>
      </c>
      <c r="Q17" s="25">
        <f>'Raw_Data_pt1.1'!Q19</f>
        <v>0</v>
      </c>
      <c r="R17" s="100">
        <f>IF('Raw_Data_pt1.1'!R19 = "", 0, 'Raw_Data_pt1.1'!R19)</f>
        <v>7</v>
      </c>
      <c r="S17" s="100">
        <f>IF(R17 = "",0, VLOOKUP(R17, Key!$A$23:$D$35, 4, FALSE))</f>
        <v>2</v>
      </c>
      <c r="T17" s="100">
        <f>IF('Raw_Data_pt1.1'!S19 = "", 0, 'Raw_Data_pt1.1'!S19)</f>
        <v>2002</v>
      </c>
      <c r="U17" s="100">
        <f>IF('Raw_Data_pt1.1'!U19 = "", 0, IF('Raw_Data_pt1.1'!U19 = "F", 1, IF('Raw_Data_pt1.1'!U19 = "M", 2, 3)))</f>
        <v>1</v>
      </c>
      <c r="V17" s="100">
        <f>IF(L17=0,0,IF(M17&gt;R17,L17-T17,L17-T17-1))</f>
        <v>0</v>
      </c>
      <c r="W17" s="100">
        <f>IF('Raw_Data_pt1.1'!Y19 = "", 0, VLOOKUP('Raw_Data_pt1.1'!Y19, Key!$A$2:$C$20, 3, TRUE))</f>
        <v>1</v>
      </c>
      <c r="X17" s="99">
        <f>IF('Raw_Data_pt1.1'!AC19 = "", 0, IF('Raw_Data_pt1.1'!AC19 = "P", 1, 0))</f>
        <v>1</v>
      </c>
      <c r="Y17" s="101">
        <v>1</v>
      </c>
      <c r="Z17" s="100">
        <f>IF('Raw_Data_pt1.1'!AF19 = "", "", 'Raw_Data_pt1.1'!AF19)</f>
        <v>26</v>
      </c>
      <c r="AA17" s="100">
        <f>IF('Raw_Data_pt1.1'!AG19 = "", "", 'Raw_Data_pt1.1'!AG19)</f>
        <v>172</v>
      </c>
      <c r="AB17" s="100">
        <f>IF('Raw_Data_pt1.1'!AH19 = "", "", 'Raw_Data_pt1.1'!AH19)</f>
        <v>193</v>
      </c>
      <c r="AC17" s="99">
        <f>IF('Raw_Data_pt1.1'!AI19 = "", "", 'Raw_Data_pt1.1'!AI19)</f>
        <v>0.51</v>
      </c>
      <c r="AD17" s="100">
        <f>IF('Raw_Data_pt1.1'!AL19 = "", "", 'Raw_Data_pt1.1'!AL19)</f>
        <v>45.5</v>
      </c>
      <c r="AE17" s="99">
        <f>IF('Raw_Data_pt1.1'!AM19 = "", "", 'Raw_Data_pt1.1'!AM19)</f>
        <v>16.100000000000001</v>
      </c>
      <c r="AF17" s="100">
        <f>IF('Raw_Data_pt1.1'!AN19 = "", "", 'Raw_Data_pt1.1'!AN19)</f>
        <v>28</v>
      </c>
      <c r="AG17" s="100">
        <f>IF('Raw_Data_pt1.1'!AO19 = "", "", 'Raw_Data_pt1.1'!AO19)</f>
        <v>156</v>
      </c>
      <c r="AH17" s="100">
        <f>IF('Raw_Data_pt1.1'!AP19 = "", "", 'Raw_Data_pt1.1'!AP19)</f>
        <v>126</v>
      </c>
      <c r="AI17" s="99">
        <f>IF('Raw_Data_pt1.1'!AQ19 = "", "", 'Raw_Data_pt1.1'!AQ19)</f>
        <v>0.55500000000000005</v>
      </c>
      <c r="AJ17" s="100">
        <f>IF('Raw_Data_pt1.1'!AT19 = "", "", 'Raw_Data_pt1.1'!AT19)</f>
        <v>45.2</v>
      </c>
      <c r="AK17" s="99">
        <f>IF('Raw_Data_pt1.1'!AU19 = "", "", 'Raw_Data_pt1.1'!AU19)</f>
        <v>12.4</v>
      </c>
      <c r="AL17" s="100">
        <f>IF('Raw_Data_pt1.1'!AV19 = "", "", 'Raw_Data_pt1.1'!AV19)</f>
        <v>29</v>
      </c>
      <c r="AM17" s="100">
        <f>IF('Raw_Data_pt1.1'!AW19 = "", "", 'Raw_Data_pt1.1'!AW19)</f>
        <v>144</v>
      </c>
      <c r="AN17" s="100">
        <f>IF('Raw_Data_pt1.1'!AX19 = "", "", 'Raw_Data_pt1.1'!AX19)</f>
        <v>155</v>
      </c>
      <c r="AO17" s="99">
        <f>IF('Raw_Data_pt1.1'!AY19 = "", "", 'Raw_Data_pt1.1'!AY19)</f>
        <v>0.59</v>
      </c>
      <c r="AP17" s="100">
        <f>IF('Raw_Data_pt1.1'!BB19 = "", "", 'Raw_Data_pt1.1'!BB19)</f>
        <v>43.8</v>
      </c>
      <c r="AQ17" s="100">
        <f>IF('Raw_Data_pt1.1'!BC19 = "", "", 'Raw_Data_pt1.1'!BC19)</f>
        <v>11.3</v>
      </c>
      <c r="AR17" s="102" t="str">
        <f>IF('Raw_Data_pt1.1'!BR19 = "", "", 'Raw_Data_pt1.1'!BR19)</f>
        <v/>
      </c>
      <c r="AS17" s="99" t="str">
        <f>IF('Raw_Data_pt1.1'!BS19 = "", "", 'Raw_Data_pt1.1'!BS19)</f>
        <v/>
      </c>
      <c r="AT17" s="100" t="str">
        <f>IF('Raw_Data_pt1.1'!CA19 = "", "", 'Raw_Data_pt1.1'!CA19)</f>
        <v/>
      </c>
      <c r="AU17" s="99" t="str">
        <f>IF('Raw_Data_pt1.1'!CB19 = "", "", 'Raw_Data_pt1.1'!CB19)</f>
        <v/>
      </c>
      <c r="AV17" s="100" t="str">
        <f>IF('Raw_Data_pt1.1'!CJ19 = "", "", 'Raw_Data_pt1.1'!CJ19)</f>
        <v/>
      </c>
      <c r="AW17" s="99" t="str">
        <f>IF('Raw_Data_pt1.1'!CK19 = "", "", 'Raw_Data_pt1.1'!CK19)</f>
        <v/>
      </c>
      <c r="AX17" s="100" t="str">
        <f>IF('Raw_Data_pt1.1'!BV19 = "", "", 'Raw_Data_pt1.1'!BV19)</f>
        <v/>
      </c>
      <c r="AY17" s="100" t="str">
        <f>IF('Raw_Data_pt1.1'!CE19 = "", "", 'Raw_Data_pt1.1'!CE19)</f>
        <v/>
      </c>
      <c r="AZ17" s="100" t="str">
        <f>IF('Raw_Data_pt1.1'!CN19 = "", "", 'Raw_Data_pt1.1'!CN19)</f>
        <v/>
      </c>
      <c r="BA17" s="100" t="e">
        <f t="shared" si="0"/>
        <v>#VALUE!</v>
      </c>
      <c r="BB17" s="100" t="e">
        <f t="shared" si="1"/>
        <v>#VALUE!</v>
      </c>
      <c r="BC17" s="99" t="e">
        <f t="shared" si="4"/>
        <v>#VALUE!</v>
      </c>
    </row>
    <row r="18" spans="1:55">
      <c r="A18" s="99">
        <f>A17</f>
        <v>4</v>
      </c>
      <c r="B18" s="127" t="str">
        <f>B17</f>
        <v>BAD</v>
      </c>
      <c r="C18" s="100">
        <f t="shared" ref="C18:X18" si="70">C17</f>
        <v>1</v>
      </c>
      <c r="D18" s="99">
        <f t="shared" si="70"/>
        <v>0</v>
      </c>
      <c r="E18" s="101">
        <f t="shared" si="70"/>
        <v>1.1000000000000001</v>
      </c>
      <c r="F18" s="3">
        <f>F17</f>
        <v>2022</v>
      </c>
      <c r="G18" s="1">
        <f t="shared" ref="G18:G21" si="71">G17</f>
        <v>11</v>
      </c>
      <c r="H18" s="1">
        <f t="shared" ref="H18:H21" si="72">H17</f>
        <v>23</v>
      </c>
      <c r="I18" s="1">
        <f t="shared" ref="I18:I21" si="73">I17</f>
        <v>0</v>
      </c>
      <c r="J18" s="1">
        <f t="shared" ref="J18:J21" si="74">J17</f>
        <v>0</v>
      </c>
      <c r="K18" s="1">
        <f t="shared" ref="K18:K21" si="75">K17</f>
        <v>0</v>
      </c>
      <c r="L18" s="3">
        <f t="shared" ref="L18:L21" si="76">L17</f>
        <v>0</v>
      </c>
      <c r="M18" s="1">
        <f t="shared" ref="M18:M21" si="77">M17</f>
        <v>0</v>
      </c>
      <c r="N18" s="1">
        <f t="shared" ref="N18:N21" si="78">N17</f>
        <v>0</v>
      </c>
      <c r="O18" s="1">
        <f t="shared" ref="O18:O21" si="79">O17</f>
        <v>0</v>
      </c>
      <c r="P18" s="1">
        <f t="shared" ref="P18:P21" si="80">P17</f>
        <v>0</v>
      </c>
      <c r="Q18" s="2">
        <f t="shared" ref="Q18:Q21" si="81">Q17</f>
        <v>0</v>
      </c>
      <c r="R18" s="100">
        <f t="shared" si="70"/>
        <v>7</v>
      </c>
      <c r="S18" s="100">
        <f t="shared" si="70"/>
        <v>2</v>
      </c>
      <c r="T18" s="100">
        <f t="shared" si="70"/>
        <v>2002</v>
      </c>
      <c r="U18" s="100">
        <f t="shared" si="70"/>
        <v>1</v>
      </c>
      <c r="V18" s="100">
        <f>V17</f>
        <v>0</v>
      </c>
      <c r="W18" s="100">
        <f t="shared" si="70"/>
        <v>1</v>
      </c>
      <c r="X18" s="99">
        <f t="shared" si="70"/>
        <v>1</v>
      </c>
      <c r="Y18" s="101">
        <v>1</v>
      </c>
      <c r="Z18" s="100">
        <f>IF('Raw_Data_pt1.1'!AF20 = "", "", 'Raw_Data_pt1.1'!AF20)</f>
        <v>27</v>
      </c>
      <c r="AA18" s="100">
        <f>IF('Raw_Data_pt1.1'!AG20 = "", "", 'Raw_Data_pt1.1'!AG20)</f>
        <v>163</v>
      </c>
      <c r="AB18" s="100">
        <f>IF('Raw_Data_pt1.1'!AH20 = "", "", 'Raw_Data_pt1.1'!AH20)</f>
        <v>165</v>
      </c>
      <c r="AC18" s="99">
        <f>IF('Raw_Data_pt1.1'!AI20 = "", "", 'Raw_Data_pt1.1'!AI20)</f>
        <v>0.53500000000000003</v>
      </c>
      <c r="AD18" s="100">
        <f>IF('Raw_Data_pt1.1'!AL20 = "", "", 'Raw_Data_pt1.1'!AL20)</f>
        <v>44.1</v>
      </c>
      <c r="AE18" s="99">
        <f>IF('Raw_Data_pt1.1'!AM20 = "", "", 'Raw_Data_pt1.1'!AM20)</f>
        <v>15.7</v>
      </c>
      <c r="AF18" s="100">
        <f>IF('Raw_Data_pt1.1'!AN20 = "", "", 'Raw_Data_pt1.1'!AN20)</f>
        <v>28</v>
      </c>
      <c r="AG18" s="100">
        <f>IF('Raw_Data_pt1.1'!AO20 = "", "", 'Raw_Data_pt1.1'!AO20)</f>
        <v>156</v>
      </c>
      <c r="AH18" s="100">
        <f>IF('Raw_Data_pt1.1'!AP20 = "", "", 'Raw_Data_pt1.1'!AP20)</f>
        <v>176</v>
      </c>
      <c r="AI18" s="99">
        <f>IF('Raw_Data_pt1.1'!AQ20 = "", "", 'Raw_Data_pt1.1'!AQ20)</f>
        <v>0.55500000000000005</v>
      </c>
      <c r="AJ18" s="100">
        <f>IF('Raw_Data_pt1.1'!AT20 = "", "", 'Raw_Data_pt1.1'!AT20)</f>
        <v>42.4</v>
      </c>
      <c r="AK18" s="99">
        <f>IF('Raw_Data_pt1.1'!AU20 = "", "", 'Raw_Data_pt1.1'!AU20)</f>
        <v>11.8</v>
      </c>
      <c r="AL18" s="100">
        <f>IF('Raw_Data_pt1.1'!AV20 = "", "", 'Raw_Data_pt1.1'!AV20)</f>
        <v>29</v>
      </c>
      <c r="AM18" s="100">
        <f>IF('Raw_Data_pt1.1'!AW20 = "", "", 'Raw_Data_pt1.1'!AW20)</f>
        <v>146</v>
      </c>
      <c r="AN18" s="100">
        <f>IF('Raw_Data_pt1.1'!AX20 = "", "", 'Raw_Data_pt1.1'!AX20)</f>
        <v>220</v>
      </c>
      <c r="AO18" s="99">
        <f>IF('Raw_Data_pt1.1'!AY20 = "", "", 'Raw_Data_pt1.1'!AY20)</f>
        <v>0.58299999999999996</v>
      </c>
      <c r="AP18" s="100">
        <f>IF('Raw_Data_pt1.1'!BB20 = "", "", 'Raw_Data_pt1.1'!BB20)</f>
        <v>45.8</v>
      </c>
      <c r="AQ18" s="100">
        <f>IF('Raw_Data_pt1.1'!BC20 = "", "", 'Raw_Data_pt1.1'!BC20)</f>
        <v>10.199999999999999</v>
      </c>
      <c r="AR18" s="102" t="str">
        <f>IF('Raw_Data_pt1.1'!BR20 = "", "", 'Raw_Data_pt1.1'!BR20)</f>
        <v/>
      </c>
      <c r="AS18" s="99" t="str">
        <f>IF('Raw_Data_pt1.1'!BS20 = "", "", 'Raw_Data_pt1.1'!BS20)</f>
        <v/>
      </c>
      <c r="AT18" s="100" t="str">
        <f>IF('Raw_Data_pt1.1'!CA20 = "", "", 'Raw_Data_pt1.1'!CA20)</f>
        <v/>
      </c>
      <c r="AU18" s="99" t="str">
        <f>IF('Raw_Data_pt1.1'!CB20 = "", "", 'Raw_Data_pt1.1'!CB20)</f>
        <v/>
      </c>
      <c r="AV18" s="100" t="str">
        <f>IF('Raw_Data_pt1.1'!CJ20 = "", "", 'Raw_Data_pt1.1'!CJ20)</f>
        <v/>
      </c>
      <c r="AW18" s="99" t="str">
        <f>IF('Raw_Data_pt1.1'!CK20 = "", "", 'Raw_Data_pt1.1'!CK20)</f>
        <v/>
      </c>
      <c r="AX18" s="100" t="str">
        <f>IF('Raw_Data_pt1.1'!BV20 = "", "", 'Raw_Data_pt1.1'!BV20)</f>
        <v/>
      </c>
      <c r="AY18" s="100" t="str">
        <f>IF('Raw_Data_pt1.1'!CE20 = "", "", 'Raw_Data_pt1.1'!CE20)</f>
        <v/>
      </c>
      <c r="AZ18" s="100" t="str">
        <f>IF('Raw_Data_pt1.1'!CN20 = "", "", 'Raw_Data_pt1.1'!CN20)</f>
        <v/>
      </c>
      <c r="BA18" s="100" t="e">
        <f t="shared" si="0"/>
        <v>#VALUE!</v>
      </c>
      <c r="BB18" s="100" t="e">
        <f t="shared" si="1"/>
        <v>#VALUE!</v>
      </c>
      <c r="BC18" s="99" t="e">
        <f t="shared" si="4"/>
        <v>#VALUE!</v>
      </c>
    </row>
    <row r="19" spans="1:55">
      <c r="A19" s="99">
        <f t="shared" ref="A19:A21" si="82">A18</f>
        <v>4</v>
      </c>
      <c r="B19" s="127" t="str">
        <f>B18</f>
        <v>BAD</v>
      </c>
      <c r="C19" s="100">
        <f t="shared" ref="C19:C21" si="83">C18</f>
        <v>1</v>
      </c>
      <c r="D19" s="99">
        <f t="shared" ref="D19:D21" si="84">D18</f>
        <v>0</v>
      </c>
      <c r="E19" s="101">
        <f t="shared" ref="E19:F21" si="85">E18</f>
        <v>1.1000000000000001</v>
      </c>
      <c r="F19" s="3">
        <f t="shared" si="85"/>
        <v>2022</v>
      </c>
      <c r="G19" s="1">
        <f t="shared" si="71"/>
        <v>11</v>
      </c>
      <c r="H19" s="1">
        <f t="shared" si="72"/>
        <v>23</v>
      </c>
      <c r="I19" s="1">
        <f t="shared" si="73"/>
        <v>0</v>
      </c>
      <c r="J19" s="1">
        <f t="shared" si="74"/>
        <v>0</v>
      </c>
      <c r="K19" s="1">
        <f t="shared" si="75"/>
        <v>0</v>
      </c>
      <c r="L19" s="3">
        <f t="shared" si="76"/>
        <v>0</v>
      </c>
      <c r="M19" s="1">
        <f t="shared" si="77"/>
        <v>0</v>
      </c>
      <c r="N19" s="1">
        <f t="shared" si="78"/>
        <v>0</v>
      </c>
      <c r="O19" s="1">
        <f t="shared" si="79"/>
        <v>0</v>
      </c>
      <c r="P19" s="1">
        <f t="shared" si="80"/>
        <v>0</v>
      </c>
      <c r="Q19" s="2">
        <f t="shared" si="81"/>
        <v>0</v>
      </c>
      <c r="R19" s="100">
        <f t="shared" ref="R19:R21" si="86">R18</f>
        <v>7</v>
      </c>
      <c r="S19" s="100">
        <f t="shared" ref="S19:S21" si="87">S18</f>
        <v>2</v>
      </c>
      <c r="T19" s="100">
        <f t="shared" ref="T19:T21" si="88">T18</f>
        <v>2002</v>
      </c>
      <c r="U19" s="100">
        <f t="shared" ref="U19:U21" si="89">U18</f>
        <v>1</v>
      </c>
      <c r="V19" s="100">
        <f>V17</f>
        <v>0</v>
      </c>
      <c r="W19" s="100">
        <f t="shared" ref="W19:W21" si="90">W18</f>
        <v>1</v>
      </c>
      <c r="X19" s="99">
        <f t="shared" ref="X19:X21" si="91">X18</f>
        <v>1</v>
      </c>
      <c r="Y19" s="101">
        <v>1</v>
      </c>
      <c r="Z19" s="100">
        <f>IF('Raw_Data_pt1.1'!AF21 = "", "", 'Raw_Data_pt1.1'!AF21)</f>
        <v>27</v>
      </c>
      <c r="AA19" s="100">
        <f>IF('Raw_Data_pt1.1'!AG21 = "", "", 'Raw_Data_pt1.1'!AG21)</f>
        <v>161</v>
      </c>
      <c r="AB19" s="100">
        <f>IF('Raw_Data_pt1.1'!AH21 = "", "", 'Raw_Data_pt1.1'!AH21)</f>
        <v>195</v>
      </c>
      <c r="AC19" s="99">
        <f>IF('Raw_Data_pt1.1'!AI21 = "", "", 'Raw_Data_pt1.1'!AI21)</f>
        <v>0.54</v>
      </c>
      <c r="AD19" s="100">
        <f>IF('Raw_Data_pt1.1'!AL21 = "", "", 'Raw_Data_pt1.1'!AL21)</f>
        <v>45.2</v>
      </c>
      <c r="AE19" s="99">
        <f>IF('Raw_Data_pt1.1'!AM21 = "", "", 'Raw_Data_pt1.1'!AM21)</f>
        <v>16.2</v>
      </c>
      <c r="AF19" s="100">
        <f>IF('Raw_Data_pt1.1'!AN21 = "", "", 'Raw_Data_pt1.1'!AN21)</f>
        <v>28</v>
      </c>
      <c r="AG19" s="100">
        <f>IF('Raw_Data_pt1.1'!AO21 = "", "", 'Raw_Data_pt1.1'!AO21)</f>
        <v>156</v>
      </c>
      <c r="AH19" s="100">
        <f>IF('Raw_Data_pt1.1'!AP21 = "", "", 'Raw_Data_pt1.1'!AP21)</f>
        <v>166</v>
      </c>
      <c r="AI19" s="99">
        <f>IF('Raw_Data_pt1.1'!AQ21 = "", "", 'Raw_Data_pt1.1'!AQ21)</f>
        <v>0.55500000000000005</v>
      </c>
      <c r="AJ19" s="100">
        <f>IF('Raw_Data_pt1.1'!AT21 = "", "", 'Raw_Data_pt1.1'!AT21)</f>
        <v>43.2</v>
      </c>
      <c r="AK19" s="99">
        <f>IF('Raw_Data_pt1.1'!AU21 = "", "", 'Raw_Data_pt1.1'!AU21)</f>
        <v>12.5</v>
      </c>
      <c r="AL19" s="100">
        <f>IF('Raw_Data_pt1.1'!AV21 = "", "", 'Raw_Data_pt1.1'!AV21)</f>
        <v>28</v>
      </c>
      <c r="AM19" s="100">
        <f>IF('Raw_Data_pt1.1'!AW21 = "", "", 'Raw_Data_pt1.1'!AW21)</f>
        <v>156</v>
      </c>
      <c r="AN19" s="100">
        <f>IF('Raw_Data_pt1.1'!AX21 = "", "", 'Raw_Data_pt1.1'!AX21)</f>
        <v>172</v>
      </c>
      <c r="AO19" s="99">
        <f>IF('Raw_Data_pt1.1'!AY21 = "", "", 'Raw_Data_pt1.1'!AY21)</f>
        <v>0.55400000000000005</v>
      </c>
      <c r="AP19" s="100">
        <f>IF('Raw_Data_pt1.1'!BB21 = "", "", 'Raw_Data_pt1.1'!BB21)</f>
        <v>45.8</v>
      </c>
      <c r="AQ19" s="100">
        <f>IF('Raw_Data_pt1.1'!BC21 = "", "", 'Raw_Data_pt1.1'!BC21)</f>
        <v>12.7</v>
      </c>
      <c r="AR19" s="102" t="str">
        <f>IF('Raw_Data_pt1.1'!BR21 = "", "", 'Raw_Data_pt1.1'!BR21)</f>
        <v/>
      </c>
      <c r="AS19" s="99" t="str">
        <f>IF('Raw_Data_pt1.1'!BS21 = "", "", 'Raw_Data_pt1.1'!BS21)</f>
        <v/>
      </c>
      <c r="AT19" s="100" t="str">
        <f>IF('Raw_Data_pt1.1'!CA21 = "", "", 'Raw_Data_pt1.1'!CA21)</f>
        <v/>
      </c>
      <c r="AU19" s="99" t="str">
        <f>IF('Raw_Data_pt1.1'!CB21 = "", "", 'Raw_Data_pt1.1'!CB21)</f>
        <v/>
      </c>
      <c r="AV19" s="100" t="str">
        <f>IF('Raw_Data_pt1.1'!CJ21 = "", "", 'Raw_Data_pt1.1'!CJ21)</f>
        <v/>
      </c>
      <c r="AW19" s="99" t="str">
        <f>IF('Raw_Data_pt1.1'!CK21 = "", "", 'Raw_Data_pt1.1'!CK21)</f>
        <v/>
      </c>
      <c r="AX19" s="100" t="str">
        <f>IF('Raw_Data_pt1.1'!BV21 = "", "", 'Raw_Data_pt1.1'!BV21)</f>
        <v/>
      </c>
      <c r="AY19" s="100" t="str">
        <f>IF('Raw_Data_pt1.1'!CE21 = "", "", 'Raw_Data_pt1.1'!CE21)</f>
        <v/>
      </c>
      <c r="AZ19" s="100" t="str">
        <f>IF('Raw_Data_pt1.1'!CN21 = "", "", 'Raw_Data_pt1.1'!CN21)</f>
        <v/>
      </c>
      <c r="BA19" s="100" t="e">
        <f t="shared" si="0"/>
        <v>#VALUE!</v>
      </c>
      <c r="BB19" s="100" t="e">
        <f t="shared" si="1"/>
        <v>#VALUE!</v>
      </c>
      <c r="BC19" s="99" t="e">
        <f t="shared" si="4"/>
        <v>#VALUE!</v>
      </c>
    </row>
    <row r="20" spans="1:55">
      <c r="A20" s="99">
        <f t="shared" si="82"/>
        <v>4</v>
      </c>
      <c r="B20" s="127" t="str">
        <f>B19</f>
        <v>BAD</v>
      </c>
      <c r="C20" s="100">
        <f t="shared" si="83"/>
        <v>1</v>
      </c>
      <c r="D20" s="99">
        <f t="shared" si="84"/>
        <v>0</v>
      </c>
      <c r="E20" s="101">
        <f t="shared" si="85"/>
        <v>1.1000000000000001</v>
      </c>
      <c r="F20" s="3">
        <f t="shared" si="85"/>
        <v>2022</v>
      </c>
      <c r="G20" s="1">
        <f t="shared" si="71"/>
        <v>11</v>
      </c>
      <c r="H20" s="1">
        <f t="shared" si="72"/>
        <v>23</v>
      </c>
      <c r="I20" s="1">
        <f t="shared" si="73"/>
        <v>0</v>
      </c>
      <c r="J20" s="1">
        <f t="shared" si="74"/>
        <v>0</v>
      </c>
      <c r="K20" s="1">
        <f t="shared" si="75"/>
        <v>0</v>
      </c>
      <c r="L20" s="3">
        <f t="shared" si="76"/>
        <v>0</v>
      </c>
      <c r="M20" s="1">
        <f t="shared" si="77"/>
        <v>0</v>
      </c>
      <c r="N20" s="1">
        <f t="shared" si="78"/>
        <v>0</v>
      </c>
      <c r="O20" s="1">
        <f t="shared" si="79"/>
        <v>0</v>
      </c>
      <c r="P20" s="1">
        <f t="shared" si="80"/>
        <v>0</v>
      </c>
      <c r="Q20" s="2">
        <f t="shared" si="81"/>
        <v>0</v>
      </c>
      <c r="R20" s="100">
        <f t="shared" si="86"/>
        <v>7</v>
      </c>
      <c r="S20" s="100">
        <f t="shared" si="87"/>
        <v>2</v>
      </c>
      <c r="T20" s="100">
        <f t="shared" si="88"/>
        <v>2002</v>
      </c>
      <c r="U20" s="100">
        <f t="shared" si="89"/>
        <v>1</v>
      </c>
      <c r="V20" s="100">
        <f>V17</f>
        <v>0</v>
      </c>
      <c r="W20" s="100">
        <f t="shared" si="90"/>
        <v>1</v>
      </c>
      <c r="X20" s="99">
        <f t="shared" si="91"/>
        <v>1</v>
      </c>
      <c r="Y20" s="101">
        <v>1</v>
      </c>
      <c r="Z20" s="100">
        <f>IF('Raw_Data_pt1.1'!AF22 = "", "", 'Raw_Data_pt1.1'!AF22)</f>
        <v>28</v>
      </c>
      <c r="AA20" s="100">
        <f>IF('Raw_Data_pt1.1'!AG22 = "", "", 'Raw_Data_pt1.1'!AG22)</f>
        <v>152</v>
      </c>
      <c r="AB20" s="100">
        <f>IF('Raw_Data_pt1.1'!AH22 = "", "", 'Raw_Data_pt1.1'!AH22)</f>
        <v>235</v>
      </c>
      <c r="AC20" s="99">
        <f>IF('Raw_Data_pt1.1'!AI22 = "", "", 'Raw_Data_pt1.1'!AI22)</f>
        <v>0.56499999999999995</v>
      </c>
      <c r="AD20" s="100">
        <f>IF('Raw_Data_pt1.1'!AL22 = "", "", 'Raw_Data_pt1.1'!AL22)</f>
        <v>44.1</v>
      </c>
      <c r="AE20" s="99">
        <f>IF('Raw_Data_pt1.1'!AM22 = "", "", 'Raw_Data_pt1.1'!AM22)</f>
        <v>16.399999999999999</v>
      </c>
      <c r="AF20" s="100">
        <f>IF('Raw_Data_pt1.1'!AN22 = "", "", 'Raw_Data_pt1.1'!AN22)</f>
        <v>27</v>
      </c>
      <c r="AG20" s="100">
        <f>IF('Raw_Data_pt1.1'!AO22 = "", "", 'Raw_Data_pt1.1'!AO22)</f>
        <v>159</v>
      </c>
      <c r="AH20" s="100">
        <f>IF('Raw_Data_pt1.1'!AP22 = "", "", 'Raw_Data_pt1.1'!AP22)</f>
        <v>255</v>
      </c>
      <c r="AI20" s="99">
        <f>IF('Raw_Data_pt1.1'!AQ22 = "", "", 'Raw_Data_pt1.1'!AQ22)</f>
        <v>0.54500000000000004</v>
      </c>
      <c r="AJ20" s="100">
        <f>IF('Raw_Data_pt1.1'!AT22 = "", "", 'Raw_Data_pt1.1'!AT22)</f>
        <v>45.2</v>
      </c>
      <c r="AK20" s="99">
        <f>IF('Raw_Data_pt1.1'!AU22 = "", "", 'Raw_Data_pt1.1'!AU22)</f>
        <v>13.1</v>
      </c>
      <c r="AL20" s="100">
        <f>IF('Raw_Data_pt1.1'!AV22 = "", "", 'Raw_Data_pt1.1'!AV22)</f>
        <v>27</v>
      </c>
      <c r="AM20" s="100">
        <f>IF('Raw_Data_pt1.1'!AW22 = "", "", 'Raw_Data_pt1.1'!AW22)</f>
        <v>161</v>
      </c>
      <c r="AN20" s="100">
        <f>IF('Raw_Data_pt1.1'!AX22 = "", "", 'Raw_Data_pt1.1'!AX22)</f>
        <v>170</v>
      </c>
      <c r="AO20" s="99">
        <f>IF('Raw_Data_pt1.1'!AY22 = "", "", 'Raw_Data_pt1.1'!AY22)</f>
        <v>0.54</v>
      </c>
      <c r="AP20" s="100">
        <f>IF('Raw_Data_pt1.1'!BB22 = "", "", 'Raw_Data_pt1.1'!BB22)</f>
        <v>46.1</v>
      </c>
      <c r="AQ20" s="100">
        <f>IF('Raw_Data_pt1.1'!BC22 = "", "", 'Raw_Data_pt1.1'!BC22)</f>
        <v>11.8</v>
      </c>
      <c r="AR20" s="102" t="str">
        <f>IF('Raw_Data_pt1.1'!BR22 = "", "", 'Raw_Data_pt1.1'!BR22)</f>
        <v/>
      </c>
      <c r="AS20" s="99" t="str">
        <f>IF('Raw_Data_pt1.1'!BS22 = "", "", 'Raw_Data_pt1.1'!BS22)</f>
        <v/>
      </c>
      <c r="AT20" s="100" t="str">
        <f>IF('Raw_Data_pt1.1'!CA22 = "", "", 'Raw_Data_pt1.1'!CA22)</f>
        <v/>
      </c>
      <c r="AU20" s="99" t="str">
        <f>IF('Raw_Data_pt1.1'!CB22 = "", "", 'Raw_Data_pt1.1'!CB22)</f>
        <v/>
      </c>
      <c r="AV20" s="100" t="str">
        <f>IF('Raw_Data_pt1.1'!CJ22 = "", "", 'Raw_Data_pt1.1'!CJ22)</f>
        <v/>
      </c>
      <c r="AW20" s="99" t="str">
        <f>IF('Raw_Data_pt1.1'!CK22 = "", "", 'Raw_Data_pt1.1'!CK22)</f>
        <v/>
      </c>
      <c r="AX20" s="100" t="str">
        <f>IF('Raw_Data_pt1.1'!BV22 = "", "", 'Raw_Data_pt1.1'!BV22)</f>
        <v/>
      </c>
      <c r="AY20" s="100" t="str">
        <f>IF('Raw_Data_pt1.1'!CE22 = "", "", 'Raw_Data_pt1.1'!CE22)</f>
        <v/>
      </c>
      <c r="AZ20" s="100" t="str">
        <f>IF('Raw_Data_pt1.1'!CN22 = "", "", 'Raw_Data_pt1.1'!CN22)</f>
        <v/>
      </c>
      <c r="BA20" s="100" t="e">
        <f t="shared" si="0"/>
        <v>#VALUE!</v>
      </c>
      <c r="BB20" s="100" t="e">
        <f t="shared" si="1"/>
        <v>#VALUE!</v>
      </c>
      <c r="BC20" s="99" t="e">
        <f t="shared" si="4"/>
        <v>#VALUE!</v>
      </c>
    </row>
    <row r="21" spans="1:55" s="92" customFormat="1">
      <c r="A21" s="95">
        <f t="shared" si="82"/>
        <v>4</v>
      </c>
      <c r="B21" s="126" t="str">
        <f>B20</f>
        <v>BAD</v>
      </c>
      <c r="C21" s="96">
        <f t="shared" si="83"/>
        <v>1</v>
      </c>
      <c r="D21" s="95">
        <f t="shared" si="84"/>
        <v>0</v>
      </c>
      <c r="E21" s="97">
        <f t="shared" si="85"/>
        <v>1.1000000000000001</v>
      </c>
      <c r="F21" s="6">
        <f t="shared" si="85"/>
        <v>2022</v>
      </c>
      <c r="G21" s="5">
        <f t="shared" si="71"/>
        <v>11</v>
      </c>
      <c r="H21" s="5">
        <f t="shared" si="72"/>
        <v>23</v>
      </c>
      <c r="I21" s="5">
        <f t="shared" si="73"/>
        <v>0</v>
      </c>
      <c r="J21" s="5">
        <f t="shared" si="74"/>
        <v>0</v>
      </c>
      <c r="K21" s="5">
        <f t="shared" si="75"/>
        <v>0</v>
      </c>
      <c r="L21" s="6">
        <f t="shared" si="76"/>
        <v>0</v>
      </c>
      <c r="M21" s="5">
        <f t="shared" si="77"/>
        <v>0</v>
      </c>
      <c r="N21" s="5">
        <f t="shared" si="78"/>
        <v>0</v>
      </c>
      <c r="O21" s="5">
        <f t="shared" si="79"/>
        <v>0</v>
      </c>
      <c r="P21" s="5">
        <f t="shared" si="80"/>
        <v>0</v>
      </c>
      <c r="Q21" s="4">
        <f t="shared" si="81"/>
        <v>0</v>
      </c>
      <c r="R21" s="96">
        <f t="shared" si="86"/>
        <v>7</v>
      </c>
      <c r="S21" s="96">
        <f t="shared" si="87"/>
        <v>2</v>
      </c>
      <c r="T21" s="96">
        <f t="shared" si="88"/>
        <v>2002</v>
      </c>
      <c r="U21" s="96">
        <f t="shared" si="89"/>
        <v>1</v>
      </c>
      <c r="V21" s="125">
        <f>V17</f>
        <v>0</v>
      </c>
      <c r="W21" s="96">
        <f t="shared" si="90"/>
        <v>1</v>
      </c>
      <c r="X21" s="95">
        <f t="shared" si="91"/>
        <v>1</v>
      </c>
      <c r="Y21" s="97">
        <v>1</v>
      </c>
      <c r="Z21" s="96">
        <f>IF('Raw_Data_pt1.1'!AF23 = "", "", 'Raw_Data_pt1.1'!AF23)</f>
        <v>27</v>
      </c>
      <c r="AA21" s="96">
        <f>IF('Raw_Data_pt1.1'!AG23 = "", "", 'Raw_Data_pt1.1'!AG23)</f>
        <v>158</v>
      </c>
      <c r="AB21" s="96">
        <f>IF('Raw_Data_pt1.1'!AH23 = "", "", 'Raw_Data_pt1.1'!AH23)</f>
        <v>205</v>
      </c>
      <c r="AC21" s="95">
        <f>IF('Raw_Data_pt1.1'!AI23 = "", "", 'Raw_Data_pt1.1'!AI23)</f>
        <v>0.54900000000000004</v>
      </c>
      <c r="AD21" s="96">
        <f>IF('Raw_Data_pt1.1'!AL23 = "", "", 'Raw_Data_pt1.1'!AL23)</f>
        <v>44.7</v>
      </c>
      <c r="AE21" s="95">
        <f>IF('Raw_Data_pt1.1'!AM23 = "", "", 'Raw_Data_pt1.1'!AM23)</f>
        <v>15.9</v>
      </c>
      <c r="AF21" s="96">
        <f>IF('Raw_Data_pt1.1'!AN23 = "", "", 'Raw_Data_pt1.1'!AN23)</f>
        <v>28</v>
      </c>
      <c r="AG21" s="96">
        <f>IF('Raw_Data_pt1.1'!AO23 = "", "", 'Raw_Data_pt1.1'!AO23)</f>
        <v>152</v>
      </c>
      <c r="AH21" s="96">
        <f>IF('Raw_Data_pt1.1'!AP23 = "", "", 'Raw_Data_pt1.1'!AP23)</f>
        <v>250</v>
      </c>
      <c r="AI21" s="95">
        <f>IF('Raw_Data_pt1.1'!AQ23 = "", "", 'Raw_Data_pt1.1'!AQ23)</f>
        <v>0.56499999999999995</v>
      </c>
      <c r="AJ21" s="96">
        <f>IF('Raw_Data_pt1.1'!AT23 = "", "", 'Raw_Data_pt1.1'!AT23)</f>
        <v>44.4</v>
      </c>
      <c r="AK21" s="95">
        <f>IF('Raw_Data_pt1.1'!AU23 = "", "", 'Raw_Data_pt1.1'!AU23)</f>
        <v>12.7</v>
      </c>
      <c r="AL21" s="96">
        <f>IF('Raw_Data_pt1.1'!AV23 = "", "", 'Raw_Data_pt1.1'!AV23)</f>
        <v>27</v>
      </c>
      <c r="AM21" s="96">
        <f>IF('Raw_Data_pt1.1'!AW23 = "", "", 'Raw_Data_pt1.1'!AW23)</f>
        <v>159</v>
      </c>
      <c r="AN21" s="96">
        <f>IF('Raw_Data_pt1.1'!AX23 = "", "", 'Raw_Data_pt1.1'!AX23)</f>
        <v>169</v>
      </c>
      <c r="AO21" s="95">
        <f>IF('Raw_Data_pt1.1'!AY23 = "", "", 'Raw_Data_pt1.1'!AY23)</f>
        <v>0.54600000000000004</v>
      </c>
      <c r="AP21" s="96">
        <f>IF('Raw_Data_pt1.1'!BB23 = "", "", 'Raw_Data_pt1.1'!BB23)</f>
        <v>44.7</v>
      </c>
      <c r="AQ21" s="96">
        <f>IF('Raw_Data_pt1.1'!BC23 = "", "", 'Raw_Data_pt1.1'!BC23)</f>
        <v>12.4</v>
      </c>
      <c r="AR21" s="98" t="str">
        <f>IF('Raw_Data_pt1.1'!BR23 = "", "", 'Raw_Data_pt1.1'!BR23)</f>
        <v/>
      </c>
      <c r="AS21" s="95" t="str">
        <f>IF('Raw_Data_pt1.1'!BS23 = "", "", 'Raw_Data_pt1.1'!BS23)</f>
        <v/>
      </c>
      <c r="AT21" s="96" t="str">
        <f>IF('Raw_Data_pt1.1'!CA23 = "", "", 'Raw_Data_pt1.1'!CA23)</f>
        <v/>
      </c>
      <c r="AU21" s="95" t="str">
        <f>IF('Raw_Data_pt1.1'!CB23 = "", "", 'Raw_Data_pt1.1'!CB23)</f>
        <v/>
      </c>
      <c r="AV21" s="96" t="str">
        <f>IF('Raw_Data_pt1.1'!CJ23 = "", "", 'Raw_Data_pt1.1'!CJ23)</f>
        <v/>
      </c>
      <c r="AW21" s="95" t="str">
        <f>IF('Raw_Data_pt1.1'!CK23 = "", "", 'Raw_Data_pt1.1'!CK23)</f>
        <v/>
      </c>
      <c r="AX21" s="96" t="str">
        <f>IF('Raw_Data_pt1.1'!BV23 = "", "", 'Raw_Data_pt1.1'!BV23)</f>
        <v/>
      </c>
      <c r="AY21" s="96" t="str">
        <f>IF('Raw_Data_pt1.1'!CE23 = "", "", 'Raw_Data_pt1.1'!CE23)</f>
        <v/>
      </c>
      <c r="AZ21" s="96" t="str">
        <f>IF('Raw_Data_pt1.1'!CN23 = "", "", 'Raw_Data_pt1.1'!CN23)</f>
        <v/>
      </c>
      <c r="BA21" s="96" t="e">
        <f t="shared" si="0"/>
        <v>#VALUE!</v>
      </c>
      <c r="BB21" s="96" t="e">
        <f t="shared" si="1"/>
        <v>#VALUE!</v>
      </c>
      <c r="BC21" s="95" t="e">
        <f t="shared" si="4"/>
        <v>#VALUE!</v>
      </c>
    </row>
    <row r="22" spans="1:55">
      <c r="A22" s="99">
        <f>'Raw_Data_pt1.1'!A24</f>
        <v>5</v>
      </c>
      <c r="B22" s="127" t="str">
        <f>'Raw_Data_pt1.1'!B24</f>
        <v>BAE</v>
      </c>
      <c r="C22" s="100">
        <f>IF('Raw_Data_pt1.1'!D24 = "",0, IF('Raw_Data_pt1.1'!D24 = "Y", 1, 0))</f>
        <v>1</v>
      </c>
      <c r="D22" s="99">
        <f>IF('Raw_Data_pt1.1'!E24 = "", 0, IF('Raw_Data_pt1.1'!E24 = "Y", 1, 0))</f>
        <v>0</v>
      </c>
      <c r="E22" s="101">
        <v>1.1000000000000001</v>
      </c>
      <c r="F22" s="69">
        <f>'Raw_Data_pt1.1'!F24</f>
        <v>2022</v>
      </c>
      <c r="G22" s="26">
        <f>'Raw_Data_pt1.1'!G24</f>
        <v>11</v>
      </c>
      <c r="H22" s="26">
        <f>'Raw_Data_pt1.1'!H24</f>
        <v>23</v>
      </c>
      <c r="I22" s="26">
        <f>'Raw_Data_pt1.1'!I24</f>
        <v>0</v>
      </c>
      <c r="J22" s="26">
        <f>'Raw_Data_pt1.1'!J24</f>
        <v>0</v>
      </c>
      <c r="K22" s="26">
        <f>'Raw_Data_pt1.1'!K24</f>
        <v>0</v>
      </c>
      <c r="L22" s="69">
        <f>'Raw_Data_pt1.1'!L24</f>
        <v>0</v>
      </c>
      <c r="M22" s="26">
        <f>'Raw_Data_pt1.1'!M24</f>
        <v>0</v>
      </c>
      <c r="N22" s="26">
        <f>'Raw_Data_pt1.1'!N24</f>
        <v>0</v>
      </c>
      <c r="O22" s="26">
        <f>'Raw_Data_pt1.1'!O24</f>
        <v>0</v>
      </c>
      <c r="P22" s="26">
        <f>'Raw_Data_pt1.1'!P24</f>
        <v>0</v>
      </c>
      <c r="Q22" s="25">
        <f>'Raw_Data_pt1.1'!Q24</f>
        <v>0</v>
      </c>
      <c r="R22" s="100">
        <f>IF('Raw_Data_pt1.1'!R24 = "", 0, 'Raw_Data_pt1.1'!R24)</f>
        <v>6</v>
      </c>
      <c r="S22" s="100">
        <f>IF(R22 = "",0, VLOOKUP(R22, Key!$A$23:$D$35, 4, FALSE))</f>
        <v>2</v>
      </c>
      <c r="T22" s="100">
        <f>IF('Raw_Data_pt1.1'!S24 = "", 0, 'Raw_Data_pt1.1'!S24)</f>
        <v>2002</v>
      </c>
      <c r="U22" s="100">
        <f>IF('Raw_Data_pt1.1'!U24 = "", 0, IF('Raw_Data_pt1.1'!U24 = "F", 1, IF('Raw_Data_pt1.1'!U24 = "M", 2, 3)))</f>
        <v>1</v>
      </c>
      <c r="V22" s="100">
        <f>IF(L22=0,0,IF(M22&gt;R22,L22-T22,L22-T22-1))</f>
        <v>0</v>
      </c>
      <c r="W22" s="100">
        <f>IF('Raw_Data_pt1.1'!Y24 = "", 0, VLOOKUP('Raw_Data_pt1.1'!Y24, Key!$A$2:$C$20, 3, TRUE))</f>
        <v>1</v>
      </c>
      <c r="X22" s="99">
        <f>IF('Raw_Data_pt1.1'!AC24 = "", 0, IF('Raw_Data_pt1.1'!AC24 = "P", 1, 0))</f>
        <v>1</v>
      </c>
      <c r="Y22" s="101">
        <v>1</v>
      </c>
      <c r="Z22" s="100">
        <f>IF('Raw_Data_pt1.1'!AF24 = "", "", 'Raw_Data_pt1.1'!AF24)</f>
        <v>30</v>
      </c>
      <c r="AA22" s="100">
        <f>IF('Raw_Data_pt1.1'!AG24 = "", "", 'Raw_Data_pt1.1'!AG24)</f>
        <v>143</v>
      </c>
      <c r="AB22" s="100">
        <f>IF('Raw_Data_pt1.1'!AH24 = "", "", 'Raw_Data_pt1.1'!AH24)</f>
        <v>121</v>
      </c>
      <c r="AC22" s="99">
        <f>IF('Raw_Data_pt1.1'!AI24 = "", "", 'Raw_Data_pt1.1'!AI24)</f>
        <v>0.59</v>
      </c>
      <c r="AD22" s="100">
        <f>IF('Raw_Data_pt1.1'!AL24 = "", "", 'Raw_Data_pt1.1'!AL24)</f>
        <v>47.8</v>
      </c>
      <c r="AE22" s="99">
        <f>IF('Raw_Data_pt1.1'!AM24 = "", "", 'Raw_Data_pt1.1'!AM24)</f>
        <v>10.9</v>
      </c>
      <c r="AF22" s="100">
        <f>IF('Raw_Data_pt1.1'!AN24 = "", "", 'Raw_Data_pt1.1'!AN24)</f>
        <v>31</v>
      </c>
      <c r="AG22" s="100">
        <f>IF('Raw_Data_pt1.1'!AO24 = "", "", 'Raw_Data_pt1.1'!AO24)</f>
        <v>136</v>
      </c>
      <c r="AH22" s="100">
        <f>IF('Raw_Data_pt1.1'!AP24 = "", "", 'Raw_Data_pt1.1'!AP24)</f>
        <v>116</v>
      </c>
      <c r="AI22" s="99">
        <f>IF('Raw_Data_pt1.1'!AQ24 = "", "", 'Raw_Data_pt1.1'!AQ24)</f>
        <v>0.61199999999999999</v>
      </c>
      <c r="AJ22" s="100">
        <f>IF('Raw_Data_pt1.1'!AT24 = "", "", 'Raw_Data_pt1.1'!AT24)</f>
        <v>47.8</v>
      </c>
      <c r="AK22" s="99">
        <f>IF('Raw_Data_pt1.1'!AU24 = "", "", 'Raw_Data_pt1.1'!AU24)</f>
        <v>10.8</v>
      </c>
      <c r="AL22" s="100">
        <f>IF('Raw_Data_pt1.1'!AV24 = "", "", 'Raw_Data_pt1.1'!AV24)</f>
        <v>30</v>
      </c>
      <c r="AM22" s="100">
        <f>IF('Raw_Data_pt1.1'!AW24 = "", "", 'Raw_Data_pt1.1'!AW24)</f>
        <v>143</v>
      </c>
      <c r="AN22" s="100">
        <f>IF('Raw_Data_pt1.1'!AX24 = "", "", 'Raw_Data_pt1.1'!AX24)</f>
        <v>116</v>
      </c>
      <c r="AO22" s="99">
        <f>IF('Raw_Data_pt1.1'!AY24 = "", "", 'Raw_Data_pt1.1'!AY24)</f>
        <v>0.59</v>
      </c>
      <c r="AP22" s="100">
        <f>IF('Raw_Data_pt1.1'!BB24 = "", "", 'Raw_Data_pt1.1'!BB24)</f>
        <v>47.8</v>
      </c>
      <c r="AQ22" s="100">
        <f>IF('Raw_Data_pt1.1'!BC24 = "", "", 'Raw_Data_pt1.1'!BC24)</f>
        <v>10.4</v>
      </c>
      <c r="AR22" s="102" t="str">
        <f>IF('Raw_Data_pt1.1'!BR24 = "", "", 'Raw_Data_pt1.1'!BR24)</f>
        <v/>
      </c>
      <c r="AS22" s="99" t="str">
        <f>IF('Raw_Data_pt1.1'!BS24 = "", "", 'Raw_Data_pt1.1'!BS24)</f>
        <v/>
      </c>
      <c r="AT22" s="100" t="str">
        <f>IF('Raw_Data_pt1.1'!CA24 = "", "", 'Raw_Data_pt1.1'!CA24)</f>
        <v/>
      </c>
      <c r="AU22" s="99" t="str">
        <f>IF('Raw_Data_pt1.1'!CB24 = "", "", 'Raw_Data_pt1.1'!CB24)</f>
        <v/>
      </c>
      <c r="AV22" s="100" t="str">
        <f>IF('Raw_Data_pt1.1'!CJ24 = "", "", 'Raw_Data_pt1.1'!CJ24)</f>
        <v/>
      </c>
      <c r="AW22" s="99" t="str">
        <f>IF('Raw_Data_pt1.1'!CK24 = "", "", 'Raw_Data_pt1.1'!CK24)</f>
        <v/>
      </c>
      <c r="AX22" s="100" t="str">
        <f>IF('Raw_Data_pt1.1'!BV24 = "", "", 'Raw_Data_pt1.1'!BV24)</f>
        <v/>
      </c>
      <c r="AY22" s="100" t="str">
        <f>IF('Raw_Data_pt1.1'!CE24 = "", "", 'Raw_Data_pt1.1'!CE24)</f>
        <v/>
      </c>
      <c r="AZ22" s="100" t="str">
        <f>IF('Raw_Data_pt1.1'!CN24 = "", "", 'Raw_Data_pt1.1'!CN24)</f>
        <v/>
      </c>
      <c r="BA22" s="100" t="e">
        <f t="shared" si="0"/>
        <v>#VALUE!</v>
      </c>
      <c r="BB22" s="100" t="e">
        <f t="shared" si="1"/>
        <v>#VALUE!</v>
      </c>
      <c r="BC22" s="99" t="e">
        <f t="shared" si="4"/>
        <v>#VALUE!</v>
      </c>
    </row>
    <row r="23" spans="1:55">
      <c r="A23" s="99">
        <f>A22</f>
        <v>5</v>
      </c>
      <c r="B23" s="127" t="str">
        <f>B22</f>
        <v>BAE</v>
      </c>
      <c r="C23" s="100">
        <f t="shared" ref="C23:X23" si="92">C22</f>
        <v>1</v>
      </c>
      <c r="D23" s="99">
        <f t="shared" si="92"/>
        <v>0</v>
      </c>
      <c r="E23" s="101">
        <f t="shared" si="92"/>
        <v>1.1000000000000001</v>
      </c>
      <c r="F23" s="3">
        <f>F22</f>
        <v>2022</v>
      </c>
      <c r="G23" s="1">
        <f t="shared" ref="G23:G26" si="93">G22</f>
        <v>11</v>
      </c>
      <c r="H23" s="1">
        <f t="shared" ref="H23:H26" si="94">H22</f>
        <v>23</v>
      </c>
      <c r="I23" s="1">
        <f t="shared" ref="I23:I26" si="95">I22</f>
        <v>0</v>
      </c>
      <c r="J23" s="1">
        <f t="shared" ref="J23:J26" si="96">J22</f>
        <v>0</v>
      </c>
      <c r="K23" s="1">
        <f t="shared" ref="K23:K26" si="97">K22</f>
        <v>0</v>
      </c>
      <c r="L23" s="3">
        <f t="shared" ref="L23:L26" si="98">L22</f>
        <v>0</v>
      </c>
      <c r="M23" s="1">
        <f t="shared" ref="M23:M26" si="99">M22</f>
        <v>0</v>
      </c>
      <c r="N23" s="1">
        <f t="shared" ref="N23:N26" si="100">N22</f>
        <v>0</v>
      </c>
      <c r="O23" s="1">
        <f t="shared" ref="O23:O26" si="101">O22</f>
        <v>0</v>
      </c>
      <c r="P23" s="1">
        <f t="shared" ref="P23:P26" si="102">P22</f>
        <v>0</v>
      </c>
      <c r="Q23" s="2">
        <f t="shared" ref="Q23:Q26" si="103">Q22</f>
        <v>0</v>
      </c>
      <c r="R23" s="100">
        <f t="shared" si="92"/>
        <v>6</v>
      </c>
      <c r="S23" s="100">
        <f t="shared" si="92"/>
        <v>2</v>
      </c>
      <c r="T23" s="100">
        <f t="shared" si="92"/>
        <v>2002</v>
      </c>
      <c r="U23" s="100">
        <f t="shared" si="92"/>
        <v>1</v>
      </c>
      <c r="V23" s="100">
        <f>V22</f>
        <v>0</v>
      </c>
      <c r="W23" s="100">
        <f t="shared" si="92"/>
        <v>1</v>
      </c>
      <c r="X23" s="99">
        <f t="shared" si="92"/>
        <v>1</v>
      </c>
      <c r="Y23" s="101">
        <v>1</v>
      </c>
      <c r="Z23" s="100">
        <f>IF('Raw_Data_pt1.1'!AF25 = "", "", 'Raw_Data_pt1.1'!AF25)</f>
        <v>30</v>
      </c>
      <c r="AA23" s="100">
        <f>IF('Raw_Data_pt1.1'!AG25 = "", "", 'Raw_Data_pt1.1'!AG25)</f>
        <v>138</v>
      </c>
      <c r="AB23" s="100">
        <f>IF('Raw_Data_pt1.1'!AH25 = "", "", 'Raw_Data_pt1.1'!AH25)</f>
        <v>131</v>
      </c>
      <c r="AC23" s="99">
        <f>IF('Raw_Data_pt1.1'!AI25 = "", "", 'Raw_Data_pt1.1'!AI25)</f>
        <v>0.60699999999999998</v>
      </c>
      <c r="AD23" s="100">
        <f>IF('Raw_Data_pt1.1'!AL25 = "", "", 'Raw_Data_pt1.1'!AL25)</f>
        <v>46.4</v>
      </c>
      <c r="AE23" s="99">
        <f>IF('Raw_Data_pt1.1'!AM25 = "", "", 'Raw_Data_pt1.1'!AM25)</f>
        <v>10.8</v>
      </c>
      <c r="AF23" s="100">
        <f>IF('Raw_Data_pt1.1'!AN25 = "", "", 'Raw_Data_pt1.1'!AN25)</f>
        <v>30</v>
      </c>
      <c r="AG23" s="100">
        <f>IF('Raw_Data_pt1.1'!AO25 = "", "", 'Raw_Data_pt1.1'!AO25)</f>
        <v>139</v>
      </c>
      <c r="AH23" s="100">
        <f>IF('Raw_Data_pt1.1'!AP25 = "", "", 'Raw_Data_pt1.1'!AP25)</f>
        <v>135</v>
      </c>
      <c r="AI23" s="99">
        <f>IF('Raw_Data_pt1.1'!AQ25 = "", "", 'Raw_Data_pt1.1'!AQ25)</f>
        <v>0.60199999999999998</v>
      </c>
      <c r="AJ23" s="100">
        <f>IF('Raw_Data_pt1.1'!AT25 = "", "", 'Raw_Data_pt1.1'!AT25)</f>
        <v>47.8</v>
      </c>
      <c r="AK23" s="99">
        <f>IF('Raw_Data_pt1.1'!AU25 = "", "", 'Raw_Data_pt1.1'!AU25)</f>
        <v>11.3</v>
      </c>
      <c r="AL23" s="100">
        <f>IF('Raw_Data_pt1.1'!AV25 = "", "", 'Raw_Data_pt1.1'!AV25)</f>
        <v>30</v>
      </c>
      <c r="AM23" s="100">
        <f>IF('Raw_Data_pt1.1'!AW25 = "", "", 'Raw_Data_pt1.1'!AW25)</f>
        <v>140</v>
      </c>
      <c r="AN23" s="100">
        <f>IF('Raw_Data_pt1.1'!AX25 = "", "", 'Raw_Data_pt1.1'!AX25)</f>
        <v>96</v>
      </c>
      <c r="AO23" s="99">
        <f>IF('Raw_Data_pt1.1'!AY25 = "", "", 'Raw_Data_pt1.1'!AY25)</f>
        <v>0.59899999999999998</v>
      </c>
      <c r="AP23" s="100">
        <f>IF('Raw_Data_pt1.1'!BB25 = "", "", 'Raw_Data_pt1.1'!BB25)</f>
        <v>47.8</v>
      </c>
      <c r="AQ23" s="100">
        <f>IF('Raw_Data_pt1.1'!BC25 = "", "", 'Raw_Data_pt1.1'!BC25)</f>
        <v>9.5</v>
      </c>
      <c r="AR23" s="102" t="str">
        <f>IF('Raw_Data_pt1.1'!BR25 = "", "", 'Raw_Data_pt1.1'!BR25)</f>
        <v/>
      </c>
      <c r="AS23" s="99" t="str">
        <f>IF('Raw_Data_pt1.1'!BS25 = "", "", 'Raw_Data_pt1.1'!BS25)</f>
        <v/>
      </c>
      <c r="AT23" s="100" t="str">
        <f>IF('Raw_Data_pt1.1'!CA25 = "", "", 'Raw_Data_pt1.1'!CA25)</f>
        <v/>
      </c>
      <c r="AU23" s="99" t="str">
        <f>IF('Raw_Data_pt1.1'!CB25 = "", "", 'Raw_Data_pt1.1'!CB25)</f>
        <v/>
      </c>
      <c r="AV23" s="100" t="str">
        <f>IF('Raw_Data_pt1.1'!CJ25 = "", "", 'Raw_Data_pt1.1'!CJ25)</f>
        <v/>
      </c>
      <c r="AW23" s="99" t="str">
        <f>IF('Raw_Data_pt1.1'!CK25 = "", "", 'Raw_Data_pt1.1'!CK25)</f>
        <v/>
      </c>
      <c r="AX23" s="100" t="str">
        <f>IF('Raw_Data_pt1.1'!BV25 = "", "", 'Raw_Data_pt1.1'!BV25)</f>
        <v/>
      </c>
      <c r="AY23" s="100" t="str">
        <f>IF('Raw_Data_pt1.1'!CE25 = "", "", 'Raw_Data_pt1.1'!CE25)</f>
        <v/>
      </c>
      <c r="AZ23" s="100" t="str">
        <f>IF('Raw_Data_pt1.1'!CN25 = "", "", 'Raw_Data_pt1.1'!CN25)</f>
        <v/>
      </c>
      <c r="BA23" s="100" t="e">
        <f t="shared" si="0"/>
        <v>#VALUE!</v>
      </c>
      <c r="BB23" s="100" t="e">
        <f t="shared" si="1"/>
        <v>#VALUE!</v>
      </c>
      <c r="BC23" s="99" t="e">
        <f t="shared" si="4"/>
        <v>#VALUE!</v>
      </c>
    </row>
    <row r="24" spans="1:55">
      <c r="A24" s="99">
        <f t="shared" ref="A24:A26" si="104">A23</f>
        <v>5</v>
      </c>
      <c r="B24" s="127" t="str">
        <f>B23</f>
        <v>BAE</v>
      </c>
      <c r="C24" s="100">
        <f t="shared" ref="C24:C26" si="105">C23</f>
        <v>1</v>
      </c>
      <c r="D24" s="99">
        <f t="shared" ref="D24:D26" si="106">D23</f>
        <v>0</v>
      </c>
      <c r="E24" s="101">
        <f t="shared" ref="E24:F26" si="107">E23</f>
        <v>1.1000000000000001</v>
      </c>
      <c r="F24" s="3">
        <f t="shared" si="107"/>
        <v>2022</v>
      </c>
      <c r="G24" s="1">
        <f t="shared" si="93"/>
        <v>11</v>
      </c>
      <c r="H24" s="1">
        <f t="shared" si="94"/>
        <v>23</v>
      </c>
      <c r="I24" s="1">
        <f t="shared" si="95"/>
        <v>0</v>
      </c>
      <c r="J24" s="1">
        <f t="shared" si="96"/>
        <v>0</v>
      </c>
      <c r="K24" s="1">
        <f t="shared" si="97"/>
        <v>0</v>
      </c>
      <c r="L24" s="3">
        <f t="shared" si="98"/>
        <v>0</v>
      </c>
      <c r="M24" s="1">
        <f t="shared" si="99"/>
        <v>0</v>
      </c>
      <c r="N24" s="1">
        <f t="shared" si="100"/>
        <v>0</v>
      </c>
      <c r="O24" s="1">
        <f t="shared" si="101"/>
        <v>0</v>
      </c>
      <c r="P24" s="1">
        <f t="shared" si="102"/>
        <v>0</v>
      </c>
      <c r="Q24" s="2">
        <f t="shared" si="103"/>
        <v>0</v>
      </c>
      <c r="R24" s="100">
        <f t="shared" ref="R24:R26" si="108">R23</f>
        <v>6</v>
      </c>
      <c r="S24" s="100">
        <f t="shared" ref="S24:S26" si="109">S23</f>
        <v>2</v>
      </c>
      <c r="T24" s="100">
        <f t="shared" ref="T24:T26" si="110">T23</f>
        <v>2002</v>
      </c>
      <c r="U24" s="100">
        <f t="shared" ref="U24:U26" si="111">U23</f>
        <v>1</v>
      </c>
      <c r="V24" s="100">
        <f>V22</f>
        <v>0</v>
      </c>
      <c r="W24" s="100">
        <f t="shared" ref="W24:W26" si="112">W23</f>
        <v>1</v>
      </c>
      <c r="X24" s="99">
        <f t="shared" ref="X24:X26" si="113">X23</f>
        <v>1</v>
      </c>
      <c r="Y24" s="101">
        <v>1</v>
      </c>
      <c r="Z24" s="100">
        <f>IF('Raw_Data_pt1.1'!AF26 = "", "", 'Raw_Data_pt1.1'!AF26)</f>
        <v>30</v>
      </c>
      <c r="AA24" s="100">
        <f>IF('Raw_Data_pt1.1'!AG26 = "", "", 'Raw_Data_pt1.1'!AG26)</f>
        <v>139</v>
      </c>
      <c r="AB24" s="100">
        <f>IF('Raw_Data_pt1.1'!AH26 = "", "", 'Raw_Data_pt1.1'!AH26)</f>
        <v>141</v>
      </c>
      <c r="AC24" s="99">
        <f>IF('Raw_Data_pt1.1'!AI26 = "", "", 'Raw_Data_pt1.1'!AI26)</f>
        <v>0.60199999999999998</v>
      </c>
      <c r="AD24" s="100">
        <f>IF('Raw_Data_pt1.1'!AL26 = "", "", 'Raw_Data_pt1.1'!AL26)</f>
        <v>46.1</v>
      </c>
      <c r="AE24" s="99">
        <f>IF('Raw_Data_pt1.1'!AM26 = "", "", 'Raw_Data_pt1.1'!AM26)</f>
        <v>11.3</v>
      </c>
      <c r="AF24" s="100">
        <f>IF('Raw_Data_pt1.1'!AN26 = "", "", 'Raw_Data_pt1.1'!AN26)</f>
        <v>31</v>
      </c>
      <c r="AG24" s="100">
        <f>IF('Raw_Data_pt1.1'!AO26 = "", "", 'Raw_Data_pt1.1'!AO26)</f>
        <v>136</v>
      </c>
      <c r="AH24" s="100">
        <f>IF('Raw_Data_pt1.1'!AP26 = "", "", 'Raw_Data_pt1.1'!AP26)</f>
        <v>121</v>
      </c>
      <c r="AI24" s="99">
        <f>IF('Raw_Data_pt1.1'!AQ26 = "", "", 'Raw_Data_pt1.1'!AQ26)</f>
        <v>0.61199999999999999</v>
      </c>
      <c r="AJ24" s="100">
        <f>IF('Raw_Data_pt1.1'!AT26 = "", "", 'Raw_Data_pt1.1'!AT26)</f>
        <v>47.5</v>
      </c>
      <c r="AK24" s="99">
        <f>IF('Raw_Data_pt1.1'!AU26 = "", "", 'Raw_Data_pt1.1'!AU26)</f>
        <v>12</v>
      </c>
      <c r="AL24" s="100">
        <f>IF('Raw_Data_pt1.1'!AV26 = "", "", 'Raw_Data_pt1.1'!AV26)</f>
        <v>30</v>
      </c>
      <c r="AM24" s="100">
        <f>IF('Raw_Data_pt1.1'!AW26 = "", "", 'Raw_Data_pt1.1'!AW26)</f>
        <v>138</v>
      </c>
      <c r="AN24" s="100">
        <f>IF('Raw_Data_pt1.1'!AX26 = "", "", 'Raw_Data_pt1.1'!AX26)</f>
        <v>124</v>
      </c>
      <c r="AO24" s="99">
        <f>IF('Raw_Data_pt1.1'!AY26 = "", "", 'Raw_Data_pt1.1'!AY26)</f>
        <v>0.60699999999999998</v>
      </c>
      <c r="AP24" s="100">
        <f>IF('Raw_Data_pt1.1'!BB26 = "", "", 'Raw_Data_pt1.1'!BB26)</f>
        <v>47.8</v>
      </c>
      <c r="AQ24" s="100">
        <f>IF('Raw_Data_pt1.1'!BC26 = "", "", 'Raw_Data_pt1.1'!BC26)</f>
        <v>10.199999999999999</v>
      </c>
      <c r="AR24" s="102" t="str">
        <f>IF('Raw_Data_pt1.1'!BR26 = "", "", 'Raw_Data_pt1.1'!BR26)</f>
        <v/>
      </c>
      <c r="AS24" s="99" t="str">
        <f>IF('Raw_Data_pt1.1'!BS26 = "", "", 'Raw_Data_pt1.1'!BS26)</f>
        <v/>
      </c>
      <c r="AT24" s="100" t="str">
        <f>IF('Raw_Data_pt1.1'!CA26 = "", "", 'Raw_Data_pt1.1'!CA26)</f>
        <v/>
      </c>
      <c r="AU24" s="99" t="str">
        <f>IF('Raw_Data_pt1.1'!CB26 = "", "", 'Raw_Data_pt1.1'!CB26)</f>
        <v/>
      </c>
      <c r="AV24" s="100" t="str">
        <f>IF('Raw_Data_pt1.1'!CJ26 = "", "", 'Raw_Data_pt1.1'!CJ26)</f>
        <v/>
      </c>
      <c r="AW24" s="99" t="str">
        <f>IF('Raw_Data_pt1.1'!CK26 = "", "", 'Raw_Data_pt1.1'!CK26)</f>
        <v/>
      </c>
      <c r="AX24" s="100" t="str">
        <f>IF('Raw_Data_pt1.1'!BV26 = "", "", 'Raw_Data_pt1.1'!BV26)</f>
        <v/>
      </c>
      <c r="AY24" s="100" t="str">
        <f>IF('Raw_Data_pt1.1'!CE26 = "", "", 'Raw_Data_pt1.1'!CE26)</f>
        <v/>
      </c>
      <c r="AZ24" s="100" t="str">
        <f>IF('Raw_Data_pt1.1'!CN26 = "", "", 'Raw_Data_pt1.1'!CN26)</f>
        <v/>
      </c>
      <c r="BA24" s="100" t="e">
        <f t="shared" si="0"/>
        <v>#VALUE!</v>
      </c>
      <c r="BB24" s="100" t="e">
        <f t="shared" si="1"/>
        <v>#VALUE!</v>
      </c>
      <c r="BC24" s="99" t="e">
        <f t="shared" si="4"/>
        <v>#VALUE!</v>
      </c>
    </row>
    <row r="25" spans="1:55">
      <c r="A25" s="99">
        <f t="shared" si="104"/>
        <v>5</v>
      </c>
      <c r="B25" s="127" t="str">
        <f>B24</f>
        <v>BAE</v>
      </c>
      <c r="C25" s="100">
        <f t="shared" si="105"/>
        <v>1</v>
      </c>
      <c r="D25" s="99">
        <f t="shared" si="106"/>
        <v>0</v>
      </c>
      <c r="E25" s="101">
        <f t="shared" si="107"/>
        <v>1.1000000000000001</v>
      </c>
      <c r="F25" s="3">
        <f t="shared" si="107"/>
        <v>2022</v>
      </c>
      <c r="G25" s="1">
        <f t="shared" si="93"/>
        <v>11</v>
      </c>
      <c r="H25" s="1">
        <f t="shared" si="94"/>
        <v>23</v>
      </c>
      <c r="I25" s="1">
        <f t="shared" si="95"/>
        <v>0</v>
      </c>
      <c r="J25" s="1">
        <f t="shared" si="96"/>
        <v>0</v>
      </c>
      <c r="K25" s="1">
        <f t="shared" si="97"/>
        <v>0</v>
      </c>
      <c r="L25" s="3">
        <f t="shared" si="98"/>
        <v>0</v>
      </c>
      <c r="M25" s="1">
        <f t="shared" si="99"/>
        <v>0</v>
      </c>
      <c r="N25" s="1">
        <f t="shared" si="100"/>
        <v>0</v>
      </c>
      <c r="O25" s="1">
        <f t="shared" si="101"/>
        <v>0</v>
      </c>
      <c r="P25" s="1">
        <f t="shared" si="102"/>
        <v>0</v>
      </c>
      <c r="Q25" s="2">
        <f t="shared" si="103"/>
        <v>0</v>
      </c>
      <c r="R25" s="100">
        <f t="shared" si="108"/>
        <v>6</v>
      </c>
      <c r="S25" s="100">
        <f t="shared" si="109"/>
        <v>2</v>
      </c>
      <c r="T25" s="100">
        <f t="shared" si="110"/>
        <v>2002</v>
      </c>
      <c r="U25" s="100">
        <f t="shared" si="111"/>
        <v>1</v>
      </c>
      <c r="V25" s="100">
        <f>V22</f>
        <v>0</v>
      </c>
      <c r="W25" s="100">
        <f t="shared" si="112"/>
        <v>1</v>
      </c>
      <c r="X25" s="99">
        <f t="shared" si="113"/>
        <v>1</v>
      </c>
      <c r="Y25" s="101">
        <v>1</v>
      </c>
      <c r="Z25" s="100">
        <f>IF('Raw_Data_pt1.1'!AF27 = "", "", 'Raw_Data_pt1.1'!AF27)</f>
        <v>31</v>
      </c>
      <c r="AA25" s="100">
        <f>IF('Raw_Data_pt1.1'!AG27 = "", "", 'Raw_Data_pt1.1'!AG27)</f>
        <v>136</v>
      </c>
      <c r="AB25" s="100">
        <f>IF('Raw_Data_pt1.1'!AH27 = "", "", 'Raw_Data_pt1.1'!AH27)</f>
        <v>106</v>
      </c>
      <c r="AC25" s="99">
        <f>IF('Raw_Data_pt1.1'!AI27 = "", "", 'Raw_Data_pt1.1'!AI27)</f>
        <v>0.61</v>
      </c>
      <c r="AD25" s="100">
        <f>IF('Raw_Data_pt1.1'!AL27 = "", "", 'Raw_Data_pt1.1'!AL27)</f>
        <v>46.4</v>
      </c>
      <c r="AE25" s="99">
        <f>IF('Raw_Data_pt1.1'!AM27 = "", "", 'Raw_Data_pt1.1'!AM27)</f>
        <v>11.8</v>
      </c>
      <c r="AF25" s="100">
        <f>IF('Raw_Data_pt1.1'!AN27 = "", "", 'Raw_Data_pt1.1'!AN27)</f>
        <v>31</v>
      </c>
      <c r="AG25" s="100">
        <f>IF('Raw_Data_pt1.1'!AO27 = "", "", 'Raw_Data_pt1.1'!AO27)</f>
        <v>136</v>
      </c>
      <c r="AH25" s="100">
        <f>IF('Raw_Data_pt1.1'!AP27 = "", "", 'Raw_Data_pt1.1'!AP27)</f>
        <v>138</v>
      </c>
      <c r="AI25" s="99">
        <f>IF('Raw_Data_pt1.1'!AQ27 = "", "", 'Raw_Data_pt1.1'!AQ27)</f>
        <v>0.61</v>
      </c>
      <c r="AJ25" s="100">
        <f>IF('Raw_Data_pt1.1'!AT27 = "", "", 'Raw_Data_pt1.1'!AT27)</f>
        <v>44.4</v>
      </c>
      <c r="AK25" s="99">
        <f>IF('Raw_Data_pt1.1'!AU27 = "", "", 'Raw_Data_pt1.1'!AU27)</f>
        <v>10.8</v>
      </c>
      <c r="AL25" s="100">
        <f>IF('Raw_Data_pt1.1'!AV27 = "", "", 'Raw_Data_pt1.1'!AV27)</f>
        <v>30</v>
      </c>
      <c r="AM25" s="100">
        <f>IF('Raw_Data_pt1.1'!AW27 = "", "", 'Raw_Data_pt1.1'!AW27)</f>
        <v>137</v>
      </c>
      <c r="AN25" s="100">
        <f>IF('Raw_Data_pt1.1'!AX27 = "", "", 'Raw_Data_pt1.1'!AX27)</f>
        <v>119</v>
      </c>
      <c r="AO25" s="99">
        <f>IF('Raw_Data_pt1.1'!AY27 = "", "", 'Raw_Data_pt1.1'!AY27)</f>
        <v>0.61</v>
      </c>
      <c r="AP25" s="100">
        <f>IF('Raw_Data_pt1.1'!BB27 = "", "", 'Raw_Data_pt1.1'!BB27)</f>
        <v>46.9</v>
      </c>
      <c r="AQ25" s="100">
        <f>IF('Raw_Data_pt1.1'!BC27 = "", "", 'Raw_Data_pt1.1'!BC27)</f>
        <v>10.4</v>
      </c>
      <c r="AR25" s="102" t="str">
        <f>IF('Raw_Data_pt1.1'!BR27 = "", "", 'Raw_Data_pt1.1'!BR27)</f>
        <v/>
      </c>
      <c r="AS25" s="99" t="str">
        <f>IF('Raw_Data_pt1.1'!BS27 = "", "", 'Raw_Data_pt1.1'!BS27)</f>
        <v/>
      </c>
      <c r="AT25" s="100" t="str">
        <f>IF('Raw_Data_pt1.1'!CA27 = "", "", 'Raw_Data_pt1.1'!CA27)</f>
        <v/>
      </c>
      <c r="AU25" s="99" t="str">
        <f>IF('Raw_Data_pt1.1'!CB27 = "", "", 'Raw_Data_pt1.1'!CB27)</f>
        <v/>
      </c>
      <c r="AV25" s="100" t="str">
        <f>IF('Raw_Data_pt1.1'!CJ27 = "", "", 'Raw_Data_pt1.1'!CJ27)</f>
        <v/>
      </c>
      <c r="AW25" s="99" t="str">
        <f>IF('Raw_Data_pt1.1'!CK27 = "", "", 'Raw_Data_pt1.1'!CK27)</f>
        <v/>
      </c>
      <c r="AX25" s="100" t="str">
        <f>IF('Raw_Data_pt1.1'!BV27 = "", "", 'Raw_Data_pt1.1'!BV27)</f>
        <v/>
      </c>
      <c r="AY25" s="100" t="str">
        <f>IF('Raw_Data_pt1.1'!CE27 = "", "", 'Raw_Data_pt1.1'!CE27)</f>
        <v/>
      </c>
      <c r="AZ25" s="100" t="str">
        <f>IF('Raw_Data_pt1.1'!CN27 = "", "", 'Raw_Data_pt1.1'!CN27)</f>
        <v/>
      </c>
      <c r="BA25" s="100" t="e">
        <f t="shared" si="0"/>
        <v>#VALUE!</v>
      </c>
      <c r="BB25" s="100" t="e">
        <f t="shared" si="1"/>
        <v>#VALUE!</v>
      </c>
      <c r="BC25" s="99" t="e">
        <f t="shared" si="4"/>
        <v>#VALUE!</v>
      </c>
    </row>
    <row r="26" spans="1:55" s="92" customFormat="1">
      <c r="A26" s="95">
        <f t="shared" si="104"/>
        <v>5</v>
      </c>
      <c r="B26" s="126" t="str">
        <f>B25</f>
        <v>BAE</v>
      </c>
      <c r="C26" s="96">
        <f t="shared" si="105"/>
        <v>1</v>
      </c>
      <c r="D26" s="95">
        <f t="shared" si="106"/>
        <v>0</v>
      </c>
      <c r="E26" s="97">
        <f t="shared" si="107"/>
        <v>1.1000000000000001</v>
      </c>
      <c r="F26" s="6">
        <f t="shared" si="107"/>
        <v>2022</v>
      </c>
      <c r="G26" s="5">
        <f t="shared" si="93"/>
        <v>11</v>
      </c>
      <c r="H26" s="5">
        <f t="shared" si="94"/>
        <v>23</v>
      </c>
      <c r="I26" s="5">
        <f t="shared" si="95"/>
        <v>0</v>
      </c>
      <c r="J26" s="5">
        <f t="shared" si="96"/>
        <v>0</v>
      </c>
      <c r="K26" s="5">
        <f t="shared" si="97"/>
        <v>0</v>
      </c>
      <c r="L26" s="6">
        <f t="shared" si="98"/>
        <v>0</v>
      </c>
      <c r="M26" s="5">
        <f t="shared" si="99"/>
        <v>0</v>
      </c>
      <c r="N26" s="5">
        <f t="shared" si="100"/>
        <v>0</v>
      </c>
      <c r="O26" s="5">
        <f t="shared" si="101"/>
        <v>0</v>
      </c>
      <c r="P26" s="5">
        <f t="shared" si="102"/>
        <v>0</v>
      </c>
      <c r="Q26" s="4">
        <f t="shared" si="103"/>
        <v>0</v>
      </c>
      <c r="R26" s="96">
        <f t="shared" si="108"/>
        <v>6</v>
      </c>
      <c r="S26" s="96">
        <f t="shared" si="109"/>
        <v>2</v>
      </c>
      <c r="T26" s="96">
        <f t="shared" si="110"/>
        <v>2002</v>
      </c>
      <c r="U26" s="96">
        <f t="shared" si="111"/>
        <v>1</v>
      </c>
      <c r="V26" s="125">
        <f>V22</f>
        <v>0</v>
      </c>
      <c r="W26" s="96">
        <f t="shared" si="112"/>
        <v>1</v>
      </c>
      <c r="X26" s="95">
        <f t="shared" si="113"/>
        <v>1</v>
      </c>
      <c r="Y26" s="97">
        <v>1</v>
      </c>
      <c r="Z26" s="96">
        <f>IF('Raw_Data_pt1.1'!AF28 = "", "", 'Raw_Data_pt1.1'!AF28)</f>
        <v>30</v>
      </c>
      <c r="AA26" s="96">
        <f>IF('Raw_Data_pt1.1'!AG28 = "", "", 'Raw_Data_pt1.1'!AG28)</f>
        <v>138</v>
      </c>
      <c r="AB26" s="96">
        <f>IF('Raw_Data_pt1.1'!AH28 = "", "", 'Raw_Data_pt1.1'!AH28)</f>
        <v>139</v>
      </c>
      <c r="AC26" s="95">
        <f>IF('Raw_Data_pt1.1'!AI28 = "", "", 'Raw_Data_pt1.1'!AI28)</f>
        <v>0.60499999999999998</v>
      </c>
      <c r="AD26" s="96">
        <f>IF('Raw_Data_pt1.1'!AL28 = "", "", 'Raw_Data_pt1.1'!AL28)</f>
        <v>46.7</v>
      </c>
      <c r="AE26" s="95">
        <f>IF('Raw_Data_pt1.1'!AM28 = "", "", 'Raw_Data_pt1.1'!AM28)</f>
        <v>11.3</v>
      </c>
      <c r="AF26" s="96">
        <f>IF('Raw_Data_pt1.1'!AN28 = "", "", 'Raw_Data_pt1.1'!AN28)</f>
        <v>31</v>
      </c>
      <c r="AG26" s="96">
        <f>IF('Raw_Data_pt1.1'!AO28 = "", "", 'Raw_Data_pt1.1'!AO28)</f>
        <v>136</v>
      </c>
      <c r="AH26" s="96">
        <f>IF('Raw_Data_pt1.1'!AP28 = "", "", 'Raw_Data_pt1.1'!AP28)</f>
        <v>128</v>
      </c>
      <c r="AI26" s="95">
        <f>IF('Raw_Data_pt1.1'!AQ28 = "", "", 'Raw_Data_pt1.1'!AQ28)</f>
        <v>0.61099999999999999</v>
      </c>
      <c r="AJ26" s="96">
        <f>IF('Raw_Data_pt1.1'!AT28 = "", "", 'Raw_Data_pt1.1'!AT28)</f>
        <v>46.4</v>
      </c>
      <c r="AK26" s="95">
        <f>IF('Raw_Data_pt1.1'!AU28 = "", "", 'Raw_Data_pt1.1'!AU28)</f>
        <v>11.6</v>
      </c>
      <c r="AL26" s="96">
        <f>IF('Raw_Data_pt1.1'!AV28 = "", "", 'Raw_Data_pt1.1'!AV28)</f>
        <v>31</v>
      </c>
      <c r="AM26" s="96">
        <f>IF('Raw_Data_pt1.1'!AW28 = "", "", 'Raw_Data_pt1.1'!AW28)</f>
        <v>133</v>
      </c>
      <c r="AN26" s="96">
        <f>IF('Raw_Data_pt1.1'!AX28 = "", "", 'Raw_Data_pt1.1'!AX28)</f>
        <v>117</v>
      </c>
      <c r="AO26" s="95">
        <f>IF('Raw_Data_pt1.1'!AY28 = "", "", 'Raw_Data_pt1.1'!AY28)</f>
        <v>0.621</v>
      </c>
      <c r="AP26" s="96">
        <f>IF('Raw_Data_pt1.1'!BB28 = "", "", 'Raw_Data_pt1.1'!BB28)</f>
        <v>47.2</v>
      </c>
      <c r="AQ26" s="96">
        <f>IF('Raw_Data_pt1.1'!BC28 = "", "", 'Raw_Data_pt1.1'!BC28)</f>
        <v>10.9</v>
      </c>
      <c r="AR26" s="98" t="str">
        <f>IF('Raw_Data_pt1.1'!BR28 = "", "", 'Raw_Data_pt1.1'!BR28)</f>
        <v/>
      </c>
      <c r="AS26" s="95" t="str">
        <f>IF('Raw_Data_pt1.1'!BS28 = "", "", 'Raw_Data_pt1.1'!BS28)</f>
        <v/>
      </c>
      <c r="AT26" s="96" t="str">
        <f>IF('Raw_Data_pt1.1'!CA28 = "", "", 'Raw_Data_pt1.1'!CA28)</f>
        <v/>
      </c>
      <c r="AU26" s="95" t="str">
        <f>IF('Raw_Data_pt1.1'!CB28 = "", "", 'Raw_Data_pt1.1'!CB28)</f>
        <v/>
      </c>
      <c r="AV26" s="96" t="str">
        <f>IF('Raw_Data_pt1.1'!CJ28 = "", "", 'Raw_Data_pt1.1'!CJ28)</f>
        <v/>
      </c>
      <c r="AW26" s="95" t="str">
        <f>IF('Raw_Data_pt1.1'!CK28 = "", "", 'Raw_Data_pt1.1'!CK28)</f>
        <v/>
      </c>
      <c r="AX26" s="96" t="str">
        <f>IF('Raw_Data_pt1.1'!BV28 = "", "", 'Raw_Data_pt1.1'!BV28)</f>
        <v/>
      </c>
      <c r="AY26" s="96" t="str">
        <f>IF('Raw_Data_pt1.1'!CE28 = "", "", 'Raw_Data_pt1.1'!CE28)</f>
        <v/>
      </c>
      <c r="AZ26" s="96" t="str">
        <f>IF('Raw_Data_pt1.1'!CN28 = "", "", 'Raw_Data_pt1.1'!CN28)</f>
        <v/>
      </c>
      <c r="BA26" s="96" t="e">
        <f t="shared" si="0"/>
        <v>#VALUE!</v>
      </c>
      <c r="BB26" s="96" t="e">
        <f t="shared" si="1"/>
        <v>#VALUE!</v>
      </c>
      <c r="BC26" s="95" t="e">
        <f t="shared" si="4"/>
        <v>#VALUE!</v>
      </c>
    </row>
    <row r="27" spans="1:55">
      <c r="A27" s="99">
        <f>'Raw_Data_pt1.1'!A29</f>
        <v>6</v>
      </c>
      <c r="B27" s="127" t="str">
        <f>'Raw_Data_pt1.1'!B29</f>
        <v>BAF</v>
      </c>
      <c r="C27" s="100">
        <f>IF('Raw_Data_pt1.1'!D29 = "",0, IF('Raw_Data_pt1.1'!D29 = "Y", 1, 0))</f>
        <v>1</v>
      </c>
      <c r="D27" s="99">
        <f>IF('Raw_Data_pt1.1'!E29 = "", 0, IF('Raw_Data_pt1.1'!E29 = "Y", 1, 0))</f>
        <v>0</v>
      </c>
      <c r="E27" s="101">
        <v>1.1000000000000001</v>
      </c>
      <c r="F27" s="69">
        <f>'Raw_Data_pt1.1'!F29</f>
        <v>2022</v>
      </c>
      <c r="G27" s="26">
        <f>'Raw_Data_pt1.1'!G29</f>
        <v>11</v>
      </c>
      <c r="H27" s="26">
        <f>'Raw_Data_pt1.1'!H29</f>
        <v>24</v>
      </c>
      <c r="I27" s="26">
        <f>'Raw_Data_pt1.1'!I29</f>
        <v>0</v>
      </c>
      <c r="J27" s="26">
        <f>'Raw_Data_pt1.1'!J29</f>
        <v>0</v>
      </c>
      <c r="K27" s="26">
        <f>'Raw_Data_pt1.1'!K29</f>
        <v>0</v>
      </c>
      <c r="L27" s="69">
        <f>'Raw_Data_pt1.1'!L29</f>
        <v>0</v>
      </c>
      <c r="M27" s="26">
        <f>'Raw_Data_pt1.1'!M29</f>
        <v>0</v>
      </c>
      <c r="N27" s="26">
        <f>'Raw_Data_pt1.1'!N29</f>
        <v>0</v>
      </c>
      <c r="O27" s="26">
        <f>'Raw_Data_pt1.1'!O29</f>
        <v>0</v>
      </c>
      <c r="P27" s="26">
        <f>'Raw_Data_pt1.1'!P29</f>
        <v>0</v>
      </c>
      <c r="Q27" s="25">
        <f>'Raw_Data_pt1.1'!Q29</f>
        <v>0</v>
      </c>
      <c r="R27" s="100">
        <f>IF('Raw_Data_pt1.1'!R29 = "", 0, 'Raw_Data_pt1.1'!R29)</f>
        <v>2</v>
      </c>
      <c r="S27" s="100">
        <f>IF(R27 = "",0, VLOOKUP(R27, Key!$A$23:$D$35, 4, FALSE))</f>
        <v>4</v>
      </c>
      <c r="T27" s="100">
        <f>IF('Raw_Data_pt1.1'!S29 = "", 0, 'Raw_Data_pt1.1'!S29)</f>
        <v>2003</v>
      </c>
      <c r="U27" s="100">
        <f>IF('Raw_Data_pt1.1'!U29 = "", 0, IF('Raw_Data_pt1.1'!U29 = "F", 1, IF('Raw_Data_pt1.1'!U29 = "M", 2, 3)))</f>
        <v>2</v>
      </c>
      <c r="V27" s="100">
        <f>IF(L27=0,0,IF(M27&gt;R27,L27-T27,L27-T27-1))</f>
        <v>0</v>
      </c>
      <c r="W27" s="100">
        <f>IF('Raw_Data_pt1.1'!Y29 = "", 0, VLOOKUP('Raw_Data_pt1.1'!Y29, Key!$A$2:$C$20, 3, TRUE))</f>
        <v>1</v>
      </c>
      <c r="X27" s="99">
        <f>IF('Raw_Data_pt1.1'!AC29 = "", 0, IF('Raw_Data_pt1.1'!AC29 = "P", 1, 0))</f>
        <v>1</v>
      </c>
      <c r="Y27" s="101">
        <v>1</v>
      </c>
      <c r="Z27" s="100">
        <f>IF('Raw_Data_pt1.1'!AF29 = "", "", 'Raw_Data_pt1.1'!AF29)</f>
        <v>28</v>
      </c>
      <c r="AA27" s="100">
        <f>IF('Raw_Data_pt1.1'!AG29 = "", "", 'Raw_Data_pt1.1'!AG29)</f>
        <v>155</v>
      </c>
      <c r="AB27" s="100">
        <f>IF('Raw_Data_pt1.1'!AH29 = "", "", 'Raw_Data_pt1.1'!AH29)</f>
        <v>170</v>
      </c>
      <c r="AC27" s="99">
        <f>IF('Raw_Data_pt1.1'!AI29 = "", "", 'Raw_Data_pt1.1'!AI29)</f>
        <v>0.56599999999999995</v>
      </c>
      <c r="AD27" s="100">
        <f>IF('Raw_Data_pt1.1'!AL29 = "", "", 'Raw_Data_pt1.1'!AL29)</f>
        <v>44.9</v>
      </c>
      <c r="AE27" s="99">
        <f>IF('Raw_Data_pt1.1'!AM29 = "", "", 'Raw_Data_pt1.1'!AM29)</f>
        <v>10.8</v>
      </c>
      <c r="AF27" s="100">
        <f>IF('Raw_Data_pt1.1'!AN29 = "", "", 'Raw_Data_pt1.1'!AN29)</f>
        <v>28</v>
      </c>
      <c r="AG27" s="100">
        <f>IF('Raw_Data_pt1.1'!AO29 = "", "", 'Raw_Data_pt1.1'!AO29)</f>
        <v>152</v>
      </c>
      <c r="AH27" s="100">
        <f>IF('Raw_Data_pt1.1'!AP29 = "", "", 'Raw_Data_pt1.1'!AP29)</f>
        <v>167</v>
      </c>
      <c r="AI27" s="99">
        <f>IF('Raw_Data_pt1.1'!AQ29 = "", "", 'Raw_Data_pt1.1'!AQ29)</f>
        <v>0.56499999999999995</v>
      </c>
      <c r="AJ27" s="100">
        <f>IF('Raw_Data_pt1.1'!AT29 = "", "", 'Raw_Data_pt1.1'!AT29)</f>
        <v>44.9</v>
      </c>
      <c r="AK27" s="99">
        <f>IF('Raw_Data_pt1.1'!AU29 = "", "", 'Raw_Data_pt1.1'!AU29)</f>
        <v>12</v>
      </c>
      <c r="AL27" s="100">
        <f>IF('Raw_Data_pt1.1'!AV29 = "", "", 'Raw_Data_pt1.1'!AV29)</f>
        <v>30</v>
      </c>
      <c r="AM27" s="100">
        <f>IF('Raw_Data_pt1.1'!AW29 = "", "", 'Raw_Data_pt1.1'!AW29)</f>
        <v>142</v>
      </c>
      <c r="AN27" s="100">
        <f>IF('Raw_Data_pt1.1'!AX29 = "", "", 'Raw_Data_pt1.1'!AX29)</f>
        <v>175</v>
      </c>
      <c r="AO27" s="99">
        <f>IF('Raw_Data_pt1.1'!AY29 = "", "", 'Raw_Data_pt1.1'!AY29)</f>
        <v>0.59299999999999997</v>
      </c>
      <c r="AP27" s="100">
        <f>IF('Raw_Data_pt1.1'!BB29 = "", "", 'Raw_Data_pt1.1'!BB29)</f>
        <v>45.8</v>
      </c>
      <c r="AQ27" s="100">
        <f>IF('Raw_Data_pt1.1'!BC29 = "", "", 'Raw_Data_pt1.1'!BC29)</f>
        <v>12.5</v>
      </c>
      <c r="AR27" s="102" t="str">
        <f>IF('Raw_Data_pt1.1'!BR29 = "", "", 'Raw_Data_pt1.1'!BR29)</f>
        <v/>
      </c>
      <c r="AS27" s="99" t="str">
        <f>IF('Raw_Data_pt1.1'!BS29 = "", "", 'Raw_Data_pt1.1'!BS29)</f>
        <v/>
      </c>
      <c r="AT27" s="100" t="str">
        <f>IF('Raw_Data_pt1.1'!CA29 = "", "", 'Raw_Data_pt1.1'!CA29)</f>
        <v/>
      </c>
      <c r="AU27" s="99" t="str">
        <f>IF('Raw_Data_pt1.1'!CB29 = "", "", 'Raw_Data_pt1.1'!CB29)</f>
        <v/>
      </c>
      <c r="AV27" s="100" t="str">
        <f>IF('Raw_Data_pt1.1'!CJ29 = "", "", 'Raw_Data_pt1.1'!CJ29)</f>
        <v/>
      </c>
      <c r="AW27" s="99" t="str">
        <f>IF('Raw_Data_pt1.1'!CK29 = "", "", 'Raw_Data_pt1.1'!CK29)</f>
        <v/>
      </c>
      <c r="AX27" s="100" t="str">
        <f>IF('Raw_Data_pt1.1'!BV29 = "", "", 'Raw_Data_pt1.1'!BV29)</f>
        <v/>
      </c>
      <c r="AY27" s="100" t="str">
        <f>IF('Raw_Data_pt1.1'!CE29 = "", "", 'Raw_Data_pt1.1'!CE29)</f>
        <v/>
      </c>
      <c r="AZ27" s="100" t="str">
        <f>IF('Raw_Data_pt1.1'!CN29 = "", "", 'Raw_Data_pt1.1'!CN29)</f>
        <v/>
      </c>
      <c r="BA27" s="100" t="e">
        <f t="shared" si="0"/>
        <v>#VALUE!</v>
      </c>
      <c r="BB27" s="100" t="e">
        <f t="shared" si="1"/>
        <v>#VALUE!</v>
      </c>
      <c r="BC27" s="99" t="e">
        <f t="shared" si="4"/>
        <v>#VALUE!</v>
      </c>
    </row>
    <row r="28" spans="1:55">
      <c r="A28" s="99">
        <f>A27</f>
        <v>6</v>
      </c>
      <c r="B28" s="127" t="str">
        <f>B27</f>
        <v>BAF</v>
      </c>
      <c r="C28" s="100">
        <f t="shared" ref="C28:X28" si="114">C27</f>
        <v>1</v>
      </c>
      <c r="D28" s="99">
        <f t="shared" si="114"/>
        <v>0</v>
      </c>
      <c r="E28" s="101">
        <f t="shared" si="114"/>
        <v>1.1000000000000001</v>
      </c>
      <c r="F28" s="3">
        <f>F27</f>
        <v>2022</v>
      </c>
      <c r="G28" s="1">
        <f t="shared" ref="G28:G31" si="115">G27</f>
        <v>11</v>
      </c>
      <c r="H28" s="1">
        <f t="shared" ref="H28:H31" si="116">H27</f>
        <v>24</v>
      </c>
      <c r="I28" s="1">
        <f t="shared" ref="I28:I31" si="117">I27</f>
        <v>0</v>
      </c>
      <c r="J28" s="1">
        <f t="shared" ref="J28:J31" si="118">J27</f>
        <v>0</v>
      </c>
      <c r="K28" s="1">
        <f t="shared" ref="K28:K31" si="119">K27</f>
        <v>0</v>
      </c>
      <c r="L28" s="3">
        <f t="shared" ref="L28:L31" si="120">L27</f>
        <v>0</v>
      </c>
      <c r="M28" s="1">
        <f t="shared" ref="M28:M31" si="121">M27</f>
        <v>0</v>
      </c>
      <c r="N28" s="1">
        <f t="shared" ref="N28:N31" si="122">N27</f>
        <v>0</v>
      </c>
      <c r="O28" s="1">
        <f t="shared" ref="O28:O31" si="123">O27</f>
        <v>0</v>
      </c>
      <c r="P28" s="1">
        <f t="shared" ref="P28:P31" si="124">P27</f>
        <v>0</v>
      </c>
      <c r="Q28" s="2">
        <f t="shared" ref="Q28:Q31" si="125">Q27</f>
        <v>0</v>
      </c>
      <c r="R28" s="100">
        <f t="shared" si="114"/>
        <v>2</v>
      </c>
      <c r="S28" s="100">
        <f t="shared" si="114"/>
        <v>4</v>
      </c>
      <c r="T28" s="100">
        <f t="shared" si="114"/>
        <v>2003</v>
      </c>
      <c r="U28" s="100">
        <f t="shared" si="114"/>
        <v>2</v>
      </c>
      <c r="V28" s="100">
        <f>V27</f>
        <v>0</v>
      </c>
      <c r="W28" s="100">
        <f t="shared" si="114"/>
        <v>1</v>
      </c>
      <c r="X28" s="99">
        <f t="shared" si="114"/>
        <v>1</v>
      </c>
      <c r="Y28" s="101">
        <v>1</v>
      </c>
      <c r="Z28" s="100">
        <f>IF('Raw_Data_pt1.1'!AF30 = "", "", 'Raw_Data_pt1.1'!AF30)</f>
        <v>28</v>
      </c>
      <c r="AA28" s="100">
        <f>IF('Raw_Data_pt1.1'!AG30 = "", "", 'Raw_Data_pt1.1'!AG30)</f>
        <v>152</v>
      </c>
      <c r="AB28" s="100">
        <f>IF('Raw_Data_pt1.1'!AH30 = "", "", 'Raw_Data_pt1.1'!AH30)</f>
        <v>191</v>
      </c>
      <c r="AC28" s="99">
        <f>IF('Raw_Data_pt1.1'!AI30 = "", "", 'Raw_Data_pt1.1'!AI30)</f>
        <v>0.56699999999999995</v>
      </c>
      <c r="AD28" s="100">
        <f>IF('Raw_Data_pt1.1'!AL30 = "", "", 'Raw_Data_pt1.1'!AL30)</f>
        <v>44.1</v>
      </c>
      <c r="AE28" s="99">
        <f>IF('Raw_Data_pt1.1'!AM30 = "", "", 'Raw_Data_pt1.1'!AM30)</f>
        <v>10.9</v>
      </c>
      <c r="AF28" s="100">
        <f>IF('Raw_Data_pt1.1'!AN30 = "", "", 'Raw_Data_pt1.1'!AN30)</f>
        <v>28</v>
      </c>
      <c r="AG28" s="100">
        <f>IF('Raw_Data_pt1.1'!AO30 = "", "", 'Raw_Data_pt1.1'!AO30)</f>
        <v>153</v>
      </c>
      <c r="AH28" s="100">
        <f>IF('Raw_Data_pt1.1'!AP30 = "", "", 'Raw_Data_pt1.1'!AP30)</f>
        <v>106</v>
      </c>
      <c r="AI28" s="99">
        <f>IF('Raw_Data_pt1.1'!AQ30 = "", "", 'Raw_Data_pt1.1'!AQ30)</f>
        <v>0.56299999999999994</v>
      </c>
      <c r="AJ28" s="100">
        <f>IF('Raw_Data_pt1.1'!AT30 = "", "", 'Raw_Data_pt1.1'!AT30)</f>
        <v>43.8</v>
      </c>
      <c r="AK28" s="99">
        <f>IF('Raw_Data_pt1.1'!AU30 = "", "", 'Raw_Data_pt1.1'!AU30)</f>
        <v>14.5</v>
      </c>
      <c r="AL28" s="100">
        <f>IF('Raw_Data_pt1.1'!AV30 = "", "", 'Raw_Data_pt1.1'!AV30)</f>
        <v>29</v>
      </c>
      <c r="AM28" s="100">
        <f>IF('Raw_Data_pt1.1'!AW30 = "", "", 'Raw_Data_pt1.1'!AW30)</f>
        <v>150</v>
      </c>
      <c r="AN28" s="100">
        <f>IF('Raw_Data_pt1.1'!AX30 = "", "", 'Raw_Data_pt1.1'!AX30)</f>
        <v>186</v>
      </c>
      <c r="AO28" s="99">
        <f>IF('Raw_Data_pt1.1'!AY30 = "", "", 'Raw_Data_pt1.1'!AY30)</f>
        <v>0.56999999999999995</v>
      </c>
      <c r="AP28" s="100">
        <f>IF('Raw_Data_pt1.1'!BB30 = "", "", 'Raw_Data_pt1.1'!BB30)</f>
        <v>46.1</v>
      </c>
      <c r="AQ28" s="100">
        <f>IF('Raw_Data_pt1.1'!BC30 = "", "", 'Raw_Data_pt1.1'!BC30)</f>
        <v>11.3</v>
      </c>
      <c r="AR28" s="102" t="str">
        <f>IF('Raw_Data_pt1.1'!BR30 = "", "", 'Raw_Data_pt1.1'!BR30)</f>
        <v/>
      </c>
      <c r="AS28" s="99" t="str">
        <f>IF('Raw_Data_pt1.1'!BS30 = "", "", 'Raw_Data_pt1.1'!BS30)</f>
        <v/>
      </c>
      <c r="AT28" s="100" t="str">
        <f>IF('Raw_Data_pt1.1'!CA30 = "", "", 'Raw_Data_pt1.1'!CA30)</f>
        <v/>
      </c>
      <c r="AU28" s="99" t="str">
        <f>IF('Raw_Data_pt1.1'!CB30 = "", "", 'Raw_Data_pt1.1'!CB30)</f>
        <v/>
      </c>
      <c r="AV28" s="100" t="str">
        <f>IF('Raw_Data_pt1.1'!CJ30 = "", "", 'Raw_Data_pt1.1'!CJ30)</f>
        <v/>
      </c>
      <c r="AW28" s="99" t="str">
        <f>IF('Raw_Data_pt1.1'!CK30 = "", "", 'Raw_Data_pt1.1'!CK30)</f>
        <v/>
      </c>
      <c r="AX28" s="100" t="str">
        <f>IF('Raw_Data_pt1.1'!BV30 = "", "", 'Raw_Data_pt1.1'!BV30)</f>
        <v/>
      </c>
      <c r="AY28" s="100" t="str">
        <f>IF('Raw_Data_pt1.1'!CE30 = "", "", 'Raw_Data_pt1.1'!CE30)</f>
        <v/>
      </c>
      <c r="AZ28" s="100" t="str">
        <f>IF('Raw_Data_pt1.1'!CN30 = "", "", 'Raw_Data_pt1.1'!CN30)</f>
        <v/>
      </c>
      <c r="BA28" s="100" t="e">
        <f t="shared" si="0"/>
        <v>#VALUE!</v>
      </c>
      <c r="BB28" s="100" t="e">
        <f t="shared" si="1"/>
        <v>#VALUE!</v>
      </c>
      <c r="BC28" s="99" t="e">
        <f t="shared" si="4"/>
        <v>#VALUE!</v>
      </c>
    </row>
    <row r="29" spans="1:55">
      <c r="A29" s="99">
        <f t="shared" ref="A29:A31" si="126">A28</f>
        <v>6</v>
      </c>
      <c r="B29" s="127" t="str">
        <f>B28</f>
        <v>BAF</v>
      </c>
      <c r="C29" s="100">
        <f t="shared" ref="C29:C31" si="127">C28</f>
        <v>1</v>
      </c>
      <c r="D29" s="99">
        <f t="shared" ref="D29:D31" si="128">D28</f>
        <v>0</v>
      </c>
      <c r="E29" s="101">
        <f t="shared" ref="E29:F31" si="129">E28</f>
        <v>1.1000000000000001</v>
      </c>
      <c r="F29" s="3">
        <f t="shared" si="129"/>
        <v>2022</v>
      </c>
      <c r="G29" s="1">
        <f t="shared" si="115"/>
        <v>11</v>
      </c>
      <c r="H29" s="1">
        <f t="shared" si="116"/>
        <v>24</v>
      </c>
      <c r="I29" s="1">
        <f t="shared" si="117"/>
        <v>0</v>
      </c>
      <c r="J29" s="1">
        <f t="shared" si="118"/>
        <v>0</v>
      </c>
      <c r="K29" s="1">
        <f t="shared" si="119"/>
        <v>0</v>
      </c>
      <c r="L29" s="3">
        <f t="shared" si="120"/>
        <v>0</v>
      </c>
      <c r="M29" s="1">
        <f t="shared" si="121"/>
        <v>0</v>
      </c>
      <c r="N29" s="1">
        <f t="shared" si="122"/>
        <v>0</v>
      </c>
      <c r="O29" s="1">
        <f t="shared" si="123"/>
        <v>0</v>
      </c>
      <c r="P29" s="1">
        <f t="shared" si="124"/>
        <v>0</v>
      </c>
      <c r="Q29" s="2">
        <f t="shared" si="125"/>
        <v>0</v>
      </c>
      <c r="R29" s="100">
        <f t="shared" ref="R29:R31" si="130">R28</f>
        <v>2</v>
      </c>
      <c r="S29" s="100">
        <f t="shared" ref="S29:S31" si="131">S28</f>
        <v>4</v>
      </c>
      <c r="T29" s="100">
        <f t="shared" ref="T29:T31" si="132">T28</f>
        <v>2003</v>
      </c>
      <c r="U29" s="100">
        <f t="shared" ref="U29:U31" si="133">U28</f>
        <v>2</v>
      </c>
      <c r="V29" s="100">
        <f>V27</f>
        <v>0</v>
      </c>
      <c r="W29" s="100">
        <f t="shared" ref="W29:W31" si="134">W28</f>
        <v>1</v>
      </c>
      <c r="X29" s="99">
        <f t="shared" ref="X29:X31" si="135">X28</f>
        <v>1</v>
      </c>
      <c r="Y29" s="101">
        <v>1</v>
      </c>
      <c r="Z29" s="100">
        <f>IF('Raw_Data_pt1.1'!AF31 = "", "", 'Raw_Data_pt1.1'!AF31)</f>
        <v>28</v>
      </c>
      <c r="AA29" s="100">
        <f>IF('Raw_Data_pt1.1'!AG31 = "", "", 'Raw_Data_pt1.1'!AG31)</f>
        <v>152</v>
      </c>
      <c r="AB29" s="100">
        <f>IF('Raw_Data_pt1.1'!AH31 = "", "", 'Raw_Data_pt1.1'!AH31)</f>
        <v>150</v>
      </c>
      <c r="AC29" s="99">
        <f>IF('Raw_Data_pt1.1'!AI31 = "", "", 'Raw_Data_pt1.1'!AI31)</f>
        <v>0.56699999999999995</v>
      </c>
      <c r="AD29" s="100">
        <f>IF('Raw_Data_pt1.1'!AL31 = "", "", 'Raw_Data_pt1.1'!AL31)</f>
        <v>47.5</v>
      </c>
      <c r="AE29" s="99">
        <f>IF('Raw_Data_pt1.1'!AM31 = "", "", 'Raw_Data_pt1.1'!AM31)</f>
        <v>9</v>
      </c>
      <c r="AF29" s="100">
        <f>IF('Raw_Data_pt1.1'!AN31 = "", "", 'Raw_Data_pt1.1'!AN31)</f>
        <v>29</v>
      </c>
      <c r="AG29" s="100">
        <f>IF('Raw_Data_pt1.1'!AO31 = "", "", 'Raw_Data_pt1.1'!AO31)</f>
        <v>145</v>
      </c>
      <c r="AH29" s="100">
        <f>IF('Raw_Data_pt1.1'!AP31 = "", "", 'Raw_Data_pt1.1'!AP31)</f>
        <v>150</v>
      </c>
      <c r="AI29" s="99">
        <f>IF('Raw_Data_pt1.1'!AQ31 = "", "", 'Raw_Data_pt1.1'!AQ31)</f>
        <v>0.58499999999999996</v>
      </c>
      <c r="AJ29" s="100">
        <f>IF('Raw_Data_pt1.1'!AT31 = "", "", 'Raw_Data_pt1.1'!AT31)</f>
        <v>44.1</v>
      </c>
      <c r="AK29" s="99">
        <f>IF('Raw_Data_pt1.1'!AU31 = "", "", 'Raw_Data_pt1.1'!AU31)</f>
        <v>15.2</v>
      </c>
      <c r="AL29" s="100">
        <f>IF('Raw_Data_pt1.1'!AV31 = "", "", 'Raw_Data_pt1.1'!AV31)</f>
        <v>29</v>
      </c>
      <c r="AM29" s="100">
        <f>IF('Raw_Data_pt1.1'!AW31 = "", "", 'Raw_Data_pt1.1'!AW31)</f>
        <v>146</v>
      </c>
      <c r="AN29" s="100">
        <f>IF('Raw_Data_pt1.1'!AX31 = "", "", 'Raw_Data_pt1.1'!AX31)</f>
        <v>144</v>
      </c>
      <c r="AO29" s="99">
        <f>IF('Raw_Data_pt1.1'!AY31 = "", "", 'Raw_Data_pt1.1'!AY31)</f>
        <v>0.58199999999999996</v>
      </c>
      <c r="AP29" s="100">
        <f>IF('Raw_Data_pt1.1'!BB31 = "", "", 'Raw_Data_pt1.1'!BB31)</f>
        <v>45.2</v>
      </c>
      <c r="AQ29" s="100">
        <f>IF('Raw_Data_pt1.1'!BC31 = "", "", 'Raw_Data_pt1.1'!BC31)</f>
        <v>15</v>
      </c>
      <c r="AR29" s="102" t="str">
        <f>IF('Raw_Data_pt1.1'!BR31 = "", "", 'Raw_Data_pt1.1'!BR31)</f>
        <v/>
      </c>
      <c r="AS29" s="99" t="str">
        <f>IF('Raw_Data_pt1.1'!BS31 = "", "", 'Raw_Data_pt1.1'!BS31)</f>
        <v/>
      </c>
      <c r="AT29" s="100" t="str">
        <f>IF('Raw_Data_pt1.1'!CA31 = "", "", 'Raw_Data_pt1.1'!CA31)</f>
        <v/>
      </c>
      <c r="AU29" s="99" t="str">
        <f>IF('Raw_Data_pt1.1'!CB31 = "", "", 'Raw_Data_pt1.1'!CB31)</f>
        <v/>
      </c>
      <c r="AV29" s="100" t="str">
        <f>IF('Raw_Data_pt1.1'!CJ31 = "", "", 'Raw_Data_pt1.1'!CJ31)</f>
        <v/>
      </c>
      <c r="AW29" s="99" t="str">
        <f>IF('Raw_Data_pt1.1'!CK31 = "", "", 'Raw_Data_pt1.1'!CK31)</f>
        <v/>
      </c>
      <c r="AX29" s="100" t="str">
        <f>IF('Raw_Data_pt1.1'!BV31 = "", "", 'Raw_Data_pt1.1'!BV31)</f>
        <v/>
      </c>
      <c r="AY29" s="100" t="str">
        <f>IF('Raw_Data_pt1.1'!CE31 = "", "", 'Raw_Data_pt1.1'!CE31)</f>
        <v/>
      </c>
      <c r="AZ29" s="100" t="str">
        <f>IF('Raw_Data_pt1.1'!CN31 = "", "", 'Raw_Data_pt1.1'!CN31)</f>
        <v/>
      </c>
      <c r="BA29" s="100" t="e">
        <f t="shared" si="0"/>
        <v>#VALUE!</v>
      </c>
      <c r="BB29" s="100" t="e">
        <f t="shared" si="1"/>
        <v>#VALUE!</v>
      </c>
      <c r="BC29" s="99" t="e">
        <f t="shared" si="4"/>
        <v>#VALUE!</v>
      </c>
    </row>
    <row r="30" spans="1:55">
      <c r="A30" s="99">
        <f t="shared" si="126"/>
        <v>6</v>
      </c>
      <c r="B30" s="127" t="str">
        <f>B29</f>
        <v>BAF</v>
      </c>
      <c r="C30" s="100">
        <f t="shared" si="127"/>
        <v>1</v>
      </c>
      <c r="D30" s="99">
        <f t="shared" si="128"/>
        <v>0</v>
      </c>
      <c r="E30" s="101">
        <f t="shared" si="129"/>
        <v>1.1000000000000001</v>
      </c>
      <c r="F30" s="3">
        <f t="shared" si="129"/>
        <v>2022</v>
      </c>
      <c r="G30" s="1">
        <f t="shared" si="115"/>
        <v>11</v>
      </c>
      <c r="H30" s="1">
        <f t="shared" si="116"/>
        <v>24</v>
      </c>
      <c r="I30" s="1">
        <f t="shared" si="117"/>
        <v>0</v>
      </c>
      <c r="J30" s="1">
        <f t="shared" si="118"/>
        <v>0</v>
      </c>
      <c r="K30" s="1">
        <f t="shared" si="119"/>
        <v>0</v>
      </c>
      <c r="L30" s="3">
        <f t="shared" si="120"/>
        <v>0</v>
      </c>
      <c r="M30" s="1">
        <f t="shared" si="121"/>
        <v>0</v>
      </c>
      <c r="N30" s="1">
        <f t="shared" si="122"/>
        <v>0</v>
      </c>
      <c r="O30" s="1">
        <f t="shared" si="123"/>
        <v>0</v>
      </c>
      <c r="P30" s="1">
        <f t="shared" si="124"/>
        <v>0</v>
      </c>
      <c r="Q30" s="2">
        <f t="shared" si="125"/>
        <v>0</v>
      </c>
      <c r="R30" s="100">
        <f t="shared" si="130"/>
        <v>2</v>
      </c>
      <c r="S30" s="100">
        <f t="shared" si="131"/>
        <v>4</v>
      </c>
      <c r="T30" s="100">
        <f t="shared" si="132"/>
        <v>2003</v>
      </c>
      <c r="U30" s="100">
        <f t="shared" si="133"/>
        <v>2</v>
      </c>
      <c r="V30" s="100">
        <f>V27</f>
        <v>0</v>
      </c>
      <c r="W30" s="100">
        <f t="shared" si="134"/>
        <v>1</v>
      </c>
      <c r="X30" s="99">
        <f t="shared" si="135"/>
        <v>1</v>
      </c>
      <c r="Y30" s="101">
        <v>1</v>
      </c>
      <c r="Z30" s="100">
        <f>IF('Raw_Data_pt1.1'!AF32 = "", "", 'Raw_Data_pt1.1'!AF32)</f>
        <v>28</v>
      </c>
      <c r="AA30" s="100">
        <f>IF('Raw_Data_pt1.1'!AG32 = "", "", 'Raw_Data_pt1.1'!AG32)</f>
        <v>153</v>
      </c>
      <c r="AB30" s="100">
        <f>IF('Raw_Data_pt1.1'!AH32 = "", "", 'Raw_Data_pt1.1'!AH32)</f>
        <v>164</v>
      </c>
      <c r="AC30" s="99">
        <f>IF('Raw_Data_pt1.1'!AI32 = "", "", 'Raw_Data_pt1.1'!AI32)</f>
        <v>0.56200000000000006</v>
      </c>
      <c r="AD30" s="100">
        <f>IF('Raw_Data_pt1.1'!AL32 = "", "", 'Raw_Data_pt1.1'!AL32)</f>
        <v>44.7</v>
      </c>
      <c r="AE30" s="99">
        <f>IF('Raw_Data_pt1.1'!AM32 = "", "", 'Raw_Data_pt1.1'!AM32)</f>
        <v>12.2</v>
      </c>
      <c r="AF30" s="100">
        <f>IF('Raw_Data_pt1.1'!AN32 = "", "", 'Raw_Data_pt1.1'!AN32)</f>
        <v>28</v>
      </c>
      <c r="AG30" s="100">
        <f>IF('Raw_Data_pt1.1'!AO32 = "", "", 'Raw_Data_pt1.1'!AO32)</f>
        <v>156</v>
      </c>
      <c r="AH30" s="100">
        <f>IF('Raw_Data_pt1.1'!AP32 = "", "", 'Raw_Data_pt1.1'!AP32)</f>
        <v>197</v>
      </c>
      <c r="AI30" s="99">
        <f>IF('Raw_Data_pt1.1'!AQ32 = "", "", 'Raw_Data_pt1.1'!AQ32)</f>
        <v>0.55300000000000005</v>
      </c>
      <c r="AJ30" s="100">
        <f>IF('Raw_Data_pt1.1'!AT32 = "", "", 'Raw_Data_pt1.1'!AT32)</f>
        <v>45.2</v>
      </c>
      <c r="AK30" s="99">
        <f>IF('Raw_Data_pt1.1'!AU32 = "", "", 'Raw_Data_pt1.1'!AU32)</f>
        <v>14.3</v>
      </c>
      <c r="AL30" s="100">
        <f>IF('Raw_Data_pt1.1'!AV32 = "", "", 'Raw_Data_pt1.1'!AV32)</f>
        <v>29</v>
      </c>
      <c r="AM30" s="100">
        <f>IF('Raw_Data_pt1.1'!AW32 = "", "", 'Raw_Data_pt1.1'!AW32)</f>
        <v>148</v>
      </c>
      <c r="AN30" s="100">
        <f>IF('Raw_Data_pt1.1'!AX32 = "", "", 'Raw_Data_pt1.1'!AX32)</f>
        <v>169</v>
      </c>
      <c r="AO30" s="99">
        <f>IF('Raw_Data_pt1.1'!AY32 = "", "", 'Raw_Data_pt1.1'!AY32)</f>
        <v>0.57699999999999996</v>
      </c>
      <c r="AP30" s="100">
        <f>IF('Raw_Data_pt1.1'!BB32 = "", "", 'Raw_Data_pt1.1'!BB32)</f>
        <v>45.2</v>
      </c>
      <c r="AQ30" s="100">
        <f>IF('Raw_Data_pt1.1'!BC32 = "", "", 'Raw_Data_pt1.1'!BC32)</f>
        <v>11.6</v>
      </c>
      <c r="AR30" s="102" t="str">
        <f>IF('Raw_Data_pt1.1'!BR32 = "", "", 'Raw_Data_pt1.1'!BR32)</f>
        <v/>
      </c>
      <c r="AS30" s="99" t="str">
        <f>IF('Raw_Data_pt1.1'!BS32 = "", "", 'Raw_Data_pt1.1'!BS32)</f>
        <v/>
      </c>
      <c r="AT30" s="100" t="str">
        <f>IF('Raw_Data_pt1.1'!CA32 = "", "", 'Raw_Data_pt1.1'!CA32)</f>
        <v/>
      </c>
      <c r="AU30" s="99" t="str">
        <f>IF('Raw_Data_pt1.1'!CB32 = "", "", 'Raw_Data_pt1.1'!CB32)</f>
        <v/>
      </c>
      <c r="AV30" s="100" t="str">
        <f>IF('Raw_Data_pt1.1'!CJ32 = "", "", 'Raw_Data_pt1.1'!CJ32)</f>
        <v/>
      </c>
      <c r="AW30" s="99" t="str">
        <f>IF('Raw_Data_pt1.1'!CK32 = "", "", 'Raw_Data_pt1.1'!CK32)</f>
        <v/>
      </c>
      <c r="AX30" s="100" t="str">
        <f>IF('Raw_Data_pt1.1'!BV32 = "", "", 'Raw_Data_pt1.1'!BV32)</f>
        <v/>
      </c>
      <c r="AY30" s="100" t="str">
        <f>IF('Raw_Data_pt1.1'!CE32 = "", "", 'Raw_Data_pt1.1'!CE32)</f>
        <v/>
      </c>
      <c r="AZ30" s="100" t="str">
        <f>IF('Raw_Data_pt1.1'!CN32 = "", "", 'Raw_Data_pt1.1'!CN32)</f>
        <v/>
      </c>
      <c r="BA30" s="100" t="e">
        <f t="shared" si="0"/>
        <v>#VALUE!</v>
      </c>
      <c r="BB30" s="100" t="e">
        <f t="shared" si="1"/>
        <v>#VALUE!</v>
      </c>
      <c r="BC30" s="99" t="e">
        <f t="shared" si="4"/>
        <v>#VALUE!</v>
      </c>
    </row>
    <row r="31" spans="1:55" s="92" customFormat="1">
      <c r="A31" s="95">
        <f t="shared" si="126"/>
        <v>6</v>
      </c>
      <c r="B31" s="126" t="str">
        <f>B30</f>
        <v>BAF</v>
      </c>
      <c r="C31" s="96">
        <f t="shared" si="127"/>
        <v>1</v>
      </c>
      <c r="D31" s="95">
        <f t="shared" si="128"/>
        <v>0</v>
      </c>
      <c r="E31" s="97">
        <f t="shared" si="129"/>
        <v>1.1000000000000001</v>
      </c>
      <c r="F31" s="6">
        <f t="shared" si="129"/>
        <v>2022</v>
      </c>
      <c r="G31" s="5">
        <f t="shared" si="115"/>
        <v>11</v>
      </c>
      <c r="H31" s="5">
        <f t="shared" si="116"/>
        <v>24</v>
      </c>
      <c r="I31" s="5">
        <f t="shared" si="117"/>
        <v>0</v>
      </c>
      <c r="J31" s="5">
        <f t="shared" si="118"/>
        <v>0</v>
      </c>
      <c r="K31" s="5">
        <f t="shared" si="119"/>
        <v>0</v>
      </c>
      <c r="L31" s="6">
        <f t="shared" si="120"/>
        <v>0</v>
      </c>
      <c r="M31" s="5">
        <f t="shared" si="121"/>
        <v>0</v>
      </c>
      <c r="N31" s="5">
        <f t="shared" si="122"/>
        <v>0</v>
      </c>
      <c r="O31" s="5">
        <f t="shared" si="123"/>
        <v>0</v>
      </c>
      <c r="P31" s="5">
        <f t="shared" si="124"/>
        <v>0</v>
      </c>
      <c r="Q31" s="4">
        <f t="shared" si="125"/>
        <v>0</v>
      </c>
      <c r="R31" s="96">
        <f t="shared" si="130"/>
        <v>2</v>
      </c>
      <c r="S31" s="96">
        <f t="shared" si="131"/>
        <v>4</v>
      </c>
      <c r="T31" s="96">
        <f t="shared" si="132"/>
        <v>2003</v>
      </c>
      <c r="U31" s="96">
        <f t="shared" si="133"/>
        <v>2</v>
      </c>
      <c r="V31" s="125">
        <f>V27</f>
        <v>0</v>
      </c>
      <c r="W31" s="96">
        <f t="shared" si="134"/>
        <v>1</v>
      </c>
      <c r="X31" s="95">
        <f t="shared" si="135"/>
        <v>1</v>
      </c>
      <c r="Y31" s="97">
        <v>1</v>
      </c>
      <c r="Z31" s="96">
        <f>IF('Raw_Data_pt1.1'!AF33 = "", "", 'Raw_Data_pt1.1'!AF33)</f>
        <v>28</v>
      </c>
      <c r="AA31" s="96">
        <f>IF('Raw_Data_pt1.1'!AG33 = "", "", 'Raw_Data_pt1.1'!AG33)</f>
        <v>152</v>
      </c>
      <c r="AB31" s="96">
        <f>IF('Raw_Data_pt1.1'!AH33 = "", "", 'Raw_Data_pt1.1'!AH33)</f>
        <v>196</v>
      </c>
      <c r="AC31" s="95">
        <f>IF('Raw_Data_pt1.1'!AI33 = "", "", 'Raw_Data_pt1.1'!AI33)</f>
        <v>0.56599999999999995</v>
      </c>
      <c r="AD31" s="96">
        <f>IF('Raw_Data_pt1.1'!AL33 = "", "", 'Raw_Data_pt1.1'!AL33)</f>
        <v>43.8</v>
      </c>
      <c r="AE31" s="95">
        <f>IF('Raw_Data_pt1.1'!AM33 = "", "", 'Raw_Data_pt1.1'!AM33)</f>
        <v>13.2</v>
      </c>
      <c r="AF31" s="96">
        <f>IF('Raw_Data_pt1.1'!AN33 = "", "", 'Raw_Data_pt1.1'!AN33)</f>
        <v>28</v>
      </c>
      <c r="AG31" s="96">
        <f>IF('Raw_Data_pt1.1'!AO33 = "", "", 'Raw_Data_pt1.1'!AO33)</f>
        <v>153</v>
      </c>
      <c r="AH31" s="96">
        <f>IF('Raw_Data_pt1.1'!AP33 = "", "", 'Raw_Data_pt1.1'!AP33)</f>
        <v>180</v>
      </c>
      <c r="AI31" s="95">
        <f>IF('Raw_Data_pt1.1'!AQ33 = "", "", 'Raw_Data_pt1.1'!AQ33)</f>
        <v>0.56299999999999994</v>
      </c>
      <c r="AJ31" s="96">
        <f>IF('Raw_Data_pt1.1'!AT33 = "", "", 'Raw_Data_pt1.1'!AT33)</f>
        <v>44.9</v>
      </c>
      <c r="AK31" s="95">
        <f>IF('Raw_Data_pt1.1'!AU33 = "", "", 'Raw_Data_pt1.1'!AU33)</f>
        <v>10.9</v>
      </c>
      <c r="AL31" s="96">
        <f>IF('Raw_Data_pt1.1'!AV33 = "", "", 'Raw_Data_pt1.1'!AV33)</f>
        <v>29</v>
      </c>
      <c r="AM31" s="96">
        <f>IF('Raw_Data_pt1.1'!AW33 = "", "", 'Raw_Data_pt1.1'!AW33)</f>
        <v>147</v>
      </c>
      <c r="AN31" s="96">
        <f>IF('Raw_Data_pt1.1'!AX33 = "", "", 'Raw_Data_pt1.1'!AX33)</f>
        <v>160</v>
      </c>
      <c r="AO31" s="95">
        <f>IF('Raw_Data_pt1.1'!AY33 = "", "", 'Raw_Data_pt1.1'!AY33)</f>
        <v>0.57999999999999996</v>
      </c>
      <c r="AP31" s="96">
        <f>IF('Raw_Data_pt1.1'!BB33 = "", "", 'Raw_Data_pt1.1'!BB33)</f>
        <v>45.8</v>
      </c>
      <c r="AQ31" s="96">
        <f>IF('Raw_Data_pt1.1'!BC33 = "", "", 'Raw_Data_pt1.1'!BC33)</f>
        <v>12.4</v>
      </c>
      <c r="AR31" s="98" t="str">
        <f>IF('Raw_Data_pt1.1'!BR33 = "", "", 'Raw_Data_pt1.1'!BR33)</f>
        <v/>
      </c>
      <c r="AS31" s="95" t="str">
        <f>IF('Raw_Data_pt1.1'!BS33 = "", "", 'Raw_Data_pt1.1'!BS33)</f>
        <v/>
      </c>
      <c r="AT31" s="96" t="str">
        <f>IF('Raw_Data_pt1.1'!CA33 = "", "", 'Raw_Data_pt1.1'!CA33)</f>
        <v/>
      </c>
      <c r="AU31" s="95" t="str">
        <f>IF('Raw_Data_pt1.1'!CB33 = "", "", 'Raw_Data_pt1.1'!CB33)</f>
        <v/>
      </c>
      <c r="AV31" s="96" t="str">
        <f>IF('Raw_Data_pt1.1'!CJ33 = "", "", 'Raw_Data_pt1.1'!CJ33)</f>
        <v/>
      </c>
      <c r="AW31" s="95" t="str">
        <f>IF('Raw_Data_pt1.1'!CK33 = "", "", 'Raw_Data_pt1.1'!CK33)</f>
        <v/>
      </c>
      <c r="AX31" s="96" t="str">
        <f>IF('Raw_Data_pt1.1'!BV33 = "", "", 'Raw_Data_pt1.1'!BV33)</f>
        <v/>
      </c>
      <c r="AY31" s="96" t="str">
        <f>IF('Raw_Data_pt1.1'!CE33 = "", "", 'Raw_Data_pt1.1'!CE33)</f>
        <v/>
      </c>
      <c r="AZ31" s="96" t="str">
        <f>IF('Raw_Data_pt1.1'!CN33 = "", "", 'Raw_Data_pt1.1'!CN33)</f>
        <v/>
      </c>
      <c r="BA31" s="96" t="e">
        <f t="shared" si="0"/>
        <v>#VALUE!</v>
      </c>
      <c r="BB31" s="96" t="e">
        <f t="shared" si="1"/>
        <v>#VALUE!</v>
      </c>
      <c r="BC31" s="95" t="e">
        <f t="shared" si="4"/>
        <v>#VALUE!</v>
      </c>
    </row>
    <row r="32" spans="1:55">
      <c r="A32" s="99">
        <f>'Raw_Data_pt1.1'!A34</f>
        <v>7</v>
      </c>
      <c r="B32" s="127" t="str">
        <f>'Raw_Data_pt1.1'!B34</f>
        <v>BAG</v>
      </c>
      <c r="C32" s="100">
        <f>IF('Raw_Data_pt1.1'!D34 = "",0, IF('Raw_Data_pt1.1'!D34 = "Y", 1, 0))</f>
        <v>1</v>
      </c>
      <c r="D32" s="99">
        <f>IF('Raw_Data_pt1.1'!E34 = "", 0, IF('Raw_Data_pt1.1'!E34 = "Y", 1, 0))</f>
        <v>0</v>
      </c>
      <c r="E32" s="101">
        <v>1.1000000000000001</v>
      </c>
      <c r="F32" s="69">
        <f>'Raw_Data_pt1.1'!F34</f>
        <v>2022</v>
      </c>
      <c r="G32" s="26">
        <f>'Raw_Data_pt1.1'!G34</f>
        <v>11</v>
      </c>
      <c r="H32" s="26">
        <f>'Raw_Data_pt1.1'!H34</f>
        <v>24</v>
      </c>
      <c r="I32" s="26">
        <f>'Raw_Data_pt1.1'!I34</f>
        <v>0</v>
      </c>
      <c r="J32" s="26">
        <f>'Raw_Data_pt1.1'!J34</f>
        <v>0</v>
      </c>
      <c r="K32" s="26">
        <f>'Raw_Data_pt1.1'!K34</f>
        <v>0</v>
      </c>
      <c r="L32" s="69">
        <f>'Raw_Data_pt1.1'!L34</f>
        <v>0</v>
      </c>
      <c r="M32" s="26">
        <f>'Raw_Data_pt1.1'!M34</f>
        <v>0</v>
      </c>
      <c r="N32" s="26">
        <f>'Raw_Data_pt1.1'!N34</f>
        <v>0</v>
      </c>
      <c r="O32" s="26">
        <f>'Raw_Data_pt1.1'!O34</f>
        <v>0</v>
      </c>
      <c r="P32" s="26">
        <f>'Raw_Data_pt1.1'!P34</f>
        <v>0</v>
      </c>
      <c r="Q32" s="25">
        <f>'Raw_Data_pt1.1'!Q34</f>
        <v>0</v>
      </c>
      <c r="R32" s="100">
        <f>IF('Raw_Data_pt1.1'!R34 = "", 0, 'Raw_Data_pt1.1'!R34)</f>
        <v>7</v>
      </c>
      <c r="S32" s="100">
        <f>IF(R32 = "",0, VLOOKUP(R32, Key!$A$23:$D$35, 4, FALSE))</f>
        <v>2</v>
      </c>
      <c r="T32" s="100">
        <f>IF('Raw_Data_pt1.1'!S34 = "", 0, 'Raw_Data_pt1.1'!S34)</f>
        <v>2002</v>
      </c>
      <c r="U32" s="100">
        <f>IF('Raw_Data_pt1.1'!U34 = "", 0, IF('Raw_Data_pt1.1'!U34 = "F", 1, IF('Raw_Data_pt1.1'!U34 = "M", 2, 3)))</f>
        <v>1</v>
      </c>
      <c r="V32" s="100">
        <f>IF(L32=0,0,IF(M32&gt;R32,L32-T32,L32-T32-1))</f>
        <v>0</v>
      </c>
      <c r="W32" s="100">
        <f>IF('Raw_Data_pt1.1'!Y34 = "", 0, VLOOKUP('Raw_Data_pt1.1'!Y34, Key!$A$2:$C$20, 3, TRUE))</f>
        <v>3</v>
      </c>
      <c r="X32" s="99">
        <f>IF('Raw_Data_pt1.1'!AC34 = "", 0, IF('Raw_Data_pt1.1'!AC34 = "P", 1, 0))</f>
        <v>1</v>
      </c>
      <c r="Y32" s="101">
        <v>1</v>
      </c>
      <c r="Z32" s="100">
        <f>IF('Raw_Data_pt1.1'!AF34 = "", "", 'Raw_Data_pt1.1'!AF34)</f>
        <v>29</v>
      </c>
      <c r="AA32" s="100">
        <f>IF('Raw_Data_pt1.1'!AG34 = "", "", 'Raw_Data_pt1.1'!AG34)</f>
        <v>148</v>
      </c>
      <c r="AB32" s="100">
        <f>IF('Raw_Data_pt1.1'!AH34 = "", "", 'Raw_Data_pt1.1'!AH34)</f>
        <v>153</v>
      </c>
      <c r="AC32" s="99">
        <f>IF('Raw_Data_pt1.1'!AI34 = "", "", 'Raw_Data_pt1.1'!AI34)</f>
        <v>0.57699999999999996</v>
      </c>
      <c r="AD32" s="100">
        <f>IF('Raw_Data_pt1.1'!AL34 = "", "", 'Raw_Data_pt1.1'!AL34)</f>
        <v>45.5</v>
      </c>
      <c r="AE32" s="99">
        <f>IF('Raw_Data_pt1.1'!AM34 = "", "", 'Raw_Data_pt1.1'!AM34)</f>
        <v>11.1</v>
      </c>
      <c r="AF32" s="100">
        <f>IF('Raw_Data_pt1.1'!AN34 = "", "", 'Raw_Data_pt1.1'!AN34)</f>
        <v>29</v>
      </c>
      <c r="AG32" s="100">
        <f>IF('Raw_Data_pt1.1'!AO34 = "", "", 'Raw_Data_pt1.1'!AO34)</f>
        <v>148</v>
      </c>
      <c r="AH32" s="100">
        <f>IF('Raw_Data_pt1.1'!AP34 = "", "", 'Raw_Data_pt1.1'!AP34)</f>
        <v>152</v>
      </c>
      <c r="AI32" s="99">
        <f>IF('Raw_Data_pt1.1'!AQ34 = "", "", 'Raw_Data_pt1.1'!AQ34)</f>
        <v>0.57699999999999996</v>
      </c>
      <c r="AJ32" s="100">
        <f>IF('Raw_Data_pt1.1'!AT34 = "", "", 'Raw_Data_pt1.1'!AT34)</f>
        <v>45.5</v>
      </c>
      <c r="AK32" s="99">
        <f>IF('Raw_Data_pt1.1'!AU34 = "", "", 'Raw_Data_pt1.1'!AU34)</f>
        <v>10.9</v>
      </c>
      <c r="AL32" s="100">
        <f>IF('Raw_Data_pt1.1'!AV34 = "", "", 'Raw_Data_pt1.1'!AV34)</f>
        <v>29</v>
      </c>
      <c r="AM32" s="100">
        <f>IF('Raw_Data_pt1.1'!AW34 = "", "", 'Raw_Data_pt1.1'!AW34)</f>
        <v>150</v>
      </c>
      <c r="AN32" s="100">
        <f>IF('Raw_Data_pt1.1'!AX34 = "", "", 'Raw_Data_pt1.1'!AX34)</f>
        <v>147</v>
      </c>
      <c r="AO32" s="99">
        <f>IF('Raw_Data_pt1.1'!AY34 = "", "", 'Raw_Data_pt1.1'!AY34)</f>
        <v>0.57299999999999995</v>
      </c>
      <c r="AP32" s="100">
        <f>IF('Raw_Data_pt1.1'!BB34 = "", "", 'Raw_Data_pt1.1'!BB34)</f>
        <v>45.2</v>
      </c>
      <c r="AQ32" s="100">
        <f>IF('Raw_Data_pt1.1'!BC34 = "", "", 'Raw_Data_pt1.1'!BC34)</f>
        <v>10.199999999999999</v>
      </c>
      <c r="AR32" s="102" t="str">
        <f>IF('Raw_Data_pt1.1'!BR34 = "", "", 'Raw_Data_pt1.1'!BR34)</f>
        <v/>
      </c>
      <c r="AS32" s="99" t="str">
        <f>IF('Raw_Data_pt1.1'!BS34 = "", "", 'Raw_Data_pt1.1'!BS34)</f>
        <v/>
      </c>
      <c r="AT32" s="100" t="str">
        <f>IF('Raw_Data_pt1.1'!CA34 = "", "", 'Raw_Data_pt1.1'!CA34)</f>
        <v/>
      </c>
      <c r="AU32" s="99" t="str">
        <f>IF('Raw_Data_pt1.1'!CB34 = "", "", 'Raw_Data_pt1.1'!CB34)</f>
        <v/>
      </c>
      <c r="AV32" s="100" t="str">
        <f>IF('Raw_Data_pt1.1'!CJ34 = "", "", 'Raw_Data_pt1.1'!CJ34)</f>
        <v/>
      </c>
      <c r="AW32" s="99" t="str">
        <f>IF('Raw_Data_pt1.1'!CK34 = "", "", 'Raw_Data_pt1.1'!CK34)</f>
        <v/>
      </c>
      <c r="AX32" s="100" t="str">
        <f>IF('Raw_Data_pt1.1'!BV34 = "", "", 'Raw_Data_pt1.1'!BV34)</f>
        <v/>
      </c>
      <c r="AY32" s="100" t="str">
        <f>IF('Raw_Data_pt1.1'!CE34 = "", "", 'Raw_Data_pt1.1'!CE34)</f>
        <v/>
      </c>
      <c r="AZ32" s="100" t="str">
        <f>IF('Raw_Data_pt1.1'!CN34 = "", "", 'Raw_Data_pt1.1'!CN34)</f>
        <v/>
      </c>
      <c r="BA32" s="100" t="e">
        <f t="shared" si="0"/>
        <v>#VALUE!</v>
      </c>
      <c r="BB32" s="100" t="e">
        <f t="shared" si="1"/>
        <v>#VALUE!</v>
      </c>
      <c r="BC32" s="99" t="e">
        <f t="shared" si="4"/>
        <v>#VALUE!</v>
      </c>
    </row>
    <row r="33" spans="1:55">
      <c r="A33" s="99">
        <f>A32</f>
        <v>7</v>
      </c>
      <c r="B33" s="127" t="str">
        <f>B32</f>
        <v>BAG</v>
      </c>
      <c r="C33" s="100">
        <f t="shared" ref="C33:X33" si="136">C32</f>
        <v>1</v>
      </c>
      <c r="D33" s="99">
        <f t="shared" si="136"/>
        <v>0</v>
      </c>
      <c r="E33" s="101">
        <f t="shared" si="136"/>
        <v>1.1000000000000001</v>
      </c>
      <c r="F33" s="3">
        <f>F32</f>
        <v>2022</v>
      </c>
      <c r="G33" s="1">
        <f t="shared" ref="G33:G36" si="137">G32</f>
        <v>11</v>
      </c>
      <c r="H33" s="1">
        <f t="shared" ref="H33:H36" si="138">H32</f>
        <v>24</v>
      </c>
      <c r="I33" s="1">
        <f t="shared" ref="I33:I36" si="139">I32</f>
        <v>0</v>
      </c>
      <c r="J33" s="1">
        <f t="shared" ref="J33:J36" si="140">J32</f>
        <v>0</v>
      </c>
      <c r="K33" s="1">
        <f t="shared" ref="K33:K36" si="141">K32</f>
        <v>0</v>
      </c>
      <c r="L33" s="3">
        <f t="shared" ref="L33:L36" si="142">L32</f>
        <v>0</v>
      </c>
      <c r="M33" s="1">
        <f t="shared" ref="M33:M36" si="143">M32</f>
        <v>0</v>
      </c>
      <c r="N33" s="1">
        <f t="shared" ref="N33:N36" si="144">N32</f>
        <v>0</v>
      </c>
      <c r="O33" s="1">
        <f t="shared" ref="O33:O36" si="145">O32</f>
        <v>0</v>
      </c>
      <c r="P33" s="1">
        <f t="shared" ref="P33:P36" si="146">P32</f>
        <v>0</v>
      </c>
      <c r="Q33" s="2">
        <f t="shared" ref="Q33:Q36" si="147">Q32</f>
        <v>0</v>
      </c>
      <c r="R33" s="100">
        <f t="shared" si="136"/>
        <v>7</v>
      </c>
      <c r="S33" s="100">
        <f t="shared" si="136"/>
        <v>2</v>
      </c>
      <c r="T33" s="100">
        <f t="shared" si="136"/>
        <v>2002</v>
      </c>
      <c r="U33" s="100">
        <f t="shared" si="136"/>
        <v>1</v>
      </c>
      <c r="V33" s="100">
        <f>V32</f>
        <v>0</v>
      </c>
      <c r="W33" s="100">
        <f t="shared" si="136"/>
        <v>3</v>
      </c>
      <c r="X33" s="99">
        <f t="shared" si="136"/>
        <v>1</v>
      </c>
      <c r="Y33" s="101">
        <v>1</v>
      </c>
      <c r="Z33" s="100">
        <f>IF('Raw_Data_pt1.1'!AF35 = "", "", 'Raw_Data_pt1.1'!AF35)</f>
        <v>28</v>
      </c>
      <c r="AA33" s="100">
        <f>IF('Raw_Data_pt1.1'!AG35 = "", "", 'Raw_Data_pt1.1'!AG35)</f>
        <v>153</v>
      </c>
      <c r="AB33" s="100">
        <f>IF('Raw_Data_pt1.1'!AH35 = "", "", 'Raw_Data_pt1.1'!AH35)</f>
        <v>117</v>
      </c>
      <c r="AC33" s="99">
        <f>IF('Raw_Data_pt1.1'!AI35 = "", "", 'Raw_Data_pt1.1'!AI35)</f>
        <v>0.56299999999999994</v>
      </c>
      <c r="AD33" s="100">
        <f>IF('Raw_Data_pt1.1'!AL35 = "", "", 'Raw_Data_pt1.1'!AL35)</f>
        <v>46.1</v>
      </c>
      <c r="AE33" s="99">
        <f>IF('Raw_Data_pt1.1'!AM35 = "", "", 'Raw_Data_pt1.1'!AM35)</f>
        <v>10.8</v>
      </c>
      <c r="AF33" s="100">
        <f>IF('Raw_Data_pt1.1'!AN35 = "", "", 'Raw_Data_pt1.1'!AN35)</f>
        <v>29</v>
      </c>
      <c r="AG33" s="100">
        <f>IF('Raw_Data_pt1.1'!AO35 = "", "", 'Raw_Data_pt1.1'!AO35)</f>
        <v>148</v>
      </c>
      <c r="AH33" s="100">
        <f>IF('Raw_Data_pt1.1'!AP35 = "", "", 'Raw_Data_pt1.1'!AP35)</f>
        <v>142</v>
      </c>
      <c r="AI33" s="99">
        <f>IF('Raw_Data_pt1.1'!AQ35 = "", "", 'Raw_Data_pt1.1'!AQ35)</f>
        <v>0.57799999999999996</v>
      </c>
      <c r="AJ33" s="100">
        <f>IF('Raw_Data_pt1.1'!AT35 = "", "", 'Raw_Data_pt1.1'!AT35)</f>
        <v>46.1</v>
      </c>
      <c r="AK33" s="99">
        <f>IF('Raw_Data_pt1.1'!AU35 = "", "", 'Raw_Data_pt1.1'!AU35)</f>
        <v>10.9</v>
      </c>
      <c r="AL33" s="100">
        <f>IF('Raw_Data_pt1.1'!AV35 = "", "", 'Raw_Data_pt1.1'!AV35)</f>
        <v>29</v>
      </c>
      <c r="AM33" s="100">
        <f>IF('Raw_Data_pt1.1'!AW35 = "", "", 'Raw_Data_pt1.1'!AW35)</f>
        <v>146</v>
      </c>
      <c r="AN33" s="100">
        <f>IF('Raw_Data_pt1.1'!AX35 = "", "", 'Raw_Data_pt1.1'!AX35)</f>
        <v>153</v>
      </c>
      <c r="AO33" s="99">
        <f>IF('Raw_Data_pt1.1'!AY35 = "", "", 'Raw_Data_pt1.1'!AY35)</f>
        <v>0.58299999999999996</v>
      </c>
      <c r="AP33" s="100">
        <f>IF('Raw_Data_pt1.1'!BB35 = "", "", 'Raw_Data_pt1.1'!BB35)</f>
        <v>47.2</v>
      </c>
      <c r="AQ33" s="100">
        <f>IF('Raw_Data_pt1.1'!BC35 = "", "", 'Raw_Data_pt1.1'!BC35)</f>
        <v>10.6</v>
      </c>
      <c r="AR33" s="102" t="str">
        <f>IF('Raw_Data_pt1.1'!BR35 = "", "", 'Raw_Data_pt1.1'!BR35)</f>
        <v/>
      </c>
      <c r="AS33" s="99" t="str">
        <f>IF('Raw_Data_pt1.1'!BS35 = "", "", 'Raw_Data_pt1.1'!BS35)</f>
        <v/>
      </c>
      <c r="AT33" s="100" t="str">
        <f>IF('Raw_Data_pt1.1'!CA35 = "", "", 'Raw_Data_pt1.1'!CA35)</f>
        <v/>
      </c>
      <c r="AU33" s="99" t="str">
        <f>IF('Raw_Data_pt1.1'!CB35 = "", "", 'Raw_Data_pt1.1'!CB35)</f>
        <v/>
      </c>
      <c r="AV33" s="100" t="str">
        <f>IF('Raw_Data_pt1.1'!CJ35 = "", "", 'Raw_Data_pt1.1'!CJ35)</f>
        <v/>
      </c>
      <c r="AW33" s="99" t="str">
        <f>IF('Raw_Data_pt1.1'!CK35 = "", "", 'Raw_Data_pt1.1'!CK35)</f>
        <v/>
      </c>
      <c r="AX33" s="100" t="str">
        <f>IF('Raw_Data_pt1.1'!BV35 = "", "", 'Raw_Data_pt1.1'!BV35)</f>
        <v/>
      </c>
      <c r="AY33" s="100" t="str">
        <f>IF('Raw_Data_pt1.1'!CE35 = "", "", 'Raw_Data_pt1.1'!CE35)</f>
        <v/>
      </c>
      <c r="AZ33" s="100" t="str">
        <f>IF('Raw_Data_pt1.1'!CN35 = "", "", 'Raw_Data_pt1.1'!CN35)</f>
        <v/>
      </c>
      <c r="BA33" s="100" t="e">
        <f t="shared" si="0"/>
        <v>#VALUE!</v>
      </c>
      <c r="BB33" s="100" t="e">
        <f t="shared" si="1"/>
        <v>#VALUE!</v>
      </c>
      <c r="BC33" s="99" t="e">
        <f t="shared" si="4"/>
        <v>#VALUE!</v>
      </c>
    </row>
    <row r="34" spans="1:55">
      <c r="A34" s="99">
        <f t="shared" ref="A34:A36" si="148">A33</f>
        <v>7</v>
      </c>
      <c r="B34" s="127" t="str">
        <f>B33</f>
        <v>BAG</v>
      </c>
      <c r="C34" s="100">
        <f t="shared" ref="C34:C36" si="149">C33</f>
        <v>1</v>
      </c>
      <c r="D34" s="99">
        <f t="shared" ref="D34:D36" si="150">D33</f>
        <v>0</v>
      </c>
      <c r="E34" s="101">
        <f t="shared" ref="E34:F36" si="151">E33</f>
        <v>1.1000000000000001</v>
      </c>
      <c r="F34" s="3">
        <f t="shared" si="151"/>
        <v>2022</v>
      </c>
      <c r="G34" s="1">
        <f t="shared" si="137"/>
        <v>11</v>
      </c>
      <c r="H34" s="1">
        <f t="shared" si="138"/>
        <v>24</v>
      </c>
      <c r="I34" s="1">
        <f t="shared" si="139"/>
        <v>0</v>
      </c>
      <c r="J34" s="1">
        <f t="shared" si="140"/>
        <v>0</v>
      </c>
      <c r="K34" s="1">
        <f t="shared" si="141"/>
        <v>0</v>
      </c>
      <c r="L34" s="3">
        <f t="shared" si="142"/>
        <v>0</v>
      </c>
      <c r="M34" s="1">
        <f t="shared" si="143"/>
        <v>0</v>
      </c>
      <c r="N34" s="1">
        <f t="shared" si="144"/>
        <v>0</v>
      </c>
      <c r="O34" s="1">
        <f t="shared" si="145"/>
        <v>0</v>
      </c>
      <c r="P34" s="1">
        <f t="shared" si="146"/>
        <v>0</v>
      </c>
      <c r="Q34" s="2">
        <f t="shared" si="147"/>
        <v>0</v>
      </c>
      <c r="R34" s="100">
        <f t="shared" ref="R34:R36" si="152">R33</f>
        <v>7</v>
      </c>
      <c r="S34" s="100">
        <f t="shared" ref="S34:S36" si="153">S33</f>
        <v>2</v>
      </c>
      <c r="T34" s="100">
        <f t="shared" ref="T34:T36" si="154">T33</f>
        <v>2002</v>
      </c>
      <c r="U34" s="100">
        <f t="shared" ref="U34:U36" si="155">U33</f>
        <v>1</v>
      </c>
      <c r="V34" s="100">
        <f>V32</f>
        <v>0</v>
      </c>
      <c r="W34" s="100">
        <f t="shared" ref="W34:W36" si="156">W33</f>
        <v>3</v>
      </c>
      <c r="X34" s="99">
        <f t="shared" ref="X34:X36" si="157">X33</f>
        <v>1</v>
      </c>
      <c r="Y34" s="101">
        <v>1</v>
      </c>
      <c r="Z34" s="100">
        <f>IF('Raw_Data_pt1.1'!AF36 = "", "", 'Raw_Data_pt1.1'!AF36)</f>
        <v>28</v>
      </c>
      <c r="AA34" s="100">
        <f>IF('Raw_Data_pt1.1'!AG36 = "", "", 'Raw_Data_pt1.1'!AG36)</f>
        <v>156</v>
      </c>
      <c r="AB34" s="100">
        <f>IF('Raw_Data_pt1.1'!AH36 = "", "", 'Raw_Data_pt1.1'!AH36)</f>
        <v>163</v>
      </c>
      <c r="AC34" s="99">
        <f>IF('Raw_Data_pt1.1'!AI36 = "", "", 'Raw_Data_pt1.1'!AI36)</f>
        <v>0.55300000000000005</v>
      </c>
      <c r="AD34" s="100">
        <f>IF('Raw_Data_pt1.1'!AL36 = "", "", 'Raw_Data_pt1.1'!AL36)</f>
        <v>45.5</v>
      </c>
      <c r="AE34" s="99">
        <f>IF('Raw_Data_pt1.1'!AM36 = "", "", 'Raw_Data_pt1.1'!AM36)</f>
        <v>9.4</v>
      </c>
      <c r="AF34" s="100">
        <f>IF('Raw_Data_pt1.1'!AN36 = "", "", 'Raw_Data_pt1.1'!AN36)</f>
        <v>30</v>
      </c>
      <c r="AG34" s="100">
        <f>IF('Raw_Data_pt1.1'!AO36 = "", "", 'Raw_Data_pt1.1'!AO36)</f>
        <v>141</v>
      </c>
      <c r="AH34" s="100">
        <f>IF('Raw_Data_pt1.1'!AP36 = "", "", 'Raw_Data_pt1.1'!AP36)</f>
        <v>150</v>
      </c>
      <c r="AI34" s="99">
        <f>IF('Raw_Data_pt1.1'!AQ36 = "", "", 'Raw_Data_pt1.1'!AQ36)</f>
        <v>0.59599999999999997</v>
      </c>
      <c r="AJ34" s="100">
        <f>IF('Raw_Data_pt1.1'!AT36 = "", "", 'Raw_Data_pt1.1'!AT36)</f>
        <v>45.2</v>
      </c>
      <c r="AK34" s="99">
        <f>IF('Raw_Data_pt1.1'!AU36 = "", "", 'Raw_Data_pt1.1'!AU36)</f>
        <v>11.1</v>
      </c>
      <c r="AL34" s="100">
        <f>IF('Raw_Data_pt1.1'!AV36 = "", "", 'Raw_Data_pt1.1'!AV36)</f>
        <v>30</v>
      </c>
      <c r="AM34" s="100">
        <f>IF('Raw_Data_pt1.1'!AW36 = "", "", 'Raw_Data_pt1.1'!AW36)</f>
        <v>142</v>
      </c>
      <c r="AN34" s="100">
        <f>IF('Raw_Data_pt1.1'!AX36 = "", "", 'Raw_Data_pt1.1'!AX36)</f>
        <v>135</v>
      </c>
      <c r="AO34" s="99">
        <f>IF('Raw_Data_pt1.1'!AY36 = "", "", 'Raw_Data_pt1.1'!AY36)</f>
        <v>0.59499999999999997</v>
      </c>
      <c r="AP34" s="100">
        <f>IF('Raw_Data_pt1.1'!BB36 = "", "", 'Raw_Data_pt1.1'!BB36)</f>
        <v>46.4</v>
      </c>
      <c r="AQ34" s="100">
        <f>IF('Raw_Data_pt1.1'!BC36 = "", "", 'Raw_Data_pt1.1'!BC36)</f>
        <v>10.9</v>
      </c>
      <c r="AR34" s="102" t="str">
        <f>IF('Raw_Data_pt1.1'!BR36 = "", "", 'Raw_Data_pt1.1'!BR36)</f>
        <v/>
      </c>
      <c r="AS34" s="99" t="str">
        <f>IF('Raw_Data_pt1.1'!BS36 = "", "", 'Raw_Data_pt1.1'!BS36)</f>
        <v/>
      </c>
      <c r="AT34" s="100" t="str">
        <f>IF('Raw_Data_pt1.1'!CA36 = "", "", 'Raw_Data_pt1.1'!CA36)</f>
        <v/>
      </c>
      <c r="AU34" s="99" t="str">
        <f>IF('Raw_Data_pt1.1'!CB36 = "", "", 'Raw_Data_pt1.1'!CB36)</f>
        <v/>
      </c>
      <c r="AV34" s="100" t="str">
        <f>IF('Raw_Data_pt1.1'!CJ36 = "", "", 'Raw_Data_pt1.1'!CJ36)</f>
        <v/>
      </c>
      <c r="AW34" s="99" t="str">
        <f>IF('Raw_Data_pt1.1'!CK36 = "", "", 'Raw_Data_pt1.1'!CK36)</f>
        <v/>
      </c>
      <c r="AX34" s="100" t="str">
        <f>IF('Raw_Data_pt1.1'!BV36 = "", "", 'Raw_Data_pt1.1'!BV36)</f>
        <v/>
      </c>
      <c r="AY34" s="100" t="str">
        <f>IF('Raw_Data_pt1.1'!CE36 = "", "", 'Raw_Data_pt1.1'!CE36)</f>
        <v/>
      </c>
      <c r="AZ34" s="100" t="str">
        <f>IF('Raw_Data_pt1.1'!CN36 = "", "", 'Raw_Data_pt1.1'!CN36)</f>
        <v/>
      </c>
      <c r="BA34" s="100" t="e">
        <f t="shared" si="0"/>
        <v>#VALUE!</v>
      </c>
      <c r="BB34" s="100" t="e">
        <f t="shared" si="1"/>
        <v>#VALUE!</v>
      </c>
      <c r="BC34" s="99" t="e">
        <f t="shared" si="4"/>
        <v>#VALUE!</v>
      </c>
    </row>
    <row r="35" spans="1:55">
      <c r="A35" s="99">
        <f t="shared" si="148"/>
        <v>7</v>
      </c>
      <c r="B35" s="127" t="str">
        <f>B34</f>
        <v>BAG</v>
      </c>
      <c r="C35" s="100">
        <f t="shared" si="149"/>
        <v>1</v>
      </c>
      <c r="D35" s="99">
        <f t="shared" si="150"/>
        <v>0</v>
      </c>
      <c r="E35" s="101">
        <f t="shared" si="151"/>
        <v>1.1000000000000001</v>
      </c>
      <c r="F35" s="3">
        <f t="shared" si="151"/>
        <v>2022</v>
      </c>
      <c r="G35" s="1">
        <f t="shared" si="137"/>
        <v>11</v>
      </c>
      <c r="H35" s="1">
        <f t="shared" si="138"/>
        <v>24</v>
      </c>
      <c r="I35" s="1">
        <f t="shared" si="139"/>
        <v>0</v>
      </c>
      <c r="J35" s="1">
        <f t="shared" si="140"/>
        <v>0</v>
      </c>
      <c r="K35" s="1">
        <f t="shared" si="141"/>
        <v>0</v>
      </c>
      <c r="L35" s="3">
        <f t="shared" si="142"/>
        <v>0</v>
      </c>
      <c r="M35" s="1">
        <f t="shared" si="143"/>
        <v>0</v>
      </c>
      <c r="N35" s="1">
        <f t="shared" si="144"/>
        <v>0</v>
      </c>
      <c r="O35" s="1">
        <f t="shared" si="145"/>
        <v>0</v>
      </c>
      <c r="P35" s="1">
        <f t="shared" si="146"/>
        <v>0</v>
      </c>
      <c r="Q35" s="2">
        <f t="shared" si="147"/>
        <v>0</v>
      </c>
      <c r="R35" s="100">
        <f t="shared" si="152"/>
        <v>7</v>
      </c>
      <c r="S35" s="100">
        <f t="shared" si="153"/>
        <v>2</v>
      </c>
      <c r="T35" s="100">
        <f t="shared" si="154"/>
        <v>2002</v>
      </c>
      <c r="U35" s="100">
        <f t="shared" si="155"/>
        <v>1</v>
      </c>
      <c r="V35" s="100">
        <f>V32</f>
        <v>0</v>
      </c>
      <c r="W35" s="100">
        <f t="shared" si="156"/>
        <v>3</v>
      </c>
      <c r="X35" s="99">
        <f t="shared" si="157"/>
        <v>1</v>
      </c>
      <c r="Y35" s="101">
        <v>1</v>
      </c>
      <c r="Z35" s="100">
        <f>IF('Raw_Data_pt1.1'!AF37 = "", "", 'Raw_Data_pt1.1'!AF37)</f>
        <v>30</v>
      </c>
      <c r="AA35" s="100">
        <f>IF('Raw_Data_pt1.1'!AG37 = "", "", 'Raw_Data_pt1.1'!AG37)</f>
        <v>141</v>
      </c>
      <c r="AB35" s="100">
        <f>IF('Raw_Data_pt1.1'!AH37 = "", "", 'Raw_Data_pt1.1'!AH37)</f>
        <v>124</v>
      </c>
      <c r="AC35" s="99">
        <f>IF('Raw_Data_pt1.1'!AI37 = "", "", 'Raw_Data_pt1.1'!AI37)</f>
        <v>0.59799999999999998</v>
      </c>
      <c r="AD35" s="100">
        <f>IF('Raw_Data_pt1.1'!AL37 = "", "", 'Raw_Data_pt1.1'!AL37)</f>
        <v>45.5</v>
      </c>
      <c r="AE35" s="99">
        <f>IF('Raw_Data_pt1.1'!AM37 = "", "", 'Raw_Data_pt1.1'!AM37)</f>
        <v>10.8</v>
      </c>
      <c r="AF35" s="100">
        <f>IF('Raw_Data_pt1.1'!AN37 = "", "", 'Raw_Data_pt1.1'!AN37)</f>
        <v>28</v>
      </c>
      <c r="AG35" s="100">
        <f>IF('Raw_Data_pt1.1'!AO37 = "", "", 'Raw_Data_pt1.1'!AO37)</f>
        <v>152</v>
      </c>
      <c r="AH35" s="100">
        <f>IF('Raw_Data_pt1.1'!AP37 = "", "", 'Raw_Data_pt1.1'!AP37)</f>
        <v>179</v>
      </c>
      <c r="AI35" s="99">
        <f>IF('Raw_Data_pt1.1'!AQ37 = "", "", 'Raw_Data_pt1.1'!AQ37)</f>
        <v>0.56599999999999995</v>
      </c>
      <c r="AJ35" s="100">
        <f>IF('Raw_Data_pt1.1'!AT37 = "", "", 'Raw_Data_pt1.1'!AT37)</f>
        <v>46.9</v>
      </c>
      <c r="AK35" s="99">
        <f>IF('Raw_Data_pt1.1'!AU37 = "", "", 'Raw_Data_pt1.1'!AU37)</f>
        <v>10.8</v>
      </c>
      <c r="AL35" s="100">
        <f>IF('Raw_Data_pt1.1'!AV37 = "", "", 'Raw_Data_pt1.1'!AV37)</f>
        <v>29</v>
      </c>
      <c r="AM35" s="100">
        <f>IF('Raw_Data_pt1.1'!AW37 = "", "", 'Raw_Data_pt1.1'!AW37)</f>
        <v>146</v>
      </c>
      <c r="AN35" s="100">
        <f>IF('Raw_Data_pt1.1'!AX37 = "", "", 'Raw_Data_pt1.1'!AX37)</f>
        <v>135</v>
      </c>
      <c r="AO35" s="99">
        <f>IF('Raw_Data_pt1.1'!AY37 = "", "", 'Raw_Data_pt1.1'!AY37)</f>
        <v>0.58299999999999996</v>
      </c>
      <c r="AP35" s="100">
        <f>IF('Raw_Data_pt1.1'!BB37 = "", "", 'Raw_Data_pt1.1'!BB37)</f>
        <v>49.2</v>
      </c>
      <c r="AQ35" s="100">
        <f>IF('Raw_Data_pt1.1'!BC37 = "", "", 'Raw_Data_pt1.1'!BC37)</f>
        <v>10.4</v>
      </c>
      <c r="AR35" s="102" t="str">
        <f>IF('Raw_Data_pt1.1'!BR37 = "", "", 'Raw_Data_pt1.1'!BR37)</f>
        <v/>
      </c>
      <c r="AS35" s="99" t="str">
        <f>IF('Raw_Data_pt1.1'!BS37 = "", "", 'Raw_Data_pt1.1'!BS37)</f>
        <v/>
      </c>
      <c r="AT35" s="100" t="str">
        <f>IF('Raw_Data_pt1.1'!CA37 = "", "", 'Raw_Data_pt1.1'!CA37)</f>
        <v/>
      </c>
      <c r="AU35" s="99" t="str">
        <f>IF('Raw_Data_pt1.1'!CB37 = "", "", 'Raw_Data_pt1.1'!CB37)</f>
        <v/>
      </c>
      <c r="AV35" s="100" t="str">
        <f>IF('Raw_Data_pt1.1'!CJ37 = "", "", 'Raw_Data_pt1.1'!CJ37)</f>
        <v/>
      </c>
      <c r="AW35" s="99" t="str">
        <f>IF('Raw_Data_pt1.1'!CK37 = "", "", 'Raw_Data_pt1.1'!CK37)</f>
        <v/>
      </c>
      <c r="AX35" s="100" t="str">
        <f>IF('Raw_Data_pt1.1'!BV37 = "", "", 'Raw_Data_pt1.1'!BV37)</f>
        <v/>
      </c>
      <c r="AY35" s="100" t="str">
        <f>IF('Raw_Data_pt1.1'!CE37 = "", "", 'Raw_Data_pt1.1'!CE37)</f>
        <v/>
      </c>
      <c r="AZ35" s="100" t="str">
        <f>IF('Raw_Data_pt1.1'!CN37 = "", "", 'Raw_Data_pt1.1'!CN37)</f>
        <v/>
      </c>
      <c r="BA35" s="100" t="e">
        <f t="shared" si="0"/>
        <v>#VALUE!</v>
      </c>
      <c r="BB35" s="100" t="e">
        <f t="shared" si="1"/>
        <v>#VALUE!</v>
      </c>
      <c r="BC35" s="99" t="e">
        <f t="shared" si="4"/>
        <v>#VALUE!</v>
      </c>
    </row>
    <row r="36" spans="1:55" s="92" customFormat="1">
      <c r="A36" s="95">
        <f t="shared" si="148"/>
        <v>7</v>
      </c>
      <c r="B36" s="126" t="str">
        <f>B35</f>
        <v>BAG</v>
      </c>
      <c r="C36" s="96">
        <f t="shared" si="149"/>
        <v>1</v>
      </c>
      <c r="D36" s="95">
        <f t="shared" si="150"/>
        <v>0</v>
      </c>
      <c r="E36" s="97">
        <f t="shared" si="151"/>
        <v>1.1000000000000001</v>
      </c>
      <c r="F36" s="6">
        <f t="shared" si="151"/>
        <v>2022</v>
      </c>
      <c r="G36" s="5">
        <f t="shared" si="137"/>
        <v>11</v>
      </c>
      <c r="H36" s="5">
        <f t="shared" si="138"/>
        <v>24</v>
      </c>
      <c r="I36" s="5">
        <f t="shared" si="139"/>
        <v>0</v>
      </c>
      <c r="J36" s="5">
        <f t="shared" si="140"/>
        <v>0</v>
      </c>
      <c r="K36" s="5">
        <f t="shared" si="141"/>
        <v>0</v>
      </c>
      <c r="L36" s="6">
        <f t="shared" si="142"/>
        <v>0</v>
      </c>
      <c r="M36" s="5">
        <f t="shared" si="143"/>
        <v>0</v>
      </c>
      <c r="N36" s="5">
        <f t="shared" si="144"/>
        <v>0</v>
      </c>
      <c r="O36" s="5">
        <f t="shared" si="145"/>
        <v>0</v>
      </c>
      <c r="P36" s="5">
        <f t="shared" si="146"/>
        <v>0</v>
      </c>
      <c r="Q36" s="4">
        <f t="shared" si="147"/>
        <v>0</v>
      </c>
      <c r="R36" s="96">
        <f t="shared" si="152"/>
        <v>7</v>
      </c>
      <c r="S36" s="96">
        <f t="shared" si="153"/>
        <v>2</v>
      </c>
      <c r="T36" s="96">
        <f t="shared" si="154"/>
        <v>2002</v>
      </c>
      <c r="U36" s="96">
        <f t="shared" si="155"/>
        <v>1</v>
      </c>
      <c r="V36" s="125">
        <f>V32</f>
        <v>0</v>
      </c>
      <c r="W36" s="96">
        <f t="shared" si="156"/>
        <v>3</v>
      </c>
      <c r="X36" s="95">
        <f t="shared" si="157"/>
        <v>1</v>
      </c>
      <c r="Y36" s="97">
        <v>1</v>
      </c>
      <c r="Z36" s="96">
        <f>IF('Raw_Data_pt1.1'!AF38 = "", "", 'Raw_Data_pt1.1'!AF38)</f>
        <v>30</v>
      </c>
      <c r="AA36" s="96">
        <f>IF('Raw_Data_pt1.1'!AG38 = "", "", 'Raw_Data_pt1.1'!AG38)</f>
        <v>138</v>
      </c>
      <c r="AB36" s="96">
        <f>IF('Raw_Data_pt1.1'!AH38 = "", "", 'Raw_Data_pt1.1'!AH38)</f>
        <v>122</v>
      </c>
      <c r="AC36" s="95">
        <f>IF('Raw_Data_pt1.1'!AI38 = "", "", 'Raw_Data_pt1.1'!AI38)</f>
        <v>0.60599999999999998</v>
      </c>
      <c r="AD36" s="96">
        <f>IF('Raw_Data_pt1.1'!AL38 = "", "", 'Raw_Data_pt1.1'!AL38)</f>
        <v>43.8</v>
      </c>
      <c r="AE36" s="95">
        <f>IF('Raw_Data_pt1.1'!AM38 = "", "", 'Raw_Data_pt1.1'!AM38)</f>
        <v>11.1</v>
      </c>
      <c r="AF36" s="96">
        <f>IF('Raw_Data_pt1.1'!AN38 = "", "", 'Raw_Data_pt1.1'!AN38)</f>
        <v>29</v>
      </c>
      <c r="AG36" s="96">
        <f>IF('Raw_Data_pt1.1'!AO38 = "", "", 'Raw_Data_pt1.1'!AO38)</f>
        <v>146</v>
      </c>
      <c r="AH36" s="96">
        <f>IF('Raw_Data_pt1.1'!AP38 = "", "", 'Raw_Data_pt1.1'!AP38)</f>
        <v>168</v>
      </c>
      <c r="AI36" s="95">
        <f>IF('Raw_Data_pt1.1'!AQ38 = "", "", 'Raw_Data_pt1.1'!AQ38)</f>
        <v>0.58199999999999996</v>
      </c>
      <c r="AJ36" s="96">
        <f>IF('Raw_Data_pt1.1'!AT38 = "", "", 'Raw_Data_pt1.1'!AT38)</f>
        <v>44.9</v>
      </c>
      <c r="AK36" s="95">
        <f>IF('Raw_Data_pt1.1'!AU38 = "", "", 'Raw_Data_pt1.1'!AU38)</f>
        <v>11.8</v>
      </c>
      <c r="AL36" s="96">
        <f>IF('Raw_Data_pt1.1'!AV38 = "", "", 'Raw_Data_pt1.1'!AV38)</f>
        <v>29</v>
      </c>
      <c r="AM36" s="96">
        <f>IF('Raw_Data_pt1.1'!AW38 = "", "", 'Raw_Data_pt1.1'!AW38)</f>
        <v>146</v>
      </c>
      <c r="AN36" s="96">
        <f>IF('Raw_Data_pt1.1'!AX38 = "", "", 'Raw_Data_pt1.1'!AX38)</f>
        <v>151</v>
      </c>
      <c r="AO36" s="95">
        <f>IF('Raw_Data_pt1.1'!AY38 = "", "", 'Raw_Data_pt1.1'!AY38)</f>
        <v>0.58099999999999996</v>
      </c>
      <c r="AP36" s="96">
        <f>IF('Raw_Data_pt1.1'!BB38 = "", "", 'Raw_Data_pt1.1'!BB38)</f>
        <v>47.5</v>
      </c>
      <c r="AQ36" s="96">
        <f>IF('Raw_Data_pt1.1'!BC38 = "", "", 'Raw_Data_pt1.1'!BC38)</f>
        <v>10.9</v>
      </c>
      <c r="AR36" s="98" t="str">
        <f>IF('Raw_Data_pt1.1'!BR38 = "", "", 'Raw_Data_pt1.1'!BR38)</f>
        <v/>
      </c>
      <c r="AS36" s="95" t="str">
        <f>IF('Raw_Data_pt1.1'!BS38 = "", "", 'Raw_Data_pt1.1'!BS38)</f>
        <v/>
      </c>
      <c r="AT36" s="96" t="str">
        <f>IF('Raw_Data_pt1.1'!CA38 = "", "", 'Raw_Data_pt1.1'!CA38)</f>
        <v/>
      </c>
      <c r="AU36" s="95" t="str">
        <f>IF('Raw_Data_pt1.1'!CB38 = "", "", 'Raw_Data_pt1.1'!CB38)</f>
        <v/>
      </c>
      <c r="AV36" s="96" t="str">
        <f>IF('Raw_Data_pt1.1'!CJ38 = "", "", 'Raw_Data_pt1.1'!CJ38)</f>
        <v/>
      </c>
      <c r="AW36" s="95" t="str">
        <f>IF('Raw_Data_pt1.1'!CK38 = "", "", 'Raw_Data_pt1.1'!CK38)</f>
        <v/>
      </c>
      <c r="AX36" s="96" t="str">
        <f>IF('Raw_Data_pt1.1'!BV38 = "", "", 'Raw_Data_pt1.1'!BV38)</f>
        <v/>
      </c>
      <c r="AY36" s="96" t="str">
        <f>IF('Raw_Data_pt1.1'!CE38 = "", "", 'Raw_Data_pt1.1'!CE38)</f>
        <v/>
      </c>
      <c r="AZ36" s="96" t="str">
        <f>IF('Raw_Data_pt1.1'!CN38 = "", "", 'Raw_Data_pt1.1'!CN38)</f>
        <v/>
      </c>
      <c r="BA36" s="96" t="e">
        <f t="shared" si="0"/>
        <v>#VALUE!</v>
      </c>
      <c r="BB36" s="96" t="e">
        <f t="shared" si="1"/>
        <v>#VALUE!</v>
      </c>
      <c r="BC36" s="95" t="e">
        <f t="shared" si="4"/>
        <v>#VALUE!</v>
      </c>
    </row>
    <row r="37" spans="1:55">
      <c r="A37" s="99">
        <f>'Raw_Data_pt1.1'!A39</f>
        <v>8</v>
      </c>
      <c r="B37" s="127" t="str">
        <f>'Raw_Data_pt1.1'!B39</f>
        <v>BAH</v>
      </c>
      <c r="C37" s="100">
        <f>IF('Raw_Data_pt1.1'!D39 = "",0, IF('Raw_Data_pt1.1'!D39 = "Y", 1, 0))</f>
        <v>1</v>
      </c>
      <c r="D37" s="99">
        <f>IF('Raw_Data_pt1.1'!E39 = "", 0, IF('Raw_Data_pt1.1'!E39 = "Y", 1, 0))</f>
        <v>1</v>
      </c>
      <c r="E37" s="101">
        <v>1.1000000000000001</v>
      </c>
      <c r="F37" s="69">
        <f>'Raw_Data_pt1.1'!F39</f>
        <v>2022</v>
      </c>
      <c r="G37" s="26">
        <f>'Raw_Data_pt1.1'!G39</f>
        <v>11</v>
      </c>
      <c r="H37" s="26">
        <f>'Raw_Data_pt1.1'!H39</f>
        <v>24</v>
      </c>
      <c r="I37" s="26">
        <f>'Raw_Data_pt1.1'!I39</f>
        <v>0</v>
      </c>
      <c r="J37" s="26">
        <f>'Raw_Data_pt1.1'!J39</f>
        <v>0</v>
      </c>
      <c r="K37" s="26">
        <f>'Raw_Data_pt1.1'!K39</f>
        <v>0</v>
      </c>
      <c r="L37" s="69">
        <f>'Raw_Data_pt1.1'!L39</f>
        <v>2023</v>
      </c>
      <c r="M37" s="26">
        <f>'Raw_Data_pt1.1'!M39</f>
        <v>2</v>
      </c>
      <c r="N37" s="26">
        <f>'Raw_Data_pt1.1'!N39</f>
        <v>28</v>
      </c>
      <c r="O37" s="26">
        <f>'Raw_Data_pt1.1'!O39</f>
        <v>15</v>
      </c>
      <c r="P37" s="26">
        <f>'Raw_Data_pt1.1'!P39</f>
        <v>9</v>
      </c>
      <c r="Q37" s="25">
        <f>'Raw_Data_pt1.1'!Q39</f>
        <v>58</v>
      </c>
      <c r="R37" s="100">
        <f>IF('Raw_Data_pt1.1'!R39 = "", 0, 'Raw_Data_pt1.1'!R39)</f>
        <v>8</v>
      </c>
      <c r="S37" s="100">
        <f>IF(R37 = "",0, VLOOKUP(R37, Key!$A$23:$D$35, 4, FALSE))</f>
        <v>2</v>
      </c>
      <c r="T37" s="100">
        <f>IF('Raw_Data_pt1.1'!S39 = "", 0, 'Raw_Data_pt1.1'!S39)</f>
        <v>2000</v>
      </c>
      <c r="U37" s="100">
        <f>IF('Raw_Data_pt1.1'!U39 = "", 0, IF('Raw_Data_pt1.1'!U39 = "F", 1, IF('Raw_Data_pt1.1'!U39 = "M", 2, 3)))</f>
        <v>2</v>
      </c>
      <c r="V37" s="100">
        <f>IF(L37=0,0,IF(M37&gt;R37,L37-T37,L37-T37-1))</f>
        <v>22</v>
      </c>
      <c r="W37" s="100">
        <f>IF('Raw_Data_pt1.1'!Y39 = "", 0, VLOOKUP('Raw_Data_pt1.1'!Y39, Key!$A$2:$C$20, 3, TRUE))</f>
        <v>1</v>
      </c>
      <c r="X37" s="99">
        <f>IF('Raw_Data_pt1.1'!AC39 = "", 0, IF('Raw_Data_pt1.1'!AC39 = "P", 1, 0))</f>
        <v>1</v>
      </c>
      <c r="Y37" s="101">
        <v>1</v>
      </c>
      <c r="Z37" s="100">
        <f>IF('Raw_Data_pt1.1'!AF39 = "", "", 'Raw_Data_pt1.1'!AF39)</f>
        <v>31</v>
      </c>
      <c r="AA37" s="100">
        <f>IF('Raw_Data_pt1.1'!AG39 = "", "", 'Raw_Data_pt1.1'!AG39)</f>
        <v>132</v>
      </c>
      <c r="AB37" s="100">
        <f>IF('Raw_Data_pt1.1'!AH39 = "", "", 'Raw_Data_pt1.1'!AH39)</f>
        <v>112</v>
      </c>
      <c r="AC37" s="99">
        <f>IF('Raw_Data_pt1.1'!AI39 = "", "", 'Raw_Data_pt1.1'!AI39)</f>
        <v>0.623</v>
      </c>
      <c r="AD37" s="100">
        <f>IF('Raw_Data_pt1.1'!AL39 = "", "", 'Raw_Data_pt1.1'!AL39)</f>
        <v>48.7</v>
      </c>
      <c r="AE37" s="99">
        <f>IF('Raw_Data_pt1.1'!AM39 = "", "", 'Raw_Data_pt1.1'!AM39)</f>
        <v>11.1</v>
      </c>
      <c r="AF37" s="100">
        <f>IF('Raw_Data_pt1.1'!AN39 = "", "", 'Raw_Data_pt1.1'!AN39)</f>
        <v>31</v>
      </c>
      <c r="AG37" s="100">
        <f>IF('Raw_Data_pt1.1'!AO39 = "", "", 'Raw_Data_pt1.1'!AO39)</f>
        <v>134</v>
      </c>
      <c r="AH37" s="100">
        <f>IF('Raw_Data_pt1.1'!AP39 = "", "", 'Raw_Data_pt1.1'!AP39)</f>
        <v>129</v>
      </c>
      <c r="AI37" s="99">
        <f>IF('Raw_Data_pt1.1'!AQ39 = "", "", 'Raw_Data_pt1.1'!AQ39)</f>
        <v>0.61599999999999999</v>
      </c>
      <c r="AJ37" s="100">
        <f>IF('Raw_Data_pt1.1'!AT39 = "", "", 'Raw_Data_pt1.1'!AT39)</f>
        <v>49</v>
      </c>
      <c r="AK37" s="99">
        <f>IF('Raw_Data_pt1.1'!AU39 = "", "", 'Raw_Data_pt1.1'!AU39)</f>
        <v>10.4</v>
      </c>
      <c r="AL37" s="100">
        <f>IF('Raw_Data_pt1.1'!AV39 = "", "", 'Raw_Data_pt1.1'!AV39)</f>
        <v>29</v>
      </c>
      <c r="AM37" s="100">
        <f>IF('Raw_Data_pt1.1'!AW39 = "", "", 'Raw_Data_pt1.1'!AW39)</f>
        <v>146</v>
      </c>
      <c r="AN37" s="100">
        <f>IF('Raw_Data_pt1.1'!AX39 = "", "", 'Raw_Data_pt1.1'!AX39)</f>
        <v>157</v>
      </c>
      <c r="AO37" s="99">
        <f>IF('Raw_Data_pt1.1'!AY39 = "", "", 'Raw_Data_pt1.1'!AY39)</f>
        <v>0.58299999999999996</v>
      </c>
      <c r="AP37" s="100">
        <f>IF('Raw_Data_pt1.1'!BB39 = "", "", 'Raw_Data_pt1.1'!BB39)</f>
        <v>49.2</v>
      </c>
      <c r="AQ37" s="100">
        <f>IF('Raw_Data_pt1.1'!BC39 = "", "", 'Raw_Data_pt1.1'!BC39)</f>
        <v>10.1</v>
      </c>
      <c r="AR37" s="102">
        <f>IF('Raw_Data_pt1.1'!BR39 = "", "", 'Raw_Data_pt1.1'!BR39)</f>
        <v>46</v>
      </c>
      <c r="AS37" s="99">
        <f>IF('Raw_Data_pt1.1'!BS39 = "", "", 'Raw_Data_pt1.1'!BS39)</f>
        <v>128</v>
      </c>
      <c r="AT37" s="100">
        <f>IF('Raw_Data_pt1.1'!CA39 = "", "", 'Raw_Data_pt1.1'!CA39)</f>
        <v>98</v>
      </c>
      <c r="AU37" s="99">
        <f>IF('Raw_Data_pt1.1'!CB39 = "", "", 'Raw_Data_pt1.1'!CB39)</f>
        <v>192</v>
      </c>
      <c r="AV37" s="100">
        <f>IF('Raw_Data_pt1.1'!CJ39 = "", "", 'Raw_Data_pt1.1'!CJ39)</f>
        <v>23</v>
      </c>
      <c r="AW37" s="99">
        <f>IF('Raw_Data_pt1.1'!CK39 = "", "", 'Raw_Data_pt1.1'!CK39)</f>
        <v>64</v>
      </c>
      <c r="AX37" s="100">
        <f>IF('Raw_Data_pt1.1'!BV39 = "", "", 'Raw_Data_pt1.1'!BV39)</f>
        <v>355</v>
      </c>
      <c r="AY37" s="100">
        <f>IF('Raw_Data_pt1.1'!CE39 = "", "", 'Raw_Data_pt1.1'!CE39)</f>
        <v>439</v>
      </c>
      <c r="AZ37" s="100">
        <f>IF('Raw_Data_pt1.1'!CN39 = "", "", 'Raw_Data_pt1.1'!CN39)</f>
        <v>304</v>
      </c>
      <c r="BA37" s="100">
        <f t="shared" si="0"/>
        <v>0.359375</v>
      </c>
      <c r="BB37" s="100">
        <f>Matlab_Data!AT37/Matlab_Data!AU37</f>
        <v>0.51041666666666663</v>
      </c>
      <c r="BC37" s="99">
        <f t="shared" si="4"/>
        <v>0.359375</v>
      </c>
    </row>
    <row r="38" spans="1:55">
      <c r="A38" s="99">
        <f>A37</f>
        <v>8</v>
      </c>
      <c r="B38" s="127" t="str">
        <f>B37</f>
        <v>BAH</v>
      </c>
      <c r="C38" s="100">
        <f t="shared" ref="C38:X38" si="158">C37</f>
        <v>1</v>
      </c>
      <c r="D38" s="99">
        <f t="shared" si="158"/>
        <v>1</v>
      </c>
      <c r="E38" s="101">
        <f t="shared" si="158"/>
        <v>1.1000000000000001</v>
      </c>
      <c r="F38" s="3">
        <f>F37</f>
        <v>2022</v>
      </c>
      <c r="G38" s="1">
        <f t="shared" ref="G38:G41" si="159">G37</f>
        <v>11</v>
      </c>
      <c r="H38" s="1">
        <f t="shared" ref="H38:H41" si="160">H37</f>
        <v>24</v>
      </c>
      <c r="I38" s="1">
        <f t="shared" ref="I38:I41" si="161">I37</f>
        <v>0</v>
      </c>
      <c r="J38" s="1">
        <f t="shared" ref="J38:J41" si="162">J37</f>
        <v>0</v>
      </c>
      <c r="K38" s="1">
        <f t="shared" ref="K38:K41" si="163">K37</f>
        <v>0</v>
      </c>
      <c r="L38" s="3">
        <f t="shared" ref="L38:L41" si="164">L37</f>
        <v>2023</v>
      </c>
      <c r="M38" s="1">
        <f t="shared" ref="M38:M41" si="165">M37</f>
        <v>2</v>
      </c>
      <c r="N38" s="1">
        <f t="shared" ref="N38:N41" si="166">N37</f>
        <v>28</v>
      </c>
      <c r="O38" s="1">
        <f t="shared" ref="O38:O41" si="167">O37</f>
        <v>15</v>
      </c>
      <c r="P38" s="1">
        <f t="shared" ref="P38:P41" si="168">P37</f>
        <v>9</v>
      </c>
      <c r="Q38" s="2">
        <f t="shared" ref="Q38:Q41" si="169">Q37</f>
        <v>58</v>
      </c>
      <c r="R38" s="100">
        <f t="shared" si="158"/>
        <v>8</v>
      </c>
      <c r="S38" s="100">
        <f t="shared" si="158"/>
        <v>2</v>
      </c>
      <c r="T38" s="100">
        <f t="shared" si="158"/>
        <v>2000</v>
      </c>
      <c r="U38" s="100">
        <f t="shared" si="158"/>
        <v>2</v>
      </c>
      <c r="V38" s="100">
        <f>V37</f>
        <v>22</v>
      </c>
      <c r="W38" s="100">
        <f t="shared" si="158"/>
        <v>1</v>
      </c>
      <c r="X38" s="99">
        <f t="shared" si="158"/>
        <v>1</v>
      </c>
      <c r="Y38" s="101">
        <v>1</v>
      </c>
      <c r="Z38" s="100">
        <f>IF('Raw_Data_pt1.1'!AF40 = "", "", 'Raw_Data_pt1.1'!AF40)</f>
        <v>29</v>
      </c>
      <c r="AA38" s="100">
        <f>IF('Raw_Data_pt1.1'!AG40 = "", "", 'Raw_Data_pt1.1'!AG40)</f>
        <v>149</v>
      </c>
      <c r="AB38" s="100">
        <f>IF('Raw_Data_pt1.1'!AH40 = "", "", 'Raw_Data_pt1.1'!AH40)</f>
        <v>146</v>
      </c>
      <c r="AC38" s="99">
        <f>IF('Raw_Data_pt1.1'!AI40 = "", "", 'Raw_Data_pt1.1'!AI40)</f>
        <v>0.57499999999999996</v>
      </c>
      <c r="AD38" s="100">
        <f>IF('Raw_Data_pt1.1'!AL40 = "", "", 'Raw_Data_pt1.1'!AL40)</f>
        <v>47.8</v>
      </c>
      <c r="AE38" s="99">
        <f>IF('Raw_Data_pt1.1'!AM40 = "", "", 'Raw_Data_pt1.1'!AM40)</f>
        <v>12.5</v>
      </c>
      <c r="AF38" s="100">
        <f>IF('Raw_Data_pt1.1'!AN40 = "", "", 'Raw_Data_pt1.1'!AN40)</f>
        <v>28</v>
      </c>
      <c r="AG38" s="100">
        <f>IF('Raw_Data_pt1.1'!AO40 = "", "", 'Raw_Data_pt1.1'!AO40)</f>
        <v>155</v>
      </c>
      <c r="AH38" s="100">
        <f>IF('Raw_Data_pt1.1'!AP40 = "", "", 'Raw_Data_pt1.1'!AP40)</f>
        <v>138</v>
      </c>
      <c r="AI38" s="99">
        <f>IF('Raw_Data_pt1.1'!AQ40 = "", "", 'Raw_Data_pt1.1'!AQ40)</f>
        <v>0.55600000000000005</v>
      </c>
      <c r="AJ38" s="100">
        <f>IF('Raw_Data_pt1.1'!AT40 = "", "", 'Raw_Data_pt1.1'!AT40)</f>
        <v>48.4</v>
      </c>
      <c r="AK38" s="99">
        <f>IF('Raw_Data_pt1.1'!AU40 = "", "", 'Raw_Data_pt1.1'!AU40)</f>
        <v>11.6</v>
      </c>
      <c r="AL38" s="100">
        <f>IF('Raw_Data_pt1.1'!AV40 = "", "", 'Raw_Data_pt1.1'!AV40)</f>
        <v>29</v>
      </c>
      <c r="AM38" s="100">
        <f>IF('Raw_Data_pt1.1'!AW40 = "", "", 'Raw_Data_pt1.1'!AW40)</f>
        <v>145</v>
      </c>
      <c r="AN38" s="100">
        <f>IF('Raw_Data_pt1.1'!AX40 = "", "", 'Raw_Data_pt1.1'!AX40)</f>
        <v>203</v>
      </c>
      <c r="AO38" s="99">
        <f>IF('Raw_Data_pt1.1'!AY40 = "", "", 'Raw_Data_pt1.1'!AY40)</f>
        <v>0.58599999999999997</v>
      </c>
      <c r="AP38" s="100">
        <f>IF('Raw_Data_pt1.1'!BB40 = "", "", 'Raw_Data_pt1.1'!BB40)</f>
        <v>49.2</v>
      </c>
      <c r="AQ38" s="100">
        <f>IF('Raw_Data_pt1.1'!BC40 = "", "", 'Raw_Data_pt1.1'!BC40)</f>
        <v>10.4</v>
      </c>
      <c r="AR38" s="102">
        <f>IF('Raw_Data_pt1.1'!BR40 = "", "", 'Raw_Data_pt1.1'!BR40)</f>
        <v>85</v>
      </c>
      <c r="AS38" s="99">
        <f>IF('Raw_Data_pt1.1'!BS40 = "", "", 'Raw_Data_pt1.1'!BS40)</f>
        <v>192</v>
      </c>
      <c r="AT38" s="100">
        <f>IF('Raw_Data_pt1.1'!CA40 = "", "", 'Raw_Data_pt1.1'!CA40)</f>
        <v>95</v>
      </c>
      <c r="AU38" s="99">
        <f>IF('Raw_Data_pt1.1'!CB40 = "", "", 'Raw_Data_pt1.1'!CB40)</f>
        <v>192</v>
      </c>
      <c r="AV38" s="100">
        <f>IF('Raw_Data_pt1.1'!CJ40 = "", "", 'Raw_Data_pt1.1'!CJ40)</f>
        <v>21</v>
      </c>
      <c r="AW38" s="99">
        <f>IF('Raw_Data_pt1.1'!CK40 = "", "", 'Raw_Data_pt1.1'!CK40)</f>
        <v>64</v>
      </c>
      <c r="AX38" s="100">
        <f>IF('Raw_Data_pt1.1'!BV40 = "", "", 'Raw_Data_pt1.1'!BV40)</f>
        <v>356</v>
      </c>
      <c r="AY38" s="100">
        <f>IF('Raw_Data_pt1.1'!CE40 = "", "", 'Raw_Data_pt1.1'!CE40)</f>
        <v>498</v>
      </c>
      <c r="AZ38" s="100">
        <f>IF('Raw_Data_pt1.1'!CN40 = "", "", 'Raw_Data_pt1.1'!CN40)</f>
        <v>355</v>
      </c>
      <c r="BA38" s="100">
        <f t="shared" si="0"/>
        <v>0.44270833333333331</v>
      </c>
      <c r="BB38" s="100">
        <f>Matlab_Data!AT38/Matlab_Data!AU38</f>
        <v>0.49479166666666669</v>
      </c>
      <c r="BC38" s="99">
        <f t="shared" si="4"/>
        <v>0.328125</v>
      </c>
    </row>
    <row r="39" spans="1:55">
      <c r="A39" s="99">
        <f t="shared" ref="A39:A41" si="170">A38</f>
        <v>8</v>
      </c>
      <c r="B39" s="127" t="str">
        <f>B38</f>
        <v>BAH</v>
      </c>
      <c r="C39" s="100">
        <f t="shared" ref="C39:C41" si="171">C38</f>
        <v>1</v>
      </c>
      <c r="D39" s="99">
        <f t="shared" ref="D39:D41" si="172">D38</f>
        <v>1</v>
      </c>
      <c r="E39" s="101">
        <f t="shared" ref="E39:F41" si="173">E38</f>
        <v>1.1000000000000001</v>
      </c>
      <c r="F39" s="3">
        <f t="shared" si="173"/>
        <v>2022</v>
      </c>
      <c r="G39" s="1">
        <f t="shared" si="159"/>
        <v>11</v>
      </c>
      <c r="H39" s="1">
        <f t="shared" si="160"/>
        <v>24</v>
      </c>
      <c r="I39" s="1">
        <f t="shared" si="161"/>
        <v>0</v>
      </c>
      <c r="J39" s="1">
        <f t="shared" si="162"/>
        <v>0</v>
      </c>
      <c r="K39" s="1">
        <f t="shared" si="163"/>
        <v>0</v>
      </c>
      <c r="L39" s="3">
        <f t="shared" si="164"/>
        <v>2023</v>
      </c>
      <c r="M39" s="1">
        <f t="shared" si="165"/>
        <v>2</v>
      </c>
      <c r="N39" s="1">
        <f t="shared" si="166"/>
        <v>28</v>
      </c>
      <c r="O39" s="1">
        <f t="shared" si="167"/>
        <v>15</v>
      </c>
      <c r="P39" s="1">
        <f t="shared" si="168"/>
        <v>9</v>
      </c>
      <c r="Q39" s="2">
        <f t="shared" si="169"/>
        <v>58</v>
      </c>
      <c r="R39" s="100">
        <f t="shared" ref="R39:R41" si="174">R38</f>
        <v>8</v>
      </c>
      <c r="S39" s="100">
        <f t="shared" ref="S39:S41" si="175">S38</f>
        <v>2</v>
      </c>
      <c r="T39" s="100">
        <f t="shared" ref="T39:T41" si="176">T38</f>
        <v>2000</v>
      </c>
      <c r="U39" s="100">
        <f t="shared" ref="U39:U41" si="177">U38</f>
        <v>2</v>
      </c>
      <c r="V39" s="100">
        <f>V37</f>
        <v>22</v>
      </c>
      <c r="W39" s="100">
        <f t="shared" ref="W39:W41" si="178">W38</f>
        <v>1</v>
      </c>
      <c r="X39" s="99">
        <f t="shared" ref="X39:X41" si="179">X38</f>
        <v>1</v>
      </c>
      <c r="Y39" s="101">
        <v>1</v>
      </c>
      <c r="Z39" s="100">
        <f>IF('Raw_Data_pt1.1'!AF41 = "", "", 'Raw_Data_pt1.1'!AF41)</f>
        <v>30</v>
      </c>
      <c r="AA39" s="100">
        <f>IF('Raw_Data_pt1.1'!AG41 = "", "", 'Raw_Data_pt1.1'!AG41)</f>
        <v>143</v>
      </c>
      <c r="AB39" s="100">
        <f>IF('Raw_Data_pt1.1'!AH41 = "", "", 'Raw_Data_pt1.1'!AH41)</f>
        <v>151</v>
      </c>
      <c r="AC39" s="99">
        <f>IF('Raw_Data_pt1.1'!AI41 = "", "", 'Raw_Data_pt1.1'!AI41)</f>
        <v>0.59199999999999997</v>
      </c>
      <c r="AD39" s="100">
        <f>IF('Raw_Data_pt1.1'!AL41 = "", "", 'Raw_Data_pt1.1'!AL41)</f>
        <v>49</v>
      </c>
      <c r="AE39" s="99">
        <f>IF('Raw_Data_pt1.1'!AM41 = "", "", 'Raw_Data_pt1.1'!AM41)</f>
        <v>10.8</v>
      </c>
      <c r="AF39" s="100">
        <f>IF('Raw_Data_pt1.1'!AN41 = "", "", 'Raw_Data_pt1.1'!AN41)</f>
        <v>31</v>
      </c>
      <c r="AG39" s="100">
        <f>IF('Raw_Data_pt1.1'!AO41 = "", "", 'Raw_Data_pt1.1'!AO41)</f>
        <v>131</v>
      </c>
      <c r="AH39" s="100">
        <f>IF('Raw_Data_pt1.1'!AP41 = "", "", 'Raw_Data_pt1.1'!AP41)</f>
        <v>108</v>
      </c>
      <c r="AI39" s="99">
        <f>IF('Raw_Data_pt1.1'!AQ41 = "", "", 'Raw_Data_pt1.1'!AQ41)</f>
        <v>0.625</v>
      </c>
      <c r="AJ39" s="100">
        <f>IF('Raw_Data_pt1.1'!AT41 = "", "", 'Raw_Data_pt1.1'!AT41)</f>
        <v>49</v>
      </c>
      <c r="AK39" s="99">
        <f>IF('Raw_Data_pt1.1'!AU41 = "", "", 'Raw_Data_pt1.1'!AU41)</f>
        <v>11.8</v>
      </c>
      <c r="AL39" s="100">
        <f>IF('Raw_Data_pt1.1'!AV41 = "", "", 'Raw_Data_pt1.1'!AV41)</f>
        <v>28</v>
      </c>
      <c r="AM39" s="100">
        <f>IF('Raw_Data_pt1.1'!AW41 = "", "", 'Raw_Data_pt1.1'!AW41)</f>
        <v>153</v>
      </c>
      <c r="AN39" s="100">
        <f>IF('Raw_Data_pt1.1'!AX41 = "", "", 'Raw_Data_pt1.1'!AX41)</f>
        <v>187</v>
      </c>
      <c r="AO39" s="99">
        <f>IF('Raw_Data_pt1.1'!AY41 = "", "", 'Raw_Data_pt1.1'!AY41)</f>
        <v>0.56200000000000006</v>
      </c>
      <c r="AP39" s="100">
        <f>IF('Raw_Data_pt1.1'!BB41 = "", "", 'Raw_Data_pt1.1'!BB41)</f>
        <v>49</v>
      </c>
      <c r="AQ39" s="100">
        <f>IF('Raw_Data_pt1.1'!BC41 = "", "", 'Raw_Data_pt1.1'!BC41)</f>
        <v>10.4</v>
      </c>
      <c r="AR39" s="102">
        <f>IF('Raw_Data_pt1.1'!BR41 = "", "", 'Raw_Data_pt1.1'!BR41)</f>
        <v>84</v>
      </c>
      <c r="AS39" s="99">
        <f>IF('Raw_Data_pt1.1'!BS41 = "", "", 'Raw_Data_pt1.1'!BS41)</f>
        <v>192</v>
      </c>
      <c r="AT39" s="100">
        <f>IF('Raw_Data_pt1.1'!CA41 = "", "", 'Raw_Data_pt1.1'!CA41)</f>
        <v>103</v>
      </c>
      <c r="AU39" s="99">
        <f>IF('Raw_Data_pt1.1'!CB41 = "", "", 'Raw_Data_pt1.1'!CB41)</f>
        <v>192</v>
      </c>
      <c r="AV39" s="100">
        <f>IF('Raw_Data_pt1.1'!CJ41 = "", "", 'Raw_Data_pt1.1'!CJ41)</f>
        <v>20</v>
      </c>
      <c r="AW39" s="99">
        <f>IF('Raw_Data_pt1.1'!CK41 = "", "", 'Raw_Data_pt1.1'!CK41)</f>
        <v>64</v>
      </c>
      <c r="AX39" s="100">
        <f>IF('Raw_Data_pt1.1'!BV41 = "", "", 'Raw_Data_pt1.1'!BV41)</f>
        <v>461</v>
      </c>
      <c r="AY39" s="100">
        <f>IF('Raw_Data_pt1.1'!CE41 = "", "", 'Raw_Data_pt1.1'!CE41)</f>
        <v>556</v>
      </c>
      <c r="AZ39" s="100">
        <f>IF('Raw_Data_pt1.1'!CN41 = "", "", 'Raw_Data_pt1.1'!CN41)</f>
        <v>417</v>
      </c>
      <c r="BA39" s="100">
        <f t="shared" si="0"/>
        <v>0.4375</v>
      </c>
      <c r="BB39" s="100">
        <f>Matlab_Data!AT39/Matlab_Data!AU39</f>
        <v>0.53645833333333337</v>
      </c>
      <c r="BC39" s="99">
        <f t="shared" si="4"/>
        <v>0.3125</v>
      </c>
    </row>
    <row r="40" spans="1:55">
      <c r="A40" s="99">
        <f t="shared" si="170"/>
        <v>8</v>
      </c>
      <c r="B40" s="127" t="str">
        <f>B39</f>
        <v>BAH</v>
      </c>
      <c r="C40" s="100">
        <f t="shared" si="171"/>
        <v>1</v>
      </c>
      <c r="D40" s="99">
        <f t="shared" si="172"/>
        <v>1</v>
      </c>
      <c r="E40" s="101">
        <f t="shared" si="173"/>
        <v>1.1000000000000001</v>
      </c>
      <c r="F40" s="3">
        <f t="shared" si="173"/>
        <v>2022</v>
      </c>
      <c r="G40" s="1">
        <f t="shared" si="159"/>
        <v>11</v>
      </c>
      <c r="H40" s="1">
        <f t="shared" si="160"/>
        <v>24</v>
      </c>
      <c r="I40" s="1">
        <f t="shared" si="161"/>
        <v>0</v>
      </c>
      <c r="J40" s="1">
        <f t="shared" si="162"/>
        <v>0</v>
      </c>
      <c r="K40" s="1">
        <f t="shared" si="163"/>
        <v>0</v>
      </c>
      <c r="L40" s="3">
        <f t="shared" si="164"/>
        <v>2023</v>
      </c>
      <c r="M40" s="1">
        <f t="shared" si="165"/>
        <v>2</v>
      </c>
      <c r="N40" s="1">
        <f t="shared" si="166"/>
        <v>28</v>
      </c>
      <c r="O40" s="1">
        <f t="shared" si="167"/>
        <v>15</v>
      </c>
      <c r="P40" s="1">
        <f t="shared" si="168"/>
        <v>9</v>
      </c>
      <c r="Q40" s="2">
        <f t="shared" si="169"/>
        <v>58</v>
      </c>
      <c r="R40" s="100">
        <f t="shared" si="174"/>
        <v>8</v>
      </c>
      <c r="S40" s="100">
        <f t="shared" si="175"/>
        <v>2</v>
      </c>
      <c r="T40" s="100">
        <f t="shared" si="176"/>
        <v>2000</v>
      </c>
      <c r="U40" s="100">
        <f t="shared" si="177"/>
        <v>2</v>
      </c>
      <c r="V40" s="100">
        <f>V37</f>
        <v>22</v>
      </c>
      <c r="W40" s="100">
        <f t="shared" si="178"/>
        <v>1</v>
      </c>
      <c r="X40" s="99">
        <f t="shared" si="179"/>
        <v>1</v>
      </c>
      <c r="Y40" s="101">
        <v>1</v>
      </c>
      <c r="Z40" s="100">
        <f>IF('Raw_Data_pt1.1'!AF42 = "", "", 'Raw_Data_pt1.1'!AF42)</f>
        <v>30</v>
      </c>
      <c r="AA40" s="100">
        <f>IF('Raw_Data_pt1.1'!AG42 = "", "", 'Raw_Data_pt1.1'!AG42)</f>
        <v>142</v>
      </c>
      <c r="AB40" s="100">
        <f>IF('Raw_Data_pt1.1'!AH42 = "", "", 'Raw_Data_pt1.1'!AH42)</f>
        <v>160</v>
      </c>
      <c r="AC40" s="99">
        <f>IF('Raw_Data_pt1.1'!AI42 = "", "", 'Raw_Data_pt1.1'!AI42)</f>
        <v>0.59499999999999997</v>
      </c>
      <c r="AD40" s="100">
        <f>IF('Raw_Data_pt1.1'!AL42 = "", "", 'Raw_Data_pt1.1'!AL42)</f>
        <v>49.2</v>
      </c>
      <c r="AE40" s="99">
        <f>IF('Raw_Data_pt1.1'!AM42 = "", "", 'Raw_Data_pt1.1'!AM42)</f>
        <v>11.8</v>
      </c>
      <c r="AF40" s="100">
        <f>IF('Raw_Data_pt1.1'!AN42 = "", "", 'Raw_Data_pt1.1'!AN42)</f>
        <v>29</v>
      </c>
      <c r="AG40" s="100">
        <f>IF('Raw_Data_pt1.1'!AO42 = "", "", 'Raw_Data_pt1.1'!AO42)</f>
        <v>146</v>
      </c>
      <c r="AH40" s="100">
        <f>IF('Raw_Data_pt1.1'!AP42 = "", "", 'Raw_Data_pt1.1'!AP42)</f>
        <v>173</v>
      </c>
      <c r="AI40" s="99">
        <f>IF('Raw_Data_pt1.1'!AQ42 = "", "", 'Raw_Data_pt1.1'!AQ42)</f>
        <v>0.58299999999999996</v>
      </c>
      <c r="AJ40" s="100">
        <f>IF('Raw_Data_pt1.1'!AT42 = "", "", 'Raw_Data_pt1.1'!AT42)</f>
        <v>49</v>
      </c>
      <c r="AK40" s="99">
        <f>IF('Raw_Data_pt1.1'!AU42 = "", "", 'Raw_Data_pt1.1'!AU42)</f>
        <v>11.1</v>
      </c>
      <c r="AL40" s="100">
        <f>IF('Raw_Data_pt1.1'!AV42 = "", "", 'Raw_Data_pt1.1'!AV42)</f>
        <v>29</v>
      </c>
      <c r="AM40" s="100">
        <f>IF('Raw_Data_pt1.1'!AW42 = "", "", 'Raw_Data_pt1.1'!AW42)</f>
        <v>145</v>
      </c>
      <c r="AN40" s="100">
        <f>IF('Raw_Data_pt1.1'!AX42 = "", "", 'Raw_Data_pt1.1'!AX42)</f>
        <v>215</v>
      </c>
      <c r="AO40" s="99">
        <f>IF('Raw_Data_pt1.1'!AY42 = "", "", 'Raw_Data_pt1.1'!AY42)</f>
        <v>0.58499999999999996</v>
      </c>
      <c r="AP40" s="100">
        <f>IF('Raw_Data_pt1.1'!BB42 = "", "", 'Raw_Data_pt1.1'!BB42)</f>
        <v>49.2</v>
      </c>
      <c r="AQ40" s="100">
        <f>IF('Raw_Data_pt1.1'!BC42 = "", "", 'Raw_Data_pt1.1'!BC42)</f>
        <v>10.199999999999999</v>
      </c>
      <c r="AR40" s="102">
        <f>IF('Raw_Data_pt1.1'!BR42 = "", "", 'Raw_Data_pt1.1'!BR42)</f>
        <v>91</v>
      </c>
      <c r="AS40" s="99">
        <f>IF('Raw_Data_pt1.1'!BS42 = "", "", 'Raw_Data_pt1.1'!BS42)</f>
        <v>192</v>
      </c>
      <c r="AT40" s="100">
        <f>IF('Raw_Data_pt1.1'!CA42 = "", "", 'Raw_Data_pt1.1'!CA42)</f>
        <v>104</v>
      </c>
      <c r="AU40" s="99">
        <f>IF('Raw_Data_pt1.1'!CB42 = "", "", 'Raw_Data_pt1.1'!CB42)</f>
        <v>192</v>
      </c>
      <c r="AV40" s="100">
        <f>IF('Raw_Data_pt1.1'!CJ42 = "", "", 'Raw_Data_pt1.1'!CJ42)</f>
        <v>24</v>
      </c>
      <c r="AW40" s="99">
        <f>IF('Raw_Data_pt1.1'!CK42 = "", "", 'Raw_Data_pt1.1'!CK42)</f>
        <v>64</v>
      </c>
      <c r="AX40" s="100">
        <f>IF('Raw_Data_pt1.1'!BV42 = "", "", 'Raw_Data_pt1.1'!BV42)</f>
        <v>443</v>
      </c>
      <c r="AY40" s="100">
        <f>IF('Raw_Data_pt1.1'!CE42 = "", "", 'Raw_Data_pt1.1'!CE42)</f>
        <v>528</v>
      </c>
      <c r="AZ40" s="100">
        <f>IF('Raw_Data_pt1.1'!CN42 = "", "", 'Raw_Data_pt1.1'!CN42)</f>
        <v>394</v>
      </c>
      <c r="BA40" s="100">
        <f t="shared" si="0"/>
        <v>0.47395833333333331</v>
      </c>
      <c r="BB40" s="100">
        <f>Matlab_Data!AT40/Matlab_Data!AU40</f>
        <v>0.54166666666666663</v>
      </c>
      <c r="BC40" s="99">
        <f t="shared" si="4"/>
        <v>0.375</v>
      </c>
    </row>
    <row r="41" spans="1:55" s="92" customFormat="1">
      <c r="A41" s="95">
        <f t="shared" si="170"/>
        <v>8</v>
      </c>
      <c r="B41" s="126" t="str">
        <f>B40</f>
        <v>BAH</v>
      </c>
      <c r="C41" s="96">
        <f t="shared" si="171"/>
        <v>1</v>
      </c>
      <c r="D41" s="95">
        <f t="shared" si="172"/>
        <v>1</v>
      </c>
      <c r="E41" s="97">
        <f t="shared" si="173"/>
        <v>1.1000000000000001</v>
      </c>
      <c r="F41" s="6">
        <f t="shared" si="173"/>
        <v>2022</v>
      </c>
      <c r="G41" s="5">
        <f t="shared" si="159"/>
        <v>11</v>
      </c>
      <c r="H41" s="5">
        <f t="shared" si="160"/>
        <v>24</v>
      </c>
      <c r="I41" s="5">
        <f t="shared" si="161"/>
        <v>0</v>
      </c>
      <c r="J41" s="5">
        <f t="shared" si="162"/>
        <v>0</v>
      </c>
      <c r="K41" s="5">
        <f t="shared" si="163"/>
        <v>0</v>
      </c>
      <c r="L41" s="6">
        <f t="shared" si="164"/>
        <v>2023</v>
      </c>
      <c r="M41" s="5">
        <f t="shared" si="165"/>
        <v>2</v>
      </c>
      <c r="N41" s="5">
        <f t="shared" si="166"/>
        <v>28</v>
      </c>
      <c r="O41" s="5">
        <f t="shared" si="167"/>
        <v>15</v>
      </c>
      <c r="P41" s="5">
        <f t="shared" si="168"/>
        <v>9</v>
      </c>
      <c r="Q41" s="4">
        <f t="shared" si="169"/>
        <v>58</v>
      </c>
      <c r="R41" s="96">
        <f t="shared" si="174"/>
        <v>8</v>
      </c>
      <c r="S41" s="96">
        <f t="shared" si="175"/>
        <v>2</v>
      </c>
      <c r="T41" s="96">
        <f t="shared" si="176"/>
        <v>2000</v>
      </c>
      <c r="U41" s="96">
        <f t="shared" si="177"/>
        <v>2</v>
      </c>
      <c r="V41" s="125">
        <f>V37</f>
        <v>22</v>
      </c>
      <c r="W41" s="96">
        <f t="shared" si="178"/>
        <v>1</v>
      </c>
      <c r="X41" s="95">
        <f t="shared" si="179"/>
        <v>1</v>
      </c>
      <c r="Y41" s="97">
        <v>1</v>
      </c>
      <c r="Z41" s="96">
        <f>IF('Raw_Data_pt1.1'!AF43 = "", "", 'Raw_Data_pt1.1'!AF43)</f>
        <v>30</v>
      </c>
      <c r="AA41" s="96">
        <f>IF('Raw_Data_pt1.1'!AG43 = "", "", 'Raw_Data_pt1.1'!AG43)</f>
        <v>141</v>
      </c>
      <c r="AB41" s="96">
        <f>IF('Raw_Data_pt1.1'!AH43 = "", "", 'Raw_Data_pt1.1'!AH43)</f>
        <v>171</v>
      </c>
      <c r="AC41" s="95">
        <f>IF('Raw_Data_pt1.1'!AI43 = "", "", 'Raw_Data_pt1.1'!AI43)</f>
        <v>0.59599999999999997</v>
      </c>
      <c r="AD41" s="96">
        <f>IF('Raw_Data_pt1.1'!AL43 = "", "", 'Raw_Data_pt1.1'!AL43)</f>
        <v>48.4</v>
      </c>
      <c r="AE41" s="95">
        <f>IF('Raw_Data_pt1.1'!AM43 = "", "", 'Raw_Data_pt1.1'!AM43)</f>
        <v>11.3</v>
      </c>
      <c r="AF41" s="96">
        <f>IF('Raw_Data_pt1.1'!AN43 = "", "", 'Raw_Data_pt1.1'!AN43)</f>
        <v>30</v>
      </c>
      <c r="AG41" s="96">
        <f>IF('Raw_Data_pt1.1'!AO43 = "", "", 'Raw_Data_pt1.1'!AO43)</f>
        <v>137</v>
      </c>
      <c r="AH41" s="96">
        <f>IF('Raw_Data_pt1.1'!AP43 = "", "", 'Raw_Data_pt1.1'!AP43)</f>
        <v>188</v>
      </c>
      <c r="AI41" s="95">
        <f>IF('Raw_Data_pt1.1'!AQ43 = "", "", 'Raw_Data_pt1.1'!AQ43)</f>
        <v>0.60899999999999999</v>
      </c>
      <c r="AJ41" s="96">
        <f>IF('Raw_Data_pt1.1'!AT43 = "", "", 'Raw_Data_pt1.1'!AT43)</f>
        <v>48.4</v>
      </c>
      <c r="AK41" s="95">
        <f>IF('Raw_Data_pt1.1'!AU43 = "", "", 'Raw_Data_pt1.1'!AU43)</f>
        <v>11.3</v>
      </c>
      <c r="AL41" s="96">
        <f>IF('Raw_Data_pt1.1'!AV43 = "", "", 'Raw_Data_pt1.1'!AV43)</f>
        <v>28</v>
      </c>
      <c r="AM41" s="96">
        <f>IF('Raw_Data_pt1.1'!AW43 = "", "", 'Raw_Data_pt1.1'!AW43)</f>
        <v>151</v>
      </c>
      <c r="AN41" s="96">
        <f>IF('Raw_Data_pt1.1'!AX43 = "", "", 'Raw_Data_pt1.1'!AX43)</f>
        <v>158</v>
      </c>
      <c r="AO41" s="95">
        <f>IF('Raw_Data_pt1.1'!AY43 = "", "", 'Raw_Data_pt1.1'!AY43)</f>
        <v>0.56899999999999995</v>
      </c>
      <c r="AP41" s="96">
        <f>IF('Raw_Data_pt1.1'!BB43 = "", "", 'Raw_Data_pt1.1'!BB43)</f>
        <v>49.8</v>
      </c>
      <c r="AQ41" s="96">
        <f>IF('Raw_Data_pt1.1'!BC43 = "", "", 'Raw_Data_pt1.1'!BC43)</f>
        <v>10.8</v>
      </c>
      <c r="AR41" s="98">
        <f>IF('Raw_Data_pt1.1'!BR43 = "", "", 'Raw_Data_pt1.1'!BR43)</f>
        <v>69</v>
      </c>
      <c r="AS41" s="95">
        <f>IF('Raw_Data_pt1.1'!BS43 = "", "", 'Raw_Data_pt1.1'!BS43)</f>
        <v>192</v>
      </c>
      <c r="AT41" s="96">
        <f>IF('Raw_Data_pt1.1'!CA43 = "", "", 'Raw_Data_pt1.1'!CA43)</f>
        <v>134</v>
      </c>
      <c r="AU41" s="95">
        <f>IF('Raw_Data_pt1.1'!CB43 = "", "", 'Raw_Data_pt1.1'!CB43)</f>
        <v>192</v>
      </c>
      <c r="AV41" s="96">
        <f>IF('Raw_Data_pt1.1'!CJ43 = "", "", 'Raw_Data_pt1.1'!CJ43)</f>
        <v>23</v>
      </c>
      <c r="AW41" s="95">
        <f>IF('Raw_Data_pt1.1'!CK43 = "", "", 'Raw_Data_pt1.1'!CK43)</f>
        <v>64</v>
      </c>
      <c r="AX41" s="96">
        <f>IF('Raw_Data_pt1.1'!BV43 = "", "", 'Raw_Data_pt1.1'!BV43)</f>
        <v>707</v>
      </c>
      <c r="AY41" s="96">
        <f>IF('Raw_Data_pt1.1'!CE43 = "", "", 'Raw_Data_pt1.1'!CE43)</f>
        <v>538</v>
      </c>
      <c r="AZ41" s="96">
        <f>IF('Raw_Data_pt1.1'!CN43 = "", "", 'Raw_Data_pt1.1'!CN43)</f>
        <v>382</v>
      </c>
      <c r="BA41" s="96">
        <f t="shared" si="0"/>
        <v>0.359375</v>
      </c>
      <c r="BB41" s="96">
        <f>Matlab_Data!AT41/Matlab_Data!AU41</f>
        <v>0.69791666666666663</v>
      </c>
      <c r="BC41" s="95">
        <f t="shared" si="4"/>
        <v>0.359375</v>
      </c>
    </row>
    <row r="42" spans="1:55">
      <c r="A42" s="99">
        <f>'Raw_Data_pt1.1'!A44</f>
        <v>9</v>
      </c>
      <c r="B42" s="127" t="str">
        <f>'Raw_Data_pt1.1'!B44</f>
        <v>BAJ</v>
      </c>
      <c r="C42" s="100">
        <f>IF('Raw_Data_pt1.1'!D44 = "",0, IF('Raw_Data_pt1.1'!D44 = "Y", 1, 0))</f>
        <v>1</v>
      </c>
      <c r="D42" s="99">
        <f>IF('Raw_Data_pt1.1'!E44 = "", 0, IF('Raw_Data_pt1.1'!E44 = "Y", 1, 0))</f>
        <v>1</v>
      </c>
      <c r="E42" s="101">
        <v>1.1000000000000001</v>
      </c>
      <c r="F42" s="69">
        <f>'Raw_Data_pt1.1'!F44</f>
        <v>2022</v>
      </c>
      <c r="G42" s="26">
        <f>'Raw_Data_pt1.1'!G44</f>
        <v>11</v>
      </c>
      <c r="H42" s="26">
        <f>'Raw_Data_pt1.1'!H44</f>
        <v>24</v>
      </c>
      <c r="I42" s="26">
        <f>'Raw_Data_pt1.1'!I44</f>
        <v>0</v>
      </c>
      <c r="J42" s="26">
        <f>'Raw_Data_pt1.1'!J44</f>
        <v>0</v>
      </c>
      <c r="K42" s="26">
        <f>'Raw_Data_pt1.1'!K44</f>
        <v>0</v>
      </c>
      <c r="L42" s="69">
        <f>'Raw_Data_pt1.1'!L44</f>
        <v>2023</v>
      </c>
      <c r="M42" s="26">
        <f>'Raw_Data_pt1.1'!M44</f>
        <v>2</v>
      </c>
      <c r="N42" s="26">
        <f>'Raw_Data_pt1.1'!N44</f>
        <v>9</v>
      </c>
      <c r="O42" s="26">
        <f>'Raw_Data_pt1.1'!O44</f>
        <v>16</v>
      </c>
      <c r="P42" s="26">
        <f>'Raw_Data_pt1.1'!P44</f>
        <v>11</v>
      </c>
      <c r="Q42" s="25">
        <f>'Raw_Data_pt1.1'!Q44</f>
        <v>19</v>
      </c>
      <c r="R42" s="100">
        <f>IF('Raw_Data_pt1.1'!R44 = "", 0, 'Raw_Data_pt1.1'!R44)</f>
        <v>9</v>
      </c>
      <c r="S42" s="100">
        <f>IF(R42 = "",0, VLOOKUP(R42, Key!$A$23:$D$35, 4, FALSE))</f>
        <v>3</v>
      </c>
      <c r="T42" s="100">
        <f>IF('Raw_Data_pt1.1'!S44 = "", 0, 'Raw_Data_pt1.1'!S44)</f>
        <v>1994</v>
      </c>
      <c r="U42" s="100">
        <f>IF('Raw_Data_pt1.1'!U44 = "", 0, IF('Raw_Data_pt1.1'!U44 = "F", 1, IF('Raw_Data_pt1.1'!U44 = "M", 2, 3)))</f>
        <v>3</v>
      </c>
      <c r="V42" s="100">
        <f>IF(L42=0,0,IF(M42&gt;R42,L42-T42,L42-T42-1))</f>
        <v>28</v>
      </c>
      <c r="W42" s="100">
        <f>IF('Raw_Data_pt1.1'!Y44 = "", 0, VLOOKUP('Raw_Data_pt1.1'!Y44, Key!$A$2:$C$20, 3, TRUE))</f>
        <v>3</v>
      </c>
      <c r="X42" s="99">
        <f>IF('Raw_Data_pt1.1'!AC44 = "", 0, IF('Raw_Data_pt1.1'!AC44 = "P", 1, 0))</f>
        <v>1</v>
      </c>
      <c r="Y42" s="101">
        <v>1</v>
      </c>
      <c r="Z42" s="100">
        <f>IF('Raw_Data_pt1.1'!AF44 = "", "", 'Raw_Data_pt1.1'!AF44)</f>
        <v>28</v>
      </c>
      <c r="AA42" s="100">
        <f>IF('Raw_Data_pt1.1'!AG44 = "", "", 'Raw_Data_pt1.1'!AG44)</f>
        <v>151</v>
      </c>
      <c r="AB42" s="100">
        <f>IF('Raw_Data_pt1.1'!AH44 = "", "", 'Raw_Data_pt1.1'!AH44)</f>
        <v>144</v>
      </c>
      <c r="AC42" s="99">
        <f>IF('Raw_Data_pt1.1'!AI44 = "", "", 'Raw_Data_pt1.1'!AI44)</f>
        <v>0.56899999999999995</v>
      </c>
      <c r="AD42" s="100">
        <f>IF('Raw_Data_pt1.1'!AL44 = "", "", 'Raw_Data_pt1.1'!AL44)</f>
        <v>44.4</v>
      </c>
      <c r="AE42" s="99">
        <f>IF('Raw_Data_pt1.1'!AM44 = "", "", 'Raw_Data_pt1.1'!AM44)</f>
        <v>10.6</v>
      </c>
      <c r="AF42" s="100">
        <f>IF('Raw_Data_pt1.1'!AN44 = "", "", 'Raw_Data_pt1.1'!AN44)</f>
        <v>28</v>
      </c>
      <c r="AG42" s="100">
        <f>IF('Raw_Data_pt1.1'!AO44 = "", "", 'Raw_Data_pt1.1'!AO44)</f>
        <v>151</v>
      </c>
      <c r="AH42" s="100">
        <f>IF('Raw_Data_pt1.1'!AP44 = "", "", 'Raw_Data_pt1.1'!AP44)</f>
        <v>150</v>
      </c>
      <c r="AI42" s="99">
        <f>IF('Raw_Data_pt1.1'!AQ44 = "", "", 'Raw_Data_pt1.1'!AQ44)</f>
        <v>0.56899999999999995</v>
      </c>
      <c r="AJ42" s="100">
        <f>IF('Raw_Data_pt1.1'!AT44 = "", "", 'Raw_Data_pt1.1'!AT44)</f>
        <v>43.5</v>
      </c>
      <c r="AK42" s="99">
        <f>IF('Raw_Data_pt1.1'!AU44 = "", "", 'Raw_Data_pt1.1'!AU44)</f>
        <v>13.1</v>
      </c>
      <c r="AL42" s="100">
        <f>IF('Raw_Data_pt1.1'!AV44 = "", "", 'Raw_Data_pt1.1'!AV44)</f>
        <v>28</v>
      </c>
      <c r="AM42" s="100">
        <f>IF('Raw_Data_pt1.1'!AW44 = "", "", 'Raw_Data_pt1.1'!AW44)</f>
        <v>156</v>
      </c>
      <c r="AN42" s="100">
        <f>IF('Raw_Data_pt1.1'!AX44 = "", "", 'Raw_Data_pt1.1'!AX44)</f>
        <v>154</v>
      </c>
      <c r="AO42" s="99">
        <f>IF('Raw_Data_pt1.1'!AY44 = "", "", 'Raw_Data_pt1.1'!AY44)</f>
        <v>0.55500000000000005</v>
      </c>
      <c r="AP42" s="100">
        <f>IF('Raw_Data_pt1.1'!BB44 = "", "", 'Raw_Data_pt1.1'!BB44)</f>
        <v>44.4</v>
      </c>
      <c r="AQ42" s="100">
        <f>IF('Raw_Data_pt1.1'!BC44 = "", "", 'Raw_Data_pt1.1'!BC44)</f>
        <v>12.4</v>
      </c>
      <c r="AR42" s="102">
        <f>IF('Raw_Data_pt1.1'!BR44 = "", "", 'Raw_Data_pt1.1'!BR44)</f>
        <v>41</v>
      </c>
      <c r="AS42" s="99">
        <f>IF('Raw_Data_pt1.1'!BS44 = "", "", 'Raw_Data_pt1.1'!BS44)</f>
        <v>128</v>
      </c>
      <c r="AT42" s="100">
        <f>IF('Raw_Data_pt1.1'!CA44 = "", "", 'Raw_Data_pt1.1'!CA44)</f>
        <v>33</v>
      </c>
      <c r="AU42" s="99">
        <f>IF('Raw_Data_pt1.1'!CB44 = "", "", 'Raw_Data_pt1.1'!CB44)</f>
        <v>128</v>
      </c>
      <c r="AV42" s="100">
        <f>IF('Raw_Data_pt1.1'!CJ44 = "", "", 'Raw_Data_pt1.1'!CJ44)</f>
        <v>28</v>
      </c>
      <c r="AW42" s="99">
        <f>IF('Raw_Data_pt1.1'!CK44 = "", "", 'Raw_Data_pt1.1'!CK44)</f>
        <v>128</v>
      </c>
      <c r="AX42" s="100">
        <f>IF('Raw_Data_pt1.1'!BV44 = "", "", 'Raw_Data_pt1.1'!BV44)</f>
        <v>415</v>
      </c>
      <c r="AY42" s="100">
        <f>IF('Raw_Data_pt1.1'!CE44 = "", "", 'Raw_Data_pt1.1'!CE44)</f>
        <v>512</v>
      </c>
      <c r="AZ42" s="100">
        <f>IF('Raw_Data_pt1.1'!CN44 = "", "", 'Raw_Data_pt1.1'!CN44)</f>
        <v>387</v>
      </c>
      <c r="BA42" s="100">
        <f t="shared" si="0"/>
        <v>0.3203125</v>
      </c>
      <c r="BB42" s="100">
        <f t="shared" si="1"/>
        <v>0.2578125</v>
      </c>
      <c r="BC42" s="99">
        <f t="shared" si="4"/>
        <v>0.21875</v>
      </c>
    </row>
    <row r="43" spans="1:55">
      <c r="A43" s="99">
        <f>A42</f>
        <v>9</v>
      </c>
      <c r="B43" s="127" t="str">
        <f>B42</f>
        <v>BAJ</v>
      </c>
      <c r="C43" s="100">
        <f t="shared" ref="C43:X43" si="180">C42</f>
        <v>1</v>
      </c>
      <c r="D43" s="99">
        <f t="shared" si="180"/>
        <v>1</v>
      </c>
      <c r="E43" s="101">
        <f t="shared" si="180"/>
        <v>1.1000000000000001</v>
      </c>
      <c r="F43" s="3">
        <f>F42</f>
        <v>2022</v>
      </c>
      <c r="G43" s="1">
        <f t="shared" ref="G43:G46" si="181">G42</f>
        <v>11</v>
      </c>
      <c r="H43" s="1">
        <f t="shared" ref="H43:H46" si="182">H42</f>
        <v>24</v>
      </c>
      <c r="I43" s="1">
        <f t="shared" ref="I43:I46" si="183">I42</f>
        <v>0</v>
      </c>
      <c r="J43" s="1">
        <f t="shared" ref="J43:J46" si="184">J42</f>
        <v>0</v>
      </c>
      <c r="K43" s="1">
        <f t="shared" ref="K43:K46" si="185">K42</f>
        <v>0</v>
      </c>
      <c r="L43" s="3">
        <f t="shared" ref="L43:L46" si="186">L42</f>
        <v>2023</v>
      </c>
      <c r="M43" s="1">
        <f t="shared" ref="M43:M46" si="187">M42</f>
        <v>2</v>
      </c>
      <c r="N43" s="1">
        <f t="shared" ref="N43:N46" si="188">N42</f>
        <v>9</v>
      </c>
      <c r="O43" s="1">
        <f t="shared" ref="O43:O46" si="189">O42</f>
        <v>16</v>
      </c>
      <c r="P43" s="1">
        <f t="shared" ref="P43:P46" si="190">P42</f>
        <v>11</v>
      </c>
      <c r="Q43" s="2">
        <f t="shared" ref="Q43:Q46" si="191">Q42</f>
        <v>19</v>
      </c>
      <c r="R43" s="100">
        <f t="shared" si="180"/>
        <v>9</v>
      </c>
      <c r="S43" s="100">
        <f t="shared" si="180"/>
        <v>3</v>
      </c>
      <c r="T43" s="100">
        <f t="shared" si="180"/>
        <v>1994</v>
      </c>
      <c r="U43" s="100">
        <f t="shared" si="180"/>
        <v>3</v>
      </c>
      <c r="V43" s="100">
        <f>V42</f>
        <v>28</v>
      </c>
      <c r="W43" s="100">
        <f t="shared" si="180"/>
        <v>3</v>
      </c>
      <c r="X43" s="99">
        <f t="shared" si="180"/>
        <v>1</v>
      </c>
      <c r="Y43" s="101">
        <v>1</v>
      </c>
      <c r="Z43" s="100">
        <f>IF('Raw_Data_pt1.1'!AF45 = "", "", 'Raw_Data_pt1.1'!AF45)</f>
        <v>28</v>
      </c>
      <c r="AA43" s="100">
        <f>IF('Raw_Data_pt1.1'!AG45 = "", "", 'Raw_Data_pt1.1'!AG45)</f>
        <v>151</v>
      </c>
      <c r="AB43" s="100">
        <f>IF('Raw_Data_pt1.1'!AH45 = "", "", 'Raw_Data_pt1.1'!AH45)</f>
        <v>130</v>
      </c>
      <c r="AC43" s="99">
        <f>IF('Raw_Data_pt1.1'!AI45 = "", "", 'Raw_Data_pt1.1'!AI45)</f>
        <v>0.56899999999999995</v>
      </c>
      <c r="AD43" s="100">
        <f>IF('Raw_Data_pt1.1'!AL45 = "", "", 'Raw_Data_pt1.1'!AL45)</f>
        <v>45.2</v>
      </c>
      <c r="AE43" s="99">
        <f>IF('Raw_Data_pt1.1'!AM45 = "", "", 'Raw_Data_pt1.1'!AM45)</f>
        <v>11.6</v>
      </c>
      <c r="AF43" s="100">
        <f>IF('Raw_Data_pt1.1'!AN45 = "", "", 'Raw_Data_pt1.1'!AN45)</f>
        <v>28</v>
      </c>
      <c r="AG43" s="100">
        <f>IF('Raw_Data_pt1.1'!AO45 = "", "", 'Raw_Data_pt1.1'!AO45)</f>
        <v>152</v>
      </c>
      <c r="AH43" s="100">
        <f>IF('Raw_Data_pt1.1'!AP45 = "", "", 'Raw_Data_pt1.1'!AP45)</f>
        <v>159</v>
      </c>
      <c r="AI43" s="99">
        <f>IF('Raw_Data_pt1.1'!AQ45 = "", "", 'Raw_Data_pt1.1'!AQ45)</f>
        <v>0.56699999999999995</v>
      </c>
      <c r="AJ43" s="100">
        <f>IF('Raw_Data_pt1.1'!AT45 = "", "", 'Raw_Data_pt1.1'!AT45)</f>
        <v>43.8</v>
      </c>
      <c r="AK43" s="99">
        <f>IF('Raw_Data_pt1.1'!AU45 = "", "", 'Raw_Data_pt1.1'!AU45)</f>
        <v>14.3</v>
      </c>
      <c r="AL43" s="100">
        <f>IF('Raw_Data_pt1.1'!AV45 = "", "", 'Raw_Data_pt1.1'!AV45)</f>
        <v>28</v>
      </c>
      <c r="AM43" s="100">
        <f>IF('Raw_Data_pt1.1'!AW45 = "", "", 'Raw_Data_pt1.1'!AW45)</f>
        <v>156</v>
      </c>
      <c r="AN43" s="100">
        <f>IF('Raw_Data_pt1.1'!AX45 = "", "", 'Raw_Data_pt1.1'!AX45)</f>
        <v>165</v>
      </c>
      <c r="AO43" s="99">
        <f>IF('Raw_Data_pt1.1'!AY45 = "", "", 'Raw_Data_pt1.1'!AY45)</f>
        <v>0.55500000000000005</v>
      </c>
      <c r="AP43" s="100">
        <f>IF('Raw_Data_pt1.1'!BB45 = "", "", 'Raw_Data_pt1.1'!BB45)</f>
        <v>44.7</v>
      </c>
      <c r="AQ43" s="100">
        <f>IF('Raw_Data_pt1.1'!BC45 = "", "", 'Raw_Data_pt1.1'!BC45)</f>
        <v>12.4</v>
      </c>
      <c r="AR43" s="102">
        <f>IF('Raw_Data_pt1.1'!BR45 = "", "", 'Raw_Data_pt1.1'!BR45)</f>
        <v>36</v>
      </c>
      <c r="AS43" s="99">
        <f>IF('Raw_Data_pt1.1'!BS45 = "", "", 'Raw_Data_pt1.1'!BS45)</f>
        <v>128</v>
      </c>
      <c r="AT43" s="100">
        <f>IF('Raw_Data_pt1.1'!CA45 = "", "", 'Raw_Data_pt1.1'!CA45)</f>
        <v>34</v>
      </c>
      <c r="AU43" s="99">
        <f>IF('Raw_Data_pt1.1'!CB45 = "", "", 'Raw_Data_pt1.1'!CB45)</f>
        <v>128</v>
      </c>
      <c r="AV43" s="100">
        <f>IF('Raw_Data_pt1.1'!CJ45 = "", "", 'Raw_Data_pt1.1'!CJ45)</f>
        <v>39</v>
      </c>
      <c r="AW43" s="99">
        <f>IF('Raw_Data_pt1.1'!CK45 = "", "", 'Raw_Data_pt1.1'!CK45)</f>
        <v>128</v>
      </c>
      <c r="AX43" s="100">
        <f>IF('Raw_Data_pt1.1'!BV45 = "", "", 'Raw_Data_pt1.1'!BV45)</f>
        <v>457</v>
      </c>
      <c r="AY43" s="100">
        <f>IF('Raw_Data_pt1.1'!CE45 = "", "", 'Raw_Data_pt1.1'!CE45)</f>
        <v>469</v>
      </c>
      <c r="AZ43" s="100">
        <f>IF('Raw_Data_pt1.1'!CN45 = "", "", 'Raw_Data_pt1.1'!CN45)</f>
        <v>457</v>
      </c>
      <c r="BA43" s="100">
        <f t="shared" si="0"/>
        <v>0.28125</v>
      </c>
      <c r="BB43" s="100">
        <f t="shared" si="1"/>
        <v>0.265625</v>
      </c>
      <c r="BC43" s="99">
        <f t="shared" si="4"/>
        <v>0.3046875</v>
      </c>
    </row>
    <row r="44" spans="1:55">
      <c r="A44" s="99">
        <f t="shared" ref="A44:A46" si="192">A43</f>
        <v>9</v>
      </c>
      <c r="B44" s="127" t="str">
        <f>B43</f>
        <v>BAJ</v>
      </c>
      <c r="C44" s="100">
        <f t="shared" ref="C44:C46" si="193">C43</f>
        <v>1</v>
      </c>
      <c r="D44" s="99">
        <f t="shared" ref="D44:D46" si="194">D43</f>
        <v>1</v>
      </c>
      <c r="E44" s="101">
        <f t="shared" ref="E44:F46" si="195">E43</f>
        <v>1.1000000000000001</v>
      </c>
      <c r="F44" s="3">
        <f t="shared" si="195"/>
        <v>2022</v>
      </c>
      <c r="G44" s="1">
        <f t="shared" si="181"/>
        <v>11</v>
      </c>
      <c r="H44" s="1">
        <f t="shared" si="182"/>
        <v>24</v>
      </c>
      <c r="I44" s="1">
        <f t="shared" si="183"/>
        <v>0</v>
      </c>
      <c r="J44" s="1">
        <f t="shared" si="184"/>
        <v>0</v>
      </c>
      <c r="K44" s="1">
        <f t="shared" si="185"/>
        <v>0</v>
      </c>
      <c r="L44" s="3">
        <f t="shared" si="186"/>
        <v>2023</v>
      </c>
      <c r="M44" s="1">
        <f t="shared" si="187"/>
        <v>2</v>
      </c>
      <c r="N44" s="1">
        <f t="shared" si="188"/>
        <v>9</v>
      </c>
      <c r="O44" s="1">
        <f t="shared" si="189"/>
        <v>16</v>
      </c>
      <c r="P44" s="1">
        <f t="shared" si="190"/>
        <v>11</v>
      </c>
      <c r="Q44" s="2">
        <f t="shared" si="191"/>
        <v>19</v>
      </c>
      <c r="R44" s="100">
        <f t="shared" ref="R44:R46" si="196">R43</f>
        <v>9</v>
      </c>
      <c r="S44" s="100">
        <f t="shared" ref="S44:S46" si="197">S43</f>
        <v>3</v>
      </c>
      <c r="T44" s="100">
        <f t="shared" ref="T44:T46" si="198">T43</f>
        <v>1994</v>
      </c>
      <c r="U44" s="100">
        <f t="shared" ref="U44:U46" si="199">U43</f>
        <v>3</v>
      </c>
      <c r="V44" s="100">
        <f>V42</f>
        <v>28</v>
      </c>
      <c r="W44" s="100">
        <f t="shared" ref="W44:W46" si="200">W43</f>
        <v>3</v>
      </c>
      <c r="X44" s="99">
        <f t="shared" ref="X44:X46" si="201">X43</f>
        <v>1</v>
      </c>
      <c r="Y44" s="101">
        <v>1</v>
      </c>
      <c r="Z44" s="100">
        <f>IF('Raw_Data_pt1.1'!AF46 = "", "", 'Raw_Data_pt1.1'!AF46)</f>
        <v>29</v>
      </c>
      <c r="AA44" s="100">
        <f>IF('Raw_Data_pt1.1'!AG46 = "", "", 'Raw_Data_pt1.1'!AG46)</f>
        <v>150</v>
      </c>
      <c r="AB44" s="100">
        <f>IF('Raw_Data_pt1.1'!AH46 = "", "", 'Raw_Data_pt1.1'!AH46)</f>
        <v>150</v>
      </c>
      <c r="AC44" s="99">
        <f>IF('Raw_Data_pt1.1'!AI46 = "", "", 'Raw_Data_pt1.1'!AI46)</f>
        <v>0.56999999999999995</v>
      </c>
      <c r="AD44" s="100">
        <f>IF('Raw_Data_pt1.1'!AL46 = "", "", 'Raw_Data_pt1.1'!AL46)</f>
        <v>44.4</v>
      </c>
      <c r="AE44" s="99">
        <f>IF('Raw_Data_pt1.1'!AM46 = "", "", 'Raw_Data_pt1.1'!AM46)</f>
        <v>11.5</v>
      </c>
      <c r="AF44" s="100">
        <f>IF('Raw_Data_pt1.1'!AN46 = "", "", 'Raw_Data_pt1.1'!AN46)</f>
        <v>29</v>
      </c>
      <c r="AG44" s="100">
        <f>IF('Raw_Data_pt1.1'!AO46 = "", "", 'Raw_Data_pt1.1'!AO46)</f>
        <v>150</v>
      </c>
      <c r="AH44" s="100">
        <f>IF('Raw_Data_pt1.1'!AP46 = "", "", 'Raw_Data_pt1.1'!AP46)</f>
        <v>139</v>
      </c>
      <c r="AI44" s="99">
        <f>IF('Raw_Data_pt1.1'!AQ46 = "", "", 'Raw_Data_pt1.1'!AQ46)</f>
        <v>0.56999999999999995</v>
      </c>
      <c r="AJ44" s="100">
        <f>IF('Raw_Data_pt1.1'!AT46 = "", "", 'Raw_Data_pt1.1'!AT46)</f>
        <v>42.9</v>
      </c>
      <c r="AK44" s="99">
        <f>IF('Raw_Data_pt1.1'!AU46 = "", "", 'Raw_Data_pt1.1'!AU46)</f>
        <v>13.2</v>
      </c>
      <c r="AL44" s="100">
        <f>IF('Raw_Data_pt1.1'!AV46 = "", "", 'Raw_Data_pt1.1'!AV46)</f>
        <v>28</v>
      </c>
      <c r="AM44" s="100">
        <f>IF('Raw_Data_pt1.1'!AW46 = "", "", 'Raw_Data_pt1.1'!AW46)</f>
        <v>157</v>
      </c>
      <c r="AN44" s="100">
        <f>IF('Raw_Data_pt1.1'!AX46 = "", "", 'Raw_Data_pt1.1'!AX46)</f>
        <v>173</v>
      </c>
      <c r="AO44" s="99">
        <f>IF('Raw_Data_pt1.1'!AY46 = "", "", 'Raw_Data_pt1.1'!AY46)</f>
        <v>0.55100000000000005</v>
      </c>
      <c r="AP44" s="100">
        <f>IF('Raw_Data_pt1.1'!BB46 = "", "", 'Raw_Data_pt1.1'!BB46)</f>
        <v>44.7</v>
      </c>
      <c r="AQ44" s="100">
        <f>IF('Raw_Data_pt1.1'!BC46 = "", "", 'Raw_Data_pt1.1'!BC46)</f>
        <v>12</v>
      </c>
      <c r="AR44" s="102">
        <f>IF('Raw_Data_pt1.1'!BR46 = "", "", 'Raw_Data_pt1.1'!BR46)</f>
        <v>29</v>
      </c>
      <c r="AS44" s="99">
        <f>IF('Raw_Data_pt1.1'!BS46 = "", "", 'Raw_Data_pt1.1'!BS46)</f>
        <v>128</v>
      </c>
      <c r="AT44" s="100">
        <f>IF('Raw_Data_pt1.1'!CA46 = "", "", 'Raw_Data_pt1.1'!CA46)</f>
        <v>33</v>
      </c>
      <c r="AU44" s="99">
        <f>IF('Raw_Data_pt1.1'!CB46 = "", "", 'Raw_Data_pt1.1'!CB46)</f>
        <v>128</v>
      </c>
      <c r="AV44" s="100">
        <f>IF('Raw_Data_pt1.1'!CJ46 = "", "", 'Raw_Data_pt1.1'!CJ46)</f>
        <v>40</v>
      </c>
      <c r="AW44" s="99">
        <f>IF('Raw_Data_pt1.1'!CK46 = "", "", 'Raw_Data_pt1.1'!CK46)</f>
        <v>128</v>
      </c>
      <c r="AX44" s="100">
        <f>IF('Raw_Data_pt1.1'!BV46 = "", "", 'Raw_Data_pt1.1'!BV46)</f>
        <v>472</v>
      </c>
      <c r="AY44" s="100">
        <f>IF('Raw_Data_pt1.1'!CE46 = "", "", 'Raw_Data_pt1.1'!CE46)</f>
        <v>457</v>
      </c>
      <c r="AZ44" s="100">
        <f>IF('Raw_Data_pt1.1'!CN46 = "", "", 'Raw_Data_pt1.1'!CN46)</f>
        <v>457</v>
      </c>
      <c r="BA44" s="100">
        <f t="shared" si="0"/>
        <v>0.2265625</v>
      </c>
      <c r="BB44" s="100">
        <f t="shared" si="1"/>
        <v>0.2578125</v>
      </c>
      <c r="BC44" s="99">
        <f t="shared" si="4"/>
        <v>0.3125</v>
      </c>
    </row>
    <row r="45" spans="1:55">
      <c r="A45" s="99">
        <f t="shared" si="192"/>
        <v>9</v>
      </c>
      <c r="B45" s="127" t="str">
        <f>B44</f>
        <v>BAJ</v>
      </c>
      <c r="C45" s="100">
        <f t="shared" si="193"/>
        <v>1</v>
      </c>
      <c r="D45" s="99">
        <f t="shared" si="194"/>
        <v>1</v>
      </c>
      <c r="E45" s="101">
        <f t="shared" si="195"/>
        <v>1.1000000000000001</v>
      </c>
      <c r="F45" s="3">
        <f t="shared" si="195"/>
        <v>2022</v>
      </c>
      <c r="G45" s="1">
        <f t="shared" si="181"/>
        <v>11</v>
      </c>
      <c r="H45" s="1">
        <f t="shared" si="182"/>
        <v>24</v>
      </c>
      <c r="I45" s="1">
        <f t="shared" si="183"/>
        <v>0</v>
      </c>
      <c r="J45" s="1">
        <f t="shared" si="184"/>
        <v>0</v>
      </c>
      <c r="K45" s="1">
        <f t="shared" si="185"/>
        <v>0</v>
      </c>
      <c r="L45" s="3">
        <f t="shared" si="186"/>
        <v>2023</v>
      </c>
      <c r="M45" s="1">
        <f t="shared" si="187"/>
        <v>2</v>
      </c>
      <c r="N45" s="1">
        <f t="shared" si="188"/>
        <v>9</v>
      </c>
      <c r="O45" s="1">
        <f t="shared" si="189"/>
        <v>16</v>
      </c>
      <c r="P45" s="1">
        <f t="shared" si="190"/>
        <v>11</v>
      </c>
      <c r="Q45" s="2">
        <f t="shared" si="191"/>
        <v>19</v>
      </c>
      <c r="R45" s="100">
        <f t="shared" si="196"/>
        <v>9</v>
      </c>
      <c r="S45" s="100">
        <f t="shared" si="197"/>
        <v>3</v>
      </c>
      <c r="T45" s="100">
        <f t="shared" si="198"/>
        <v>1994</v>
      </c>
      <c r="U45" s="100">
        <f t="shared" si="199"/>
        <v>3</v>
      </c>
      <c r="V45" s="100">
        <f>V42</f>
        <v>28</v>
      </c>
      <c r="W45" s="100">
        <f t="shared" si="200"/>
        <v>3</v>
      </c>
      <c r="X45" s="99">
        <f t="shared" si="201"/>
        <v>1</v>
      </c>
      <c r="Y45" s="101">
        <v>1</v>
      </c>
      <c r="Z45" s="100">
        <f>IF('Raw_Data_pt1.1'!AF47 = "", "", 'Raw_Data_pt1.1'!AF47)</f>
        <v>29</v>
      </c>
      <c r="AA45" s="100">
        <f>IF('Raw_Data_pt1.1'!AG47 = "", "", 'Raw_Data_pt1.1'!AG47)</f>
        <v>147</v>
      </c>
      <c r="AB45" s="100">
        <f>IF('Raw_Data_pt1.1'!AH47 = "", "", 'Raw_Data_pt1.1'!AH47)</f>
        <v>146</v>
      </c>
      <c r="AC45" s="99">
        <f>IF('Raw_Data_pt1.1'!AI47 = "", "", 'Raw_Data_pt1.1'!AI47)</f>
        <v>0.58099999999999996</v>
      </c>
      <c r="AD45" s="100">
        <f>IF('Raw_Data_pt1.1'!AL47 = "", "", 'Raw_Data_pt1.1'!AL47)</f>
        <v>44.7</v>
      </c>
      <c r="AE45" s="99">
        <f>IF('Raw_Data_pt1.1'!AM47 = "", "", 'Raw_Data_pt1.1'!AM47)</f>
        <v>14.1</v>
      </c>
      <c r="AF45" s="100">
        <f>IF('Raw_Data_pt1.1'!AN47 = "", "", 'Raw_Data_pt1.1'!AN47)</f>
        <v>29</v>
      </c>
      <c r="AG45" s="100">
        <f>IF('Raw_Data_pt1.1'!AO47 = "", "", 'Raw_Data_pt1.1'!AO47)</f>
        <v>150</v>
      </c>
      <c r="AH45" s="100">
        <f>IF('Raw_Data_pt1.1'!AP47 = "", "", 'Raw_Data_pt1.1'!AP47)</f>
        <v>156</v>
      </c>
      <c r="AI45" s="99">
        <f>IF('Raw_Data_pt1.1'!AQ47 = "", "", 'Raw_Data_pt1.1'!AQ47)</f>
        <v>0.56999999999999995</v>
      </c>
      <c r="AJ45" s="100">
        <f>IF('Raw_Data_pt1.1'!AT47 = "", "", 'Raw_Data_pt1.1'!AT47)</f>
        <v>43.8</v>
      </c>
      <c r="AK45" s="99">
        <f>IF('Raw_Data_pt1.1'!AU47 = "", "", 'Raw_Data_pt1.1'!AU47)</f>
        <v>12.5</v>
      </c>
      <c r="AL45" s="100">
        <f>IF('Raw_Data_pt1.1'!AV47 = "", "", 'Raw_Data_pt1.1'!AV47)</f>
        <v>28</v>
      </c>
      <c r="AM45" s="100">
        <f>IF('Raw_Data_pt1.1'!AW47 = "", "", 'Raw_Data_pt1.1'!AW47)</f>
        <v>155</v>
      </c>
      <c r="AN45" s="100">
        <f>IF('Raw_Data_pt1.1'!AX47 = "", "", 'Raw_Data_pt1.1'!AX47)</f>
        <v>156</v>
      </c>
      <c r="AO45" s="99">
        <f>IF('Raw_Data_pt1.1'!AY47 = "", "", 'Raw_Data_pt1.1'!AY47)</f>
        <v>0.55600000000000005</v>
      </c>
      <c r="AP45" s="100">
        <f>IF('Raw_Data_pt1.1'!BB47 = "", "", 'Raw_Data_pt1.1'!BB47)</f>
        <v>45.2</v>
      </c>
      <c r="AQ45" s="100">
        <f>IF('Raw_Data_pt1.1'!BC47 = "", "", 'Raw_Data_pt1.1'!BC47)</f>
        <v>12.2</v>
      </c>
      <c r="AR45" s="102">
        <f>IF('Raw_Data_pt1.1'!BR47 = "", "", 'Raw_Data_pt1.1'!BR47)</f>
        <v>36</v>
      </c>
      <c r="AS45" s="99">
        <f>IF('Raw_Data_pt1.1'!BS47 = "", "", 'Raw_Data_pt1.1'!BS47)</f>
        <v>128</v>
      </c>
      <c r="AT45" s="100">
        <f>IF('Raw_Data_pt1.1'!CA47 = "", "", 'Raw_Data_pt1.1'!CA47)</f>
        <v>32</v>
      </c>
      <c r="AU45" s="99">
        <f>IF('Raw_Data_pt1.1'!CB47 = "", "", 'Raw_Data_pt1.1'!CB47)</f>
        <v>128</v>
      </c>
      <c r="AV45" s="100">
        <f>IF('Raw_Data_pt1.1'!CJ47 = "", "", 'Raw_Data_pt1.1'!CJ47)</f>
        <v>40</v>
      </c>
      <c r="AW45" s="99">
        <f>IF('Raw_Data_pt1.1'!CK47 = "", "", 'Raw_Data_pt1.1'!CK47)</f>
        <v>128</v>
      </c>
      <c r="AX45" s="100">
        <f>IF('Raw_Data_pt1.1'!BV47 = "", "", 'Raw_Data_pt1.1'!BV47)</f>
        <v>432</v>
      </c>
      <c r="AY45" s="100">
        <f>IF('Raw_Data_pt1.1'!CE47 = "", "", 'Raw_Data_pt1.1'!CE47)</f>
        <v>417</v>
      </c>
      <c r="AZ45" s="100">
        <f>IF('Raw_Data_pt1.1'!CN47 = "", "", 'Raw_Data_pt1.1'!CN47)</f>
        <v>457</v>
      </c>
      <c r="BA45" s="100">
        <f t="shared" si="0"/>
        <v>0.28125</v>
      </c>
      <c r="BB45" s="100">
        <f t="shared" si="1"/>
        <v>0.25</v>
      </c>
      <c r="BC45" s="99">
        <f t="shared" si="4"/>
        <v>0.3125</v>
      </c>
    </row>
    <row r="46" spans="1:55" s="92" customFormat="1">
      <c r="A46" s="95">
        <f t="shared" si="192"/>
        <v>9</v>
      </c>
      <c r="B46" s="126" t="str">
        <f>B45</f>
        <v>BAJ</v>
      </c>
      <c r="C46" s="96">
        <f t="shared" si="193"/>
        <v>1</v>
      </c>
      <c r="D46" s="95">
        <f t="shared" si="194"/>
        <v>1</v>
      </c>
      <c r="E46" s="97">
        <f t="shared" si="195"/>
        <v>1.1000000000000001</v>
      </c>
      <c r="F46" s="6">
        <f t="shared" si="195"/>
        <v>2022</v>
      </c>
      <c r="G46" s="5">
        <f t="shared" si="181"/>
        <v>11</v>
      </c>
      <c r="H46" s="5">
        <f t="shared" si="182"/>
        <v>24</v>
      </c>
      <c r="I46" s="5">
        <f t="shared" si="183"/>
        <v>0</v>
      </c>
      <c r="J46" s="5">
        <f t="shared" si="184"/>
        <v>0</v>
      </c>
      <c r="K46" s="5">
        <f t="shared" si="185"/>
        <v>0</v>
      </c>
      <c r="L46" s="6">
        <f t="shared" si="186"/>
        <v>2023</v>
      </c>
      <c r="M46" s="5">
        <f t="shared" si="187"/>
        <v>2</v>
      </c>
      <c r="N46" s="5">
        <f t="shared" si="188"/>
        <v>9</v>
      </c>
      <c r="O46" s="5">
        <f t="shared" si="189"/>
        <v>16</v>
      </c>
      <c r="P46" s="5">
        <f t="shared" si="190"/>
        <v>11</v>
      </c>
      <c r="Q46" s="4">
        <f t="shared" si="191"/>
        <v>19</v>
      </c>
      <c r="R46" s="96">
        <f t="shared" si="196"/>
        <v>9</v>
      </c>
      <c r="S46" s="96">
        <f t="shared" si="197"/>
        <v>3</v>
      </c>
      <c r="T46" s="96">
        <f t="shared" si="198"/>
        <v>1994</v>
      </c>
      <c r="U46" s="96">
        <f t="shared" si="199"/>
        <v>3</v>
      </c>
      <c r="V46" s="125">
        <f>V42</f>
        <v>28</v>
      </c>
      <c r="W46" s="96">
        <f t="shared" si="200"/>
        <v>3</v>
      </c>
      <c r="X46" s="95">
        <f t="shared" si="201"/>
        <v>1</v>
      </c>
      <c r="Y46" s="97">
        <v>1</v>
      </c>
      <c r="Z46" s="96">
        <f>IF('Raw_Data_pt1.1'!AF48 = "", "", 'Raw_Data_pt1.1'!AF48)</f>
        <v>29</v>
      </c>
      <c r="AA46" s="96">
        <f>IF('Raw_Data_pt1.1'!AG48 = "", "", 'Raw_Data_pt1.1'!AG48)</f>
        <v>150</v>
      </c>
      <c r="AB46" s="96">
        <f>IF('Raw_Data_pt1.1'!AH48 = "", "", 'Raw_Data_pt1.1'!AH48)</f>
        <v>139</v>
      </c>
      <c r="AC46" s="95">
        <f>IF('Raw_Data_pt1.1'!AI48 = "", "", 'Raw_Data_pt1.1'!AI48)</f>
        <v>0.56999999999999995</v>
      </c>
      <c r="AD46" s="96">
        <f>IF('Raw_Data_pt1.1'!AL48 = "", "", 'Raw_Data_pt1.1'!AL48)</f>
        <v>43.5</v>
      </c>
      <c r="AE46" s="95">
        <f>IF('Raw_Data_pt1.1'!AM48 = "", "", 'Raw_Data_pt1.1'!AM48)</f>
        <v>13.8</v>
      </c>
      <c r="AF46" s="96">
        <f>IF('Raw_Data_pt1.1'!AN48 = "", "", 'Raw_Data_pt1.1'!AN48)</f>
        <v>29</v>
      </c>
      <c r="AG46" s="96">
        <f>IF('Raw_Data_pt1.1'!AO48 = "", "", 'Raw_Data_pt1.1'!AO48)</f>
        <v>150</v>
      </c>
      <c r="AH46" s="96">
        <f>IF('Raw_Data_pt1.1'!AP48 = "", "", 'Raw_Data_pt1.1'!AP48)</f>
        <v>152</v>
      </c>
      <c r="AI46" s="95">
        <f>IF('Raw_Data_pt1.1'!AQ48 = "", "", 'Raw_Data_pt1.1'!AQ48)</f>
        <v>0.56999999999999995</v>
      </c>
      <c r="AJ46" s="96">
        <f>IF('Raw_Data_pt1.1'!AT48 = "", "", 'Raw_Data_pt1.1'!AT48)</f>
        <v>43.8</v>
      </c>
      <c r="AK46" s="95">
        <f>IF('Raw_Data_pt1.1'!AU48 = "", "", 'Raw_Data_pt1.1'!AU48)</f>
        <v>12.5</v>
      </c>
      <c r="AL46" s="96">
        <f>IF('Raw_Data_pt1.1'!AV48 = "", "", 'Raw_Data_pt1.1'!AV48)</f>
        <v>28</v>
      </c>
      <c r="AM46" s="96">
        <f>IF('Raw_Data_pt1.1'!AW48 = "", "", 'Raw_Data_pt1.1'!AW48)</f>
        <v>156</v>
      </c>
      <c r="AN46" s="96">
        <f>IF('Raw_Data_pt1.1'!AX48 = "", "", 'Raw_Data_pt1.1'!AX48)</f>
        <v>151</v>
      </c>
      <c r="AO46" s="95">
        <f>IF('Raw_Data_pt1.1'!AY48 = "", "", 'Raw_Data_pt1.1'!AY48)</f>
        <v>0.55500000000000005</v>
      </c>
      <c r="AP46" s="96">
        <f>IF('Raw_Data_pt1.1'!BB48 = "", "", 'Raw_Data_pt1.1'!BB48)</f>
        <v>45.2</v>
      </c>
      <c r="AQ46" s="96">
        <f>IF('Raw_Data_pt1.1'!BC48 = "", "", 'Raw_Data_pt1.1'!BC48)</f>
        <v>10.9</v>
      </c>
      <c r="AR46" s="98">
        <f>IF('Raw_Data_pt1.1'!BR48 = "", "", 'Raw_Data_pt1.1'!BR48)</f>
        <v>34</v>
      </c>
      <c r="AS46" s="95">
        <f>IF('Raw_Data_pt1.1'!BS48 = "", "", 'Raw_Data_pt1.1'!BS48)</f>
        <v>128</v>
      </c>
      <c r="AT46" s="96">
        <f>IF('Raw_Data_pt1.1'!CA48 = "", "", 'Raw_Data_pt1.1'!CA48)</f>
        <v>32</v>
      </c>
      <c r="AU46" s="95">
        <f>IF('Raw_Data_pt1.1'!CB48 = "", "", 'Raw_Data_pt1.1'!CB48)</f>
        <v>128</v>
      </c>
      <c r="AV46" s="96">
        <f>IF('Raw_Data_pt1.1'!CJ48 = "", "", 'Raw_Data_pt1.1'!CJ48)</f>
        <v>39</v>
      </c>
      <c r="AW46" s="95">
        <f>IF('Raw_Data_pt1.1'!CK48 = "", "", 'Raw_Data_pt1.1'!CK48)</f>
        <v>128</v>
      </c>
      <c r="AX46" s="96">
        <f>IF('Raw_Data_pt1.1'!BV48 = "", "", 'Raw_Data_pt1.1'!BV48)</f>
        <v>477</v>
      </c>
      <c r="AY46" s="96">
        <f>IF('Raw_Data_pt1.1'!CE48 = "", "", 'Raw_Data_pt1.1'!CE48)</f>
        <v>482</v>
      </c>
      <c r="AZ46" s="96">
        <f>IF('Raw_Data_pt1.1'!CN48 = "", "", 'Raw_Data_pt1.1'!CN48)</f>
        <v>482</v>
      </c>
      <c r="BA46" s="96">
        <f t="shared" si="0"/>
        <v>0.265625</v>
      </c>
      <c r="BB46" s="96">
        <f t="shared" si="1"/>
        <v>0.25</v>
      </c>
      <c r="BC46" s="95">
        <f t="shared" si="4"/>
        <v>0.3046875</v>
      </c>
    </row>
    <row r="47" spans="1:55">
      <c r="A47" s="99">
        <f>'Raw_Data_pt1.1'!A49</f>
        <v>10</v>
      </c>
      <c r="B47" s="127" t="str">
        <f>'Raw_Data_pt1.1'!B49</f>
        <v>BAK</v>
      </c>
      <c r="C47" s="100">
        <f>IF('Raw_Data_pt1.1'!D49 = "",0, IF('Raw_Data_pt1.1'!D49 = "Y", 1, 0))</f>
        <v>1</v>
      </c>
      <c r="D47" s="99">
        <f>IF('Raw_Data_pt1.1'!E49 = "", 0, IF('Raw_Data_pt1.1'!E49 = "Y", 1, 0))</f>
        <v>0</v>
      </c>
      <c r="E47" s="101">
        <v>1.1000000000000001</v>
      </c>
      <c r="F47" s="69">
        <f>'Raw_Data_pt1.1'!F49</f>
        <v>2022</v>
      </c>
      <c r="G47" s="26">
        <f>'Raw_Data_pt1.1'!G49</f>
        <v>11</v>
      </c>
      <c r="H47" s="26">
        <f>'Raw_Data_pt1.1'!H49</f>
        <v>25</v>
      </c>
      <c r="I47" s="26">
        <f>'Raw_Data_pt1.1'!I49</f>
        <v>0</v>
      </c>
      <c r="J47" s="26">
        <f>'Raw_Data_pt1.1'!J49</f>
        <v>0</v>
      </c>
      <c r="K47" s="26">
        <f>'Raw_Data_pt1.1'!K49</f>
        <v>0</v>
      </c>
      <c r="L47" s="69">
        <f>'Raw_Data_pt1.1'!L49</f>
        <v>0</v>
      </c>
      <c r="M47" s="26">
        <f>'Raw_Data_pt1.1'!M49</f>
        <v>0</v>
      </c>
      <c r="N47" s="26">
        <f>'Raw_Data_pt1.1'!N49</f>
        <v>0</v>
      </c>
      <c r="O47" s="26">
        <f>'Raw_Data_pt1.1'!O49</f>
        <v>0</v>
      </c>
      <c r="P47" s="26">
        <f>'Raw_Data_pt1.1'!P49</f>
        <v>0</v>
      </c>
      <c r="Q47" s="25">
        <f>'Raw_Data_pt1.1'!Q49</f>
        <v>0</v>
      </c>
      <c r="R47" s="100">
        <f>IF('Raw_Data_pt1.1'!R49 = "", 0, 'Raw_Data_pt1.1'!R49)</f>
        <v>6</v>
      </c>
      <c r="S47" s="100">
        <f>IF(R47 = "",0, VLOOKUP(R47, Key!$A$23:$D$35, 4, FALSE))</f>
        <v>2</v>
      </c>
      <c r="T47" s="100">
        <f>IF('Raw_Data_pt1.1'!S49 = "", 0, 'Raw_Data_pt1.1'!S49)</f>
        <v>2002</v>
      </c>
      <c r="U47" s="100">
        <f>IF('Raw_Data_pt1.1'!U49 = "", 0, IF('Raw_Data_pt1.1'!U49 = "F", 1, IF('Raw_Data_pt1.1'!U49 = "M", 2, 3)))</f>
        <v>1</v>
      </c>
      <c r="V47" s="100">
        <f>IF(L47=0,0,IF(M47&gt;R47,L47-T47,L47-T47-1))</f>
        <v>0</v>
      </c>
      <c r="W47" s="100">
        <f>IF('Raw_Data_pt1.1'!Y49 = "", 0, VLOOKUP('Raw_Data_pt1.1'!Y49, Key!$A$2:$C$20, 3, TRUE))</f>
        <v>3</v>
      </c>
      <c r="X47" s="99">
        <f>IF('Raw_Data_pt1.1'!AC49 = "", 0, IF('Raw_Data_pt1.1'!AC49 = "P", 1, 0))</f>
        <v>1</v>
      </c>
      <c r="Y47" s="101">
        <v>1</v>
      </c>
      <c r="Z47" s="100">
        <f>IF('Raw_Data_pt1.1'!AF49 = "", "", 'Raw_Data_pt1.1'!AF49)</f>
        <v>29</v>
      </c>
      <c r="AA47" s="100">
        <f>IF('Raw_Data_pt1.1'!AG49 = "", "", 'Raw_Data_pt1.1'!AG49)</f>
        <v>147</v>
      </c>
      <c r="AB47" s="100">
        <f>IF('Raw_Data_pt1.1'!AH49 = "", "", 'Raw_Data_pt1.1'!AH49)</f>
        <v>206</v>
      </c>
      <c r="AC47" s="99">
        <f>IF('Raw_Data_pt1.1'!AI49 = "", "", 'Raw_Data_pt1.1'!AI49)</f>
        <v>0.57899999999999996</v>
      </c>
      <c r="AD47" s="100">
        <f>IF('Raw_Data_pt1.1'!AL49 = "", "", 'Raw_Data_pt1.1'!AL49)</f>
        <v>45.2</v>
      </c>
      <c r="AE47" s="99">
        <f>IF('Raw_Data_pt1.1'!AM49 = "", "", 'Raw_Data_pt1.1'!AM49)</f>
        <v>12.2</v>
      </c>
      <c r="AF47" s="100">
        <f>IF('Raw_Data_pt1.1'!AN49 = "", "", 'Raw_Data_pt1.1'!AN49)</f>
        <v>29</v>
      </c>
      <c r="AG47" s="100">
        <f>IF('Raw_Data_pt1.1'!AO49 = "", "", 'Raw_Data_pt1.1'!AO49)</f>
        <v>147</v>
      </c>
      <c r="AH47" s="100">
        <f>IF('Raw_Data_pt1.1'!AP49 = "", "", 'Raw_Data_pt1.1'!AP49)</f>
        <v>139</v>
      </c>
      <c r="AI47" s="99">
        <f>IF('Raw_Data_pt1.1'!AQ49 = "", "", 'Raw_Data_pt1.1'!AQ49)</f>
        <v>0.58099999999999996</v>
      </c>
      <c r="AJ47" s="100">
        <f>IF('Raw_Data_pt1.1'!AT49 = "", "", 'Raw_Data_pt1.1'!AT49)</f>
        <v>45.8</v>
      </c>
      <c r="AK47" s="99">
        <f>IF('Raw_Data_pt1.1'!AU49 = "", "", 'Raw_Data_pt1.1'!AU49)</f>
        <v>12</v>
      </c>
      <c r="AL47" s="100">
        <f>IF('Raw_Data_pt1.1'!AV49 = "", "", 'Raw_Data_pt1.1'!AV49)</f>
        <v>29</v>
      </c>
      <c r="AM47" s="100">
        <f>IF('Raw_Data_pt1.1'!AW49 = "", "", 'Raw_Data_pt1.1'!AW49)</f>
        <v>145</v>
      </c>
      <c r="AN47" s="100">
        <f>IF('Raw_Data_pt1.1'!AX49 = "", "", 'Raw_Data_pt1.1'!AX49)</f>
        <v>215</v>
      </c>
      <c r="AO47" s="99">
        <f>IF('Raw_Data_pt1.1'!AY49 = "", "", 'Raw_Data_pt1.1'!AY49)</f>
        <v>0.58499999999999996</v>
      </c>
      <c r="AP47" s="100">
        <f>IF('Raw_Data_pt1.1'!BB49 = "", "", 'Raw_Data_pt1.1'!BB49)</f>
        <v>45.8</v>
      </c>
      <c r="AQ47" s="100">
        <f>IF('Raw_Data_pt1.1'!BC49 = "", "", 'Raw_Data_pt1.1'!BC49)</f>
        <v>10.199999999999999</v>
      </c>
      <c r="AR47" s="102" t="str">
        <f>IF('Raw_Data_pt1.1'!BR49 = "", "", 'Raw_Data_pt1.1'!BR49)</f>
        <v/>
      </c>
      <c r="AS47" s="99" t="str">
        <f>IF('Raw_Data_pt1.1'!BS49 = "", "", 'Raw_Data_pt1.1'!BS49)</f>
        <v/>
      </c>
      <c r="AT47" s="100" t="str">
        <f>IF('Raw_Data_pt1.1'!CA49 = "", "", 'Raw_Data_pt1.1'!CA49)</f>
        <v/>
      </c>
      <c r="AU47" s="99" t="str">
        <f>IF('Raw_Data_pt1.1'!CB49 = "", "", 'Raw_Data_pt1.1'!CB49)</f>
        <v/>
      </c>
      <c r="AV47" s="100" t="str">
        <f>IF('Raw_Data_pt1.1'!CJ49 = "", "", 'Raw_Data_pt1.1'!CJ49)</f>
        <v/>
      </c>
      <c r="AW47" s="99" t="str">
        <f>IF('Raw_Data_pt1.1'!CK49 = "", "", 'Raw_Data_pt1.1'!CK49)</f>
        <v/>
      </c>
      <c r="AX47" s="100" t="str">
        <f>IF('Raw_Data_pt1.1'!BV49 = "", "", 'Raw_Data_pt1.1'!BV49)</f>
        <v/>
      </c>
      <c r="AY47" s="100" t="str">
        <f>IF('Raw_Data_pt1.1'!CE49 = "", "", 'Raw_Data_pt1.1'!CE49)</f>
        <v/>
      </c>
      <c r="AZ47" s="100" t="str">
        <f>IF('Raw_Data_pt1.1'!CN49 = "", "", 'Raw_Data_pt1.1'!CN49)</f>
        <v/>
      </c>
      <c r="BA47" s="100" t="e">
        <f t="shared" si="0"/>
        <v>#VALUE!</v>
      </c>
      <c r="BB47" s="100" t="e">
        <f t="shared" si="1"/>
        <v>#VALUE!</v>
      </c>
      <c r="BC47" s="99" t="e">
        <f t="shared" si="4"/>
        <v>#VALUE!</v>
      </c>
    </row>
    <row r="48" spans="1:55">
      <c r="A48" s="99">
        <f>A47</f>
        <v>10</v>
      </c>
      <c r="B48" s="127" t="str">
        <f>B47</f>
        <v>BAK</v>
      </c>
      <c r="C48" s="100">
        <f t="shared" ref="C48:X48" si="202">C47</f>
        <v>1</v>
      </c>
      <c r="D48" s="99">
        <f t="shared" si="202"/>
        <v>0</v>
      </c>
      <c r="E48" s="101">
        <f t="shared" si="202"/>
        <v>1.1000000000000001</v>
      </c>
      <c r="F48" s="3">
        <f>F47</f>
        <v>2022</v>
      </c>
      <c r="G48" s="1">
        <f t="shared" ref="G48:G51" si="203">G47</f>
        <v>11</v>
      </c>
      <c r="H48" s="1">
        <f t="shared" ref="H48:H51" si="204">H47</f>
        <v>25</v>
      </c>
      <c r="I48" s="1">
        <f t="shared" ref="I48:I51" si="205">I47</f>
        <v>0</v>
      </c>
      <c r="J48" s="1">
        <f t="shared" ref="J48:J51" si="206">J47</f>
        <v>0</v>
      </c>
      <c r="K48" s="1">
        <f t="shared" ref="K48:K51" si="207">K47</f>
        <v>0</v>
      </c>
      <c r="L48" s="3">
        <f t="shared" ref="L48:L51" si="208">L47</f>
        <v>0</v>
      </c>
      <c r="M48" s="1">
        <f t="shared" ref="M48:M51" si="209">M47</f>
        <v>0</v>
      </c>
      <c r="N48" s="1">
        <f t="shared" ref="N48:N51" si="210">N47</f>
        <v>0</v>
      </c>
      <c r="O48" s="1">
        <f t="shared" ref="O48:O51" si="211">O47</f>
        <v>0</v>
      </c>
      <c r="P48" s="1">
        <f t="shared" ref="P48:P51" si="212">P47</f>
        <v>0</v>
      </c>
      <c r="Q48" s="2">
        <f t="shared" ref="Q48:Q51" si="213">Q47</f>
        <v>0</v>
      </c>
      <c r="R48" s="100">
        <f t="shared" si="202"/>
        <v>6</v>
      </c>
      <c r="S48" s="100">
        <f t="shared" si="202"/>
        <v>2</v>
      </c>
      <c r="T48" s="100">
        <f t="shared" si="202"/>
        <v>2002</v>
      </c>
      <c r="U48" s="100">
        <f t="shared" si="202"/>
        <v>1</v>
      </c>
      <c r="V48" s="100">
        <f>V47</f>
        <v>0</v>
      </c>
      <c r="W48" s="100">
        <f t="shared" si="202"/>
        <v>3</v>
      </c>
      <c r="X48" s="99">
        <f t="shared" si="202"/>
        <v>1</v>
      </c>
      <c r="Y48" s="101">
        <v>1</v>
      </c>
      <c r="Z48" s="100">
        <f>IF('Raw_Data_pt1.1'!AF50 = "", "", 'Raw_Data_pt1.1'!AF50)</f>
        <v>28</v>
      </c>
      <c r="AA48" s="100">
        <f>IF('Raw_Data_pt1.1'!AG50 = "", "", 'Raw_Data_pt1.1'!AG50)</f>
        <v>155</v>
      </c>
      <c r="AB48" s="100">
        <f>IF('Raw_Data_pt1.1'!AH50 = "", "", 'Raw_Data_pt1.1'!AH50)</f>
        <v>216</v>
      </c>
      <c r="AC48" s="99">
        <f>IF('Raw_Data_pt1.1'!AI50 = "", "", 'Raw_Data_pt1.1'!AI50)</f>
        <v>0.55800000000000005</v>
      </c>
      <c r="AD48" s="100">
        <f>IF('Raw_Data_pt1.1'!AL50 = "", "", 'Raw_Data_pt1.1'!AL50)</f>
        <v>47.2</v>
      </c>
      <c r="AE48" s="99">
        <f>IF('Raw_Data_pt1.1'!AM50 = "", "", 'Raw_Data_pt1.1'!AM50)</f>
        <v>13.9</v>
      </c>
      <c r="AF48" s="100">
        <f>IF('Raw_Data_pt1.1'!AN50 = "", "", 'Raw_Data_pt1.1'!AN50)</f>
        <v>28</v>
      </c>
      <c r="AG48" s="100">
        <f>IF('Raw_Data_pt1.1'!AO50 = "", "", 'Raw_Data_pt1.1'!AO50)</f>
        <v>152</v>
      </c>
      <c r="AH48" s="100">
        <f>IF('Raw_Data_pt1.1'!AP50 = "", "", 'Raw_Data_pt1.1'!AP50)</f>
        <v>200</v>
      </c>
      <c r="AI48" s="99">
        <f>IF('Raw_Data_pt1.1'!AQ50 = "", "", 'Raw_Data_pt1.1'!AQ50)</f>
        <v>0.56499999999999995</v>
      </c>
      <c r="AJ48" s="100">
        <f>IF('Raw_Data_pt1.1'!AT50 = "", "", 'Raw_Data_pt1.1'!AT50)</f>
        <v>45.5</v>
      </c>
      <c r="AK48" s="99">
        <f>IF('Raw_Data_pt1.1'!AU50 = "", "", 'Raw_Data_pt1.1'!AU50)</f>
        <v>13.9</v>
      </c>
      <c r="AL48" s="100">
        <f>IF('Raw_Data_pt1.1'!AV50 = "", "", 'Raw_Data_pt1.1'!AV50)</f>
        <v>29</v>
      </c>
      <c r="AM48" s="100">
        <f>IF('Raw_Data_pt1.1'!AW50 = "", "", 'Raw_Data_pt1.1'!AW50)</f>
        <v>146</v>
      </c>
      <c r="AN48" s="100">
        <f>IF('Raw_Data_pt1.1'!AX50 = "", "", 'Raw_Data_pt1.1'!AX50)</f>
        <v>195</v>
      </c>
      <c r="AO48" s="99">
        <f>IF('Raw_Data_pt1.1'!AY50 = "", "", 'Raw_Data_pt1.1'!AY50)</f>
        <v>0.58399999999999996</v>
      </c>
      <c r="AP48" s="100">
        <f>IF('Raw_Data_pt1.1'!BB50 = "", "", 'Raw_Data_pt1.1'!BB50)</f>
        <v>45.2</v>
      </c>
      <c r="AQ48" s="100">
        <f>IF('Raw_Data_pt1.1'!BC50 = "", "", 'Raw_Data_pt1.1'!BC50)</f>
        <v>12.4</v>
      </c>
      <c r="AR48" s="102" t="str">
        <f>IF('Raw_Data_pt1.1'!BR50 = "", "", 'Raw_Data_pt1.1'!BR50)</f>
        <v/>
      </c>
      <c r="AS48" s="99" t="str">
        <f>IF('Raw_Data_pt1.1'!BS50 = "", "", 'Raw_Data_pt1.1'!BS50)</f>
        <v/>
      </c>
      <c r="AT48" s="100" t="str">
        <f>IF('Raw_Data_pt1.1'!CA50 = "", "", 'Raw_Data_pt1.1'!CA50)</f>
        <v/>
      </c>
      <c r="AU48" s="99" t="str">
        <f>IF('Raw_Data_pt1.1'!CB50 = "", "", 'Raw_Data_pt1.1'!CB50)</f>
        <v/>
      </c>
      <c r="AV48" s="100" t="str">
        <f>IF('Raw_Data_pt1.1'!CJ50 = "", "", 'Raw_Data_pt1.1'!CJ50)</f>
        <v/>
      </c>
      <c r="AW48" s="99" t="str">
        <f>IF('Raw_Data_pt1.1'!CK50 = "", "", 'Raw_Data_pt1.1'!CK50)</f>
        <v/>
      </c>
      <c r="AX48" s="100" t="str">
        <f>IF('Raw_Data_pt1.1'!BV50 = "", "", 'Raw_Data_pt1.1'!BV50)</f>
        <v/>
      </c>
      <c r="AY48" s="100" t="str">
        <f>IF('Raw_Data_pt1.1'!CE50 = "", "", 'Raw_Data_pt1.1'!CE50)</f>
        <v/>
      </c>
      <c r="AZ48" s="100" t="str">
        <f>IF('Raw_Data_pt1.1'!CN50 = "", "", 'Raw_Data_pt1.1'!CN50)</f>
        <v/>
      </c>
      <c r="BA48" s="100" t="e">
        <f t="shared" si="0"/>
        <v>#VALUE!</v>
      </c>
      <c r="BB48" s="100" t="e">
        <f t="shared" si="1"/>
        <v>#VALUE!</v>
      </c>
      <c r="BC48" s="99" t="e">
        <f t="shared" si="4"/>
        <v>#VALUE!</v>
      </c>
    </row>
    <row r="49" spans="1:55">
      <c r="A49" s="99">
        <f t="shared" ref="A49:A51" si="214">A48</f>
        <v>10</v>
      </c>
      <c r="B49" s="127" t="str">
        <f>B48</f>
        <v>BAK</v>
      </c>
      <c r="C49" s="100">
        <f t="shared" ref="C49:C51" si="215">C48</f>
        <v>1</v>
      </c>
      <c r="D49" s="99">
        <f t="shared" ref="D49:D51" si="216">D48</f>
        <v>0</v>
      </c>
      <c r="E49" s="101">
        <f t="shared" ref="E49:F51" si="217">E48</f>
        <v>1.1000000000000001</v>
      </c>
      <c r="F49" s="3">
        <f t="shared" si="217"/>
        <v>2022</v>
      </c>
      <c r="G49" s="1">
        <f t="shared" si="203"/>
        <v>11</v>
      </c>
      <c r="H49" s="1">
        <f t="shared" si="204"/>
        <v>25</v>
      </c>
      <c r="I49" s="1">
        <f t="shared" si="205"/>
        <v>0</v>
      </c>
      <c r="J49" s="1">
        <f t="shared" si="206"/>
        <v>0</v>
      </c>
      <c r="K49" s="1">
        <f t="shared" si="207"/>
        <v>0</v>
      </c>
      <c r="L49" s="3">
        <f t="shared" si="208"/>
        <v>0</v>
      </c>
      <c r="M49" s="1">
        <f t="shared" si="209"/>
        <v>0</v>
      </c>
      <c r="N49" s="1">
        <f t="shared" si="210"/>
        <v>0</v>
      </c>
      <c r="O49" s="1">
        <f t="shared" si="211"/>
        <v>0</v>
      </c>
      <c r="P49" s="1">
        <f t="shared" si="212"/>
        <v>0</v>
      </c>
      <c r="Q49" s="2">
        <f t="shared" si="213"/>
        <v>0</v>
      </c>
      <c r="R49" s="100">
        <f t="shared" ref="R49:R51" si="218">R48</f>
        <v>6</v>
      </c>
      <c r="S49" s="100">
        <f t="shared" ref="S49:S51" si="219">S48</f>
        <v>2</v>
      </c>
      <c r="T49" s="100">
        <f t="shared" ref="T49:T51" si="220">T48</f>
        <v>2002</v>
      </c>
      <c r="U49" s="100">
        <f t="shared" ref="U49:U51" si="221">U48</f>
        <v>1</v>
      </c>
      <c r="V49" s="100">
        <f>V47</f>
        <v>0</v>
      </c>
      <c r="W49" s="100">
        <f t="shared" ref="W49:W51" si="222">W48</f>
        <v>3</v>
      </c>
      <c r="X49" s="99">
        <f t="shared" ref="X49:X51" si="223">X48</f>
        <v>1</v>
      </c>
      <c r="Y49" s="101">
        <v>1</v>
      </c>
      <c r="Z49" s="100">
        <f>IF('Raw_Data_pt1.1'!AF51 = "", "", 'Raw_Data_pt1.1'!AF51)</f>
        <v>29</v>
      </c>
      <c r="AA49" s="100">
        <f>IF('Raw_Data_pt1.1'!AG51 = "", "", 'Raw_Data_pt1.1'!AG51)</f>
        <v>147</v>
      </c>
      <c r="AB49" s="100">
        <f>IF('Raw_Data_pt1.1'!AH51 = "", "", 'Raw_Data_pt1.1'!AH51)</f>
        <v>254</v>
      </c>
      <c r="AC49" s="99">
        <f>IF('Raw_Data_pt1.1'!AI51 = "", "", 'Raw_Data_pt1.1'!AI51)</f>
        <v>0.58099999999999996</v>
      </c>
      <c r="AD49" s="100">
        <f>IF('Raw_Data_pt1.1'!AL51 = "", "", 'Raw_Data_pt1.1'!AL51)</f>
        <v>45.2</v>
      </c>
      <c r="AE49" s="99">
        <f>IF('Raw_Data_pt1.1'!AM51 = "", "", 'Raw_Data_pt1.1'!AM51)</f>
        <v>13.9</v>
      </c>
      <c r="AF49" s="100">
        <f>IF('Raw_Data_pt1.1'!AN51 = "", "", 'Raw_Data_pt1.1'!AN51)</f>
        <v>28</v>
      </c>
      <c r="AG49" s="100">
        <f>IF('Raw_Data_pt1.1'!AO51 = "", "", 'Raw_Data_pt1.1'!AO51)</f>
        <v>154</v>
      </c>
      <c r="AH49" s="100">
        <f>IF('Raw_Data_pt1.1'!AP51 = "", "", 'Raw_Data_pt1.1'!AP51)</f>
        <v>164</v>
      </c>
      <c r="AI49" s="99">
        <f>IF('Raw_Data_pt1.1'!AQ51 = "", "", 'Raw_Data_pt1.1'!AQ51)</f>
        <v>0.55900000000000005</v>
      </c>
      <c r="AJ49" s="100">
        <f>IF('Raw_Data_pt1.1'!AT51 = "", "", 'Raw_Data_pt1.1'!AT51)</f>
        <v>46.4</v>
      </c>
      <c r="AK49" s="99">
        <f>IF('Raw_Data_pt1.1'!AU51 = "", "", 'Raw_Data_pt1.1'!AU51)</f>
        <v>26.1</v>
      </c>
      <c r="AL49" s="100">
        <f>IF('Raw_Data_pt1.1'!AV51 = "", "", 'Raw_Data_pt1.1'!AV51)</f>
        <v>28</v>
      </c>
      <c r="AM49" s="100">
        <f>IF('Raw_Data_pt1.1'!AW51 = "", "", 'Raw_Data_pt1.1'!AW51)</f>
        <v>152</v>
      </c>
      <c r="AN49" s="100">
        <f>IF('Raw_Data_pt1.1'!AX51 = "", "", 'Raw_Data_pt1.1'!AX51)</f>
        <v>200</v>
      </c>
      <c r="AO49" s="99">
        <f>IF('Raw_Data_pt1.1'!AY51 = "", "", 'Raw_Data_pt1.1'!AY51)</f>
        <v>0.56599999999999995</v>
      </c>
      <c r="AP49" s="100">
        <f>IF('Raw_Data_pt1.1'!BB51 = "", "", 'Raw_Data_pt1.1'!BB51)</f>
        <v>44.9</v>
      </c>
      <c r="AQ49" s="100">
        <f>IF('Raw_Data_pt1.1'!BC51 = "", "", 'Raw_Data_pt1.1'!BC51)</f>
        <v>15.7</v>
      </c>
      <c r="AR49" s="102" t="str">
        <f>IF('Raw_Data_pt1.1'!BR51 = "", "", 'Raw_Data_pt1.1'!BR51)</f>
        <v/>
      </c>
      <c r="AS49" s="99" t="str">
        <f>IF('Raw_Data_pt1.1'!BS51 = "", "", 'Raw_Data_pt1.1'!BS51)</f>
        <v/>
      </c>
      <c r="AT49" s="100" t="str">
        <f>IF('Raw_Data_pt1.1'!CA51 = "", "", 'Raw_Data_pt1.1'!CA51)</f>
        <v/>
      </c>
      <c r="AU49" s="99" t="str">
        <f>IF('Raw_Data_pt1.1'!CB51 = "", "", 'Raw_Data_pt1.1'!CB51)</f>
        <v/>
      </c>
      <c r="AV49" s="100" t="str">
        <f>IF('Raw_Data_pt1.1'!CJ51 = "", "", 'Raw_Data_pt1.1'!CJ51)</f>
        <v/>
      </c>
      <c r="AW49" s="99" t="str">
        <f>IF('Raw_Data_pt1.1'!CK51 = "", "", 'Raw_Data_pt1.1'!CK51)</f>
        <v/>
      </c>
      <c r="AX49" s="100" t="str">
        <f>IF('Raw_Data_pt1.1'!BV51 = "", "", 'Raw_Data_pt1.1'!BV51)</f>
        <v/>
      </c>
      <c r="AY49" s="100" t="str">
        <f>IF('Raw_Data_pt1.1'!CE51 = "", "", 'Raw_Data_pt1.1'!CE51)</f>
        <v/>
      </c>
      <c r="AZ49" s="100" t="str">
        <f>IF('Raw_Data_pt1.1'!CN51 = "", "", 'Raw_Data_pt1.1'!CN51)</f>
        <v/>
      </c>
      <c r="BA49" s="100" t="e">
        <f t="shared" si="0"/>
        <v>#VALUE!</v>
      </c>
      <c r="BB49" s="100" t="e">
        <f t="shared" si="1"/>
        <v>#VALUE!</v>
      </c>
      <c r="BC49" s="99" t="e">
        <f t="shared" si="4"/>
        <v>#VALUE!</v>
      </c>
    </row>
    <row r="50" spans="1:55">
      <c r="A50" s="99">
        <f t="shared" si="214"/>
        <v>10</v>
      </c>
      <c r="B50" s="127" t="str">
        <f>B49</f>
        <v>BAK</v>
      </c>
      <c r="C50" s="100">
        <f t="shared" si="215"/>
        <v>1</v>
      </c>
      <c r="D50" s="99">
        <f t="shared" si="216"/>
        <v>0</v>
      </c>
      <c r="E50" s="101">
        <f t="shared" si="217"/>
        <v>1.1000000000000001</v>
      </c>
      <c r="F50" s="3">
        <f t="shared" si="217"/>
        <v>2022</v>
      </c>
      <c r="G50" s="1">
        <f t="shared" si="203"/>
        <v>11</v>
      </c>
      <c r="H50" s="1">
        <f t="shared" si="204"/>
        <v>25</v>
      </c>
      <c r="I50" s="1">
        <f t="shared" si="205"/>
        <v>0</v>
      </c>
      <c r="J50" s="1">
        <f t="shared" si="206"/>
        <v>0</v>
      </c>
      <c r="K50" s="1">
        <f t="shared" si="207"/>
        <v>0</v>
      </c>
      <c r="L50" s="3">
        <f t="shared" si="208"/>
        <v>0</v>
      </c>
      <c r="M50" s="1">
        <f t="shared" si="209"/>
        <v>0</v>
      </c>
      <c r="N50" s="1">
        <f t="shared" si="210"/>
        <v>0</v>
      </c>
      <c r="O50" s="1">
        <f t="shared" si="211"/>
        <v>0</v>
      </c>
      <c r="P50" s="1">
        <f t="shared" si="212"/>
        <v>0</v>
      </c>
      <c r="Q50" s="2">
        <f t="shared" si="213"/>
        <v>0</v>
      </c>
      <c r="R50" s="100">
        <f t="shared" si="218"/>
        <v>6</v>
      </c>
      <c r="S50" s="100">
        <f t="shared" si="219"/>
        <v>2</v>
      </c>
      <c r="T50" s="100">
        <f t="shared" si="220"/>
        <v>2002</v>
      </c>
      <c r="U50" s="100">
        <f t="shared" si="221"/>
        <v>1</v>
      </c>
      <c r="V50" s="100">
        <f>V47</f>
        <v>0</v>
      </c>
      <c r="W50" s="100">
        <f t="shared" si="222"/>
        <v>3</v>
      </c>
      <c r="X50" s="99">
        <f t="shared" si="223"/>
        <v>1</v>
      </c>
      <c r="Y50" s="101">
        <v>1</v>
      </c>
      <c r="Z50" s="100">
        <f>IF('Raw_Data_pt1.1'!AF52 = "", "", 'Raw_Data_pt1.1'!AF52)</f>
        <v>28</v>
      </c>
      <c r="AA50" s="100">
        <f>IF('Raw_Data_pt1.1'!AG52 = "", "", 'Raw_Data_pt1.1'!AG52)</f>
        <v>151</v>
      </c>
      <c r="AB50" s="100">
        <f>IF('Raw_Data_pt1.1'!AH52 = "", "", 'Raw_Data_pt1.1'!AH52)</f>
        <v>195</v>
      </c>
      <c r="AC50" s="99">
        <f>IF('Raw_Data_pt1.1'!AI52 = "", "", 'Raw_Data_pt1.1'!AI52)</f>
        <v>0.56799999999999995</v>
      </c>
      <c r="AD50" s="100">
        <f>IF('Raw_Data_pt1.1'!AL52 = "", "", 'Raw_Data_pt1.1'!AL52)</f>
        <v>43.2</v>
      </c>
      <c r="AE50" s="99">
        <f>IF('Raw_Data_pt1.1'!AM52 = "", "", 'Raw_Data_pt1.1'!AM52)</f>
        <v>11.5</v>
      </c>
      <c r="AF50" s="100">
        <f>IF('Raw_Data_pt1.1'!AN52 = "", "", 'Raw_Data_pt1.1'!AN52)</f>
        <v>29</v>
      </c>
      <c r="AG50" s="100">
        <f>IF('Raw_Data_pt1.1'!AO52 = "", "", 'Raw_Data_pt1.1'!AO52)</f>
        <v>146</v>
      </c>
      <c r="AH50" s="100">
        <f>IF('Raw_Data_pt1.1'!AP52 = "", "", 'Raw_Data_pt1.1'!AP52)</f>
        <v>109</v>
      </c>
      <c r="AI50" s="99">
        <f>IF('Raw_Data_pt1.1'!AQ52 = "", "", 'Raw_Data_pt1.1'!AQ52)</f>
        <v>0.58299999999999996</v>
      </c>
      <c r="AJ50" s="100">
        <f>IF('Raw_Data_pt1.1'!AT52 = "", "", 'Raw_Data_pt1.1'!AT52)</f>
        <v>45.5</v>
      </c>
      <c r="AK50" s="99">
        <f>IF('Raw_Data_pt1.1'!AU52 = "", "", 'Raw_Data_pt1.1'!AU52)</f>
        <v>15.7</v>
      </c>
      <c r="AL50" s="100">
        <f>IF('Raw_Data_pt1.1'!AV52 = "", "", 'Raw_Data_pt1.1'!AV52)</f>
        <v>28</v>
      </c>
      <c r="AM50" s="100">
        <f>IF('Raw_Data_pt1.1'!AW52 = "", "", 'Raw_Data_pt1.1'!AW52)</f>
        <v>155</v>
      </c>
      <c r="AN50" s="100">
        <f>IF('Raw_Data_pt1.1'!AX52 = "", "", 'Raw_Data_pt1.1'!AX52)</f>
        <v>143</v>
      </c>
      <c r="AO50" s="99">
        <f>IF('Raw_Data_pt1.1'!AY52 = "", "", 'Raw_Data_pt1.1'!AY52)</f>
        <v>0.55700000000000005</v>
      </c>
      <c r="AP50" s="100">
        <f>IF('Raw_Data_pt1.1'!BB52 = "", "", 'Raw_Data_pt1.1'!BB52)</f>
        <v>44.9</v>
      </c>
      <c r="AQ50" s="100">
        <f>IF('Raw_Data_pt1.1'!BC52 = "", "", 'Raw_Data_pt1.1'!BC52)</f>
        <v>12.5</v>
      </c>
      <c r="AR50" s="102" t="str">
        <f>IF('Raw_Data_pt1.1'!BR52 = "", "", 'Raw_Data_pt1.1'!BR52)</f>
        <v/>
      </c>
      <c r="AS50" s="99" t="str">
        <f>IF('Raw_Data_pt1.1'!BS52 = "", "", 'Raw_Data_pt1.1'!BS52)</f>
        <v/>
      </c>
      <c r="AT50" s="100" t="str">
        <f>IF('Raw_Data_pt1.1'!CA52 = "", "", 'Raw_Data_pt1.1'!CA52)</f>
        <v/>
      </c>
      <c r="AU50" s="99" t="str">
        <f>IF('Raw_Data_pt1.1'!CB52 = "", "", 'Raw_Data_pt1.1'!CB52)</f>
        <v/>
      </c>
      <c r="AV50" s="100" t="str">
        <f>IF('Raw_Data_pt1.1'!CJ52 = "", "", 'Raw_Data_pt1.1'!CJ52)</f>
        <v/>
      </c>
      <c r="AW50" s="99" t="str">
        <f>IF('Raw_Data_pt1.1'!CK52 = "", "", 'Raw_Data_pt1.1'!CK52)</f>
        <v/>
      </c>
      <c r="AX50" s="100" t="str">
        <f>IF('Raw_Data_pt1.1'!BV52 = "", "", 'Raw_Data_pt1.1'!BV52)</f>
        <v/>
      </c>
      <c r="AY50" s="100" t="str">
        <f>IF('Raw_Data_pt1.1'!CE52 = "", "", 'Raw_Data_pt1.1'!CE52)</f>
        <v/>
      </c>
      <c r="AZ50" s="100" t="str">
        <f>IF('Raw_Data_pt1.1'!CN52 = "", "", 'Raw_Data_pt1.1'!CN52)</f>
        <v/>
      </c>
      <c r="BA50" s="100" t="e">
        <f t="shared" si="0"/>
        <v>#VALUE!</v>
      </c>
      <c r="BB50" s="100" t="e">
        <f t="shared" si="1"/>
        <v>#VALUE!</v>
      </c>
      <c r="BC50" s="99" t="e">
        <f t="shared" si="4"/>
        <v>#VALUE!</v>
      </c>
    </row>
    <row r="51" spans="1:55" s="92" customFormat="1">
      <c r="A51" s="95">
        <f t="shared" si="214"/>
        <v>10</v>
      </c>
      <c r="B51" s="126" t="str">
        <f>B50</f>
        <v>BAK</v>
      </c>
      <c r="C51" s="96">
        <f t="shared" si="215"/>
        <v>1</v>
      </c>
      <c r="D51" s="95">
        <f t="shared" si="216"/>
        <v>0</v>
      </c>
      <c r="E51" s="97">
        <f t="shared" si="217"/>
        <v>1.1000000000000001</v>
      </c>
      <c r="F51" s="6">
        <f t="shared" si="217"/>
        <v>2022</v>
      </c>
      <c r="G51" s="5">
        <f t="shared" si="203"/>
        <v>11</v>
      </c>
      <c r="H51" s="5">
        <f t="shared" si="204"/>
        <v>25</v>
      </c>
      <c r="I51" s="5">
        <f t="shared" si="205"/>
        <v>0</v>
      </c>
      <c r="J51" s="5">
        <f t="shared" si="206"/>
        <v>0</v>
      </c>
      <c r="K51" s="5">
        <f t="shared" si="207"/>
        <v>0</v>
      </c>
      <c r="L51" s="6">
        <f t="shared" si="208"/>
        <v>0</v>
      </c>
      <c r="M51" s="5">
        <f t="shared" si="209"/>
        <v>0</v>
      </c>
      <c r="N51" s="5">
        <f t="shared" si="210"/>
        <v>0</v>
      </c>
      <c r="O51" s="5">
        <f t="shared" si="211"/>
        <v>0</v>
      </c>
      <c r="P51" s="5">
        <f t="shared" si="212"/>
        <v>0</v>
      </c>
      <c r="Q51" s="4">
        <f t="shared" si="213"/>
        <v>0</v>
      </c>
      <c r="R51" s="96">
        <f t="shared" si="218"/>
        <v>6</v>
      </c>
      <c r="S51" s="96">
        <f t="shared" si="219"/>
        <v>2</v>
      </c>
      <c r="T51" s="96">
        <f t="shared" si="220"/>
        <v>2002</v>
      </c>
      <c r="U51" s="96">
        <f t="shared" si="221"/>
        <v>1</v>
      </c>
      <c r="V51" s="125">
        <f>V47</f>
        <v>0</v>
      </c>
      <c r="W51" s="96">
        <f t="shared" si="222"/>
        <v>3</v>
      </c>
      <c r="X51" s="95">
        <f t="shared" si="223"/>
        <v>1</v>
      </c>
      <c r="Y51" s="97">
        <v>1</v>
      </c>
      <c r="Z51" s="96">
        <f>IF('Raw_Data_pt1.1'!AF53 = "", "", 'Raw_Data_pt1.1'!AF53)</f>
        <v>28</v>
      </c>
      <c r="AA51" s="96">
        <f>IF('Raw_Data_pt1.1'!AG53 = "", "", 'Raw_Data_pt1.1'!AG53)</f>
        <v>152</v>
      </c>
      <c r="AB51" s="96">
        <f>IF('Raw_Data_pt1.1'!AH53 = "", "", 'Raw_Data_pt1.1'!AH53)</f>
        <v>179</v>
      </c>
      <c r="AC51" s="95">
        <f>IF('Raw_Data_pt1.1'!AI53 = "", "", 'Raw_Data_pt1.1'!AI53)</f>
        <v>0.56599999999999995</v>
      </c>
      <c r="AD51" s="96">
        <f>IF('Raw_Data_pt1.1'!AL53 = "", "", 'Raw_Data_pt1.1'!AL53)</f>
        <v>45.5</v>
      </c>
      <c r="AE51" s="95">
        <f>IF('Raw_Data_pt1.1'!AM53 = "", "", 'Raw_Data_pt1.1'!AM53)</f>
        <v>12.4</v>
      </c>
      <c r="AF51" s="96">
        <f>IF('Raw_Data_pt1.1'!AN53 = "", "", 'Raw_Data_pt1.1'!AN53)</f>
        <v>28</v>
      </c>
      <c r="AG51" s="96">
        <f>IF('Raw_Data_pt1.1'!AO53 = "", "", 'Raw_Data_pt1.1'!AO53)</f>
        <v>153</v>
      </c>
      <c r="AH51" s="96">
        <f>IF('Raw_Data_pt1.1'!AP53 = "", "", 'Raw_Data_pt1.1'!AP53)</f>
        <v>148</v>
      </c>
      <c r="AI51" s="95">
        <f>IF('Raw_Data_pt1.1'!AQ53 = "", "", 'Raw_Data_pt1.1'!AQ53)</f>
        <v>0.56299999999999994</v>
      </c>
      <c r="AJ51" s="96">
        <f>IF('Raw_Data_pt1.1'!AT53 = "", "", 'Raw_Data_pt1.1'!AT53)</f>
        <v>45.8</v>
      </c>
      <c r="AK51" s="95">
        <f>IF('Raw_Data_pt1.1'!AU53 = "", "", 'Raw_Data_pt1.1'!AU53)</f>
        <v>17.100000000000001</v>
      </c>
      <c r="AL51" s="96">
        <f>IF('Raw_Data_pt1.1'!AV53 = "", "", 'Raw_Data_pt1.1'!AV53)</f>
        <v>28</v>
      </c>
      <c r="AM51" s="96">
        <f>IF('Raw_Data_pt1.1'!AW53 = "", "", 'Raw_Data_pt1.1'!AW53)</f>
        <v>151</v>
      </c>
      <c r="AN51" s="96">
        <f>IF('Raw_Data_pt1.1'!AX53 = "", "", 'Raw_Data_pt1.1'!AX53)</f>
        <v>255</v>
      </c>
      <c r="AO51" s="95">
        <f>IF('Raw_Data_pt1.1'!AY53 = "", "", 'Raw_Data_pt1.1'!AY53)</f>
        <v>0.56999999999999995</v>
      </c>
      <c r="AP51" s="96">
        <f>IF('Raw_Data_pt1.1'!BB53 = "", "", 'Raw_Data_pt1.1'!BB53)</f>
        <v>45.8</v>
      </c>
      <c r="AQ51" s="96">
        <f>IF('Raw_Data_pt1.1'!BC53 = "", "", 'Raw_Data_pt1.1'!BC53)</f>
        <v>17.100000000000001</v>
      </c>
      <c r="AR51" s="98" t="str">
        <f>IF('Raw_Data_pt1.1'!BR53 = "", "", 'Raw_Data_pt1.1'!BR53)</f>
        <v/>
      </c>
      <c r="AS51" s="95" t="str">
        <f>IF('Raw_Data_pt1.1'!BS53 = "", "", 'Raw_Data_pt1.1'!BS53)</f>
        <v/>
      </c>
      <c r="AT51" s="96" t="str">
        <f>IF('Raw_Data_pt1.1'!CA53 = "", "", 'Raw_Data_pt1.1'!CA53)</f>
        <v/>
      </c>
      <c r="AU51" s="95" t="str">
        <f>IF('Raw_Data_pt1.1'!CB53 = "", "", 'Raw_Data_pt1.1'!CB53)</f>
        <v/>
      </c>
      <c r="AV51" s="96" t="str">
        <f>IF('Raw_Data_pt1.1'!CJ53 = "", "", 'Raw_Data_pt1.1'!CJ53)</f>
        <v/>
      </c>
      <c r="AW51" s="95" t="str">
        <f>IF('Raw_Data_pt1.1'!CK53 = "", "", 'Raw_Data_pt1.1'!CK53)</f>
        <v/>
      </c>
      <c r="AX51" s="96" t="str">
        <f>IF('Raw_Data_pt1.1'!BV53 = "", "", 'Raw_Data_pt1.1'!BV53)</f>
        <v/>
      </c>
      <c r="AY51" s="96" t="str">
        <f>IF('Raw_Data_pt1.1'!CE53 = "", "", 'Raw_Data_pt1.1'!CE53)</f>
        <v/>
      </c>
      <c r="AZ51" s="96" t="str">
        <f>IF('Raw_Data_pt1.1'!CN53 = "", "", 'Raw_Data_pt1.1'!CN53)</f>
        <v/>
      </c>
      <c r="BA51" s="96" t="e">
        <f t="shared" si="0"/>
        <v>#VALUE!</v>
      </c>
      <c r="BB51" s="96" t="e">
        <f t="shared" si="1"/>
        <v>#VALUE!</v>
      </c>
      <c r="BC51" s="95" t="e">
        <f t="shared" si="4"/>
        <v>#VALUE!</v>
      </c>
    </row>
    <row r="52" spans="1:55">
      <c r="A52" s="99">
        <f>'Raw_Data_pt1.1'!A54</f>
        <v>11</v>
      </c>
      <c r="B52" s="127" t="str">
        <f>'Raw_Data_pt1.1'!B54</f>
        <v>BAL</v>
      </c>
      <c r="C52" s="100">
        <f>IF('Raw_Data_pt1.1'!D54 = "",0, IF('Raw_Data_pt1.1'!D54 = "Y", 1, 0))</f>
        <v>1</v>
      </c>
      <c r="D52" s="99">
        <f>IF('Raw_Data_pt1.1'!E54 = "", 0, IF('Raw_Data_pt1.1'!E54 = "Y", 1, 0))</f>
        <v>0</v>
      </c>
      <c r="E52" s="101">
        <v>1.1000000000000001</v>
      </c>
      <c r="F52" s="69">
        <f>'Raw_Data_pt1.1'!F54</f>
        <v>2022</v>
      </c>
      <c r="G52" s="26">
        <f>'Raw_Data_pt1.1'!G54</f>
        <v>11</v>
      </c>
      <c r="H52" s="26">
        <f>'Raw_Data_pt1.1'!H54</f>
        <v>29</v>
      </c>
      <c r="I52" s="26">
        <f>'Raw_Data_pt1.1'!I54</f>
        <v>0</v>
      </c>
      <c r="J52" s="26">
        <f>'Raw_Data_pt1.1'!J54</f>
        <v>0</v>
      </c>
      <c r="K52" s="26">
        <f>'Raw_Data_pt1.1'!K54</f>
        <v>0</v>
      </c>
      <c r="L52" s="69">
        <f>'Raw_Data_pt1.1'!L54</f>
        <v>0</v>
      </c>
      <c r="M52" s="26">
        <f>'Raw_Data_pt1.1'!M54</f>
        <v>0</v>
      </c>
      <c r="N52" s="26">
        <f>'Raw_Data_pt1.1'!N54</f>
        <v>0</v>
      </c>
      <c r="O52" s="26">
        <f>'Raw_Data_pt1.1'!O54</f>
        <v>0</v>
      </c>
      <c r="P52" s="26">
        <f>'Raw_Data_pt1.1'!P54</f>
        <v>0</v>
      </c>
      <c r="Q52" s="25">
        <f>'Raw_Data_pt1.1'!Q54</f>
        <v>0</v>
      </c>
      <c r="R52" s="100">
        <f>IF('Raw_Data_pt1.1'!R54 = "", 0, 'Raw_Data_pt1.1'!R54)</f>
        <v>9</v>
      </c>
      <c r="S52" s="100">
        <f>IF(R52 = "",0, VLOOKUP(R52, Key!$A$23:$D$35, 4, FALSE))</f>
        <v>3</v>
      </c>
      <c r="T52" s="100">
        <f>IF('Raw_Data_pt1.1'!S54 = "", 0, 'Raw_Data_pt1.1'!S54)</f>
        <v>2001</v>
      </c>
      <c r="U52" s="100">
        <f>IF('Raw_Data_pt1.1'!U54 = "", 0, IF('Raw_Data_pt1.1'!U54 = "F", 1, IF('Raw_Data_pt1.1'!U54 = "M", 2, 3)))</f>
        <v>2</v>
      </c>
      <c r="V52" s="100">
        <f>IF(L52=0,0,IF(M52&gt;R52,L52-T52,L52-T52-1))</f>
        <v>0</v>
      </c>
      <c r="W52" s="100">
        <f>IF('Raw_Data_pt1.1'!Y54 = "", 0, VLOOKUP('Raw_Data_pt1.1'!Y54, Key!$A$2:$C$20, 3, TRUE))</f>
        <v>3</v>
      </c>
      <c r="X52" s="99">
        <f>IF('Raw_Data_pt1.1'!AC54 = "", 0, IF('Raw_Data_pt1.1'!AC54 = "P", 1, 0))</f>
        <v>1</v>
      </c>
      <c r="Y52" s="101">
        <v>1</v>
      </c>
      <c r="Z52" s="100">
        <f>IF('Raw_Data_pt1.1'!AF54 = "", "", 'Raw_Data_pt1.1'!AF54)</f>
        <v>29</v>
      </c>
      <c r="AA52" s="100">
        <f>IF('Raw_Data_pt1.1'!AG54 = "", "", 'Raw_Data_pt1.1'!AG54)</f>
        <v>145</v>
      </c>
      <c r="AB52" s="100">
        <f>IF('Raw_Data_pt1.1'!AH54 = "", "", 'Raw_Data_pt1.1'!AH54)</f>
        <v>190</v>
      </c>
      <c r="AC52" s="99">
        <f>IF('Raw_Data_pt1.1'!AI54 = "", "", 'Raw_Data_pt1.1'!AI54)</f>
        <v>0.58699999999999997</v>
      </c>
      <c r="AD52" s="100">
        <f>IF('Raw_Data_pt1.1'!AL54 = "", "", 'Raw_Data_pt1.1'!AL54)</f>
        <v>51</v>
      </c>
      <c r="AE52" s="99">
        <f>IF('Raw_Data_pt1.1'!AM54 = "", "", 'Raw_Data_pt1.1'!AM54)</f>
        <v>7.6</v>
      </c>
      <c r="AF52" s="100">
        <f>IF('Raw_Data_pt1.1'!AN54 = "", "", 'Raw_Data_pt1.1'!AN54)</f>
        <v>32</v>
      </c>
      <c r="AG52" s="100">
        <f>IF('Raw_Data_pt1.1'!AO54 = "", "", 'Raw_Data_pt1.1'!AO54)</f>
        <v>126</v>
      </c>
      <c r="AH52" s="100">
        <f>IF('Raw_Data_pt1.1'!AP54 = "", "", 'Raw_Data_pt1.1'!AP54)</f>
        <v>120</v>
      </c>
      <c r="AI52" s="99">
        <f>IF('Raw_Data_pt1.1'!AQ54 = "", "", 'Raw_Data_pt1.1'!AQ54)</f>
        <v>0.63900000000000001</v>
      </c>
      <c r="AJ52" s="100">
        <f>IF('Raw_Data_pt1.1'!AT54 = "", "", 'Raw_Data_pt1.1'!AT54)</f>
        <v>52.4</v>
      </c>
      <c r="AK52" s="99">
        <f>IF('Raw_Data_pt1.1'!AU54 = "", "", 'Raw_Data_pt1.1'!AU54)</f>
        <v>10.4</v>
      </c>
      <c r="AL52" s="100" t="str">
        <f>IF('Raw_Data_pt1.1'!AV54 = "", "", 'Raw_Data_pt1.1'!AV54)</f>
        <v/>
      </c>
      <c r="AM52" s="100" t="str">
        <f>IF('Raw_Data_pt1.1'!AW54 = "", "", 'Raw_Data_pt1.1'!AW54)</f>
        <v/>
      </c>
      <c r="AN52" s="100" t="str">
        <f>IF('Raw_Data_pt1.1'!AX54 = "", "", 'Raw_Data_pt1.1'!AX54)</f>
        <v/>
      </c>
      <c r="AO52" s="99" t="str">
        <f>IF('Raw_Data_pt1.1'!AY54 = "", "", 'Raw_Data_pt1.1'!AY54)</f>
        <v/>
      </c>
      <c r="AP52" s="100" t="str">
        <f>IF('Raw_Data_pt1.1'!BB54 = "", "", 'Raw_Data_pt1.1'!BB54)</f>
        <v/>
      </c>
      <c r="AQ52" s="100" t="str">
        <f>IF('Raw_Data_pt1.1'!BC54 = "", "", 'Raw_Data_pt1.1'!BC54)</f>
        <v/>
      </c>
      <c r="AR52" s="102" t="str">
        <f>IF('Raw_Data_pt1.1'!BR54 = "", "", 'Raw_Data_pt1.1'!BR54)</f>
        <v/>
      </c>
      <c r="AS52" s="99" t="str">
        <f>IF('Raw_Data_pt1.1'!BS54 = "", "", 'Raw_Data_pt1.1'!BS54)</f>
        <v/>
      </c>
      <c r="AT52" s="100" t="str">
        <f>IF('Raw_Data_pt1.1'!CA54 = "", "", 'Raw_Data_pt1.1'!CA54)</f>
        <v/>
      </c>
      <c r="AU52" s="99" t="str">
        <f>IF('Raw_Data_pt1.1'!CB54 = "", "", 'Raw_Data_pt1.1'!CB54)</f>
        <v/>
      </c>
      <c r="AV52" s="100" t="str">
        <f>IF('Raw_Data_pt1.1'!CJ54 = "", "", 'Raw_Data_pt1.1'!CJ54)</f>
        <v/>
      </c>
      <c r="AW52" s="99" t="str">
        <f>IF('Raw_Data_pt1.1'!CK54 = "", "", 'Raw_Data_pt1.1'!CK54)</f>
        <v/>
      </c>
      <c r="AX52" s="100" t="str">
        <f>IF('Raw_Data_pt1.1'!BV54 = "", "", 'Raw_Data_pt1.1'!BV54)</f>
        <v/>
      </c>
      <c r="AY52" s="100" t="str">
        <f>IF('Raw_Data_pt1.1'!CE54 = "", "", 'Raw_Data_pt1.1'!CE54)</f>
        <v/>
      </c>
      <c r="AZ52" s="100" t="str">
        <f>IF('Raw_Data_pt1.1'!CN54 = "", "", 'Raw_Data_pt1.1'!CN54)</f>
        <v/>
      </c>
      <c r="BA52" s="100" t="e">
        <f t="shared" si="0"/>
        <v>#VALUE!</v>
      </c>
      <c r="BB52" s="100" t="e">
        <f t="shared" si="1"/>
        <v>#VALUE!</v>
      </c>
      <c r="BC52" s="99" t="e">
        <f t="shared" si="4"/>
        <v>#VALUE!</v>
      </c>
    </row>
    <row r="53" spans="1:55">
      <c r="A53" s="99">
        <f>A52</f>
        <v>11</v>
      </c>
      <c r="B53" s="127" t="str">
        <f>B52</f>
        <v>BAL</v>
      </c>
      <c r="C53" s="100">
        <f t="shared" ref="C53:X53" si="224">C52</f>
        <v>1</v>
      </c>
      <c r="D53" s="99">
        <f t="shared" si="224"/>
        <v>0</v>
      </c>
      <c r="E53" s="101">
        <f t="shared" si="224"/>
        <v>1.1000000000000001</v>
      </c>
      <c r="F53" s="3">
        <f>F52</f>
        <v>2022</v>
      </c>
      <c r="G53" s="1">
        <f t="shared" ref="G53:G56" si="225">G52</f>
        <v>11</v>
      </c>
      <c r="H53" s="1">
        <f t="shared" ref="H53:H56" si="226">H52</f>
        <v>29</v>
      </c>
      <c r="I53" s="1">
        <f t="shared" ref="I53:I56" si="227">I52</f>
        <v>0</v>
      </c>
      <c r="J53" s="1">
        <f t="shared" ref="J53:J56" si="228">J52</f>
        <v>0</v>
      </c>
      <c r="K53" s="1">
        <f t="shared" ref="K53:K56" si="229">K52</f>
        <v>0</v>
      </c>
      <c r="L53" s="3">
        <f t="shared" ref="L53:L56" si="230">L52</f>
        <v>0</v>
      </c>
      <c r="M53" s="1">
        <f t="shared" ref="M53:M56" si="231">M52</f>
        <v>0</v>
      </c>
      <c r="N53" s="1">
        <f t="shared" ref="N53:N56" si="232">N52</f>
        <v>0</v>
      </c>
      <c r="O53" s="1">
        <f t="shared" ref="O53:O56" si="233">O52</f>
        <v>0</v>
      </c>
      <c r="P53" s="1">
        <f t="shared" ref="P53:P56" si="234">P52</f>
        <v>0</v>
      </c>
      <c r="Q53" s="2">
        <f t="shared" ref="Q53:Q56" si="235">Q52</f>
        <v>0</v>
      </c>
      <c r="R53" s="100">
        <f t="shared" si="224"/>
        <v>9</v>
      </c>
      <c r="S53" s="100">
        <f t="shared" si="224"/>
        <v>3</v>
      </c>
      <c r="T53" s="100">
        <f t="shared" si="224"/>
        <v>2001</v>
      </c>
      <c r="U53" s="100">
        <f t="shared" si="224"/>
        <v>2</v>
      </c>
      <c r="V53" s="100">
        <f>V52</f>
        <v>0</v>
      </c>
      <c r="W53" s="100">
        <f t="shared" si="224"/>
        <v>3</v>
      </c>
      <c r="X53" s="99">
        <f t="shared" si="224"/>
        <v>1</v>
      </c>
      <c r="Y53" s="101">
        <v>1</v>
      </c>
      <c r="Z53" s="100">
        <f>IF('Raw_Data_pt1.1'!AF55 = "", "", 'Raw_Data_pt1.1'!AF55)</f>
        <v>32</v>
      </c>
      <c r="AA53" s="100">
        <f>IF('Raw_Data_pt1.1'!AG55 = "", "", 'Raw_Data_pt1.1'!AG55)</f>
        <v>129</v>
      </c>
      <c r="AB53" s="100">
        <f>IF('Raw_Data_pt1.1'!AH55 = "", "", 'Raw_Data_pt1.1'!AH55)</f>
        <v>123</v>
      </c>
      <c r="AC53" s="99">
        <f>IF('Raw_Data_pt1.1'!AI55 = "", "", 'Raw_Data_pt1.1'!AI55)</f>
        <v>0.63200000000000001</v>
      </c>
      <c r="AD53" s="100">
        <f>IF('Raw_Data_pt1.1'!AL55 = "", "", 'Raw_Data_pt1.1'!AL55)</f>
        <v>51</v>
      </c>
      <c r="AE53" s="99">
        <f>IF('Raw_Data_pt1.1'!AM55 = "", "", 'Raw_Data_pt1.1'!AM55)</f>
        <v>7.9</v>
      </c>
      <c r="AF53" s="100">
        <f>IF('Raw_Data_pt1.1'!AN55 = "", "", 'Raw_Data_pt1.1'!AN55)</f>
        <v>32</v>
      </c>
      <c r="AG53" s="100">
        <f>IF('Raw_Data_pt1.1'!AO55 = "", "", 'Raw_Data_pt1.1'!AO55)</f>
        <v>126</v>
      </c>
      <c r="AH53" s="100">
        <f>IF('Raw_Data_pt1.1'!AP55 = "", "", 'Raw_Data_pt1.1'!AP55)</f>
        <v>95</v>
      </c>
      <c r="AI53" s="99">
        <f>IF('Raw_Data_pt1.1'!AQ55 = "", "", 'Raw_Data_pt1.1'!AQ55)</f>
        <v>0.63900000000000001</v>
      </c>
      <c r="AJ53" s="100">
        <f>IF('Raw_Data_pt1.1'!AT55 = "", "", 'Raw_Data_pt1.1'!AT55)</f>
        <v>51.2</v>
      </c>
      <c r="AK53" s="99">
        <f>IF('Raw_Data_pt1.1'!AU55 = "", "", 'Raw_Data_pt1.1'!AU55)</f>
        <v>9.5</v>
      </c>
      <c r="AL53" s="100" t="str">
        <f>IF('Raw_Data_pt1.1'!AV55 = "", "", 'Raw_Data_pt1.1'!AV55)</f>
        <v/>
      </c>
      <c r="AM53" s="100" t="str">
        <f>IF('Raw_Data_pt1.1'!AW55 = "", "", 'Raw_Data_pt1.1'!AW55)</f>
        <v/>
      </c>
      <c r="AN53" s="100" t="str">
        <f>IF('Raw_Data_pt1.1'!AX55 = "", "", 'Raw_Data_pt1.1'!AX55)</f>
        <v/>
      </c>
      <c r="AO53" s="99" t="str">
        <f>IF('Raw_Data_pt1.1'!AY55 = "", "", 'Raw_Data_pt1.1'!AY55)</f>
        <v/>
      </c>
      <c r="AP53" s="100" t="str">
        <f>IF('Raw_Data_pt1.1'!BB55 = "", "", 'Raw_Data_pt1.1'!BB55)</f>
        <v/>
      </c>
      <c r="AQ53" s="100" t="str">
        <f>IF('Raw_Data_pt1.1'!BC55 = "", "", 'Raw_Data_pt1.1'!BC55)</f>
        <v/>
      </c>
      <c r="AR53" s="102" t="str">
        <f>IF('Raw_Data_pt1.1'!BR55 = "", "", 'Raw_Data_pt1.1'!BR55)</f>
        <v/>
      </c>
      <c r="AS53" s="99" t="str">
        <f>IF('Raw_Data_pt1.1'!BS55 = "", "", 'Raw_Data_pt1.1'!BS55)</f>
        <v/>
      </c>
      <c r="AT53" s="100" t="str">
        <f>IF('Raw_Data_pt1.1'!CA55 = "", "", 'Raw_Data_pt1.1'!CA55)</f>
        <v/>
      </c>
      <c r="AU53" s="99" t="str">
        <f>IF('Raw_Data_pt1.1'!CB55 = "", "", 'Raw_Data_pt1.1'!CB55)</f>
        <v/>
      </c>
      <c r="AV53" s="100" t="str">
        <f>IF('Raw_Data_pt1.1'!CJ55 = "", "", 'Raw_Data_pt1.1'!CJ55)</f>
        <v/>
      </c>
      <c r="AW53" s="99" t="str">
        <f>IF('Raw_Data_pt1.1'!CK55 = "", "", 'Raw_Data_pt1.1'!CK55)</f>
        <v/>
      </c>
      <c r="AX53" s="100" t="str">
        <f>IF('Raw_Data_pt1.1'!BV55 = "", "", 'Raw_Data_pt1.1'!BV55)</f>
        <v/>
      </c>
      <c r="AY53" s="100" t="str">
        <f>IF('Raw_Data_pt1.1'!CE55 = "", "", 'Raw_Data_pt1.1'!CE55)</f>
        <v/>
      </c>
      <c r="AZ53" s="100" t="str">
        <f>IF('Raw_Data_pt1.1'!CN55 = "", "", 'Raw_Data_pt1.1'!CN55)</f>
        <v/>
      </c>
      <c r="BA53" s="100" t="e">
        <f t="shared" si="0"/>
        <v>#VALUE!</v>
      </c>
      <c r="BB53" s="100" t="e">
        <f t="shared" si="1"/>
        <v>#VALUE!</v>
      </c>
      <c r="BC53" s="99" t="e">
        <f t="shared" si="4"/>
        <v>#VALUE!</v>
      </c>
    </row>
    <row r="54" spans="1:55">
      <c r="A54" s="99">
        <f t="shared" ref="A54:A56" si="236">A53</f>
        <v>11</v>
      </c>
      <c r="B54" s="127" t="str">
        <f>B53</f>
        <v>BAL</v>
      </c>
      <c r="C54" s="100">
        <f t="shared" ref="C54:C56" si="237">C53</f>
        <v>1</v>
      </c>
      <c r="D54" s="99">
        <f t="shared" ref="D54:D56" si="238">D53</f>
        <v>0</v>
      </c>
      <c r="E54" s="101">
        <f t="shared" ref="E54:F56" si="239">E53</f>
        <v>1.1000000000000001</v>
      </c>
      <c r="F54" s="3">
        <f t="shared" si="239"/>
        <v>2022</v>
      </c>
      <c r="G54" s="1">
        <f t="shared" si="225"/>
        <v>11</v>
      </c>
      <c r="H54" s="1">
        <f t="shared" si="226"/>
        <v>29</v>
      </c>
      <c r="I54" s="1">
        <f t="shared" si="227"/>
        <v>0</v>
      </c>
      <c r="J54" s="1">
        <f t="shared" si="228"/>
        <v>0</v>
      </c>
      <c r="K54" s="1">
        <f t="shared" si="229"/>
        <v>0</v>
      </c>
      <c r="L54" s="3">
        <f t="shared" si="230"/>
        <v>0</v>
      </c>
      <c r="M54" s="1">
        <f t="shared" si="231"/>
        <v>0</v>
      </c>
      <c r="N54" s="1">
        <f t="shared" si="232"/>
        <v>0</v>
      </c>
      <c r="O54" s="1">
        <f t="shared" si="233"/>
        <v>0</v>
      </c>
      <c r="P54" s="1">
        <f t="shared" si="234"/>
        <v>0</v>
      </c>
      <c r="Q54" s="2">
        <f t="shared" si="235"/>
        <v>0</v>
      </c>
      <c r="R54" s="100">
        <f t="shared" ref="R54:R56" si="240">R53</f>
        <v>9</v>
      </c>
      <c r="S54" s="100">
        <f t="shared" ref="S54:S56" si="241">S53</f>
        <v>3</v>
      </c>
      <c r="T54" s="100">
        <f t="shared" ref="T54:T56" si="242">T53</f>
        <v>2001</v>
      </c>
      <c r="U54" s="100">
        <f t="shared" ref="U54:U56" si="243">U53</f>
        <v>2</v>
      </c>
      <c r="V54" s="100">
        <f>V52</f>
        <v>0</v>
      </c>
      <c r="W54" s="100">
        <f t="shared" ref="W54:W56" si="244">W53</f>
        <v>3</v>
      </c>
      <c r="X54" s="99">
        <f t="shared" ref="X54:X56" si="245">X53</f>
        <v>1</v>
      </c>
      <c r="Y54" s="101">
        <v>1</v>
      </c>
      <c r="Z54" s="100">
        <f>IF('Raw_Data_pt1.1'!AF56 = "", "", 'Raw_Data_pt1.1'!AF56)</f>
        <v>31</v>
      </c>
      <c r="AA54" s="100">
        <f>IF('Raw_Data_pt1.1'!AG56 = "", "", 'Raw_Data_pt1.1'!AG56)</f>
        <v>136</v>
      </c>
      <c r="AB54" s="100">
        <f>IF('Raw_Data_pt1.1'!AH56 = "", "", 'Raw_Data_pt1.1'!AH56)</f>
        <v>180</v>
      </c>
      <c r="AC54" s="99">
        <f>IF('Raw_Data_pt1.1'!AI56 = "", "", 'Raw_Data_pt1.1'!AI56)</f>
        <v>0.61199999999999999</v>
      </c>
      <c r="AD54" s="100">
        <f>IF('Raw_Data_pt1.1'!AL56 = "", "", 'Raw_Data_pt1.1'!AL56)</f>
        <v>49.8</v>
      </c>
      <c r="AE54" s="99">
        <f>IF('Raw_Data_pt1.1'!AM56 = "", "", 'Raw_Data_pt1.1'!AM56)</f>
        <v>10.6</v>
      </c>
      <c r="AF54" s="100">
        <f>IF('Raw_Data_pt1.1'!AN56 = "", "", 'Raw_Data_pt1.1'!AN56)</f>
        <v>31</v>
      </c>
      <c r="AG54" s="100">
        <f>IF('Raw_Data_pt1.1'!AO56 = "", "", 'Raw_Data_pt1.1'!AO56)</f>
        <v>130</v>
      </c>
      <c r="AH54" s="100">
        <f>IF('Raw_Data_pt1.1'!AP56 = "", "", 'Raw_Data_pt1.1'!AP56)</f>
        <v>117</v>
      </c>
      <c r="AI54" s="99">
        <f>IF('Raw_Data_pt1.1'!AQ56 = "", "", 'Raw_Data_pt1.1'!AQ56)</f>
        <v>0.628</v>
      </c>
      <c r="AJ54" s="100">
        <f>IF('Raw_Data_pt1.1'!AT56 = "", "", 'Raw_Data_pt1.1'!AT56)</f>
        <v>49.2</v>
      </c>
      <c r="AK54" s="99">
        <f>IF('Raw_Data_pt1.1'!AU56 = "", "", 'Raw_Data_pt1.1'!AU56)</f>
        <v>9.6999999999999993</v>
      </c>
      <c r="AL54" s="100" t="str">
        <f>IF('Raw_Data_pt1.1'!AV56 = "", "", 'Raw_Data_pt1.1'!AV56)</f>
        <v/>
      </c>
      <c r="AM54" s="100" t="str">
        <f>IF('Raw_Data_pt1.1'!AW56 = "", "", 'Raw_Data_pt1.1'!AW56)</f>
        <v/>
      </c>
      <c r="AN54" s="100" t="str">
        <f>IF('Raw_Data_pt1.1'!AX56 = "", "", 'Raw_Data_pt1.1'!AX56)</f>
        <v/>
      </c>
      <c r="AO54" s="99" t="str">
        <f>IF('Raw_Data_pt1.1'!AY56 = "", "", 'Raw_Data_pt1.1'!AY56)</f>
        <v/>
      </c>
      <c r="AP54" s="100" t="str">
        <f>IF('Raw_Data_pt1.1'!BB56 = "", "", 'Raw_Data_pt1.1'!BB56)</f>
        <v/>
      </c>
      <c r="AQ54" s="100" t="str">
        <f>IF('Raw_Data_pt1.1'!BC56 = "", "", 'Raw_Data_pt1.1'!BC56)</f>
        <v/>
      </c>
      <c r="AR54" s="102" t="str">
        <f>IF('Raw_Data_pt1.1'!BR56 = "", "", 'Raw_Data_pt1.1'!BR56)</f>
        <v/>
      </c>
      <c r="AS54" s="99" t="str">
        <f>IF('Raw_Data_pt1.1'!BS56 = "", "", 'Raw_Data_pt1.1'!BS56)</f>
        <v/>
      </c>
      <c r="AT54" s="100" t="str">
        <f>IF('Raw_Data_pt1.1'!CA56 = "", "", 'Raw_Data_pt1.1'!CA56)</f>
        <v/>
      </c>
      <c r="AU54" s="99" t="str">
        <f>IF('Raw_Data_pt1.1'!CB56 = "", "", 'Raw_Data_pt1.1'!CB56)</f>
        <v/>
      </c>
      <c r="AV54" s="100" t="str">
        <f>IF('Raw_Data_pt1.1'!CJ56 = "", "", 'Raw_Data_pt1.1'!CJ56)</f>
        <v/>
      </c>
      <c r="AW54" s="99" t="str">
        <f>IF('Raw_Data_pt1.1'!CK56 = "", "", 'Raw_Data_pt1.1'!CK56)</f>
        <v/>
      </c>
      <c r="AX54" s="100" t="str">
        <f>IF('Raw_Data_pt1.1'!BV56 = "", "", 'Raw_Data_pt1.1'!BV56)</f>
        <v/>
      </c>
      <c r="AY54" s="100" t="str">
        <f>IF('Raw_Data_pt1.1'!CE56 = "", "", 'Raw_Data_pt1.1'!CE56)</f>
        <v/>
      </c>
      <c r="AZ54" s="100" t="str">
        <f>IF('Raw_Data_pt1.1'!CN56 = "", "", 'Raw_Data_pt1.1'!CN56)</f>
        <v/>
      </c>
      <c r="BA54" s="100" t="e">
        <f t="shared" si="0"/>
        <v>#VALUE!</v>
      </c>
      <c r="BB54" s="100" t="e">
        <f t="shared" si="1"/>
        <v>#VALUE!</v>
      </c>
      <c r="BC54" s="99" t="e">
        <f t="shared" si="4"/>
        <v>#VALUE!</v>
      </c>
    </row>
    <row r="55" spans="1:55">
      <c r="A55" s="99">
        <f t="shared" si="236"/>
        <v>11</v>
      </c>
      <c r="B55" s="127" t="str">
        <f>B54</f>
        <v>BAL</v>
      </c>
      <c r="C55" s="100">
        <f t="shared" si="237"/>
        <v>1</v>
      </c>
      <c r="D55" s="99">
        <f t="shared" si="238"/>
        <v>0</v>
      </c>
      <c r="E55" s="101">
        <f t="shared" si="239"/>
        <v>1.1000000000000001</v>
      </c>
      <c r="F55" s="3">
        <f t="shared" si="239"/>
        <v>2022</v>
      </c>
      <c r="G55" s="1">
        <f t="shared" si="225"/>
        <v>11</v>
      </c>
      <c r="H55" s="1">
        <f t="shared" si="226"/>
        <v>29</v>
      </c>
      <c r="I55" s="1">
        <f t="shared" si="227"/>
        <v>0</v>
      </c>
      <c r="J55" s="1">
        <f t="shared" si="228"/>
        <v>0</v>
      </c>
      <c r="K55" s="1">
        <f t="shared" si="229"/>
        <v>0</v>
      </c>
      <c r="L55" s="3">
        <f t="shared" si="230"/>
        <v>0</v>
      </c>
      <c r="M55" s="1">
        <f t="shared" si="231"/>
        <v>0</v>
      </c>
      <c r="N55" s="1">
        <f t="shared" si="232"/>
        <v>0</v>
      </c>
      <c r="O55" s="1">
        <f t="shared" si="233"/>
        <v>0</v>
      </c>
      <c r="P55" s="1">
        <f t="shared" si="234"/>
        <v>0</v>
      </c>
      <c r="Q55" s="2">
        <f t="shared" si="235"/>
        <v>0</v>
      </c>
      <c r="R55" s="100">
        <f t="shared" si="240"/>
        <v>9</v>
      </c>
      <c r="S55" s="100">
        <f t="shared" si="241"/>
        <v>3</v>
      </c>
      <c r="T55" s="100">
        <f t="shared" si="242"/>
        <v>2001</v>
      </c>
      <c r="U55" s="100">
        <f t="shared" si="243"/>
        <v>2</v>
      </c>
      <c r="V55" s="100">
        <f>V52</f>
        <v>0</v>
      </c>
      <c r="W55" s="100">
        <f t="shared" si="244"/>
        <v>3</v>
      </c>
      <c r="X55" s="99">
        <f t="shared" si="245"/>
        <v>1</v>
      </c>
      <c r="Y55" s="101">
        <v>1</v>
      </c>
      <c r="Z55" s="100">
        <f>IF('Raw_Data_pt1.1'!AF57 = "", "", 'Raw_Data_pt1.1'!AF57)</f>
        <v>31</v>
      </c>
      <c r="AA55" s="100">
        <f>IF('Raw_Data_pt1.1'!AG57 = "", "", 'Raw_Data_pt1.1'!AG57)</f>
        <v>130</v>
      </c>
      <c r="AB55" s="100">
        <f>IF('Raw_Data_pt1.1'!AH57 = "", "", 'Raw_Data_pt1.1'!AH57)</f>
        <v>116</v>
      </c>
      <c r="AC55" s="99">
        <f>IF('Raw_Data_pt1.1'!AI57 = "", "", 'Raw_Data_pt1.1'!AI57)</f>
        <v>0.63</v>
      </c>
      <c r="AD55" s="100">
        <f>IF('Raw_Data_pt1.1'!AL57 = "", "", 'Raw_Data_pt1.1'!AL57)</f>
        <v>49.2</v>
      </c>
      <c r="AE55" s="99">
        <f>IF('Raw_Data_pt1.1'!AM57 = "", "", 'Raw_Data_pt1.1'!AM57)</f>
        <v>9.6999999999999993</v>
      </c>
      <c r="AF55" s="100">
        <f>IF('Raw_Data_pt1.1'!AN57 = "", "", 'Raw_Data_pt1.1'!AN57)</f>
        <v>31</v>
      </c>
      <c r="AG55" s="100">
        <f>IF('Raw_Data_pt1.1'!AO57 = "", "", 'Raw_Data_pt1.1'!AO57)</f>
        <v>131</v>
      </c>
      <c r="AH55" s="100">
        <f>IF('Raw_Data_pt1.1'!AP57 = "", "", 'Raw_Data_pt1.1'!AP57)</f>
        <v>123</v>
      </c>
      <c r="AI55" s="99">
        <f>IF('Raw_Data_pt1.1'!AQ57 = "", "", 'Raw_Data_pt1.1'!AQ57)</f>
        <v>0.626</v>
      </c>
      <c r="AJ55" s="100">
        <f>IF('Raw_Data_pt1.1'!AT57 = "", "", 'Raw_Data_pt1.1'!AT57)</f>
        <v>51.8</v>
      </c>
      <c r="AK55" s="99">
        <f>IF('Raw_Data_pt1.1'!AU57 = "", "", 'Raw_Data_pt1.1'!AU57)</f>
        <v>10.6</v>
      </c>
      <c r="AL55" s="100" t="str">
        <f>IF('Raw_Data_pt1.1'!AV57 = "", "", 'Raw_Data_pt1.1'!AV57)</f>
        <v/>
      </c>
      <c r="AM55" s="100" t="str">
        <f>IF('Raw_Data_pt1.1'!AW57 = "", "", 'Raw_Data_pt1.1'!AW57)</f>
        <v/>
      </c>
      <c r="AN55" s="100" t="str">
        <f>IF('Raw_Data_pt1.1'!AX57 = "", "", 'Raw_Data_pt1.1'!AX57)</f>
        <v/>
      </c>
      <c r="AO55" s="99" t="str">
        <f>IF('Raw_Data_pt1.1'!AY57 = "", "", 'Raw_Data_pt1.1'!AY57)</f>
        <v/>
      </c>
      <c r="AP55" s="100" t="str">
        <f>IF('Raw_Data_pt1.1'!BB57 = "", "", 'Raw_Data_pt1.1'!BB57)</f>
        <v/>
      </c>
      <c r="AQ55" s="100" t="str">
        <f>IF('Raw_Data_pt1.1'!BC57 = "", "", 'Raw_Data_pt1.1'!BC57)</f>
        <v/>
      </c>
      <c r="AR55" s="102" t="str">
        <f>IF('Raw_Data_pt1.1'!BR57 = "", "", 'Raw_Data_pt1.1'!BR57)</f>
        <v/>
      </c>
      <c r="AS55" s="99" t="str">
        <f>IF('Raw_Data_pt1.1'!BS57 = "", "", 'Raw_Data_pt1.1'!BS57)</f>
        <v/>
      </c>
      <c r="AT55" s="100" t="str">
        <f>IF('Raw_Data_pt1.1'!CA57 = "", "", 'Raw_Data_pt1.1'!CA57)</f>
        <v/>
      </c>
      <c r="AU55" s="99" t="str">
        <f>IF('Raw_Data_pt1.1'!CB57 = "", "", 'Raw_Data_pt1.1'!CB57)</f>
        <v/>
      </c>
      <c r="AV55" s="100" t="str">
        <f>IF('Raw_Data_pt1.1'!CJ57 = "", "", 'Raw_Data_pt1.1'!CJ57)</f>
        <v/>
      </c>
      <c r="AW55" s="99" t="str">
        <f>IF('Raw_Data_pt1.1'!CK57 = "", "", 'Raw_Data_pt1.1'!CK57)</f>
        <v/>
      </c>
      <c r="AX55" s="100" t="str">
        <f>IF('Raw_Data_pt1.1'!BV57 = "", "", 'Raw_Data_pt1.1'!BV57)</f>
        <v/>
      </c>
      <c r="AY55" s="100" t="str">
        <f>IF('Raw_Data_pt1.1'!CE57 = "", "", 'Raw_Data_pt1.1'!CE57)</f>
        <v/>
      </c>
      <c r="AZ55" s="100" t="str">
        <f>IF('Raw_Data_pt1.1'!CN57 = "", "", 'Raw_Data_pt1.1'!CN57)</f>
        <v/>
      </c>
      <c r="BA55" s="100" t="e">
        <f t="shared" si="0"/>
        <v>#VALUE!</v>
      </c>
      <c r="BB55" s="100" t="e">
        <f t="shared" si="1"/>
        <v>#VALUE!</v>
      </c>
      <c r="BC55" s="99" t="e">
        <f t="shared" si="4"/>
        <v>#VALUE!</v>
      </c>
    </row>
    <row r="56" spans="1:55" s="92" customFormat="1">
      <c r="A56" s="95">
        <f t="shared" si="236"/>
        <v>11</v>
      </c>
      <c r="B56" s="126" t="str">
        <f>B55</f>
        <v>BAL</v>
      </c>
      <c r="C56" s="96">
        <f t="shared" si="237"/>
        <v>1</v>
      </c>
      <c r="D56" s="95">
        <f t="shared" si="238"/>
        <v>0</v>
      </c>
      <c r="E56" s="97">
        <f t="shared" si="239"/>
        <v>1.1000000000000001</v>
      </c>
      <c r="F56" s="6">
        <f t="shared" si="239"/>
        <v>2022</v>
      </c>
      <c r="G56" s="5">
        <f t="shared" si="225"/>
        <v>11</v>
      </c>
      <c r="H56" s="5">
        <f t="shared" si="226"/>
        <v>29</v>
      </c>
      <c r="I56" s="5">
        <f t="shared" si="227"/>
        <v>0</v>
      </c>
      <c r="J56" s="5">
        <f t="shared" si="228"/>
        <v>0</v>
      </c>
      <c r="K56" s="5">
        <f t="shared" si="229"/>
        <v>0</v>
      </c>
      <c r="L56" s="6">
        <f t="shared" si="230"/>
        <v>0</v>
      </c>
      <c r="M56" s="5">
        <f t="shared" si="231"/>
        <v>0</v>
      </c>
      <c r="N56" s="5">
        <f t="shared" si="232"/>
        <v>0</v>
      </c>
      <c r="O56" s="5">
        <f t="shared" si="233"/>
        <v>0</v>
      </c>
      <c r="P56" s="5">
        <f t="shared" si="234"/>
        <v>0</v>
      </c>
      <c r="Q56" s="4">
        <f t="shared" si="235"/>
        <v>0</v>
      </c>
      <c r="R56" s="96">
        <f t="shared" si="240"/>
        <v>9</v>
      </c>
      <c r="S56" s="96">
        <f t="shared" si="241"/>
        <v>3</v>
      </c>
      <c r="T56" s="96">
        <f t="shared" si="242"/>
        <v>2001</v>
      </c>
      <c r="U56" s="96">
        <f t="shared" si="243"/>
        <v>2</v>
      </c>
      <c r="V56" s="125">
        <f>V52</f>
        <v>0</v>
      </c>
      <c r="W56" s="96">
        <f t="shared" si="244"/>
        <v>3</v>
      </c>
      <c r="X56" s="95">
        <f t="shared" si="245"/>
        <v>1</v>
      </c>
      <c r="Y56" s="97">
        <v>1</v>
      </c>
      <c r="Z56" s="96">
        <f>IF('Raw_Data_pt1.1'!AF58 = "", "", 'Raw_Data_pt1.1'!AF58)</f>
        <v>31</v>
      </c>
      <c r="AA56" s="96">
        <f>IF('Raw_Data_pt1.1'!AG58 = "", "", 'Raw_Data_pt1.1'!AG58)</f>
        <v>131</v>
      </c>
      <c r="AB56" s="96">
        <f>IF('Raw_Data_pt1.1'!AH58 = "", "", 'Raw_Data_pt1.1'!AH58)</f>
        <v>136</v>
      </c>
      <c r="AC56" s="95">
        <f>IF('Raw_Data_pt1.1'!AI58 = "", "", 'Raw_Data_pt1.1'!AI58)</f>
        <v>0.626</v>
      </c>
      <c r="AD56" s="96">
        <f>IF('Raw_Data_pt1.1'!AL58 = "", "", 'Raw_Data_pt1.1'!AL58)</f>
        <v>49.5</v>
      </c>
      <c r="AE56" s="95">
        <f>IF('Raw_Data_pt1.1'!AM58 = "", "", 'Raw_Data_pt1.1'!AM58)</f>
        <v>10.199999999999999</v>
      </c>
      <c r="AF56" s="96">
        <f>IF('Raw_Data_pt1.1'!AN58 = "", "", 'Raw_Data_pt1.1'!AN58)</f>
        <v>31</v>
      </c>
      <c r="AG56" s="96">
        <f>IF('Raw_Data_pt1.1'!AO58 = "", "", 'Raw_Data_pt1.1'!AO58)</f>
        <v>134</v>
      </c>
      <c r="AH56" s="96">
        <f>IF('Raw_Data_pt1.1'!AP58 = "", "", 'Raw_Data_pt1.1'!AP58)</f>
        <v>93</v>
      </c>
      <c r="AI56" s="95">
        <f>IF('Raw_Data_pt1.1'!AQ58 = "", "", 'Raw_Data_pt1.1'!AQ58)</f>
        <v>0.61799999999999999</v>
      </c>
      <c r="AJ56" s="96">
        <f>IF('Raw_Data_pt1.1'!AT58 = "", "", 'Raw_Data_pt1.1'!AT58)</f>
        <v>50.4</v>
      </c>
      <c r="AK56" s="95">
        <f>IF('Raw_Data_pt1.1'!AU58 = "", "", 'Raw_Data_pt1.1'!AU58)</f>
        <v>9.4</v>
      </c>
      <c r="AL56" s="96" t="str">
        <f>IF('Raw_Data_pt1.1'!AV58 = "", "", 'Raw_Data_pt1.1'!AV58)</f>
        <v/>
      </c>
      <c r="AM56" s="96" t="str">
        <f>IF('Raw_Data_pt1.1'!AW58 = "", "", 'Raw_Data_pt1.1'!AW58)</f>
        <v/>
      </c>
      <c r="AN56" s="96" t="str">
        <f>IF('Raw_Data_pt1.1'!AX58 = "", "", 'Raw_Data_pt1.1'!AX58)</f>
        <v/>
      </c>
      <c r="AO56" s="95" t="str">
        <f>IF('Raw_Data_pt1.1'!AY58 = "", "", 'Raw_Data_pt1.1'!AY58)</f>
        <v/>
      </c>
      <c r="AP56" s="96" t="str">
        <f>IF('Raw_Data_pt1.1'!BB58 = "", "", 'Raw_Data_pt1.1'!BB58)</f>
        <v/>
      </c>
      <c r="AQ56" s="96" t="str">
        <f>IF('Raw_Data_pt1.1'!BC58 = "", "", 'Raw_Data_pt1.1'!BC58)</f>
        <v/>
      </c>
      <c r="AR56" s="98" t="str">
        <f>IF('Raw_Data_pt1.1'!BR58 = "", "", 'Raw_Data_pt1.1'!BR58)</f>
        <v/>
      </c>
      <c r="AS56" s="95" t="str">
        <f>IF('Raw_Data_pt1.1'!BS58 = "", "", 'Raw_Data_pt1.1'!BS58)</f>
        <v/>
      </c>
      <c r="AT56" s="96" t="str">
        <f>IF('Raw_Data_pt1.1'!CA58 = "", "", 'Raw_Data_pt1.1'!CA58)</f>
        <v/>
      </c>
      <c r="AU56" s="95" t="str">
        <f>IF('Raw_Data_pt1.1'!CB58 = "", "", 'Raw_Data_pt1.1'!CB58)</f>
        <v/>
      </c>
      <c r="AV56" s="96" t="str">
        <f>IF('Raw_Data_pt1.1'!CJ58 = "", "", 'Raw_Data_pt1.1'!CJ58)</f>
        <v/>
      </c>
      <c r="AW56" s="95" t="str">
        <f>IF('Raw_Data_pt1.1'!CK58 = "", "", 'Raw_Data_pt1.1'!CK58)</f>
        <v/>
      </c>
      <c r="AX56" s="96" t="str">
        <f>IF('Raw_Data_pt1.1'!BV58 = "", "", 'Raw_Data_pt1.1'!BV58)</f>
        <v/>
      </c>
      <c r="AY56" s="96" t="str">
        <f>IF('Raw_Data_pt1.1'!CE58 = "", "", 'Raw_Data_pt1.1'!CE58)</f>
        <v/>
      </c>
      <c r="AZ56" s="96" t="str">
        <f>IF('Raw_Data_pt1.1'!CN58 = "", "", 'Raw_Data_pt1.1'!CN58)</f>
        <v/>
      </c>
      <c r="BA56" s="96" t="e">
        <f t="shared" si="0"/>
        <v>#VALUE!</v>
      </c>
      <c r="BB56" s="96" t="e">
        <f t="shared" si="1"/>
        <v>#VALUE!</v>
      </c>
      <c r="BC56" s="95" t="e">
        <f t="shared" si="4"/>
        <v>#VALUE!</v>
      </c>
    </row>
    <row r="57" spans="1:55">
      <c r="A57" s="99">
        <f>'Raw_Data_pt1.1'!A59</f>
        <v>12</v>
      </c>
      <c r="B57" s="127" t="str">
        <f>'Raw_Data_pt1.1'!B59</f>
        <v>BAM</v>
      </c>
      <c r="C57" s="100">
        <f>IF('Raw_Data_pt1.1'!D59 = "",0, IF('Raw_Data_pt1.1'!D59 = "Y", 1, 0))</f>
        <v>1</v>
      </c>
      <c r="D57" s="99">
        <f>IF('Raw_Data_pt1.1'!E59 = "", 0, IF('Raw_Data_pt1.1'!E59 = "Y", 1, 0))</f>
        <v>0</v>
      </c>
      <c r="E57" s="101">
        <v>1.1000000000000001</v>
      </c>
      <c r="F57" s="69">
        <f>'Raw_Data_pt1.1'!F59</f>
        <v>2022</v>
      </c>
      <c r="G57" s="26">
        <f>'Raw_Data_pt1.1'!G59</f>
        <v>11</v>
      </c>
      <c r="H57" s="26">
        <f>'Raw_Data_pt1.1'!H59</f>
        <v>30</v>
      </c>
      <c r="I57" s="26">
        <f>'Raw_Data_pt1.1'!I59</f>
        <v>0</v>
      </c>
      <c r="J57" s="26">
        <f>'Raw_Data_pt1.1'!J59</f>
        <v>0</v>
      </c>
      <c r="K57" s="26">
        <f>'Raw_Data_pt1.1'!K59</f>
        <v>0</v>
      </c>
      <c r="L57" s="69">
        <f>'Raw_Data_pt1.1'!L59</f>
        <v>0</v>
      </c>
      <c r="M57" s="26">
        <f>'Raw_Data_pt1.1'!M59</f>
        <v>0</v>
      </c>
      <c r="N57" s="26">
        <f>'Raw_Data_pt1.1'!N59</f>
        <v>0</v>
      </c>
      <c r="O57" s="26">
        <f>'Raw_Data_pt1.1'!O59</f>
        <v>0</v>
      </c>
      <c r="P57" s="26">
        <f>'Raw_Data_pt1.1'!P59</f>
        <v>0</v>
      </c>
      <c r="Q57" s="25">
        <f>'Raw_Data_pt1.1'!Q59</f>
        <v>0</v>
      </c>
      <c r="R57" s="100">
        <f>IF('Raw_Data_pt1.1'!R59 = "", 0, 'Raw_Data_pt1.1'!R59)</f>
        <v>6</v>
      </c>
      <c r="S57" s="100">
        <f>IF(R57 = "",0, VLOOKUP(R57, Key!$A$23:$D$35, 4, FALSE))</f>
        <v>2</v>
      </c>
      <c r="T57" s="100">
        <f>IF('Raw_Data_pt1.1'!S59 = "", 0, 'Raw_Data_pt1.1'!S59)</f>
        <v>2002</v>
      </c>
      <c r="U57" s="100">
        <f>IF('Raw_Data_pt1.1'!U59 = "", 0, IF('Raw_Data_pt1.1'!U59 = "F", 1, IF('Raw_Data_pt1.1'!U59 = "M", 2, 3)))</f>
        <v>1</v>
      </c>
      <c r="V57" s="100">
        <f>IF(L57=0,0,IF(M57&gt;R57,L57-T57,L57-T57-1))</f>
        <v>0</v>
      </c>
      <c r="W57" s="100">
        <f>IF('Raw_Data_pt1.1'!Y59 = "", 0, VLOOKUP('Raw_Data_pt1.1'!Y59, Key!$A$2:$C$20, 3, TRUE))</f>
        <v>1</v>
      </c>
      <c r="X57" s="99">
        <f>IF('Raw_Data_pt1.1'!AC59 = "", 0, IF('Raw_Data_pt1.1'!AC59 = "P", 1, 0))</f>
        <v>1</v>
      </c>
      <c r="Y57" s="101">
        <v>1</v>
      </c>
      <c r="Z57" s="100">
        <f>IF('Raw_Data_pt1.1'!AF59 = "", "", 'Raw_Data_pt1.1'!AF59)</f>
        <v>29</v>
      </c>
      <c r="AA57" s="100">
        <f>IF('Raw_Data_pt1.1'!AG59 = "", "", 'Raw_Data_pt1.1'!AG59)</f>
        <v>147</v>
      </c>
      <c r="AB57" s="100">
        <f>IF('Raw_Data_pt1.1'!AH59 = "", "", 'Raw_Data_pt1.1'!AH59)</f>
        <v>123</v>
      </c>
      <c r="AC57" s="99">
        <f>IF('Raw_Data_pt1.1'!AI59 = "", "", 'Raw_Data_pt1.1'!AI59)</f>
        <v>0.58099999999999996</v>
      </c>
      <c r="AD57" s="100">
        <f>IF('Raw_Data_pt1.1'!AL59 = "", "", 'Raw_Data_pt1.1'!AL59)</f>
        <v>45.5</v>
      </c>
      <c r="AE57" s="99">
        <f>IF('Raw_Data_pt1.1'!AM59 = "", "", 'Raw_Data_pt1.1'!AM59)</f>
        <v>9.5</v>
      </c>
      <c r="AF57" s="100">
        <f>IF('Raw_Data_pt1.1'!AN59 = "", "", 'Raw_Data_pt1.1'!AN59)</f>
        <v>29</v>
      </c>
      <c r="AG57" s="100">
        <f>IF('Raw_Data_pt1.1'!AO59 = "", "", 'Raw_Data_pt1.1'!AO59)</f>
        <v>145</v>
      </c>
      <c r="AH57" s="100">
        <f>IF('Raw_Data_pt1.1'!AP59 = "", "", 'Raw_Data_pt1.1'!AP59)</f>
        <v>146</v>
      </c>
      <c r="AI57" s="99">
        <f>IF('Raw_Data_pt1.1'!AQ59 = "", "", 'Raw_Data_pt1.1'!AQ59)</f>
        <v>0.58499999999999996</v>
      </c>
      <c r="AJ57" s="100">
        <f>IF('Raw_Data_pt1.1'!AT59 = "", "", 'Raw_Data_pt1.1'!AT59)</f>
        <v>46.4</v>
      </c>
      <c r="AK57" s="99">
        <f>IF('Raw_Data_pt1.1'!AU59 = "", "", 'Raw_Data_pt1.1'!AU59)</f>
        <v>11.1</v>
      </c>
      <c r="AL57" s="100" t="str">
        <f>IF('Raw_Data_pt1.1'!AV59 = "", "", 'Raw_Data_pt1.1'!AV59)</f>
        <v/>
      </c>
      <c r="AM57" s="100" t="str">
        <f>IF('Raw_Data_pt1.1'!AW59 = "", "", 'Raw_Data_pt1.1'!AW59)</f>
        <v/>
      </c>
      <c r="AN57" s="100" t="str">
        <f>IF('Raw_Data_pt1.1'!AX59 = "", "", 'Raw_Data_pt1.1'!AX59)</f>
        <v/>
      </c>
      <c r="AO57" s="99" t="str">
        <f>IF('Raw_Data_pt1.1'!AY59 = "", "", 'Raw_Data_pt1.1'!AY59)</f>
        <v/>
      </c>
      <c r="AP57" s="100" t="str">
        <f>IF('Raw_Data_pt1.1'!BB59 = "", "", 'Raw_Data_pt1.1'!BB59)</f>
        <v/>
      </c>
      <c r="AQ57" s="100" t="str">
        <f>IF('Raw_Data_pt1.1'!BC59 = "", "", 'Raw_Data_pt1.1'!BC59)</f>
        <v/>
      </c>
      <c r="AR57" s="102" t="str">
        <f>IF('Raw_Data_pt1.1'!BR59 = "", "", 'Raw_Data_pt1.1'!BR59)</f>
        <v/>
      </c>
      <c r="AS57" s="99" t="str">
        <f>IF('Raw_Data_pt1.1'!BS59 = "", "", 'Raw_Data_pt1.1'!BS59)</f>
        <v/>
      </c>
      <c r="AT57" s="100" t="str">
        <f>IF('Raw_Data_pt1.1'!CA59 = "", "", 'Raw_Data_pt1.1'!CA59)</f>
        <v/>
      </c>
      <c r="AU57" s="99" t="str">
        <f>IF('Raw_Data_pt1.1'!CB59 = "", "", 'Raw_Data_pt1.1'!CB59)</f>
        <v/>
      </c>
      <c r="AV57" s="100" t="str">
        <f>IF('Raw_Data_pt1.1'!CJ59 = "", "", 'Raw_Data_pt1.1'!CJ59)</f>
        <v/>
      </c>
      <c r="AW57" s="99" t="str">
        <f>IF('Raw_Data_pt1.1'!CK59 = "", "", 'Raw_Data_pt1.1'!CK59)</f>
        <v/>
      </c>
      <c r="AX57" s="100" t="str">
        <f>IF('Raw_Data_pt1.1'!BV59 = "", "", 'Raw_Data_pt1.1'!BV59)</f>
        <v/>
      </c>
      <c r="AY57" s="100" t="str">
        <f>IF('Raw_Data_pt1.1'!CE59 = "", "", 'Raw_Data_pt1.1'!CE59)</f>
        <v/>
      </c>
      <c r="AZ57" s="100" t="str">
        <f>IF('Raw_Data_pt1.1'!CN59 = "", "", 'Raw_Data_pt1.1'!CN59)</f>
        <v/>
      </c>
      <c r="BA57" s="100" t="e">
        <f t="shared" si="0"/>
        <v>#VALUE!</v>
      </c>
      <c r="BB57" s="100" t="e">
        <f t="shared" si="1"/>
        <v>#VALUE!</v>
      </c>
      <c r="BC57" s="99" t="e">
        <f t="shared" si="4"/>
        <v>#VALUE!</v>
      </c>
    </row>
    <row r="58" spans="1:55">
      <c r="A58" s="99">
        <f>A57</f>
        <v>12</v>
      </c>
      <c r="B58" s="127" t="str">
        <f>B57</f>
        <v>BAM</v>
      </c>
      <c r="C58" s="100">
        <f t="shared" ref="C58:X61" si="246">C57</f>
        <v>1</v>
      </c>
      <c r="D58" s="99">
        <f t="shared" si="246"/>
        <v>0</v>
      </c>
      <c r="E58" s="101">
        <f t="shared" si="246"/>
        <v>1.1000000000000001</v>
      </c>
      <c r="F58" s="3">
        <f>F57</f>
        <v>2022</v>
      </c>
      <c r="G58" s="1">
        <f t="shared" ref="G58:G61" si="247">G57</f>
        <v>11</v>
      </c>
      <c r="H58" s="1">
        <f t="shared" ref="H58:H61" si="248">H57</f>
        <v>30</v>
      </c>
      <c r="I58" s="1">
        <f t="shared" ref="I58:I61" si="249">I57</f>
        <v>0</v>
      </c>
      <c r="J58" s="1">
        <f t="shared" ref="J58:J61" si="250">J57</f>
        <v>0</v>
      </c>
      <c r="K58" s="1">
        <f t="shared" ref="K58:K61" si="251">K57</f>
        <v>0</v>
      </c>
      <c r="L58" s="3">
        <f t="shared" ref="L58:L61" si="252">L57</f>
        <v>0</v>
      </c>
      <c r="M58" s="1">
        <f t="shared" ref="M58:M61" si="253">M57</f>
        <v>0</v>
      </c>
      <c r="N58" s="1">
        <f t="shared" ref="N58:N61" si="254">N57</f>
        <v>0</v>
      </c>
      <c r="O58" s="1">
        <f t="shared" ref="O58:O61" si="255">O57</f>
        <v>0</v>
      </c>
      <c r="P58" s="1">
        <f t="shared" ref="P58:P61" si="256">P57</f>
        <v>0</v>
      </c>
      <c r="Q58" s="2">
        <f t="shared" ref="Q58:Q61" si="257">Q57</f>
        <v>0</v>
      </c>
      <c r="R58" s="100">
        <f t="shared" si="246"/>
        <v>6</v>
      </c>
      <c r="S58" s="100">
        <f t="shared" si="246"/>
        <v>2</v>
      </c>
      <c r="T58" s="100">
        <f t="shared" si="246"/>
        <v>2002</v>
      </c>
      <c r="U58" s="100">
        <f t="shared" si="246"/>
        <v>1</v>
      </c>
      <c r="V58" s="100">
        <f>V57</f>
        <v>0</v>
      </c>
      <c r="W58" s="100">
        <f t="shared" si="246"/>
        <v>1</v>
      </c>
      <c r="X58" s="99">
        <f t="shared" si="246"/>
        <v>1</v>
      </c>
      <c r="Y58" s="101">
        <v>1</v>
      </c>
      <c r="Z58" s="100">
        <f>IF('Raw_Data_pt1.1'!AF60 = "", "", 'Raw_Data_pt1.1'!AF60)</f>
        <v>28</v>
      </c>
      <c r="AA58" s="100">
        <f>IF('Raw_Data_pt1.1'!AG60 = "", "", 'Raw_Data_pt1.1'!AG60)</f>
        <v>151</v>
      </c>
      <c r="AB58" s="100">
        <f>IF('Raw_Data_pt1.1'!AH60 = "", "", 'Raw_Data_pt1.1'!AH60)</f>
        <v>149</v>
      </c>
      <c r="AC58" s="99">
        <f>IF('Raw_Data_pt1.1'!AI60 = "", "", 'Raw_Data_pt1.1'!AI60)</f>
        <v>0.56899999999999995</v>
      </c>
      <c r="AD58" s="100">
        <f>IF('Raw_Data_pt1.1'!AL60 = "", "", 'Raw_Data_pt1.1'!AL60)</f>
        <v>45.5</v>
      </c>
      <c r="AE58" s="99">
        <f>IF('Raw_Data_pt1.1'!AM60 = "", "", 'Raw_Data_pt1.1'!AM60)</f>
        <v>10.4</v>
      </c>
      <c r="AF58" s="100">
        <f>IF('Raw_Data_pt1.1'!AN60 = "", "", 'Raw_Data_pt1.1'!AN60)</f>
        <v>29</v>
      </c>
      <c r="AG58" s="100">
        <f>IF('Raw_Data_pt1.1'!AO60 = "", "", 'Raw_Data_pt1.1'!AO60)</f>
        <v>150</v>
      </c>
      <c r="AH58" s="100">
        <f>IF('Raw_Data_pt1.1'!AP60 = "", "", 'Raw_Data_pt1.1'!AP60)</f>
        <v>176</v>
      </c>
      <c r="AI58" s="99">
        <f>IF('Raw_Data_pt1.1'!AQ60 = "", "", 'Raw_Data_pt1.1'!AQ60)</f>
        <v>0.57299999999999995</v>
      </c>
      <c r="AJ58" s="100">
        <f>IF('Raw_Data_pt1.1'!AT60 = "", "", 'Raw_Data_pt1.1'!AT60)</f>
        <v>45.5</v>
      </c>
      <c r="AK58" s="99">
        <f>IF('Raw_Data_pt1.1'!AU60 = "", "", 'Raw_Data_pt1.1'!AU60)</f>
        <v>10.199999999999999</v>
      </c>
      <c r="AL58" s="100" t="str">
        <f>IF('Raw_Data_pt1.1'!AV60 = "", "", 'Raw_Data_pt1.1'!AV60)</f>
        <v/>
      </c>
      <c r="AM58" s="100" t="str">
        <f>IF('Raw_Data_pt1.1'!AW60 = "", "", 'Raw_Data_pt1.1'!AW60)</f>
        <v/>
      </c>
      <c r="AN58" s="100" t="str">
        <f>IF('Raw_Data_pt1.1'!AX60 = "", "", 'Raw_Data_pt1.1'!AX60)</f>
        <v/>
      </c>
      <c r="AO58" s="99" t="str">
        <f>IF('Raw_Data_pt1.1'!AY60 = "", "", 'Raw_Data_pt1.1'!AY60)</f>
        <v/>
      </c>
      <c r="AP58" s="100" t="str">
        <f>IF('Raw_Data_pt1.1'!BB60 = "", "", 'Raw_Data_pt1.1'!BB60)</f>
        <v/>
      </c>
      <c r="AQ58" s="100" t="str">
        <f>IF('Raw_Data_pt1.1'!BC60 = "", "", 'Raw_Data_pt1.1'!BC60)</f>
        <v/>
      </c>
      <c r="AR58" s="102" t="str">
        <f>IF('Raw_Data_pt1.1'!BR60 = "", "", 'Raw_Data_pt1.1'!BR60)</f>
        <v/>
      </c>
      <c r="AS58" s="99" t="str">
        <f>IF('Raw_Data_pt1.1'!BS60 = "", "", 'Raw_Data_pt1.1'!BS60)</f>
        <v/>
      </c>
      <c r="AT58" s="100" t="str">
        <f>IF('Raw_Data_pt1.1'!CA60 = "", "", 'Raw_Data_pt1.1'!CA60)</f>
        <v/>
      </c>
      <c r="AU58" s="99" t="str">
        <f>IF('Raw_Data_pt1.1'!CB60 = "", "", 'Raw_Data_pt1.1'!CB60)</f>
        <v/>
      </c>
      <c r="AV58" s="100" t="str">
        <f>IF('Raw_Data_pt1.1'!CJ60 = "", "", 'Raw_Data_pt1.1'!CJ60)</f>
        <v/>
      </c>
      <c r="AW58" s="99" t="str">
        <f>IF('Raw_Data_pt1.1'!CK60 = "", "", 'Raw_Data_pt1.1'!CK60)</f>
        <v/>
      </c>
      <c r="AX58" s="100" t="str">
        <f>IF('Raw_Data_pt1.1'!BV60 = "", "", 'Raw_Data_pt1.1'!BV60)</f>
        <v/>
      </c>
      <c r="AY58" s="100" t="str">
        <f>IF('Raw_Data_pt1.1'!CE60 = "", "", 'Raw_Data_pt1.1'!CE60)</f>
        <v/>
      </c>
      <c r="AZ58" s="100" t="str">
        <f>IF('Raw_Data_pt1.1'!CN60 = "", "", 'Raw_Data_pt1.1'!CN60)</f>
        <v/>
      </c>
      <c r="BA58" s="100" t="e">
        <f t="shared" si="0"/>
        <v>#VALUE!</v>
      </c>
      <c r="BB58" s="100" t="e">
        <f t="shared" si="1"/>
        <v>#VALUE!</v>
      </c>
      <c r="BC58" s="99" t="e">
        <f t="shared" si="4"/>
        <v>#VALUE!</v>
      </c>
    </row>
    <row r="59" spans="1:55">
      <c r="A59" s="99">
        <f t="shared" ref="A59:A61" si="258">A58</f>
        <v>12</v>
      </c>
      <c r="B59" s="127" t="str">
        <f>B58</f>
        <v>BAM</v>
      </c>
      <c r="C59" s="100">
        <f t="shared" si="246"/>
        <v>1</v>
      </c>
      <c r="D59" s="99">
        <f t="shared" si="246"/>
        <v>0</v>
      </c>
      <c r="E59" s="101">
        <f t="shared" si="246"/>
        <v>1.1000000000000001</v>
      </c>
      <c r="F59" s="3">
        <f t="shared" si="246"/>
        <v>2022</v>
      </c>
      <c r="G59" s="1">
        <f t="shared" si="247"/>
        <v>11</v>
      </c>
      <c r="H59" s="1">
        <f t="shared" si="248"/>
        <v>30</v>
      </c>
      <c r="I59" s="1">
        <f t="shared" si="249"/>
        <v>0</v>
      </c>
      <c r="J59" s="1">
        <f t="shared" si="250"/>
        <v>0</v>
      </c>
      <c r="K59" s="1">
        <f t="shared" si="251"/>
        <v>0</v>
      </c>
      <c r="L59" s="3">
        <f t="shared" si="252"/>
        <v>0</v>
      </c>
      <c r="M59" s="1">
        <f t="shared" si="253"/>
        <v>0</v>
      </c>
      <c r="N59" s="1">
        <f t="shared" si="254"/>
        <v>0</v>
      </c>
      <c r="O59" s="1">
        <f t="shared" si="255"/>
        <v>0</v>
      </c>
      <c r="P59" s="1">
        <f t="shared" si="256"/>
        <v>0</v>
      </c>
      <c r="Q59" s="2">
        <f t="shared" si="257"/>
        <v>0</v>
      </c>
      <c r="R59" s="100">
        <f t="shared" si="246"/>
        <v>6</v>
      </c>
      <c r="S59" s="100">
        <f t="shared" si="246"/>
        <v>2</v>
      </c>
      <c r="T59" s="100">
        <f t="shared" si="246"/>
        <v>2002</v>
      </c>
      <c r="U59" s="100">
        <f t="shared" si="246"/>
        <v>1</v>
      </c>
      <c r="V59" s="100">
        <f>V57</f>
        <v>0</v>
      </c>
      <c r="W59" s="100">
        <f t="shared" si="246"/>
        <v>1</v>
      </c>
      <c r="X59" s="99">
        <f t="shared" si="246"/>
        <v>1</v>
      </c>
      <c r="Y59" s="101">
        <v>1</v>
      </c>
      <c r="Z59" s="100">
        <f>IF('Raw_Data_pt1.1'!AF61 = "", "", 'Raw_Data_pt1.1'!AF61)</f>
        <v>29</v>
      </c>
      <c r="AA59" s="100">
        <f>IF('Raw_Data_pt1.1'!AG61 = "", "", 'Raw_Data_pt1.1'!AG61)</f>
        <v>145</v>
      </c>
      <c r="AB59" s="100">
        <f>IF('Raw_Data_pt1.1'!AH61 = "", "", 'Raw_Data_pt1.1'!AH61)</f>
        <v>145</v>
      </c>
      <c r="AC59" s="99">
        <f>IF('Raw_Data_pt1.1'!AI61 = "", "", 'Raw_Data_pt1.1'!AI61)</f>
        <v>0.58499999999999996</v>
      </c>
      <c r="AD59" s="100">
        <f>IF('Raw_Data_pt1.1'!AL61 = "", "", 'Raw_Data_pt1.1'!AL61)</f>
        <v>46.7</v>
      </c>
      <c r="AE59" s="99">
        <f>IF('Raw_Data_pt1.1'!AM61 = "", "", 'Raw_Data_pt1.1'!AM61)</f>
        <v>10.6</v>
      </c>
      <c r="AF59" s="100">
        <f>IF('Raw_Data_pt1.1'!AN61 = "", "", 'Raw_Data_pt1.1'!AN61)</f>
        <v>28</v>
      </c>
      <c r="AG59" s="100">
        <f>IF('Raw_Data_pt1.1'!AO61 = "", "", 'Raw_Data_pt1.1'!AO61)</f>
        <v>155</v>
      </c>
      <c r="AH59" s="100">
        <f>IF('Raw_Data_pt1.1'!AP61 = "", "", 'Raw_Data_pt1.1'!AP61)</f>
        <v>219</v>
      </c>
      <c r="AI59" s="99">
        <f>IF('Raw_Data_pt1.1'!AQ61 = "", "", 'Raw_Data_pt1.1'!AQ61)</f>
        <v>0.55800000000000005</v>
      </c>
      <c r="AJ59" s="100">
        <f>IF('Raw_Data_pt1.1'!AT61 = "", "", 'Raw_Data_pt1.1'!AT61)</f>
        <v>46.1</v>
      </c>
      <c r="AK59" s="99">
        <f>IF('Raw_Data_pt1.1'!AU61 = "", "", 'Raw_Data_pt1.1'!AU61)</f>
        <v>11.5</v>
      </c>
      <c r="AL59" s="100" t="str">
        <f>IF('Raw_Data_pt1.1'!AV61 = "", "", 'Raw_Data_pt1.1'!AV61)</f>
        <v/>
      </c>
      <c r="AM59" s="100" t="str">
        <f>IF('Raw_Data_pt1.1'!AW61 = "", "", 'Raw_Data_pt1.1'!AW61)</f>
        <v/>
      </c>
      <c r="AN59" s="100" t="str">
        <f>IF('Raw_Data_pt1.1'!AX61 = "", "", 'Raw_Data_pt1.1'!AX61)</f>
        <v/>
      </c>
      <c r="AO59" s="99" t="str">
        <f>IF('Raw_Data_pt1.1'!AY61 = "", "", 'Raw_Data_pt1.1'!AY61)</f>
        <v/>
      </c>
      <c r="AP59" s="100" t="str">
        <f>IF('Raw_Data_pt1.1'!BB61 = "", "", 'Raw_Data_pt1.1'!BB61)</f>
        <v/>
      </c>
      <c r="AQ59" s="100" t="str">
        <f>IF('Raw_Data_pt1.1'!BC61 = "", "", 'Raw_Data_pt1.1'!BC61)</f>
        <v/>
      </c>
      <c r="AR59" s="102" t="str">
        <f>IF('Raw_Data_pt1.1'!BR61 = "", "", 'Raw_Data_pt1.1'!BR61)</f>
        <v/>
      </c>
      <c r="AS59" s="99" t="str">
        <f>IF('Raw_Data_pt1.1'!BS61 = "", "", 'Raw_Data_pt1.1'!BS61)</f>
        <v/>
      </c>
      <c r="AT59" s="100" t="str">
        <f>IF('Raw_Data_pt1.1'!CA61 = "", "", 'Raw_Data_pt1.1'!CA61)</f>
        <v/>
      </c>
      <c r="AU59" s="99" t="str">
        <f>IF('Raw_Data_pt1.1'!CB61 = "", "", 'Raw_Data_pt1.1'!CB61)</f>
        <v/>
      </c>
      <c r="AV59" s="100" t="str">
        <f>IF('Raw_Data_pt1.1'!CJ61 = "", "", 'Raw_Data_pt1.1'!CJ61)</f>
        <v/>
      </c>
      <c r="AW59" s="99" t="str">
        <f>IF('Raw_Data_pt1.1'!CK61 = "", "", 'Raw_Data_pt1.1'!CK61)</f>
        <v/>
      </c>
      <c r="AX59" s="100" t="str">
        <f>IF('Raw_Data_pt1.1'!BV61 = "", "", 'Raw_Data_pt1.1'!BV61)</f>
        <v/>
      </c>
      <c r="AY59" s="100" t="str">
        <f>IF('Raw_Data_pt1.1'!CE61 = "", "", 'Raw_Data_pt1.1'!CE61)</f>
        <v/>
      </c>
      <c r="AZ59" s="100" t="str">
        <f>IF('Raw_Data_pt1.1'!CN61 = "", "", 'Raw_Data_pt1.1'!CN61)</f>
        <v/>
      </c>
      <c r="BA59" s="100" t="e">
        <f t="shared" si="0"/>
        <v>#VALUE!</v>
      </c>
      <c r="BB59" s="100" t="e">
        <f t="shared" si="1"/>
        <v>#VALUE!</v>
      </c>
      <c r="BC59" s="99" t="e">
        <f t="shared" si="4"/>
        <v>#VALUE!</v>
      </c>
    </row>
    <row r="60" spans="1:55">
      <c r="A60" s="99">
        <f t="shared" si="258"/>
        <v>12</v>
      </c>
      <c r="B60" s="127" t="str">
        <f>B59</f>
        <v>BAM</v>
      </c>
      <c r="C60" s="100">
        <f t="shared" si="246"/>
        <v>1</v>
      </c>
      <c r="D60" s="99">
        <f t="shared" si="246"/>
        <v>0</v>
      </c>
      <c r="E60" s="101">
        <f t="shared" si="246"/>
        <v>1.1000000000000001</v>
      </c>
      <c r="F60" s="3">
        <f t="shared" si="246"/>
        <v>2022</v>
      </c>
      <c r="G60" s="1">
        <f t="shared" si="247"/>
        <v>11</v>
      </c>
      <c r="H60" s="1">
        <f t="shared" si="248"/>
        <v>30</v>
      </c>
      <c r="I60" s="1">
        <f t="shared" si="249"/>
        <v>0</v>
      </c>
      <c r="J60" s="1">
        <f t="shared" si="250"/>
        <v>0</v>
      </c>
      <c r="K60" s="1">
        <f t="shared" si="251"/>
        <v>0</v>
      </c>
      <c r="L60" s="3">
        <f t="shared" si="252"/>
        <v>0</v>
      </c>
      <c r="M60" s="1">
        <f t="shared" si="253"/>
        <v>0</v>
      </c>
      <c r="N60" s="1">
        <f t="shared" si="254"/>
        <v>0</v>
      </c>
      <c r="O60" s="1">
        <f t="shared" si="255"/>
        <v>0</v>
      </c>
      <c r="P60" s="1">
        <f t="shared" si="256"/>
        <v>0</v>
      </c>
      <c r="Q60" s="2">
        <f t="shared" si="257"/>
        <v>0</v>
      </c>
      <c r="R60" s="100">
        <f t="shared" si="246"/>
        <v>6</v>
      </c>
      <c r="S60" s="100">
        <f t="shared" si="246"/>
        <v>2</v>
      </c>
      <c r="T60" s="100">
        <f t="shared" si="246"/>
        <v>2002</v>
      </c>
      <c r="U60" s="100">
        <f t="shared" si="246"/>
        <v>1</v>
      </c>
      <c r="V60" s="100">
        <f>V57</f>
        <v>0</v>
      </c>
      <c r="W60" s="100">
        <f t="shared" si="246"/>
        <v>1</v>
      </c>
      <c r="X60" s="99">
        <f t="shared" si="246"/>
        <v>1</v>
      </c>
      <c r="Y60" s="101">
        <v>1</v>
      </c>
      <c r="Z60" s="100">
        <f>IF('Raw_Data_pt1.1'!AF62 = "", "", 'Raw_Data_pt1.1'!AF62)</f>
        <v>29</v>
      </c>
      <c r="AA60" s="100">
        <f>IF('Raw_Data_pt1.1'!AG62 = "", "", 'Raw_Data_pt1.1'!AG62)</f>
        <v>150</v>
      </c>
      <c r="AB60" s="100">
        <f>IF('Raw_Data_pt1.1'!AH62 = "", "", 'Raw_Data_pt1.1'!AH62)</f>
        <v>139</v>
      </c>
      <c r="AC60" s="99">
        <f>IF('Raw_Data_pt1.1'!AI62 = "", "", 'Raw_Data_pt1.1'!AI62)</f>
        <v>0.57099999999999995</v>
      </c>
      <c r="AD60" s="100">
        <f>IF('Raw_Data_pt1.1'!AL62 = "", "", 'Raw_Data_pt1.1'!AL62)</f>
        <v>45.2</v>
      </c>
      <c r="AE60" s="99">
        <f>IF('Raw_Data_pt1.1'!AM62 = "", "", 'Raw_Data_pt1.1'!AM62)</f>
        <v>12</v>
      </c>
      <c r="AF60" s="100">
        <f>IF('Raw_Data_pt1.1'!AN62 = "", "", 'Raw_Data_pt1.1'!AN62)</f>
        <v>28</v>
      </c>
      <c r="AG60" s="100">
        <f>IF('Raw_Data_pt1.1'!AO62 = "", "", 'Raw_Data_pt1.1'!AO62)</f>
        <v>152</v>
      </c>
      <c r="AH60" s="100">
        <f>IF('Raw_Data_pt1.1'!AP62 = "", "", 'Raw_Data_pt1.1'!AP62)</f>
        <v>195</v>
      </c>
      <c r="AI60" s="99">
        <f>IF('Raw_Data_pt1.1'!AQ62 = "", "", 'Raw_Data_pt1.1'!AQ62)</f>
        <v>0.56499999999999995</v>
      </c>
      <c r="AJ60" s="100">
        <f>IF('Raw_Data_pt1.1'!AT62 = "", "", 'Raw_Data_pt1.1'!AT62)</f>
        <v>46.7</v>
      </c>
      <c r="AK60" s="99">
        <f>IF('Raw_Data_pt1.1'!AU62 = "", "", 'Raw_Data_pt1.1'!AU62)</f>
        <v>10.199999999999999</v>
      </c>
      <c r="AL60" s="100" t="str">
        <f>IF('Raw_Data_pt1.1'!AV62 = "", "", 'Raw_Data_pt1.1'!AV62)</f>
        <v/>
      </c>
      <c r="AM60" s="100" t="str">
        <f>IF('Raw_Data_pt1.1'!AW62 = "", "", 'Raw_Data_pt1.1'!AW62)</f>
        <v/>
      </c>
      <c r="AN60" s="100" t="str">
        <f>IF('Raw_Data_pt1.1'!AX62 = "", "", 'Raw_Data_pt1.1'!AX62)</f>
        <v/>
      </c>
      <c r="AO60" s="99" t="str">
        <f>IF('Raw_Data_pt1.1'!AY62 = "", "", 'Raw_Data_pt1.1'!AY62)</f>
        <v/>
      </c>
      <c r="AP60" s="100" t="str">
        <f>IF('Raw_Data_pt1.1'!BB62 = "", "", 'Raw_Data_pt1.1'!BB62)</f>
        <v/>
      </c>
      <c r="AQ60" s="100" t="str">
        <f>IF('Raw_Data_pt1.1'!BC62 = "", "", 'Raw_Data_pt1.1'!BC62)</f>
        <v/>
      </c>
      <c r="AR60" s="102" t="str">
        <f>IF('Raw_Data_pt1.1'!BR62 = "", "", 'Raw_Data_pt1.1'!BR62)</f>
        <v/>
      </c>
      <c r="AS60" s="99" t="str">
        <f>IF('Raw_Data_pt1.1'!BS62 = "", "", 'Raw_Data_pt1.1'!BS62)</f>
        <v/>
      </c>
      <c r="AT60" s="100" t="str">
        <f>IF('Raw_Data_pt1.1'!CA62 = "", "", 'Raw_Data_pt1.1'!CA62)</f>
        <v/>
      </c>
      <c r="AU60" s="99" t="str">
        <f>IF('Raw_Data_pt1.1'!CB62 = "", "", 'Raw_Data_pt1.1'!CB62)</f>
        <v/>
      </c>
      <c r="AV60" s="100" t="str">
        <f>IF('Raw_Data_pt1.1'!CJ62 = "", "", 'Raw_Data_pt1.1'!CJ62)</f>
        <v/>
      </c>
      <c r="AW60" s="99" t="str">
        <f>IF('Raw_Data_pt1.1'!CK62 = "", "", 'Raw_Data_pt1.1'!CK62)</f>
        <v/>
      </c>
      <c r="AX60" s="100" t="str">
        <f>IF('Raw_Data_pt1.1'!BV62 = "", "", 'Raw_Data_pt1.1'!BV62)</f>
        <v/>
      </c>
      <c r="AY60" s="100" t="str">
        <f>IF('Raw_Data_pt1.1'!CE62 = "", "", 'Raw_Data_pt1.1'!CE62)</f>
        <v/>
      </c>
      <c r="AZ60" s="100" t="str">
        <f>IF('Raw_Data_pt1.1'!CN62 = "", "", 'Raw_Data_pt1.1'!CN62)</f>
        <v/>
      </c>
      <c r="BA60" s="100" t="e">
        <f t="shared" si="0"/>
        <v>#VALUE!</v>
      </c>
      <c r="BB60" s="100" t="e">
        <f t="shared" si="1"/>
        <v>#VALUE!</v>
      </c>
      <c r="BC60" s="99" t="e">
        <f t="shared" si="4"/>
        <v>#VALUE!</v>
      </c>
    </row>
    <row r="61" spans="1:55" s="92" customFormat="1">
      <c r="A61" s="95">
        <f t="shared" si="258"/>
        <v>12</v>
      </c>
      <c r="B61" s="126" t="str">
        <f>B60</f>
        <v>BAM</v>
      </c>
      <c r="C61" s="96">
        <f t="shared" si="246"/>
        <v>1</v>
      </c>
      <c r="D61" s="95">
        <f t="shared" si="246"/>
        <v>0</v>
      </c>
      <c r="E61" s="97">
        <f t="shared" si="246"/>
        <v>1.1000000000000001</v>
      </c>
      <c r="F61" s="6">
        <f t="shared" si="246"/>
        <v>2022</v>
      </c>
      <c r="G61" s="5">
        <f t="shared" si="247"/>
        <v>11</v>
      </c>
      <c r="H61" s="5">
        <f t="shared" si="248"/>
        <v>30</v>
      </c>
      <c r="I61" s="5">
        <f t="shared" si="249"/>
        <v>0</v>
      </c>
      <c r="J61" s="5">
        <f t="shared" si="250"/>
        <v>0</v>
      </c>
      <c r="K61" s="5">
        <f t="shared" si="251"/>
        <v>0</v>
      </c>
      <c r="L61" s="6">
        <f t="shared" si="252"/>
        <v>0</v>
      </c>
      <c r="M61" s="5">
        <f t="shared" si="253"/>
        <v>0</v>
      </c>
      <c r="N61" s="5">
        <f t="shared" si="254"/>
        <v>0</v>
      </c>
      <c r="O61" s="5">
        <f t="shared" si="255"/>
        <v>0</v>
      </c>
      <c r="P61" s="5">
        <f t="shared" si="256"/>
        <v>0</v>
      </c>
      <c r="Q61" s="4">
        <f t="shared" si="257"/>
        <v>0</v>
      </c>
      <c r="R61" s="96">
        <f t="shared" si="246"/>
        <v>6</v>
      </c>
      <c r="S61" s="96">
        <f t="shared" si="246"/>
        <v>2</v>
      </c>
      <c r="T61" s="96">
        <f t="shared" si="246"/>
        <v>2002</v>
      </c>
      <c r="U61" s="96">
        <f t="shared" si="246"/>
        <v>1</v>
      </c>
      <c r="V61" s="125">
        <f>V57</f>
        <v>0</v>
      </c>
      <c r="W61" s="96">
        <f t="shared" si="246"/>
        <v>1</v>
      </c>
      <c r="X61" s="95">
        <f t="shared" si="246"/>
        <v>1</v>
      </c>
      <c r="Y61" s="97">
        <v>1</v>
      </c>
      <c r="Z61" s="96">
        <f>IF('Raw_Data_pt1.1'!AF63 = "", "", 'Raw_Data_pt1.1'!AF63)</f>
        <v>29</v>
      </c>
      <c r="AA61" s="96">
        <f>IF('Raw_Data_pt1.1'!AG63 = "", "", 'Raw_Data_pt1.1'!AG63)</f>
        <v>145</v>
      </c>
      <c r="AB61" s="96">
        <f>IF('Raw_Data_pt1.1'!AH63 = "", "", 'Raw_Data_pt1.1'!AH63)</f>
        <v>105</v>
      </c>
      <c r="AC61" s="95">
        <f>IF('Raw_Data_pt1.1'!AI63 = "", "", 'Raw_Data_pt1.1'!AI63)</f>
        <v>0.58499999999999996</v>
      </c>
      <c r="AD61" s="96">
        <f>IF('Raw_Data_pt1.1'!AL63 = "", "", 'Raw_Data_pt1.1'!AL63)</f>
        <v>45.5</v>
      </c>
      <c r="AE61" s="95">
        <f>IF('Raw_Data_pt1.1'!AM63 = "", "", 'Raw_Data_pt1.1'!AM63)</f>
        <v>11.8</v>
      </c>
      <c r="AF61" s="96">
        <f>IF('Raw_Data_pt1.1'!AN63 = "", "", 'Raw_Data_pt1.1'!AN63)</f>
        <v>29</v>
      </c>
      <c r="AG61" s="96">
        <f>IF('Raw_Data_pt1.1'!AO63 = "", "", 'Raw_Data_pt1.1'!AO63)</f>
        <v>148</v>
      </c>
      <c r="AH61" s="96">
        <f>IF('Raw_Data_pt1.1'!AP63 = "", "", 'Raw_Data_pt1.1'!AP63)</f>
        <v>216</v>
      </c>
      <c r="AI61" s="95">
        <f>IF('Raw_Data_pt1.1'!AQ63 = "", "", 'Raw_Data_pt1.1'!AQ63)</f>
        <v>0.57799999999999996</v>
      </c>
      <c r="AJ61" s="96">
        <f>IF('Raw_Data_pt1.1'!AT63 = "", "", 'Raw_Data_pt1.1'!AT63)</f>
        <v>47.2</v>
      </c>
      <c r="AK61" s="95">
        <f>IF('Raw_Data_pt1.1'!AU63 = "", "", 'Raw_Data_pt1.1'!AU63)</f>
        <v>8.3000000000000007</v>
      </c>
      <c r="AL61" s="96" t="str">
        <f>IF('Raw_Data_pt1.1'!AV63 = "", "", 'Raw_Data_pt1.1'!AV63)</f>
        <v/>
      </c>
      <c r="AM61" s="96" t="str">
        <f>IF('Raw_Data_pt1.1'!AW63 = "", "", 'Raw_Data_pt1.1'!AW63)</f>
        <v/>
      </c>
      <c r="AN61" s="96" t="str">
        <f>IF('Raw_Data_pt1.1'!AX63 = "", "", 'Raw_Data_pt1.1'!AX63)</f>
        <v/>
      </c>
      <c r="AO61" s="95" t="str">
        <f>IF('Raw_Data_pt1.1'!AY63 = "", "", 'Raw_Data_pt1.1'!AY63)</f>
        <v/>
      </c>
      <c r="AP61" s="96" t="str">
        <f>IF('Raw_Data_pt1.1'!BB63 = "", "", 'Raw_Data_pt1.1'!BB63)</f>
        <v/>
      </c>
      <c r="AQ61" s="96" t="str">
        <f>IF('Raw_Data_pt1.1'!BC63 = "", "", 'Raw_Data_pt1.1'!BC63)</f>
        <v/>
      </c>
      <c r="AR61" s="98" t="str">
        <f>IF('Raw_Data_pt1.1'!BR63 = "", "", 'Raw_Data_pt1.1'!BR63)</f>
        <v/>
      </c>
      <c r="AS61" s="95" t="str">
        <f>IF('Raw_Data_pt1.1'!BS63 = "", "", 'Raw_Data_pt1.1'!BS63)</f>
        <v/>
      </c>
      <c r="AT61" s="96" t="str">
        <f>IF('Raw_Data_pt1.1'!CA63 = "", "", 'Raw_Data_pt1.1'!CA63)</f>
        <v/>
      </c>
      <c r="AU61" s="95" t="str">
        <f>IF('Raw_Data_pt1.1'!CB63 = "", "", 'Raw_Data_pt1.1'!CB63)</f>
        <v/>
      </c>
      <c r="AV61" s="96" t="str">
        <f>IF('Raw_Data_pt1.1'!CJ63 = "", "", 'Raw_Data_pt1.1'!CJ63)</f>
        <v/>
      </c>
      <c r="AW61" s="95" t="str">
        <f>IF('Raw_Data_pt1.1'!CK63 = "", "", 'Raw_Data_pt1.1'!CK63)</f>
        <v/>
      </c>
      <c r="AX61" s="96" t="str">
        <f>IF('Raw_Data_pt1.1'!BV63 = "", "", 'Raw_Data_pt1.1'!BV63)</f>
        <v/>
      </c>
      <c r="AY61" s="96" t="str">
        <f>IF('Raw_Data_pt1.1'!CE63 = "", "", 'Raw_Data_pt1.1'!CE63)</f>
        <v/>
      </c>
      <c r="AZ61" s="96" t="str">
        <f>IF('Raw_Data_pt1.1'!CN63 = "", "", 'Raw_Data_pt1.1'!CN63)</f>
        <v/>
      </c>
      <c r="BA61" s="96" t="e">
        <f t="shared" si="0"/>
        <v>#VALUE!</v>
      </c>
      <c r="BB61" s="96" t="e">
        <f t="shared" si="1"/>
        <v>#VALUE!</v>
      </c>
      <c r="BC61" s="95" t="e">
        <f t="shared" si="4"/>
        <v>#VALUE!</v>
      </c>
    </row>
    <row r="62" spans="1:55">
      <c r="A62" s="99">
        <f>'Raw_Data_pt1.1'!A64</f>
        <v>13</v>
      </c>
      <c r="B62" s="127" t="str">
        <f>'Raw_Data_pt1.1'!B64</f>
        <v>BAN</v>
      </c>
      <c r="C62" s="100">
        <f>IF('Raw_Data_pt1.1'!D64 = "",0, IF('Raw_Data_pt1.1'!D64 = "Y", 1, 0))</f>
        <v>1</v>
      </c>
      <c r="D62" s="99">
        <f>IF('Raw_Data_pt1.1'!E64 = "", 0, IF('Raw_Data_pt1.1'!E64 = "Y", 1, 0))</f>
        <v>0</v>
      </c>
      <c r="E62" s="101">
        <v>1.1000000000000001</v>
      </c>
      <c r="F62" s="69">
        <f>'Raw_Data_pt1.1'!F64</f>
        <v>2022</v>
      </c>
      <c r="G62" s="26">
        <f>'Raw_Data_pt1.1'!G64</f>
        <v>12</v>
      </c>
      <c r="H62" s="26">
        <f>'Raw_Data_pt1.1'!H64</f>
        <v>1</v>
      </c>
      <c r="I62" s="26">
        <f>'Raw_Data_pt1.1'!I64</f>
        <v>0</v>
      </c>
      <c r="J62" s="26">
        <f>'Raw_Data_pt1.1'!J64</f>
        <v>0</v>
      </c>
      <c r="K62" s="26">
        <f>'Raw_Data_pt1.1'!K64</f>
        <v>0</v>
      </c>
      <c r="L62" s="69">
        <f>'Raw_Data_pt1.1'!L64</f>
        <v>0</v>
      </c>
      <c r="M62" s="26">
        <f>'Raw_Data_pt1.1'!M64</f>
        <v>0</v>
      </c>
      <c r="N62" s="26">
        <f>'Raw_Data_pt1.1'!N64</f>
        <v>0</v>
      </c>
      <c r="O62" s="26">
        <f>'Raw_Data_pt1.1'!O64</f>
        <v>0</v>
      </c>
      <c r="P62" s="26">
        <f>'Raw_Data_pt1.1'!P64</f>
        <v>0</v>
      </c>
      <c r="Q62" s="25">
        <f>'Raw_Data_pt1.1'!Q64</f>
        <v>0</v>
      </c>
      <c r="R62" s="100">
        <f>IF('Raw_Data_pt1.1'!R64 = "", 0, 'Raw_Data_pt1.1'!R64)</f>
        <v>8</v>
      </c>
      <c r="S62" s="100">
        <f>IF(R62 = "",0, VLOOKUP(R62, Key!$A$23:$D$35, 4, FALSE))</f>
        <v>2</v>
      </c>
      <c r="T62" s="100">
        <f>IF('Raw_Data_pt1.1'!S64 = "", 0, 'Raw_Data_pt1.1'!S64)</f>
        <v>2004</v>
      </c>
      <c r="U62" s="100">
        <f>IF('Raw_Data_pt1.1'!U64 = "", 0, IF('Raw_Data_pt1.1'!U64 = "F", 1, IF('Raw_Data_pt1.1'!U64 = "M", 2, 3)))</f>
        <v>1</v>
      </c>
      <c r="V62" s="100">
        <f>IF(L62=0,0,IF(M62&gt;R62,L62-T62,L62-T62-1))</f>
        <v>0</v>
      </c>
      <c r="W62" s="100">
        <f>IF('Raw_Data_pt1.1'!Y64 = "", 0, VLOOKUP('Raw_Data_pt1.1'!Y64, Key!$A$2:$C$20, 3, TRUE))</f>
        <v>1</v>
      </c>
      <c r="X62" s="99">
        <f>IF('Raw_Data_pt1.1'!AC64 = "", 0, IF('Raw_Data_pt1.1'!AC64 = "P", 1, 0))</f>
        <v>1</v>
      </c>
      <c r="Y62" s="101">
        <v>1</v>
      </c>
      <c r="Z62" s="100">
        <f>IF('Raw_Data_pt1.1'!AF64 = "", "", 'Raw_Data_pt1.1'!AF64)</f>
        <v>29</v>
      </c>
      <c r="AA62" s="100">
        <f>IF('Raw_Data_pt1.1'!AG64 = "", "", 'Raw_Data_pt1.1'!AG64)</f>
        <v>149</v>
      </c>
      <c r="AB62" s="100">
        <f>IF('Raw_Data_pt1.1'!AH64 = "", "", 'Raw_Data_pt1.1'!AH64)</f>
        <v>132</v>
      </c>
      <c r="AC62" s="99">
        <f>IF('Raw_Data_pt1.1'!AI64 = "", "", 'Raw_Data_pt1.1'!AI64)</f>
        <v>0.57399999999999995</v>
      </c>
      <c r="AD62" s="100">
        <f>IF('Raw_Data_pt1.1'!AL64 = "", "", 'Raw_Data_pt1.1'!AL64)</f>
        <v>46.4</v>
      </c>
      <c r="AE62" s="99">
        <f>IF('Raw_Data_pt1.1'!AM64 = "", "", 'Raw_Data_pt1.1'!AM64)</f>
        <v>11.5</v>
      </c>
      <c r="AF62" s="100">
        <f>IF('Raw_Data_pt1.1'!AN64 = "", "", 'Raw_Data_pt1.1'!AN64)</f>
        <v>29</v>
      </c>
      <c r="AG62" s="100">
        <f>IF('Raw_Data_pt1.1'!AO64 = "", "", 'Raw_Data_pt1.1'!AO64)</f>
        <v>149</v>
      </c>
      <c r="AH62" s="100">
        <f>IF('Raw_Data_pt1.1'!AP64 = "", "", 'Raw_Data_pt1.1'!AP64)</f>
        <v>162</v>
      </c>
      <c r="AI62" s="99">
        <f>IF('Raw_Data_pt1.1'!AQ64 = "", "", 'Raw_Data_pt1.1'!AQ64)</f>
        <v>0.57299999999999995</v>
      </c>
      <c r="AJ62" s="100">
        <f>IF('Raw_Data_pt1.1'!AT64 = "", "", 'Raw_Data_pt1.1'!AT64)</f>
        <v>46.1</v>
      </c>
      <c r="AK62" s="99">
        <f>IF('Raw_Data_pt1.1'!AU64 = "", "", 'Raw_Data_pt1.1'!AU64)</f>
        <v>11.5</v>
      </c>
      <c r="AL62" s="100" t="str">
        <f>IF('Raw_Data_pt1.1'!AV64 = "", "", 'Raw_Data_pt1.1'!AV64)</f>
        <v/>
      </c>
      <c r="AM62" s="100" t="str">
        <f>IF('Raw_Data_pt1.1'!AW64 = "", "", 'Raw_Data_pt1.1'!AW64)</f>
        <v/>
      </c>
      <c r="AN62" s="100" t="str">
        <f>IF('Raw_Data_pt1.1'!AX64 = "", "", 'Raw_Data_pt1.1'!AX64)</f>
        <v/>
      </c>
      <c r="AO62" s="99" t="str">
        <f>IF('Raw_Data_pt1.1'!AY64 = "", "", 'Raw_Data_pt1.1'!AY64)</f>
        <v/>
      </c>
      <c r="AP62" s="100" t="str">
        <f>IF('Raw_Data_pt1.1'!BB64 = "", "", 'Raw_Data_pt1.1'!BB64)</f>
        <v/>
      </c>
      <c r="AQ62" s="100" t="str">
        <f>IF('Raw_Data_pt1.1'!BC64 = "", "", 'Raw_Data_pt1.1'!BC64)</f>
        <v/>
      </c>
      <c r="AR62" s="102" t="str">
        <f>IF('Raw_Data_pt1.1'!BR64 = "", "", 'Raw_Data_pt1.1'!BR64)</f>
        <v/>
      </c>
      <c r="AS62" s="99" t="str">
        <f>IF('Raw_Data_pt1.1'!BS64 = "", "", 'Raw_Data_pt1.1'!BS64)</f>
        <v/>
      </c>
      <c r="AT62" s="100" t="str">
        <f>IF('Raw_Data_pt1.1'!CA64 = "", "", 'Raw_Data_pt1.1'!CA64)</f>
        <v/>
      </c>
      <c r="AU62" s="99" t="str">
        <f>IF('Raw_Data_pt1.1'!CB64 = "", "", 'Raw_Data_pt1.1'!CB64)</f>
        <v/>
      </c>
      <c r="AV62" s="100" t="str">
        <f>IF('Raw_Data_pt1.1'!CJ64 = "", "", 'Raw_Data_pt1.1'!CJ64)</f>
        <v/>
      </c>
      <c r="AW62" s="99" t="str">
        <f>IF('Raw_Data_pt1.1'!CK64 = "", "", 'Raw_Data_pt1.1'!CK64)</f>
        <v/>
      </c>
      <c r="AX62" s="100" t="str">
        <f>IF('Raw_Data_pt1.1'!BV64 = "", "", 'Raw_Data_pt1.1'!BV64)</f>
        <v/>
      </c>
      <c r="AY62" s="100" t="str">
        <f>IF('Raw_Data_pt1.1'!CE64 = "", "", 'Raw_Data_pt1.1'!CE64)</f>
        <v/>
      </c>
      <c r="AZ62" s="100" t="str">
        <f>IF('Raw_Data_pt1.1'!CN64 = "", "", 'Raw_Data_pt1.1'!CN64)</f>
        <v/>
      </c>
      <c r="BA62" s="100" t="e">
        <f t="shared" si="0"/>
        <v>#VALUE!</v>
      </c>
      <c r="BB62" s="100" t="e">
        <f t="shared" si="1"/>
        <v>#VALUE!</v>
      </c>
      <c r="BC62" s="99" t="e">
        <f t="shared" si="4"/>
        <v>#VALUE!</v>
      </c>
    </row>
    <row r="63" spans="1:55">
      <c r="A63" s="99">
        <f>A62</f>
        <v>13</v>
      </c>
      <c r="B63" s="127" t="str">
        <f>B62</f>
        <v>BAN</v>
      </c>
      <c r="C63" s="100">
        <f t="shared" ref="C63:X66" si="259">C62</f>
        <v>1</v>
      </c>
      <c r="D63" s="99">
        <f t="shared" si="259"/>
        <v>0</v>
      </c>
      <c r="E63" s="101">
        <f t="shared" si="259"/>
        <v>1.1000000000000001</v>
      </c>
      <c r="F63" s="3">
        <f>F62</f>
        <v>2022</v>
      </c>
      <c r="G63" s="1">
        <f t="shared" ref="G63:G66" si="260">G62</f>
        <v>12</v>
      </c>
      <c r="H63" s="1">
        <f t="shared" ref="H63:H66" si="261">H62</f>
        <v>1</v>
      </c>
      <c r="I63" s="1">
        <f t="shared" ref="I63:I66" si="262">I62</f>
        <v>0</v>
      </c>
      <c r="J63" s="1">
        <f t="shared" ref="J63:J66" si="263">J62</f>
        <v>0</v>
      </c>
      <c r="K63" s="1">
        <f t="shared" ref="K63:K66" si="264">K62</f>
        <v>0</v>
      </c>
      <c r="L63" s="3">
        <f t="shared" ref="L63:L66" si="265">L62</f>
        <v>0</v>
      </c>
      <c r="M63" s="1">
        <f t="shared" ref="M63:M66" si="266">M62</f>
        <v>0</v>
      </c>
      <c r="N63" s="1">
        <f t="shared" ref="N63:N66" si="267">N62</f>
        <v>0</v>
      </c>
      <c r="O63" s="1">
        <f t="shared" ref="O63:O66" si="268">O62</f>
        <v>0</v>
      </c>
      <c r="P63" s="1">
        <f t="shared" ref="P63:P66" si="269">P62</f>
        <v>0</v>
      </c>
      <c r="Q63" s="2">
        <f t="shared" ref="Q63:Q66" si="270">Q62</f>
        <v>0</v>
      </c>
      <c r="R63" s="100">
        <f t="shared" si="259"/>
        <v>8</v>
      </c>
      <c r="S63" s="100">
        <f t="shared" si="259"/>
        <v>2</v>
      </c>
      <c r="T63" s="100">
        <f t="shared" si="259"/>
        <v>2004</v>
      </c>
      <c r="U63" s="100">
        <f t="shared" si="259"/>
        <v>1</v>
      </c>
      <c r="V63" s="100">
        <f>V62</f>
        <v>0</v>
      </c>
      <c r="W63" s="100">
        <f t="shared" si="259"/>
        <v>1</v>
      </c>
      <c r="X63" s="99">
        <f t="shared" si="259"/>
        <v>1</v>
      </c>
      <c r="Y63" s="101">
        <v>1</v>
      </c>
      <c r="Z63" s="100">
        <f>IF('Raw_Data_pt1.1'!AF65 = "", "", 'Raw_Data_pt1.1'!AF65)</f>
        <v>29</v>
      </c>
      <c r="AA63" s="100">
        <f>IF('Raw_Data_pt1.1'!AG65 = "", "", 'Raw_Data_pt1.1'!AG65)</f>
        <v>149</v>
      </c>
      <c r="AB63" s="100">
        <f>IF('Raw_Data_pt1.1'!AH65 = "", "", 'Raw_Data_pt1.1'!AH65)</f>
        <v>140</v>
      </c>
      <c r="AC63" s="99">
        <f>IF('Raw_Data_pt1.1'!AI65 = "", "", 'Raw_Data_pt1.1'!AI65)</f>
        <v>0.57299999999999995</v>
      </c>
      <c r="AD63" s="100">
        <f>IF('Raw_Data_pt1.1'!AL65 = "", "", 'Raw_Data_pt1.1'!AL65)</f>
        <v>46.9</v>
      </c>
      <c r="AE63" s="99">
        <f>IF('Raw_Data_pt1.1'!AM65 = "", "", 'Raw_Data_pt1.1'!AM65)</f>
        <v>12.9</v>
      </c>
      <c r="AF63" s="100">
        <f>IF('Raw_Data_pt1.1'!AN65 = "", "", 'Raw_Data_pt1.1'!AN65)</f>
        <v>29</v>
      </c>
      <c r="AG63" s="100">
        <f>IF('Raw_Data_pt1.1'!AO65 = "", "", 'Raw_Data_pt1.1'!AO65)</f>
        <v>150</v>
      </c>
      <c r="AH63" s="100">
        <f>IF('Raw_Data_pt1.1'!AP65 = "", "", 'Raw_Data_pt1.1'!AP65)</f>
        <v>163</v>
      </c>
      <c r="AI63" s="99">
        <f>IF('Raw_Data_pt1.1'!AQ65 = "", "", 'Raw_Data_pt1.1'!AQ65)</f>
        <v>0.57099999999999995</v>
      </c>
      <c r="AJ63" s="100">
        <f>IF('Raw_Data_pt1.1'!AT65 = "", "", 'Raw_Data_pt1.1'!AT65)</f>
        <v>46.9</v>
      </c>
      <c r="AK63" s="99">
        <f>IF('Raw_Data_pt1.1'!AU65 = "", "", 'Raw_Data_pt1.1'!AU65)</f>
        <v>11.3</v>
      </c>
      <c r="AL63" s="100" t="str">
        <f>IF('Raw_Data_pt1.1'!AV65 = "", "", 'Raw_Data_pt1.1'!AV65)</f>
        <v/>
      </c>
      <c r="AM63" s="100" t="str">
        <f>IF('Raw_Data_pt1.1'!AW65 = "", "", 'Raw_Data_pt1.1'!AW65)</f>
        <v/>
      </c>
      <c r="AN63" s="100" t="str">
        <f>IF('Raw_Data_pt1.1'!AX65 = "", "", 'Raw_Data_pt1.1'!AX65)</f>
        <v/>
      </c>
      <c r="AO63" s="99" t="str">
        <f>IF('Raw_Data_pt1.1'!AY65 = "", "", 'Raw_Data_pt1.1'!AY65)</f>
        <v/>
      </c>
      <c r="AP63" s="100" t="str">
        <f>IF('Raw_Data_pt1.1'!BB65 = "", "", 'Raw_Data_pt1.1'!BB65)</f>
        <v/>
      </c>
      <c r="AQ63" s="100" t="str">
        <f>IF('Raw_Data_pt1.1'!BC65 = "", "", 'Raw_Data_pt1.1'!BC65)</f>
        <v/>
      </c>
      <c r="AR63" s="102" t="str">
        <f>IF('Raw_Data_pt1.1'!BR65 = "", "", 'Raw_Data_pt1.1'!BR65)</f>
        <v/>
      </c>
      <c r="AS63" s="99" t="str">
        <f>IF('Raw_Data_pt1.1'!BS65 = "", "", 'Raw_Data_pt1.1'!BS65)</f>
        <v/>
      </c>
      <c r="AT63" s="100" t="str">
        <f>IF('Raw_Data_pt1.1'!CA65 = "", "", 'Raw_Data_pt1.1'!CA65)</f>
        <v/>
      </c>
      <c r="AU63" s="99" t="str">
        <f>IF('Raw_Data_pt1.1'!CB65 = "", "", 'Raw_Data_pt1.1'!CB65)</f>
        <v/>
      </c>
      <c r="AV63" s="100" t="str">
        <f>IF('Raw_Data_pt1.1'!CJ65 = "", "", 'Raw_Data_pt1.1'!CJ65)</f>
        <v/>
      </c>
      <c r="AW63" s="99" t="str">
        <f>IF('Raw_Data_pt1.1'!CK65 = "", "", 'Raw_Data_pt1.1'!CK65)</f>
        <v/>
      </c>
      <c r="AX63" s="100" t="str">
        <f>IF('Raw_Data_pt1.1'!BV65 = "", "", 'Raw_Data_pt1.1'!BV65)</f>
        <v/>
      </c>
      <c r="AY63" s="100" t="str">
        <f>IF('Raw_Data_pt1.1'!CE65 = "", "", 'Raw_Data_pt1.1'!CE65)</f>
        <v/>
      </c>
      <c r="AZ63" s="100" t="str">
        <f>IF('Raw_Data_pt1.1'!CN65 = "", "", 'Raw_Data_pt1.1'!CN65)</f>
        <v/>
      </c>
      <c r="BA63" s="100" t="e">
        <f t="shared" si="0"/>
        <v>#VALUE!</v>
      </c>
      <c r="BB63" s="100" t="e">
        <f t="shared" si="1"/>
        <v>#VALUE!</v>
      </c>
      <c r="BC63" s="99" t="e">
        <f t="shared" si="4"/>
        <v>#VALUE!</v>
      </c>
    </row>
    <row r="64" spans="1:55">
      <c r="A64" s="99">
        <f t="shared" ref="A64:A66" si="271">A63</f>
        <v>13</v>
      </c>
      <c r="B64" s="127" t="str">
        <f>B63</f>
        <v>BAN</v>
      </c>
      <c r="C64" s="100">
        <f t="shared" si="259"/>
        <v>1</v>
      </c>
      <c r="D64" s="99">
        <f t="shared" si="259"/>
        <v>0</v>
      </c>
      <c r="E64" s="101">
        <f t="shared" si="259"/>
        <v>1.1000000000000001</v>
      </c>
      <c r="F64" s="3">
        <f t="shared" si="259"/>
        <v>2022</v>
      </c>
      <c r="G64" s="1">
        <f t="shared" si="260"/>
        <v>12</v>
      </c>
      <c r="H64" s="1">
        <f t="shared" si="261"/>
        <v>1</v>
      </c>
      <c r="I64" s="1">
        <f t="shared" si="262"/>
        <v>0</v>
      </c>
      <c r="J64" s="1">
        <f t="shared" si="263"/>
        <v>0</v>
      </c>
      <c r="K64" s="1">
        <f t="shared" si="264"/>
        <v>0</v>
      </c>
      <c r="L64" s="3">
        <f t="shared" si="265"/>
        <v>0</v>
      </c>
      <c r="M64" s="1">
        <f t="shared" si="266"/>
        <v>0</v>
      </c>
      <c r="N64" s="1">
        <f t="shared" si="267"/>
        <v>0</v>
      </c>
      <c r="O64" s="1">
        <f t="shared" si="268"/>
        <v>0</v>
      </c>
      <c r="P64" s="1">
        <f t="shared" si="269"/>
        <v>0</v>
      </c>
      <c r="Q64" s="2">
        <f t="shared" si="270"/>
        <v>0</v>
      </c>
      <c r="R64" s="100">
        <f t="shared" si="259"/>
        <v>8</v>
      </c>
      <c r="S64" s="100">
        <f t="shared" si="259"/>
        <v>2</v>
      </c>
      <c r="T64" s="100">
        <f t="shared" si="259"/>
        <v>2004</v>
      </c>
      <c r="U64" s="100">
        <f t="shared" si="259"/>
        <v>1</v>
      </c>
      <c r="V64" s="100">
        <f>V62</f>
        <v>0</v>
      </c>
      <c r="W64" s="100">
        <f t="shared" si="259"/>
        <v>1</v>
      </c>
      <c r="X64" s="99">
        <f t="shared" si="259"/>
        <v>1</v>
      </c>
      <c r="Y64" s="101">
        <v>1</v>
      </c>
      <c r="Z64" s="100">
        <f>IF('Raw_Data_pt1.1'!AF66 = "", "", 'Raw_Data_pt1.1'!AF66)</f>
        <v>28</v>
      </c>
      <c r="AA64" s="100">
        <f>IF('Raw_Data_pt1.1'!AG66 = "", "", 'Raw_Data_pt1.1'!AG66)</f>
        <v>151</v>
      </c>
      <c r="AB64" s="100">
        <f>IF('Raw_Data_pt1.1'!AH66 = "", "", 'Raw_Data_pt1.1'!AH66)</f>
        <v>134</v>
      </c>
      <c r="AC64" s="99">
        <f>IF('Raw_Data_pt1.1'!AI66 = "", "", 'Raw_Data_pt1.1'!AI66)</f>
        <v>0.56899999999999995</v>
      </c>
      <c r="AD64" s="100">
        <f>IF('Raw_Data_pt1.1'!AL66 = "", "", 'Raw_Data_pt1.1'!AL66)</f>
        <v>45.5</v>
      </c>
      <c r="AE64" s="99">
        <f>IF('Raw_Data_pt1.1'!AM66 = "", "", 'Raw_Data_pt1.1'!AM66)</f>
        <v>10.8</v>
      </c>
      <c r="AF64" s="100">
        <f>IF('Raw_Data_pt1.1'!AN66 = "", "", 'Raw_Data_pt1.1'!AN66)</f>
        <v>29</v>
      </c>
      <c r="AG64" s="100">
        <f>IF('Raw_Data_pt1.1'!AO66 = "", "", 'Raw_Data_pt1.1'!AO66)</f>
        <v>150</v>
      </c>
      <c r="AH64" s="100">
        <f>IF('Raw_Data_pt1.1'!AP66 = "", "", 'Raw_Data_pt1.1'!AP66)</f>
        <v>159</v>
      </c>
      <c r="AI64" s="99">
        <f>IF('Raw_Data_pt1.1'!AQ66 = "", "", 'Raw_Data_pt1.1'!AQ66)</f>
        <v>0.57299999999999995</v>
      </c>
      <c r="AJ64" s="100">
        <f>IF('Raw_Data_pt1.1'!AT66 = "", "", 'Raw_Data_pt1.1'!AT66)</f>
        <v>46.7</v>
      </c>
      <c r="AK64" s="99">
        <f>IF('Raw_Data_pt1.1'!AU66 = "", "", 'Raw_Data_pt1.1'!AU66)</f>
        <v>10.9</v>
      </c>
      <c r="AL64" s="100" t="str">
        <f>IF('Raw_Data_pt1.1'!AV66 = "", "", 'Raw_Data_pt1.1'!AV66)</f>
        <v/>
      </c>
      <c r="AM64" s="100" t="str">
        <f>IF('Raw_Data_pt1.1'!AW66 = "", "", 'Raw_Data_pt1.1'!AW66)</f>
        <v/>
      </c>
      <c r="AN64" s="100" t="str">
        <f>IF('Raw_Data_pt1.1'!AX66 = "", "", 'Raw_Data_pt1.1'!AX66)</f>
        <v/>
      </c>
      <c r="AO64" s="99" t="str">
        <f>IF('Raw_Data_pt1.1'!AY66 = "", "", 'Raw_Data_pt1.1'!AY66)</f>
        <v/>
      </c>
      <c r="AP64" s="100" t="str">
        <f>IF('Raw_Data_pt1.1'!BB66 = "", "", 'Raw_Data_pt1.1'!BB66)</f>
        <v/>
      </c>
      <c r="AQ64" s="100" t="str">
        <f>IF('Raw_Data_pt1.1'!BC66 = "", "", 'Raw_Data_pt1.1'!BC66)</f>
        <v/>
      </c>
      <c r="AR64" s="102" t="str">
        <f>IF('Raw_Data_pt1.1'!BR66 = "", "", 'Raw_Data_pt1.1'!BR66)</f>
        <v/>
      </c>
      <c r="AS64" s="99" t="str">
        <f>IF('Raw_Data_pt1.1'!BS66 = "", "", 'Raw_Data_pt1.1'!BS66)</f>
        <v/>
      </c>
      <c r="AT64" s="100" t="str">
        <f>IF('Raw_Data_pt1.1'!CA66 = "", "", 'Raw_Data_pt1.1'!CA66)</f>
        <v/>
      </c>
      <c r="AU64" s="99" t="str">
        <f>IF('Raw_Data_pt1.1'!CB66 = "", "", 'Raw_Data_pt1.1'!CB66)</f>
        <v/>
      </c>
      <c r="AV64" s="100" t="str">
        <f>IF('Raw_Data_pt1.1'!CJ66 = "", "", 'Raw_Data_pt1.1'!CJ66)</f>
        <v/>
      </c>
      <c r="AW64" s="99" t="str">
        <f>IF('Raw_Data_pt1.1'!CK66 = "", "", 'Raw_Data_pt1.1'!CK66)</f>
        <v/>
      </c>
      <c r="AX64" s="100" t="str">
        <f>IF('Raw_Data_pt1.1'!BV66 = "", "", 'Raw_Data_pt1.1'!BV66)</f>
        <v/>
      </c>
      <c r="AY64" s="100" t="str">
        <f>IF('Raw_Data_pt1.1'!CE66 = "", "", 'Raw_Data_pt1.1'!CE66)</f>
        <v/>
      </c>
      <c r="AZ64" s="100" t="str">
        <f>IF('Raw_Data_pt1.1'!CN66 = "", "", 'Raw_Data_pt1.1'!CN66)</f>
        <v/>
      </c>
      <c r="BA64" s="100" t="e">
        <f t="shared" si="0"/>
        <v>#VALUE!</v>
      </c>
      <c r="BB64" s="100" t="e">
        <f t="shared" si="1"/>
        <v>#VALUE!</v>
      </c>
      <c r="BC64" s="99" t="e">
        <f t="shared" si="4"/>
        <v>#VALUE!</v>
      </c>
    </row>
    <row r="65" spans="1:55">
      <c r="A65" s="99">
        <f t="shared" si="271"/>
        <v>13</v>
      </c>
      <c r="B65" s="127" t="str">
        <f>B64</f>
        <v>BAN</v>
      </c>
      <c r="C65" s="100">
        <f t="shared" si="259"/>
        <v>1</v>
      </c>
      <c r="D65" s="99">
        <f t="shared" si="259"/>
        <v>0</v>
      </c>
      <c r="E65" s="101">
        <f t="shared" si="259"/>
        <v>1.1000000000000001</v>
      </c>
      <c r="F65" s="3">
        <f t="shared" si="259"/>
        <v>2022</v>
      </c>
      <c r="G65" s="1">
        <f t="shared" si="260"/>
        <v>12</v>
      </c>
      <c r="H65" s="1">
        <f t="shared" si="261"/>
        <v>1</v>
      </c>
      <c r="I65" s="1">
        <f t="shared" si="262"/>
        <v>0</v>
      </c>
      <c r="J65" s="1">
        <f t="shared" si="263"/>
        <v>0</v>
      </c>
      <c r="K65" s="1">
        <f t="shared" si="264"/>
        <v>0</v>
      </c>
      <c r="L65" s="3">
        <f t="shared" si="265"/>
        <v>0</v>
      </c>
      <c r="M65" s="1">
        <f t="shared" si="266"/>
        <v>0</v>
      </c>
      <c r="N65" s="1">
        <f t="shared" si="267"/>
        <v>0</v>
      </c>
      <c r="O65" s="1">
        <f t="shared" si="268"/>
        <v>0</v>
      </c>
      <c r="P65" s="1">
        <f t="shared" si="269"/>
        <v>0</v>
      </c>
      <c r="Q65" s="2">
        <f t="shared" si="270"/>
        <v>0</v>
      </c>
      <c r="R65" s="100">
        <f t="shared" si="259"/>
        <v>8</v>
      </c>
      <c r="S65" s="100">
        <f t="shared" si="259"/>
        <v>2</v>
      </c>
      <c r="T65" s="100">
        <f t="shared" si="259"/>
        <v>2004</v>
      </c>
      <c r="U65" s="100">
        <f t="shared" si="259"/>
        <v>1</v>
      </c>
      <c r="V65" s="100">
        <f>V62</f>
        <v>0</v>
      </c>
      <c r="W65" s="100">
        <f t="shared" si="259"/>
        <v>1</v>
      </c>
      <c r="X65" s="99">
        <f t="shared" si="259"/>
        <v>1</v>
      </c>
      <c r="Y65" s="101">
        <v>1</v>
      </c>
      <c r="Z65" s="100">
        <f>IF('Raw_Data_pt1.1'!AF67 = "", "", 'Raw_Data_pt1.1'!AF67)</f>
        <v>28</v>
      </c>
      <c r="AA65" s="100">
        <f>IF('Raw_Data_pt1.1'!AG67 = "", "", 'Raw_Data_pt1.1'!AG67)</f>
        <v>151</v>
      </c>
      <c r="AB65" s="100">
        <f>IF('Raw_Data_pt1.1'!AH67 = "", "", 'Raw_Data_pt1.1'!AH67)</f>
        <v>127</v>
      </c>
      <c r="AC65" s="99">
        <f>IF('Raw_Data_pt1.1'!AI67 = "", "", 'Raw_Data_pt1.1'!AI67)</f>
        <v>0.56999999999999995</v>
      </c>
      <c r="AD65" s="100">
        <f>IF('Raw_Data_pt1.1'!AL67 = "", "", 'Raw_Data_pt1.1'!AL67)</f>
        <v>45.8</v>
      </c>
      <c r="AE65" s="99">
        <f>IF('Raw_Data_pt1.1'!AM67 = "", "", 'Raw_Data_pt1.1'!AM67)</f>
        <v>10.9</v>
      </c>
      <c r="AF65" s="100">
        <f>IF('Raw_Data_pt1.1'!AN67 = "", "", 'Raw_Data_pt1.1'!AN67)</f>
        <v>29</v>
      </c>
      <c r="AG65" s="100">
        <f>IF('Raw_Data_pt1.1'!AO67 = "", "", 'Raw_Data_pt1.1'!AO67)</f>
        <v>147</v>
      </c>
      <c r="AH65" s="100">
        <f>IF('Raw_Data_pt1.1'!AP67 = "", "", 'Raw_Data_pt1.1'!AP67)</f>
        <v>170</v>
      </c>
      <c r="AI65" s="99">
        <f>IF('Raw_Data_pt1.1'!AQ67 = "", "", 'Raw_Data_pt1.1'!AQ67)</f>
        <v>0.57999999999999996</v>
      </c>
      <c r="AJ65" s="100">
        <f>IF('Raw_Data_pt1.1'!AT67 = "", "", 'Raw_Data_pt1.1'!AT67)</f>
        <v>46.7</v>
      </c>
      <c r="AK65" s="99">
        <f>IF('Raw_Data_pt1.1'!AU67 = "", "", 'Raw_Data_pt1.1'!AU67)</f>
        <v>12.4</v>
      </c>
      <c r="AL65" s="100" t="str">
        <f>IF('Raw_Data_pt1.1'!AV67 = "", "", 'Raw_Data_pt1.1'!AV67)</f>
        <v/>
      </c>
      <c r="AM65" s="100" t="str">
        <f>IF('Raw_Data_pt1.1'!AW67 = "", "", 'Raw_Data_pt1.1'!AW67)</f>
        <v/>
      </c>
      <c r="AN65" s="100" t="str">
        <f>IF('Raw_Data_pt1.1'!AX67 = "", "", 'Raw_Data_pt1.1'!AX67)</f>
        <v/>
      </c>
      <c r="AO65" s="99" t="str">
        <f>IF('Raw_Data_pt1.1'!AY67 = "", "", 'Raw_Data_pt1.1'!AY67)</f>
        <v/>
      </c>
      <c r="AP65" s="100" t="str">
        <f>IF('Raw_Data_pt1.1'!BB67 = "", "", 'Raw_Data_pt1.1'!BB67)</f>
        <v/>
      </c>
      <c r="AQ65" s="100" t="str">
        <f>IF('Raw_Data_pt1.1'!BC67 = "", "", 'Raw_Data_pt1.1'!BC67)</f>
        <v/>
      </c>
      <c r="AR65" s="102" t="str">
        <f>IF('Raw_Data_pt1.1'!BR67 = "", "", 'Raw_Data_pt1.1'!BR67)</f>
        <v/>
      </c>
      <c r="AS65" s="99" t="str">
        <f>IF('Raw_Data_pt1.1'!BS67 = "", "", 'Raw_Data_pt1.1'!BS67)</f>
        <v/>
      </c>
      <c r="AT65" s="100" t="str">
        <f>IF('Raw_Data_pt1.1'!CA67 = "", "", 'Raw_Data_pt1.1'!CA67)</f>
        <v/>
      </c>
      <c r="AU65" s="99" t="str">
        <f>IF('Raw_Data_pt1.1'!CB67 = "", "", 'Raw_Data_pt1.1'!CB67)</f>
        <v/>
      </c>
      <c r="AV65" s="100" t="str">
        <f>IF('Raw_Data_pt1.1'!CJ67 = "", "", 'Raw_Data_pt1.1'!CJ67)</f>
        <v/>
      </c>
      <c r="AW65" s="99" t="str">
        <f>IF('Raw_Data_pt1.1'!CK67 = "", "", 'Raw_Data_pt1.1'!CK67)</f>
        <v/>
      </c>
      <c r="AX65" s="100" t="str">
        <f>IF('Raw_Data_pt1.1'!BV67 = "", "", 'Raw_Data_pt1.1'!BV67)</f>
        <v/>
      </c>
      <c r="AY65" s="100" t="str">
        <f>IF('Raw_Data_pt1.1'!CE67 = "", "", 'Raw_Data_pt1.1'!CE67)</f>
        <v/>
      </c>
      <c r="AZ65" s="100" t="str">
        <f>IF('Raw_Data_pt1.1'!CN67 = "", "", 'Raw_Data_pt1.1'!CN67)</f>
        <v/>
      </c>
      <c r="BA65" s="100" t="e">
        <f t="shared" si="0"/>
        <v>#VALUE!</v>
      </c>
      <c r="BB65" s="100" t="e">
        <f t="shared" si="1"/>
        <v>#VALUE!</v>
      </c>
      <c r="BC65" s="99" t="e">
        <f t="shared" si="4"/>
        <v>#VALUE!</v>
      </c>
    </row>
    <row r="66" spans="1:55" s="92" customFormat="1">
      <c r="A66" s="95">
        <f t="shared" si="271"/>
        <v>13</v>
      </c>
      <c r="B66" s="126" t="str">
        <f>B65</f>
        <v>BAN</v>
      </c>
      <c r="C66" s="96">
        <f t="shared" si="259"/>
        <v>1</v>
      </c>
      <c r="D66" s="95">
        <f t="shared" si="259"/>
        <v>0</v>
      </c>
      <c r="E66" s="97">
        <f t="shared" si="259"/>
        <v>1.1000000000000001</v>
      </c>
      <c r="F66" s="6">
        <f t="shared" si="259"/>
        <v>2022</v>
      </c>
      <c r="G66" s="5">
        <f t="shared" si="260"/>
        <v>12</v>
      </c>
      <c r="H66" s="5">
        <f t="shared" si="261"/>
        <v>1</v>
      </c>
      <c r="I66" s="5">
        <f t="shared" si="262"/>
        <v>0</v>
      </c>
      <c r="J66" s="5">
        <f t="shared" si="263"/>
        <v>0</v>
      </c>
      <c r="K66" s="5">
        <f t="shared" si="264"/>
        <v>0</v>
      </c>
      <c r="L66" s="6">
        <f t="shared" si="265"/>
        <v>0</v>
      </c>
      <c r="M66" s="5">
        <f t="shared" si="266"/>
        <v>0</v>
      </c>
      <c r="N66" s="5">
        <f t="shared" si="267"/>
        <v>0</v>
      </c>
      <c r="O66" s="5">
        <f t="shared" si="268"/>
        <v>0</v>
      </c>
      <c r="P66" s="5">
        <f t="shared" si="269"/>
        <v>0</v>
      </c>
      <c r="Q66" s="4">
        <f t="shared" si="270"/>
        <v>0</v>
      </c>
      <c r="R66" s="96">
        <f t="shared" si="259"/>
        <v>8</v>
      </c>
      <c r="S66" s="96">
        <f t="shared" si="259"/>
        <v>2</v>
      </c>
      <c r="T66" s="96">
        <f t="shared" si="259"/>
        <v>2004</v>
      </c>
      <c r="U66" s="96">
        <f t="shared" si="259"/>
        <v>1</v>
      </c>
      <c r="V66" s="125">
        <f>V62</f>
        <v>0</v>
      </c>
      <c r="W66" s="96">
        <f t="shared" si="259"/>
        <v>1</v>
      </c>
      <c r="X66" s="95">
        <f t="shared" si="259"/>
        <v>1</v>
      </c>
      <c r="Y66" s="97">
        <v>1</v>
      </c>
      <c r="Z66" s="96">
        <f>IF('Raw_Data_pt1.1'!AF68 = "", "", 'Raw_Data_pt1.1'!AF68)</f>
        <v>29</v>
      </c>
      <c r="AA66" s="96">
        <f>IF('Raw_Data_pt1.1'!AG68 = "", "", 'Raw_Data_pt1.1'!AG68)</f>
        <v>150</v>
      </c>
      <c r="AB66" s="96">
        <f>IF('Raw_Data_pt1.1'!AH68 = "", "", 'Raw_Data_pt1.1'!AH68)</f>
        <v>167</v>
      </c>
      <c r="AC66" s="95">
        <f>IF('Raw_Data_pt1.1'!AI68 = "", "", 'Raw_Data_pt1.1'!AI68)</f>
        <v>0.57199999999999995</v>
      </c>
      <c r="AD66" s="96">
        <f>IF('Raw_Data_pt1.1'!AL68 = "", "", 'Raw_Data_pt1.1'!AL68)</f>
        <v>45.8</v>
      </c>
      <c r="AE66" s="95">
        <f>IF('Raw_Data_pt1.1'!AM68 = "", "", 'Raw_Data_pt1.1'!AM68)</f>
        <v>12.5</v>
      </c>
      <c r="AF66" s="96">
        <f>IF('Raw_Data_pt1.1'!AN68 = "", "", 'Raw_Data_pt1.1'!AN68)</f>
        <v>29</v>
      </c>
      <c r="AG66" s="96">
        <f>IF('Raw_Data_pt1.1'!AO68 = "", "", 'Raw_Data_pt1.1'!AO68)</f>
        <v>149</v>
      </c>
      <c r="AH66" s="96">
        <f>IF('Raw_Data_pt1.1'!AP68 = "", "", 'Raw_Data_pt1.1'!AP68)</f>
        <v>157</v>
      </c>
      <c r="AI66" s="95">
        <f>IF('Raw_Data_pt1.1'!AQ68 = "", "", 'Raw_Data_pt1.1'!AQ68)</f>
        <v>0.57599999999999996</v>
      </c>
      <c r="AJ66" s="96">
        <f>IF('Raw_Data_pt1.1'!AT68 = "", "", 'Raw_Data_pt1.1'!AT68)</f>
        <v>44.4</v>
      </c>
      <c r="AK66" s="95">
        <f>IF('Raw_Data_pt1.1'!AU68 = "", "", 'Raw_Data_pt1.1'!AU68)</f>
        <v>12.9</v>
      </c>
      <c r="AL66" s="96" t="str">
        <f>IF('Raw_Data_pt1.1'!AV68 = "", "", 'Raw_Data_pt1.1'!AV68)</f>
        <v/>
      </c>
      <c r="AM66" s="96" t="str">
        <f>IF('Raw_Data_pt1.1'!AW68 = "", "", 'Raw_Data_pt1.1'!AW68)</f>
        <v/>
      </c>
      <c r="AN66" s="96" t="str">
        <f>IF('Raw_Data_pt1.1'!AX68 = "", "", 'Raw_Data_pt1.1'!AX68)</f>
        <v/>
      </c>
      <c r="AO66" s="95" t="str">
        <f>IF('Raw_Data_pt1.1'!AY68 = "", "", 'Raw_Data_pt1.1'!AY68)</f>
        <v/>
      </c>
      <c r="AP66" s="96" t="str">
        <f>IF('Raw_Data_pt1.1'!BB68 = "", "", 'Raw_Data_pt1.1'!BB68)</f>
        <v/>
      </c>
      <c r="AQ66" s="96" t="str">
        <f>IF('Raw_Data_pt1.1'!BC68 = "", "", 'Raw_Data_pt1.1'!BC68)</f>
        <v/>
      </c>
      <c r="AR66" s="98" t="str">
        <f>IF('Raw_Data_pt1.1'!BR68 = "", "", 'Raw_Data_pt1.1'!BR68)</f>
        <v/>
      </c>
      <c r="AS66" s="95" t="str">
        <f>IF('Raw_Data_pt1.1'!BS68 = "", "", 'Raw_Data_pt1.1'!BS68)</f>
        <v/>
      </c>
      <c r="AT66" s="96" t="str">
        <f>IF('Raw_Data_pt1.1'!CA68 = "", "", 'Raw_Data_pt1.1'!CA68)</f>
        <v/>
      </c>
      <c r="AU66" s="95" t="str">
        <f>IF('Raw_Data_pt1.1'!CB68 = "", "", 'Raw_Data_pt1.1'!CB68)</f>
        <v/>
      </c>
      <c r="AV66" s="96" t="str">
        <f>IF('Raw_Data_pt1.1'!CJ68 = "", "", 'Raw_Data_pt1.1'!CJ68)</f>
        <v/>
      </c>
      <c r="AW66" s="95" t="str">
        <f>IF('Raw_Data_pt1.1'!CK68 = "", "", 'Raw_Data_pt1.1'!CK68)</f>
        <v/>
      </c>
      <c r="AX66" s="96" t="str">
        <f>IF('Raw_Data_pt1.1'!BV68 = "", "", 'Raw_Data_pt1.1'!BV68)</f>
        <v/>
      </c>
      <c r="AY66" s="96" t="str">
        <f>IF('Raw_Data_pt1.1'!CE68 = "", "", 'Raw_Data_pt1.1'!CE68)</f>
        <v/>
      </c>
      <c r="AZ66" s="96" t="str">
        <f>IF('Raw_Data_pt1.1'!CN68 = "", "", 'Raw_Data_pt1.1'!CN68)</f>
        <v/>
      </c>
      <c r="BA66" s="96" t="e">
        <f t="shared" ref="BA66:BA129" si="272">AR66/AS66</f>
        <v>#VALUE!</v>
      </c>
      <c r="BB66" s="96" t="e">
        <f t="shared" ref="BB66:BB129" si="273">AT66/AU66</f>
        <v>#VALUE!</v>
      </c>
      <c r="BC66" s="95" t="e">
        <f t="shared" si="4"/>
        <v>#VALUE!</v>
      </c>
    </row>
    <row r="67" spans="1:55">
      <c r="A67" s="99">
        <f>'Raw_Data_pt1.1'!A69</f>
        <v>14</v>
      </c>
      <c r="B67" s="127" t="str">
        <f>'Raw_Data_pt1.1'!B69</f>
        <v>BAP</v>
      </c>
      <c r="C67" s="100">
        <f>IF('Raw_Data_pt1.1'!D69 = "",0, IF('Raw_Data_pt1.1'!D69 = "Y", 1, 0))</f>
        <v>1</v>
      </c>
      <c r="D67" s="99">
        <f>IF('Raw_Data_pt1.1'!E69 = "", 0, IF('Raw_Data_pt1.1'!E69 = "Y", 1, 0))</f>
        <v>0</v>
      </c>
      <c r="E67" s="101">
        <v>1.1000000000000001</v>
      </c>
      <c r="F67" s="69">
        <f>'Raw_Data_pt1.1'!F69</f>
        <v>2022</v>
      </c>
      <c r="G67" s="26">
        <f>'Raw_Data_pt1.1'!G69</f>
        <v>12</v>
      </c>
      <c r="H67" s="26">
        <f>'Raw_Data_pt1.1'!H69</f>
        <v>1</v>
      </c>
      <c r="I67" s="26">
        <f>'Raw_Data_pt1.1'!I69</f>
        <v>0</v>
      </c>
      <c r="J67" s="26">
        <f>'Raw_Data_pt1.1'!J69</f>
        <v>0</v>
      </c>
      <c r="K67" s="26">
        <f>'Raw_Data_pt1.1'!K69</f>
        <v>0</v>
      </c>
      <c r="L67" s="69">
        <f>'Raw_Data_pt1.1'!L69</f>
        <v>0</v>
      </c>
      <c r="M67" s="26">
        <f>'Raw_Data_pt1.1'!M69</f>
        <v>0</v>
      </c>
      <c r="N67" s="26">
        <f>'Raw_Data_pt1.1'!N69</f>
        <v>0</v>
      </c>
      <c r="O67" s="26">
        <f>'Raw_Data_pt1.1'!O69</f>
        <v>0</v>
      </c>
      <c r="P67" s="26">
        <f>'Raw_Data_pt1.1'!P69</f>
        <v>0</v>
      </c>
      <c r="Q67" s="25">
        <f>'Raw_Data_pt1.1'!Q69</f>
        <v>0</v>
      </c>
      <c r="R67" s="100">
        <f>IF('Raw_Data_pt1.1'!R69 = "", 0, 'Raw_Data_pt1.1'!R69)</f>
        <v>1</v>
      </c>
      <c r="S67" s="100">
        <f>IF(R67 = "",0, VLOOKUP(R67, Key!$A$23:$D$35, 4, FALSE))</f>
        <v>4</v>
      </c>
      <c r="T67" s="100">
        <f>IF('Raw_Data_pt1.1'!S69 = "", 0, 'Raw_Data_pt1.1'!S69)</f>
        <v>1995</v>
      </c>
      <c r="U67" s="100">
        <f>IF('Raw_Data_pt1.1'!U69 = "", 0, IF('Raw_Data_pt1.1'!U69 = "F", 1, IF('Raw_Data_pt1.1'!U69 = "M", 2, 3)))</f>
        <v>1</v>
      </c>
      <c r="V67" s="100">
        <f>IF(L67=0,0,IF(M67&gt;R67,L67-T67,L67-T67-1))</f>
        <v>0</v>
      </c>
      <c r="W67" s="100">
        <f>IF('Raw_Data_pt1.1'!Y69 = "", 0, VLOOKUP('Raw_Data_pt1.1'!Y69, Key!$A$2:$C$20, 3, TRUE))</f>
        <v>3</v>
      </c>
      <c r="X67" s="99">
        <f>IF('Raw_Data_pt1.1'!AC69 = "", 0, IF('Raw_Data_pt1.1'!AC69 = "P", 1, 0))</f>
        <v>1</v>
      </c>
      <c r="Y67" s="101">
        <v>1</v>
      </c>
      <c r="Z67" s="100">
        <f>IF('Raw_Data_pt1.1'!AF69 = "", "", 'Raw_Data_pt1.1'!AF69)</f>
        <v>29</v>
      </c>
      <c r="AA67" s="100">
        <f>IF('Raw_Data_pt1.1'!AG69 = "", "", 'Raw_Data_pt1.1'!AG69)</f>
        <v>145</v>
      </c>
      <c r="AB67" s="100">
        <f>IF('Raw_Data_pt1.1'!AH69 = "", "", 'Raw_Data_pt1.1'!AH69)</f>
        <v>206</v>
      </c>
      <c r="AC67" s="99">
        <f>IF('Raw_Data_pt1.1'!AI69 = "", "", 'Raw_Data_pt1.1'!AI69)</f>
        <v>0.58599999999999997</v>
      </c>
      <c r="AD67" s="100">
        <f>IF('Raw_Data_pt1.1'!AL69 = "", "", 'Raw_Data_pt1.1'!AL69)</f>
        <v>46.7</v>
      </c>
      <c r="AE67" s="99">
        <f>IF('Raw_Data_pt1.1'!AM69 = "", "", 'Raw_Data_pt1.1'!AM69)</f>
        <v>12.9</v>
      </c>
      <c r="AF67" s="100">
        <f>IF('Raw_Data_pt1.1'!AN69 = "", "", 'Raw_Data_pt1.1'!AN69)</f>
        <v>29</v>
      </c>
      <c r="AG67" s="100">
        <f>IF('Raw_Data_pt1.1'!AO69 = "", "", 'Raw_Data_pt1.1'!AO69)</f>
        <v>144</v>
      </c>
      <c r="AH67" s="100">
        <f>IF('Raw_Data_pt1.1'!AP69 = "", "", 'Raw_Data_pt1.1'!AP69)</f>
        <v>177</v>
      </c>
      <c r="AI67" s="99">
        <f>IF('Raw_Data_pt1.1'!AQ69 = "", "", 'Raw_Data_pt1.1'!AQ69)</f>
        <v>0.58899999999999997</v>
      </c>
      <c r="AJ67" s="100">
        <f>IF('Raw_Data_pt1.1'!AT69 = "", "", 'Raw_Data_pt1.1'!AT69)</f>
        <v>45.8</v>
      </c>
      <c r="AK67" s="99">
        <f>IF('Raw_Data_pt1.1'!AU69 = "", "", 'Raw_Data_pt1.1'!AU69)</f>
        <v>12.2</v>
      </c>
      <c r="AL67" s="100">
        <f>IF('Raw_Data_pt1.1'!AV69 = "", "", 'Raw_Data_pt1.1'!AV69)</f>
        <v>30</v>
      </c>
      <c r="AM67" s="100">
        <f>IF('Raw_Data_pt1.1'!AW69 = "", "", 'Raw_Data_pt1.1'!AW69)</f>
        <v>140</v>
      </c>
      <c r="AN67" s="100">
        <f>IF('Raw_Data_pt1.1'!AX69 = "", "", 'Raw_Data_pt1.1'!AX69)</f>
        <v>128</v>
      </c>
      <c r="AO67" s="99">
        <f>IF('Raw_Data_pt1.1'!AY69 = "", "", 'Raw_Data_pt1.1'!AY69)</f>
        <v>0.6</v>
      </c>
      <c r="AP67" s="100">
        <f>IF('Raw_Data_pt1.1'!BB69 = "", "", 'Raw_Data_pt1.1'!BB69)</f>
        <v>45.8</v>
      </c>
      <c r="AQ67" s="100">
        <f>IF('Raw_Data_pt1.1'!BC69 = "", "", 'Raw_Data_pt1.1'!BC69)</f>
        <v>10.199999999999999</v>
      </c>
      <c r="AR67" s="102" t="str">
        <f>IF('Raw_Data_pt1.1'!BR69 = "", "", 'Raw_Data_pt1.1'!BR69)</f>
        <v/>
      </c>
      <c r="AS67" s="99" t="str">
        <f>IF('Raw_Data_pt1.1'!BS69 = "", "", 'Raw_Data_pt1.1'!BS69)</f>
        <v/>
      </c>
      <c r="AT67" s="100" t="str">
        <f>IF('Raw_Data_pt1.1'!CA69 = "", "", 'Raw_Data_pt1.1'!CA69)</f>
        <v/>
      </c>
      <c r="AU67" s="99" t="str">
        <f>IF('Raw_Data_pt1.1'!CB69 = "", "", 'Raw_Data_pt1.1'!CB69)</f>
        <v/>
      </c>
      <c r="AV67" s="100" t="str">
        <f>IF('Raw_Data_pt1.1'!CJ69 = "", "", 'Raw_Data_pt1.1'!CJ69)</f>
        <v/>
      </c>
      <c r="AW67" s="99" t="str">
        <f>IF('Raw_Data_pt1.1'!CK69 = "", "", 'Raw_Data_pt1.1'!CK69)</f>
        <v/>
      </c>
      <c r="AX67" s="100" t="str">
        <f>IF('Raw_Data_pt1.1'!BV69 = "", "", 'Raw_Data_pt1.1'!BV69)</f>
        <v/>
      </c>
      <c r="AY67" s="100" t="str">
        <f>IF('Raw_Data_pt1.1'!CE69 = "", "", 'Raw_Data_pt1.1'!CE69)</f>
        <v/>
      </c>
      <c r="AZ67" s="100" t="str">
        <f>IF('Raw_Data_pt1.1'!CN69 = "", "", 'Raw_Data_pt1.1'!CN69)</f>
        <v/>
      </c>
      <c r="BA67" s="100" t="e">
        <f t="shared" si="272"/>
        <v>#VALUE!</v>
      </c>
      <c r="BB67" s="100" t="e">
        <f t="shared" si="273"/>
        <v>#VALUE!</v>
      </c>
      <c r="BC67" s="99" t="e">
        <f t="shared" ref="BC67:BC130" si="274">AV67/AW67</f>
        <v>#VALUE!</v>
      </c>
    </row>
    <row r="68" spans="1:55">
      <c r="A68" s="99">
        <f>A67</f>
        <v>14</v>
      </c>
      <c r="B68" s="127" t="str">
        <f>B67</f>
        <v>BAP</v>
      </c>
      <c r="C68" s="100">
        <f t="shared" ref="C68:X71" si="275">C67</f>
        <v>1</v>
      </c>
      <c r="D68" s="99">
        <f t="shared" si="275"/>
        <v>0</v>
      </c>
      <c r="E68" s="101">
        <f t="shared" si="275"/>
        <v>1.1000000000000001</v>
      </c>
      <c r="F68" s="3">
        <f>F67</f>
        <v>2022</v>
      </c>
      <c r="G68" s="1">
        <f t="shared" ref="G68:G71" si="276">G67</f>
        <v>12</v>
      </c>
      <c r="H68" s="1">
        <f t="shared" ref="H68:H71" si="277">H67</f>
        <v>1</v>
      </c>
      <c r="I68" s="1">
        <f t="shared" ref="I68:I71" si="278">I67</f>
        <v>0</v>
      </c>
      <c r="J68" s="1">
        <f t="shared" ref="J68:J71" si="279">J67</f>
        <v>0</v>
      </c>
      <c r="K68" s="1">
        <f t="shared" ref="K68:K71" si="280">K67</f>
        <v>0</v>
      </c>
      <c r="L68" s="3">
        <f t="shared" ref="L68:L71" si="281">L67</f>
        <v>0</v>
      </c>
      <c r="M68" s="1">
        <f t="shared" ref="M68:M71" si="282">M67</f>
        <v>0</v>
      </c>
      <c r="N68" s="1">
        <f t="shared" ref="N68:N71" si="283">N67</f>
        <v>0</v>
      </c>
      <c r="O68" s="1">
        <f t="shared" ref="O68:O71" si="284">O67</f>
        <v>0</v>
      </c>
      <c r="P68" s="1">
        <f t="shared" ref="P68:P71" si="285">P67</f>
        <v>0</v>
      </c>
      <c r="Q68" s="2">
        <f t="shared" ref="Q68:Q71" si="286">Q67</f>
        <v>0</v>
      </c>
      <c r="R68" s="100">
        <f t="shared" si="275"/>
        <v>1</v>
      </c>
      <c r="S68" s="100">
        <f t="shared" si="275"/>
        <v>4</v>
      </c>
      <c r="T68" s="100">
        <f t="shared" si="275"/>
        <v>1995</v>
      </c>
      <c r="U68" s="100">
        <f t="shared" si="275"/>
        <v>1</v>
      </c>
      <c r="V68" s="100">
        <f>V67</f>
        <v>0</v>
      </c>
      <c r="W68" s="100">
        <f t="shared" si="275"/>
        <v>3</v>
      </c>
      <c r="X68" s="99">
        <f t="shared" si="275"/>
        <v>1</v>
      </c>
      <c r="Y68" s="101">
        <v>1</v>
      </c>
      <c r="Z68" s="100">
        <f>IF('Raw_Data_pt1.1'!AF70 = "", "", 'Raw_Data_pt1.1'!AF70)</f>
        <v>30</v>
      </c>
      <c r="AA68" s="100">
        <f>IF('Raw_Data_pt1.1'!AG70 = "", "", 'Raw_Data_pt1.1'!AG70)</f>
        <v>139</v>
      </c>
      <c r="AB68" s="100">
        <f>IF('Raw_Data_pt1.1'!AH70 = "", "", 'Raw_Data_pt1.1'!AH70)</f>
        <v>158</v>
      </c>
      <c r="AC68" s="99">
        <f>IF('Raw_Data_pt1.1'!AI70 = "", "", 'Raw_Data_pt1.1'!AI70)</f>
        <v>0.60299999999999998</v>
      </c>
      <c r="AD68" s="100">
        <f>IF('Raw_Data_pt1.1'!AL70 = "", "", 'Raw_Data_pt1.1'!AL70)</f>
        <v>47.5</v>
      </c>
      <c r="AE68" s="99">
        <f>IF('Raw_Data_pt1.1'!AM70 = "", "", 'Raw_Data_pt1.1'!AM70)</f>
        <v>11.1</v>
      </c>
      <c r="AF68" s="100">
        <f>IF('Raw_Data_pt1.1'!AN70 = "", "", 'Raw_Data_pt1.1'!AN70)</f>
        <v>29</v>
      </c>
      <c r="AG68" s="100">
        <f>IF('Raw_Data_pt1.1'!AO70 = "", "", 'Raw_Data_pt1.1'!AO70)</f>
        <v>147</v>
      </c>
      <c r="AH68" s="100">
        <f>IF('Raw_Data_pt1.1'!AP70 = "", "", 'Raw_Data_pt1.1'!AP70)</f>
        <v>201</v>
      </c>
      <c r="AI68" s="99">
        <f>IF('Raw_Data_pt1.1'!AQ70 = "", "", 'Raw_Data_pt1.1'!AQ70)</f>
        <v>0.57899999999999996</v>
      </c>
      <c r="AJ68" s="100">
        <f>IF('Raw_Data_pt1.1'!AT70 = "", "", 'Raw_Data_pt1.1'!AT70)</f>
        <v>47.5</v>
      </c>
      <c r="AK68" s="99">
        <f>IF('Raw_Data_pt1.1'!AU70 = "", "", 'Raw_Data_pt1.1'!AU70)</f>
        <v>11.3</v>
      </c>
      <c r="AL68" s="100">
        <f>IF('Raw_Data_pt1.1'!AV70 = "", "", 'Raw_Data_pt1.1'!AV70)</f>
        <v>29</v>
      </c>
      <c r="AM68" s="100">
        <f>IF('Raw_Data_pt1.1'!AW70 = "", "", 'Raw_Data_pt1.1'!AW70)</f>
        <v>144</v>
      </c>
      <c r="AN68" s="100">
        <f>IF('Raw_Data_pt1.1'!AX70 = "", "", 'Raw_Data_pt1.1'!AX70)</f>
        <v>152</v>
      </c>
      <c r="AO68" s="99">
        <f>IF('Raw_Data_pt1.1'!AY70 = "", "", 'Raw_Data_pt1.1'!AY70)</f>
        <v>0.58899999999999997</v>
      </c>
      <c r="AP68" s="100">
        <f>IF('Raw_Data_pt1.1'!BB70 = "", "", 'Raw_Data_pt1.1'!BB70)</f>
        <v>46.9</v>
      </c>
      <c r="AQ68" s="100">
        <f>IF('Raw_Data_pt1.1'!BC70 = "", "", 'Raw_Data_pt1.1'!BC70)</f>
        <v>11.3</v>
      </c>
      <c r="AR68" s="102" t="str">
        <f>IF('Raw_Data_pt1.1'!BR70 = "", "", 'Raw_Data_pt1.1'!BR70)</f>
        <v/>
      </c>
      <c r="AS68" s="99" t="str">
        <f>IF('Raw_Data_pt1.1'!BS70 = "", "", 'Raw_Data_pt1.1'!BS70)</f>
        <v/>
      </c>
      <c r="AT68" s="100" t="str">
        <f>IF('Raw_Data_pt1.1'!CA70 = "", "", 'Raw_Data_pt1.1'!CA70)</f>
        <v/>
      </c>
      <c r="AU68" s="99" t="str">
        <f>IF('Raw_Data_pt1.1'!CB70 = "", "", 'Raw_Data_pt1.1'!CB70)</f>
        <v/>
      </c>
      <c r="AV68" s="100" t="str">
        <f>IF('Raw_Data_pt1.1'!CJ70 = "", "", 'Raw_Data_pt1.1'!CJ70)</f>
        <v/>
      </c>
      <c r="AW68" s="99" t="str">
        <f>IF('Raw_Data_pt1.1'!CK70 = "", "", 'Raw_Data_pt1.1'!CK70)</f>
        <v/>
      </c>
      <c r="AX68" s="100" t="str">
        <f>IF('Raw_Data_pt1.1'!BV70 = "", "", 'Raw_Data_pt1.1'!BV70)</f>
        <v/>
      </c>
      <c r="AY68" s="100" t="str">
        <f>IF('Raw_Data_pt1.1'!CE70 = "", "", 'Raw_Data_pt1.1'!CE70)</f>
        <v/>
      </c>
      <c r="AZ68" s="100" t="str">
        <f>IF('Raw_Data_pt1.1'!CN70 = "", "", 'Raw_Data_pt1.1'!CN70)</f>
        <v/>
      </c>
      <c r="BA68" s="100" t="e">
        <f t="shared" si="272"/>
        <v>#VALUE!</v>
      </c>
      <c r="BB68" s="100" t="e">
        <f t="shared" si="273"/>
        <v>#VALUE!</v>
      </c>
      <c r="BC68" s="99" t="e">
        <f t="shared" si="274"/>
        <v>#VALUE!</v>
      </c>
    </row>
    <row r="69" spans="1:55">
      <c r="A69" s="99">
        <f t="shared" ref="A69:A71" si="287">A68</f>
        <v>14</v>
      </c>
      <c r="B69" s="127" t="str">
        <f>B68</f>
        <v>BAP</v>
      </c>
      <c r="C69" s="100">
        <f t="shared" si="275"/>
        <v>1</v>
      </c>
      <c r="D69" s="99">
        <f t="shared" si="275"/>
        <v>0</v>
      </c>
      <c r="E69" s="101">
        <f t="shared" si="275"/>
        <v>1.1000000000000001</v>
      </c>
      <c r="F69" s="3">
        <f t="shared" si="275"/>
        <v>2022</v>
      </c>
      <c r="G69" s="1">
        <f t="shared" si="276"/>
        <v>12</v>
      </c>
      <c r="H69" s="1">
        <f t="shared" si="277"/>
        <v>1</v>
      </c>
      <c r="I69" s="1">
        <f t="shared" si="278"/>
        <v>0</v>
      </c>
      <c r="J69" s="1">
        <f t="shared" si="279"/>
        <v>0</v>
      </c>
      <c r="K69" s="1">
        <f t="shared" si="280"/>
        <v>0</v>
      </c>
      <c r="L69" s="3">
        <f t="shared" si="281"/>
        <v>0</v>
      </c>
      <c r="M69" s="1">
        <f t="shared" si="282"/>
        <v>0</v>
      </c>
      <c r="N69" s="1">
        <f t="shared" si="283"/>
        <v>0</v>
      </c>
      <c r="O69" s="1">
        <f t="shared" si="284"/>
        <v>0</v>
      </c>
      <c r="P69" s="1">
        <f t="shared" si="285"/>
        <v>0</v>
      </c>
      <c r="Q69" s="2">
        <f t="shared" si="286"/>
        <v>0</v>
      </c>
      <c r="R69" s="100">
        <f t="shared" si="275"/>
        <v>1</v>
      </c>
      <c r="S69" s="100">
        <f t="shared" si="275"/>
        <v>4</v>
      </c>
      <c r="T69" s="100">
        <f t="shared" si="275"/>
        <v>1995</v>
      </c>
      <c r="U69" s="100">
        <f t="shared" si="275"/>
        <v>1</v>
      </c>
      <c r="V69" s="100">
        <f>V67</f>
        <v>0</v>
      </c>
      <c r="W69" s="100">
        <f t="shared" si="275"/>
        <v>3</v>
      </c>
      <c r="X69" s="99">
        <f t="shared" si="275"/>
        <v>1</v>
      </c>
      <c r="Y69" s="101">
        <v>1</v>
      </c>
      <c r="Z69" s="100">
        <f>IF('Raw_Data_pt1.1'!AF71 = "", "", 'Raw_Data_pt1.1'!AF71)</f>
        <v>30</v>
      </c>
      <c r="AA69" s="100">
        <f>IF('Raw_Data_pt1.1'!AG71 = "", "", 'Raw_Data_pt1.1'!AG71)</f>
        <v>133</v>
      </c>
      <c r="AB69" s="100">
        <f>IF('Raw_Data_pt1.1'!AH71 = "", "", 'Raw_Data_pt1.1'!AH71)</f>
        <v>105</v>
      </c>
      <c r="AC69" s="99">
        <f>IF('Raw_Data_pt1.1'!AI71 = "", "", 'Raw_Data_pt1.1'!AI71)</f>
        <v>0.62</v>
      </c>
      <c r="AD69" s="100">
        <f>IF('Raw_Data_pt1.1'!AL71 = "", "", 'Raw_Data_pt1.1'!AL71)</f>
        <v>47.8</v>
      </c>
      <c r="AE69" s="99">
        <f>IF('Raw_Data_pt1.1'!AM71 = "", "", 'Raw_Data_pt1.1'!AM71)</f>
        <v>12.2</v>
      </c>
      <c r="AF69" s="100">
        <f>IF('Raw_Data_pt1.1'!AN71 = "", "", 'Raw_Data_pt1.1'!AN71)</f>
        <v>30</v>
      </c>
      <c r="AG69" s="100">
        <f>IF('Raw_Data_pt1.1'!AO71 = "", "", 'Raw_Data_pt1.1'!AO71)</f>
        <v>143</v>
      </c>
      <c r="AH69" s="100">
        <f>IF('Raw_Data_pt1.1'!AP71 = "", "", 'Raw_Data_pt1.1'!AP71)</f>
        <v>163</v>
      </c>
      <c r="AI69" s="99">
        <f>IF('Raw_Data_pt1.1'!AQ71 = "", "", 'Raw_Data_pt1.1'!AQ71)</f>
        <v>0.59099999999999997</v>
      </c>
      <c r="AJ69" s="100">
        <f>IF('Raw_Data_pt1.1'!AT71 = "", "", 'Raw_Data_pt1.1'!AT71)</f>
        <v>47.2</v>
      </c>
      <c r="AK69" s="99">
        <f>IF('Raw_Data_pt1.1'!AU71 = "", "", 'Raw_Data_pt1.1'!AU71)</f>
        <v>10.4</v>
      </c>
      <c r="AL69" s="100">
        <f>IF('Raw_Data_pt1.1'!AV71 = "", "", 'Raw_Data_pt1.1'!AV71)</f>
        <v>29</v>
      </c>
      <c r="AM69" s="100">
        <f>IF('Raw_Data_pt1.1'!AW71 = "", "", 'Raw_Data_pt1.1'!AW71)</f>
        <v>149</v>
      </c>
      <c r="AN69" s="100">
        <f>IF('Raw_Data_pt1.1'!AX71 = "", "", 'Raw_Data_pt1.1'!AX71)</f>
        <v>193</v>
      </c>
      <c r="AO69" s="99">
        <f>IF('Raw_Data_pt1.1'!AY71 = "", "", 'Raw_Data_pt1.1'!AY71)</f>
        <v>0.57499999999999996</v>
      </c>
      <c r="AP69" s="100">
        <f>IF('Raw_Data_pt1.1'!BB71 = "", "", 'Raw_Data_pt1.1'!BB71)</f>
        <v>47.8</v>
      </c>
      <c r="AQ69" s="100">
        <f>IF('Raw_Data_pt1.1'!BC71 = "", "", 'Raw_Data_pt1.1'!BC71)</f>
        <v>9.9</v>
      </c>
      <c r="AR69" s="102" t="str">
        <f>IF('Raw_Data_pt1.1'!BR71 = "", "", 'Raw_Data_pt1.1'!BR71)</f>
        <v/>
      </c>
      <c r="AS69" s="99" t="str">
        <f>IF('Raw_Data_pt1.1'!BS71 = "", "", 'Raw_Data_pt1.1'!BS71)</f>
        <v/>
      </c>
      <c r="AT69" s="100" t="str">
        <f>IF('Raw_Data_pt1.1'!CA71 = "", "", 'Raw_Data_pt1.1'!CA71)</f>
        <v/>
      </c>
      <c r="AU69" s="99" t="str">
        <f>IF('Raw_Data_pt1.1'!CB71 = "", "", 'Raw_Data_pt1.1'!CB71)</f>
        <v/>
      </c>
      <c r="AV69" s="100" t="str">
        <f>IF('Raw_Data_pt1.1'!CJ71 = "", "", 'Raw_Data_pt1.1'!CJ71)</f>
        <v/>
      </c>
      <c r="AW69" s="99" t="str">
        <f>IF('Raw_Data_pt1.1'!CK71 = "", "", 'Raw_Data_pt1.1'!CK71)</f>
        <v/>
      </c>
      <c r="AX69" s="100" t="str">
        <f>IF('Raw_Data_pt1.1'!BV71 = "", "", 'Raw_Data_pt1.1'!BV71)</f>
        <v/>
      </c>
      <c r="AY69" s="100" t="str">
        <f>IF('Raw_Data_pt1.1'!CE71 = "", "", 'Raw_Data_pt1.1'!CE71)</f>
        <v/>
      </c>
      <c r="AZ69" s="100" t="str">
        <f>IF('Raw_Data_pt1.1'!CN71 = "", "", 'Raw_Data_pt1.1'!CN71)</f>
        <v/>
      </c>
      <c r="BA69" s="100" t="e">
        <f t="shared" si="272"/>
        <v>#VALUE!</v>
      </c>
      <c r="BB69" s="100" t="e">
        <f t="shared" si="273"/>
        <v>#VALUE!</v>
      </c>
      <c r="BC69" s="99" t="e">
        <f t="shared" si="274"/>
        <v>#VALUE!</v>
      </c>
    </row>
    <row r="70" spans="1:55">
      <c r="A70" s="99">
        <f t="shared" si="287"/>
        <v>14</v>
      </c>
      <c r="B70" s="127" t="str">
        <f>B69</f>
        <v>BAP</v>
      </c>
      <c r="C70" s="100">
        <f t="shared" si="275"/>
        <v>1</v>
      </c>
      <c r="D70" s="99">
        <f t="shared" si="275"/>
        <v>0</v>
      </c>
      <c r="E70" s="101">
        <f t="shared" si="275"/>
        <v>1.1000000000000001</v>
      </c>
      <c r="F70" s="3">
        <f t="shared" si="275"/>
        <v>2022</v>
      </c>
      <c r="G70" s="1">
        <f t="shared" si="276"/>
        <v>12</v>
      </c>
      <c r="H70" s="1">
        <f t="shared" si="277"/>
        <v>1</v>
      </c>
      <c r="I70" s="1">
        <f t="shared" si="278"/>
        <v>0</v>
      </c>
      <c r="J70" s="1">
        <f t="shared" si="279"/>
        <v>0</v>
      </c>
      <c r="K70" s="1">
        <f t="shared" si="280"/>
        <v>0</v>
      </c>
      <c r="L70" s="3">
        <f t="shared" si="281"/>
        <v>0</v>
      </c>
      <c r="M70" s="1">
        <f t="shared" si="282"/>
        <v>0</v>
      </c>
      <c r="N70" s="1">
        <f t="shared" si="283"/>
        <v>0</v>
      </c>
      <c r="O70" s="1">
        <f t="shared" si="284"/>
        <v>0</v>
      </c>
      <c r="P70" s="1">
        <f t="shared" si="285"/>
        <v>0</v>
      </c>
      <c r="Q70" s="2">
        <f t="shared" si="286"/>
        <v>0</v>
      </c>
      <c r="R70" s="100">
        <f t="shared" si="275"/>
        <v>1</v>
      </c>
      <c r="S70" s="100">
        <f t="shared" si="275"/>
        <v>4</v>
      </c>
      <c r="T70" s="100">
        <f t="shared" si="275"/>
        <v>1995</v>
      </c>
      <c r="U70" s="100">
        <f t="shared" si="275"/>
        <v>1</v>
      </c>
      <c r="V70" s="100">
        <f>V67</f>
        <v>0</v>
      </c>
      <c r="W70" s="100">
        <f t="shared" si="275"/>
        <v>3</v>
      </c>
      <c r="X70" s="99">
        <f t="shared" si="275"/>
        <v>1</v>
      </c>
      <c r="Y70" s="101">
        <v>1</v>
      </c>
      <c r="Z70" s="100">
        <f>IF('Raw_Data_pt1.1'!AF72 = "", "", 'Raw_Data_pt1.1'!AF72)</f>
        <v>29</v>
      </c>
      <c r="AA70" s="100">
        <f>IF('Raw_Data_pt1.1'!AG72 = "", "", 'Raw_Data_pt1.1'!AG72)</f>
        <v>144</v>
      </c>
      <c r="AB70" s="100">
        <f>IF('Raw_Data_pt1.1'!AH72 = "", "", 'Raw_Data_pt1.1'!AH72)</f>
        <v>178</v>
      </c>
      <c r="AC70" s="99">
        <f>IF('Raw_Data_pt1.1'!AI72 = "", "", 'Raw_Data_pt1.1'!AI72)</f>
        <v>0.58699999999999997</v>
      </c>
      <c r="AD70" s="100">
        <f>IF('Raw_Data_pt1.1'!AL72 = "", "", 'Raw_Data_pt1.1'!AL72)</f>
        <v>47.8</v>
      </c>
      <c r="AE70" s="99">
        <f>IF('Raw_Data_pt1.1'!AM72 = "", "", 'Raw_Data_pt1.1'!AM72)</f>
        <v>10.9</v>
      </c>
      <c r="AF70" s="100">
        <f>IF('Raw_Data_pt1.1'!AN72 = "", "", 'Raw_Data_pt1.1'!AN72)</f>
        <v>30</v>
      </c>
      <c r="AG70" s="100">
        <f>IF('Raw_Data_pt1.1'!AO72 = "", "", 'Raw_Data_pt1.1'!AO72)</f>
        <v>142</v>
      </c>
      <c r="AH70" s="100">
        <f>IF('Raw_Data_pt1.1'!AP72 = "", "", 'Raw_Data_pt1.1'!AP72)</f>
        <v>156</v>
      </c>
      <c r="AI70" s="99">
        <f>IF('Raw_Data_pt1.1'!AQ72 = "", "", 'Raw_Data_pt1.1'!AQ72)</f>
        <v>0.59499999999999997</v>
      </c>
      <c r="AJ70" s="100">
        <f>IF('Raw_Data_pt1.1'!AT72 = "", "", 'Raw_Data_pt1.1'!AT72)</f>
        <v>47.5</v>
      </c>
      <c r="AK70" s="99">
        <f>IF('Raw_Data_pt1.1'!AU72 = "", "", 'Raw_Data_pt1.1'!AU72)</f>
        <v>11.6</v>
      </c>
      <c r="AL70" s="100">
        <f>IF('Raw_Data_pt1.1'!AV72 = "", "", 'Raw_Data_pt1.1'!AV72)</f>
        <v>30</v>
      </c>
      <c r="AM70" s="100">
        <f>IF('Raw_Data_pt1.1'!AW72 = "", "", 'Raw_Data_pt1.1'!AW72)</f>
        <v>141</v>
      </c>
      <c r="AN70" s="100">
        <f>IF('Raw_Data_pt1.1'!AX72 = "", "", 'Raw_Data_pt1.1'!AX72)</f>
        <v>137</v>
      </c>
      <c r="AO70" s="99">
        <f>IF('Raw_Data_pt1.1'!AY72 = "", "", 'Raw_Data_pt1.1'!AY72)</f>
        <v>0.59599999999999997</v>
      </c>
      <c r="AP70" s="100">
        <f>IF('Raw_Data_pt1.1'!BB72 = "", "", 'Raw_Data_pt1.1'!BB72)</f>
        <v>47.8</v>
      </c>
      <c r="AQ70" s="100">
        <f>IF('Raw_Data_pt1.1'!BC72 = "", "", 'Raw_Data_pt1.1'!BC72)</f>
        <v>10.9</v>
      </c>
      <c r="AR70" s="102" t="str">
        <f>IF('Raw_Data_pt1.1'!BR72 = "", "", 'Raw_Data_pt1.1'!BR72)</f>
        <v/>
      </c>
      <c r="AS70" s="99" t="str">
        <f>IF('Raw_Data_pt1.1'!BS72 = "", "", 'Raw_Data_pt1.1'!BS72)</f>
        <v/>
      </c>
      <c r="AT70" s="100" t="str">
        <f>IF('Raw_Data_pt1.1'!CA72 = "", "", 'Raw_Data_pt1.1'!CA72)</f>
        <v/>
      </c>
      <c r="AU70" s="99" t="str">
        <f>IF('Raw_Data_pt1.1'!CB72 = "", "", 'Raw_Data_pt1.1'!CB72)</f>
        <v/>
      </c>
      <c r="AV70" s="100" t="str">
        <f>IF('Raw_Data_pt1.1'!CJ72 = "", "", 'Raw_Data_pt1.1'!CJ72)</f>
        <v/>
      </c>
      <c r="AW70" s="99" t="str">
        <f>IF('Raw_Data_pt1.1'!CK72 = "", "", 'Raw_Data_pt1.1'!CK72)</f>
        <v/>
      </c>
      <c r="AX70" s="100" t="str">
        <f>IF('Raw_Data_pt1.1'!BV72 = "", "", 'Raw_Data_pt1.1'!BV72)</f>
        <v/>
      </c>
      <c r="AY70" s="100" t="str">
        <f>IF('Raw_Data_pt1.1'!CE72 = "", "", 'Raw_Data_pt1.1'!CE72)</f>
        <v/>
      </c>
      <c r="AZ70" s="100" t="str">
        <f>IF('Raw_Data_pt1.1'!CN72 = "", "", 'Raw_Data_pt1.1'!CN72)</f>
        <v/>
      </c>
      <c r="BA70" s="100" t="e">
        <f t="shared" si="272"/>
        <v>#VALUE!</v>
      </c>
      <c r="BB70" s="100" t="e">
        <f t="shared" si="273"/>
        <v>#VALUE!</v>
      </c>
      <c r="BC70" s="99" t="e">
        <f t="shared" si="274"/>
        <v>#VALUE!</v>
      </c>
    </row>
    <row r="71" spans="1:55" s="92" customFormat="1">
      <c r="A71" s="95">
        <f t="shared" si="287"/>
        <v>14</v>
      </c>
      <c r="B71" s="126" t="str">
        <f>B70</f>
        <v>BAP</v>
      </c>
      <c r="C71" s="96">
        <f t="shared" si="275"/>
        <v>1</v>
      </c>
      <c r="D71" s="95">
        <f t="shared" si="275"/>
        <v>0</v>
      </c>
      <c r="E71" s="97">
        <f t="shared" si="275"/>
        <v>1.1000000000000001</v>
      </c>
      <c r="F71" s="6">
        <f t="shared" si="275"/>
        <v>2022</v>
      </c>
      <c r="G71" s="5">
        <f t="shared" si="276"/>
        <v>12</v>
      </c>
      <c r="H71" s="5">
        <f t="shared" si="277"/>
        <v>1</v>
      </c>
      <c r="I71" s="5">
        <f t="shared" si="278"/>
        <v>0</v>
      </c>
      <c r="J71" s="5">
        <f t="shared" si="279"/>
        <v>0</v>
      </c>
      <c r="K71" s="5">
        <f t="shared" si="280"/>
        <v>0</v>
      </c>
      <c r="L71" s="6">
        <f t="shared" si="281"/>
        <v>0</v>
      </c>
      <c r="M71" s="5">
        <f t="shared" si="282"/>
        <v>0</v>
      </c>
      <c r="N71" s="5">
        <f t="shared" si="283"/>
        <v>0</v>
      </c>
      <c r="O71" s="5">
        <f t="shared" si="284"/>
        <v>0</v>
      </c>
      <c r="P71" s="5">
        <f t="shared" si="285"/>
        <v>0</v>
      </c>
      <c r="Q71" s="4">
        <f t="shared" si="286"/>
        <v>0</v>
      </c>
      <c r="R71" s="96">
        <f t="shared" si="275"/>
        <v>1</v>
      </c>
      <c r="S71" s="96">
        <f t="shared" si="275"/>
        <v>4</v>
      </c>
      <c r="T71" s="96">
        <f t="shared" si="275"/>
        <v>1995</v>
      </c>
      <c r="U71" s="96">
        <f t="shared" si="275"/>
        <v>1</v>
      </c>
      <c r="V71" s="125">
        <f>V67</f>
        <v>0</v>
      </c>
      <c r="W71" s="96">
        <f t="shared" si="275"/>
        <v>3</v>
      </c>
      <c r="X71" s="95">
        <f t="shared" si="275"/>
        <v>1</v>
      </c>
      <c r="Y71" s="97">
        <v>1</v>
      </c>
      <c r="Z71" s="96">
        <f>IF('Raw_Data_pt1.1'!AF73 = "", "", 'Raw_Data_pt1.1'!AF73)</f>
        <v>30</v>
      </c>
      <c r="AA71" s="96">
        <f>IF('Raw_Data_pt1.1'!AG73 = "", "", 'Raw_Data_pt1.1'!AG73)</f>
        <v>137</v>
      </c>
      <c r="AB71" s="96">
        <f>IF('Raw_Data_pt1.1'!AH73 = "", "", 'Raw_Data_pt1.1'!AH73)</f>
        <v>132</v>
      </c>
      <c r="AC71" s="95">
        <f>IF('Raw_Data_pt1.1'!AI73 = "", "", 'Raw_Data_pt1.1'!AI73)</f>
        <v>0.60899999999999999</v>
      </c>
      <c r="AD71" s="96">
        <f>IF('Raw_Data_pt1.1'!AL73 = "", "", 'Raw_Data_pt1.1'!AL73)</f>
        <v>46.4</v>
      </c>
      <c r="AE71" s="95">
        <f>IF('Raw_Data_pt1.1'!AM73 = "", "", 'Raw_Data_pt1.1'!AM73)</f>
        <v>13.4</v>
      </c>
      <c r="AF71" s="96">
        <f>IF('Raw_Data_pt1.1'!AN73 = "", "", 'Raw_Data_pt1.1'!AN73)</f>
        <v>30</v>
      </c>
      <c r="AG71" s="96">
        <f>IF('Raw_Data_pt1.1'!AO73 = "", "", 'Raw_Data_pt1.1'!AO73)</f>
        <v>143</v>
      </c>
      <c r="AH71" s="96">
        <f>IF('Raw_Data_pt1.1'!AP73 = "", "", 'Raw_Data_pt1.1'!AP73)</f>
        <v>184</v>
      </c>
      <c r="AI71" s="95">
        <f>IF('Raw_Data_pt1.1'!AQ73 = "", "", 'Raw_Data_pt1.1'!AQ73)</f>
        <v>0.59199999999999997</v>
      </c>
      <c r="AJ71" s="96">
        <f>IF('Raw_Data_pt1.1'!AT73 = "", "", 'Raw_Data_pt1.1'!AT73)</f>
        <v>48.1</v>
      </c>
      <c r="AK71" s="95">
        <f>IF('Raw_Data_pt1.1'!AU73 = "", "", 'Raw_Data_pt1.1'!AU73)</f>
        <v>11.5</v>
      </c>
      <c r="AL71" s="96">
        <f>IF('Raw_Data_pt1.1'!AV73 = "", "", 'Raw_Data_pt1.1'!AV73)</f>
        <v>30</v>
      </c>
      <c r="AM71" s="96">
        <f>IF('Raw_Data_pt1.1'!AW73 = "", "", 'Raw_Data_pt1.1'!AW73)</f>
        <v>139</v>
      </c>
      <c r="AN71" s="96">
        <f>IF('Raw_Data_pt1.1'!AX73 = "", "", 'Raw_Data_pt1.1'!AX73)</f>
        <v>134</v>
      </c>
      <c r="AO71" s="95">
        <f>IF('Raw_Data_pt1.1'!AY73 = "", "", 'Raw_Data_pt1.1'!AY73)</f>
        <v>0.60199999999999998</v>
      </c>
      <c r="AP71" s="96">
        <f>IF('Raw_Data_pt1.1'!BB73 = "", "", 'Raw_Data_pt1.1'!BB73)</f>
        <v>48.1</v>
      </c>
      <c r="AQ71" s="96">
        <f>IF('Raw_Data_pt1.1'!BC73 = "", "", 'Raw_Data_pt1.1'!BC73)</f>
        <v>9</v>
      </c>
      <c r="AR71" s="98" t="str">
        <f>IF('Raw_Data_pt1.1'!BR73 = "", "", 'Raw_Data_pt1.1'!BR73)</f>
        <v/>
      </c>
      <c r="AS71" s="95" t="str">
        <f>IF('Raw_Data_pt1.1'!BS73 = "", "", 'Raw_Data_pt1.1'!BS73)</f>
        <v/>
      </c>
      <c r="AT71" s="96" t="str">
        <f>IF('Raw_Data_pt1.1'!CA73 = "", "", 'Raw_Data_pt1.1'!CA73)</f>
        <v/>
      </c>
      <c r="AU71" s="95" t="str">
        <f>IF('Raw_Data_pt1.1'!CB73 = "", "", 'Raw_Data_pt1.1'!CB73)</f>
        <v/>
      </c>
      <c r="AV71" s="96" t="str">
        <f>IF('Raw_Data_pt1.1'!CJ73 = "", "", 'Raw_Data_pt1.1'!CJ73)</f>
        <v/>
      </c>
      <c r="AW71" s="95" t="str">
        <f>IF('Raw_Data_pt1.1'!CK73 = "", "", 'Raw_Data_pt1.1'!CK73)</f>
        <v/>
      </c>
      <c r="AX71" s="96" t="str">
        <f>IF('Raw_Data_pt1.1'!BV73 = "", "", 'Raw_Data_pt1.1'!BV73)</f>
        <v/>
      </c>
      <c r="AY71" s="96" t="str">
        <f>IF('Raw_Data_pt1.1'!CE73 = "", "", 'Raw_Data_pt1.1'!CE73)</f>
        <v/>
      </c>
      <c r="AZ71" s="96" t="str">
        <f>IF('Raw_Data_pt1.1'!CN73 = "", "", 'Raw_Data_pt1.1'!CN73)</f>
        <v/>
      </c>
      <c r="BA71" s="96" t="e">
        <f t="shared" si="272"/>
        <v>#VALUE!</v>
      </c>
      <c r="BB71" s="96" t="e">
        <f t="shared" si="273"/>
        <v>#VALUE!</v>
      </c>
      <c r="BC71" s="95" t="e">
        <f t="shared" si="274"/>
        <v>#VALUE!</v>
      </c>
    </row>
    <row r="72" spans="1:55">
      <c r="A72" s="99">
        <f>'Raw_Data_pt1.1'!A74</f>
        <v>15</v>
      </c>
      <c r="B72" s="127" t="str">
        <f>'Raw_Data_pt1.1'!B74</f>
        <v>BAQ</v>
      </c>
      <c r="C72" s="100">
        <f>IF('Raw_Data_pt1.1'!D74 = "",0, IF('Raw_Data_pt1.1'!D74 = "Y", 1, 0))</f>
        <v>1</v>
      </c>
      <c r="D72" s="99">
        <f>IF('Raw_Data_pt1.1'!E74 = "", 0, IF('Raw_Data_pt1.1'!E74 = "Y", 1, 0))</f>
        <v>0</v>
      </c>
      <c r="E72" s="101">
        <v>1.1000000000000001</v>
      </c>
      <c r="F72" s="69">
        <f>'Raw_Data_pt1.1'!F74</f>
        <v>2023</v>
      </c>
      <c r="G72" s="26">
        <f>'Raw_Data_pt1.1'!G74</f>
        <v>1</v>
      </c>
      <c r="H72" s="26">
        <f>'Raw_Data_pt1.1'!H74</f>
        <v>18</v>
      </c>
      <c r="I72" s="26">
        <f>'Raw_Data_pt1.1'!I74</f>
        <v>0</v>
      </c>
      <c r="J72" s="26">
        <f>'Raw_Data_pt1.1'!J74</f>
        <v>0</v>
      </c>
      <c r="K72" s="26">
        <f>'Raw_Data_pt1.1'!K74</f>
        <v>0</v>
      </c>
      <c r="L72" s="69">
        <f>'Raw_Data_pt1.1'!L74</f>
        <v>0</v>
      </c>
      <c r="M72" s="26">
        <f>'Raw_Data_pt1.1'!M74</f>
        <v>0</v>
      </c>
      <c r="N72" s="26">
        <f>'Raw_Data_pt1.1'!N74</f>
        <v>0</v>
      </c>
      <c r="O72" s="26">
        <f>'Raw_Data_pt1.1'!O74</f>
        <v>0</v>
      </c>
      <c r="P72" s="26">
        <f>'Raw_Data_pt1.1'!P74</f>
        <v>0</v>
      </c>
      <c r="Q72" s="25">
        <f>'Raw_Data_pt1.1'!Q74</f>
        <v>0</v>
      </c>
      <c r="R72" s="100">
        <f>IF('Raw_Data_pt1.1'!R74 = "", 0, 'Raw_Data_pt1.1'!R74)</f>
        <v>5</v>
      </c>
      <c r="S72" s="100">
        <f>IF(R72 = "",0, VLOOKUP(R72, Key!$A$23:$D$35, 4, FALSE))</f>
        <v>1</v>
      </c>
      <c r="T72" s="100">
        <f>IF('Raw_Data_pt1.1'!S74 = "", 0, 'Raw_Data_pt1.1'!S74)</f>
        <v>2002</v>
      </c>
      <c r="U72" s="100">
        <f>IF('Raw_Data_pt1.1'!U74 = "", 0, IF('Raw_Data_pt1.1'!U74 = "F", 1, IF('Raw_Data_pt1.1'!U74 = "M", 2, 3)))</f>
        <v>2</v>
      </c>
      <c r="V72" s="100">
        <f>IF(L72=0,0,IF(M72&gt;R72,L72-T72,L72-T72-1))</f>
        <v>0</v>
      </c>
      <c r="W72" s="100">
        <f>IF('Raw_Data_pt1.1'!Y74 = "", 0, VLOOKUP('Raw_Data_pt1.1'!Y74, Key!$A$2:$C$20, 3, TRUE))</f>
        <v>1</v>
      </c>
      <c r="X72" s="99">
        <f>IF('Raw_Data_pt1.1'!AC74 = "", 0, IF('Raw_Data_pt1.1'!AC74 = "P", 1, 0))</f>
        <v>1</v>
      </c>
      <c r="Y72" s="101">
        <v>1</v>
      </c>
      <c r="Z72" s="100">
        <f>IF('Raw_Data_pt1.1'!AF74 = "", "", 'Raw_Data_pt1.1'!AF74)</f>
        <v>28</v>
      </c>
      <c r="AA72" s="100">
        <f>IF('Raw_Data_pt1.1'!AG74 = "", "", 'Raw_Data_pt1.1'!AG74)</f>
        <v>156</v>
      </c>
      <c r="AB72" s="100">
        <f>IF('Raw_Data_pt1.1'!AH74 = "", "", 'Raw_Data_pt1.1'!AH74)</f>
        <v>178</v>
      </c>
      <c r="AC72" s="99">
        <f>IF('Raw_Data_pt1.1'!AI74 = "", "", 'Raw_Data_pt1.1'!AI74)</f>
        <v>0.55500000000000005</v>
      </c>
      <c r="AD72" s="100">
        <f>IF('Raw_Data_pt1.1'!AL74 = "", "", 'Raw_Data_pt1.1'!AL74)</f>
        <v>44.9</v>
      </c>
      <c r="AE72" s="99">
        <f>IF('Raw_Data_pt1.1'!AM74 = "", "", 'Raw_Data_pt1.1'!AM74)</f>
        <v>16.399999999999999</v>
      </c>
      <c r="AF72" s="100">
        <f>IF('Raw_Data_pt1.1'!AN74 = "", "", 'Raw_Data_pt1.1'!AN74)</f>
        <v>29</v>
      </c>
      <c r="AG72" s="100">
        <f>IF('Raw_Data_pt1.1'!AO74 = "", "", 'Raw_Data_pt1.1'!AO74)</f>
        <v>148</v>
      </c>
      <c r="AH72" s="100">
        <f>IF('Raw_Data_pt1.1'!AP74 = "", "", 'Raw_Data_pt1.1'!AP74)</f>
        <v>110</v>
      </c>
      <c r="AI72" s="99">
        <f>IF('Raw_Data_pt1.1'!AQ74 = "", "", 'Raw_Data_pt1.1'!AQ74)</f>
        <v>0.57599999999999996</v>
      </c>
      <c r="AJ72" s="100">
        <f>IF('Raw_Data_pt1.1'!AT74 = "", "", 'Raw_Data_pt1.1'!AT74)</f>
        <v>46.1</v>
      </c>
      <c r="AK72" s="99">
        <f>IF('Raw_Data_pt1.1'!AU74 = "", "", 'Raw_Data_pt1.1'!AU74)</f>
        <v>13.9</v>
      </c>
      <c r="AL72" s="100" t="str">
        <f>IF('Raw_Data_pt1.1'!AV74 = "", "", 'Raw_Data_pt1.1'!AV74)</f>
        <v/>
      </c>
      <c r="AM72" s="100" t="str">
        <f>IF('Raw_Data_pt1.1'!AW74 = "", "", 'Raw_Data_pt1.1'!AW74)</f>
        <v/>
      </c>
      <c r="AN72" s="100" t="str">
        <f>IF('Raw_Data_pt1.1'!AX74 = "", "", 'Raw_Data_pt1.1'!AX74)</f>
        <v/>
      </c>
      <c r="AO72" s="99" t="str">
        <f>IF('Raw_Data_pt1.1'!AY74 = "", "", 'Raw_Data_pt1.1'!AY74)</f>
        <v/>
      </c>
      <c r="AP72" s="100" t="str">
        <f>IF('Raw_Data_pt1.1'!BB74 = "", "", 'Raw_Data_pt1.1'!BB74)</f>
        <v/>
      </c>
      <c r="AQ72" s="100" t="str">
        <f>IF('Raw_Data_pt1.1'!BC74 = "", "", 'Raw_Data_pt1.1'!BC74)</f>
        <v/>
      </c>
      <c r="AR72" s="102" t="str">
        <f>IF('Raw_Data_pt1.1'!BR74 = "", "", 'Raw_Data_pt1.1'!BR74)</f>
        <v/>
      </c>
      <c r="AS72" s="99" t="str">
        <f>IF('Raw_Data_pt1.1'!BS74 = "", "", 'Raw_Data_pt1.1'!BS74)</f>
        <v/>
      </c>
      <c r="AT72" s="100" t="str">
        <f>IF('Raw_Data_pt1.1'!CA74 = "", "", 'Raw_Data_pt1.1'!CA74)</f>
        <v/>
      </c>
      <c r="AU72" s="99" t="str">
        <f>IF('Raw_Data_pt1.1'!CB74 = "", "", 'Raw_Data_pt1.1'!CB74)</f>
        <v/>
      </c>
      <c r="AV72" s="100" t="str">
        <f>IF('Raw_Data_pt1.1'!CJ74 = "", "", 'Raw_Data_pt1.1'!CJ74)</f>
        <v/>
      </c>
      <c r="AW72" s="99" t="str">
        <f>IF('Raw_Data_pt1.1'!CK74 = "", "", 'Raw_Data_pt1.1'!CK74)</f>
        <v/>
      </c>
      <c r="AX72" s="100" t="str">
        <f>IF('Raw_Data_pt1.1'!BV74 = "", "", 'Raw_Data_pt1.1'!BV74)</f>
        <v/>
      </c>
      <c r="AY72" s="100" t="str">
        <f>IF('Raw_Data_pt1.1'!CE74 = "", "", 'Raw_Data_pt1.1'!CE74)</f>
        <v/>
      </c>
      <c r="AZ72" s="100" t="str">
        <f>IF('Raw_Data_pt1.1'!CN74 = "", "", 'Raw_Data_pt1.1'!CN74)</f>
        <v/>
      </c>
      <c r="BA72" s="100" t="e">
        <f t="shared" si="272"/>
        <v>#VALUE!</v>
      </c>
      <c r="BB72" s="100" t="e">
        <f t="shared" si="273"/>
        <v>#VALUE!</v>
      </c>
      <c r="BC72" s="99" t="e">
        <f t="shared" si="274"/>
        <v>#VALUE!</v>
      </c>
    </row>
    <row r="73" spans="1:55">
      <c r="A73" s="99">
        <f>A72</f>
        <v>15</v>
      </c>
      <c r="B73" s="127" t="str">
        <f>B72</f>
        <v>BAQ</v>
      </c>
      <c r="C73" s="100">
        <f t="shared" ref="C73:X73" si="288">C72</f>
        <v>1</v>
      </c>
      <c r="D73" s="99">
        <f t="shared" si="288"/>
        <v>0</v>
      </c>
      <c r="E73" s="101">
        <f t="shared" si="288"/>
        <v>1.1000000000000001</v>
      </c>
      <c r="F73" s="3">
        <f>F72</f>
        <v>2023</v>
      </c>
      <c r="G73" s="1">
        <f t="shared" ref="G73:G76" si="289">G72</f>
        <v>1</v>
      </c>
      <c r="H73" s="1">
        <f t="shared" ref="H73:H76" si="290">H72</f>
        <v>18</v>
      </c>
      <c r="I73" s="1">
        <f t="shared" ref="I73:I76" si="291">I72</f>
        <v>0</v>
      </c>
      <c r="J73" s="1">
        <f t="shared" ref="J73:J76" si="292">J72</f>
        <v>0</v>
      </c>
      <c r="K73" s="1">
        <f t="shared" ref="K73:K76" si="293">K72</f>
        <v>0</v>
      </c>
      <c r="L73" s="3">
        <f t="shared" ref="L73:L76" si="294">L72</f>
        <v>0</v>
      </c>
      <c r="M73" s="1">
        <f t="shared" ref="M73:M76" si="295">M72</f>
        <v>0</v>
      </c>
      <c r="N73" s="1">
        <f t="shared" ref="N73:N76" si="296">N72</f>
        <v>0</v>
      </c>
      <c r="O73" s="1">
        <f t="shared" ref="O73:O76" si="297">O72</f>
        <v>0</v>
      </c>
      <c r="P73" s="1">
        <f t="shared" ref="P73:P76" si="298">P72</f>
        <v>0</v>
      </c>
      <c r="Q73" s="2">
        <f t="shared" ref="Q73:Q76" si="299">Q72</f>
        <v>0</v>
      </c>
      <c r="R73" s="100">
        <f t="shared" si="288"/>
        <v>5</v>
      </c>
      <c r="S73" s="100">
        <f t="shared" si="288"/>
        <v>1</v>
      </c>
      <c r="T73" s="100">
        <f t="shared" si="288"/>
        <v>2002</v>
      </c>
      <c r="U73" s="100">
        <f t="shared" si="288"/>
        <v>2</v>
      </c>
      <c r="V73" s="100">
        <f>V72</f>
        <v>0</v>
      </c>
      <c r="W73" s="100">
        <f t="shared" si="288"/>
        <v>1</v>
      </c>
      <c r="X73" s="99">
        <f t="shared" si="288"/>
        <v>1</v>
      </c>
      <c r="Y73" s="101">
        <v>1</v>
      </c>
      <c r="Z73" s="100">
        <f>IF('Raw_Data_pt1.1'!AF75 = "", "", 'Raw_Data_pt1.1'!AF75)</f>
        <v>28</v>
      </c>
      <c r="AA73" s="100">
        <f>IF('Raw_Data_pt1.1'!AG75 = "", "", 'Raw_Data_pt1.1'!AG75)</f>
        <v>151</v>
      </c>
      <c r="AB73" s="100">
        <f>IF('Raw_Data_pt1.1'!AH75 = "", "", 'Raw_Data_pt1.1'!AH75)</f>
        <v>130</v>
      </c>
      <c r="AC73" s="99">
        <f>IF('Raw_Data_pt1.1'!AI75 = "", "", 'Raw_Data_pt1.1'!AI75)</f>
        <v>0.56799999999999995</v>
      </c>
      <c r="AD73" s="100">
        <f>IF('Raw_Data_pt1.1'!AL75 = "", "", 'Raw_Data_pt1.1'!AL75)</f>
        <v>44.4</v>
      </c>
      <c r="AE73" s="99">
        <f>IF('Raw_Data_pt1.1'!AM75 = "", "", 'Raw_Data_pt1.1'!AM75)</f>
        <v>25.8</v>
      </c>
      <c r="AF73" s="100">
        <f>IF('Raw_Data_pt1.1'!AN75 = "", "", 'Raw_Data_pt1.1'!AN75)</f>
        <v>30</v>
      </c>
      <c r="AG73" s="100">
        <f>IF('Raw_Data_pt1.1'!AO75 = "", "", 'Raw_Data_pt1.1'!AO75)</f>
        <v>143</v>
      </c>
      <c r="AH73" s="100">
        <f>IF('Raw_Data_pt1.1'!AP75 = "", "", 'Raw_Data_pt1.1'!AP75)</f>
        <v>145</v>
      </c>
      <c r="AI73" s="99">
        <f>IF('Raw_Data_pt1.1'!AQ75 = "", "", 'Raw_Data_pt1.1'!AQ75)</f>
        <v>0.59</v>
      </c>
      <c r="AJ73" s="100">
        <f>IF('Raw_Data_pt1.1'!AT75 = "", "", 'Raw_Data_pt1.1'!AT75)</f>
        <v>46.1</v>
      </c>
      <c r="AK73" s="99">
        <f>IF('Raw_Data_pt1.1'!AU75 = "", "", 'Raw_Data_pt1.1'!AU75)</f>
        <v>10.199999999999999</v>
      </c>
      <c r="AL73" s="100" t="str">
        <f>IF('Raw_Data_pt1.1'!AV75 = "", "", 'Raw_Data_pt1.1'!AV75)</f>
        <v/>
      </c>
      <c r="AM73" s="100" t="str">
        <f>IF('Raw_Data_pt1.1'!AW75 = "", "", 'Raw_Data_pt1.1'!AW75)</f>
        <v/>
      </c>
      <c r="AN73" s="100" t="str">
        <f>IF('Raw_Data_pt1.1'!AX75 = "", "", 'Raw_Data_pt1.1'!AX75)</f>
        <v/>
      </c>
      <c r="AO73" s="99" t="str">
        <f>IF('Raw_Data_pt1.1'!AY75 = "", "", 'Raw_Data_pt1.1'!AY75)</f>
        <v/>
      </c>
      <c r="AP73" s="100" t="str">
        <f>IF('Raw_Data_pt1.1'!BB75 = "", "", 'Raw_Data_pt1.1'!BB75)</f>
        <v/>
      </c>
      <c r="AQ73" s="100" t="str">
        <f>IF('Raw_Data_pt1.1'!BC75 = "", "", 'Raw_Data_pt1.1'!BC75)</f>
        <v/>
      </c>
      <c r="AR73" s="102" t="str">
        <f>IF('Raw_Data_pt1.1'!BR75 = "", "", 'Raw_Data_pt1.1'!BR75)</f>
        <v/>
      </c>
      <c r="AS73" s="99" t="str">
        <f>IF('Raw_Data_pt1.1'!BS75 = "", "", 'Raw_Data_pt1.1'!BS75)</f>
        <v/>
      </c>
      <c r="AT73" s="100" t="str">
        <f>IF('Raw_Data_pt1.1'!CA75 = "", "", 'Raw_Data_pt1.1'!CA75)</f>
        <v/>
      </c>
      <c r="AU73" s="99" t="str">
        <f>IF('Raw_Data_pt1.1'!CB75 = "", "", 'Raw_Data_pt1.1'!CB75)</f>
        <v/>
      </c>
      <c r="AV73" s="100" t="str">
        <f>IF('Raw_Data_pt1.1'!CJ75 = "", "", 'Raw_Data_pt1.1'!CJ75)</f>
        <v/>
      </c>
      <c r="AW73" s="99" t="str">
        <f>IF('Raw_Data_pt1.1'!CK75 = "", "", 'Raw_Data_pt1.1'!CK75)</f>
        <v/>
      </c>
      <c r="AX73" s="100" t="str">
        <f>IF('Raw_Data_pt1.1'!BV75 = "", "", 'Raw_Data_pt1.1'!BV75)</f>
        <v/>
      </c>
      <c r="AY73" s="100" t="str">
        <f>IF('Raw_Data_pt1.1'!CE75 = "", "", 'Raw_Data_pt1.1'!CE75)</f>
        <v/>
      </c>
      <c r="AZ73" s="100" t="str">
        <f>IF('Raw_Data_pt1.1'!CN75 = "", "", 'Raw_Data_pt1.1'!CN75)</f>
        <v/>
      </c>
      <c r="BA73" s="100" t="e">
        <f t="shared" si="272"/>
        <v>#VALUE!</v>
      </c>
      <c r="BB73" s="100" t="e">
        <f t="shared" si="273"/>
        <v>#VALUE!</v>
      </c>
      <c r="BC73" s="99" t="e">
        <f t="shared" si="274"/>
        <v>#VALUE!</v>
      </c>
    </row>
    <row r="74" spans="1:55">
      <c r="A74" s="99">
        <f t="shared" ref="A74:A76" si="300">A73</f>
        <v>15</v>
      </c>
      <c r="B74" s="127" t="str">
        <f>B73</f>
        <v>BAQ</v>
      </c>
      <c r="C74" s="100">
        <f t="shared" ref="C74:C76" si="301">C73</f>
        <v>1</v>
      </c>
      <c r="D74" s="99">
        <f t="shared" ref="D74:D76" si="302">D73</f>
        <v>0</v>
      </c>
      <c r="E74" s="101">
        <f t="shared" ref="E74:F76" si="303">E73</f>
        <v>1.1000000000000001</v>
      </c>
      <c r="F74" s="3">
        <f t="shared" si="303"/>
        <v>2023</v>
      </c>
      <c r="G74" s="1">
        <f t="shared" si="289"/>
        <v>1</v>
      </c>
      <c r="H74" s="1">
        <f t="shared" si="290"/>
        <v>18</v>
      </c>
      <c r="I74" s="1">
        <f t="shared" si="291"/>
        <v>0</v>
      </c>
      <c r="J74" s="1">
        <f t="shared" si="292"/>
        <v>0</v>
      </c>
      <c r="K74" s="1">
        <f t="shared" si="293"/>
        <v>0</v>
      </c>
      <c r="L74" s="3">
        <f t="shared" si="294"/>
        <v>0</v>
      </c>
      <c r="M74" s="1">
        <f t="shared" si="295"/>
        <v>0</v>
      </c>
      <c r="N74" s="1">
        <f t="shared" si="296"/>
        <v>0</v>
      </c>
      <c r="O74" s="1">
        <f t="shared" si="297"/>
        <v>0</v>
      </c>
      <c r="P74" s="1">
        <f t="shared" si="298"/>
        <v>0</v>
      </c>
      <c r="Q74" s="2">
        <f t="shared" si="299"/>
        <v>0</v>
      </c>
      <c r="R74" s="100">
        <f t="shared" ref="R74:R76" si="304">R73</f>
        <v>5</v>
      </c>
      <c r="S74" s="100">
        <f t="shared" ref="S74:S76" si="305">S73</f>
        <v>1</v>
      </c>
      <c r="T74" s="100">
        <f t="shared" ref="T74:T76" si="306">T73</f>
        <v>2002</v>
      </c>
      <c r="U74" s="100">
        <f t="shared" ref="U74:U76" si="307">U73</f>
        <v>2</v>
      </c>
      <c r="V74" s="100">
        <f>V72</f>
        <v>0</v>
      </c>
      <c r="W74" s="100">
        <f t="shared" ref="W74:W76" si="308">W73</f>
        <v>1</v>
      </c>
      <c r="X74" s="99">
        <f t="shared" ref="X74:X76" si="309">X73</f>
        <v>1</v>
      </c>
      <c r="Y74" s="101">
        <v>1</v>
      </c>
      <c r="Z74" s="100">
        <f>IF('Raw_Data_pt1.1'!AF76 = "", "", 'Raw_Data_pt1.1'!AF76)</f>
        <v>30</v>
      </c>
      <c r="AA74" s="100">
        <f>IF('Raw_Data_pt1.1'!AG76 = "", "", 'Raw_Data_pt1.1'!AG76)</f>
        <v>143</v>
      </c>
      <c r="AB74" s="100">
        <f>IF('Raw_Data_pt1.1'!AH76 = "", "", 'Raw_Data_pt1.1'!AH76)</f>
        <v>111</v>
      </c>
      <c r="AC74" s="99">
        <f>IF('Raw_Data_pt1.1'!AI76 = "", "", 'Raw_Data_pt1.1'!AI76)</f>
        <v>0.59199999999999997</v>
      </c>
      <c r="AD74" s="100">
        <f>IF('Raw_Data_pt1.1'!AL76 = "", "", 'Raw_Data_pt1.1'!AL76)</f>
        <v>46.1</v>
      </c>
      <c r="AE74" s="99">
        <f>IF('Raw_Data_pt1.1'!AM76 = "", "", 'Raw_Data_pt1.1'!AM76)</f>
        <v>12</v>
      </c>
      <c r="AF74" s="100">
        <f>IF('Raw_Data_pt1.1'!AN76 = "", "", 'Raw_Data_pt1.1'!AN76)</f>
        <v>30</v>
      </c>
      <c r="AG74" s="100">
        <f>IF('Raw_Data_pt1.1'!AO76 = "", "", 'Raw_Data_pt1.1'!AO76)</f>
        <v>139</v>
      </c>
      <c r="AH74" s="100">
        <f>IF('Raw_Data_pt1.1'!AP76 = "", "", 'Raw_Data_pt1.1'!AP76)</f>
        <v>110</v>
      </c>
      <c r="AI74" s="99">
        <f>IF('Raw_Data_pt1.1'!AQ76 = "", "", 'Raw_Data_pt1.1'!AQ76)</f>
        <v>0.60299999999999998</v>
      </c>
      <c r="AJ74" s="100">
        <f>IF('Raw_Data_pt1.1'!AT76 = "", "", 'Raw_Data_pt1.1'!AT76)</f>
        <v>45.2</v>
      </c>
      <c r="AK74" s="99">
        <f>IF('Raw_Data_pt1.1'!AU76 = "", "", 'Raw_Data_pt1.1'!AU76)</f>
        <v>13.2</v>
      </c>
      <c r="AL74" s="100" t="str">
        <f>IF('Raw_Data_pt1.1'!AV76 = "", "", 'Raw_Data_pt1.1'!AV76)</f>
        <v/>
      </c>
      <c r="AM74" s="100" t="str">
        <f>IF('Raw_Data_pt1.1'!AW76 = "", "", 'Raw_Data_pt1.1'!AW76)</f>
        <v/>
      </c>
      <c r="AN74" s="100" t="str">
        <f>IF('Raw_Data_pt1.1'!AX76 = "", "", 'Raw_Data_pt1.1'!AX76)</f>
        <v/>
      </c>
      <c r="AO74" s="99" t="str">
        <f>IF('Raw_Data_pt1.1'!AY76 = "", "", 'Raw_Data_pt1.1'!AY76)</f>
        <v/>
      </c>
      <c r="AP74" s="100" t="str">
        <f>IF('Raw_Data_pt1.1'!BB76 = "", "", 'Raw_Data_pt1.1'!BB76)</f>
        <v/>
      </c>
      <c r="AQ74" s="100" t="str">
        <f>IF('Raw_Data_pt1.1'!BC76 = "", "", 'Raw_Data_pt1.1'!BC76)</f>
        <v/>
      </c>
      <c r="AR74" s="102" t="str">
        <f>IF('Raw_Data_pt1.1'!BR76 = "", "", 'Raw_Data_pt1.1'!BR76)</f>
        <v/>
      </c>
      <c r="AS74" s="99" t="str">
        <f>IF('Raw_Data_pt1.1'!BS76 = "", "", 'Raw_Data_pt1.1'!BS76)</f>
        <v/>
      </c>
      <c r="AT74" s="100" t="str">
        <f>IF('Raw_Data_pt1.1'!CA76 = "", "", 'Raw_Data_pt1.1'!CA76)</f>
        <v/>
      </c>
      <c r="AU74" s="99" t="str">
        <f>IF('Raw_Data_pt1.1'!CB76 = "", "", 'Raw_Data_pt1.1'!CB76)</f>
        <v/>
      </c>
      <c r="AV74" s="100" t="str">
        <f>IF('Raw_Data_pt1.1'!CJ76 = "", "", 'Raw_Data_pt1.1'!CJ76)</f>
        <v/>
      </c>
      <c r="AW74" s="99" t="str">
        <f>IF('Raw_Data_pt1.1'!CK76 = "", "", 'Raw_Data_pt1.1'!CK76)</f>
        <v/>
      </c>
      <c r="AX74" s="100" t="str">
        <f>IF('Raw_Data_pt1.1'!BV76 = "", "", 'Raw_Data_pt1.1'!BV76)</f>
        <v/>
      </c>
      <c r="AY74" s="100" t="str">
        <f>IF('Raw_Data_pt1.1'!CE76 = "", "", 'Raw_Data_pt1.1'!CE76)</f>
        <v/>
      </c>
      <c r="AZ74" s="100" t="str">
        <f>IF('Raw_Data_pt1.1'!CN76 = "", "", 'Raw_Data_pt1.1'!CN76)</f>
        <v/>
      </c>
      <c r="BA74" s="100" t="e">
        <f t="shared" si="272"/>
        <v>#VALUE!</v>
      </c>
      <c r="BB74" s="100" t="e">
        <f t="shared" si="273"/>
        <v>#VALUE!</v>
      </c>
      <c r="BC74" s="99" t="e">
        <f t="shared" si="274"/>
        <v>#VALUE!</v>
      </c>
    </row>
    <row r="75" spans="1:55">
      <c r="A75" s="99">
        <f t="shared" si="300"/>
        <v>15</v>
      </c>
      <c r="B75" s="127" t="str">
        <f>B74</f>
        <v>BAQ</v>
      </c>
      <c r="C75" s="100">
        <f t="shared" si="301"/>
        <v>1</v>
      </c>
      <c r="D75" s="99">
        <f t="shared" si="302"/>
        <v>0</v>
      </c>
      <c r="E75" s="101">
        <f t="shared" si="303"/>
        <v>1.1000000000000001</v>
      </c>
      <c r="F75" s="3">
        <f t="shared" si="303"/>
        <v>2023</v>
      </c>
      <c r="G75" s="1">
        <f t="shared" si="289"/>
        <v>1</v>
      </c>
      <c r="H75" s="1">
        <f t="shared" si="290"/>
        <v>18</v>
      </c>
      <c r="I75" s="1">
        <f t="shared" si="291"/>
        <v>0</v>
      </c>
      <c r="J75" s="1">
        <f t="shared" si="292"/>
        <v>0</v>
      </c>
      <c r="K75" s="1">
        <f t="shared" si="293"/>
        <v>0</v>
      </c>
      <c r="L75" s="3">
        <f t="shared" si="294"/>
        <v>0</v>
      </c>
      <c r="M75" s="1">
        <f t="shared" si="295"/>
        <v>0</v>
      </c>
      <c r="N75" s="1">
        <f t="shared" si="296"/>
        <v>0</v>
      </c>
      <c r="O75" s="1">
        <f t="shared" si="297"/>
        <v>0</v>
      </c>
      <c r="P75" s="1">
        <f t="shared" si="298"/>
        <v>0</v>
      </c>
      <c r="Q75" s="2">
        <f t="shared" si="299"/>
        <v>0</v>
      </c>
      <c r="R75" s="100">
        <f t="shared" si="304"/>
        <v>5</v>
      </c>
      <c r="S75" s="100">
        <f t="shared" si="305"/>
        <v>1</v>
      </c>
      <c r="T75" s="100">
        <f t="shared" si="306"/>
        <v>2002</v>
      </c>
      <c r="U75" s="100">
        <f t="shared" si="307"/>
        <v>2</v>
      </c>
      <c r="V75" s="100">
        <f>V72</f>
        <v>0</v>
      </c>
      <c r="W75" s="100">
        <f t="shared" si="308"/>
        <v>1</v>
      </c>
      <c r="X75" s="99">
        <f t="shared" si="309"/>
        <v>1</v>
      </c>
      <c r="Y75" s="101">
        <v>1</v>
      </c>
      <c r="Z75" s="100">
        <f>IF('Raw_Data_pt1.1'!AF77 = "", "", 'Raw_Data_pt1.1'!AF77)</f>
        <v>28</v>
      </c>
      <c r="AA75" s="100">
        <f>IF('Raw_Data_pt1.1'!AG77 = "", "", 'Raw_Data_pt1.1'!AG77)</f>
        <v>154</v>
      </c>
      <c r="AB75" s="100">
        <f>IF('Raw_Data_pt1.1'!AH77 = "", "", 'Raw_Data_pt1.1'!AH77)</f>
        <v>195</v>
      </c>
      <c r="AC75" s="99">
        <f>IF('Raw_Data_pt1.1'!AI77 = "", "", 'Raw_Data_pt1.1'!AI77)</f>
        <v>0.56000000000000005</v>
      </c>
      <c r="AD75" s="100">
        <f>IF('Raw_Data_pt1.1'!AL77 = "", "", 'Raw_Data_pt1.1'!AL77)</f>
        <v>47.5</v>
      </c>
      <c r="AE75" s="99">
        <f>IF('Raw_Data_pt1.1'!AM77 = "", "", 'Raw_Data_pt1.1'!AM77)</f>
        <v>11.1</v>
      </c>
      <c r="AF75" s="100">
        <f>IF('Raw_Data_pt1.1'!AN77 = "", "", 'Raw_Data_pt1.1'!AN77)</f>
        <v>28</v>
      </c>
      <c r="AG75" s="100">
        <f>IF('Raw_Data_pt1.1'!AO77 = "", "", 'Raw_Data_pt1.1'!AO77)</f>
        <v>154</v>
      </c>
      <c r="AH75" s="100">
        <f>IF('Raw_Data_pt1.1'!AP77 = "", "", 'Raw_Data_pt1.1'!AP77)</f>
        <v>152</v>
      </c>
      <c r="AI75" s="99">
        <f>IF('Raw_Data_pt1.1'!AQ77 = "", "", 'Raw_Data_pt1.1'!AQ77)</f>
        <v>0.56000000000000005</v>
      </c>
      <c r="AJ75" s="100">
        <f>IF('Raw_Data_pt1.1'!AT77 = "", "", 'Raw_Data_pt1.1'!AT77)</f>
        <v>46.1</v>
      </c>
      <c r="AK75" s="99">
        <f>IF('Raw_Data_pt1.1'!AU77 = "", "", 'Raw_Data_pt1.1'!AU77)</f>
        <v>11.6</v>
      </c>
      <c r="AL75" s="100" t="str">
        <f>IF('Raw_Data_pt1.1'!AV77 = "", "", 'Raw_Data_pt1.1'!AV77)</f>
        <v/>
      </c>
      <c r="AM75" s="100" t="str">
        <f>IF('Raw_Data_pt1.1'!AW77 = "", "", 'Raw_Data_pt1.1'!AW77)</f>
        <v/>
      </c>
      <c r="AN75" s="100" t="str">
        <f>IF('Raw_Data_pt1.1'!AX77 = "", "", 'Raw_Data_pt1.1'!AX77)</f>
        <v/>
      </c>
      <c r="AO75" s="99" t="str">
        <f>IF('Raw_Data_pt1.1'!AY77 = "", "", 'Raw_Data_pt1.1'!AY77)</f>
        <v/>
      </c>
      <c r="AP75" s="100" t="str">
        <f>IF('Raw_Data_pt1.1'!BB77 = "", "", 'Raw_Data_pt1.1'!BB77)</f>
        <v/>
      </c>
      <c r="AQ75" s="100" t="str">
        <f>IF('Raw_Data_pt1.1'!BC77 = "", "", 'Raw_Data_pt1.1'!BC77)</f>
        <v/>
      </c>
      <c r="AR75" s="102" t="str">
        <f>IF('Raw_Data_pt1.1'!BR77 = "", "", 'Raw_Data_pt1.1'!BR77)</f>
        <v/>
      </c>
      <c r="AS75" s="99" t="str">
        <f>IF('Raw_Data_pt1.1'!BS77 = "", "", 'Raw_Data_pt1.1'!BS77)</f>
        <v/>
      </c>
      <c r="AT75" s="100" t="str">
        <f>IF('Raw_Data_pt1.1'!CA77 = "", "", 'Raw_Data_pt1.1'!CA77)</f>
        <v/>
      </c>
      <c r="AU75" s="99" t="str">
        <f>IF('Raw_Data_pt1.1'!CB77 = "", "", 'Raw_Data_pt1.1'!CB77)</f>
        <v/>
      </c>
      <c r="AV75" s="100" t="str">
        <f>IF('Raw_Data_pt1.1'!CJ77 = "", "", 'Raw_Data_pt1.1'!CJ77)</f>
        <v/>
      </c>
      <c r="AW75" s="99" t="str">
        <f>IF('Raw_Data_pt1.1'!CK77 = "", "", 'Raw_Data_pt1.1'!CK77)</f>
        <v/>
      </c>
      <c r="AX75" s="100" t="str">
        <f>IF('Raw_Data_pt1.1'!BV77 = "", "", 'Raw_Data_pt1.1'!BV77)</f>
        <v/>
      </c>
      <c r="AY75" s="100" t="str">
        <f>IF('Raw_Data_pt1.1'!CE77 = "", "", 'Raw_Data_pt1.1'!CE77)</f>
        <v/>
      </c>
      <c r="AZ75" s="100" t="str">
        <f>IF('Raw_Data_pt1.1'!CN77 = "", "", 'Raw_Data_pt1.1'!CN77)</f>
        <v/>
      </c>
      <c r="BA75" s="100" t="e">
        <f t="shared" si="272"/>
        <v>#VALUE!</v>
      </c>
      <c r="BB75" s="100" t="e">
        <f t="shared" si="273"/>
        <v>#VALUE!</v>
      </c>
      <c r="BC75" s="99" t="e">
        <f t="shared" si="274"/>
        <v>#VALUE!</v>
      </c>
    </row>
    <row r="76" spans="1:55" s="92" customFormat="1">
      <c r="A76" s="95">
        <f t="shared" si="300"/>
        <v>15</v>
      </c>
      <c r="B76" s="126" t="str">
        <f>B75</f>
        <v>BAQ</v>
      </c>
      <c r="C76" s="96">
        <f t="shared" si="301"/>
        <v>1</v>
      </c>
      <c r="D76" s="95">
        <f t="shared" si="302"/>
        <v>0</v>
      </c>
      <c r="E76" s="97">
        <f t="shared" si="303"/>
        <v>1.1000000000000001</v>
      </c>
      <c r="F76" s="6">
        <f t="shared" si="303"/>
        <v>2023</v>
      </c>
      <c r="G76" s="5">
        <f t="shared" si="289"/>
        <v>1</v>
      </c>
      <c r="H76" s="5">
        <f t="shared" si="290"/>
        <v>18</v>
      </c>
      <c r="I76" s="5">
        <f t="shared" si="291"/>
        <v>0</v>
      </c>
      <c r="J76" s="5">
        <f t="shared" si="292"/>
        <v>0</v>
      </c>
      <c r="K76" s="5">
        <f t="shared" si="293"/>
        <v>0</v>
      </c>
      <c r="L76" s="6">
        <f t="shared" si="294"/>
        <v>0</v>
      </c>
      <c r="M76" s="5">
        <f t="shared" si="295"/>
        <v>0</v>
      </c>
      <c r="N76" s="5">
        <f t="shared" si="296"/>
        <v>0</v>
      </c>
      <c r="O76" s="5">
        <f t="shared" si="297"/>
        <v>0</v>
      </c>
      <c r="P76" s="5">
        <f t="shared" si="298"/>
        <v>0</v>
      </c>
      <c r="Q76" s="4">
        <f t="shared" si="299"/>
        <v>0</v>
      </c>
      <c r="R76" s="96">
        <f t="shared" si="304"/>
        <v>5</v>
      </c>
      <c r="S76" s="96">
        <f t="shared" si="305"/>
        <v>1</v>
      </c>
      <c r="T76" s="96">
        <f t="shared" si="306"/>
        <v>2002</v>
      </c>
      <c r="U76" s="96">
        <f t="shared" si="307"/>
        <v>2</v>
      </c>
      <c r="V76" s="125">
        <f>V72</f>
        <v>0</v>
      </c>
      <c r="W76" s="96">
        <f t="shared" si="308"/>
        <v>1</v>
      </c>
      <c r="X76" s="95">
        <f t="shared" si="309"/>
        <v>1</v>
      </c>
      <c r="Y76" s="97">
        <v>1</v>
      </c>
      <c r="Z76" s="96">
        <f>IF('Raw_Data_pt1.1'!AF78 = "", "", 'Raw_Data_pt1.1'!AF78)</f>
        <v>29</v>
      </c>
      <c r="AA76" s="96">
        <f>IF('Raw_Data_pt1.1'!AG78 = "", "", 'Raw_Data_pt1.1'!AG78)</f>
        <v>148</v>
      </c>
      <c r="AB76" s="96">
        <f>IF('Raw_Data_pt1.1'!AH78 = "", "", 'Raw_Data_pt1.1'!AH78)</f>
        <v>152</v>
      </c>
      <c r="AC76" s="95">
        <f>IF('Raw_Data_pt1.1'!AI78 = "", "", 'Raw_Data_pt1.1'!AI78)</f>
        <v>0.57799999999999996</v>
      </c>
      <c r="AD76" s="96">
        <f>IF('Raw_Data_pt1.1'!AL78 = "", "", 'Raw_Data_pt1.1'!AL78)</f>
        <v>46.1</v>
      </c>
      <c r="AE76" s="95">
        <f>IF('Raw_Data_pt1.1'!AM78 = "", "", 'Raw_Data_pt1.1'!AM78)</f>
        <v>13.1</v>
      </c>
      <c r="AF76" s="96">
        <f>IF('Raw_Data_pt1.1'!AN78 = "", "", 'Raw_Data_pt1.1'!AN78)</f>
        <v>28</v>
      </c>
      <c r="AG76" s="96">
        <f>IF('Raw_Data_pt1.1'!AO78 = "", "", 'Raw_Data_pt1.1'!AO78)</f>
        <v>157</v>
      </c>
      <c r="AH76" s="96">
        <f>IF('Raw_Data_pt1.1'!AP78 = "", "", 'Raw_Data_pt1.1'!AP78)</f>
        <v>232</v>
      </c>
      <c r="AI76" s="95">
        <f>IF('Raw_Data_pt1.1'!AQ78 = "", "", 'Raw_Data_pt1.1'!AQ78)</f>
        <v>0.55200000000000005</v>
      </c>
      <c r="AJ76" s="96">
        <f>IF('Raw_Data_pt1.1'!AT78 = "", "", 'Raw_Data_pt1.1'!AT78)</f>
        <v>46.1</v>
      </c>
      <c r="AK76" s="95">
        <f>IF('Raw_Data_pt1.1'!AU78 = "", "", 'Raw_Data_pt1.1'!AU78)</f>
        <v>14.5</v>
      </c>
      <c r="AL76" s="96" t="str">
        <f>IF('Raw_Data_pt1.1'!AV78 = "", "", 'Raw_Data_pt1.1'!AV78)</f>
        <v/>
      </c>
      <c r="AM76" s="96" t="str">
        <f>IF('Raw_Data_pt1.1'!AW78 = "", "", 'Raw_Data_pt1.1'!AW78)</f>
        <v/>
      </c>
      <c r="AN76" s="96" t="str">
        <f>IF('Raw_Data_pt1.1'!AX78 = "", "", 'Raw_Data_pt1.1'!AX78)</f>
        <v/>
      </c>
      <c r="AO76" s="95" t="str">
        <f>IF('Raw_Data_pt1.1'!AY78 = "", "", 'Raw_Data_pt1.1'!AY78)</f>
        <v/>
      </c>
      <c r="AP76" s="96" t="str">
        <f>IF('Raw_Data_pt1.1'!BB78 = "", "", 'Raw_Data_pt1.1'!BB78)</f>
        <v/>
      </c>
      <c r="AQ76" s="96" t="str">
        <f>IF('Raw_Data_pt1.1'!BC78 = "", "", 'Raw_Data_pt1.1'!BC78)</f>
        <v/>
      </c>
      <c r="AR76" s="98" t="str">
        <f>IF('Raw_Data_pt1.1'!BR78 = "", "", 'Raw_Data_pt1.1'!BR78)</f>
        <v/>
      </c>
      <c r="AS76" s="95" t="str">
        <f>IF('Raw_Data_pt1.1'!BS78 = "", "", 'Raw_Data_pt1.1'!BS78)</f>
        <v/>
      </c>
      <c r="AT76" s="96" t="str">
        <f>IF('Raw_Data_pt1.1'!CA78 = "", "", 'Raw_Data_pt1.1'!CA78)</f>
        <v/>
      </c>
      <c r="AU76" s="95" t="str">
        <f>IF('Raw_Data_pt1.1'!CB78 = "", "", 'Raw_Data_pt1.1'!CB78)</f>
        <v/>
      </c>
      <c r="AV76" s="96" t="str">
        <f>IF('Raw_Data_pt1.1'!CJ78 = "", "", 'Raw_Data_pt1.1'!CJ78)</f>
        <v/>
      </c>
      <c r="AW76" s="95" t="str">
        <f>IF('Raw_Data_pt1.1'!CK78 = "", "", 'Raw_Data_pt1.1'!CK78)</f>
        <v/>
      </c>
      <c r="AX76" s="96" t="str">
        <f>IF('Raw_Data_pt1.1'!BV78 = "", "", 'Raw_Data_pt1.1'!BV78)</f>
        <v/>
      </c>
      <c r="AY76" s="96" t="str">
        <f>IF('Raw_Data_pt1.1'!CE78 = "", "", 'Raw_Data_pt1.1'!CE78)</f>
        <v/>
      </c>
      <c r="AZ76" s="96" t="str">
        <f>IF('Raw_Data_pt1.1'!CN78 = "", "", 'Raw_Data_pt1.1'!CN78)</f>
        <v/>
      </c>
      <c r="BA76" s="96" t="e">
        <f t="shared" si="272"/>
        <v>#VALUE!</v>
      </c>
      <c r="BB76" s="96" t="e">
        <f t="shared" si="273"/>
        <v>#VALUE!</v>
      </c>
      <c r="BC76" s="95" t="e">
        <f t="shared" si="274"/>
        <v>#VALUE!</v>
      </c>
    </row>
    <row r="77" spans="1:55">
      <c r="A77" s="99">
        <f>'Raw_Data_pt1.1'!A79</f>
        <v>16</v>
      </c>
      <c r="B77" s="127" t="str">
        <f>'Raw_Data_pt1.1'!B79</f>
        <v>BAR</v>
      </c>
      <c r="C77" s="100">
        <f>IF('Raw_Data_pt1.1'!D79 = "",0, IF('Raw_Data_pt1.1'!D79 = "Y", 1, 0))</f>
        <v>1</v>
      </c>
      <c r="D77" s="99">
        <f>IF('Raw_Data_pt1.1'!E79 = "", 0, IF('Raw_Data_pt1.1'!E79 = "Y", 1, 0))</f>
        <v>1</v>
      </c>
      <c r="E77" s="101">
        <v>1.1000000000000001</v>
      </c>
      <c r="F77" s="69">
        <f>'Raw_Data_pt1.1'!F79</f>
        <v>2023</v>
      </c>
      <c r="G77" s="26">
        <f>'Raw_Data_pt1.1'!G79</f>
        <v>2</v>
      </c>
      <c r="H77" s="26">
        <f>'Raw_Data_pt1.1'!H79</f>
        <v>2</v>
      </c>
      <c r="I77" s="26">
        <f>'Raw_Data_pt1.1'!I79</f>
        <v>0</v>
      </c>
      <c r="J77" s="26">
        <f>'Raw_Data_pt1.1'!J79</f>
        <v>0</v>
      </c>
      <c r="K77" s="26">
        <f>'Raw_Data_pt1.1'!K79</f>
        <v>0</v>
      </c>
      <c r="L77" s="69">
        <f>'Raw_Data_pt1.1'!L79</f>
        <v>2023</v>
      </c>
      <c r="M77" s="26">
        <f>'Raw_Data_pt1.1'!M79</f>
        <v>2</v>
      </c>
      <c r="N77" s="26">
        <f>'Raw_Data_pt1.1'!N79</f>
        <v>8</v>
      </c>
      <c r="O77" s="26">
        <f>'Raw_Data_pt1.1'!O79</f>
        <v>10</v>
      </c>
      <c r="P77" s="26">
        <f>'Raw_Data_pt1.1'!P79</f>
        <v>9</v>
      </c>
      <c r="Q77" s="25">
        <f>'Raw_Data_pt1.1'!Q79</f>
        <v>5</v>
      </c>
      <c r="R77" s="100">
        <f>IF('Raw_Data_pt1.1'!R79 = "", 0, 'Raw_Data_pt1.1'!R79)</f>
        <v>5</v>
      </c>
      <c r="S77" s="100">
        <f>IF(R77 = "",0, VLOOKUP(R77, Key!$A$23:$D$35, 4, FALSE))</f>
        <v>1</v>
      </c>
      <c r="T77" s="100">
        <f>IF('Raw_Data_pt1.1'!S79 = "", 0, 'Raw_Data_pt1.1'!S79)</f>
        <v>1987</v>
      </c>
      <c r="U77" s="100">
        <f>IF('Raw_Data_pt1.1'!U79 = "", 0, IF('Raw_Data_pt1.1'!U79 = "F", 1, IF('Raw_Data_pt1.1'!U79 = "M", 2, 3)))</f>
        <v>1</v>
      </c>
      <c r="V77" s="100">
        <f>IF(L77=0,0,IF(M77&gt;R77,L77-T77,L77-T77-1))</f>
        <v>35</v>
      </c>
      <c r="W77" s="100">
        <f>IF('Raw_Data_pt1.1'!Y79 = "", 0, VLOOKUP('Raw_Data_pt1.1'!Y79, Key!$A$2:$C$20, 3, TRUE))</f>
        <v>3</v>
      </c>
      <c r="X77" s="99">
        <f>IF('Raw_Data_pt1.1'!AC79 = "", 0, IF('Raw_Data_pt1.1'!AC79 = "P", 1, 0))</f>
        <v>1</v>
      </c>
      <c r="Y77" s="101">
        <v>1</v>
      </c>
      <c r="Z77" s="100">
        <f>IF('Raw_Data_pt1.1'!AF79 = "", "", 'Raw_Data_pt1.1'!AF79)</f>
        <v>32</v>
      </c>
      <c r="AA77" s="100">
        <f>IF('Raw_Data_pt1.1'!AG79 = "", "", 'Raw_Data_pt1.1'!AG79)</f>
        <v>125</v>
      </c>
      <c r="AB77" s="100">
        <f>IF('Raw_Data_pt1.1'!AH79 = "", "", 'Raw_Data_pt1.1'!AH79)</f>
        <v>87</v>
      </c>
      <c r="AC77" s="99">
        <f>IF('Raw_Data_pt1.1'!AI79 = "", "", 'Raw_Data_pt1.1'!AI79)</f>
        <v>0.64180999999999999</v>
      </c>
      <c r="AD77" s="100">
        <f>IF('Raw_Data_pt1.1'!AL79 = "", "", 'Raw_Data_pt1.1'!AL79)</f>
        <v>48.1</v>
      </c>
      <c r="AE77" s="99">
        <f>IF('Raw_Data_pt1.1'!AM79 = "", "", 'Raw_Data_pt1.1'!AM79)</f>
        <v>8.1</v>
      </c>
      <c r="AF77" s="100">
        <f>IF('Raw_Data_pt1.1'!AN79 = "", "", 'Raw_Data_pt1.1'!AN79)</f>
        <v>31</v>
      </c>
      <c r="AG77" s="100">
        <f>IF('Raw_Data_pt1.1'!AO79 = "", "", 'Raw_Data_pt1.1'!AO79)</f>
        <v>133</v>
      </c>
      <c r="AH77" s="100">
        <f>IF('Raw_Data_pt1.1'!AP79 = "", "", 'Raw_Data_pt1.1'!AP79)</f>
        <v>35</v>
      </c>
      <c r="AI77" s="99">
        <f>IF('Raw_Data_pt1.1'!AQ79 = "", "", 'Raw_Data_pt1.1'!AQ79)</f>
        <v>0.62038000000000004</v>
      </c>
      <c r="AJ77" s="100">
        <f>IF('Raw_Data_pt1.1'!AT79 = "", "", 'Raw_Data_pt1.1'!AT79)</f>
        <v>47.2</v>
      </c>
      <c r="AK77" s="99">
        <f>IF('Raw_Data_pt1.1'!AU79 = "", "", 'Raw_Data_pt1.1'!AU79)</f>
        <v>12.7</v>
      </c>
      <c r="AL77" s="100">
        <f>IF('Raw_Data_pt1.1'!AV79 = "", "", 'Raw_Data_pt1.1'!AV79)</f>
        <v>30</v>
      </c>
      <c r="AM77" s="100">
        <f>IF('Raw_Data_pt1.1'!AW79 = "", "", 'Raw_Data_pt1.1'!AW79)</f>
        <v>137</v>
      </c>
      <c r="AN77" s="100">
        <f>IF('Raw_Data_pt1.1'!AX79 = "", "", 'Raw_Data_pt1.1'!AX79)</f>
        <v>107</v>
      </c>
      <c r="AO77" s="99">
        <f>IF('Raw_Data_pt1.1'!AY79 = "", "", 'Raw_Data_pt1.1'!AY79)</f>
        <v>0.60914000000000001</v>
      </c>
      <c r="AP77" s="100">
        <f>IF('Raw_Data_pt1.1'!BB79 = "", "", 'Raw_Data_pt1.1'!BB79)</f>
        <v>49.2</v>
      </c>
      <c r="AQ77" s="100">
        <f>IF('Raw_Data_pt1.1'!BC79 = "", "", 'Raw_Data_pt1.1'!BC79)</f>
        <v>11.6</v>
      </c>
      <c r="AR77" s="102">
        <f>IF('Raw_Data_pt1.1'!BR79 = "", "", 'Raw_Data_pt1.1'!BR79)</f>
        <v>20</v>
      </c>
      <c r="AS77" s="99">
        <f>IF('Raw_Data_pt1.1'!BS79 = "", "", 'Raw_Data_pt1.1'!BS79)</f>
        <v>128</v>
      </c>
      <c r="AT77" s="100">
        <f>IF('Raw_Data_pt1.1'!CA79 = "", "", 'Raw_Data_pt1.1'!CA79)</f>
        <v>20</v>
      </c>
      <c r="AU77" s="99">
        <f>IF('Raw_Data_pt1.1'!CB79 = "", "", 'Raw_Data_pt1.1'!CB79)</f>
        <v>128</v>
      </c>
      <c r="AV77" s="100">
        <f>IF('Raw_Data_pt1.1'!CJ79 = "", "", 'Raw_Data_pt1.1'!CJ79)</f>
        <v>20</v>
      </c>
      <c r="AW77" s="99">
        <f>IF('Raw_Data_pt1.1'!CK79 = "", "", 'Raw_Data_pt1.1'!CK79)</f>
        <v>128</v>
      </c>
      <c r="AX77" s="100">
        <f>IF('Raw_Data_pt1.1'!BV79 = "", "", 'Raw_Data_pt1.1'!BV79)</f>
        <v>535</v>
      </c>
      <c r="AY77" s="100">
        <f>IF('Raw_Data_pt1.1'!CE79 = "", "", 'Raw_Data_pt1.1'!CE79)</f>
        <v>609</v>
      </c>
      <c r="AZ77" s="100">
        <f>IF('Raw_Data_pt1.1'!CN79 = "", "", 'Raw_Data_pt1.1'!CN79)</f>
        <v>345</v>
      </c>
      <c r="BA77" s="100">
        <f t="shared" si="272"/>
        <v>0.15625</v>
      </c>
      <c r="BB77" s="100">
        <f t="shared" si="273"/>
        <v>0.15625</v>
      </c>
      <c r="BC77" s="99">
        <f t="shared" si="274"/>
        <v>0.15625</v>
      </c>
    </row>
    <row r="78" spans="1:55">
      <c r="A78" s="99">
        <f>A77</f>
        <v>16</v>
      </c>
      <c r="B78" s="127" t="str">
        <f>B77</f>
        <v>BAR</v>
      </c>
      <c r="C78" s="100">
        <f t="shared" ref="C78:X81" si="310">C77</f>
        <v>1</v>
      </c>
      <c r="D78" s="99">
        <f t="shared" si="310"/>
        <v>1</v>
      </c>
      <c r="E78" s="101">
        <f t="shared" si="310"/>
        <v>1.1000000000000001</v>
      </c>
      <c r="F78" s="3">
        <f>F77</f>
        <v>2023</v>
      </c>
      <c r="G78" s="1">
        <f t="shared" ref="G78:G81" si="311">G77</f>
        <v>2</v>
      </c>
      <c r="H78" s="1">
        <f t="shared" ref="H78:H81" si="312">H77</f>
        <v>2</v>
      </c>
      <c r="I78" s="1">
        <f t="shared" ref="I78:I81" si="313">I77</f>
        <v>0</v>
      </c>
      <c r="J78" s="1">
        <f t="shared" ref="J78:J81" si="314">J77</f>
        <v>0</v>
      </c>
      <c r="K78" s="1">
        <f t="shared" ref="K78:K81" si="315">K77</f>
        <v>0</v>
      </c>
      <c r="L78" s="3">
        <f t="shared" ref="L78:L81" si="316">L77</f>
        <v>2023</v>
      </c>
      <c r="M78" s="1">
        <f t="shared" ref="M78:M81" si="317">M77</f>
        <v>2</v>
      </c>
      <c r="N78" s="1">
        <f t="shared" ref="N78:N81" si="318">N77</f>
        <v>8</v>
      </c>
      <c r="O78" s="1">
        <f t="shared" ref="O78:O81" si="319">O77</f>
        <v>10</v>
      </c>
      <c r="P78" s="1">
        <f t="shared" ref="P78:P81" si="320">P77</f>
        <v>9</v>
      </c>
      <c r="Q78" s="2">
        <f t="shared" ref="Q78:Q81" si="321">Q77</f>
        <v>5</v>
      </c>
      <c r="R78" s="100">
        <f t="shared" si="310"/>
        <v>5</v>
      </c>
      <c r="S78" s="100">
        <f t="shared" si="310"/>
        <v>1</v>
      </c>
      <c r="T78" s="100">
        <f t="shared" si="310"/>
        <v>1987</v>
      </c>
      <c r="U78" s="100">
        <f t="shared" si="310"/>
        <v>1</v>
      </c>
      <c r="V78" s="100">
        <f>V77</f>
        <v>35</v>
      </c>
      <c r="W78" s="100">
        <f t="shared" si="310"/>
        <v>3</v>
      </c>
      <c r="X78" s="99">
        <f t="shared" si="310"/>
        <v>1</v>
      </c>
      <c r="Y78" s="101">
        <v>1</v>
      </c>
      <c r="Z78" s="100">
        <f>IF('Raw_Data_pt1.1'!AF80 = "", "", 'Raw_Data_pt1.1'!AF80)</f>
        <v>31</v>
      </c>
      <c r="AA78" s="100">
        <f>IF('Raw_Data_pt1.1'!AG80 = "", "", 'Raw_Data_pt1.1'!AG80)</f>
        <v>135</v>
      </c>
      <c r="AB78" s="100">
        <f>IF('Raw_Data_pt1.1'!AH80 = "", "", 'Raw_Data_pt1.1'!AH80)</f>
        <v>112</v>
      </c>
      <c r="AC78" s="99">
        <f>IF('Raw_Data_pt1.1'!AI80 = "", "", 'Raw_Data_pt1.1'!AI80)</f>
        <v>0.61375999999999997</v>
      </c>
      <c r="AD78" s="100">
        <f>IF('Raw_Data_pt1.1'!AL80 = "", "", 'Raw_Data_pt1.1'!AL80)</f>
        <v>48.7</v>
      </c>
      <c r="AE78" s="99">
        <f>IF('Raw_Data_pt1.1'!AM80 = "", "", 'Raw_Data_pt1.1'!AM80)</f>
        <v>10.9</v>
      </c>
      <c r="AF78" s="100">
        <f>IF('Raw_Data_pt1.1'!AN80 = "", "", 'Raw_Data_pt1.1'!AN80)</f>
        <v>31</v>
      </c>
      <c r="AG78" s="100">
        <f>IF('Raw_Data_pt1.1'!AO80 = "", "", 'Raw_Data_pt1.1'!AO80)</f>
        <v>135</v>
      </c>
      <c r="AH78" s="100">
        <f>IF('Raw_Data_pt1.1'!AP80 = "", "", 'Raw_Data_pt1.1'!AP80)</f>
        <v>140</v>
      </c>
      <c r="AI78" s="99">
        <f>IF('Raw_Data_pt1.1'!AQ80 = "", "", 'Raw_Data_pt1.1'!AQ80)</f>
        <v>0.61436999999999997</v>
      </c>
      <c r="AJ78" s="100">
        <f>IF('Raw_Data_pt1.1'!AT80 = "", "", 'Raw_Data_pt1.1'!AT80)</f>
        <v>46.9</v>
      </c>
      <c r="AK78" s="99">
        <f>IF('Raw_Data_pt1.1'!AU80 = "", "", 'Raw_Data_pt1.1'!AU80)</f>
        <v>11.8</v>
      </c>
      <c r="AL78" s="100">
        <f>IF('Raw_Data_pt1.1'!AV80 = "", "", 'Raw_Data_pt1.1'!AV80)</f>
        <v>30</v>
      </c>
      <c r="AM78" s="100">
        <f>IF('Raw_Data_pt1.1'!AW80 = "", "", 'Raw_Data_pt1.1'!AW80)</f>
        <v>141</v>
      </c>
      <c r="AN78" s="100">
        <f>IF('Raw_Data_pt1.1'!AX80 = "", "", 'Raw_Data_pt1.1'!AX80)</f>
        <v>140</v>
      </c>
      <c r="AO78" s="99">
        <f>IF('Raw_Data_pt1.1'!AY80 = "", "", 'Raw_Data_pt1.1'!AY80)</f>
        <v>0.59674000000000005</v>
      </c>
      <c r="AP78" s="100">
        <f>IF('Raw_Data_pt1.1'!BB80 = "", "", 'Raw_Data_pt1.1'!BB80)</f>
        <v>50.7</v>
      </c>
      <c r="AQ78" s="100">
        <f>IF('Raw_Data_pt1.1'!BC80 = "", "", 'Raw_Data_pt1.1'!BC80)</f>
        <v>10.9</v>
      </c>
      <c r="AR78" s="102">
        <f>IF('Raw_Data_pt1.1'!BR80 = "", "", 'Raw_Data_pt1.1'!BR80)</f>
        <v>27</v>
      </c>
      <c r="AS78" s="99">
        <f>IF('Raw_Data_pt1.1'!BS80 = "", "", 'Raw_Data_pt1.1'!BS80)</f>
        <v>128</v>
      </c>
      <c r="AT78" s="100">
        <f>IF('Raw_Data_pt1.1'!CA80 = "", "", 'Raw_Data_pt1.1'!CA80)</f>
        <v>20</v>
      </c>
      <c r="AU78" s="99">
        <f>IF('Raw_Data_pt1.1'!CB80 = "", "", 'Raw_Data_pt1.1'!CB80)</f>
        <v>128</v>
      </c>
      <c r="AV78" s="100">
        <f>IF('Raw_Data_pt1.1'!CJ80 = "", "", 'Raw_Data_pt1.1'!CJ80)</f>
        <v>29</v>
      </c>
      <c r="AW78" s="99">
        <f>IF('Raw_Data_pt1.1'!CK80 = "", "", 'Raw_Data_pt1.1'!CK80)</f>
        <v>128</v>
      </c>
      <c r="AX78" s="100">
        <f>IF('Raw_Data_pt1.1'!BV80 = "", "", 'Raw_Data_pt1.1'!BV80)</f>
        <v>412</v>
      </c>
      <c r="AY78" s="100">
        <f>IF('Raw_Data_pt1.1'!CE80 = "", "", 'Raw_Data_pt1.1'!CE80)</f>
        <v>658</v>
      </c>
      <c r="AZ78" s="100">
        <f>IF('Raw_Data_pt1.1'!CN80 = "", "", 'Raw_Data_pt1.1'!CN80)</f>
        <v>482</v>
      </c>
      <c r="BA78" s="100">
        <f t="shared" si="272"/>
        <v>0.2109375</v>
      </c>
      <c r="BB78" s="100">
        <f t="shared" si="273"/>
        <v>0.15625</v>
      </c>
      <c r="BC78" s="99">
        <f t="shared" si="274"/>
        <v>0.2265625</v>
      </c>
    </row>
    <row r="79" spans="1:55">
      <c r="A79" s="99">
        <f t="shared" ref="A79:A81" si="322">A78</f>
        <v>16</v>
      </c>
      <c r="B79" s="127" t="str">
        <f>B78</f>
        <v>BAR</v>
      </c>
      <c r="C79" s="100">
        <f t="shared" si="310"/>
        <v>1</v>
      </c>
      <c r="D79" s="99">
        <f t="shared" si="310"/>
        <v>1</v>
      </c>
      <c r="E79" s="101">
        <f t="shared" si="310"/>
        <v>1.1000000000000001</v>
      </c>
      <c r="F79" s="3">
        <f t="shared" si="310"/>
        <v>2023</v>
      </c>
      <c r="G79" s="1">
        <f t="shared" si="311"/>
        <v>2</v>
      </c>
      <c r="H79" s="1">
        <f t="shared" si="312"/>
        <v>2</v>
      </c>
      <c r="I79" s="1">
        <f t="shared" si="313"/>
        <v>0</v>
      </c>
      <c r="J79" s="1">
        <f t="shared" si="314"/>
        <v>0</v>
      </c>
      <c r="K79" s="1">
        <f t="shared" si="315"/>
        <v>0</v>
      </c>
      <c r="L79" s="3">
        <f t="shared" si="316"/>
        <v>2023</v>
      </c>
      <c r="M79" s="1">
        <f t="shared" si="317"/>
        <v>2</v>
      </c>
      <c r="N79" s="1">
        <f t="shared" si="318"/>
        <v>8</v>
      </c>
      <c r="O79" s="1">
        <f t="shared" si="319"/>
        <v>10</v>
      </c>
      <c r="P79" s="1">
        <f t="shared" si="320"/>
        <v>9</v>
      </c>
      <c r="Q79" s="2">
        <f t="shared" si="321"/>
        <v>5</v>
      </c>
      <c r="R79" s="100">
        <f t="shared" si="310"/>
        <v>5</v>
      </c>
      <c r="S79" s="100">
        <f t="shared" si="310"/>
        <v>1</v>
      </c>
      <c r="T79" s="100">
        <f t="shared" si="310"/>
        <v>1987</v>
      </c>
      <c r="U79" s="100">
        <f t="shared" si="310"/>
        <v>1</v>
      </c>
      <c r="V79" s="100">
        <f>V77</f>
        <v>35</v>
      </c>
      <c r="W79" s="100">
        <f t="shared" si="310"/>
        <v>3</v>
      </c>
      <c r="X79" s="99">
        <f t="shared" si="310"/>
        <v>1</v>
      </c>
      <c r="Y79" s="101">
        <v>1</v>
      </c>
      <c r="Z79" s="100">
        <f>IF('Raw_Data_pt1.1'!AF81 = "", "", 'Raw_Data_pt1.1'!AF81)</f>
        <v>31</v>
      </c>
      <c r="AA79" s="100">
        <f>IF('Raw_Data_pt1.1'!AG81 = "", "", 'Raw_Data_pt1.1'!AG81)</f>
        <v>136</v>
      </c>
      <c r="AB79" s="100">
        <f>IF('Raw_Data_pt1.1'!AH81 = "", "", 'Raw_Data_pt1.1'!AH81)</f>
        <v>182</v>
      </c>
      <c r="AC79" s="99">
        <f>IF('Raw_Data_pt1.1'!AI81 = "", "", 'Raw_Data_pt1.1'!AI81)</f>
        <v>0.61131000000000002</v>
      </c>
      <c r="AD79" s="100">
        <f>IF('Raw_Data_pt1.1'!AL81 = "", "", 'Raw_Data_pt1.1'!AL81)</f>
        <v>48.1</v>
      </c>
      <c r="AE79" s="99">
        <f>IF('Raw_Data_pt1.1'!AM81 = "", "", 'Raw_Data_pt1.1'!AM81)</f>
        <v>11.6</v>
      </c>
      <c r="AF79" s="100">
        <f>IF('Raw_Data_pt1.1'!AN81 = "", "", 'Raw_Data_pt1.1'!AN81)</f>
        <v>32</v>
      </c>
      <c r="AG79" s="100">
        <f>IF('Raw_Data_pt1.1'!AO81 = "", "", 'Raw_Data_pt1.1'!AO81)</f>
        <v>126</v>
      </c>
      <c r="AH79" s="100">
        <f>IF('Raw_Data_pt1.1'!AP81 = "", "", 'Raw_Data_pt1.1'!AP81)</f>
        <v>33</v>
      </c>
      <c r="AI79" s="99">
        <f>IF('Raw_Data_pt1.1'!AQ81 = "", "", 'Raw_Data_pt1.1'!AQ81)</f>
        <v>0.64066000000000001</v>
      </c>
      <c r="AJ79" s="100">
        <f>IF('Raw_Data_pt1.1'!AT81 = "", "", 'Raw_Data_pt1.1'!AT81)</f>
        <v>48.7</v>
      </c>
      <c r="AK79" s="99">
        <f>IF('Raw_Data_pt1.1'!AU81 = "", "", 'Raw_Data_pt1.1'!AU81)</f>
        <v>10.8</v>
      </c>
      <c r="AL79" s="100">
        <f>IF('Raw_Data_pt1.1'!AV81 = "", "", 'Raw_Data_pt1.1'!AV81)</f>
        <v>30</v>
      </c>
      <c r="AM79" s="100">
        <f>IF('Raw_Data_pt1.1'!AW81 = "", "", 'Raw_Data_pt1.1'!AW81)</f>
        <v>140</v>
      </c>
      <c r="AN79" s="100">
        <f>IF('Raw_Data_pt1.1'!AX81 = "", "", 'Raw_Data_pt1.1'!AX81)</f>
        <v>195</v>
      </c>
      <c r="AO79" s="99">
        <f>IF('Raw_Data_pt1.1'!AY81 = "", "", 'Raw_Data_pt1.1'!AY81)</f>
        <v>0.60082000000000002</v>
      </c>
      <c r="AP79" s="100">
        <f>IF('Raw_Data_pt1.1'!BB81 = "", "", 'Raw_Data_pt1.1'!BB81)</f>
        <v>50.1</v>
      </c>
      <c r="AQ79" s="100">
        <f>IF('Raw_Data_pt1.1'!BC81 = "", "", 'Raw_Data_pt1.1'!BC81)</f>
        <v>10.8</v>
      </c>
      <c r="AR79" s="102">
        <f>IF('Raw_Data_pt1.1'!BR81 = "", "", 'Raw_Data_pt1.1'!BR81)</f>
        <v>26</v>
      </c>
      <c r="AS79" s="99">
        <f>IF('Raw_Data_pt1.1'!BS81 = "", "", 'Raw_Data_pt1.1'!BS81)</f>
        <v>128</v>
      </c>
      <c r="AT79" s="100">
        <f>IF('Raw_Data_pt1.1'!CA81 = "", "", 'Raw_Data_pt1.1'!CA81)</f>
        <v>20</v>
      </c>
      <c r="AU79" s="99">
        <f>IF('Raw_Data_pt1.1'!CB81 = "", "", 'Raw_Data_pt1.1'!CB81)</f>
        <v>128</v>
      </c>
      <c r="AV79" s="100">
        <f>IF('Raw_Data_pt1.1'!CJ81 = "", "", 'Raw_Data_pt1.1'!CJ81)</f>
        <v>31</v>
      </c>
      <c r="AW79" s="99">
        <f>IF('Raw_Data_pt1.1'!CK81 = "", "", 'Raw_Data_pt1.1'!CK81)</f>
        <v>128</v>
      </c>
      <c r="AX79" s="100">
        <f>IF('Raw_Data_pt1.1'!BV81 = "", "", 'Raw_Data_pt1.1'!BV81)</f>
        <v>507</v>
      </c>
      <c r="AY79" s="100">
        <f>IF('Raw_Data_pt1.1'!CE81 = "", "", 'Raw_Data_pt1.1'!CE81)</f>
        <v>642</v>
      </c>
      <c r="AZ79" s="100">
        <f>IF('Raw_Data_pt1.1'!CN81 = "", "", 'Raw_Data_pt1.1'!CN81)</f>
        <v>655</v>
      </c>
      <c r="BA79" s="100">
        <f t="shared" si="272"/>
        <v>0.203125</v>
      </c>
      <c r="BB79" s="100">
        <f t="shared" si="273"/>
        <v>0.15625</v>
      </c>
      <c r="BC79" s="99">
        <f t="shared" si="274"/>
        <v>0.2421875</v>
      </c>
    </row>
    <row r="80" spans="1:55">
      <c r="A80" s="99">
        <f t="shared" si="322"/>
        <v>16</v>
      </c>
      <c r="B80" s="127" t="str">
        <f>B79</f>
        <v>BAR</v>
      </c>
      <c r="C80" s="100">
        <f t="shared" si="310"/>
        <v>1</v>
      </c>
      <c r="D80" s="99">
        <f t="shared" si="310"/>
        <v>1</v>
      </c>
      <c r="E80" s="101">
        <f t="shared" si="310"/>
        <v>1.1000000000000001</v>
      </c>
      <c r="F80" s="3">
        <f t="shared" si="310"/>
        <v>2023</v>
      </c>
      <c r="G80" s="1">
        <f t="shared" si="311"/>
        <v>2</v>
      </c>
      <c r="H80" s="1">
        <f t="shared" si="312"/>
        <v>2</v>
      </c>
      <c r="I80" s="1">
        <f t="shared" si="313"/>
        <v>0</v>
      </c>
      <c r="J80" s="1">
        <f t="shared" si="314"/>
        <v>0</v>
      </c>
      <c r="K80" s="1">
        <f t="shared" si="315"/>
        <v>0</v>
      </c>
      <c r="L80" s="3">
        <f t="shared" si="316"/>
        <v>2023</v>
      </c>
      <c r="M80" s="1">
        <f t="shared" si="317"/>
        <v>2</v>
      </c>
      <c r="N80" s="1">
        <f t="shared" si="318"/>
        <v>8</v>
      </c>
      <c r="O80" s="1">
        <f t="shared" si="319"/>
        <v>10</v>
      </c>
      <c r="P80" s="1">
        <f t="shared" si="320"/>
        <v>9</v>
      </c>
      <c r="Q80" s="2">
        <f t="shared" si="321"/>
        <v>5</v>
      </c>
      <c r="R80" s="100">
        <f t="shared" si="310"/>
        <v>5</v>
      </c>
      <c r="S80" s="100">
        <f t="shared" si="310"/>
        <v>1</v>
      </c>
      <c r="T80" s="100">
        <f t="shared" si="310"/>
        <v>1987</v>
      </c>
      <c r="U80" s="100">
        <f t="shared" si="310"/>
        <v>1</v>
      </c>
      <c r="V80" s="100">
        <f>V77</f>
        <v>35</v>
      </c>
      <c r="W80" s="100">
        <f t="shared" si="310"/>
        <v>3</v>
      </c>
      <c r="X80" s="99">
        <f t="shared" si="310"/>
        <v>1</v>
      </c>
      <c r="Y80" s="101">
        <v>1</v>
      </c>
      <c r="Z80" s="100">
        <f>IF('Raw_Data_pt1.1'!AF82 = "", "", 'Raw_Data_pt1.1'!AF82)</f>
        <v>30</v>
      </c>
      <c r="AA80" s="100">
        <f>IF('Raw_Data_pt1.1'!AG82 = "", "", 'Raw_Data_pt1.1'!AG82)</f>
        <v>142</v>
      </c>
      <c r="AB80" s="100">
        <f>IF('Raw_Data_pt1.1'!AH82 = "", "", 'Raw_Data_pt1.1'!AH82)</f>
        <v>137</v>
      </c>
      <c r="AC80" s="99">
        <f>IF('Raw_Data_pt1.1'!AI82 = "", "", 'Raw_Data_pt1.1'!AI82)</f>
        <v>0.59399999999999997</v>
      </c>
      <c r="AD80" s="100">
        <f>IF('Raw_Data_pt1.1'!AL82 = "", "", 'Raw_Data_pt1.1'!AL82)</f>
        <v>48.1</v>
      </c>
      <c r="AE80" s="99">
        <f>IF('Raw_Data_pt1.1'!AM82 = "", "", 'Raw_Data_pt1.1'!AM82)</f>
        <v>9</v>
      </c>
      <c r="AF80" s="100">
        <f>IF('Raw_Data_pt1.1'!AN82 = "", "", 'Raw_Data_pt1.1'!AN82)</f>
        <v>32</v>
      </c>
      <c r="AG80" s="100">
        <f>IF('Raw_Data_pt1.1'!AO82 = "", "", 'Raw_Data_pt1.1'!AO82)</f>
        <v>128</v>
      </c>
      <c r="AH80" s="100">
        <f>IF('Raw_Data_pt1.1'!AP82 = "", "", 'Raw_Data_pt1.1'!AP82)</f>
        <v>36</v>
      </c>
      <c r="AI80" s="99">
        <f>IF('Raw_Data_pt1.1'!AQ82 = "", "", 'Raw_Data_pt1.1'!AQ82)</f>
        <v>0.63329000000000002</v>
      </c>
      <c r="AJ80" s="100">
        <f>IF('Raw_Data_pt1.1'!AT82 = "", "", 'Raw_Data_pt1.1'!AT82)</f>
        <v>49.2</v>
      </c>
      <c r="AK80" s="99">
        <f>IF('Raw_Data_pt1.1'!AU82 = "", "", 'Raw_Data_pt1.1'!AU82)</f>
        <v>11.8</v>
      </c>
      <c r="AL80" s="100">
        <f>IF('Raw_Data_pt1.1'!AV82 = "", "", 'Raw_Data_pt1.1'!AV82)</f>
        <v>29</v>
      </c>
      <c r="AM80" s="100">
        <f>IF('Raw_Data_pt1.1'!AW82 = "", "", 'Raw_Data_pt1.1'!AW82)</f>
        <v>146</v>
      </c>
      <c r="AN80" s="100">
        <f>IF('Raw_Data_pt1.1'!AX82 = "", "", 'Raw_Data_pt1.1'!AX82)</f>
        <v>163</v>
      </c>
      <c r="AO80" s="99">
        <f>IF('Raw_Data_pt1.1'!AY82 = "", "", 'Raw_Data_pt1.1'!AY82)</f>
        <v>0.58145999999999998</v>
      </c>
      <c r="AP80" s="100">
        <f>IF('Raw_Data_pt1.1'!BB82 = "", "", 'Raw_Data_pt1.1'!BB82)</f>
        <v>48.4</v>
      </c>
      <c r="AQ80" s="100">
        <f>IF('Raw_Data_pt1.1'!BC82 = "", "", 'Raw_Data_pt1.1'!BC82)</f>
        <v>10.9</v>
      </c>
      <c r="AR80" s="102">
        <f>IF('Raw_Data_pt1.1'!BR82 = "", "", 'Raw_Data_pt1.1'!BR82)</f>
        <v>25</v>
      </c>
      <c r="AS80" s="99">
        <f>IF('Raw_Data_pt1.1'!BS82 = "", "", 'Raw_Data_pt1.1'!BS82)</f>
        <v>128</v>
      </c>
      <c r="AT80" s="100">
        <f>IF('Raw_Data_pt1.1'!CA82 = "", "", 'Raw_Data_pt1.1'!CA82)</f>
        <v>25</v>
      </c>
      <c r="AU80" s="99">
        <f>IF('Raw_Data_pt1.1'!CB82 = "", "", 'Raw_Data_pt1.1'!CB82)</f>
        <v>128</v>
      </c>
      <c r="AV80" s="100">
        <f>IF('Raw_Data_pt1.1'!CJ82 = "", "", 'Raw_Data_pt1.1'!CJ82)</f>
        <v>29</v>
      </c>
      <c r="AW80" s="99">
        <f>IF('Raw_Data_pt1.1'!CK82 = "", "", 'Raw_Data_pt1.1'!CK82)</f>
        <v>128</v>
      </c>
      <c r="AX80" s="100">
        <f>IF('Raw_Data_pt1.1'!BV82 = "", "", 'Raw_Data_pt1.1'!BV82)</f>
        <v>587</v>
      </c>
      <c r="AY80" s="100">
        <f>IF('Raw_Data_pt1.1'!CE82 = "", "", 'Raw_Data_pt1.1'!CE82)</f>
        <v>565</v>
      </c>
      <c r="AZ80" s="100">
        <f>IF('Raw_Data_pt1.1'!CN82 = "", "", 'Raw_Data_pt1.1'!CN82)</f>
        <v>562</v>
      </c>
      <c r="BA80" s="100">
        <f t="shared" si="272"/>
        <v>0.1953125</v>
      </c>
      <c r="BB80" s="100">
        <f t="shared" si="273"/>
        <v>0.1953125</v>
      </c>
      <c r="BC80" s="99">
        <f t="shared" si="274"/>
        <v>0.2265625</v>
      </c>
    </row>
    <row r="81" spans="1:55" s="92" customFormat="1">
      <c r="A81" s="95">
        <f t="shared" si="322"/>
        <v>16</v>
      </c>
      <c r="B81" s="126" t="str">
        <f>B80</f>
        <v>BAR</v>
      </c>
      <c r="C81" s="96">
        <f t="shared" si="310"/>
        <v>1</v>
      </c>
      <c r="D81" s="95">
        <f t="shared" si="310"/>
        <v>1</v>
      </c>
      <c r="E81" s="97">
        <f t="shared" si="310"/>
        <v>1.1000000000000001</v>
      </c>
      <c r="F81" s="6">
        <f t="shared" si="310"/>
        <v>2023</v>
      </c>
      <c r="G81" s="5">
        <f t="shared" si="311"/>
        <v>2</v>
      </c>
      <c r="H81" s="5">
        <f t="shared" si="312"/>
        <v>2</v>
      </c>
      <c r="I81" s="5">
        <f t="shared" si="313"/>
        <v>0</v>
      </c>
      <c r="J81" s="5">
        <f t="shared" si="314"/>
        <v>0</v>
      </c>
      <c r="K81" s="5">
        <f t="shared" si="315"/>
        <v>0</v>
      </c>
      <c r="L81" s="6">
        <f t="shared" si="316"/>
        <v>2023</v>
      </c>
      <c r="M81" s="5">
        <f t="shared" si="317"/>
        <v>2</v>
      </c>
      <c r="N81" s="5">
        <f t="shared" si="318"/>
        <v>8</v>
      </c>
      <c r="O81" s="5">
        <f t="shared" si="319"/>
        <v>10</v>
      </c>
      <c r="P81" s="5">
        <f t="shared" si="320"/>
        <v>9</v>
      </c>
      <c r="Q81" s="4">
        <f t="shared" si="321"/>
        <v>5</v>
      </c>
      <c r="R81" s="96">
        <f t="shared" si="310"/>
        <v>5</v>
      </c>
      <c r="S81" s="96">
        <f t="shared" si="310"/>
        <v>1</v>
      </c>
      <c r="T81" s="96">
        <f t="shared" si="310"/>
        <v>1987</v>
      </c>
      <c r="U81" s="96">
        <f t="shared" si="310"/>
        <v>1</v>
      </c>
      <c r="V81" s="125">
        <f>V77</f>
        <v>35</v>
      </c>
      <c r="W81" s="96">
        <f t="shared" si="310"/>
        <v>3</v>
      </c>
      <c r="X81" s="95">
        <f t="shared" si="310"/>
        <v>1</v>
      </c>
      <c r="Y81" s="97">
        <v>1</v>
      </c>
      <c r="Z81" s="96">
        <f>IF('Raw_Data_pt1.1'!AF83 = "", "", 'Raw_Data_pt1.1'!AF83)</f>
        <v>30</v>
      </c>
      <c r="AA81" s="96">
        <f>IF('Raw_Data_pt1.1'!AG83 = "", "", 'Raw_Data_pt1.1'!AG83)</f>
        <v>143</v>
      </c>
      <c r="AB81" s="96">
        <f>IF('Raw_Data_pt1.1'!AH83 = "", "", 'Raw_Data_pt1.1'!AH83)</f>
        <v>185</v>
      </c>
      <c r="AC81" s="95">
        <f>IF('Raw_Data_pt1.1'!AI83 = "", "", 'Raw_Data_pt1.1'!AI83)</f>
        <v>0.59072000000000002</v>
      </c>
      <c r="AD81" s="96">
        <f>IF('Raw_Data_pt1.1'!AL83 = "", "", 'Raw_Data_pt1.1'!AL83)</f>
        <v>49.8</v>
      </c>
      <c r="AE81" s="95">
        <f>IF('Raw_Data_pt1.1'!AM83 = "", "", 'Raw_Data_pt1.1'!AM83)</f>
        <v>11.5</v>
      </c>
      <c r="AF81" s="96">
        <f>IF('Raw_Data_pt1.1'!AN83 = "", "", 'Raw_Data_pt1.1'!AN83)</f>
        <v>30</v>
      </c>
      <c r="AG81" s="96">
        <f>IF('Raw_Data_pt1.1'!AO83 = "", "", 'Raw_Data_pt1.1'!AO83)</f>
        <v>140</v>
      </c>
      <c r="AH81" s="96">
        <f>IF('Raw_Data_pt1.1'!AP83 = "", "", 'Raw_Data_pt1.1'!AP83)</f>
        <v>130</v>
      </c>
      <c r="AI81" s="95">
        <f>IF('Raw_Data_pt1.1'!AQ83 = "", "", 'Raw_Data_pt1.1'!AQ83)</f>
        <v>0.6</v>
      </c>
      <c r="AJ81" s="96">
        <f>IF('Raw_Data_pt1.1'!AT83 = "", "", 'Raw_Data_pt1.1'!AT83)</f>
        <v>48.4</v>
      </c>
      <c r="AK81" s="95">
        <f>IF('Raw_Data_pt1.1'!AU83 = "", "", 'Raw_Data_pt1.1'!AU83)</f>
        <v>11.6</v>
      </c>
      <c r="AL81" s="96">
        <f>IF('Raw_Data_pt1.1'!AV83 = "", "", 'Raw_Data_pt1.1'!AV83)</f>
        <v>30</v>
      </c>
      <c r="AM81" s="96">
        <f>IF('Raw_Data_pt1.1'!AW83 = "", "", 'Raw_Data_pt1.1'!AW83)</f>
        <v>140</v>
      </c>
      <c r="AN81" s="96">
        <f>IF('Raw_Data_pt1.1'!AX83 = "", "", 'Raw_Data_pt1.1'!AX83)</f>
        <v>168</v>
      </c>
      <c r="AO81" s="95">
        <f>IF('Raw_Data_pt1.1'!AY83 = "", "", 'Raw_Data_pt1.1'!AY83)</f>
        <v>0.60019999999999996</v>
      </c>
      <c r="AP81" s="96">
        <f>IF('Raw_Data_pt1.1'!BB83 = "", "", 'Raw_Data_pt1.1'!BB83)</f>
        <v>50.7</v>
      </c>
      <c r="AQ81" s="96">
        <f>IF('Raw_Data_pt1.1'!BC83 = "", "", 'Raw_Data_pt1.1'!BC83)</f>
        <v>11.1</v>
      </c>
      <c r="AR81" s="98">
        <f>IF('Raw_Data_pt1.1'!BR83 = "", "", 'Raw_Data_pt1.1'!BR83)</f>
        <v>30</v>
      </c>
      <c r="AS81" s="95">
        <f>IF('Raw_Data_pt1.1'!BS83 = "", "", 'Raw_Data_pt1.1'!BS83)</f>
        <v>128</v>
      </c>
      <c r="AT81" s="96">
        <f>IF('Raw_Data_pt1.1'!CA83 = "", "", 'Raw_Data_pt1.1'!CA83)</f>
        <v>20</v>
      </c>
      <c r="AU81" s="95">
        <f>IF('Raw_Data_pt1.1'!CB83 = "", "", 'Raw_Data_pt1.1'!CB83)</f>
        <v>128</v>
      </c>
      <c r="AV81" s="96">
        <f>IF('Raw_Data_pt1.1'!CJ83 = "", "", 'Raw_Data_pt1.1'!CJ83)</f>
        <v>23</v>
      </c>
      <c r="AW81" s="95">
        <f>IF('Raw_Data_pt1.1'!CK83 = "", "", 'Raw_Data_pt1.1'!CK83)</f>
        <v>128</v>
      </c>
      <c r="AX81" s="96">
        <f>IF('Raw_Data_pt1.1'!BV83 = "", "", 'Raw_Data_pt1.1'!BV83)</f>
        <v>742</v>
      </c>
      <c r="AY81" s="96">
        <f>IF('Raw_Data_pt1.1'!CE83 = "", "", 'Raw_Data_pt1.1'!CE83)</f>
        <v>538</v>
      </c>
      <c r="AZ81" s="96">
        <f>IF('Raw_Data_pt1.1'!CN83 = "", "", 'Raw_Data_pt1.1'!CN83)</f>
        <v>557</v>
      </c>
      <c r="BA81" s="96">
        <f t="shared" si="272"/>
        <v>0.234375</v>
      </c>
      <c r="BB81" s="96">
        <f t="shared" si="273"/>
        <v>0.15625</v>
      </c>
      <c r="BC81" s="95">
        <f t="shared" si="274"/>
        <v>0.1796875</v>
      </c>
    </row>
    <row r="82" spans="1:55">
      <c r="A82" s="99">
        <f>'Raw_Data_pt1.1'!A84</f>
        <v>17</v>
      </c>
      <c r="B82" s="127" t="str">
        <f>'Raw_Data_pt1.1'!B84</f>
        <v>BAS</v>
      </c>
      <c r="C82" s="100">
        <f>IF('Raw_Data_pt1.1'!D84 = "",0, IF('Raw_Data_pt1.1'!D84 = "Y", 1, 0))</f>
        <v>0</v>
      </c>
      <c r="D82" s="99">
        <f>IF('Raw_Data_pt1.1'!E84 = "", 0, IF('Raw_Data_pt1.1'!E84 = "Y", 1, 0))</f>
        <v>1</v>
      </c>
      <c r="E82" s="101">
        <v>1.1000000000000001</v>
      </c>
      <c r="F82" s="69">
        <f>'Raw_Data_pt1.1'!F84</f>
        <v>0</v>
      </c>
      <c r="G82" s="26">
        <f>'Raw_Data_pt1.1'!G84</f>
        <v>0</v>
      </c>
      <c r="H82" s="26">
        <f>'Raw_Data_pt1.1'!H84</f>
        <v>0</v>
      </c>
      <c r="I82" s="26">
        <f>'Raw_Data_pt1.1'!I84</f>
        <v>0</v>
      </c>
      <c r="J82" s="26">
        <f>'Raw_Data_pt1.1'!J84</f>
        <v>0</v>
      </c>
      <c r="K82" s="26">
        <f>'Raw_Data_pt1.1'!K84</f>
        <v>0</v>
      </c>
      <c r="L82" s="69">
        <f>'Raw_Data_pt1.1'!L84</f>
        <v>2023</v>
      </c>
      <c r="M82" s="26">
        <f>'Raw_Data_pt1.1'!M84</f>
        <v>2</v>
      </c>
      <c r="N82" s="26">
        <f>'Raw_Data_pt1.1'!N84</f>
        <v>8</v>
      </c>
      <c r="O82" s="26">
        <f>'Raw_Data_pt1.1'!O84</f>
        <v>11</v>
      </c>
      <c r="P82" s="26">
        <f>'Raw_Data_pt1.1'!P84</f>
        <v>30</v>
      </c>
      <c r="Q82" s="25">
        <f>'Raw_Data_pt1.1'!Q84</f>
        <v>49</v>
      </c>
      <c r="R82" s="100">
        <f>IF('Raw_Data_pt1.1'!R84 = "", 0, 'Raw_Data_pt1.1'!R84)</f>
        <v>7</v>
      </c>
      <c r="S82" s="100">
        <f>IF(R82 = "",0, VLOOKUP(R82, Key!$A$23:$D$35, 4, FALSE))</f>
        <v>2</v>
      </c>
      <c r="T82" s="100">
        <f>IF('Raw_Data_pt1.1'!S84 = "", 0, 'Raw_Data_pt1.1'!S84)</f>
        <v>1999</v>
      </c>
      <c r="U82" s="100">
        <f>IF('Raw_Data_pt1.1'!U84 = "", 0, IF('Raw_Data_pt1.1'!U84 = "F", 1, IF('Raw_Data_pt1.1'!U84 = "M", 2, 3)))</f>
        <v>1</v>
      </c>
      <c r="V82" s="100">
        <f>IF(L82=0,0,IF(M82&gt;R82,L82-T82,L82-T82-1))</f>
        <v>23</v>
      </c>
      <c r="W82" s="100">
        <f>IF('Raw_Data_pt1.1'!Y84 = "", 0, VLOOKUP('Raw_Data_pt1.1'!Y84, Key!$A$2:$C$20, 3, TRUE))</f>
        <v>1</v>
      </c>
      <c r="X82" s="99">
        <f>IF('Raw_Data_pt1.1'!AC84 = "", 0, IF('Raw_Data_pt1.1'!AC84 = "P", 1, 0))</f>
        <v>1</v>
      </c>
      <c r="Y82" s="101">
        <v>1</v>
      </c>
      <c r="Z82" s="100" t="str">
        <f>IF('Raw_Data_pt1.1'!AF84 = "", "", 'Raw_Data_pt1.1'!AF84)</f>
        <v/>
      </c>
      <c r="AA82" s="100" t="str">
        <f>IF('Raw_Data_pt1.1'!AG84 = "", "", 'Raw_Data_pt1.1'!AG84)</f>
        <v/>
      </c>
      <c r="AB82" s="100" t="str">
        <f>IF('Raw_Data_pt1.1'!AH84 = "", "", 'Raw_Data_pt1.1'!AH84)</f>
        <v/>
      </c>
      <c r="AC82" s="99" t="str">
        <f>IF('Raw_Data_pt1.1'!AI84 = "", "", 'Raw_Data_pt1.1'!AI84)</f>
        <v/>
      </c>
      <c r="AD82" s="100" t="str">
        <f>IF('Raw_Data_pt1.1'!AL84 = "", "", 'Raw_Data_pt1.1'!AL84)</f>
        <v/>
      </c>
      <c r="AE82" s="99" t="str">
        <f>IF('Raw_Data_pt1.1'!AM84 = "", "", 'Raw_Data_pt1.1'!AM84)</f>
        <v/>
      </c>
      <c r="AF82" s="100" t="str">
        <f>IF('Raw_Data_pt1.1'!AN84 = "", "", 'Raw_Data_pt1.1'!AN84)</f>
        <v/>
      </c>
      <c r="AG82" s="100" t="str">
        <f>IF('Raw_Data_pt1.1'!AO84 = "", "", 'Raw_Data_pt1.1'!AO84)</f>
        <v/>
      </c>
      <c r="AH82" s="100" t="str">
        <f>IF('Raw_Data_pt1.1'!AP84 = "", "", 'Raw_Data_pt1.1'!AP84)</f>
        <v/>
      </c>
      <c r="AI82" s="99" t="str">
        <f>IF('Raw_Data_pt1.1'!AQ84 = "", "", 'Raw_Data_pt1.1'!AQ84)</f>
        <v/>
      </c>
      <c r="AJ82" s="100" t="str">
        <f>IF('Raw_Data_pt1.1'!AT84 = "", "", 'Raw_Data_pt1.1'!AT84)</f>
        <v/>
      </c>
      <c r="AK82" s="99" t="str">
        <f>IF('Raw_Data_pt1.1'!AU84 = "", "", 'Raw_Data_pt1.1'!AU84)</f>
        <v/>
      </c>
      <c r="AL82" s="100" t="str">
        <f>IF('Raw_Data_pt1.1'!AV84 = "", "", 'Raw_Data_pt1.1'!AV84)</f>
        <v/>
      </c>
      <c r="AM82" s="100" t="str">
        <f>IF('Raw_Data_pt1.1'!AW84 = "", "", 'Raw_Data_pt1.1'!AW84)</f>
        <v/>
      </c>
      <c r="AN82" s="100" t="str">
        <f>IF('Raw_Data_pt1.1'!AX84 = "", "", 'Raw_Data_pt1.1'!AX84)</f>
        <v/>
      </c>
      <c r="AO82" s="99" t="str">
        <f>IF('Raw_Data_pt1.1'!AY84 = "", "", 'Raw_Data_pt1.1'!AY84)</f>
        <v/>
      </c>
      <c r="AP82" s="100" t="str">
        <f>IF('Raw_Data_pt1.1'!BB84 = "", "", 'Raw_Data_pt1.1'!BB84)</f>
        <v/>
      </c>
      <c r="AQ82" s="100" t="str">
        <f>IF('Raw_Data_pt1.1'!BC84 = "", "", 'Raw_Data_pt1.1'!BC84)</f>
        <v/>
      </c>
      <c r="AR82" s="102">
        <f>IF('Raw_Data_pt1.1'!BR84 = "", "", 'Raw_Data_pt1.1'!BR84)</f>
        <v>26</v>
      </c>
      <c r="AS82" s="99">
        <f>IF('Raw_Data_pt1.1'!BS84 = "", "", 'Raw_Data_pt1.1'!BS84)</f>
        <v>128</v>
      </c>
      <c r="AT82" s="100">
        <f>IF('Raw_Data_pt1.1'!CA84 = "", "", 'Raw_Data_pt1.1'!CA84)</f>
        <v>30</v>
      </c>
      <c r="AU82" s="99">
        <f>IF('Raw_Data_pt1.1'!CB84 = "", "", 'Raw_Data_pt1.1'!CB84)</f>
        <v>128</v>
      </c>
      <c r="AV82" s="100">
        <f>IF('Raw_Data_pt1.1'!CJ84 = "", "", 'Raw_Data_pt1.1'!CJ84)</f>
        <v>39</v>
      </c>
      <c r="AW82" s="99">
        <f>IF('Raw_Data_pt1.1'!CK84 = "", "", 'Raw_Data_pt1.1'!CK84)</f>
        <v>128</v>
      </c>
      <c r="AX82" s="100">
        <f>IF('Raw_Data_pt1.1'!BV84 = "", "", 'Raw_Data_pt1.1'!BV84)</f>
        <v>885</v>
      </c>
      <c r="AY82" s="100">
        <f>IF('Raw_Data_pt1.1'!CE84 = "", "", 'Raw_Data_pt1.1'!CE84)</f>
        <v>547</v>
      </c>
      <c r="AZ82" s="100">
        <f>IF('Raw_Data_pt1.1'!CN84 = "", "", 'Raw_Data_pt1.1'!CN84)</f>
        <v>678</v>
      </c>
      <c r="BA82" s="100">
        <f t="shared" si="272"/>
        <v>0.203125</v>
      </c>
      <c r="BB82" s="100">
        <f t="shared" si="273"/>
        <v>0.234375</v>
      </c>
      <c r="BC82" s="99">
        <f t="shared" si="274"/>
        <v>0.3046875</v>
      </c>
    </row>
    <row r="83" spans="1:55">
      <c r="A83" s="99">
        <f>A82</f>
        <v>17</v>
      </c>
      <c r="B83" s="127" t="str">
        <f>B82</f>
        <v>BAS</v>
      </c>
      <c r="C83" s="100">
        <f t="shared" ref="C83:X83" si="323">C82</f>
        <v>0</v>
      </c>
      <c r="D83" s="99">
        <f t="shared" si="323"/>
        <v>1</v>
      </c>
      <c r="E83" s="101">
        <f t="shared" si="323"/>
        <v>1.1000000000000001</v>
      </c>
      <c r="F83" s="3">
        <f>F82</f>
        <v>0</v>
      </c>
      <c r="G83" s="1">
        <f t="shared" ref="G83:G86" si="324">G82</f>
        <v>0</v>
      </c>
      <c r="H83" s="1">
        <f t="shared" ref="H83:H86" si="325">H82</f>
        <v>0</v>
      </c>
      <c r="I83" s="1">
        <f t="shared" ref="I83:I86" si="326">I82</f>
        <v>0</v>
      </c>
      <c r="J83" s="1">
        <f t="shared" ref="J83:J86" si="327">J82</f>
        <v>0</v>
      </c>
      <c r="K83" s="1">
        <f t="shared" ref="K83:K86" si="328">K82</f>
        <v>0</v>
      </c>
      <c r="L83" s="3">
        <f t="shared" ref="L83:L86" si="329">L82</f>
        <v>2023</v>
      </c>
      <c r="M83" s="1">
        <f t="shared" ref="M83:M86" si="330">M82</f>
        <v>2</v>
      </c>
      <c r="N83" s="1">
        <f t="shared" ref="N83:N86" si="331">N82</f>
        <v>8</v>
      </c>
      <c r="O83" s="1">
        <f t="shared" ref="O83:O86" si="332">O82</f>
        <v>11</v>
      </c>
      <c r="P83" s="1">
        <f t="shared" ref="P83:P86" si="333">P82</f>
        <v>30</v>
      </c>
      <c r="Q83" s="2">
        <f t="shared" ref="Q83:Q86" si="334">Q82</f>
        <v>49</v>
      </c>
      <c r="R83" s="100">
        <f t="shared" si="323"/>
        <v>7</v>
      </c>
      <c r="S83" s="100">
        <f t="shared" si="323"/>
        <v>2</v>
      </c>
      <c r="T83" s="100">
        <f t="shared" si="323"/>
        <v>1999</v>
      </c>
      <c r="U83" s="100">
        <f t="shared" si="323"/>
        <v>1</v>
      </c>
      <c r="V83" s="100">
        <f>V82</f>
        <v>23</v>
      </c>
      <c r="W83" s="100">
        <f t="shared" si="323"/>
        <v>1</v>
      </c>
      <c r="X83" s="99">
        <f t="shared" si="323"/>
        <v>1</v>
      </c>
      <c r="Y83" s="101">
        <v>1</v>
      </c>
      <c r="Z83" s="100" t="str">
        <f>IF('Raw_Data_pt1.1'!AF85 = "", "", 'Raw_Data_pt1.1'!AF85)</f>
        <v/>
      </c>
      <c r="AA83" s="100" t="str">
        <f>IF('Raw_Data_pt1.1'!AG85 = "", "", 'Raw_Data_pt1.1'!AG85)</f>
        <v/>
      </c>
      <c r="AB83" s="100" t="str">
        <f>IF('Raw_Data_pt1.1'!AH85 = "", "", 'Raw_Data_pt1.1'!AH85)</f>
        <v/>
      </c>
      <c r="AC83" s="99" t="str">
        <f>IF('Raw_Data_pt1.1'!AI85 = "", "", 'Raw_Data_pt1.1'!AI85)</f>
        <v/>
      </c>
      <c r="AD83" s="100" t="str">
        <f>IF('Raw_Data_pt1.1'!AL85 = "", "", 'Raw_Data_pt1.1'!AL85)</f>
        <v/>
      </c>
      <c r="AE83" s="99" t="str">
        <f>IF('Raw_Data_pt1.1'!AM85 = "", "", 'Raw_Data_pt1.1'!AM85)</f>
        <v/>
      </c>
      <c r="AF83" s="100" t="str">
        <f>IF('Raw_Data_pt1.1'!AN85 = "", "", 'Raw_Data_pt1.1'!AN85)</f>
        <v/>
      </c>
      <c r="AG83" s="100" t="str">
        <f>IF('Raw_Data_pt1.1'!AO85 = "", "", 'Raw_Data_pt1.1'!AO85)</f>
        <v/>
      </c>
      <c r="AH83" s="100" t="str">
        <f>IF('Raw_Data_pt1.1'!AP85 = "", "", 'Raw_Data_pt1.1'!AP85)</f>
        <v/>
      </c>
      <c r="AI83" s="99" t="str">
        <f>IF('Raw_Data_pt1.1'!AQ85 = "", "", 'Raw_Data_pt1.1'!AQ85)</f>
        <v/>
      </c>
      <c r="AJ83" s="100" t="str">
        <f>IF('Raw_Data_pt1.1'!AT85 = "", "", 'Raw_Data_pt1.1'!AT85)</f>
        <v/>
      </c>
      <c r="AK83" s="99" t="str">
        <f>IF('Raw_Data_pt1.1'!AU85 = "", "", 'Raw_Data_pt1.1'!AU85)</f>
        <v/>
      </c>
      <c r="AL83" s="100" t="str">
        <f>IF('Raw_Data_pt1.1'!AV85 = "", "", 'Raw_Data_pt1.1'!AV85)</f>
        <v/>
      </c>
      <c r="AM83" s="100" t="str">
        <f>IF('Raw_Data_pt1.1'!AW85 = "", "", 'Raw_Data_pt1.1'!AW85)</f>
        <v/>
      </c>
      <c r="AN83" s="100" t="str">
        <f>IF('Raw_Data_pt1.1'!AX85 = "", "", 'Raw_Data_pt1.1'!AX85)</f>
        <v/>
      </c>
      <c r="AO83" s="99" t="str">
        <f>IF('Raw_Data_pt1.1'!AY85 = "", "", 'Raw_Data_pt1.1'!AY85)</f>
        <v/>
      </c>
      <c r="AP83" s="100" t="str">
        <f>IF('Raw_Data_pt1.1'!BB85 = "", "", 'Raw_Data_pt1.1'!BB85)</f>
        <v/>
      </c>
      <c r="AQ83" s="100" t="str">
        <f>IF('Raw_Data_pt1.1'!BC85 = "", "", 'Raw_Data_pt1.1'!BC85)</f>
        <v/>
      </c>
      <c r="AR83" s="102">
        <f>IF('Raw_Data_pt1.1'!BR85 = "", "", 'Raw_Data_pt1.1'!BR85)</f>
        <v>29</v>
      </c>
      <c r="AS83" s="99">
        <f>IF('Raw_Data_pt1.1'!BS85 = "", "", 'Raw_Data_pt1.1'!BS85)</f>
        <v>128</v>
      </c>
      <c r="AT83" s="100">
        <f>IF('Raw_Data_pt1.1'!CA85 = "", "", 'Raw_Data_pt1.1'!CA85)</f>
        <v>29</v>
      </c>
      <c r="AU83" s="99">
        <f>IF('Raw_Data_pt1.1'!CB85 = "", "", 'Raw_Data_pt1.1'!CB85)</f>
        <v>128</v>
      </c>
      <c r="AV83" s="100">
        <f>IF('Raw_Data_pt1.1'!CJ85 = "", "", 'Raw_Data_pt1.1'!CJ85)</f>
        <v>39</v>
      </c>
      <c r="AW83" s="99">
        <f>IF('Raw_Data_pt1.1'!CK85 = "", "", 'Raw_Data_pt1.1'!CK85)</f>
        <v>128</v>
      </c>
      <c r="AX83" s="100">
        <f>IF('Raw_Data_pt1.1'!BV85 = "", "", 'Raw_Data_pt1.1'!BV85)</f>
        <v>927</v>
      </c>
      <c r="AY83" s="100">
        <f>IF('Raw_Data_pt1.1'!CE85 = "", "", 'Raw_Data_pt1.1'!CE85)</f>
        <v>697</v>
      </c>
      <c r="AZ83" s="100">
        <f>IF('Raw_Data_pt1.1'!CN85 = "", "", 'Raw_Data_pt1.1'!CN85)</f>
        <v>946</v>
      </c>
      <c r="BA83" s="100">
        <f t="shared" si="272"/>
        <v>0.2265625</v>
      </c>
      <c r="BB83" s="100">
        <f t="shared" si="273"/>
        <v>0.2265625</v>
      </c>
      <c r="BC83" s="99">
        <f t="shared" si="274"/>
        <v>0.3046875</v>
      </c>
    </row>
    <row r="84" spans="1:55">
      <c r="A84" s="99">
        <f t="shared" ref="A84:A86" si="335">A83</f>
        <v>17</v>
      </c>
      <c r="B84" s="127" t="str">
        <f>B83</f>
        <v>BAS</v>
      </c>
      <c r="C84" s="100">
        <f t="shared" ref="C84:C86" si="336">C83</f>
        <v>0</v>
      </c>
      <c r="D84" s="99">
        <f t="shared" ref="D84:D86" si="337">D83</f>
        <v>1</v>
      </c>
      <c r="E84" s="101">
        <f t="shared" ref="E84:F86" si="338">E83</f>
        <v>1.1000000000000001</v>
      </c>
      <c r="F84" s="3">
        <f t="shared" si="338"/>
        <v>0</v>
      </c>
      <c r="G84" s="1">
        <f t="shared" si="324"/>
        <v>0</v>
      </c>
      <c r="H84" s="1">
        <f t="shared" si="325"/>
        <v>0</v>
      </c>
      <c r="I84" s="1">
        <f t="shared" si="326"/>
        <v>0</v>
      </c>
      <c r="J84" s="1">
        <f t="shared" si="327"/>
        <v>0</v>
      </c>
      <c r="K84" s="1">
        <f t="shared" si="328"/>
        <v>0</v>
      </c>
      <c r="L84" s="3">
        <f t="shared" si="329"/>
        <v>2023</v>
      </c>
      <c r="M84" s="1">
        <f t="shared" si="330"/>
        <v>2</v>
      </c>
      <c r="N84" s="1">
        <f t="shared" si="331"/>
        <v>8</v>
      </c>
      <c r="O84" s="1">
        <f t="shared" si="332"/>
        <v>11</v>
      </c>
      <c r="P84" s="1">
        <f t="shared" si="333"/>
        <v>30</v>
      </c>
      <c r="Q84" s="2">
        <f t="shared" si="334"/>
        <v>49</v>
      </c>
      <c r="R84" s="100">
        <f t="shared" ref="R84:R86" si="339">R83</f>
        <v>7</v>
      </c>
      <c r="S84" s="100">
        <f t="shared" ref="S84:S86" si="340">S83</f>
        <v>2</v>
      </c>
      <c r="T84" s="100">
        <f t="shared" ref="T84:T86" si="341">T83</f>
        <v>1999</v>
      </c>
      <c r="U84" s="100">
        <f t="shared" ref="U84:U86" si="342">U83</f>
        <v>1</v>
      </c>
      <c r="V84" s="100">
        <f>V82</f>
        <v>23</v>
      </c>
      <c r="W84" s="100">
        <f t="shared" ref="W84:W86" si="343">W83</f>
        <v>1</v>
      </c>
      <c r="X84" s="99">
        <f t="shared" ref="X84:X86" si="344">X83</f>
        <v>1</v>
      </c>
      <c r="Y84" s="101">
        <v>1</v>
      </c>
      <c r="Z84" s="100" t="str">
        <f>IF('Raw_Data_pt1.1'!AF86 = "", "", 'Raw_Data_pt1.1'!AF86)</f>
        <v/>
      </c>
      <c r="AA84" s="100" t="str">
        <f>IF('Raw_Data_pt1.1'!AG86 = "", "", 'Raw_Data_pt1.1'!AG86)</f>
        <v/>
      </c>
      <c r="AB84" s="100" t="str">
        <f>IF('Raw_Data_pt1.1'!AH86 = "", "", 'Raw_Data_pt1.1'!AH86)</f>
        <v/>
      </c>
      <c r="AC84" s="99" t="str">
        <f>IF('Raw_Data_pt1.1'!AI86 = "", "", 'Raw_Data_pt1.1'!AI86)</f>
        <v/>
      </c>
      <c r="AD84" s="100" t="str">
        <f>IF('Raw_Data_pt1.1'!AL86 = "", "", 'Raw_Data_pt1.1'!AL86)</f>
        <v/>
      </c>
      <c r="AE84" s="99" t="str">
        <f>IF('Raw_Data_pt1.1'!AM86 = "", "", 'Raw_Data_pt1.1'!AM86)</f>
        <v/>
      </c>
      <c r="AF84" s="100" t="str">
        <f>IF('Raw_Data_pt1.1'!AN86 = "", "", 'Raw_Data_pt1.1'!AN86)</f>
        <v/>
      </c>
      <c r="AG84" s="100" t="str">
        <f>IF('Raw_Data_pt1.1'!AO86 = "", "", 'Raw_Data_pt1.1'!AO86)</f>
        <v/>
      </c>
      <c r="AH84" s="100" t="str">
        <f>IF('Raw_Data_pt1.1'!AP86 = "", "", 'Raw_Data_pt1.1'!AP86)</f>
        <v/>
      </c>
      <c r="AI84" s="99" t="str">
        <f>IF('Raw_Data_pt1.1'!AQ86 = "", "", 'Raw_Data_pt1.1'!AQ86)</f>
        <v/>
      </c>
      <c r="AJ84" s="100" t="str">
        <f>IF('Raw_Data_pt1.1'!AT86 = "", "", 'Raw_Data_pt1.1'!AT86)</f>
        <v/>
      </c>
      <c r="AK84" s="99" t="str">
        <f>IF('Raw_Data_pt1.1'!AU86 = "", "", 'Raw_Data_pt1.1'!AU86)</f>
        <v/>
      </c>
      <c r="AL84" s="100" t="str">
        <f>IF('Raw_Data_pt1.1'!AV86 = "", "", 'Raw_Data_pt1.1'!AV86)</f>
        <v/>
      </c>
      <c r="AM84" s="100" t="str">
        <f>IF('Raw_Data_pt1.1'!AW86 = "", "", 'Raw_Data_pt1.1'!AW86)</f>
        <v/>
      </c>
      <c r="AN84" s="100" t="str">
        <f>IF('Raw_Data_pt1.1'!AX86 = "", "", 'Raw_Data_pt1.1'!AX86)</f>
        <v/>
      </c>
      <c r="AO84" s="99" t="str">
        <f>IF('Raw_Data_pt1.1'!AY86 = "", "", 'Raw_Data_pt1.1'!AY86)</f>
        <v/>
      </c>
      <c r="AP84" s="100" t="str">
        <f>IF('Raw_Data_pt1.1'!BB86 = "", "", 'Raw_Data_pt1.1'!BB86)</f>
        <v/>
      </c>
      <c r="AQ84" s="100" t="str">
        <f>IF('Raw_Data_pt1.1'!BC86 = "", "", 'Raw_Data_pt1.1'!BC86)</f>
        <v/>
      </c>
      <c r="AR84" s="102">
        <f>IF('Raw_Data_pt1.1'!BR86 = "", "", 'Raw_Data_pt1.1'!BR86)</f>
        <v>31</v>
      </c>
      <c r="AS84" s="99">
        <f>IF('Raw_Data_pt1.1'!BS86 = "", "", 'Raw_Data_pt1.1'!BS86)</f>
        <v>128</v>
      </c>
      <c r="AT84" s="100">
        <f>IF('Raw_Data_pt1.1'!CA86 = "", "", 'Raw_Data_pt1.1'!CA86)</f>
        <v>40</v>
      </c>
      <c r="AU84" s="99">
        <f>IF('Raw_Data_pt1.1'!CB86 = "", "", 'Raw_Data_pt1.1'!CB86)</f>
        <v>128</v>
      </c>
      <c r="AV84" s="100">
        <f>IF('Raw_Data_pt1.1'!CJ86 = "", "", 'Raw_Data_pt1.1'!CJ86)</f>
        <v>38</v>
      </c>
      <c r="AW84" s="99">
        <f>IF('Raw_Data_pt1.1'!CK86 = "", "", 'Raw_Data_pt1.1'!CK86)</f>
        <v>128</v>
      </c>
      <c r="AX84" s="100">
        <f>IF('Raw_Data_pt1.1'!BV86 = "", "", 'Raw_Data_pt1.1'!BV86)</f>
        <v>755</v>
      </c>
      <c r="AY84" s="100">
        <f>IF('Raw_Data_pt1.1'!CE86 = "", "", 'Raw_Data_pt1.1'!CE86)</f>
        <v>629</v>
      </c>
      <c r="AZ84" s="100">
        <f>IF('Raw_Data_pt1.1'!CN86 = "", "", 'Raw_Data_pt1.1'!CN86)</f>
        <v>979</v>
      </c>
      <c r="BA84" s="100">
        <f t="shared" si="272"/>
        <v>0.2421875</v>
      </c>
      <c r="BB84" s="100">
        <f t="shared" si="273"/>
        <v>0.3125</v>
      </c>
      <c r="BC84" s="99">
        <f t="shared" si="274"/>
        <v>0.296875</v>
      </c>
    </row>
    <row r="85" spans="1:55">
      <c r="A85" s="99">
        <f t="shared" si="335"/>
        <v>17</v>
      </c>
      <c r="B85" s="127" t="str">
        <f>B84</f>
        <v>BAS</v>
      </c>
      <c r="C85" s="100">
        <f t="shared" si="336"/>
        <v>0</v>
      </c>
      <c r="D85" s="99">
        <f t="shared" si="337"/>
        <v>1</v>
      </c>
      <c r="E85" s="101">
        <f t="shared" si="338"/>
        <v>1.1000000000000001</v>
      </c>
      <c r="F85" s="3">
        <f t="shared" si="338"/>
        <v>0</v>
      </c>
      <c r="G85" s="1">
        <f t="shared" si="324"/>
        <v>0</v>
      </c>
      <c r="H85" s="1">
        <f t="shared" si="325"/>
        <v>0</v>
      </c>
      <c r="I85" s="1">
        <f t="shared" si="326"/>
        <v>0</v>
      </c>
      <c r="J85" s="1">
        <f t="shared" si="327"/>
        <v>0</v>
      </c>
      <c r="K85" s="1">
        <f t="shared" si="328"/>
        <v>0</v>
      </c>
      <c r="L85" s="3">
        <f t="shared" si="329"/>
        <v>2023</v>
      </c>
      <c r="M85" s="1">
        <f t="shared" si="330"/>
        <v>2</v>
      </c>
      <c r="N85" s="1">
        <f t="shared" si="331"/>
        <v>8</v>
      </c>
      <c r="O85" s="1">
        <f t="shared" si="332"/>
        <v>11</v>
      </c>
      <c r="P85" s="1">
        <f t="shared" si="333"/>
        <v>30</v>
      </c>
      <c r="Q85" s="2">
        <f t="shared" si="334"/>
        <v>49</v>
      </c>
      <c r="R85" s="100">
        <f t="shared" si="339"/>
        <v>7</v>
      </c>
      <c r="S85" s="100">
        <f t="shared" si="340"/>
        <v>2</v>
      </c>
      <c r="T85" s="100">
        <f t="shared" si="341"/>
        <v>1999</v>
      </c>
      <c r="U85" s="100">
        <f t="shared" si="342"/>
        <v>1</v>
      </c>
      <c r="V85" s="100">
        <f>V82</f>
        <v>23</v>
      </c>
      <c r="W85" s="100">
        <f t="shared" si="343"/>
        <v>1</v>
      </c>
      <c r="X85" s="99">
        <f t="shared" si="344"/>
        <v>1</v>
      </c>
      <c r="Y85" s="101">
        <v>1</v>
      </c>
      <c r="Z85" s="100" t="str">
        <f>IF('Raw_Data_pt1.1'!AF87 = "", "", 'Raw_Data_pt1.1'!AF87)</f>
        <v/>
      </c>
      <c r="AA85" s="100" t="str">
        <f>IF('Raw_Data_pt1.1'!AG87 = "", "", 'Raw_Data_pt1.1'!AG87)</f>
        <v/>
      </c>
      <c r="AB85" s="100" t="str">
        <f>IF('Raw_Data_pt1.1'!AH87 = "", "", 'Raw_Data_pt1.1'!AH87)</f>
        <v/>
      </c>
      <c r="AC85" s="99" t="str">
        <f>IF('Raw_Data_pt1.1'!AI87 = "", "", 'Raw_Data_pt1.1'!AI87)</f>
        <v/>
      </c>
      <c r="AD85" s="100" t="str">
        <f>IF('Raw_Data_pt1.1'!AL87 = "", "", 'Raw_Data_pt1.1'!AL87)</f>
        <v/>
      </c>
      <c r="AE85" s="99" t="str">
        <f>IF('Raw_Data_pt1.1'!AM87 = "", "", 'Raw_Data_pt1.1'!AM87)</f>
        <v/>
      </c>
      <c r="AF85" s="100" t="str">
        <f>IF('Raw_Data_pt1.1'!AN87 = "", "", 'Raw_Data_pt1.1'!AN87)</f>
        <v/>
      </c>
      <c r="AG85" s="100" t="str">
        <f>IF('Raw_Data_pt1.1'!AO87 = "", "", 'Raw_Data_pt1.1'!AO87)</f>
        <v/>
      </c>
      <c r="AH85" s="100" t="str">
        <f>IF('Raw_Data_pt1.1'!AP87 = "", "", 'Raw_Data_pt1.1'!AP87)</f>
        <v/>
      </c>
      <c r="AI85" s="99" t="str">
        <f>IF('Raw_Data_pt1.1'!AQ87 = "", "", 'Raw_Data_pt1.1'!AQ87)</f>
        <v/>
      </c>
      <c r="AJ85" s="100" t="str">
        <f>IF('Raw_Data_pt1.1'!AT87 = "", "", 'Raw_Data_pt1.1'!AT87)</f>
        <v/>
      </c>
      <c r="AK85" s="99" t="str">
        <f>IF('Raw_Data_pt1.1'!AU87 = "", "", 'Raw_Data_pt1.1'!AU87)</f>
        <v/>
      </c>
      <c r="AL85" s="100" t="str">
        <f>IF('Raw_Data_pt1.1'!AV87 = "", "", 'Raw_Data_pt1.1'!AV87)</f>
        <v/>
      </c>
      <c r="AM85" s="100" t="str">
        <f>IF('Raw_Data_pt1.1'!AW87 = "", "", 'Raw_Data_pt1.1'!AW87)</f>
        <v/>
      </c>
      <c r="AN85" s="100" t="str">
        <f>IF('Raw_Data_pt1.1'!AX87 = "", "", 'Raw_Data_pt1.1'!AX87)</f>
        <v/>
      </c>
      <c r="AO85" s="99" t="str">
        <f>IF('Raw_Data_pt1.1'!AY87 = "", "", 'Raw_Data_pt1.1'!AY87)</f>
        <v/>
      </c>
      <c r="AP85" s="100" t="str">
        <f>IF('Raw_Data_pt1.1'!BB87 = "", "", 'Raw_Data_pt1.1'!BB87)</f>
        <v/>
      </c>
      <c r="AQ85" s="100" t="str">
        <f>IF('Raw_Data_pt1.1'!BC87 = "", "", 'Raw_Data_pt1.1'!BC87)</f>
        <v/>
      </c>
      <c r="AR85" s="102">
        <f>IF('Raw_Data_pt1.1'!BR87 = "", "", 'Raw_Data_pt1.1'!BR87)</f>
        <v>37</v>
      </c>
      <c r="AS85" s="99">
        <f>IF('Raw_Data_pt1.1'!BS87 = "", "", 'Raw_Data_pt1.1'!BS87)</f>
        <v>128</v>
      </c>
      <c r="AT85" s="100">
        <f>IF('Raw_Data_pt1.1'!CA87 = "", "", 'Raw_Data_pt1.1'!CA87)</f>
        <v>41</v>
      </c>
      <c r="AU85" s="99">
        <f>IF('Raw_Data_pt1.1'!CB87 = "", "", 'Raw_Data_pt1.1'!CB87)</f>
        <v>128</v>
      </c>
      <c r="AV85" s="100">
        <f>IF('Raw_Data_pt1.1'!CJ87 = "", "", 'Raw_Data_pt1.1'!CJ87)</f>
        <v>38</v>
      </c>
      <c r="AW85" s="99">
        <f>IF('Raw_Data_pt1.1'!CK87 = "", "", 'Raw_Data_pt1.1'!CK87)</f>
        <v>128</v>
      </c>
      <c r="AX85" s="100">
        <f>IF('Raw_Data_pt1.1'!BV87 = "", "", 'Raw_Data_pt1.1'!BV87)</f>
        <v>747</v>
      </c>
      <c r="AY85" s="100">
        <f>IF('Raw_Data_pt1.1'!CE87 = "", "", 'Raw_Data_pt1.1'!CE87)</f>
        <v>897</v>
      </c>
      <c r="AZ85" s="100">
        <f>IF('Raw_Data_pt1.1'!CN87 = "", "", 'Raw_Data_pt1.1'!CN87)</f>
        <v>772</v>
      </c>
      <c r="BA85" s="100">
        <f t="shared" si="272"/>
        <v>0.2890625</v>
      </c>
      <c r="BB85" s="100">
        <f t="shared" si="273"/>
        <v>0.3203125</v>
      </c>
      <c r="BC85" s="99">
        <f t="shared" si="274"/>
        <v>0.296875</v>
      </c>
    </row>
    <row r="86" spans="1:55" s="92" customFormat="1">
      <c r="A86" s="95">
        <f t="shared" si="335"/>
        <v>17</v>
      </c>
      <c r="B86" s="126" t="str">
        <f>B85</f>
        <v>BAS</v>
      </c>
      <c r="C86" s="96">
        <f t="shared" si="336"/>
        <v>0</v>
      </c>
      <c r="D86" s="95">
        <f t="shared" si="337"/>
        <v>1</v>
      </c>
      <c r="E86" s="97">
        <f t="shared" si="338"/>
        <v>1.1000000000000001</v>
      </c>
      <c r="F86" s="6">
        <f t="shared" si="338"/>
        <v>0</v>
      </c>
      <c r="G86" s="5">
        <f t="shared" si="324"/>
        <v>0</v>
      </c>
      <c r="H86" s="5">
        <f t="shared" si="325"/>
        <v>0</v>
      </c>
      <c r="I86" s="5">
        <f t="shared" si="326"/>
        <v>0</v>
      </c>
      <c r="J86" s="5">
        <f t="shared" si="327"/>
        <v>0</v>
      </c>
      <c r="K86" s="5">
        <f t="shared" si="328"/>
        <v>0</v>
      </c>
      <c r="L86" s="6">
        <f t="shared" si="329"/>
        <v>2023</v>
      </c>
      <c r="M86" s="5">
        <f t="shared" si="330"/>
        <v>2</v>
      </c>
      <c r="N86" s="5">
        <f t="shared" si="331"/>
        <v>8</v>
      </c>
      <c r="O86" s="5">
        <f t="shared" si="332"/>
        <v>11</v>
      </c>
      <c r="P86" s="5">
        <f t="shared" si="333"/>
        <v>30</v>
      </c>
      <c r="Q86" s="4">
        <f t="shared" si="334"/>
        <v>49</v>
      </c>
      <c r="R86" s="96">
        <f t="shared" si="339"/>
        <v>7</v>
      </c>
      <c r="S86" s="96">
        <f t="shared" si="340"/>
        <v>2</v>
      </c>
      <c r="T86" s="96">
        <f t="shared" si="341"/>
        <v>1999</v>
      </c>
      <c r="U86" s="96">
        <f t="shared" si="342"/>
        <v>1</v>
      </c>
      <c r="V86" s="125">
        <f>V82</f>
        <v>23</v>
      </c>
      <c r="W86" s="96">
        <f t="shared" si="343"/>
        <v>1</v>
      </c>
      <c r="X86" s="95">
        <f t="shared" si="344"/>
        <v>1</v>
      </c>
      <c r="Y86" s="97">
        <v>1</v>
      </c>
      <c r="Z86" s="96" t="str">
        <f>IF('Raw_Data_pt1.1'!AF88 = "", "", 'Raw_Data_pt1.1'!AF88)</f>
        <v/>
      </c>
      <c r="AA86" s="96" t="str">
        <f>IF('Raw_Data_pt1.1'!AG88 = "", "", 'Raw_Data_pt1.1'!AG88)</f>
        <v/>
      </c>
      <c r="AB86" s="96" t="str">
        <f>IF('Raw_Data_pt1.1'!AH88 = "", "", 'Raw_Data_pt1.1'!AH88)</f>
        <v/>
      </c>
      <c r="AC86" s="95" t="str">
        <f>IF('Raw_Data_pt1.1'!AI88 = "", "", 'Raw_Data_pt1.1'!AI88)</f>
        <v/>
      </c>
      <c r="AD86" s="96" t="str">
        <f>IF('Raw_Data_pt1.1'!AL88 = "", "", 'Raw_Data_pt1.1'!AL88)</f>
        <v/>
      </c>
      <c r="AE86" s="95" t="str">
        <f>IF('Raw_Data_pt1.1'!AM88 = "", "", 'Raw_Data_pt1.1'!AM88)</f>
        <v/>
      </c>
      <c r="AF86" s="96" t="str">
        <f>IF('Raw_Data_pt1.1'!AN88 = "", "", 'Raw_Data_pt1.1'!AN88)</f>
        <v/>
      </c>
      <c r="AG86" s="96" t="str">
        <f>IF('Raw_Data_pt1.1'!AO88 = "", "", 'Raw_Data_pt1.1'!AO88)</f>
        <v/>
      </c>
      <c r="AH86" s="96" t="str">
        <f>IF('Raw_Data_pt1.1'!AP88 = "", "", 'Raw_Data_pt1.1'!AP88)</f>
        <v/>
      </c>
      <c r="AI86" s="95" t="str">
        <f>IF('Raw_Data_pt1.1'!AQ88 = "", "", 'Raw_Data_pt1.1'!AQ88)</f>
        <v/>
      </c>
      <c r="AJ86" s="96" t="str">
        <f>IF('Raw_Data_pt1.1'!AT88 = "", "", 'Raw_Data_pt1.1'!AT88)</f>
        <v/>
      </c>
      <c r="AK86" s="95" t="str">
        <f>IF('Raw_Data_pt1.1'!AU88 = "", "", 'Raw_Data_pt1.1'!AU88)</f>
        <v/>
      </c>
      <c r="AL86" s="96" t="str">
        <f>IF('Raw_Data_pt1.1'!AV88 = "", "", 'Raw_Data_pt1.1'!AV88)</f>
        <v/>
      </c>
      <c r="AM86" s="96" t="str">
        <f>IF('Raw_Data_pt1.1'!AW88 = "", "", 'Raw_Data_pt1.1'!AW88)</f>
        <v/>
      </c>
      <c r="AN86" s="96" t="str">
        <f>IF('Raw_Data_pt1.1'!AX88 = "", "", 'Raw_Data_pt1.1'!AX88)</f>
        <v/>
      </c>
      <c r="AO86" s="95" t="str">
        <f>IF('Raw_Data_pt1.1'!AY88 = "", "", 'Raw_Data_pt1.1'!AY88)</f>
        <v/>
      </c>
      <c r="AP86" s="96" t="str">
        <f>IF('Raw_Data_pt1.1'!BB88 = "", "", 'Raw_Data_pt1.1'!BB88)</f>
        <v/>
      </c>
      <c r="AQ86" s="96" t="str">
        <f>IF('Raw_Data_pt1.1'!BC88 = "", "", 'Raw_Data_pt1.1'!BC88)</f>
        <v/>
      </c>
      <c r="AR86" s="98">
        <f>IF('Raw_Data_pt1.1'!BR88 = "", "", 'Raw_Data_pt1.1'!BR88)</f>
        <v>36</v>
      </c>
      <c r="AS86" s="95">
        <f>IF('Raw_Data_pt1.1'!BS88 = "", "", 'Raw_Data_pt1.1'!BS88)</f>
        <v>128</v>
      </c>
      <c r="AT86" s="96">
        <f>IF('Raw_Data_pt1.1'!CA88 = "", "", 'Raw_Data_pt1.1'!CA88)</f>
        <v>33</v>
      </c>
      <c r="AU86" s="95">
        <f>IF('Raw_Data_pt1.1'!CB88 = "", "", 'Raw_Data_pt1.1'!CB88)</f>
        <v>128</v>
      </c>
      <c r="AV86" s="96">
        <f>IF('Raw_Data_pt1.1'!CJ88 = "", "", 'Raw_Data_pt1.1'!CJ88)</f>
        <v>37</v>
      </c>
      <c r="AW86" s="95">
        <f>IF('Raw_Data_pt1.1'!CK88 = "", "", 'Raw_Data_pt1.1'!CK88)</f>
        <v>128</v>
      </c>
      <c r="AX86" s="96">
        <f>IF('Raw_Data_pt1.1'!BV88 = "", "", 'Raw_Data_pt1.1'!BV88)</f>
        <v>677</v>
      </c>
      <c r="AY86" s="96">
        <f>IF('Raw_Data_pt1.1'!CE88 = "", "", 'Raw_Data_pt1.1'!CE88)</f>
        <v>1018</v>
      </c>
      <c r="AZ86" s="96">
        <f>IF('Raw_Data_pt1.1'!CN88 = "", "", 'Raw_Data_pt1.1'!CN88)</f>
        <v>763</v>
      </c>
      <c r="BA86" s="96">
        <f t="shared" si="272"/>
        <v>0.28125</v>
      </c>
      <c r="BB86" s="96">
        <f t="shared" si="273"/>
        <v>0.2578125</v>
      </c>
      <c r="BC86" s="95">
        <f t="shared" si="274"/>
        <v>0.2890625</v>
      </c>
    </row>
    <row r="87" spans="1:55">
      <c r="A87" s="99">
        <f>'Raw_Data_pt1.1'!A89</f>
        <v>18</v>
      </c>
      <c r="B87" s="127" t="str">
        <f>'Raw_Data_pt1.1'!B89</f>
        <v>BAT</v>
      </c>
      <c r="C87" s="100">
        <f>IF('Raw_Data_pt1.1'!D89 = "",0, IF('Raw_Data_pt1.1'!D89 = "Y", 1, 0))</f>
        <v>1</v>
      </c>
      <c r="D87" s="99">
        <f>IF('Raw_Data_pt1.1'!E89 = "", 0, IF('Raw_Data_pt1.1'!E89 = "Y", 1, 0))</f>
        <v>1</v>
      </c>
      <c r="E87" s="101">
        <v>1.1000000000000001</v>
      </c>
      <c r="F87" s="69">
        <f>'Raw_Data_pt1.1'!F89</f>
        <v>2023</v>
      </c>
      <c r="G87" s="26">
        <f>'Raw_Data_pt1.1'!G89</f>
        <v>2</v>
      </c>
      <c r="H87" s="26">
        <f>'Raw_Data_pt1.1'!H89</f>
        <v>9</v>
      </c>
      <c r="I87" s="26">
        <f>'Raw_Data_pt1.1'!I89</f>
        <v>11</v>
      </c>
      <c r="J87" s="26">
        <f>'Raw_Data_pt1.1'!J89</f>
        <v>55</v>
      </c>
      <c r="K87" s="26">
        <f>'Raw_Data_pt1.1'!K89</f>
        <v>23</v>
      </c>
      <c r="L87" s="69">
        <f>'Raw_Data_pt1.1'!L89</f>
        <v>2023</v>
      </c>
      <c r="M87" s="26">
        <f>'Raw_Data_pt1.1'!M89</f>
        <v>2</v>
      </c>
      <c r="N87" s="26">
        <f>'Raw_Data_pt1.1'!N89</f>
        <v>9</v>
      </c>
      <c r="O87" s="26">
        <f>'Raw_Data_pt1.1'!O89</f>
        <v>11</v>
      </c>
      <c r="P87" s="26">
        <f>'Raw_Data_pt1.1'!P89</f>
        <v>46</v>
      </c>
      <c r="Q87" s="25">
        <f>'Raw_Data_pt1.1'!Q89</f>
        <v>12</v>
      </c>
      <c r="R87" s="100">
        <f>IF('Raw_Data_pt1.1'!R89 = "", 0, 'Raw_Data_pt1.1'!R89)</f>
        <v>11</v>
      </c>
      <c r="S87" s="100">
        <f>IF(R87 = "",0, VLOOKUP(R87, Key!$A$23:$D$35, 4, FALSE))</f>
        <v>3</v>
      </c>
      <c r="T87" s="100">
        <f>IF('Raw_Data_pt1.1'!S89 = "", 0, 'Raw_Data_pt1.1'!S89)</f>
        <v>1999</v>
      </c>
      <c r="U87" s="100">
        <f>IF('Raw_Data_pt1.1'!U89 = "", 0, IF('Raw_Data_pt1.1'!U89 = "F", 1, IF('Raw_Data_pt1.1'!U89 = "M", 2, 3)))</f>
        <v>1</v>
      </c>
      <c r="V87" s="100">
        <f>IF(L87=0,0,IF(M87&gt;R87,L87-T87,L87-T87-1))</f>
        <v>23</v>
      </c>
      <c r="W87" s="100">
        <f>IF('Raw_Data_pt1.1'!Y89 = "", 0, VLOOKUP('Raw_Data_pt1.1'!Y89, Key!$A$2:$C$20, 3, TRUE))</f>
        <v>2</v>
      </c>
      <c r="X87" s="99">
        <f>IF('Raw_Data_pt1.1'!AC89 = "", 0, IF('Raw_Data_pt1.1'!AC89 = "P", 1, 0))</f>
        <v>1</v>
      </c>
      <c r="Y87" s="101">
        <v>1</v>
      </c>
      <c r="Z87" s="100">
        <f>IF('Raw_Data_pt1.1'!AF89 = "", "", 'Raw_Data_pt1.1'!AF89)</f>
        <v>30</v>
      </c>
      <c r="AA87" s="100">
        <f>IF('Raw_Data_pt1.1'!AG89 = "", "", 'Raw_Data_pt1.1'!AG89)</f>
        <v>143</v>
      </c>
      <c r="AB87" s="100">
        <f>IF('Raw_Data_pt1.1'!AH89 = "", "", 'Raw_Data_pt1.1'!AH89)</f>
        <v>123</v>
      </c>
      <c r="AC87" s="99">
        <f>IF('Raw_Data_pt1.1'!AI89 = "", "", 'Raw_Data_pt1.1'!AI89)</f>
        <v>0.59233999999999998</v>
      </c>
      <c r="AD87" s="100">
        <f>IF('Raw_Data_pt1.1'!AL89 = "", "", 'Raw_Data_pt1.1'!AL89)</f>
        <v>50.4</v>
      </c>
      <c r="AE87" s="99">
        <f>IF('Raw_Data_pt1.1'!AM89 = "", "", 'Raw_Data_pt1.1'!AM89)</f>
        <v>9</v>
      </c>
      <c r="AF87" s="100">
        <f>IF('Raw_Data_pt1.1'!AN89 = "", "", 'Raw_Data_pt1.1'!AN89)</f>
        <v>30</v>
      </c>
      <c r="AG87" s="100">
        <f>IF('Raw_Data_pt1.1'!AO89 = "", "", 'Raw_Data_pt1.1'!AO89)</f>
        <v>140</v>
      </c>
      <c r="AH87" s="100">
        <f>IF('Raw_Data_pt1.1'!AP89 = "", "", 'Raw_Data_pt1.1'!AP89)</f>
        <v>112</v>
      </c>
      <c r="AI87" s="99">
        <f>IF('Raw_Data_pt1.1'!AQ89 = "", "", 'Raw_Data_pt1.1'!AQ89)</f>
        <v>0.59874000000000005</v>
      </c>
      <c r="AJ87" s="100">
        <f>IF('Raw_Data_pt1.1'!AT89 = "", "", 'Raw_Data_pt1.1'!AT89)</f>
        <v>50.4</v>
      </c>
      <c r="AK87" s="99">
        <f>IF('Raw_Data_pt1.1'!AU89 = "", "", 'Raw_Data_pt1.1'!AU89)</f>
        <v>10.1</v>
      </c>
      <c r="AL87" s="100">
        <f>IF('Raw_Data_pt1.1'!AV89 = "", "", 'Raw_Data_pt1.1'!AV89)</f>
        <v>32</v>
      </c>
      <c r="AM87" s="100">
        <f>IF('Raw_Data_pt1.1'!AW89 = "", "", 'Raw_Data_pt1.1'!AW89)</f>
        <v>123</v>
      </c>
      <c r="AN87" s="100">
        <f>IF('Raw_Data_pt1.1'!AX89 = "", "", 'Raw_Data_pt1.1'!AX89)</f>
        <v>112</v>
      </c>
      <c r="AO87" s="99">
        <f>IF('Raw_Data_pt1.1'!AY89 = "", "", 'Raw_Data_pt1.1'!AY89)</f>
        <v>0.64849999999999997</v>
      </c>
      <c r="AP87" s="100">
        <f>IF('Raw_Data_pt1.1'!BB89 = "", "", 'Raw_Data_pt1.1'!BB89)</f>
        <v>50.7</v>
      </c>
      <c r="AQ87" s="100">
        <f>IF('Raw_Data_pt1.1'!BC89 = "", "", 'Raw_Data_pt1.1'!BC89)</f>
        <v>9.1999999999999993</v>
      </c>
      <c r="AR87" s="102">
        <f>IF('Raw_Data_pt1.1'!BR89 = "", "", 'Raw_Data_pt1.1'!BR89)</f>
        <v>40</v>
      </c>
      <c r="AS87" s="99">
        <f>IF('Raw_Data_pt1.1'!BS89 = "", "", 'Raw_Data_pt1.1'!BS89)</f>
        <v>128</v>
      </c>
      <c r="AT87" s="100">
        <f>IF('Raw_Data_pt1.1'!CA89 = "", "", 'Raw_Data_pt1.1'!CA89)</f>
        <v>15</v>
      </c>
      <c r="AU87" s="99">
        <f>IF('Raw_Data_pt1.1'!CB89 = "", "", 'Raw_Data_pt1.1'!CB89)</f>
        <v>128</v>
      </c>
      <c r="AV87" s="100">
        <f>IF('Raw_Data_pt1.1'!CJ89 = "", "", 'Raw_Data_pt1.1'!CJ89)</f>
        <v>46</v>
      </c>
      <c r="AW87" s="99">
        <f>IF('Raw_Data_pt1.1'!CK89 = "", "", 'Raw_Data_pt1.1'!CK89)</f>
        <v>128</v>
      </c>
      <c r="AX87" s="100">
        <f>IF('Raw_Data_pt1.1'!BV89 = "", "", 'Raw_Data_pt1.1'!BV89)</f>
        <v>572</v>
      </c>
      <c r="AY87" s="100">
        <f>IF('Raw_Data_pt1.1'!CE89 = "", "", 'Raw_Data_pt1.1'!CE89)</f>
        <v>457</v>
      </c>
      <c r="AZ87" s="100">
        <f>IF('Raw_Data_pt1.1'!CN89 = "", "", 'Raw_Data_pt1.1'!CN89)</f>
        <v>527</v>
      </c>
      <c r="BA87" s="100">
        <f t="shared" si="272"/>
        <v>0.3125</v>
      </c>
      <c r="BB87" s="100">
        <f t="shared" si="273"/>
        <v>0.1171875</v>
      </c>
      <c r="BC87" s="99">
        <f t="shared" si="274"/>
        <v>0.359375</v>
      </c>
    </row>
    <row r="88" spans="1:55">
      <c r="A88" s="99">
        <f>A87</f>
        <v>18</v>
      </c>
      <c r="B88" s="127" t="str">
        <f>B87</f>
        <v>BAT</v>
      </c>
      <c r="C88" s="100">
        <f t="shared" ref="C88:X91" si="345">C87</f>
        <v>1</v>
      </c>
      <c r="D88" s="99">
        <f t="shared" si="345"/>
        <v>1</v>
      </c>
      <c r="E88" s="101">
        <f t="shared" si="345"/>
        <v>1.1000000000000001</v>
      </c>
      <c r="F88" s="3">
        <f>F87</f>
        <v>2023</v>
      </c>
      <c r="G88" s="1">
        <f t="shared" ref="G88:G91" si="346">G87</f>
        <v>2</v>
      </c>
      <c r="H88" s="1">
        <f t="shared" ref="H88:H91" si="347">H87</f>
        <v>9</v>
      </c>
      <c r="I88" s="1">
        <f t="shared" ref="I88:I91" si="348">I87</f>
        <v>11</v>
      </c>
      <c r="J88" s="1">
        <f t="shared" ref="J88:J91" si="349">J87</f>
        <v>55</v>
      </c>
      <c r="K88" s="1">
        <f t="shared" ref="K88:K91" si="350">K87</f>
        <v>23</v>
      </c>
      <c r="L88" s="3">
        <f t="shared" ref="L88:L91" si="351">L87</f>
        <v>2023</v>
      </c>
      <c r="M88" s="1">
        <f t="shared" ref="M88:M91" si="352">M87</f>
        <v>2</v>
      </c>
      <c r="N88" s="1">
        <f t="shared" ref="N88:N91" si="353">N87</f>
        <v>9</v>
      </c>
      <c r="O88" s="1">
        <f t="shared" ref="O88:O91" si="354">O87</f>
        <v>11</v>
      </c>
      <c r="P88" s="1">
        <f t="shared" ref="P88:P91" si="355">P87</f>
        <v>46</v>
      </c>
      <c r="Q88" s="2">
        <f t="shared" ref="Q88:Q91" si="356">Q87</f>
        <v>12</v>
      </c>
      <c r="R88" s="100">
        <f t="shared" si="345"/>
        <v>11</v>
      </c>
      <c r="S88" s="100">
        <f t="shared" si="345"/>
        <v>3</v>
      </c>
      <c r="T88" s="100">
        <f t="shared" si="345"/>
        <v>1999</v>
      </c>
      <c r="U88" s="100">
        <f t="shared" si="345"/>
        <v>1</v>
      </c>
      <c r="V88" s="100">
        <f>V87</f>
        <v>23</v>
      </c>
      <c r="W88" s="100">
        <f t="shared" si="345"/>
        <v>2</v>
      </c>
      <c r="X88" s="99">
        <f t="shared" si="345"/>
        <v>1</v>
      </c>
      <c r="Y88" s="101">
        <v>1</v>
      </c>
      <c r="Z88" s="100">
        <f>IF('Raw_Data_pt1.1'!AF90 = "", "", 'Raw_Data_pt1.1'!AF90)</f>
        <v>31</v>
      </c>
      <c r="AA88" s="100">
        <f>IF('Raw_Data_pt1.1'!AG90 = "", "", 'Raw_Data_pt1.1'!AG90)</f>
        <v>130</v>
      </c>
      <c r="AB88" s="100">
        <f>IF('Raw_Data_pt1.1'!AH90 = "", "", 'Raw_Data_pt1.1'!AH90)</f>
        <v>77</v>
      </c>
      <c r="AC88" s="99">
        <f>IF('Raw_Data_pt1.1'!AI90 = "", "", 'Raw_Data_pt1.1'!AI90)</f>
        <v>0.62895999999999996</v>
      </c>
      <c r="AD88" s="100">
        <f>IF('Raw_Data_pt1.1'!AL90 = "", "", 'Raw_Data_pt1.1'!AL90)</f>
        <v>49.8</v>
      </c>
      <c r="AE88" s="99">
        <f>IF('Raw_Data_pt1.1'!AM90 = "", "", 'Raw_Data_pt1.1'!AM90)</f>
        <v>11.6</v>
      </c>
      <c r="AF88" s="100">
        <f>IF('Raw_Data_pt1.1'!AN90 = "", "", 'Raw_Data_pt1.1'!AN90)</f>
        <v>30</v>
      </c>
      <c r="AG88" s="100">
        <f>IF('Raw_Data_pt1.1'!AO90 = "", "", 'Raw_Data_pt1.1'!AO90)</f>
        <v>141</v>
      </c>
      <c r="AH88" s="100">
        <f>IF('Raw_Data_pt1.1'!AP90 = "", "", 'Raw_Data_pt1.1'!AP90)</f>
        <v>152</v>
      </c>
      <c r="AI88" s="99">
        <f>IF('Raw_Data_pt1.1'!AQ90 = "", "", 'Raw_Data_pt1.1'!AQ90)</f>
        <v>0.59675999999999996</v>
      </c>
      <c r="AJ88" s="100">
        <f>IF('Raw_Data_pt1.1'!AT90 = "", "", 'Raw_Data_pt1.1'!AT90)</f>
        <v>49</v>
      </c>
      <c r="AK88" s="99">
        <f>IF('Raw_Data_pt1.1'!AU90 = "", "", 'Raw_Data_pt1.1'!AU90)</f>
        <v>9.6999999999999993</v>
      </c>
      <c r="AL88" s="100">
        <f>IF('Raw_Data_pt1.1'!AV90 = "", "", 'Raw_Data_pt1.1'!AV90)</f>
        <v>33</v>
      </c>
      <c r="AM88" s="100">
        <f>IF('Raw_Data_pt1.1'!AW90 = "", "", 'Raw_Data_pt1.1'!AW90)</f>
        <v>119</v>
      </c>
      <c r="AN88" s="100">
        <f>IF('Raw_Data_pt1.1'!AX90 = "", "", 'Raw_Data_pt1.1'!AX90)</f>
        <v>103</v>
      </c>
      <c r="AO88" s="99">
        <f>IF('Raw_Data_pt1.1'!AY90 = "", "", 'Raw_Data_pt1.1'!AY90)</f>
        <v>0.66</v>
      </c>
      <c r="AP88" s="100">
        <f>IF('Raw_Data_pt1.1'!BB90 = "", "", 'Raw_Data_pt1.1'!BB90)</f>
        <v>49.8</v>
      </c>
      <c r="AQ88" s="100">
        <f>IF('Raw_Data_pt1.1'!BC90 = "", "", 'Raw_Data_pt1.1'!BC90)</f>
        <v>10.1</v>
      </c>
      <c r="AR88" s="102">
        <f>IF('Raw_Data_pt1.1'!BR90 = "", "", 'Raw_Data_pt1.1'!BR90)</f>
        <v>35</v>
      </c>
      <c r="AS88" s="99">
        <f>IF('Raw_Data_pt1.1'!BS90 = "", "", 'Raw_Data_pt1.1'!BS90)</f>
        <v>128</v>
      </c>
      <c r="AT88" s="100">
        <f>IF('Raw_Data_pt1.1'!CA90 = "", "", 'Raw_Data_pt1.1'!CA90)</f>
        <v>26</v>
      </c>
      <c r="AU88" s="99">
        <f>IF('Raw_Data_pt1.1'!CB90 = "", "", 'Raw_Data_pt1.1'!CB90)</f>
        <v>128</v>
      </c>
      <c r="AV88" s="100">
        <f>IF('Raw_Data_pt1.1'!CJ90 = "", "", 'Raw_Data_pt1.1'!CJ90)</f>
        <v>26</v>
      </c>
      <c r="AW88" s="99">
        <f>IF('Raw_Data_pt1.1'!CK90 = "", "", 'Raw_Data_pt1.1'!CK90)</f>
        <v>128</v>
      </c>
      <c r="AX88" s="100">
        <f>IF('Raw_Data_pt1.1'!BV90 = "", "", 'Raw_Data_pt1.1'!BV90)</f>
        <v>507</v>
      </c>
      <c r="AY88" s="100">
        <f>IF('Raw_Data_pt1.1'!CE90 = "", "", 'Raw_Data_pt1.1'!CE90)</f>
        <v>507</v>
      </c>
      <c r="AZ88" s="100">
        <f>IF('Raw_Data_pt1.1'!CN90 = "", "", 'Raw_Data_pt1.1'!CN90)</f>
        <v>622</v>
      </c>
      <c r="BA88" s="100">
        <f t="shared" si="272"/>
        <v>0.2734375</v>
      </c>
      <c r="BB88" s="100">
        <f t="shared" si="273"/>
        <v>0.203125</v>
      </c>
      <c r="BC88" s="99">
        <f t="shared" si="274"/>
        <v>0.203125</v>
      </c>
    </row>
    <row r="89" spans="1:55">
      <c r="A89" s="99">
        <f t="shared" ref="A89:A91" si="357">A88</f>
        <v>18</v>
      </c>
      <c r="B89" s="127" t="str">
        <f>B88</f>
        <v>BAT</v>
      </c>
      <c r="C89" s="100">
        <f t="shared" si="345"/>
        <v>1</v>
      </c>
      <c r="D89" s="99">
        <f t="shared" si="345"/>
        <v>1</v>
      </c>
      <c r="E89" s="101">
        <f t="shared" si="345"/>
        <v>1.1000000000000001</v>
      </c>
      <c r="F89" s="3">
        <f t="shared" si="345"/>
        <v>2023</v>
      </c>
      <c r="G89" s="1">
        <f t="shared" si="346"/>
        <v>2</v>
      </c>
      <c r="H89" s="1">
        <f t="shared" si="347"/>
        <v>9</v>
      </c>
      <c r="I89" s="1">
        <f t="shared" si="348"/>
        <v>11</v>
      </c>
      <c r="J89" s="1">
        <f t="shared" si="349"/>
        <v>55</v>
      </c>
      <c r="K89" s="1">
        <f t="shared" si="350"/>
        <v>23</v>
      </c>
      <c r="L89" s="3">
        <f t="shared" si="351"/>
        <v>2023</v>
      </c>
      <c r="M89" s="1">
        <f t="shared" si="352"/>
        <v>2</v>
      </c>
      <c r="N89" s="1">
        <f t="shared" si="353"/>
        <v>9</v>
      </c>
      <c r="O89" s="1">
        <f t="shared" si="354"/>
        <v>11</v>
      </c>
      <c r="P89" s="1">
        <f t="shared" si="355"/>
        <v>46</v>
      </c>
      <c r="Q89" s="2">
        <f t="shared" si="356"/>
        <v>12</v>
      </c>
      <c r="R89" s="100">
        <f t="shared" si="345"/>
        <v>11</v>
      </c>
      <c r="S89" s="100">
        <f t="shared" si="345"/>
        <v>3</v>
      </c>
      <c r="T89" s="100">
        <f t="shared" si="345"/>
        <v>1999</v>
      </c>
      <c r="U89" s="100">
        <f t="shared" si="345"/>
        <v>1</v>
      </c>
      <c r="V89" s="100">
        <f>V87</f>
        <v>23</v>
      </c>
      <c r="W89" s="100">
        <f t="shared" si="345"/>
        <v>2</v>
      </c>
      <c r="X89" s="99">
        <f t="shared" si="345"/>
        <v>1</v>
      </c>
      <c r="Y89" s="101">
        <v>1</v>
      </c>
      <c r="Z89" s="100">
        <f>IF('Raw_Data_pt1.1'!AF91 = "", "", 'Raw_Data_pt1.1'!AF91)</f>
        <v>30</v>
      </c>
      <c r="AA89" s="100">
        <f>IF('Raw_Data_pt1.1'!AG91 = "", "", 'Raw_Data_pt1.1'!AG91)</f>
        <v>139</v>
      </c>
      <c r="AB89" s="100">
        <f>IF('Raw_Data_pt1.1'!AH91 = "", "", 'Raw_Data_pt1.1'!AH91)</f>
        <v>82</v>
      </c>
      <c r="AC89" s="99">
        <f>IF('Raw_Data_pt1.1'!AI91 = "", "", 'Raw_Data_pt1.1'!AI91)</f>
        <v>0.60258999999999996</v>
      </c>
      <c r="AD89" s="100">
        <f>IF('Raw_Data_pt1.1'!AL91 = "", "", 'Raw_Data_pt1.1'!AL91)</f>
        <v>48.1</v>
      </c>
      <c r="AE89" s="99">
        <f>IF('Raw_Data_pt1.1'!AM91 = "", "", 'Raw_Data_pt1.1'!AM91)</f>
        <v>12</v>
      </c>
      <c r="AF89" s="100">
        <f>IF('Raw_Data_pt1.1'!AN91 = "", "", 'Raw_Data_pt1.1'!AN91)</f>
        <v>31</v>
      </c>
      <c r="AG89" s="100">
        <f>IF('Raw_Data_pt1.1'!AO91 = "", "", 'Raw_Data_pt1.1'!AO91)</f>
        <v>133</v>
      </c>
      <c r="AH89" s="100">
        <f>IF('Raw_Data_pt1.1'!AP91 = "", "", 'Raw_Data_pt1.1'!AP91)</f>
        <v>82</v>
      </c>
      <c r="AI89" s="99">
        <f>IF('Raw_Data_pt1.1'!AQ91 = "", "", 'Raw_Data_pt1.1'!AQ91)</f>
        <v>0.61992000000000003</v>
      </c>
      <c r="AJ89" s="100">
        <f>IF('Raw_Data_pt1.1'!AT91 = "", "", 'Raw_Data_pt1.1'!AT91)</f>
        <v>50.7</v>
      </c>
      <c r="AK89" s="99">
        <f>IF('Raw_Data_pt1.1'!AU91 = "", "", 'Raw_Data_pt1.1'!AU91)</f>
        <v>10.199999999999999</v>
      </c>
      <c r="AL89" s="100">
        <f>IF('Raw_Data_pt1.1'!AV91 = "", "", 'Raw_Data_pt1.1'!AV91)</f>
        <v>33</v>
      </c>
      <c r="AM89" s="100">
        <f>IF('Raw_Data_pt1.1'!AW91 = "", "", 'Raw_Data_pt1.1'!AW91)</f>
        <v>118</v>
      </c>
      <c r="AN89" s="100">
        <f>IF('Raw_Data_pt1.1'!AX91 = "", "", 'Raw_Data_pt1.1'!AX91)</f>
        <v>102</v>
      </c>
      <c r="AO89" s="99">
        <f>IF('Raw_Data_pt1.1'!AY91 = "", "", 'Raw_Data_pt1.1'!AY91)</f>
        <v>0.66283999999999998</v>
      </c>
      <c r="AP89" s="100">
        <f>IF('Raw_Data_pt1.1'!BB91 = "", "", 'Raw_Data_pt1.1'!BB91)</f>
        <v>50.7</v>
      </c>
      <c r="AQ89" s="100">
        <f>IF('Raw_Data_pt1.1'!BC91 = "", "", 'Raw_Data_pt1.1'!BC91)</f>
        <v>10.1</v>
      </c>
      <c r="AR89" s="102">
        <f>IF('Raw_Data_pt1.1'!BR91 = "", "", 'Raw_Data_pt1.1'!BR91)</f>
        <v>39</v>
      </c>
      <c r="AS89" s="99">
        <f>IF('Raw_Data_pt1.1'!BS91 = "", "", 'Raw_Data_pt1.1'!BS91)</f>
        <v>128</v>
      </c>
      <c r="AT89" s="100">
        <f>IF('Raw_Data_pt1.1'!CA91 = "", "", 'Raw_Data_pt1.1'!CA91)</f>
        <v>39</v>
      </c>
      <c r="AU89" s="99">
        <f>IF('Raw_Data_pt1.1'!CB91 = "", "", 'Raw_Data_pt1.1'!CB91)</f>
        <v>128</v>
      </c>
      <c r="AV89" s="100">
        <f>IF('Raw_Data_pt1.1'!CJ91 = "", "", 'Raw_Data_pt1.1'!CJ91)</f>
        <v>25</v>
      </c>
      <c r="AW89" s="99">
        <f>IF('Raw_Data_pt1.1'!CK91 = "", "", 'Raw_Data_pt1.1'!CK91)</f>
        <v>128</v>
      </c>
      <c r="AX89" s="100">
        <f>IF('Raw_Data_pt1.1'!BV91 = "", "", 'Raw_Data_pt1.1'!BV91)</f>
        <v>557</v>
      </c>
      <c r="AY89" s="100">
        <f>IF('Raw_Data_pt1.1'!CE91 = "", "", 'Raw_Data_pt1.1'!CE91)</f>
        <v>377</v>
      </c>
      <c r="AZ89" s="100">
        <f>IF('Raw_Data_pt1.1'!CN91 = "", "", 'Raw_Data_pt1.1'!CN91)</f>
        <v>597</v>
      </c>
      <c r="BA89" s="100">
        <f t="shared" si="272"/>
        <v>0.3046875</v>
      </c>
      <c r="BB89" s="100">
        <f t="shared" si="273"/>
        <v>0.3046875</v>
      </c>
      <c r="BC89" s="99">
        <f t="shared" si="274"/>
        <v>0.1953125</v>
      </c>
    </row>
    <row r="90" spans="1:55">
      <c r="A90" s="99">
        <f t="shared" si="357"/>
        <v>18</v>
      </c>
      <c r="B90" s="127" t="str">
        <f>B89</f>
        <v>BAT</v>
      </c>
      <c r="C90" s="100">
        <f t="shared" si="345"/>
        <v>1</v>
      </c>
      <c r="D90" s="99">
        <f t="shared" si="345"/>
        <v>1</v>
      </c>
      <c r="E90" s="101">
        <f t="shared" si="345"/>
        <v>1.1000000000000001</v>
      </c>
      <c r="F90" s="3">
        <f t="shared" si="345"/>
        <v>2023</v>
      </c>
      <c r="G90" s="1">
        <f t="shared" si="346"/>
        <v>2</v>
      </c>
      <c r="H90" s="1">
        <f t="shared" si="347"/>
        <v>9</v>
      </c>
      <c r="I90" s="1">
        <f t="shared" si="348"/>
        <v>11</v>
      </c>
      <c r="J90" s="1">
        <f t="shared" si="349"/>
        <v>55</v>
      </c>
      <c r="K90" s="1">
        <f t="shared" si="350"/>
        <v>23</v>
      </c>
      <c r="L90" s="3">
        <f t="shared" si="351"/>
        <v>2023</v>
      </c>
      <c r="M90" s="1">
        <f t="shared" si="352"/>
        <v>2</v>
      </c>
      <c r="N90" s="1">
        <f t="shared" si="353"/>
        <v>9</v>
      </c>
      <c r="O90" s="1">
        <f t="shared" si="354"/>
        <v>11</v>
      </c>
      <c r="P90" s="1">
        <f t="shared" si="355"/>
        <v>46</v>
      </c>
      <c r="Q90" s="2">
        <f t="shared" si="356"/>
        <v>12</v>
      </c>
      <c r="R90" s="100">
        <f t="shared" si="345"/>
        <v>11</v>
      </c>
      <c r="S90" s="100">
        <f t="shared" si="345"/>
        <v>3</v>
      </c>
      <c r="T90" s="100">
        <f t="shared" si="345"/>
        <v>1999</v>
      </c>
      <c r="U90" s="100">
        <f t="shared" si="345"/>
        <v>1</v>
      </c>
      <c r="V90" s="100">
        <f>V87</f>
        <v>23</v>
      </c>
      <c r="W90" s="100">
        <f t="shared" si="345"/>
        <v>2</v>
      </c>
      <c r="X90" s="99">
        <f t="shared" si="345"/>
        <v>1</v>
      </c>
      <c r="Y90" s="101">
        <v>1</v>
      </c>
      <c r="Z90" s="100">
        <f>IF('Raw_Data_pt1.1'!AF92 = "", "", 'Raw_Data_pt1.1'!AF92)</f>
        <v>30</v>
      </c>
      <c r="AA90" s="100">
        <f>IF('Raw_Data_pt1.1'!AG92 = "", "", 'Raw_Data_pt1.1'!AG92)</f>
        <v>140</v>
      </c>
      <c r="AB90" s="100">
        <f>IF('Raw_Data_pt1.1'!AH92 = "", "", 'Raw_Data_pt1.1'!AH92)</f>
        <v>70</v>
      </c>
      <c r="AC90" s="99">
        <f>IF('Raw_Data_pt1.1'!AI92 = "", "", 'Raw_Data_pt1.1'!AI92)</f>
        <v>0.59989000000000003</v>
      </c>
      <c r="AD90" s="100">
        <f>IF('Raw_Data_pt1.1'!AL92 = "", "", 'Raw_Data_pt1.1'!AL92)</f>
        <v>50.1</v>
      </c>
      <c r="AE90" s="99">
        <f>IF('Raw_Data_pt1.1'!AM92 = "", "", 'Raw_Data_pt1.1'!AM92)</f>
        <v>10.199999999999999</v>
      </c>
      <c r="AF90" s="100">
        <f>IF('Raw_Data_pt1.1'!AN92 = "", "", 'Raw_Data_pt1.1'!AN92)</f>
        <v>29</v>
      </c>
      <c r="AG90" s="100">
        <f>IF('Raw_Data_pt1.1'!AO92 = "", "", 'Raw_Data_pt1.1'!AO92)</f>
        <v>144</v>
      </c>
      <c r="AH90" s="100">
        <f>IF('Raw_Data_pt1.1'!AP92 = "", "", 'Raw_Data_pt1.1'!AP92)</f>
        <v>156</v>
      </c>
      <c r="AI90" s="99">
        <f>IF('Raw_Data_pt1.1'!AQ92 = "", "", 'Raw_Data_pt1.1'!AQ92)</f>
        <v>0.58716999999999997</v>
      </c>
      <c r="AJ90" s="100">
        <f>IF('Raw_Data_pt1.1'!AT92 = "", "", 'Raw_Data_pt1.1'!AT92)</f>
        <v>50.1</v>
      </c>
      <c r="AK90" s="99">
        <f>IF('Raw_Data_pt1.1'!AU92 = "", "", 'Raw_Data_pt1.1'!AU92)</f>
        <v>9</v>
      </c>
      <c r="AL90" s="100">
        <f>IF('Raw_Data_pt1.1'!AV92 = "", "", 'Raw_Data_pt1.1'!AV92)</f>
        <v>31</v>
      </c>
      <c r="AM90" s="100">
        <f>IF('Raw_Data_pt1.1'!AW92 = "", "", 'Raw_Data_pt1.1'!AW92)</f>
        <v>131</v>
      </c>
      <c r="AN90" s="100">
        <f>IF('Raw_Data_pt1.1'!AX92 = "", "", 'Raw_Data_pt1.1'!AX92)</f>
        <v>122</v>
      </c>
      <c r="AO90" s="99">
        <f>IF('Raw_Data_pt1.1'!AY92 = "", "", 'Raw_Data_pt1.1'!AY92)</f>
        <v>0.62519000000000002</v>
      </c>
      <c r="AP90" s="100">
        <f>IF('Raw_Data_pt1.1'!BB92 = "", "", 'Raw_Data_pt1.1'!BB92)</f>
        <v>51</v>
      </c>
      <c r="AQ90" s="100">
        <f>IF('Raw_Data_pt1.1'!BC92 = "", "", 'Raw_Data_pt1.1'!BC92)</f>
        <v>12.5</v>
      </c>
      <c r="AR90" s="102">
        <f>IF('Raw_Data_pt1.1'!BR92 = "", "", 'Raw_Data_pt1.1'!BR92)</f>
        <v>29</v>
      </c>
      <c r="AS90" s="99">
        <f>IF('Raw_Data_pt1.1'!BS92 = "", "", 'Raw_Data_pt1.1'!BS92)</f>
        <v>128</v>
      </c>
      <c r="AT90" s="100">
        <f>IF('Raw_Data_pt1.1'!CA92 = "", "", 'Raw_Data_pt1.1'!CA92)</f>
        <v>29</v>
      </c>
      <c r="AU90" s="99">
        <f>IF('Raw_Data_pt1.1'!CB92 = "", "", 'Raw_Data_pt1.1'!CB92)</f>
        <v>128</v>
      </c>
      <c r="AV90" s="100">
        <f>IF('Raw_Data_pt1.1'!CJ92 = "", "", 'Raw_Data_pt1.1'!CJ92)</f>
        <v>49</v>
      </c>
      <c r="AW90" s="99">
        <f>IF('Raw_Data_pt1.1'!CK92 = "", "", 'Raw_Data_pt1.1'!CK92)</f>
        <v>128</v>
      </c>
      <c r="AX90" s="100">
        <f>IF('Raw_Data_pt1.1'!BV92 = "", "", 'Raw_Data_pt1.1'!BV92)</f>
        <v>532</v>
      </c>
      <c r="AY90" s="100">
        <f>IF('Raw_Data_pt1.1'!CE92 = "", "", 'Raw_Data_pt1.1'!CE92)</f>
        <v>532</v>
      </c>
      <c r="AZ90" s="100">
        <f>IF('Raw_Data_pt1.1'!CN92 = "", "", 'Raw_Data_pt1.1'!CN92)</f>
        <v>572</v>
      </c>
      <c r="BA90" s="100">
        <f t="shared" si="272"/>
        <v>0.2265625</v>
      </c>
      <c r="BB90" s="100">
        <f t="shared" si="273"/>
        <v>0.2265625</v>
      </c>
      <c r="BC90" s="99">
        <f t="shared" si="274"/>
        <v>0.3828125</v>
      </c>
    </row>
    <row r="91" spans="1:55" s="92" customFormat="1">
      <c r="A91" s="95">
        <f t="shared" si="357"/>
        <v>18</v>
      </c>
      <c r="B91" s="126" t="str">
        <f>B90</f>
        <v>BAT</v>
      </c>
      <c r="C91" s="96">
        <f t="shared" si="345"/>
        <v>1</v>
      </c>
      <c r="D91" s="95">
        <f t="shared" si="345"/>
        <v>1</v>
      </c>
      <c r="E91" s="97">
        <f t="shared" si="345"/>
        <v>1.1000000000000001</v>
      </c>
      <c r="F91" s="6">
        <f t="shared" si="345"/>
        <v>2023</v>
      </c>
      <c r="G91" s="5">
        <f t="shared" si="346"/>
        <v>2</v>
      </c>
      <c r="H91" s="5">
        <f t="shared" si="347"/>
        <v>9</v>
      </c>
      <c r="I91" s="5">
        <f t="shared" si="348"/>
        <v>11</v>
      </c>
      <c r="J91" s="5">
        <f t="shared" si="349"/>
        <v>55</v>
      </c>
      <c r="K91" s="5">
        <f t="shared" si="350"/>
        <v>23</v>
      </c>
      <c r="L91" s="6">
        <f t="shared" si="351"/>
        <v>2023</v>
      </c>
      <c r="M91" s="5">
        <f t="shared" si="352"/>
        <v>2</v>
      </c>
      <c r="N91" s="5">
        <f t="shared" si="353"/>
        <v>9</v>
      </c>
      <c r="O91" s="5">
        <f t="shared" si="354"/>
        <v>11</v>
      </c>
      <c r="P91" s="5">
        <f t="shared" si="355"/>
        <v>46</v>
      </c>
      <c r="Q91" s="4">
        <f t="shared" si="356"/>
        <v>12</v>
      </c>
      <c r="R91" s="96">
        <f t="shared" si="345"/>
        <v>11</v>
      </c>
      <c r="S91" s="96">
        <f t="shared" si="345"/>
        <v>3</v>
      </c>
      <c r="T91" s="96">
        <f t="shared" si="345"/>
        <v>1999</v>
      </c>
      <c r="U91" s="96">
        <f t="shared" si="345"/>
        <v>1</v>
      </c>
      <c r="V91" s="125">
        <f>V87</f>
        <v>23</v>
      </c>
      <c r="W91" s="96">
        <f t="shared" si="345"/>
        <v>2</v>
      </c>
      <c r="X91" s="95">
        <f t="shared" si="345"/>
        <v>1</v>
      </c>
      <c r="Y91" s="97">
        <v>1</v>
      </c>
      <c r="Z91" s="96">
        <f>IF('Raw_Data_pt1.1'!AF93 = "", "", 'Raw_Data_pt1.1'!AF93)</f>
        <v>29</v>
      </c>
      <c r="AA91" s="96">
        <f>IF('Raw_Data_pt1.1'!AG93 = "", "", 'Raw_Data_pt1.1'!AG93)</f>
        <v>147</v>
      </c>
      <c r="AB91" s="96">
        <f>IF('Raw_Data_pt1.1'!AH93 = "", "", 'Raw_Data_pt1.1'!AH93)</f>
        <v>188</v>
      </c>
      <c r="AC91" s="95">
        <f>IF('Raw_Data_pt1.1'!AI93 = "", "", 'Raw_Data_pt1.1'!AI93)</f>
        <v>0.58028000000000002</v>
      </c>
      <c r="AD91" s="96">
        <f>IF('Raw_Data_pt1.1'!AL93 = "", "", 'Raw_Data_pt1.1'!AL93)</f>
        <v>49</v>
      </c>
      <c r="AE91" s="95">
        <f>IF('Raw_Data_pt1.1'!AM93 = "", "", 'Raw_Data_pt1.1'!AM93)</f>
        <v>11.5</v>
      </c>
      <c r="AF91" s="96">
        <f>IF('Raw_Data_pt1.1'!AN93 = "", "", 'Raw_Data_pt1.1'!AN93)</f>
        <v>30</v>
      </c>
      <c r="AG91" s="96">
        <f>IF('Raw_Data_pt1.1'!AO93 = "", "", 'Raw_Data_pt1.1'!AO93)</f>
        <v>143</v>
      </c>
      <c r="AH91" s="96">
        <f>IF('Raw_Data_pt1.1'!AP93 = "", "", 'Raw_Data_pt1.1'!AP93)</f>
        <v>119</v>
      </c>
      <c r="AI91" s="95">
        <f>IF('Raw_Data_pt1.1'!AQ93 = "", "", 'Raw_Data_pt1.1'!AQ93)</f>
        <v>0.59187999999999996</v>
      </c>
      <c r="AJ91" s="96">
        <f>IF('Raw_Data_pt1.1'!AT93 = "", "", 'Raw_Data_pt1.1'!AT93)</f>
        <v>49.5</v>
      </c>
      <c r="AK91" s="95">
        <f>IF('Raw_Data_pt1.1'!AU93 = "", "", 'Raw_Data_pt1.1'!AU93)</f>
        <v>11.5</v>
      </c>
      <c r="AL91" s="96">
        <f>IF('Raw_Data_pt1.1'!AV93 = "", "", 'Raw_Data_pt1.1'!AV93)</f>
        <v>32</v>
      </c>
      <c r="AM91" s="96">
        <f>IF('Raw_Data_pt1.1'!AW93 = "", "", 'Raw_Data_pt1.1'!AW93)</f>
        <v>127</v>
      </c>
      <c r="AN91" s="96">
        <f>IF('Raw_Data_pt1.1'!AX93 = "", "", 'Raw_Data_pt1.1'!AX93)</f>
        <v>102</v>
      </c>
      <c r="AO91" s="95">
        <f>IF('Raw_Data_pt1.1'!AY93 = "", "", 'Raw_Data_pt1.1'!AY93)</f>
        <v>0.63671999999999995</v>
      </c>
      <c r="AP91" s="96">
        <f>IF('Raw_Data_pt1.1'!BB93 = "", "", 'Raw_Data_pt1.1'!BB93)</f>
        <v>50.7</v>
      </c>
      <c r="AQ91" s="96">
        <f>IF('Raw_Data_pt1.1'!BC93 = "", "", 'Raw_Data_pt1.1'!BC93)</f>
        <v>11.1</v>
      </c>
      <c r="AR91" s="98">
        <f>IF('Raw_Data_pt1.1'!BR93 = "", "", 'Raw_Data_pt1.1'!BR93)</f>
        <v>55</v>
      </c>
      <c r="AS91" s="95">
        <f>IF('Raw_Data_pt1.1'!BS93 = "", "", 'Raw_Data_pt1.1'!BS93)</f>
        <v>128</v>
      </c>
      <c r="AT91" s="96">
        <f>IF('Raw_Data_pt1.1'!CA93 = "", "", 'Raw_Data_pt1.1'!CA93)</f>
        <v>31</v>
      </c>
      <c r="AU91" s="95">
        <f>IF('Raw_Data_pt1.1'!CB93 = "", "", 'Raw_Data_pt1.1'!CB93)</f>
        <v>128</v>
      </c>
      <c r="AV91" s="96">
        <f>IF('Raw_Data_pt1.1'!CJ93 = "", "", 'Raw_Data_pt1.1'!CJ93)</f>
        <v>45</v>
      </c>
      <c r="AW91" s="95">
        <f>IF('Raw_Data_pt1.1'!CK93 = "", "", 'Raw_Data_pt1.1'!CK93)</f>
        <v>128</v>
      </c>
      <c r="AX91" s="96">
        <f>IF('Raw_Data_pt1.1'!BV93 = "", "", 'Raw_Data_pt1.1'!BV93)</f>
        <v>557</v>
      </c>
      <c r="AY91" s="96">
        <f>IF('Raw_Data_pt1.1'!CE93 = "", "", 'Raw_Data_pt1.1'!CE93)</f>
        <v>362</v>
      </c>
      <c r="AZ91" s="96">
        <f>IF('Raw_Data_pt1.1'!CN93 = "", "", 'Raw_Data_pt1.1'!CN93)</f>
        <v>587</v>
      </c>
      <c r="BA91" s="96">
        <f t="shared" si="272"/>
        <v>0.4296875</v>
      </c>
      <c r="BB91" s="96">
        <f t="shared" si="273"/>
        <v>0.2421875</v>
      </c>
      <c r="BC91" s="95">
        <f t="shared" si="274"/>
        <v>0.3515625</v>
      </c>
    </row>
    <row r="92" spans="1:55">
      <c r="A92" s="99">
        <f>'Raw_Data_pt1.1'!A94</f>
        <v>19</v>
      </c>
      <c r="B92" s="127" t="str">
        <f>'Raw_Data_pt1.1'!B94</f>
        <v>BAU</v>
      </c>
      <c r="C92" s="100">
        <f>IF('Raw_Data_pt1.1'!D94 = "",0, IF('Raw_Data_pt1.1'!D94 = "Y", 1, 0))</f>
        <v>1</v>
      </c>
      <c r="D92" s="99">
        <f>IF('Raw_Data_pt1.1'!E94 = "", 0, IF('Raw_Data_pt1.1'!E94 = "Y", 1, 0))</f>
        <v>1</v>
      </c>
      <c r="E92" s="101">
        <v>1.1000000000000001</v>
      </c>
      <c r="F92" s="69">
        <f>'Raw_Data_pt1.1'!F94</f>
        <v>2023</v>
      </c>
      <c r="G92" s="26">
        <f>'Raw_Data_pt1.1'!G94</f>
        <v>2</v>
      </c>
      <c r="H92" s="26">
        <f>'Raw_Data_pt1.1'!H94</f>
        <v>9</v>
      </c>
      <c r="I92" s="26">
        <f>'Raw_Data_pt1.1'!I94</f>
        <v>14</v>
      </c>
      <c r="J92" s="26">
        <f>'Raw_Data_pt1.1'!J94</f>
        <v>11</v>
      </c>
      <c r="K92" s="26">
        <f>'Raw_Data_pt1.1'!K94</f>
        <v>6</v>
      </c>
      <c r="L92" s="69">
        <f>'Raw_Data_pt1.1'!L94</f>
        <v>2023</v>
      </c>
      <c r="M92" s="26">
        <f>'Raw_Data_pt1.1'!M94</f>
        <v>2</v>
      </c>
      <c r="N92" s="26">
        <f>'Raw_Data_pt1.1'!N94</f>
        <v>9</v>
      </c>
      <c r="O92" s="26">
        <f>'Raw_Data_pt1.1'!O94</f>
        <v>13</v>
      </c>
      <c r="P92" s="26">
        <f>'Raw_Data_pt1.1'!P94</f>
        <v>57</v>
      </c>
      <c r="Q92" s="25">
        <f>'Raw_Data_pt1.1'!Q94</f>
        <v>57</v>
      </c>
      <c r="R92" s="100">
        <f>IF('Raw_Data_pt1.1'!R94 = "", 0, 'Raw_Data_pt1.1'!R94)</f>
        <v>4</v>
      </c>
      <c r="S92" s="100">
        <f>IF(R92 = "",0, VLOOKUP(R92, Key!$A$23:$D$35, 4, FALSE))</f>
        <v>1</v>
      </c>
      <c r="T92" s="100">
        <f>IF('Raw_Data_pt1.1'!S94 = "", 0, 'Raw_Data_pt1.1'!S94)</f>
        <v>1988</v>
      </c>
      <c r="U92" s="100">
        <f>IF('Raw_Data_pt1.1'!U94 = "", 0, IF('Raw_Data_pt1.1'!U94 = "F", 1, IF('Raw_Data_pt1.1'!U94 = "M", 2, 3)))</f>
        <v>1</v>
      </c>
      <c r="V92" s="100">
        <f>IF(L92=0,0,IF(M92&gt;R92,L92-T92,L92-T92-1))</f>
        <v>34</v>
      </c>
      <c r="W92" s="100">
        <f>IF('Raw_Data_pt1.1'!Y94 = "", 0, VLOOKUP('Raw_Data_pt1.1'!Y94, Key!$A$2:$C$20, 3, TRUE))</f>
        <v>1</v>
      </c>
      <c r="X92" s="99">
        <f>IF('Raw_Data_pt1.1'!AC94 = "", 0, IF('Raw_Data_pt1.1'!AC94 = "P", 1, 0))</f>
        <v>1</v>
      </c>
      <c r="Y92" s="101">
        <v>1</v>
      </c>
      <c r="Z92" s="100">
        <f>IF('Raw_Data_pt1.1'!AF94 = "", "", 'Raw_Data_pt1.1'!AF94)</f>
        <v>29</v>
      </c>
      <c r="AA92" s="100">
        <f>IF('Raw_Data_pt1.1'!AG94 = "", "", 'Raw_Data_pt1.1'!AG94)</f>
        <v>149</v>
      </c>
      <c r="AB92" s="100">
        <f>IF('Raw_Data_pt1.1'!AH94 = "", "", 'Raw_Data_pt1.1'!AH94)</f>
        <v>111</v>
      </c>
      <c r="AC92" s="99">
        <f>IF('Raw_Data_pt1.1'!AI94 = "", "", 'Raw_Data_pt1.1'!AI94)</f>
        <v>0.57504999999999995</v>
      </c>
      <c r="AD92" s="100">
        <f>IF('Raw_Data_pt1.1'!AL94 = "", "", 'Raw_Data_pt1.1'!AL94)</f>
        <v>47.5</v>
      </c>
      <c r="AE92" s="99">
        <f>IF('Raw_Data_pt1.1'!AM94 = "", "", 'Raw_Data_pt1.1'!AM94)</f>
        <v>8.5</v>
      </c>
      <c r="AF92" s="100">
        <f>IF('Raw_Data_pt1.1'!AN94 = "", "", 'Raw_Data_pt1.1'!AN94)</f>
        <v>29</v>
      </c>
      <c r="AG92" s="100">
        <f>IF('Raw_Data_pt1.1'!AO94 = "", "", 'Raw_Data_pt1.1'!AO94)</f>
        <v>148</v>
      </c>
      <c r="AH92" s="100">
        <f>IF('Raw_Data_pt1.1'!AP94 = "", "", 'Raw_Data_pt1.1'!AP94)</f>
        <v>125</v>
      </c>
      <c r="AI92" s="99">
        <f>IF('Raw_Data_pt1.1'!AQ94 = "", "", 'Raw_Data_pt1.1'!AQ94)</f>
        <v>0.57596000000000003</v>
      </c>
      <c r="AJ92" s="100">
        <f>IF('Raw_Data_pt1.1'!AT94 = "", "", 'Raw_Data_pt1.1'!AT94)</f>
        <v>48.1</v>
      </c>
      <c r="AK92" s="99">
        <f>IF('Raw_Data_pt1.1'!AU94 = "", "", 'Raw_Data_pt1.1'!AU94)</f>
        <v>13.8</v>
      </c>
      <c r="AL92" s="100">
        <f>IF('Raw_Data_pt1.1'!AV94 = "", "", 'Raw_Data_pt1.1'!AV94)</f>
        <v>31</v>
      </c>
      <c r="AM92" s="100">
        <f>IF('Raw_Data_pt1.1'!AW94 = "", "", 'Raw_Data_pt1.1'!AW94)</f>
        <v>134</v>
      </c>
      <c r="AN92" s="100">
        <f>IF('Raw_Data_pt1.1'!AX94 = "", "", 'Raw_Data_pt1.1'!AX94)</f>
        <v>105</v>
      </c>
      <c r="AO92" s="99">
        <f>IF('Raw_Data_pt1.1'!AY94 = "", "", 'Raw_Data_pt1.1'!AY94)</f>
        <v>0.61624000000000001</v>
      </c>
      <c r="AP92" s="100">
        <f>IF('Raw_Data_pt1.1'!BB94 = "", "", 'Raw_Data_pt1.1'!BB94)</f>
        <v>46.1</v>
      </c>
      <c r="AQ92" s="100">
        <f>IF('Raw_Data_pt1.1'!BC94 = "", "", 'Raw_Data_pt1.1'!BC94)</f>
        <v>11.3</v>
      </c>
      <c r="AR92" s="102">
        <f>IF('Raw_Data_pt1.1'!BR94 = "", "", 'Raw_Data_pt1.1'!BR94)</f>
        <v>25</v>
      </c>
      <c r="AS92" s="99">
        <f>IF('Raw_Data_pt1.1'!BS94 = "", "", 'Raw_Data_pt1.1'!BS94)</f>
        <v>128</v>
      </c>
      <c r="AT92" s="100">
        <f>IF('Raw_Data_pt1.1'!CA94 = "", "", 'Raw_Data_pt1.1'!CA94)</f>
        <v>30</v>
      </c>
      <c r="AU92" s="99">
        <f>IF('Raw_Data_pt1.1'!CB94 = "", "", 'Raw_Data_pt1.1'!CB94)</f>
        <v>128</v>
      </c>
      <c r="AV92" s="100">
        <f>IF('Raw_Data_pt1.1'!CJ94 = "", "", 'Raw_Data_pt1.1'!CJ94)</f>
        <v>28</v>
      </c>
      <c r="AW92" s="99">
        <f>IF('Raw_Data_pt1.1'!CK94 = "", "", 'Raw_Data_pt1.1'!CK94)</f>
        <v>128</v>
      </c>
      <c r="AX92" s="100">
        <f>IF('Raw_Data_pt1.1'!BV94 = "", "", 'Raw_Data_pt1.1'!BV94)</f>
        <v>280</v>
      </c>
      <c r="AY92" s="100">
        <f>IF('Raw_Data_pt1.1'!CE94 = "", "", 'Raw_Data_pt1.1'!CE94)</f>
        <v>432</v>
      </c>
      <c r="AZ92" s="100">
        <f>IF('Raw_Data_pt1.1'!CN94 = "", "", 'Raw_Data_pt1.1'!CN94)</f>
        <v>309</v>
      </c>
      <c r="BA92" s="100">
        <f t="shared" si="272"/>
        <v>0.1953125</v>
      </c>
      <c r="BB92" s="100">
        <f t="shared" si="273"/>
        <v>0.234375</v>
      </c>
      <c r="BC92" s="99">
        <f t="shared" si="274"/>
        <v>0.21875</v>
      </c>
    </row>
    <row r="93" spans="1:55">
      <c r="A93" s="99">
        <f>A92</f>
        <v>19</v>
      </c>
      <c r="B93" s="127" t="str">
        <f>B92</f>
        <v>BAU</v>
      </c>
      <c r="C93" s="100">
        <f t="shared" ref="C93:X93" si="358">C92</f>
        <v>1</v>
      </c>
      <c r="D93" s="99">
        <f t="shared" si="358"/>
        <v>1</v>
      </c>
      <c r="E93" s="101">
        <f t="shared" si="358"/>
        <v>1.1000000000000001</v>
      </c>
      <c r="F93" s="3">
        <f>F92</f>
        <v>2023</v>
      </c>
      <c r="G93" s="1">
        <f t="shared" ref="G93:G96" si="359">G92</f>
        <v>2</v>
      </c>
      <c r="H93" s="1">
        <f t="shared" ref="H93:H96" si="360">H92</f>
        <v>9</v>
      </c>
      <c r="I93" s="1">
        <f t="shared" ref="I93:I96" si="361">I92</f>
        <v>14</v>
      </c>
      <c r="J93" s="1">
        <f t="shared" ref="J93:J96" si="362">J92</f>
        <v>11</v>
      </c>
      <c r="K93" s="1">
        <f t="shared" ref="K93:K96" si="363">K92</f>
        <v>6</v>
      </c>
      <c r="L93" s="3">
        <f t="shared" ref="L93:L96" si="364">L92</f>
        <v>2023</v>
      </c>
      <c r="M93" s="1">
        <f t="shared" ref="M93:M96" si="365">M92</f>
        <v>2</v>
      </c>
      <c r="N93" s="1">
        <f t="shared" ref="N93:N96" si="366">N92</f>
        <v>9</v>
      </c>
      <c r="O93" s="1">
        <f t="shared" ref="O93:O96" si="367">O92</f>
        <v>13</v>
      </c>
      <c r="P93" s="1">
        <f t="shared" ref="P93:P96" si="368">P92</f>
        <v>57</v>
      </c>
      <c r="Q93" s="2">
        <f t="shared" ref="Q93:Q96" si="369">Q92</f>
        <v>57</v>
      </c>
      <c r="R93" s="100">
        <f t="shared" si="358"/>
        <v>4</v>
      </c>
      <c r="S93" s="100">
        <f t="shared" si="358"/>
        <v>1</v>
      </c>
      <c r="T93" s="100">
        <f t="shared" si="358"/>
        <v>1988</v>
      </c>
      <c r="U93" s="100">
        <f t="shared" si="358"/>
        <v>1</v>
      </c>
      <c r="V93" s="100">
        <f>V92</f>
        <v>34</v>
      </c>
      <c r="W93" s="100">
        <f t="shared" si="358"/>
        <v>1</v>
      </c>
      <c r="X93" s="99">
        <f t="shared" si="358"/>
        <v>1</v>
      </c>
      <c r="Y93" s="101">
        <v>1</v>
      </c>
      <c r="Z93" s="100">
        <f>IF('Raw_Data_pt1.1'!AF95 = "", "", 'Raw_Data_pt1.1'!AF95)</f>
        <v>29</v>
      </c>
      <c r="AA93" s="100">
        <f>IF('Raw_Data_pt1.1'!AG95 = "", "", 'Raw_Data_pt1.1'!AG95)</f>
        <v>145</v>
      </c>
      <c r="AB93" s="100">
        <f>IF('Raw_Data_pt1.1'!AH95 = "", "", 'Raw_Data_pt1.1'!AH95)</f>
        <v>126</v>
      </c>
      <c r="AC93" s="99">
        <f>IF('Raw_Data_pt1.1'!AI95 = "", "", 'Raw_Data_pt1.1'!AI95)</f>
        <v>0.58557999999999999</v>
      </c>
      <c r="AD93" s="100">
        <f>IF('Raw_Data_pt1.1'!AL95 = "", "", 'Raw_Data_pt1.1'!AL95)</f>
        <v>47.8</v>
      </c>
      <c r="AE93" s="99">
        <f>IF('Raw_Data_pt1.1'!AM95 = "", "", 'Raw_Data_pt1.1'!AM95)</f>
        <v>12.9</v>
      </c>
      <c r="AF93" s="100">
        <f>IF('Raw_Data_pt1.1'!AN95 = "", "", 'Raw_Data_pt1.1'!AN95)</f>
        <v>28</v>
      </c>
      <c r="AG93" s="100">
        <f>IF('Raw_Data_pt1.1'!AO95 = "", "", 'Raw_Data_pt1.1'!AO95)</f>
        <v>157</v>
      </c>
      <c r="AH93" s="100">
        <f>IF('Raw_Data_pt1.1'!AP95 = "", "", 'Raw_Data_pt1.1'!AP95)</f>
        <v>141</v>
      </c>
      <c r="AI93" s="99">
        <f>IF('Raw_Data_pt1.1'!AQ95 = "", "", 'Raw_Data_pt1.1'!AQ95)</f>
        <v>0.55040999999999995</v>
      </c>
      <c r="AJ93" s="100">
        <f>IF('Raw_Data_pt1.1'!AT95 = "", "", 'Raw_Data_pt1.1'!AT95)</f>
        <v>48.1</v>
      </c>
      <c r="AK93" s="99">
        <f>IF('Raw_Data_pt1.1'!AU95 = "", "", 'Raw_Data_pt1.1'!AU95)</f>
        <v>9.5</v>
      </c>
      <c r="AL93" s="100">
        <f>IF('Raw_Data_pt1.1'!AV95 = "", "", 'Raw_Data_pt1.1'!AV95)</f>
        <v>30</v>
      </c>
      <c r="AM93" s="100">
        <f>IF('Raw_Data_pt1.1'!AW95 = "", "", 'Raw_Data_pt1.1'!AW95)</f>
        <v>142</v>
      </c>
      <c r="AN93" s="100">
        <f>IF('Raw_Data_pt1.1'!AX95 = "", "", 'Raw_Data_pt1.1'!AX95)</f>
        <v>101</v>
      </c>
      <c r="AO93" s="99">
        <f>IF('Raw_Data_pt1.1'!AY95 = "", "", 'Raw_Data_pt1.1'!AY95)</f>
        <v>0.59509999999999996</v>
      </c>
      <c r="AP93" s="100">
        <f>IF('Raw_Data_pt1.1'!BB95 = "", "", 'Raw_Data_pt1.1'!BB95)</f>
        <v>46.1</v>
      </c>
      <c r="AQ93" s="100">
        <f>IF('Raw_Data_pt1.1'!BC95 = "", "", 'Raw_Data_pt1.1'!BC95)</f>
        <v>23.5</v>
      </c>
      <c r="AR93" s="102">
        <f>IF('Raw_Data_pt1.1'!BR95 = "", "", 'Raw_Data_pt1.1'!BR95)</f>
        <v>34</v>
      </c>
      <c r="AS93" s="99">
        <f>IF('Raw_Data_pt1.1'!BS95 = "", "", 'Raw_Data_pt1.1'!BS95)</f>
        <v>128</v>
      </c>
      <c r="AT93" s="100">
        <f>IF('Raw_Data_pt1.1'!CA95 = "", "", 'Raw_Data_pt1.1'!CA95)</f>
        <v>29</v>
      </c>
      <c r="AU93" s="99">
        <f>IF('Raw_Data_pt1.1'!CB95 = "", "", 'Raw_Data_pt1.1'!CB95)</f>
        <v>128</v>
      </c>
      <c r="AV93" s="100">
        <f>IF('Raw_Data_pt1.1'!CJ95 = "", "", 'Raw_Data_pt1.1'!CJ95)</f>
        <v>30</v>
      </c>
      <c r="AW93" s="99">
        <f>IF('Raw_Data_pt1.1'!CK95 = "", "", 'Raw_Data_pt1.1'!CK95)</f>
        <v>128</v>
      </c>
      <c r="AX93" s="100">
        <f>IF('Raw_Data_pt1.1'!BV95 = "", "", 'Raw_Data_pt1.1'!BV95)</f>
        <v>306</v>
      </c>
      <c r="AY93" s="100">
        <f>IF('Raw_Data_pt1.1'!CE95 = "", "", 'Raw_Data_pt1.1'!CE95)</f>
        <v>411</v>
      </c>
      <c r="AZ93" s="100">
        <f>IF('Raw_Data_pt1.1'!CN95 = "", "", 'Raw_Data_pt1.1'!CN95)</f>
        <v>329</v>
      </c>
      <c r="BA93" s="100">
        <f t="shared" si="272"/>
        <v>0.265625</v>
      </c>
      <c r="BB93" s="100">
        <f t="shared" si="273"/>
        <v>0.2265625</v>
      </c>
      <c r="BC93" s="99">
        <f t="shared" si="274"/>
        <v>0.234375</v>
      </c>
    </row>
    <row r="94" spans="1:55">
      <c r="A94" s="99">
        <f t="shared" ref="A94:A96" si="370">A93</f>
        <v>19</v>
      </c>
      <c r="B94" s="127" t="str">
        <f>B93</f>
        <v>BAU</v>
      </c>
      <c r="C94" s="100">
        <f t="shared" ref="C94:C96" si="371">C93</f>
        <v>1</v>
      </c>
      <c r="D94" s="99">
        <f t="shared" ref="D94:D96" si="372">D93</f>
        <v>1</v>
      </c>
      <c r="E94" s="101">
        <f t="shared" ref="E94:F96" si="373">E93</f>
        <v>1.1000000000000001</v>
      </c>
      <c r="F94" s="3">
        <f t="shared" si="373"/>
        <v>2023</v>
      </c>
      <c r="G94" s="1">
        <f t="shared" si="359"/>
        <v>2</v>
      </c>
      <c r="H94" s="1">
        <f t="shared" si="360"/>
        <v>9</v>
      </c>
      <c r="I94" s="1">
        <f t="shared" si="361"/>
        <v>14</v>
      </c>
      <c r="J94" s="1">
        <f t="shared" si="362"/>
        <v>11</v>
      </c>
      <c r="K94" s="1">
        <f t="shared" si="363"/>
        <v>6</v>
      </c>
      <c r="L94" s="3">
        <f t="shared" si="364"/>
        <v>2023</v>
      </c>
      <c r="M94" s="1">
        <f t="shared" si="365"/>
        <v>2</v>
      </c>
      <c r="N94" s="1">
        <f t="shared" si="366"/>
        <v>9</v>
      </c>
      <c r="O94" s="1">
        <f t="shared" si="367"/>
        <v>13</v>
      </c>
      <c r="P94" s="1">
        <f t="shared" si="368"/>
        <v>57</v>
      </c>
      <c r="Q94" s="2">
        <f t="shared" si="369"/>
        <v>57</v>
      </c>
      <c r="R94" s="100">
        <f t="shared" ref="R94:R96" si="374">R93</f>
        <v>4</v>
      </c>
      <c r="S94" s="100">
        <f t="shared" ref="S94:S96" si="375">S93</f>
        <v>1</v>
      </c>
      <c r="T94" s="100">
        <f t="shared" ref="T94:T96" si="376">T93</f>
        <v>1988</v>
      </c>
      <c r="U94" s="100">
        <f t="shared" ref="U94:U96" si="377">U93</f>
        <v>1</v>
      </c>
      <c r="V94" s="100">
        <f>V92</f>
        <v>34</v>
      </c>
      <c r="W94" s="100">
        <f t="shared" ref="W94:W96" si="378">W93</f>
        <v>1</v>
      </c>
      <c r="X94" s="99">
        <f t="shared" ref="X94:X96" si="379">X93</f>
        <v>1</v>
      </c>
      <c r="Y94" s="101">
        <v>1</v>
      </c>
      <c r="Z94" s="100">
        <f>IF('Raw_Data_pt1.1'!AF96 = "", "", 'Raw_Data_pt1.1'!AF96)</f>
        <v>28</v>
      </c>
      <c r="AA94" s="100">
        <f>IF('Raw_Data_pt1.1'!AG96 = "", "", 'Raw_Data_pt1.1'!AG96)</f>
        <v>151</v>
      </c>
      <c r="AB94" s="100">
        <f>IF('Raw_Data_pt1.1'!AH96 = "", "", 'Raw_Data_pt1.1'!AH96)</f>
        <v>150</v>
      </c>
      <c r="AC94" s="99">
        <f>IF('Raw_Data_pt1.1'!AI96 = "", "", 'Raw_Data_pt1.1'!AI96)</f>
        <v>0.56930000000000003</v>
      </c>
      <c r="AD94" s="100">
        <f>IF('Raw_Data_pt1.1'!AL96 = "", "", 'Raw_Data_pt1.1'!AL96)</f>
        <v>46.4</v>
      </c>
      <c r="AE94" s="99">
        <f>IF('Raw_Data_pt1.1'!AM96 = "", "", 'Raw_Data_pt1.1'!AM96)</f>
        <v>11.3</v>
      </c>
      <c r="AF94" s="100">
        <f>IF('Raw_Data_pt1.1'!AN96 = "", "", 'Raw_Data_pt1.1'!AN96)</f>
        <v>29</v>
      </c>
      <c r="AG94" s="100">
        <f>IF('Raw_Data_pt1.1'!AO96 = "", "", 'Raw_Data_pt1.1'!AO96)</f>
        <v>144</v>
      </c>
      <c r="AH94" s="100">
        <f>IF('Raw_Data_pt1.1'!AP96 = "", "", 'Raw_Data_pt1.1'!AP96)</f>
        <v>160</v>
      </c>
      <c r="AI94" s="99">
        <f>IF('Raw_Data_pt1.1'!AQ96 = "", "", 'Raw_Data_pt1.1'!AQ96)</f>
        <v>0.58897999999999995</v>
      </c>
      <c r="AJ94" s="100">
        <f>IF('Raw_Data_pt1.1'!AT96 = "", "", 'Raw_Data_pt1.1'!AT96)</f>
        <v>50.1</v>
      </c>
      <c r="AK94" s="99">
        <f>IF('Raw_Data_pt1.1'!AU96 = "", "", 'Raw_Data_pt1.1'!AU96)</f>
        <v>12.7</v>
      </c>
      <c r="AL94" s="100">
        <f>IF('Raw_Data_pt1.1'!AV96 = "", "", 'Raw_Data_pt1.1'!AV96)</f>
        <v>29</v>
      </c>
      <c r="AM94" s="100">
        <f>IF('Raw_Data_pt1.1'!AW96 = "", "", 'Raw_Data_pt1.1'!AW96)</f>
        <v>144</v>
      </c>
      <c r="AN94" s="100">
        <f>IF('Raw_Data_pt1.1'!AX96 = "", "", 'Raw_Data_pt1.1'!AX96)</f>
        <v>185</v>
      </c>
      <c r="AO94" s="99">
        <f>IF('Raw_Data_pt1.1'!AY96 = "", "", 'Raw_Data_pt1.1'!AY96)</f>
        <v>0.58836999999999995</v>
      </c>
      <c r="AP94" s="100">
        <f>IF('Raw_Data_pt1.1'!BB96 = "", "", 'Raw_Data_pt1.1'!BB96)</f>
        <v>48.7</v>
      </c>
      <c r="AQ94" s="100">
        <f>IF('Raw_Data_pt1.1'!BC96 = "", "", 'Raw_Data_pt1.1'!BC96)</f>
        <v>9</v>
      </c>
      <c r="AR94" s="102">
        <f>IF('Raw_Data_pt1.1'!BR96 = "", "", 'Raw_Data_pt1.1'!BR96)</f>
        <v>29</v>
      </c>
      <c r="AS94" s="99">
        <f>IF('Raw_Data_pt1.1'!BS96 = "", "", 'Raw_Data_pt1.1'!BS96)</f>
        <v>128</v>
      </c>
      <c r="AT94" s="100">
        <f>IF('Raw_Data_pt1.1'!CA96 = "", "", 'Raw_Data_pt1.1'!CA96)</f>
        <v>34</v>
      </c>
      <c r="AU94" s="99">
        <f>IF('Raw_Data_pt1.1'!CB96 = "", "", 'Raw_Data_pt1.1'!CB96)</f>
        <v>128</v>
      </c>
      <c r="AV94" s="100">
        <f>IF('Raw_Data_pt1.1'!CJ96 = "", "", 'Raw_Data_pt1.1'!CJ96)</f>
        <v>33</v>
      </c>
      <c r="AW94" s="99">
        <f>IF('Raw_Data_pt1.1'!CK96 = "", "", 'Raw_Data_pt1.1'!CK96)</f>
        <v>128</v>
      </c>
      <c r="AX94" s="100">
        <f>IF('Raw_Data_pt1.1'!BV96 = "", "", 'Raw_Data_pt1.1'!BV96)</f>
        <v>173</v>
      </c>
      <c r="AY94" s="100">
        <f>IF('Raw_Data_pt1.1'!CE96 = "", "", 'Raw_Data_pt1.1'!CE96)</f>
        <v>447</v>
      </c>
      <c r="AZ94" s="100">
        <f>IF('Raw_Data_pt1.1'!CN96 = "", "", 'Raw_Data_pt1.1'!CN96)</f>
        <v>325</v>
      </c>
      <c r="BA94" s="100">
        <f t="shared" si="272"/>
        <v>0.2265625</v>
      </c>
      <c r="BB94" s="100">
        <f t="shared" si="273"/>
        <v>0.265625</v>
      </c>
      <c r="BC94" s="99">
        <f t="shared" si="274"/>
        <v>0.2578125</v>
      </c>
    </row>
    <row r="95" spans="1:55">
      <c r="A95" s="99">
        <f t="shared" si="370"/>
        <v>19</v>
      </c>
      <c r="B95" s="127" t="str">
        <f>B94</f>
        <v>BAU</v>
      </c>
      <c r="C95" s="100">
        <f t="shared" si="371"/>
        <v>1</v>
      </c>
      <c r="D95" s="99">
        <f t="shared" si="372"/>
        <v>1</v>
      </c>
      <c r="E95" s="101">
        <f t="shared" si="373"/>
        <v>1.1000000000000001</v>
      </c>
      <c r="F95" s="3">
        <f t="shared" si="373"/>
        <v>2023</v>
      </c>
      <c r="G95" s="1">
        <f t="shared" si="359"/>
        <v>2</v>
      </c>
      <c r="H95" s="1">
        <f t="shared" si="360"/>
        <v>9</v>
      </c>
      <c r="I95" s="1">
        <f t="shared" si="361"/>
        <v>14</v>
      </c>
      <c r="J95" s="1">
        <f t="shared" si="362"/>
        <v>11</v>
      </c>
      <c r="K95" s="1">
        <f t="shared" si="363"/>
        <v>6</v>
      </c>
      <c r="L95" s="3">
        <f t="shared" si="364"/>
        <v>2023</v>
      </c>
      <c r="M95" s="1">
        <f t="shared" si="365"/>
        <v>2</v>
      </c>
      <c r="N95" s="1">
        <f t="shared" si="366"/>
        <v>9</v>
      </c>
      <c r="O95" s="1">
        <f t="shared" si="367"/>
        <v>13</v>
      </c>
      <c r="P95" s="1">
        <f t="shared" si="368"/>
        <v>57</v>
      </c>
      <c r="Q95" s="2">
        <f t="shared" si="369"/>
        <v>57</v>
      </c>
      <c r="R95" s="100">
        <f t="shared" si="374"/>
        <v>4</v>
      </c>
      <c r="S95" s="100">
        <f t="shared" si="375"/>
        <v>1</v>
      </c>
      <c r="T95" s="100">
        <f t="shared" si="376"/>
        <v>1988</v>
      </c>
      <c r="U95" s="100">
        <f t="shared" si="377"/>
        <v>1</v>
      </c>
      <c r="V95" s="100">
        <f>V92</f>
        <v>34</v>
      </c>
      <c r="W95" s="100">
        <f t="shared" si="378"/>
        <v>1</v>
      </c>
      <c r="X95" s="99">
        <f t="shared" si="379"/>
        <v>1</v>
      </c>
      <c r="Y95" s="101">
        <v>1</v>
      </c>
      <c r="Z95" s="100">
        <f>IF('Raw_Data_pt1.1'!AF97 = "", "", 'Raw_Data_pt1.1'!AF97)</f>
        <v>28</v>
      </c>
      <c r="AA95" s="100">
        <f>IF('Raw_Data_pt1.1'!AG97 = "", "", 'Raw_Data_pt1.1'!AG97)</f>
        <v>152</v>
      </c>
      <c r="AB95" s="100">
        <f>IF('Raw_Data_pt1.1'!AH97 = "", "", 'Raw_Data_pt1.1'!AH97)</f>
        <v>138</v>
      </c>
      <c r="AC95" s="99">
        <f>IF('Raw_Data_pt1.1'!AI97 = "", "", 'Raw_Data_pt1.1'!AI97)</f>
        <v>0.56469999999999998</v>
      </c>
      <c r="AD95" s="100">
        <f>IF('Raw_Data_pt1.1'!AL97 = "", "", 'Raw_Data_pt1.1'!AL97)</f>
        <v>47.2</v>
      </c>
      <c r="AE95" s="99">
        <f>IF('Raw_Data_pt1.1'!AM97 = "", "", 'Raw_Data_pt1.1'!AM97)</f>
        <v>10.8</v>
      </c>
      <c r="AF95" s="100">
        <f>IF('Raw_Data_pt1.1'!AN97 = "", "", 'Raw_Data_pt1.1'!AN97)</f>
        <v>29</v>
      </c>
      <c r="AG95" s="100">
        <f>IF('Raw_Data_pt1.1'!AO97 = "", "", 'Raw_Data_pt1.1'!AO97)</f>
        <v>146</v>
      </c>
      <c r="AH95" s="100">
        <f>IF('Raw_Data_pt1.1'!AP97 = "", "", 'Raw_Data_pt1.1'!AP97)</f>
        <v>151</v>
      </c>
      <c r="AI95" s="99">
        <f>IF('Raw_Data_pt1.1'!AQ97 = "", "", 'Raw_Data_pt1.1'!AQ97)</f>
        <v>0.58401000000000003</v>
      </c>
      <c r="AJ95" s="100">
        <f>IF('Raw_Data_pt1.1'!AT97 = "", "", 'Raw_Data_pt1.1'!AT97)</f>
        <v>48.4</v>
      </c>
      <c r="AK95" s="99">
        <f>IF('Raw_Data_pt1.1'!AU97 = "", "", 'Raw_Data_pt1.1'!AU97)</f>
        <v>9.9</v>
      </c>
      <c r="AL95" s="100">
        <f>IF('Raw_Data_pt1.1'!AV97 = "", "", 'Raw_Data_pt1.1'!AV97)</f>
        <v>30</v>
      </c>
      <c r="AM95" s="100">
        <f>IF('Raw_Data_pt1.1'!AW97 = "", "", 'Raw_Data_pt1.1'!AW97)</f>
        <v>142</v>
      </c>
      <c r="AN95" s="100">
        <f>IF('Raw_Data_pt1.1'!AX97 = "", "", 'Raw_Data_pt1.1'!AX97)</f>
        <v>74</v>
      </c>
      <c r="AO95" s="99">
        <f>IF('Raw_Data_pt1.1'!AY97 = "", "", 'Raw_Data_pt1.1'!AY97)</f>
        <v>0.59287999999999996</v>
      </c>
      <c r="AP95" s="100">
        <f>IF('Raw_Data_pt1.1'!BB97 = "", "", 'Raw_Data_pt1.1'!BB97)</f>
        <v>47.5</v>
      </c>
      <c r="AQ95" s="100">
        <f>IF('Raw_Data_pt1.1'!BC97 = "", "", 'Raw_Data_pt1.1'!BC97)</f>
        <v>13.8</v>
      </c>
      <c r="AR95" s="102">
        <f>IF('Raw_Data_pt1.1'!BR97 = "", "", 'Raw_Data_pt1.1'!BR97)</f>
        <v>31</v>
      </c>
      <c r="AS95" s="99">
        <f>IF('Raw_Data_pt1.1'!BS97 = "", "", 'Raw_Data_pt1.1'!BS97)</f>
        <v>128</v>
      </c>
      <c r="AT95" s="100">
        <f>IF('Raw_Data_pt1.1'!CA97 = "", "", 'Raw_Data_pt1.1'!CA97)</f>
        <v>31</v>
      </c>
      <c r="AU95" s="99">
        <f>IF('Raw_Data_pt1.1'!CB97 = "", "", 'Raw_Data_pt1.1'!CB97)</f>
        <v>128</v>
      </c>
      <c r="AV95" s="100">
        <f>IF('Raw_Data_pt1.1'!CJ97 = "", "", 'Raw_Data_pt1.1'!CJ97)</f>
        <v>37</v>
      </c>
      <c r="AW95" s="99">
        <f>IF('Raw_Data_pt1.1'!CK97 = "", "", 'Raw_Data_pt1.1'!CK97)</f>
        <v>128</v>
      </c>
      <c r="AX95" s="100">
        <f>IF('Raw_Data_pt1.1'!BV97 = "", "", 'Raw_Data_pt1.1'!BV97)</f>
        <v>332</v>
      </c>
      <c r="AY95" s="100">
        <f>IF('Raw_Data_pt1.1'!CE97 = "", "", 'Raw_Data_pt1.1'!CE97)</f>
        <v>462</v>
      </c>
      <c r="AZ95" s="100">
        <f>IF('Raw_Data_pt1.1'!CN97 = "", "", 'Raw_Data_pt1.1'!CN97)</f>
        <v>307</v>
      </c>
      <c r="BA95" s="100">
        <f t="shared" si="272"/>
        <v>0.2421875</v>
      </c>
      <c r="BB95" s="100">
        <f t="shared" si="273"/>
        <v>0.2421875</v>
      </c>
      <c r="BC95" s="99">
        <f t="shared" si="274"/>
        <v>0.2890625</v>
      </c>
    </row>
    <row r="96" spans="1:55" s="92" customFormat="1">
      <c r="A96" s="95">
        <f t="shared" si="370"/>
        <v>19</v>
      </c>
      <c r="B96" s="126" t="str">
        <f>B95</f>
        <v>BAU</v>
      </c>
      <c r="C96" s="96">
        <f t="shared" si="371"/>
        <v>1</v>
      </c>
      <c r="D96" s="95">
        <f t="shared" si="372"/>
        <v>1</v>
      </c>
      <c r="E96" s="97">
        <f t="shared" si="373"/>
        <v>1.1000000000000001</v>
      </c>
      <c r="F96" s="6">
        <f t="shared" si="373"/>
        <v>2023</v>
      </c>
      <c r="G96" s="5">
        <f t="shared" si="359"/>
        <v>2</v>
      </c>
      <c r="H96" s="5">
        <f t="shared" si="360"/>
        <v>9</v>
      </c>
      <c r="I96" s="5">
        <f t="shared" si="361"/>
        <v>14</v>
      </c>
      <c r="J96" s="5">
        <f t="shared" si="362"/>
        <v>11</v>
      </c>
      <c r="K96" s="5">
        <f t="shared" si="363"/>
        <v>6</v>
      </c>
      <c r="L96" s="6">
        <f t="shared" si="364"/>
        <v>2023</v>
      </c>
      <c r="M96" s="5">
        <f t="shared" si="365"/>
        <v>2</v>
      </c>
      <c r="N96" s="5">
        <f t="shared" si="366"/>
        <v>9</v>
      </c>
      <c r="O96" s="5">
        <f t="shared" si="367"/>
        <v>13</v>
      </c>
      <c r="P96" s="5">
        <f t="shared" si="368"/>
        <v>57</v>
      </c>
      <c r="Q96" s="4">
        <f t="shared" si="369"/>
        <v>57</v>
      </c>
      <c r="R96" s="96">
        <f t="shared" si="374"/>
        <v>4</v>
      </c>
      <c r="S96" s="96">
        <f t="shared" si="375"/>
        <v>1</v>
      </c>
      <c r="T96" s="96">
        <f t="shared" si="376"/>
        <v>1988</v>
      </c>
      <c r="U96" s="96">
        <f t="shared" si="377"/>
        <v>1</v>
      </c>
      <c r="V96" s="125">
        <f>V92</f>
        <v>34</v>
      </c>
      <c r="W96" s="96">
        <f t="shared" si="378"/>
        <v>1</v>
      </c>
      <c r="X96" s="95">
        <f t="shared" si="379"/>
        <v>1</v>
      </c>
      <c r="Y96" s="97">
        <v>1</v>
      </c>
      <c r="Z96" s="96">
        <f>IF('Raw_Data_pt1.1'!AF98 = "", "", 'Raw_Data_pt1.1'!AF98)</f>
        <v>29</v>
      </c>
      <c r="AA96" s="96">
        <f>IF('Raw_Data_pt1.1'!AG98 = "", "", 'Raw_Data_pt1.1'!AG98)</f>
        <v>147</v>
      </c>
      <c r="AB96" s="96">
        <f>IF('Raw_Data_pt1.1'!AH98 = "", "", 'Raw_Data_pt1.1'!AH98)</f>
        <v>163</v>
      </c>
      <c r="AC96" s="95">
        <f>IF('Raw_Data_pt1.1'!AI98 = "", "", 'Raw_Data_pt1.1'!AI98)</f>
        <v>0.57923000000000002</v>
      </c>
      <c r="AD96" s="96">
        <f>IF('Raw_Data_pt1.1'!AL98 = "", "", 'Raw_Data_pt1.1'!AL98)</f>
        <v>48.1</v>
      </c>
      <c r="AE96" s="95">
        <f>IF('Raw_Data_pt1.1'!AM98 = "", "", 'Raw_Data_pt1.1'!AM98)</f>
        <v>13.1</v>
      </c>
      <c r="AF96" s="96">
        <f>IF('Raw_Data_pt1.1'!AN98 = "", "", 'Raw_Data_pt1.1'!AN98)</f>
        <v>29</v>
      </c>
      <c r="AG96" s="96">
        <f>IF('Raw_Data_pt1.1'!AO98 = "", "", 'Raw_Data_pt1.1'!AO98)</f>
        <v>146</v>
      </c>
      <c r="AH96" s="96">
        <f>IF('Raw_Data_pt1.1'!AP98 = "", "", 'Raw_Data_pt1.1'!AP98)</f>
        <v>125</v>
      </c>
      <c r="AI96" s="95">
        <f>IF('Raw_Data_pt1.1'!AQ98 = "", "", 'Raw_Data_pt1.1'!AQ98)</f>
        <v>0.58296999999999999</v>
      </c>
      <c r="AJ96" s="96">
        <f>IF('Raw_Data_pt1.1'!AT98 = "", "", 'Raw_Data_pt1.1'!AT98)</f>
        <v>46.7</v>
      </c>
      <c r="AK96" s="95">
        <f>IF('Raw_Data_pt1.1'!AU98 = "", "", 'Raw_Data_pt1.1'!AU98)</f>
        <v>14.1</v>
      </c>
      <c r="AL96" s="96">
        <f>IF('Raw_Data_pt1.1'!AV98 = "", "", 'Raw_Data_pt1.1'!AV98)</f>
        <v>30</v>
      </c>
      <c r="AM96" s="96">
        <f>IF('Raw_Data_pt1.1'!AW98 = "", "", 'Raw_Data_pt1.1'!AW98)</f>
        <v>140</v>
      </c>
      <c r="AN96" s="96">
        <f>IF('Raw_Data_pt1.1'!AX98 = "", "", 'Raw_Data_pt1.1'!AX98)</f>
        <v>247</v>
      </c>
      <c r="AO96" s="95">
        <f>IF('Raw_Data_pt1.1'!AY98 = "", "", 'Raw_Data_pt1.1'!AY98)</f>
        <v>0.59972999999999999</v>
      </c>
      <c r="AP96" s="96">
        <f>IF('Raw_Data_pt1.1'!BB98 = "", "", 'Raw_Data_pt1.1'!BB98)</f>
        <v>47.5</v>
      </c>
      <c r="AQ96" s="96">
        <f>IF('Raw_Data_pt1.1'!BC98 = "", "", 'Raw_Data_pt1.1'!BC98)</f>
        <v>17.8</v>
      </c>
      <c r="AR96" s="98">
        <f>IF('Raw_Data_pt1.1'!BR98 = "", "", 'Raw_Data_pt1.1'!BR98)</f>
        <v>29</v>
      </c>
      <c r="AS96" s="95">
        <f>IF('Raw_Data_pt1.1'!BS98 = "", "", 'Raw_Data_pt1.1'!BS98)</f>
        <v>128</v>
      </c>
      <c r="AT96" s="96">
        <f>IF('Raw_Data_pt1.1'!CA98 = "", "", 'Raw_Data_pt1.1'!CA98)</f>
        <v>24</v>
      </c>
      <c r="AU96" s="95">
        <f>IF('Raw_Data_pt1.1'!CB98 = "", "", 'Raw_Data_pt1.1'!CB98)</f>
        <v>128</v>
      </c>
      <c r="AV96" s="96">
        <f>IF('Raw_Data_pt1.1'!CJ98 = "", "", 'Raw_Data_pt1.1'!CJ98)</f>
        <v>39</v>
      </c>
      <c r="AW96" s="95">
        <f>IF('Raw_Data_pt1.1'!CK98 = "", "", 'Raw_Data_pt1.1'!CK98)</f>
        <v>128</v>
      </c>
      <c r="AX96" s="96">
        <f>IF('Raw_Data_pt1.1'!BV98 = "", "", 'Raw_Data_pt1.1'!BV98)</f>
        <v>228</v>
      </c>
      <c r="AY96" s="96">
        <f>IF('Raw_Data_pt1.1'!CE98 = "", "", 'Raw_Data_pt1.1'!CE98)</f>
        <v>527</v>
      </c>
      <c r="AZ96" s="96">
        <f>IF('Raw_Data_pt1.1'!CN98 = "", "", 'Raw_Data_pt1.1'!CN98)</f>
        <v>392</v>
      </c>
      <c r="BA96" s="96">
        <f t="shared" si="272"/>
        <v>0.2265625</v>
      </c>
      <c r="BB96" s="96">
        <f t="shared" si="273"/>
        <v>0.1875</v>
      </c>
      <c r="BC96" s="95">
        <f t="shared" si="274"/>
        <v>0.3046875</v>
      </c>
    </row>
    <row r="97" spans="1:55">
      <c r="A97" s="99">
        <f>'Raw_Data_pt1.1'!A99</f>
        <v>20</v>
      </c>
      <c r="B97" s="127" t="str">
        <f>'Raw_Data_pt1.1'!B99</f>
        <v>BAW</v>
      </c>
      <c r="C97" s="100">
        <f>IF('Raw_Data_pt1.1'!D99 = "",0, IF('Raw_Data_pt1.1'!D99 = "Y", 1, 0))</f>
        <v>1</v>
      </c>
      <c r="D97" s="99">
        <f>IF('Raw_Data_pt1.1'!E99 = "", 0, IF('Raw_Data_pt1.1'!E99 = "Y", 1, 0))</f>
        <v>1</v>
      </c>
      <c r="E97" s="101">
        <v>1.1000000000000001</v>
      </c>
      <c r="F97" s="69">
        <f>'Raw_Data_pt1.1'!F99</f>
        <v>2023</v>
      </c>
      <c r="G97" s="26">
        <f>'Raw_Data_pt1.1'!G99</f>
        <v>2</v>
      </c>
      <c r="H97" s="26">
        <f>'Raw_Data_pt1.1'!H99</f>
        <v>15</v>
      </c>
      <c r="I97" s="26">
        <f>'Raw_Data_pt1.1'!I99</f>
        <v>0</v>
      </c>
      <c r="J97" s="26">
        <f>'Raw_Data_pt1.1'!J99</f>
        <v>0</v>
      </c>
      <c r="K97" s="26">
        <f>'Raw_Data_pt1.1'!K99</f>
        <v>0</v>
      </c>
      <c r="L97" s="69">
        <f>'Raw_Data_pt1.1'!L99</f>
        <v>2023</v>
      </c>
      <c r="M97" s="26">
        <f>'Raw_Data_pt1.1'!M99</f>
        <v>2</v>
      </c>
      <c r="N97" s="26">
        <f>'Raw_Data_pt1.1'!N99</f>
        <v>15</v>
      </c>
      <c r="O97" s="26">
        <f>'Raw_Data_pt1.1'!O99</f>
        <v>0</v>
      </c>
      <c r="P97" s="26">
        <f>'Raw_Data_pt1.1'!P99</f>
        <v>0</v>
      </c>
      <c r="Q97" s="25">
        <f>'Raw_Data_pt1.1'!Q99</f>
        <v>0</v>
      </c>
      <c r="R97" s="100">
        <f>IF('Raw_Data_pt1.1'!R99 = "", 0, 'Raw_Data_pt1.1'!R99)</f>
        <v>3</v>
      </c>
      <c r="S97" s="100">
        <f>IF(R97 = "",0, VLOOKUP(R97, Key!$A$23:$D$35, 4, FALSE))</f>
        <v>1</v>
      </c>
      <c r="T97" s="100">
        <f>IF('Raw_Data_pt1.1'!S99 = "", 0, 'Raw_Data_pt1.1'!S99)</f>
        <v>2001</v>
      </c>
      <c r="U97" s="100">
        <f>IF('Raw_Data_pt1.1'!U99 = "", 0, IF('Raw_Data_pt1.1'!U99 = "F", 1, IF('Raw_Data_pt1.1'!U99 = "M", 2, 3)))</f>
        <v>1</v>
      </c>
      <c r="V97" s="100">
        <f>IF(L97=0,0,IF(M97&gt;R97,L97-T97,L97-T97-1))</f>
        <v>21</v>
      </c>
      <c r="W97" s="100">
        <f>IF('Raw_Data_pt1.1'!Y99 = "", 0, VLOOKUP('Raw_Data_pt1.1'!Y99, Key!$A$2:$C$20, 3, TRUE))</f>
        <v>1</v>
      </c>
      <c r="X97" s="99">
        <f>IF('Raw_Data_pt1.1'!AC99 = "", 0, IF('Raw_Data_pt1.1'!AC99 = "P", 1, 0))</f>
        <v>1</v>
      </c>
      <c r="Y97" s="101">
        <v>1</v>
      </c>
      <c r="Z97" s="100">
        <f>IF('Raw_Data_pt1.1'!AF99 = "", "", 'Raw_Data_pt1.1'!AF99)</f>
        <v>29</v>
      </c>
      <c r="AA97" s="100">
        <f>IF('Raw_Data_pt1.1'!AG99 = "", "", 'Raw_Data_pt1.1'!AG99)</f>
        <v>144</v>
      </c>
      <c r="AB97" s="100">
        <f>IF('Raw_Data_pt1.1'!AH99 = "", "", 'Raw_Data_pt1.1'!AH99)</f>
        <v>138</v>
      </c>
      <c r="AC97" s="99">
        <f>IF('Raw_Data_pt1.1'!AI99 = "", "", 'Raw_Data_pt1.1'!AI99)</f>
        <v>0.58850999999999998</v>
      </c>
      <c r="AD97" s="100">
        <f>IF('Raw_Data_pt1.1'!AL99 = "", "", 'Raw_Data_pt1.1'!AL99)</f>
        <v>46.4</v>
      </c>
      <c r="AE97" s="99">
        <f>IF('Raw_Data_pt1.1'!AM99 = "", "", 'Raw_Data_pt1.1'!AM99)</f>
        <v>11.1</v>
      </c>
      <c r="AF97" s="100">
        <f>IF('Raw_Data_pt1.1'!AN99 = "", "", 'Raw_Data_pt1.1'!AN99)</f>
        <v>29</v>
      </c>
      <c r="AG97" s="100">
        <f>IF('Raw_Data_pt1.1'!AO99 = "", "", 'Raw_Data_pt1.1'!AO99)</f>
        <v>147</v>
      </c>
      <c r="AH97" s="100">
        <f>IF('Raw_Data_pt1.1'!AP99 = "", "", 'Raw_Data_pt1.1'!AP99)</f>
        <v>145</v>
      </c>
      <c r="AI97" s="99">
        <f>IF('Raw_Data_pt1.1'!AQ99 = "", "", 'Raw_Data_pt1.1'!AQ99)</f>
        <v>0.58126</v>
      </c>
      <c r="AJ97" s="100">
        <f>IF('Raw_Data_pt1.1'!AT99 = "", "", 'Raw_Data_pt1.1'!AT99)</f>
        <v>46.9</v>
      </c>
      <c r="AK97" s="99">
        <f>IF('Raw_Data_pt1.1'!AU99 = "", "", 'Raw_Data_pt1.1'!AU99)</f>
        <v>11.6</v>
      </c>
      <c r="AL97" s="100">
        <f>IF('Raw_Data_pt1.1'!AV99 = "", "", 'Raw_Data_pt1.1'!AV99)</f>
        <v>29</v>
      </c>
      <c r="AM97" s="100">
        <f>IF('Raw_Data_pt1.1'!AW99 = "", "", 'Raw_Data_pt1.1'!AW99)</f>
        <v>144</v>
      </c>
      <c r="AN97" s="100">
        <f>IF('Raw_Data_pt1.1'!AX99 = "", "", 'Raw_Data_pt1.1'!AX99)</f>
        <v>121</v>
      </c>
      <c r="AO97" s="99">
        <f>IF('Raw_Data_pt1.1'!AY99 = "", "", 'Raw_Data_pt1.1'!AY99)</f>
        <v>0.58865999999999996</v>
      </c>
      <c r="AP97" s="100">
        <f>IF('Raw_Data_pt1.1'!BB99 = "", "", 'Raw_Data_pt1.1'!BB99)</f>
        <v>46.9</v>
      </c>
      <c r="AQ97" s="100">
        <f>IF('Raw_Data_pt1.1'!BC99 = "", "", 'Raw_Data_pt1.1'!BC99)</f>
        <v>11.6</v>
      </c>
      <c r="AR97" s="102">
        <f>IF('Raw_Data_pt1.1'!BR99 = "", "", 'Raw_Data_pt1.1'!BR99)</f>
        <v>28</v>
      </c>
      <c r="AS97" s="99">
        <f>IF('Raw_Data_pt1.1'!BS99 = "", "", 'Raw_Data_pt1.1'!BS99)</f>
        <v>128</v>
      </c>
      <c r="AT97" s="100">
        <f>IF('Raw_Data_pt1.1'!CA99 = "", "", 'Raw_Data_pt1.1'!CA99)</f>
        <v>28</v>
      </c>
      <c r="AU97" s="99">
        <f>IF('Raw_Data_pt1.1'!CB99 = "", "", 'Raw_Data_pt1.1'!CB99)</f>
        <v>128</v>
      </c>
      <c r="AV97" s="100" t="str">
        <f>IF('Raw_Data_pt1.1'!CJ99 = "", "", 'Raw_Data_pt1.1'!CJ99)</f>
        <v/>
      </c>
      <c r="AW97" s="99" t="str">
        <f>IF('Raw_Data_pt1.1'!CK99 = "", "", 'Raw_Data_pt1.1'!CK99)</f>
        <v/>
      </c>
      <c r="AX97" s="100">
        <f>IF('Raw_Data_pt1.1'!BV99 = "", "", 'Raw_Data_pt1.1'!BV99)</f>
        <v>321</v>
      </c>
      <c r="AY97" s="100">
        <f>IF('Raw_Data_pt1.1'!CE99 = "", "", 'Raw_Data_pt1.1'!CE99)</f>
        <v>347</v>
      </c>
      <c r="AZ97" s="100" t="str">
        <f>IF('Raw_Data_pt1.1'!CN99 = "", "", 'Raw_Data_pt1.1'!CN99)</f>
        <v/>
      </c>
      <c r="BA97" s="100">
        <f t="shared" si="272"/>
        <v>0.21875</v>
      </c>
      <c r="BB97" s="100">
        <f t="shared" si="273"/>
        <v>0.21875</v>
      </c>
      <c r="BC97" s="99" t="e">
        <f t="shared" si="274"/>
        <v>#VALUE!</v>
      </c>
    </row>
    <row r="98" spans="1:55">
      <c r="A98" s="99">
        <f>A97</f>
        <v>20</v>
      </c>
      <c r="B98" s="127" t="str">
        <f>B97</f>
        <v>BAW</v>
      </c>
      <c r="C98" s="100">
        <f t="shared" ref="C98:X101" si="380">C97</f>
        <v>1</v>
      </c>
      <c r="D98" s="99">
        <f t="shared" si="380"/>
        <v>1</v>
      </c>
      <c r="E98" s="101">
        <f t="shared" si="380"/>
        <v>1.1000000000000001</v>
      </c>
      <c r="F98" s="3">
        <f>F97</f>
        <v>2023</v>
      </c>
      <c r="G98" s="1">
        <f t="shared" ref="G98:G101" si="381">G97</f>
        <v>2</v>
      </c>
      <c r="H98" s="1">
        <f t="shared" ref="H98:H101" si="382">H97</f>
        <v>15</v>
      </c>
      <c r="I98" s="1">
        <f t="shared" ref="I98:I101" si="383">I97</f>
        <v>0</v>
      </c>
      <c r="J98" s="1">
        <f t="shared" ref="J98:J101" si="384">J97</f>
        <v>0</v>
      </c>
      <c r="K98" s="1">
        <f t="shared" ref="K98:K101" si="385">K97</f>
        <v>0</v>
      </c>
      <c r="L98" s="3">
        <f t="shared" ref="L98:L101" si="386">L97</f>
        <v>2023</v>
      </c>
      <c r="M98" s="1">
        <f t="shared" ref="M98:M101" si="387">M97</f>
        <v>2</v>
      </c>
      <c r="N98" s="1">
        <f t="shared" ref="N98:N101" si="388">N97</f>
        <v>15</v>
      </c>
      <c r="O98" s="1">
        <f t="shared" ref="O98:O101" si="389">O97</f>
        <v>0</v>
      </c>
      <c r="P98" s="1">
        <f t="shared" ref="P98:P101" si="390">P97</f>
        <v>0</v>
      </c>
      <c r="Q98" s="2">
        <f t="shared" ref="Q98:Q101" si="391">Q97</f>
        <v>0</v>
      </c>
      <c r="R98" s="100">
        <f t="shared" si="380"/>
        <v>3</v>
      </c>
      <c r="S98" s="100">
        <f t="shared" si="380"/>
        <v>1</v>
      </c>
      <c r="T98" s="100">
        <f t="shared" si="380"/>
        <v>2001</v>
      </c>
      <c r="U98" s="100">
        <f t="shared" si="380"/>
        <v>1</v>
      </c>
      <c r="V98" s="100">
        <f>V97</f>
        <v>21</v>
      </c>
      <c r="W98" s="100">
        <f t="shared" si="380"/>
        <v>1</v>
      </c>
      <c r="X98" s="99">
        <f t="shared" si="380"/>
        <v>1</v>
      </c>
      <c r="Y98" s="101">
        <v>1</v>
      </c>
      <c r="Z98" s="100">
        <f>IF('Raw_Data_pt1.1'!AF100 = "", "", 'Raw_Data_pt1.1'!AF100)</f>
        <v>29</v>
      </c>
      <c r="AA98" s="100">
        <f>IF('Raw_Data_pt1.1'!AG100 = "", "", 'Raw_Data_pt1.1'!AG100)</f>
        <v>147</v>
      </c>
      <c r="AB98" s="100">
        <f>IF('Raw_Data_pt1.1'!AH100 = "", "", 'Raw_Data_pt1.1'!AH100)</f>
        <v>136</v>
      </c>
      <c r="AC98" s="99">
        <f>IF('Raw_Data_pt1.1'!AI100 = "", "", 'Raw_Data_pt1.1'!AI100)</f>
        <v>0.57959000000000005</v>
      </c>
      <c r="AD98" s="100">
        <f>IF('Raw_Data_pt1.1'!AL100 = "", "", 'Raw_Data_pt1.1'!AL100)</f>
        <v>47.8</v>
      </c>
      <c r="AE98" s="99">
        <f>IF('Raw_Data_pt1.1'!AM100 = "", "", 'Raw_Data_pt1.1'!AM100)</f>
        <v>11.1</v>
      </c>
      <c r="AF98" s="100">
        <f>IF('Raw_Data_pt1.1'!AN100 = "", "", 'Raw_Data_pt1.1'!AN100)</f>
        <v>29</v>
      </c>
      <c r="AG98" s="100">
        <f>IF('Raw_Data_pt1.1'!AO100 = "", "", 'Raw_Data_pt1.1'!AO100)</f>
        <v>144</v>
      </c>
      <c r="AH98" s="100">
        <f>IF('Raw_Data_pt1.1'!AP100 = "", "", 'Raw_Data_pt1.1'!AP100)</f>
        <v>139</v>
      </c>
      <c r="AI98" s="99">
        <f>IF('Raw_Data_pt1.1'!AQ100 = "", "", 'Raw_Data_pt1.1'!AQ100)</f>
        <v>0.58889999999999998</v>
      </c>
      <c r="AJ98" s="100">
        <f>IF('Raw_Data_pt1.1'!AT100 = "", "", 'Raw_Data_pt1.1'!AT100)</f>
        <v>48.1</v>
      </c>
      <c r="AK98" s="99">
        <f>IF('Raw_Data_pt1.1'!AU100 = "", "", 'Raw_Data_pt1.1'!AU100)</f>
        <v>11.1</v>
      </c>
      <c r="AL98" s="100">
        <f>IF('Raw_Data_pt1.1'!AV100 = "", "", 'Raw_Data_pt1.1'!AV100)</f>
        <v>29</v>
      </c>
      <c r="AM98" s="100">
        <f>IF('Raw_Data_pt1.1'!AW100 = "", "", 'Raw_Data_pt1.1'!AW100)</f>
        <v>148</v>
      </c>
      <c r="AN98" s="100">
        <f>IF('Raw_Data_pt1.1'!AX100 = "", "", 'Raw_Data_pt1.1'!AX100)</f>
        <v>115</v>
      </c>
      <c r="AO98" s="99">
        <f>IF('Raw_Data_pt1.1'!AY100 = "", "", 'Raw_Data_pt1.1'!AY100)</f>
        <v>0.57757999999999998</v>
      </c>
      <c r="AP98" s="100">
        <f>IF('Raw_Data_pt1.1'!BB100 = "", "", 'Raw_Data_pt1.1'!BB100)</f>
        <v>46.9</v>
      </c>
      <c r="AQ98" s="100">
        <f>IF('Raw_Data_pt1.1'!BC100 = "", "", 'Raw_Data_pt1.1'!BC100)</f>
        <v>12.4</v>
      </c>
      <c r="AR98" s="102">
        <f>IF('Raw_Data_pt1.1'!BR100 = "", "", 'Raw_Data_pt1.1'!BR100)</f>
        <v>31</v>
      </c>
      <c r="AS98" s="99">
        <f>IF('Raw_Data_pt1.1'!BS100 = "", "", 'Raw_Data_pt1.1'!BS100)</f>
        <v>128</v>
      </c>
      <c r="AT98" s="100">
        <f>IF('Raw_Data_pt1.1'!CA100 = "", "", 'Raw_Data_pt1.1'!CA100)</f>
        <v>27</v>
      </c>
      <c r="AU98" s="99">
        <f>IF('Raw_Data_pt1.1'!CB100 = "", "", 'Raw_Data_pt1.1'!CB100)</f>
        <v>128</v>
      </c>
      <c r="AV98" s="100" t="str">
        <f>IF('Raw_Data_pt1.1'!CJ100 = "", "", 'Raw_Data_pt1.1'!CJ100)</f>
        <v/>
      </c>
      <c r="AW98" s="99" t="str">
        <f>IF('Raw_Data_pt1.1'!CK100 = "", "", 'Raw_Data_pt1.1'!CK100)</f>
        <v/>
      </c>
      <c r="AX98" s="100">
        <f>IF('Raw_Data_pt1.1'!BV100 = "", "", 'Raw_Data_pt1.1'!BV100)</f>
        <v>442</v>
      </c>
      <c r="AY98" s="100">
        <f>IF('Raw_Data_pt1.1'!CE100 = "", "", 'Raw_Data_pt1.1'!CE100)</f>
        <v>392</v>
      </c>
      <c r="AZ98" s="100" t="str">
        <f>IF('Raw_Data_pt1.1'!CN100 = "", "", 'Raw_Data_pt1.1'!CN100)</f>
        <v/>
      </c>
      <c r="BA98" s="100">
        <f t="shared" si="272"/>
        <v>0.2421875</v>
      </c>
      <c r="BB98" s="100">
        <f t="shared" si="273"/>
        <v>0.2109375</v>
      </c>
      <c r="BC98" s="99" t="e">
        <f t="shared" si="274"/>
        <v>#VALUE!</v>
      </c>
    </row>
    <row r="99" spans="1:55">
      <c r="A99" s="99">
        <f t="shared" ref="A99:A101" si="392">A98</f>
        <v>20</v>
      </c>
      <c r="B99" s="127" t="str">
        <f>B98</f>
        <v>BAW</v>
      </c>
      <c r="C99" s="100">
        <f t="shared" si="380"/>
        <v>1</v>
      </c>
      <c r="D99" s="99">
        <f t="shared" si="380"/>
        <v>1</v>
      </c>
      <c r="E99" s="101">
        <f t="shared" si="380"/>
        <v>1.1000000000000001</v>
      </c>
      <c r="F99" s="3">
        <f t="shared" si="380"/>
        <v>2023</v>
      </c>
      <c r="G99" s="1">
        <f t="shared" si="381"/>
        <v>2</v>
      </c>
      <c r="H99" s="1">
        <f t="shared" si="382"/>
        <v>15</v>
      </c>
      <c r="I99" s="1">
        <f t="shared" si="383"/>
        <v>0</v>
      </c>
      <c r="J99" s="1">
        <f t="shared" si="384"/>
        <v>0</v>
      </c>
      <c r="K99" s="1">
        <f t="shared" si="385"/>
        <v>0</v>
      </c>
      <c r="L99" s="3">
        <f t="shared" si="386"/>
        <v>2023</v>
      </c>
      <c r="M99" s="1">
        <f t="shared" si="387"/>
        <v>2</v>
      </c>
      <c r="N99" s="1">
        <f t="shared" si="388"/>
        <v>15</v>
      </c>
      <c r="O99" s="1">
        <f t="shared" si="389"/>
        <v>0</v>
      </c>
      <c r="P99" s="1">
        <f t="shared" si="390"/>
        <v>0</v>
      </c>
      <c r="Q99" s="2">
        <f t="shared" si="391"/>
        <v>0</v>
      </c>
      <c r="R99" s="100">
        <f t="shared" si="380"/>
        <v>3</v>
      </c>
      <c r="S99" s="100">
        <f t="shared" si="380"/>
        <v>1</v>
      </c>
      <c r="T99" s="100">
        <f t="shared" si="380"/>
        <v>2001</v>
      </c>
      <c r="U99" s="100">
        <f t="shared" si="380"/>
        <v>1</v>
      </c>
      <c r="V99" s="100">
        <f>V97</f>
        <v>21</v>
      </c>
      <c r="W99" s="100">
        <f t="shared" si="380"/>
        <v>1</v>
      </c>
      <c r="X99" s="99">
        <f t="shared" si="380"/>
        <v>1</v>
      </c>
      <c r="Y99" s="101">
        <v>1</v>
      </c>
      <c r="Z99" s="100">
        <f>IF('Raw_Data_pt1.1'!AF101 = "", "", 'Raw_Data_pt1.1'!AF101)</f>
        <v>28</v>
      </c>
      <c r="AA99" s="100">
        <f>IF('Raw_Data_pt1.1'!AG101 = "", "", 'Raw_Data_pt1.1'!AG101)</f>
        <v>151</v>
      </c>
      <c r="AB99" s="100">
        <f>IF('Raw_Data_pt1.1'!AH101 = "", "", 'Raw_Data_pt1.1'!AH101)</f>
        <v>145</v>
      </c>
      <c r="AC99" s="99">
        <f>IF('Raw_Data_pt1.1'!AI101 = "", "", 'Raw_Data_pt1.1'!AI101)</f>
        <v>0.56796999999999997</v>
      </c>
      <c r="AD99" s="100">
        <f>IF('Raw_Data_pt1.1'!AL101 = "", "", 'Raw_Data_pt1.1'!AL101)</f>
        <v>46.4</v>
      </c>
      <c r="AE99" s="99">
        <f>IF('Raw_Data_pt1.1'!AM101 = "", "", 'Raw_Data_pt1.1'!AM101)</f>
        <v>13.1</v>
      </c>
      <c r="AF99" s="100">
        <f>IF('Raw_Data_pt1.1'!AN101 = "", "", 'Raw_Data_pt1.1'!AN101)</f>
        <v>29</v>
      </c>
      <c r="AG99" s="100">
        <f>IF('Raw_Data_pt1.1'!AO101 = "", "", 'Raw_Data_pt1.1'!AO101)</f>
        <v>144</v>
      </c>
      <c r="AH99" s="100">
        <f>IF('Raw_Data_pt1.1'!AP101 = "", "", 'Raw_Data_pt1.1'!AP101)</f>
        <v>147</v>
      </c>
      <c r="AI99" s="99">
        <f>IF('Raw_Data_pt1.1'!AQ101 = "", "", 'Raw_Data_pt1.1'!AQ101)</f>
        <v>0.58819999999999995</v>
      </c>
      <c r="AJ99" s="100">
        <f>IF('Raw_Data_pt1.1'!AT101 = "", "", 'Raw_Data_pt1.1'!AT101)</f>
        <v>47.2</v>
      </c>
      <c r="AK99" s="99">
        <f>IF('Raw_Data_pt1.1'!AU101 = "", "", 'Raw_Data_pt1.1'!AU101)</f>
        <v>11.5</v>
      </c>
      <c r="AL99" s="100">
        <f>IF('Raw_Data_pt1.1'!AV101 = "", "", 'Raw_Data_pt1.1'!AV101)</f>
        <v>29</v>
      </c>
      <c r="AM99" s="100">
        <f>IF('Raw_Data_pt1.1'!AW101 = "", "", 'Raw_Data_pt1.1'!AW101)</f>
        <v>146</v>
      </c>
      <c r="AN99" s="100">
        <f>IF('Raw_Data_pt1.1'!AX101 = "", "", 'Raw_Data_pt1.1'!AX101)</f>
        <v>114</v>
      </c>
      <c r="AO99" s="99">
        <f>IF('Raw_Data_pt1.1'!AY101 = "", "", 'Raw_Data_pt1.1'!AY101)</f>
        <v>0.58162999999999998</v>
      </c>
      <c r="AP99" s="100">
        <f>IF('Raw_Data_pt1.1'!BB101 = "", "", 'Raw_Data_pt1.1'!BB101)</f>
        <v>46.9</v>
      </c>
      <c r="AQ99" s="100">
        <f>IF('Raw_Data_pt1.1'!BC101 = "", "", 'Raw_Data_pt1.1'!BC101)</f>
        <v>13.1</v>
      </c>
      <c r="AR99" s="102">
        <f>IF('Raw_Data_pt1.1'!BR101 = "", "", 'Raw_Data_pt1.1'!BR101)</f>
        <v>32</v>
      </c>
      <c r="AS99" s="99">
        <f>IF('Raw_Data_pt1.1'!BS101 = "", "", 'Raw_Data_pt1.1'!BS101)</f>
        <v>128</v>
      </c>
      <c r="AT99" s="100">
        <f>IF('Raw_Data_pt1.1'!CA101 = "", "", 'Raw_Data_pt1.1'!CA101)</f>
        <v>34</v>
      </c>
      <c r="AU99" s="99">
        <f>IF('Raw_Data_pt1.1'!CB101 = "", "", 'Raw_Data_pt1.1'!CB101)</f>
        <v>128</v>
      </c>
      <c r="AV99" s="100" t="str">
        <f>IF('Raw_Data_pt1.1'!CJ101 = "", "", 'Raw_Data_pt1.1'!CJ101)</f>
        <v/>
      </c>
      <c r="AW99" s="99" t="str">
        <f>IF('Raw_Data_pt1.1'!CK101 = "", "", 'Raw_Data_pt1.1'!CK101)</f>
        <v/>
      </c>
      <c r="AX99" s="100">
        <f>IF('Raw_Data_pt1.1'!BV101 = "", "", 'Raw_Data_pt1.1'!BV101)</f>
        <v>497</v>
      </c>
      <c r="AY99" s="100">
        <f>IF('Raw_Data_pt1.1'!CE101 = "", "", 'Raw_Data_pt1.1'!CE101)</f>
        <v>367</v>
      </c>
      <c r="AZ99" s="100" t="str">
        <f>IF('Raw_Data_pt1.1'!CN101 = "", "", 'Raw_Data_pt1.1'!CN101)</f>
        <v/>
      </c>
      <c r="BA99" s="100">
        <f t="shared" si="272"/>
        <v>0.25</v>
      </c>
      <c r="BB99" s="100">
        <f t="shared" si="273"/>
        <v>0.265625</v>
      </c>
      <c r="BC99" s="99" t="e">
        <f t="shared" si="274"/>
        <v>#VALUE!</v>
      </c>
    </row>
    <row r="100" spans="1:55">
      <c r="A100" s="99">
        <f t="shared" si="392"/>
        <v>20</v>
      </c>
      <c r="B100" s="127" t="str">
        <f>B99</f>
        <v>BAW</v>
      </c>
      <c r="C100" s="100">
        <f t="shared" si="380"/>
        <v>1</v>
      </c>
      <c r="D100" s="99">
        <f t="shared" si="380"/>
        <v>1</v>
      </c>
      <c r="E100" s="101">
        <f t="shared" si="380"/>
        <v>1.1000000000000001</v>
      </c>
      <c r="F100" s="3">
        <f t="shared" si="380"/>
        <v>2023</v>
      </c>
      <c r="G100" s="1">
        <f t="shared" si="381"/>
        <v>2</v>
      </c>
      <c r="H100" s="1">
        <f t="shared" si="382"/>
        <v>15</v>
      </c>
      <c r="I100" s="1">
        <f t="shared" si="383"/>
        <v>0</v>
      </c>
      <c r="J100" s="1">
        <f t="shared" si="384"/>
        <v>0</v>
      </c>
      <c r="K100" s="1">
        <f t="shared" si="385"/>
        <v>0</v>
      </c>
      <c r="L100" s="3">
        <f t="shared" si="386"/>
        <v>2023</v>
      </c>
      <c r="M100" s="1">
        <f t="shared" si="387"/>
        <v>2</v>
      </c>
      <c r="N100" s="1">
        <f t="shared" si="388"/>
        <v>15</v>
      </c>
      <c r="O100" s="1">
        <f t="shared" si="389"/>
        <v>0</v>
      </c>
      <c r="P100" s="1">
        <f t="shared" si="390"/>
        <v>0</v>
      </c>
      <c r="Q100" s="2">
        <f t="shared" si="391"/>
        <v>0</v>
      </c>
      <c r="R100" s="100">
        <f t="shared" si="380"/>
        <v>3</v>
      </c>
      <c r="S100" s="100">
        <f t="shared" si="380"/>
        <v>1</v>
      </c>
      <c r="T100" s="100">
        <f t="shared" si="380"/>
        <v>2001</v>
      </c>
      <c r="U100" s="100">
        <f t="shared" si="380"/>
        <v>1</v>
      </c>
      <c r="V100" s="100">
        <f>V97</f>
        <v>21</v>
      </c>
      <c r="W100" s="100">
        <f t="shared" si="380"/>
        <v>1</v>
      </c>
      <c r="X100" s="99">
        <f t="shared" si="380"/>
        <v>1</v>
      </c>
      <c r="Y100" s="101">
        <v>1</v>
      </c>
      <c r="Z100" s="100">
        <f>IF('Raw_Data_pt1.1'!AF102 = "", "", 'Raw_Data_pt1.1'!AF102)</f>
        <v>29</v>
      </c>
      <c r="AA100" s="100">
        <f>IF('Raw_Data_pt1.1'!AG102 = "", "", 'Raw_Data_pt1.1'!AG102)</f>
        <v>153</v>
      </c>
      <c r="AB100" s="100">
        <f>IF('Raw_Data_pt1.1'!AH102 = "", "", 'Raw_Data_pt1.1'!AH102)</f>
        <v>149</v>
      </c>
      <c r="AC100" s="99">
        <f>IF('Raw_Data_pt1.1'!AI102 = "", "", 'Raw_Data_pt1.1'!AI102)</f>
        <v>0.56379999999999997</v>
      </c>
      <c r="AD100" s="100">
        <f>IF('Raw_Data_pt1.1'!AL102 = "", "", 'Raw_Data_pt1.1'!AL102)</f>
        <v>48.1</v>
      </c>
      <c r="AE100" s="99">
        <f>IF('Raw_Data_pt1.1'!AM102 = "", "", 'Raw_Data_pt1.1'!AM102)</f>
        <v>11.5</v>
      </c>
      <c r="AF100" s="100">
        <f>IF('Raw_Data_pt1.1'!AN102 = "", "", 'Raw_Data_pt1.1'!AN102)</f>
        <v>30</v>
      </c>
      <c r="AG100" s="100">
        <f>IF('Raw_Data_pt1.1'!AO102 = "", "", 'Raw_Data_pt1.1'!AO102)</f>
        <v>142</v>
      </c>
      <c r="AH100" s="100">
        <f>IF('Raw_Data_pt1.1'!AP102 = "", "", 'Raw_Data_pt1.1'!AP102)</f>
        <v>145</v>
      </c>
      <c r="AI100" s="99">
        <f>IF('Raw_Data_pt1.1'!AQ102 = "", "", 'Raw_Data_pt1.1'!AQ102)</f>
        <v>0.59553999999999996</v>
      </c>
      <c r="AJ100" s="100">
        <f>IF('Raw_Data_pt1.1'!AT102 = "", "", 'Raw_Data_pt1.1'!AT102)</f>
        <v>47.5</v>
      </c>
      <c r="AK100" s="99">
        <f>IF('Raw_Data_pt1.1'!AU102 = "", "", 'Raw_Data_pt1.1'!AU102)</f>
        <v>10.6</v>
      </c>
      <c r="AL100" s="100">
        <f>IF('Raw_Data_pt1.1'!AV102 = "", "", 'Raw_Data_pt1.1'!AV102)</f>
        <v>29</v>
      </c>
      <c r="AM100" s="100">
        <f>IF('Raw_Data_pt1.1'!AW102 = "", "", 'Raw_Data_pt1.1'!AW102)</f>
        <v>147</v>
      </c>
      <c r="AN100" s="100">
        <f>IF('Raw_Data_pt1.1'!AX102 = "", "", 'Raw_Data_pt1.1'!AX102)</f>
        <v>129</v>
      </c>
      <c r="AO100" s="99">
        <f>IF('Raw_Data_pt1.1'!AY102 = "", "", 'Raw_Data_pt1.1'!AY102)</f>
        <v>0.58101999999999998</v>
      </c>
      <c r="AP100" s="100">
        <f>IF('Raw_Data_pt1.1'!BB102 = "", "", 'Raw_Data_pt1.1'!BB102)</f>
        <v>47.5</v>
      </c>
      <c r="AQ100" s="100">
        <f>IF('Raw_Data_pt1.1'!BC102 = "", "", 'Raw_Data_pt1.1'!BC102)</f>
        <v>10.4</v>
      </c>
      <c r="AR100" s="102">
        <f>IF('Raw_Data_pt1.1'!BR102 = "", "", 'Raw_Data_pt1.1'!BR102)</f>
        <v>25</v>
      </c>
      <c r="AS100" s="99">
        <f>IF('Raw_Data_pt1.1'!BS102 = "", "", 'Raw_Data_pt1.1'!BS102)</f>
        <v>128</v>
      </c>
      <c r="AT100" s="100">
        <f>IF('Raw_Data_pt1.1'!CA102 = "", "", 'Raw_Data_pt1.1'!CA102)</f>
        <v>28</v>
      </c>
      <c r="AU100" s="99">
        <f>IF('Raw_Data_pt1.1'!CB102 = "", "", 'Raw_Data_pt1.1'!CB102)</f>
        <v>128</v>
      </c>
      <c r="AV100" s="100" t="str">
        <f>IF('Raw_Data_pt1.1'!CJ102 = "", "", 'Raw_Data_pt1.1'!CJ102)</f>
        <v/>
      </c>
      <c r="AW100" s="99" t="str">
        <f>IF('Raw_Data_pt1.1'!CK102 = "", "", 'Raw_Data_pt1.1'!CK102)</f>
        <v/>
      </c>
      <c r="AX100" s="100">
        <f>IF('Raw_Data_pt1.1'!BV102 = "", "", 'Raw_Data_pt1.1'!BV102)</f>
        <v>502</v>
      </c>
      <c r="AY100" s="100">
        <f>IF('Raw_Data_pt1.1'!CE102 = "", "", 'Raw_Data_pt1.1'!CE102)</f>
        <v>347</v>
      </c>
      <c r="AZ100" s="100" t="str">
        <f>IF('Raw_Data_pt1.1'!CN102 = "", "", 'Raw_Data_pt1.1'!CN102)</f>
        <v/>
      </c>
      <c r="BA100" s="100">
        <f t="shared" si="272"/>
        <v>0.1953125</v>
      </c>
      <c r="BB100" s="100">
        <f t="shared" si="273"/>
        <v>0.21875</v>
      </c>
      <c r="BC100" s="99" t="e">
        <f t="shared" si="274"/>
        <v>#VALUE!</v>
      </c>
    </row>
    <row r="101" spans="1:55" s="92" customFormat="1">
      <c r="A101" s="95">
        <f t="shared" si="392"/>
        <v>20</v>
      </c>
      <c r="B101" s="126" t="str">
        <f>B100</f>
        <v>BAW</v>
      </c>
      <c r="C101" s="96">
        <f t="shared" si="380"/>
        <v>1</v>
      </c>
      <c r="D101" s="95">
        <f t="shared" si="380"/>
        <v>1</v>
      </c>
      <c r="E101" s="97">
        <f t="shared" si="380"/>
        <v>1.1000000000000001</v>
      </c>
      <c r="F101" s="6">
        <f t="shared" si="380"/>
        <v>2023</v>
      </c>
      <c r="G101" s="5">
        <f t="shared" si="381"/>
        <v>2</v>
      </c>
      <c r="H101" s="5">
        <f t="shared" si="382"/>
        <v>15</v>
      </c>
      <c r="I101" s="5">
        <f t="shared" si="383"/>
        <v>0</v>
      </c>
      <c r="J101" s="5">
        <f t="shared" si="384"/>
        <v>0</v>
      </c>
      <c r="K101" s="5">
        <f t="shared" si="385"/>
        <v>0</v>
      </c>
      <c r="L101" s="6">
        <f t="shared" si="386"/>
        <v>2023</v>
      </c>
      <c r="M101" s="5">
        <f t="shared" si="387"/>
        <v>2</v>
      </c>
      <c r="N101" s="5">
        <f t="shared" si="388"/>
        <v>15</v>
      </c>
      <c r="O101" s="5">
        <f t="shared" si="389"/>
        <v>0</v>
      </c>
      <c r="P101" s="5">
        <f t="shared" si="390"/>
        <v>0</v>
      </c>
      <c r="Q101" s="4">
        <f t="shared" si="391"/>
        <v>0</v>
      </c>
      <c r="R101" s="96">
        <f t="shared" si="380"/>
        <v>3</v>
      </c>
      <c r="S101" s="96">
        <f t="shared" si="380"/>
        <v>1</v>
      </c>
      <c r="T101" s="96">
        <f t="shared" si="380"/>
        <v>2001</v>
      </c>
      <c r="U101" s="96">
        <f t="shared" si="380"/>
        <v>1</v>
      </c>
      <c r="V101" s="125">
        <f>V97</f>
        <v>21</v>
      </c>
      <c r="W101" s="96">
        <f t="shared" si="380"/>
        <v>1</v>
      </c>
      <c r="X101" s="95">
        <f t="shared" si="380"/>
        <v>1</v>
      </c>
      <c r="Y101" s="97">
        <v>1</v>
      </c>
      <c r="Z101" s="96">
        <f>IF('Raw_Data_pt1.1'!AF103 = "", "", 'Raw_Data_pt1.1'!AF103)</f>
        <v>29</v>
      </c>
      <c r="AA101" s="96">
        <f>IF('Raw_Data_pt1.1'!AG103 = "", "", 'Raw_Data_pt1.1'!AG103)</f>
        <v>149</v>
      </c>
      <c r="AB101" s="96">
        <f>IF('Raw_Data_pt1.1'!AH103 = "", "", 'Raw_Data_pt1.1'!AH103)</f>
        <v>137</v>
      </c>
      <c r="AC101" s="95">
        <f>IF('Raw_Data_pt1.1'!AI103 = "", "", 'Raw_Data_pt1.1'!AI103)</f>
        <v>0.58482999999999996</v>
      </c>
      <c r="AD101" s="96">
        <f>IF('Raw_Data_pt1.1'!AL103 = "", "", 'Raw_Data_pt1.1'!AL103)</f>
        <v>46.1</v>
      </c>
      <c r="AE101" s="95">
        <f>IF('Raw_Data_pt1.1'!AM103 = "", "", 'Raw_Data_pt1.1'!AM103)</f>
        <v>13.4</v>
      </c>
      <c r="AF101" s="96">
        <f>IF('Raw_Data_pt1.1'!AN103 = "", "", 'Raw_Data_pt1.1'!AN103)</f>
        <v>30</v>
      </c>
      <c r="AG101" s="96">
        <f>IF('Raw_Data_pt1.1'!AO103 = "", "", 'Raw_Data_pt1.1'!AO103)</f>
        <v>140</v>
      </c>
      <c r="AH101" s="96">
        <f>IF('Raw_Data_pt1.1'!AP103 = "", "", 'Raw_Data_pt1.1'!AP103)</f>
        <v>167</v>
      </c>
      <c r="AI101" s="95">
        <f>IF('Raw_Data_pt1.1'!AQ103 = "", "", 'Raw_Data_pt1.1'!AQ103)</f>
        <v>0.59877999999999998</v>
      </c>
      <c r="AJ101" s="96">
        <f>IF('Raw_Data_pt1.1'!AT103 = "", "", 'Raw_Data_pt1.1'!AT103)</f>
        <v>45.8</v>
      </c>
      <c r="AK101" s="95">
        <f>IF('Raw_Data_pt1.1'!AU103 = "", "", 'Raw_Data_pt1.1'!AU103)</f>
        <v>11.3</v>
      </c>
      <c r="AL101" s="96">
        <f>IF('Raw_Data_pt1.1'!AV103 = "", "", 'Raw_Data_pt1.1'!AV103)</f>
        <v>29</v>
      </c>
      <c r="AM101" s="96">
        <f>IF('Raw_Data_pt1.1'!AW103 = "", "", 'Raw_Data_pt1.1'!AW103)</f>
        <v>147</v>
      </c>
      <c r="AN101" s="96">
        <f>IF('Raw_Data_pt1.1'!AX103 = "", "", 'Raw_Data_pt1.1'!AX103)</f>
        <v>99</v>
      </c>
      <c r="AO101" s="95">
        <f>IF('Raw_Data_pt1.1'!AY103 = "", "", 'Raw_Data_pt1.1'!AY103)</f>
        <v>0.57903000000000004</v>
      </c>
      <c r="AP101" s="96">
        <f>IF('Raw_Data_pt1.1'!BB103 = "", "", 'Raw_Data_pt1.1'!BB103)</f>
        <v>46.9</v>
      </c>
      <c r="AQ101" s="96">
        <f>IF('Raw_Data_pt1.1'!BC103 = "", "", 'Raw_Data_pt1.1'!BC103)</f>
        <v>10.9</v>
      </c>
      <c r="AR101" s="98">
        <f>IF('Raw_Data_pt1.1'!BR103 = "", "", 'Raw_Data_pt1.1'!BR103)</f>
        <v>25</v>
      </c>
      <c r="AS101" s="95">
        <f>IF('Raw_Data_pt1.1'!BS103 = "", "", 'Raw_Data_pt1.1'!BS103)</f>
        <v>128</v>
      </c>
      <c r="AT101" s="96">
        <f>IF('Raw_Data_pt1.1'!CA103 = "", "", 'Raw_Data_pt1.1'!CA103)</f>
        <v>35</v>
      </c>
      <c r="AU101" s="95">
        <f>IF('Raw_Data_pt1.1'!CB103 = "", "", 'Raw_Data_pt1.1'!CB103)</f>
        <v>128</v>
      </c>
      <c r="AV101" s="96" t="str">
        <f>IF('Raw_Data_pt1.1'!CJ103 = "", "", 'Raw_Data_pt1.1'!CJ103)</f>
        <v/>
      </c>
      <c r="AW101" s="95" t="str">
        <f>IF('Raw_Data_pt1.1'!CK103 = "", "", 'Raw_Data_pt1.1'!CK103)</f>
        <v/>
      </c>
      <c r="AX101" s="96">
        <f>IF('Raw_Data_pt1.1'!BV103 = "", "", 'Raw_Data_pt1.1'!BV103)</f>
        <v>552</v>
      </c>
      <c r="AY101" s="96">
        <f>IF('Raw_Data_pt1.1'!CE103 = "", "", 'Raw_Data_pt1.1'!CE103)</f>
        <v>329</v>
      </c>
      <c r="AZ101" s="96" t="str">
        <f>IF('Raw_Data_pt1.1'!CN103 = "", "", 'Raw_Data_pt1.1'!CN103)</f>
        <v/>
      </c>
      <c r="BA101" s="96">
        <f t="shared" si="272"/>
        <v>0.1953125</v>
      </c>
      <c r="BB101" s="96">
        <f t="shared" si="273"/>
        <v>0.2734375</v>
      </c>
      <c r="BC101" s="95" t="e">
        <f t="shared" si="274"/>
        <v>#VALUE!</v>
      </c>
    </row>
    <row r="102" spans="1:55">
      <c r="A102" s="99">
        <f>'Raw_Data_pt1.1'!A104</f>
        <v>21</v>
      </c>
      <c r="B102" s="127" t="str">
        <f>'Raw_Data_pt1.1'!B104</f>
        <v>BAX</v>
      </c>
      <c r="C102" s="100">
        <f>IF('Raw_Data_pt1.1'!D104 = "",0, IF('Raw_Data_pt1.1'!D104 = "Y", 1, 0))</f>
        <v>1</v>
      </c>
      <c r="D102" s="99">
        <f>IF('Raw_Data_pt1.1'!E104 = "", 0, IF('Raw_Data_pt1.1'!E104 = "Y", 1, 0))</f>
        <v>1</v>
      </c>
      <c r="E102" s="101">
        <v>1.1000000000000001</v>
      </c>
      <c r="F102" s="69">
        <f>'Raw_Data_pt1.1'!F104</f>
        <v>2023</v>
      </c>
      <c r="G102" s="26">
        <f>'Raw_Data_pt1.1'!G104</f>
        <v>2</v>
      </c>
      <c r="H102" s="26">
        <f>'Raw_Data_pt1.1'!H104</f>
        <v>22</v>
      </c>
      <c r="I102" s="26">
        <f>'Raw_Data_pt1.1'!I104</f>
        <v>10</v>
      </c>
      <c r="J102" s="26">
        <f>'Raw_Data_pt1.1'!J104</f>
        <v>31</v>
      </c>
      <c r="K102" s="26">
        <f>'Raw_Data_pt1.1'!K104</f>
        <v>14</v>
      </c>
      <c r="L102" s="69">
        <f>'Raw_Data_pt1.1'!L104</f>
        <v>2023</v>
      </c>
      <c r="M102" s="26">
        <f>'Raw_Data_pt1.1'!M104</f>
        <v>2</v>
      </c>
      <c r="N102" s="26">
        <f>'Raw_Data_pt1.1'!N104</f>
        <v>22</v>
      </c>
      <c r="O102" s="26">
        <f>'Raw_Data_pt1.1'!O104</f>
        <v>10</v>
      </c>
      <c r="P102" s="26">
        <f>'Raw_Data_pt1.1'!P104</f>
        <v>12</v>
      </c>
      <c r="Q102" s="25">
        <f>'Raw_Data_pt1.1'!Q104</f>
        <v>20</v>
      </c>
      <c r="R102" s="100">
        <f>IF('Raw_Data_pt1.1'!R104 = "", 0, 'Raw_Data_pt1.1'!R104)</f>
        <v>12</v>
      </c>
      <c r="S102" s="100">
        <f>IF(R102 = "",0, VLOOKUP(R102, Key!$A$23:$D$35, 4, FALSE))</f>
        <v>4</v>
      </c>
      <c r="T102" s="100">
        <f>IF('Raw_Data_pt1.1'!S104 = "", 0, 'Raw_Data_pt1.1'!S104)</f>
        <v>2003</v>
      </c>
      <c r="U102" s="100">
        <f>IF('Raw_Data_pt1.1'!U104 = "", 0, IF('Raw_Data_pt1.1'!U104 = "F", 1, IF('Raw_Data_pt1.1'!U104 = "M", 2, 3)))</f>
        <v>1</v>
      </c>
      <c r="V102" s="100">
        <f>IF(L102=0,0,IF(M102&gt;R102,L102-T102,L102-T102-1))</f>
        <v>19</v>
      </c>
      <c r="W102" s="100">
        <f>IF('Raw_Data_pt1.1'!Y104 = "", 0, VLOOKUP('Raw_Data_pt1.1'!Y104, Key!$A$2:$C$20, 3, TRUE))</f>
        <v>1</v>
      </c>
      <c r="X102" s="99">
        <f>IF('Raw_Data_pt1.1'!AC104 = "", 0, IF('Raw_Data_pt1.1'!AC104 = "P", 1, 0))</f>
        <v>1</v>
      </c>
      <c r="Y102" s="101">
        <v>1</v>
      </c>
      <c r="Z102" s="100">
        <f>IF('Raw_Data_pt1.1'!AF104 = "", "", 'Raw_Data_pt1.1'!AF104)</f>
        <v>31</v>
      </c>
      <c r="AA102" s="100">
        <f>IF('Raw_Data_pt1.1'!AG104 = "", "", 'Raw_Data_pt1.1'!AG104)</f>
        <v>130</v>
      </c>
      <c r="AB102" s="100">
        <f>IF('Raw_Data_pt1.1'!AH104 = "", "", 'Raw_Data_pt1.1'!AH104)</f>
        <v>120</v>
      </c>
      <c r="AC102" s="99">
        <f>IF('Raw_Data_pt1.1'!AI104 = "", "", 'Raw_Data_pt1.1'!AI104)</f>
        <v>0.62956000000000001</v>
      </c>
      <c r="AD102" s="100">
        <f>IF('Raw_Data_pt1.1'!AL104 = "", "", 'Raw_Data_pt1.1'!AL104)</f>
        <v>49.8</v>
      </c>
      <c r="AE102" s="99">
        <f>IF('Raw_Data_pt1.1'!AM104 = "", "", 'Raw_Data_pt1.1'!AM104)</f>
        <v>9.5</v>
      </c>
      <c r="AF102" s="100">
        <f>IF('Raw_Data_pt1.1'!AN104 = "", "", 'Raw_Data_pt1.1'!AN104)</f>
        <v>32</v>
      </c>
      <c r="AG102" s="100">
        <f>IF('Raw_Data_pt1.1'!AO104 = "", "", 'Raw_Data_pt1.1'!AO104)</f>
        <v>129</v>
      </c>
      <c r="AH102" s="100">
        <f>IF('Raw_Data_pt1.1'!AP104 = "", "", 'Raw_Data_pt1.1'!AP104)</f>
        <v>103</v>
      </c>
      <c r="AI102" s="99">
        <f>IF('Raw_Data_pt1.1'!AQ104 = "", "", 'Raw_Data_pt1.1'!AQ104)</f>
        <v>0.63119999999999998</v>
      </c>
      <c r="AJ102" s="100">
        <f>IF('Raw_Data_pt1.1'!AT104 = "", "", 'Raw_Data_pt1.1'!AT104)</f>
        <v>49.5</v>
      </c>
      <c r="AK102" s="99">
        <f>IF('Raw_Data_pt1.1'!AU104 = "", "", 'Raw_Data_pt1.1'!AU104)</f>
        <v>9.9</v>
      </c>
      <c r="AL102" s="100">
        <f>IF('Raw_Data_pt1.1'!AV104 = "", "", 'Raw_Data_pt1.1'!AV104)</f>
        <v>31</v>
      </c>
      <c r="AM102" s="100">
        <f>IF('Raw_Data_pt1.1'!AW104 = "", "", 'Raw_Data_pt1.1'!AW104)</f>
        <v>134</v>
      </c>
      <c r="AN102" s="100">
        <f>IF('Raw_Data_pt1.1'!AX104 = "", "", 'Raw_Data_pt1.1'!AX104)</f>
        <v>86</v>
      </c>
      <c r="AO102" s="99">
        <f>IF('Raw_Data_pt1.1'!AY104 = "", "", 'Raw_Data_pt1.1'!AY104)</f>
        <v>0.61658000000000002</v>
      </c>
      <c r="AP102" s="100">
        <f>IF('Raw_Data_pt1.1'!BB104 = "", "", 'Raw_Data_pt1.1'!BB104)</f>
        <v>50.7</v>
      </c>
      <c r="AQ102" s="100">
        <f>IF('Raw_Data_pt1.1'!BC104 = "", "", 'Raw_Data_pt1.1'!BC104)</f>
        <v>8.8000000000000007</v>
      </c>
      <c r="AR102" s="102">
        <f>IF('Raw_Data_pt1.1'!BR104 = "", "", 'Raw_Data_pt1.1'!BR104)</f>
        <v>26</v>
      </c>
      <c r="AS102" s="99">
        <f>IF('Raw_Data_pt1.1'!BS104 = "", "", 'Raw_Data_pt1.1'!BS104)</f>
        <v>128</v>
      </c>
      <c r="AT102" s="100">
        <f>IF('Raw_Data_pt1.1'!CA104 = "", "", 'Raw_Data_pt1.1'!CA104)</f>
        <v>34</v>
      </c>
      <c r="AU102" s="99">
        <f>IF('Raw_Data_pt1.1'!CB104 = "", "", 'Raw_Data_pt1.1'!CB104)</f>
        <v>128</v>
      </c>
      <c r="AV102" s="100">
        <f>IF('Raw_Data_pt1.1'!CJ104 = "", "", 'Raw_Data_pt1.1'!CJ104)</f>
        <v>33</v>
      </c>
      <c r="AW102" s="99">
        <f>IF('Raw_Data_pt1.1'!CK104 = "", "", 'Raw_Data_pt1.1'!CK104)</f>
        <v>128</v>
      </c>
      <c r="AX102" s="100">
        <f>IF('Raw_Data_pt1.1'!BV104 = "", "", 'Raw_Data_pt1.1'!BV104)</f>
        <v>447</v>
      </c>
      <c r="AY102" s="100">
        <f>IF('Raw_Data_pt1.1'!CE104 = "", "", 'Raw_Data_pt1.1'!CE104)</f>
        <v>392</v>
      </c>
      <c r="AZ102" s="100">
        <f>IF('Raw_Data_pt1.1'!CN104 = "", "", 'Raw_Data_pt1.1'!CN104)</f>
        <v>279</v>
      </c>
      <c r="BA102" s="100">
        <f t="shared" si="272"/>
        <v>0.203125</v>
      </c>
      <c r="BB102" s="100">
        <f t="shared" si="273"/>
        <v>0.265625</v>
      </c>
      <c r="BC102" s="99">
        <f t="shared" si="274"/>
        <v>0.2578125</v>
      </c>
    </row>
    <row r="103" spans="1:55">
      <c r="A103" s="99">
        <f>A102</f>
        <v>21</v>
      </c>
      <c r="B103" s="127" t="str">
        <f>B102</f>
        <v>BAX</v>
      </c>
      <c r="C103" s="100">
        <f t="shared" ref="C103:X106" si="393">C102</f>
        <v>1</v>
      </c>
      <c r="D103" s="99">
        <f t="shared" si="393"/>
        <v>1</v>
      </c>
      <c r="E103" s="101">
        <f t="shared" si="393"/>
        <v>1.1000000000000001</v>
      </c>
      <c r="F103" s="3">
        <f>F102</f>
        <v>2023</v>
      </c>
      <c r="G103" s="1">
        <f t="shared" ref="G103:G106" si="394">G102</f>
        <v>2</v>
      </c>
      <c r="H103" s="1">
        <f t="shared" ref="H103:H106" si="395">H102</f>
        <v>22</v>
      </c>
      <c r="I103" s="1">
        <f t="shared" ref="I103:I106" si="396">I102</f>
        <v>10</v>
      </c>
      <c r="J103" s="1">
        <f t="shared" ref="J103:J106" si="397">J102</f>
        <v>31</v>
      </c>
      <c r="K103" s="1">
        <f t="shared" ref="K103:K106" si="398">K102</f>
        <v>14</v>
      </c>
      <c r="L103" s="3">
        <f t="shared" ref="L103:L106" si="399">L102</f>
        <v>2023</v>
      </c>
      <c r="M103" s="1">
        <f t="shared" ref="M103:M106" si="400">M102</f>
        <v>2</v>
      </c>
      <c r="N103" s="1">
        <f t="shared" ref="N103:N106" si="401">N102</f>
        <v>22</v>
      </c>
      <c r="O103" s="1">
        <f t="shared" ref="O103:O106" si="402">O102</f>
        <v>10</v>
      </c>
      <c r="P103" s="1">
        <f t="shared" ref="P103:P106" si="403">P102</f>
        <v>12</v>
      </c>
      <c r="Q103" s="2">
        <f t="shared" ref="Q103:Q106" si="404">Q102</f>
        <v>20</v>
      </c>
      <c r="R103" s="100">
        <f t="shared" si="393"/>
        <v>12</v>
      </c>
      <c r="S103" s="100">
        <f t="shared" si="393"/>
        <v>4</v>
      </c>
      <c r="T103" s="100">
        <f t="shared" si="393"/>
        <v>2003</v>
      </c>
      <c r="U103" s="100">
        <f t="shared" si="393"/>
        <v>1</v>
      </c>
      <c r="V103" s="100">
        <f>V102</f>
        <v>19</v>
      </c>
      <c r="W103" s="100">
        <f t="shared" si="393"/>
        <v>1</v>
      </c>
      <c r="X103" s="99">
        <f t="shared" si="393"/>
        <v>1</v>
      </c>
      <c r="Y103" s="101">
        <v>1</v>
      </c>
      <c r="Z103" s="100">
        <f>IF('Raw_Data_pt1.1'!AF105 = "", "", 'Raw_Data_pt1.1'!AF105)</f>
        <v>31</v>
      </c>
      <c r="AA103" s="100">
        <f>IF('Raw_Data_pt1.1'!AG105 = "", "", 'Raw_Data_pt1.1'!AG105)</f>
        <v>131</v>
      </c>
      <c r="AB103" s="100">
        <f>IF('Raw_Data_pt1.1'!AH105 = "", "", 'Raw_Data_pt1.1'!AH105)</f>
        <v>128</v>
      </c>
      <c r="AC103" s="99">
        <f>IF('Raw_Data_pt1.1'!AI105 = "", "", 'Raw_Data_pt1.1'!AI105)</f>
        <v>0.62507999999999997</v>
      </c>
      <c r="AD103" s="100">
        <f>IF('Raw_Data_pt1.1'!AL105 = "", "", 'Raw_Data_pt1.1'!AL105)</f>
        <v>49.5</v>
      </c>
      <c r="AE103" s="99">
        <f>IF('Raw_Data_pt1.1'!AM105 = "", "", 'Raw_Data_pt1.1'!AM105)</f>
        <v>9.1999999999999993</v>
      </c>
      <c r="AF103" s="100">
        <f>IF('Raw_Data_pt1.1'!AN105 = "", "", 'Raw_Data_pt1.1'!AN105)</f>
        <v>31</v>
      </c>
      <c r="AG103" s="100">
        <f>IF('Raw_Data_pt1.1'!AO105 = "", "", 'Raw_Data_pt1.1'!AO105)</f>
        <v>134</v>
      </c>
      <c r="AH103" s="100">
        <f>IF('Raw_Data_pt1.1'!AP105 = "", "", 'Raw_Data_pt1.1'!AP105)</f>
        <v>123</v>
      </c>
      <c r="AI103" s="99">
        <f>IF('Raw_Data_pt1.1'!AQ105 = "", "", 'Raw_Data_pt1.1'!AQ105)</f>
        <v>0.61821000000000004</v>
      </c>
      <c r="AJ103" s="100">
        <f>IF('Raw_Data_pt1.1'!AT105 = "", "", 'Raw_Data_pt1.1'!AT105)</f>
        <v>49.8</v>
      </c>
      <c r="AK103" s="99">
        <f>IF('Raw_Data_pt1.1'!AU105 = "", "", 'Raw_Data_pt1.1'!AU105)</f>
        <v>9.5</v>
      </c>
      <c r="AL103" s="100">
        <f>IF('Raw_Data_pt1.1'!AV105 = "", "", 'Raw_Data_pt1.1'!AV105)</f>
        <v>30</v>
      </c>
      <c r="AM103" s="100">
        <f>IF('Raw_Data_pt1.1'!AW105 = "", "", 'Raw_Data_pt1.1'!AW105)</f>
        <v>137</v>
      </c>
      <c r="AN103" s="100">
        <f>IF('Raw_Data_pt1.1'!AX105 = "", "", 'Raw_Data_pt1.1'!AX105)</f>
        <v>88</v>
      </c>
      <c r="AO103" s="99">
        <f>IF('Raw_Data_pt1.1'!AY105 = "", "", 'Raw_Data_pt1.1'!AY105)</f>
        <v>0.60977999999999999</v>
      </c>
      <c r="AP103" s="100">
        <f>IF('Raw_Data_pt1.1'!BB105 = "", "", 'Raw_Data_pt1.1'!BB105)</f>
        <v>50.7</v>
      </c>
      <c r="AQ103" s="100">
        <f>IF('Raw_Data_pt1.1'!BC105 = "", "", 'Raw_Data_pt1.1'!BC105)</f>
        <v>9.1999999999999993</v>
      </c>
      <c r="AR103" s="102">
        <f>IF('Raw_Data_pt1.1'!BR105 = "", "", 'Raw_Data_pt1.1'!BR105)</f>
        <v>33</v>
      </c>
      <c r="AS103" s="99">
        <f>IF('Raw_Data_pt1.1'!BS105 = "", "", 'Raw_Data_pt1.1'!BS105)</f>
        <v>128</v>
      </c>
      <c r="AT103" s="100">
        <f>IF('Raw_Data_pt1.1'!CA105 = "", "", 'Raw_Data_pt1.1'!CA105)</f>
        <v>34</v>
      </c>
      <c r="AU103" s="99">
        <f>IF('Raw_Data_pt1.1'!CB105 = "", "", 'Raw_Data_pt1.1'!CB105)</f>
        <v>128</v>
      </c>
      <c r="AV103" s="100">
        <f>IF('Raw_Data_pt1.1'!CJ105 = "", "", 'Raw_Data_pt1.1'!CJ105)</f>
        <v>28</v>
      </c>
      <c r="AW103" s="99">
        <f>IF('Raw_Data_pt1.1'!CK105 = "", "", 'Raw_Data_pt1.1'!CK105)</f>
        <v>128</v>
      </c>
      <c r="AX103" s="100">
        <f>IF('Raw_Data_pt1.1'!BV105 = "", "", 'Raw_Data_pt1.1'!BV105)</f>
        <v>455</v>
      </c>
      <c r="AY103" s="100">
        <f>IF('Raw_Data_pt1.1'!CE105 = "", "", 'Raw_Data_pt1.1'!CE105)</f>
        <v>428</v>
      </c>
      <c r="AZ103" s="100">
        <f>IF('Raw_Data_pt1.1'!CN105 = "", "", 'Raw_Data_pt1.1'!CN105)</f>
        <v>369</v>
      </c>
      <c r="BA103" s="100">
        <f t="shared" si="272"/>
        <v>0.2578125</v>
      </c>
      <c r="BB103" s="100">
        <f t="shared" si="273"/>
        <v>0.265625</v>
      </c>
      <c r="BC103" s="99">
        <f t="shared" si="274"/>
        <v>0.21875</v>
      </c>
    </row>
    <row r="104" spans="1:55">
      <c r="A104" s="99">
        <f t="shared" ref="A104:A106" si="405">A103</f>
        <v>21</v>
      </c>
      <c r="B104" s="127" t="str">
        <f>B103</f>
        <v>BAX</v>
      </c>
      <c r="C104" s="100">
        <f t="shared" si="393"/>
        <v>1</v>
      </c>
      <c r="D104" s="99">
        <f t="shared" si="393"/>
        <v>1</v>
      </c>
      <c r="E104" s="101">
        <f t="shared" si="393"/>
        <v>1.1000000000000001</v>
      </c>
      <c r="F104" s="3">
        <f t="shared" si="393"/>
        <v>2023</v>
      </c>
      <c r="G104" s="1">
        <f t="shared" si="394"/>
        <v>2</v>
      </c>
      <c r="H104" s="1">
        <f t="shared" si="395"/>
        <v>22</v>
      </c>
      <c r="I104" s="1">
        <f t="shared" si="396"/>
        <v>10</v>
      </c>
      <c r="J104" s="1">
        <f t="shared" si="397"/>
        <v>31</v>
      </c>
      <c r="K104" s="1">
        <f t="shared" si="398"/>
        <v>14</v>
      </c>
      <c r="L104" s="3">
        <f t="shared" si="399"/>
        <v>2023</v>
      </c>
      <c r="M104" s="1">
        <f t="shared" si="400"/>
        <v>2</v>
      </c>
      <c r="N104" s="1">
        <f t="shared" si="401"/>
        <v>22</v>
      </c>
      <c r="O104" s="1">
        <f t="shared" si="402"/>
        <v>10</v>
      </c>
      <c r="P104" s="1">
        <f t="shared" si="403"/>
        <v>12</v>
      </c>
      <c r="Q104" s="2">
        <f t="shared" si="404"/>
        <v>20</v>
      </c>
      <c r="R104" s="100">
        <f t="shared" si="393"/>
        <v>12</v>
      </c>
      <c r="S104" s="100">
        <f t="shared" si="393"/>
        <v>4</v>
      </c>
      <c r="T104" s="100">
        <f t="shared" si="393"/>
        <v>2003</v>
      </c>
      <c r="U104" s="100">
        <f t="shared" si="393"/>
        <v>1</v>
      </c>
      <c r="V104" s="100">
        <f>V102</f>
        <v>19</v>
      </c>
      <c r="W104" s="100">
        <f t="shared" si="393"/>
        <v>1</v>
      </c>
      <c r="X104" s="99">
        <f t="shared" si="393"/>
        <v>1</v>
      </c>
      <c r="Y104" s="101">
        <v>1</v>
      </c>
      <c r="Z104" s="100">
        <f>IF('Raw_Data_pt1.1'!AF106 = "", "", 'Raw_Data_pt1.1'!AF106)</f>
        <v>31</v>
      </c>
      <c r="AA104" s="100">
        <f>IF('Raw_Data_pt1.1'!AG106 = "", "", 'Raw_Data_pt1.1'!AG106)</f>
        <v>131</v>
      </c>
      <c r="AB104" s="100">
        <f>IF('Raw_Data_pt1.1'!AH106 = "", "", 'Raw_Data_pt1.1'!AH106)</f>
        <v>116</v>
      </c>
      <c r="AC104" s="99">
        <f>IF('Raw_Data_pt1.1'!AI106 = "", "", 'Raw_Data_pt1.1'!AI106)</f>
        <v>0.62539</v>
      </c>
      <c r="AD104" s="100">
        <f>IF('Raw_Data_pt1.1'!AL106 = "", "", 'Raw_Data_pt1.1'!AL106)</f>
        <v>49.2</v>
      </c>
      <c r="AE104" s="99">
        <f>IF('Raw_Data_pt1.1'!AM106 = "", "", 'Raw_Data_pt1.1'!AM106)</f>
        <v>9.1999999999999993</v>
      </c>
      <c r="AF104" s="100">
        <f>IF('Raw_Data_pt1.1'!AN106 = "", "", 'Raw_Data_pt1.1'!AN106)</f>
        <v>32</v>
      </c>
      <c r="AG104" s="100">
        <f>IF('Raw_Data_pt1.1'!AO106 = "", "", 'Raw_Data_pt1.1'!AO106)</f>
        <v>126</v>
      </c>
      <c r="AH104" s="100">
        <f>IF('Raw_Data_pt1.1'!AP106 = "", "", 'Raw_Data_pt1.1'!AP106)</f>
        <v>104</v>
      </c>
      <c r="AI104" s="99">
        <f>IF('Raw_Data_pt1.1'!AQ106 = "", "", 'Raw_Data_pt1.1'!AQ106)</f>
        <v>0.63995999999999997</v>
      </c>
      <c r="AJ104" s="100">
        <f>IF('Raw_Data_pt1.1'!AT106 = "", "", 'Raw_Data_pt1.1'!AT106)</f>
        <v>49.2</v>
      </c>
      <c r="AK104" s="99">
        <f>IF('Raw_Data_pt1.1'!AU106 = "", "", 'Raw_Data_pt1.1'!AU106)</f>
        <v>9.9</v>
      </c>
      <c r="AL104" s="100">
        <f>IF('Raw_Data_pt1.1'!AV106 = "", "", 'Raw_Data_pt1.1'!AV106)</f>
        <v>31</v>
      </c>
      <c r="AM104" s="100">
        <f>IF('Raw_Data_pt1.1'!AW106 = "", "", 'Raw_Data_pt1.1'!AW106)</f>
        <v>131</v>
      </c>
      <c r="AN104" s="100">
        <f>IF('Raw_Data_pt1.1'!AX106 = "", "", 'Raw_Data_pt1.1'!AX106)</f>
        <v>108</v>
      </c>
      <c r="AO104" s="99">
        <f>IF('Raw_Data_pt1.1'!AY106 = "", "", 'Raw_Data_pt1.1'!AY106)</f>
        <v>0.62521000000000004</v>
      </c>
      <c r="AP104" s="100">
        <f>IF('Raw_Data_pt1.1'!BB106 = "", "", 'Raw_Data_pt1.1'!BB106)</f>
        <v>50.7</v>
      </c>
      <c r="AQ104" s="100">
        <f>IF('Raw_Data_pt1.1'!BC106 = "", "", 'Raw_Data_pt1.1'!BC106)</f>
        <v>9</v>
      </c>
      <c r="AR104" s="102">
        <f>IF('Raw_Data_pt1.1'!BR106 = "", "", 'Raw_Data_pt1.1'!BR106)</f>
        <v>35</v>
      </c>
      <c r="AS104" s="99">
        <f>IF('Raw_Data_pt1.1'!BS106 = "", "", 'Raw_Data_pt1.1'!BS106)</f>
        <v>128</v>
      </c>
      <c r="AT104" s="100">
        <f>IF('Raw_Data_pt1.1'!CA106 = "", "", 'Raw_Data_pt1.1'!CA106)</f>
        <v>32</v>
      </c>
      <c r="AU104" s="99">
        <f>IF('Raw_Data_pt1.1'!CB106 = "", "", 'Raw_Data_pt1.1'!CB106)</f>
        <v>128</v>
      </c>
      <c r="AV104" s="100">
        <f>IF('Raw_Data_pt1.1'!CJ106 = "", "", 'Raw_Data_pt1.1'!CJ106)</f>
        <v>30</v>
      </c>
      <c r="AW104" s="99">
        <f>IF('Raw_Data_pt1.1'!CK106 = "", "", 'Raw_Data_pt1.1'!CK106)</f>
        <v>128</v>
      </c>
      <c r="AX104" s="100">
        <f>IF('Raw_Data_pt1.1'!BV106 = "", "", 'Raw_Data_pt1.1'!BV106)</f>
        <v>432</v>
      </c>
      <c r="AY104" s="100">
        <f>IF('Raw_Data_pt1.1'!CE106 = "", "", 'Raw_Data_pt1.1'!CE106)</f>
        <v>377</v>
      </c>
      <c r="AZ104" s="100">
        <f>IF('Raw_Data_pt1.1'!CN106 = "", "", 'Raw_Data_pt1.1'!CN106)</f>
        <v>286</v>
      </c>
      <c r="BA104" s="100">
        <f t="shared" si="272"/>
        <v>0.2734375</v>
      </c>
      <c r="BB104" s="100">
        <f t="shared" si="273"/>
        <v>0.25</v>
      </c>
      <c r="BC104" s="99">
        <f t="shared" si="274"/>
        <v>0.234375</v>
      </c>
    </row>
    <row r="105" spans="1:55">
      <c r="A105" s="99">
        <f t="shared" si="405"/>
        <v>21</v>
      </c>
      <c r="B105" s="127" t="str">
        <f>B104</f>
        <v>BAX</v>
      </c>
      <c r="C105" s="100">
        <f t="shared" si="393"/>
        <v>1</v>
      </c>
      <c r="D105" s="99">
        <f t="shared" si="393"/>
        <v>1</v>
      </c>
      <c r="E105" s="101">
        <f t="shared" si="393"/>
        <v>1.1000000000000001</v>
      </c>
      <c r="F105" s="3">
        <f t="shared" si="393"/>
        <v>2023</v>
      </c>
      <c r="G105" s="1">
        <f t="shared" si="394"/>
        <v>2</v>
      </c>
      <c r="H105" s="1">
        <f t="shared" si="395"/>
        <v>22</v>
      </c>
      <c r="I105" s="1">
        <f t="shared" si="396"/>
        <v>10</v>
      </c>
      <c r="J105" s="1">
        <f t="shared" si="397"/>
        <v>31</v>
      </c>
      <c r="K105" s="1">
        <f t="shared" si="398"/>
        <v>14</v>
      </c>
      <c r="L105" s="3">
        <f t="shared" si="399"/>
        <v>2023</v>
      </c>
      <c r="M105" s="1">
        <f t="shared" si="400"/>
        <v>2</v>
      </c>
      <c r="N105" s="1">
        <f t="shared" si="401"/>
        <v>22</v>
      </c>
      <c r="O105" s="1">
        <f t="shared" si="402"/>
        <v>10</v>
      </c>
      <c r="P105" s="1">
        <f t="shared" si="403"/>
        <v>12</v>
      </c>
      <c r="Q105" s="2">
        <f t="shared" si="404"/>
        <v>20</v>
      </c>
      <c r="R105" s="100">
        <f t="shared" si="393"/>
        <v>12</v>
      </c>
      <c r="S105" s="100">
        <f t="shared" si="393"/>
        <v>4</v>
      </c>
      <c r="T105" s="100">
        <f t="shared" si="393"/>
        <v>2003</v>
      </c>
      <c r="U105" s="100">
        <f t="shared" si="393"/>
        <v>1</v>
      </c>
      <c r="V105" s="100">
        <f>V102</f>
        <v>19</v>
      </c>
      <c r="W105" s="100">
        <f t="shared" si="393"/>
        <v>1</v>
      </c>
      <c r="X105" s="99">
        <f t="shared" si="393"/>
        <v>1</v>
      </c>
      <c r="Y105" s="101">
        <v>1</v>
      </c>
      <c r="Z105" s="100">
        <f>IF('Raw_Data_pt1.1'!AF107 = "", "", 'Raw_Data_pt1.1'!AF107)</f>
        <v>32</v>
      </c>
      <c r="AA105" s="100">
        <f>IF('Raw_Data_pt1.1'!AG107 = "", "", 'Raw_Data_pt1.1'!AG107)</f>
        <v>129</v>
      </c>
      <c r="AB105" s="100">
        <f>IF('Raw_Data_pt1.1'!AH107 = "", "", 'Raw_Data_pt1.1'!AH107)</f>
        <v>125</v>
      </c>
      <c r="AC105" s="99">
        <f>IF('Raw_Data_pt1.1'!AI107 = "", "", 'Raw_Data_pt1.1'!AI107)</f>
        <v>0.63116000000000005</v>
      </c>
      <c r="AD105" s="100">
        <f>IF('Raw_Data_pt1.1'!AL107 = "", "", 'Raw_Data_pt1.1'!AL107)</f>
        <v>49</v>
      </c>
      <c r="AE105" s="99">
        <f>IF('Raw_Data_pt1.1'!AM107 = "", "", 'Raw_Data_pt1.1'!AM107)</f>
        <v>9.1999999999999993</v>
      </c>
      <c r="AF105" s="100">
        <f>IF('Raw_Data_pt1.1'!AN107 = "", "", 'Raw_Data_pt1.1'!AN107)</f>
        <v>32</v>
      </c>
      <c r="AG105" s="100">
        <f>IF('Raw_Data_pt1.1'!AO107 = "", "", 'Raw_Data_pt1.1'!AO107)</f>
        <v>128</v>
      </c>
      <c r="AH105" s="100">
        <f>IF('Raw_Data_pt1.1'!AP107 = "", "", 'Raw_Data_pt1.1'!AP107)</f>
        <v>109</v>
      </c>
      <c r="AI105" s="99">
        <f>IF('Raw_Data_pt1.1'!AQ107 = "", "", 'Raw_Data_pt1.1'!AQ107)</f>
        <v>0.63339999999999996</v>
      </c>
      <c r="AJ105" s="100">
        <f>IF('Raw_Data_pt1.1'!AT107 = "", "", 'Raw_Data_pt1.1'!AT107)</f>
        <v>49.2</v>
      </c>
      <c r="AK105" s="99">
        <f>IF('Raw_Data_pt1.1'!AU107 = "", "", 'Raw_Data_pt1.1'!AU107)</f>
        <v>9.5</v>
      </c>
      <c r="AL105" s="100">
        <f>IF('Raw_Data_pt1.1'!AV107 = "", "", 'Raw_Data_pt1.1'!AV107)</f>
        <v>31</v>
      </c>
      <c r="AM105" s="100">
        <f>IF('Raw_Data_pt1.1'!AW107 = "", "", 'Raw_Data_pt1.1'!AW107)</f>
        <v>132</v>
      </c>
      <c r="AN105" s="100">
        <f>IF('Raw_Data_pt1.1'!AX107 = "", "", 'Raw_Data_pt1.1'!AX107)</f>
        <v>92</v>
      </c>
      <c r="AO105" s="99">
        <f>IF('Raw_Data_pt1.1'!AY107 = "", "", 'Raw_Data_pt1.1'!AY107)</f>
        <v>0.62151999999999996</v>
      </c>
      <c r="AP105" s="100">
        <f>IF('Raw_Data_pt1.1'!BB107 = "", "", 'Raw_Data_pt1.1'!BB107)</f>
        <v>51</v>
      </c>
      <c r="AQ105" s="100">
        <f>IF('Raw_Data_pt1.1'!BC107 = "", "", 'Raw_Data_pt1.1'!BC107)</f>
        <v>9.4</v>
      </c>
      <c r="AR105" s="102">
        <f>IF('Raw_Data_pt1.1'!BR107 = "", "", 'Raw_Data_pt1.1'!BR107)</f>
        <v>33</v>
      </c>
      <c r="AS105" s="99">
        <f>IF('Raw_Data_pt1.1'!BS107 = "", "", 'Raw_Data_pt1.1'!BS107)</f>
        <v>128</v>
      </c>
      <c r="AT105" s="100">
        <f>IF('Raw_Data_pt1.1'!CA107 = "", "", 'Raw_Data_pt1.1'!CA107)</f>
        <v>34</v>
      </c>
      <c r="AU105" s="99">
        <f>IF('Raw_Data_pt1.1'!CB107 = "", "", 'Raw_Data_pt1.1'!CB107)</f>
        <v>128</v>
      </c>
      <c r="AV105" s="100">
        <f>IF('Raw_Data_pt1.1'!CJ107 = "", "", 'Raw_Data_pt1.1'!CJ107)</f>
        <v>29</v>
      </c>
      <c r="AW105" s="99">
        <f>IF('Raw_Data_pt1.1'!CK107 = "", "", 'Raw_Data_pt1.1'!CK107)</f>
        <v>128</v>
      </c>
      <c r="AX105" s="100">
        <f>IF('Raw_Data_pt1.1'!BV107 = "", "", 'Raw_Data_pt1.1'!BV107)</f>
        <v>408</v>
      </c>
      <c r="AY105" s="100">
        <f>IF('Raw_Data_pt1.1'!CE107 = "", "", 'Raw_Data_pt1.1'!CE107)</f>
        <v>432</v>
      </c>
      <c r="AZ105" s="100">
        <f>IF('Raw_Data_pt1.1'!CN107 = "", "", 'Raw_Data_pt1.1'!CN107)</f>
        <v>317</v>
      </c>
      <c r="BA105" s="100">
        <f t="shared" si="272"/>
        <v>0.2578125</v>
      </c>
      <c r="BB105" s="100">
        <f t="shared" si="273"/>
        <v>0.265625</v>
      </c>
      <c r="BC105" s="99">
        <f t="shared" si="274"/>
        <v>0.2265625</v>
      </c>
    </row>
    <row r="106" spans="1:55" s="92" customFormat="1">
      <c r="A106" s="95">
        <f t="shared" si="405"/>
        <v>21</v>
      </c>
      <c r="B106" s="126" t="str">
        <f>B105</f>
        <v>BAX</v>
      </c>
      <c r="C106" s="96">
        <f t="shared" si="393"/>
        <v>1</v>
      </c>
      <c r="D106" s="95">
        <f t="shared" si="393"/>
        <v>1</v>
      </c>
      <c r="E106" s="97">
        <f t="shared" si="393"/>
        <v>1.1000000000000001</v>
      </c>
      <c r="F106" s="6">
        <f t="shared" si="393"/>
        <v>2023</v>
      </c>
      <c r="G106" s="5">
        <f t="shared" si="394"/>
        <v>2</v>
      </c>
      <c r="H106" s="5">
        <f t="shared" si="395"/>
        <v>22</v>
      </c>
      <c r="I106" s="5">
        <f t="shared" si="396"/>
        <v>10</v>
      </c>
      <c r="J106" s="5">
        <f t="shared" si="397"/>
        <v>31</v>
      </c>
      <c r="K106" s="5">
        <f t="shared" si="398"/>
        <v>14</v>
      </c>
      <c r="L106" s="6">
        <f t="shared" si="399"/>
        <v>2023</v>
      </c>
      <c r="M106" s="5">
        <f t="shared" si="400"/>
        <v>2</v>
      </c>
      <c r="N106" s="5">
        <f t="shared" si="401"/>
        <v>22</v>
      </c>
      <c r="O106" s="5">
        <f t="shared" si="402"/>
        <v>10</v>
      </c>
      <c r="P106" s="5">
        <f t="shared" si="403"/>
        <v>12</v>
      </c>
      <c r="Q106" s="4">
        <f t="shared" si="404"/>
        <v>20</v>
      </c>
      <c r="R106" s="96">
        <f t="shared" si="393"/>
        <v>12</v>
      </c>
      <c r="S106" s="96">
        <f t="shared" si="393"/>
        <v>4</v>
      </c>
      <c r="T106" s="96">
        <f t="shared" si="393"/>
        <v>2003</v>
      </c>
      <c r="U106" s="96">
        <f t="shared" si="393"/>
        <v>1</v>
      </c>
      <c r="V106" s="125">
        <f>V102</f>
        <v>19</v>
      </c>
      <c r="W106" s="96">
        <f t="shared" si="393"/>
        <v>1</v>
      </c>
      <c r="X106" s="95">
        <f t="shared" si="393"/>
        <v>1</v>
      </c>
      <c r="Y106" s="97">
        <v>1</v>
      </c>
      <c r="Z106" s="96">
        <f>IF('Raw_Data_pt1.1'!AF108 = "", "", 'Raw_Data_pt1.1'!AF108)</f>
        <v>32</v>
      </c>
      <c r="AA106" s="96">
        <f>IF('Raw_Data_pt1.1'!AG108 = "", "", 'Raw_Data_pt1.1'!AG108)</f>
        <v>129</v>
      </c>
      <c r="AB106" s="96">
        <f>IF('Raw_Data_pt1.1'!AH108 = "", "", 'Raw_Data_pt1.1'!AH108)</f>
        <v>126</v>
      </c>
      <c r="AC106" s="95">
        <f>IF('Raw_Data_pt1.1'!AI108 = "", "", 'Raw_Data_pt1.1'!AI108)</f>
        <v>0.63092000000000004</v>
      </c>
      <c r="AD106" s="96">
        <f>IF('Raw_Data_pt1.1'!AL108 = "", "", 'Raw_Data_pt1.1'!AL108)</f>
        <v>49</v>
      </c>
      <c r="AE106" s="95">
        <f>IF('Raw_Data_pt1.1'!AM108 = "", "", 'Raw_Data_pt1.1'!AM108)</f>
        <v>9.1999999999999993</v>
      </c>
      <c r="AF106" s="96">
        <f>IF('Raw_Data_pt1.1'!AN108 = "", "", 'Raw_Data_pt1.1'!AN108)</f>
        <v>32</v>
      </c>
      <c r="AG106" s="96">
        <f>IF('Raw_Data_pt1.1'!AO108 = "", "", 'Raw_Data_pt1.1'!AO108)</f>
        <v>127</v>
      </c>
      <c r="AH106" s="96">
        <f>IF('Raw_Data_pt1.1'!AP108 = "", "", 'Raw_Data_pt1.1'!AP108)</f>
        <v>103</v>
      </c>
      <c r="AI106" s="95">
        <f>IF('Raw_Data_pt1.1'!AQ108 = "", "", 'Raw_Data_pt1.1'!AQ108)</f>
        <v>0.63587000000000005</v>
      </c>
      <c r="AJ106" s="96">
        <f>IF('Raw_Data_pt1.1'!AT108 = "", "", 'Raw_Data_pt1.1'!AT108)</f>
        <v>49.5</v>
      </c>
      <c r="AK106" s="95">
        <f>IF('Raw_Data_pt1.1'!AU108 = "", "", 'Raw_Data_pt1.1'!AU108)</f>
        <v>9.6999999999999993</v>
      </c>
      <c r="AL106" s="96">
        <f>IF('Raw_Data_pt1.1'!AV108 = "", "", 'Raw_Data_pt1.1'!AV108)</f>
        <v>31</v>
      </c>
      <c r="AM106" s="96">
        <f>IF('Raw_Data_pt1.1'!AW108 = "", "", 'Raw_Data_pt1.1'!AW108)</f>
        <v>131</v>
      </c>
      <c r="AN106" s="96">
        <f>IF('Raw_Data_pt1.1'!AX108 = "", "", 'Raw_Data_pt1.1'!AX108)</f>
        <v>108</v>
      </c>
      <c r="AO106" s="95">
        <f>IF('Raw_Data_pt1.1'!AY108 = "", "", 'Raw_Data_pt1.1'!AY108)</f>
        <v>0.62433000000000005</v>
      </c>
      <c r="AP106" s="96">
        <f>IF('Raw_Data_pt1.1'!BB108 = "", "", 'Raw_Data_pt1.1'!BB108)</f>
        <v>51</v>
      </c>
      <c r="AQ106" s="96">
        <f>IF('Raw_Data_pt1.1'!BC108 = "", "", 'Raw_Data_pt1.1'!BC108)</f>
        <v>9</v>
      </c>
      <c r="AR106" s="98">
        <f>IF('Raw_Data_pt1.1'!BR108 = "", "", 'Raw_Data_pt1.1'!BR108)</f>
        <v>29</v>
      </c>
      <c r="AS106" s="95">
        <f>IF('Raw_Data_pt1.1'!BS108 = "", "", 'Raw_Data_pt1.1'!BS108)</f>
        <v>128</v>
      </c>
      <c r="AT106" s="96">
        <f>IF('Raw_Data_pt1.1'!CA108 = "", "", 'Raw_Data_pt1.1'!CA108)</f>
        <v>35</v>
      </c>
      <c r="AU106" s="95">
        <f>IF('Raw_Data_pt1.1'!CB108 = "", "", 'Raw_Data_pt1.1'!CB108)</f>
        <v>128</v>
      </c>
      <c r="AV106" s="96">
        <f>IF('Raw_Data_pt1.1'!CJ108 = "", "", 'Raw_Data_pt1.1'!CJ108)</f>
        <v>25</v>
      </c>
      <c r="AW106" s="95">
        <f>IF('Raw_Data_pt1.1'!CK108 = "", "", 'Raw_Data_pt1.1'!CK108)</f>
        <v>128</v>
      </c>
      <c r="AX106" s="96">
        <f>IF('Raw_Data_pt1.1'!BV108 = "", "", 'Raw_Data_pt1.1'!BV108)</f>
        <v>457</v>
      </c>
      <c r="AY106" s="96">
        <f>IF('Raw_Data_pt1.1'!CE108 = "", "", 'Raw_Data_pt1.1'!CE108)</f>
        <v>452</v>
      </c>
      <c r="AZ106" s="96">
        <f>IF('Raw_Data_pt1.1'!CN108 = "", "", 'Raw_Data_pt1.1'!CN108)</f>
        <v>311</v>
      </c>
      <c r="BA106" s="96">
        <f t="shared" si="272"/>
        <v>0.2265625</v>
      </c>
      <c r="BB106" s="96">
        <f t="shared" si="273"/>
        <v>0.2734375</v>
      </c>
      <c r="BC106" s="95">
        <f t="shared" si="274"/>
        <v>0.1953125</v>
      </c>
    </row>
    <row r="107" spans="1:55">
      <c r="A107" s="99">
        <f>'Raw_Data_pt1.1'!A109</f>
        <v>22</v>
      </c>
      <c r="B107" s="127" t="str">
        <f>'Raw_Data_pt1.1'!B109</f>
        <v>BAY</v>
      </c>
      <c r="C107" s="100">
        <f>IF('Raw_Data_pt1.1'!D109 = "",0, IF('Raw_Data_pt1.1'!D109 = "Y", 1, 0))</f>
        <v>1</v>
      </c>
      <c r="D107" s="99">
        <f>IF('Raw_Data_pt1.1'!E109 = "", 0, IF('Raw_Data_pt1.1'!E109 = "Y", 1, 0))</f>
        <v>1</v>
      </c>
      <c r="E107" s="101">
        <v>1.1000000000000001</v>
      </c>
      <c r="F107" s="69">
        <f>'Raw_Data_pt1.1'!F109</f>
        <v>2023</v>
      </c>
      <c r="G107" s="26">
        <f>'Raw_Data_pt1.1'!G109</f>
        <v>2</v>
      </c>
      <c r="H107" s="26">
        <f>'Raw_Data_pt1.1'!H109</f>
        <v>22</v>
      </c>
      <c r="I107" s="26">
        <f>'Raw_Data_pt1.1'!I109</f>
        <v>11</v>
      </c>
      <c r="J107" s="26">
        <f>'Raw_Data_pt1.1'!J109</f>
        <v>39</v>
      </c>
      <c r="K107" s="26">
        <f>'Raw_Data_pt1.1'!K109</f>
        <v>48</v>
      </c>
      <c r="L107" s="69">
        <f>'Raw_Data_pt1.1'!L109</f>
        <v>2023</v>
      </c>
      <c r="M107" s="26">
        <f>'Raw_Data_pt1.1'!M109</f>
        <v>2</v>
      </c>
      <c r="N107" s="26">
        <f>'Raw_Data_pt1.1'!N109</f>
        <v>22</v>
      </c>
      <c r="O107" s="26">
        <f>'Raw_Data_pt1.1'!O109</f>
        <v>11</v>
      </c>
      <c r="P107" s="26">
        <f>'Raw_Data_pt1.1'!P109</f>
        <v>25</v>
      </c>
      <c r="Q107" s="25">
        <f>'Raw_Data_pt1.1'!Q109</f>
        <v>23</v>
      </c>
      <c r="R107" s="100">
        <f>IF('Raw_Data_pt1.1'!R109 = "", 0, 'Raw_Data_pt1.1'!R109)</f>
        <v>8</v>
      </c>
      <c r="S107" s="100">
        <f>IF(R107 = "",0, VLOOKUP(R107, Key!$A$23:$D$35, 4, FALSE))</f>
        <v>2</v>
      </c>
      <c r="T107" s="100">
        <f>IF('Raw_Data_pt1.1'!S109 = "", 0, 'Raw_Data_pt1.1'!S109)</f>
        <v>2004</v>
      </c>
      <c r="U107" s="100">
        <f>IF('Raw_Data_pt1.1'!U109 = "", 0, IF('Raw_Data_pt1.1'!U109 = "F", 1, IF('Raw_Data_pt1.1'!U109 = "M", 2, 3)))</f>
        <v>1</v>
      </c>
      <c r="V107" s="100">
        <f>IF(L107=0,0,IF(M107&gt;R107,L107-T107,L107-T107-1))</f>
        <v>18</v>
      </c>
      <c r="W107" s="100">
        <f>IF('Raw_Data_pt1.1'!Y109 = "", 0, VLOOKUP('Raw_Data_pt1.1'!Y109, Key!$A$2:$C$20, 3, TRUE))</f>
        <v>1</v>
      </c>
      <c r="X107" s="99">
        <f>IF('Raw_Data_pt1.1'!AC109 = "", 0, IF('Raw_Data_pt1.1'!AC109 = "P", 1, 0))</f>
        <v>1</v>
      </c>
      <c r="Y107" s="101">
        <v>1</v>
      </c>
      <c r="Z107" s="100">
        <f>IF('Raw_Data_pt1.1'!AF109 = "", "", 'Raw_Data_pt1.1'!AF109)</f>
        <v>32</v>
      </c>
      <c r="AA107" s="100">
        <f>IF('Raw_Data_pt1.1'!AG109 = "", "", 'Raw_Data_pt1.1'!AG109)</f>
        <v>127</v>
      </c>
      <c r="AB107" s="100">
        <f>IF('Raw_Data_pt1.1'!AH109 = "", "", 'Raw_Data_pt1.1'!AH109)</f>
        <v>118</v>
      </c>
      <c r="AC107" s="99">
        <f>IF('Raw_Data_pt1.1'!AI109 = "", "", 'Raw_Data_pt1.1'!AI109)</f>
        <v>0.63765000000000005</v>
      </c>
      <c r="AD107" s="100">
        <f>IF('Raw_Data_pt1.1'!AL109 = "", "", 'Raw_Data_pt1.1'!AL109)</f>
        <v>45.8</v>
      </c>
      <c r="AE107" s="99">
        <f>IF('Raw_Data_pt1.1'!AM109 = "", "", 'Raw_Data_pt1.1'!AM109)</f>
        <v>11.1</v>
      </c>
      <c r="AF107" s="100">
        <f>IF('Raw_Data_pt1.1'!AN109 = "", "", 'Raw_Data_pt1.1'!AN109)</f>
        <v>31</v>
      </c>
      <c r="AG107" s="100">
        <f>IF('Raw_Data_pt1.1'!AO109 = "", "", 'Raw_Data_pt1.1'!AO109)</f>
        <v>133</v>
      </c>
      <c r="AH107" s="100">
        <f>IF('Raw_Data_pt1.1'!AP109 = "", "", 'Raw_Data_pt1.1'!AP109)</f>
        <v>190</v>
      </c>
      <c r="AI107" s="99">
        <f>IF('Raw_Data_pt1.1'!AQ109 = "", "", 'Raw_Data_pt1.1'!AQ109)</f>
        <v>0.62092000000000003</v>
      </c>
      <c r="AJ107" s="100">
        <f>IF('Raw_Data_pt1.1'!AT109 = "", "", 'Raw_Data_pt1.1'!AT109)</f>
        <v>46.9</v>
      </c>
      <c r="AK107" s="99">
        <f>IF('Raw_Data_pt1.1'!AU109 = "", "", 'Raw_Data_pt1.1'!AU109)</f>
        <v>10.199999999999999</v>
      </c>
      <c r="AL107" s="100">
        <f>IF('Raw_Data_pt1.1'!AV109 = "", "", 'Raw_Data_pt1.1'!AV109)</f>
        <v>32</v>
      </c>
      <c r="AM107" s="100">
        <f>IF('Raw_Data_pt1.1'!AW109 = "", "", 'Raw_Data_pt1.1'!AW109)</f>
        <v>127</v>
      </c>
      <c r="AN107" s="100">
        <f>IF('Raw_Data_pt1.1'!AX109 = "", "", 'Raw_Data_pt1.1'!AX109)</f>
        <v>120</v>
      </c>
      <c r="AO107" s="99">
        <f>IF('Raw_Data_pt1.1'!AY109 = "", "", 'Raw_Data_pt1.1'!AY109)</f>
        <v>0.63778000000000001</v>
      </c>
      <c r="AP107" s="100">
        <f>IF('Raw_Data_pt1.1'!BB109 = "", "", 'Raw_Data_pt1.1'!BB109)</f>
        <v>50.1</v>
      </c>
      <c r="AQ107" s="100">
        <f>IF('Raw_Data_pt1.1'!BC109 = "", "", 'Raw_Data_pt1.1'!BC109)</f>
        <v>9.1999999999999993</v>
      </c>
      <c r="AR107" s="102">
        <f>IF('Raw_Data_pt1.1'!BR109 = "", "", 'Raw_Data_pt1.1'!BR109)</f>
        <v>20</v>
      </c>
      <c r="AS107" s="99">
        <f>IF('Raw_Data_pt1.1'!BS109 = "", "", 'Raw_Data_pt1.1'!BS109)</f>
        <v>128</v>
      </c>
      <c r="AT107" s="100">
        <f>IF('Raw_Data_pt1.1'!CA109 = "", "", 'Raw_Data_pt1.1'!CA109)</f>
        <v>40</v>
      </c>
      <c r="AU107" s="99">
        <f>IF('Raw_Data_pt1.1'!CB109 = "", "", 'Raw_Data_pt1.1'!CB109)</f>
        <v>128</v>
      </c>
      <c r="AV107" s="100">
        <f>IF('Raw_Data_pt1.1'!CJ109 = "", "", 'Raw_Data_pt1.1'!CJ109)</f>
        <v>40</v>
      </c>
      <c r="AW107" s="99">
        <f>IF('Raw_Data_pt1.1'!CK109 = "", "", 'Raw_Data_pt1.1'!CK109)</f>
        <v>128</v>
      </c>
      <c r="AX107" s="100">
        <f>IF('Raw_Data_pt1.1'!BV109 = "", "", 'Raw_Data_pt1.1'!BV109)</f>
        <v>267</v>
      </c>
      <c r="AY107" s="100">
        <f>IF('Raw_Data_pt1.1'!CE109 = "", "", 'Raw_Data_pt1.1'!CE109)</f>
        <v>330</v>
      </c>
      <c r="AZ107" s="100">
        <f>IF('Raw_Data_pt1.1'!CN109 = "", "", 'Raw_Data_pt1.1'!CN109)</f>
        <v>635</v>
      </c>
      <c r="BA107" s="100">
        <f t="shared" si="272"/>
        <v>0.15625</v>
      </c>
      <c r="BB107" s="100">
        <f t="shared" si="273"/>
        <v>0.3125</v>
      </c>
      <c r="BC107" s="99">
        <f t="shared" si="274"/>
        <v>0.3125</v>
      </c>
    </row>
    <row r="108" spans="1:55">
      <c r="A108" s="99">
        <f>A107</f>
        <v>22</v>
      </c>
      <c r="B108" s="127" t="str">
        <f>B107</f>
        <v>BAY</v>
      </c>
      <c r="C108" s="100">
        <f t="shared" ref="C108:X111" si="406">C107</f>
        <v>1</v>
      </c>
      <c r="D108" s="99">
        <f t="shared" si="406"/>
        <v>1</v>
      </c>
      <c r="E108" s="101">
        <f t="shared" si="406"/>
        <v>1.1000000000000001</v>
      </c>
      <c r="F108" s="3">
        <f>F107</f>
        <v>2023</v>
      </c>
      <c r="G108" s="1">
        <f t="shared" ref="G108:G111" si="407">G107</f>
        <v>2</v>
      </c>
      <c r="H108" s="1">
        <f t="shared" ref="H108:H111" si="408">H107</f>
        <v>22</v>
      </c>
      <c r="I108" s="1">
        <f t="shared" ref="I108:I111" si="409">I107</f>
        <v>11</v>
      </c>
      <c r="J108" s="1">
        <f t="shared" ref="J108:J111" si="410">J107</f>
        <v>39</v>
      </c>
      <c r="K108" s="1">
        <f t="shared" ref="K108:K111" si="411">K107</f>
        <v>48</v>
      </c>
      <c r="L108" s="3">
        <f t="shared" ref="L108:L111" si="412">L107</f>
        <v>2023</v>
      </c>
      <c r="M108" s="1">
        <f t="shared" ref="M108:M111" si="413">M107</f>
        <v>2</v>
      </c>
      <c r="N108" s="1">
        <f t="shared" ref="N108:N111" si="414">N107</f>
        <v>22</v>
      </c>
      <c r="O108" s="1">
        <f t="shared" ref="O108:O111" si="415">O107</f>
        <v>11</v>
      </c>
      <c r="P108" s="1">
        <f t="shared" ref="P108:P111" si="416">P107</f>
        <v>25</v>
      </c>
      <c r="Q108" s="2">
        <f t="shared" ref="Q108:Q111" si="417">Q107</f>
        <v>23</v>
      </c>
      <c r="R108" s="100">
        <f t="shared" si="406"/>
        <v>8</v>
      </c>
      <c r="S108" s="100">
        <f t="shared" si="406"/>
        <v>2</v>
      </c>
      <c r="T108" s="100">
        <f t="shared" si="406"/>
        <v>2004</v>
      </c>
      <c r="U108" s="100">
        <f t="shared" si="406"/>
        <v>1</v>
      </c>
      <c r="V108" s="100">
        <f>V107</f>
        <v>18</v>
      </c>
      <c r="W108" s="100">
        <f t="shared" si="406"/>
        <v>1</v>
      </c>
      <c r="X108" s="99">
        <f t="shared" si="406"/>
        <v>1</v>
      </c>
      <c r="Y108" s="101">
        <v>1</v>
      </c>
      <c r="Z108" s="100">
        <f>IF('Raw_Data_pt1.1'!AF110 = "", "", 'Raw_Data_pt1.1'!AF110)</f>
        <v>31</v>
      </c>
      <c r="AA108" s="100">
        <f>IF('Raw_Data_pt1.1'!AG110 = "", "", 'Raw_Data_pt1.1'!AG110)</f>
        <v>130</v>
      </c>
      <c r="AB108" s="100">
        <f>IF('Raw_Data_pt1.1'!AH110 = "", "", 'Raw_Data_pt1.1'!AH110)</f>
        <v>156</v>
      </c>
      <c r="AC108" s="99">
        <f>IF('Raw_Data_pt1.1'!AI110 = "", "", 'Raw_Data_pt1.1'!AI110)</f>
        <v>0.62997000000000003</v>
      </c>
      <c r="AD108" s="100">
        <f>IF('Raw_Data_pt1.1'!AL110 = "", "", 'Raw_Data_pt1.1'!AL110)</f>
        <v>49.5</v>
      </c>
      <c r="AE108" s="99">
        <f>IF('Raw_Data_pt1.1'!AM110 = "", "", 'Raw_Data_pt1.1'!AM110)</f>
        <v>9</v>
      </c>
      <c r="AF108" s="100">
        <f>IF('Raw_Data_pt1.1'!AN110 = "", "", 'Raw_Data_pt1.1'!AN110)</f>
        <v>31</v>
      </c>
      <c r="AG108" s="100">
        <f>IF('Raw_Data_pt1.1'!AO110 = "", "", 'Raw_Data_pt1.1'!AO110)</f>
        <v>133</v>
      </c>
      <c r="AH108" s="100">
        <f>IF('Raw_Data_pt1.1'!AP110 = "", "", 'Raw_Data_pt1.1'!AP110)</f>
        <v>171</v>
      </c>
      <c r="AI108" s="99">
        <f>IF('Raw_Data_pt1.1'!AQ110 = "", "", 'Raw_Data_pt1.1'!AQ110)</f>
        <v>0.61868000000000001</v>
      </c>
      <c r="AJ108" s="100">
        <f>IF('Raw_Data_pt1.1'!AT110 = "", "", 'Raw_Data_pt1.1'!AT110)</f>
        <v>47.8</v>
      </c>
      <c r="AK108" s="99">
        <f>IF('Raw_Data_pt1.1'!AU110 = "", "", 'Raw_Data_pt1.1'!AU110)</f>
        <v>10.8</v>
      </c>
      <c r="AL108" s="100">
        <f>IF('Raw_Data_pt1.1'!AV110 = "", "", 'Raw_Data_pt1.1'!AV110)</f>
        <v>32</v>
      </c>
      <c r="AM108" s="100">
        <f>IF('Raw_Data_pt1.1'!AW110 = "", "", 'Raw_Data_pt1.1'!AW110)</f>
        <v>128</v>
      </c>
      <c r="AN108" s="100">
        <f>IF('Raw_Data_pt1.1'!AX110 = "", "", 'Raw_Data_pt1.1'!AX110)</f>
        <v>123</v>
      </c>
      <c r="AO108" s="99">
        <f>IF('Raw_Data_pt1.1'!AY110 = "", "", 'Raw_Data_pt1.1'!AY110)</f>
        <v>0.63454999999999995</v>
      </c>
      <c r="AP108" s="100">
        <f>IF('Raw_Data_pt1.1'!BB110 = "", "", 'Raw_Data_pt1.1'!BB110)</f>
        <v>49.8</v>
      </c>
      <c r="AQ108" s="100">
        <f>IF('Raw_Data_pt1.1'!BC110 = "", "", 'Raw_Data_pt1.1'!BC110)</f>
        <v>9.6999999999999993</v>
      </c>
      <c r="AR108" s="102">
        <f>IF('Raw_Data_pt1.1'!BR110 = "", "", 'Raw_Data_pt1.1'!BR110)</f>
        <v>40</v>
      </c>
      <c r="AS108" s="99">
        <f>IF('Raw_Data_pt1.1'!BS110 = "", "", 'Raw_Data_pt1.1'!BS110)</f>
        <v>128</v>
      </c>
      <c r="AT108" s="100">
        <f>IF('Raw_Data_pt1.1'!CA110 = "", "", 'Raw_Data_pt1.1'!CA110)</f>
        <v>40</v>
      </c>
      <c r="AU108" s="99">
        <f>IF('Raw_Data_pt1.1'!CB110 = "", "", 'Raw_Data_pt1.1'!CB110)</f>
        <v>128</v>
      </c>
      <c r="AV108" s="100">
        <f>IF('Raw_Data_pt1.1'!CJ110 = "", "", 'Raw_Data_pt1.1'!CJ110)</f>
        <v>26</v>
      </c>
      <c r="AW108" s="99">
        <f>IF('Raw_Data_pt1.1'!CK110 = "", "", 'Raw_Data_pt1.1'!CK110)</f>
        <v>128</v>
      </c>
      <c r="AX108" s="100">
        <f>IF('Raw_Data_pt1.1'!BV110 = "", "", 'Raw_Data_pt1.1'!BV110)</f>
        <v>267</v>
      </c>
      <c r="AY108" s="100">
        <f>IF('Raw_Data_pt1.1'!CE110 = "", "", 'Raw_Data_pt1.1'!CE110)</f>
        <v>303</v>
      </c>
      <c r="AZ108" s="100">
        <f>IF('Raw_Data_pt1.1'!CN110 = "", "", 'Raw_Data_pt1.1'!CN110)</f>
        <v>721</v>
      </c>
      <c r="BA108" s="100">
        <f t="shared" si="272"/>
        <v>0.3125</v>
      </c>
      <c r="BB108" s="100">
        <f t="shared" si="273"/>
        <v>0.3125</v>
      </c>
      <c r="BC108" s="99">
        <f t="shared" si="274"/>
        <v>0.203125</v>
      </c>
    </row>
    <row r="109" spans="1:55">
      <c r="A109" s="99">
        <f t="shared" ref="A109:A111" si="418">A108</f>
        <v>22</v>
      </c>
      <c r="B109" s="127" t="str">
        <f>B108</f>
        <v>BAY</v>
      </c>
      <c r="C109" s="100">
        <f t="shared" si="406"/>
        <v>1</v>
      </c>
      <c r="D109" s="99">
        <f t="shared" si="406"/>
        <v>1</v>
      </c>
      <c r="E109" s="101">
        <f t="shared" si="406"/>
        <v>1.1000000000000001</v>
      </c>
      <c r="F109" s="3">
        <f t="shared" si="406"/>
        <v>2023</v>
      </c>
      <c r="G109" s="1">
        <f t="shared" si="407"/>
        <v>2</v>
      </c>
      <c r="H109" s="1">
        <f t="shared" si="408"/>
        <v>22</v>
      </c>
      <c r="I109" s="1">
        <f t="shared" si="409"/>
        <v>11</v>
      </c>
      <c r="J109" s="1">
        <f t="shared" si="410"/>
        <v>39</v>
      </c>
      <c r="K109" s="1">
        <f t="shared" si="411"/>
        <v>48</v>
      </c>
      <c r="L109" s="3">
        <f t="shared" si="412"/>
        <v>2023</v>
      </c>
      <c r="M109" s="1">
        <f t="shared" si="413"/>
        <v>2</v>
      </c>
      <c r="N109" s="1">
        <f t="shared" si="414"/>
        <v>22</v>
      </c>
      <c r="O109" s="1">
        <f t="shared" si="415"/>
        <v>11</v>
      </c>
      <c r="P109" s="1">
        <f t="shared" si="416"/>
        <v>25</v>
      </c>
      <c r="Q109" s="2">
        <f t="shared" si="417"/>
        <v>23</v>
      </c>
      <c r="R109" s="100">
        <f t="shared" si="406"/>
        <v>8</v>
      </c>
      <c r="S109" s="100">
        <f t="shared" si="406"/>
        <v>2</v>
      </c>
      <c r="T109" s="100">
        <f t="shared" si="406"/>
        <v>2004</v>
      </c>
      <c r="U109" s="100">
        <f t="shared" si="406"/>
        <v>1</v>
      </c>
      <c r="V109" s="100">
        <f>V107</f>
        <v>18</v>
      </c>
      <c r="W109" s="100">
        <f t="shared" si="406"/>
        <v>1</v>
      </c>
      <c r="X109" s="99">
        <f t="shared" si="406"/>
        <v>1</v>
      </c>
      <c r="Y109" s="101">
        <v>1</v>
      </c>
      <c r="Z109" s="100">
        <f>IF('Raw_Data_pt1.1'!AF111 = "", "", 'Raw_Data_pt1.1'!AF111)</f>
        <v>31</v>
      </c>
      <c r="AA109" s="100">
        <f>IF('Raw_Data_pt1.1'!AG111 = "", "", 'Raw_Data_pt1.1'!AG111)</f>
        <v>134</v>
      </c>
      <c r="AB109" s="100">
        <f>IF('Raw_Data_pt1.1'!AH111 = "", "", 'Raw_Data_pt1.1'!AH111)</f>
        <v>183</v>
      </c>
      <c r="AC109" s="99">
        <f>IF('Raw_Data_pt1.1'!AI111 = "", "", 'Raw_Data_pt1.1'!AI111)</f>
        <v>0.61626999999999998</v>
      </c>
      <c r="AD109" s="100">
        <f>IF('Raw_Data_pt1.1'!AL111 = "", "", 'Raw_Data_pt1.1'!AL111)</f>
        <v>47.2</v>
      </c>
      <c r="AE109" s="99">
        <f>IF('Raw_Data_pt1.1'!AM111 = "", "", 'Raw_Data_pt1.1'!AM111)</f>
        <v>10.6</v>
      </c>
      <c r="AF109" s="100">
        <f>IF('Raw_Data_pt1.1'!AN111 = "", "", 'Raw_Data_pt1.1'!AN111)</f>
        <v>32</v>
      </c>
      <c r="AG109" s="100">
        <f>IF('Raw_Data_pt1.1'!AO111 = "", "", 'Raw_Data_pt1.1'!AO111)</f>
        <v>129</v>
      </c>
      <c r="AH109" s="100">
        <f>IF('Raw_Data_pt1.1'!AP111 = "", "", 'Raw_Data_pt1.1'!AP111)</f>
        <v>160</v>
      </c>
      <c r="AI109" s="99">
        <f>IF('Raw_Data_pt1.1'!AQ111 = "", "", 'Raw_Data_pt1.1'!AQ111)</f>
        <v>0.63014000000000003</v>
      </c>
      <c r="AJ109" s="100">
        <f>IF('Raw_Data_pt1.1'!AT111 = "", "", 'Raw_Data_pt1.1'!AT111)</f>
        <v>46.7</v>
      </c>
      <c r="AK109" s="99">
        <f>IF('Raw_Data_pt1.1'!AU111 = "", "", 'Raw_Data_pt1.1'!AU111)</f>
        <v>10.4</v>
      </c>
      <c r="AL109" s="100">
        <f>IF('Raw_Data_pt1.1'!AV111 = "", "", 'Raw_Data_pt1.1'!AV111)</f>
        <v>31</v>
      </c>
      <c r="AM109" s="100">
        <f>IF('Raw_Data_pt1.1'!AW111 = "", "", 'Raw_Data_pt1.1'!AW111)</f>
        <v>136</v>
      </c>
      <c r="AN109" s="100">
        <f>IF('Raw_Data_pt1.1'!AX111 = "", "", 'Raw_Data_pt1.1'!AX111)</f>
        <v>141</v>
      </c>
      <c r="AO109" s="99">
        <f>IF('Raw_Data_pt1.1'!AY111 = "", "", 'Raw_Data_pt1.1'!AY111)</f>
        <v>0.61204000000000003</v>
      </c>
      <c r="AP109" s="100">
        <f>IF('Raw_Data_pt1.1'!BB111 = "", "", 'Raw_Data_pt1.1'!BB111)</f>
        <v>48.7</v>
      </c>
      <c r="AQ109" s="100">
        <f>IF('Raw_Data_pt1.1'!BC111 = "", "", 'Raw_Data_pt1.1'!BC111)</f>
        <v>9.9</v>
      </c>
      <c r="AR109" s="102">
        <f>IF('Raw_Data_pt1.1'!BR111 = "", "", 'Raw_Data_pt1.1'!BR111)</f>
        <v>39</v>
      </c>
      <c r="AS109" s="99">
        <f>IF('Raw_Data_pt1.1'!BS111 = "", "", 'Raw_Data_pt1.1'!BS111)</f>
        <v>128</v>
      </c>
      <c r="AT109" s="100">
        <f>IF('Raw_Data_pt1.1'!CA111 = "", "", 'Raw_Data_pt1.1'!CA111)</f>
        <v>40</v>
      </c>
      <c r="AU109" s="99">
        <f>IF('Raw_Data_pt1.1'!CB111 = "", "", 'Raw_Data_pt1.1'!CB111)</f>
        <v>128</v>
      </c>
      <c r="AV109" s="100">
        <f>IF('Raw_Data_pt1.1'!CJ111 = "", "", 'Raw_Data_pt1.1'!CJ111)</f>
        <v>40</v>
      </c>
      <c r="AW109" s="99">
        <f>IF('Raw_Data_pt1.1'!CK111 = "", "", 'Raw_Data_pt1.1'!CK111)</f>
        <v>128</v>
      </c>
      <c r="AX109" s="100">
        <f>IF('Raw_Data_pt1.1'!BV111 = "", "", 'Raw_Data_pt1.1'!BV111)</f>
        <v>532</v>
      </c>
      <c r="AY109" s="100">
        <f>IF('Raw_Data_pt1.1'!CE111 = "", "", 'Raw_Data_pt1.1'!CE111)</f>
        <v>687</v>
      </c>
      <c r="AZ109" s="100">
        <f>IF('Raw_Data_pt1.1'!CN111 = "", "", 'Raw_Data_pt1.1'!CN111)</f>
        <v>567</v>
      </c>
      <c r="BA109" s="100">
        <f t="shared" si="272"/>
        <v>0.3046875</v>
      </c>
      <c r="BB109" s="100">
        <f t="shared" si="273"/>
        <v>0.3125</v>
      </c>
      <c r="BC109" s="99">
        <f t="shared" si="274"/>
        <v>0.3125</v>
      </c>
    </row>
    <row r="110" spans="1:55">
      <c r="A110" s="99">
        <f t="shared" si="418"/>
        <v>22</v>
      </c>
      <c r="B110" s="127" t="str">
        <f>B109</f>
        <v>BAY</v>
      </c>
      <c r="C110" s="100">
        <f t="shared" si="406"/>
        <v>1</v>
      </c>
      <c r="D110" s="99">
        <f t="shared" si="406"/>
        <v>1</v>
      </c>
      <c r="E110" s="101">
        <f t="shared" si="406"/>
        <v>1.1000000000000001</v>
      </c>
      <c r="F110" s="3">
        <f t="shared" si="406"/>
        <v>2023</v>
      </c>
      <c r="G110" s="1">
        <f t="shared" si="407"/>
        <v>2</v>
      </c>
      <c r="H110" s="1">
        <f t="shared" si="408"/>
        <v>22</v>
      </c>
      <c r="I110" s="1">
        <f t="shared" si="409"/>
        <v>11</v>
      </c>
      <c r="J110" s="1">
        <f t="shared" si="410"/>
        <v>39</v>
      </c>
      <c r="K110" s="1">
        <f t="shared" si="411"/>
        <v>48</v>
      </c>
      <c r="L110" s="3">
        <f t="shared" si="412"/>
        <v>2023</v>
      </c>
      <c r="M110" s="1">
        <f t="shared" si="413"/>
        <v>2</v>
      </c>
      <c r="N110" s="1">
        <f t="shared" si="414"/>
        <v>22</v>
      </c>
      <c r="O110" s="1">
        <f t="shared" si="415"/>
        <v>11</v>
      </c>
      <c r="P110" s="1">
        <f t="shared" si="416"/>
        <v>25</v>
      </c>
      <c r="Q110" s="2">
        <f t="shared" si="417"/>
        <v>23</v>
      </c>
      <c r="R110" s="100">
        <f t="shared" si="406"/>
        <v>8</v>
      </c>
      <c r="S110" s="100">
        <f t="shared" si="406"/>
        <v>2</v>
      </c>
      <c r="T110" s="100">
        <f t="shared" si="406"/>
        <v>2004</v>
      </c>
      <c r="U110" s="100">
        <f t="shared" si="406"/>
        <v>1</v>
      </c>
      <c r="V110" s="100">
        <f>V107</f>
        <v>18</v>
      </c>
      <c r="W110" s="100">
        <f t="shared" si="406"/>
        <v>1</v>
      </c>
      <c r="X110" s="99">
        <f t="shared" si="406"/>
        <v>1</v>
      </c>
      <c r="Y110" s="101">
        <v>1</v>
      </c>
      <c r="Z110" s="100">
        <f>IF('Raw_Data_pt1.1'!AF112 = "", "", 'Raw_Data_pt1.1'!AF112)</f>
        <v>31</v>
      </c>
      <c r="AA110" s="100">
        <f>IF('Raw_Data_pt1.1'!AG112 = "", "", 'Raw_Data_pt1.1'!AG112)</f>
        <v>133</v>
      </c>
      <c r="AB110" s="100">
        <f>IF('Raw_Data_pt1.1'!AH112 = "", "", 'Raw_Data_pt1.1'!AH112)</f>
        <v>153</v>
      </c>
      <c r="AC110" s="99">
        <f>IF('Raw_Data_pt1.1'!AI112 = "", "", 'Raw_Data_pt1.1'!AI112)</f>
        <v>0.61938000000000004</v>
      </c>
      <c r="AD110" s="100">
        <f>IF('Raw_Data_pt1.1'!AL112 = "", "", 'Raw_Data_pt1.1'!AL112)</f>
        <v>45.2</v>
      </c>
      <c r="AE110" s="99">
        <f>IF('Raw_Data_pt1.1'!AM112 = "", "", 'Raw_Data_pt1.1'!AM112)</f>
        <v>9.9</v>
      </c>
      <c r="AF110" s="100">
        <f>IF('Raw_Data_pt1.1'!AN112 = "", "", 'Raw_Data_pt1.1'!AN112)</f>
        <v>31</v>
      </c>
      <c r="AG110" s="100">
        <f>IF('Raw_Data_pt1.1'!AO112 = "", "", 'Raw_Data_pt1.1'!AO112)</f>
        <v>130</v>
      </c>
      <c r="AH110" s="100">
        <f>IF('Raw_Data_pt1.1'!AP112 = "", "", 'Raw_Data_pt1.1'!AP112)</f>
        <v>167</v>
      </c>
      <c r="AI110" s="99">
        <f>IF('Raw_Data_pt1.1'!AQ112 = "", "", 'Raw_Data_pt1.1'!AQ112)</f>
        <v>0.62839</v>
      </c>
      <c r="AJ110" s="100">
        <f>IF('Raw_Data_pt1.1'!AT112 = "", "", 'Raw_Data_pt1.1'!AT112)</f>
        <v>45.8</v>
      </c>
      <c r="AK110" s="99">
        <f>IF('Raw_Data_pt1.1'!AU112 = "", "", 'Raw_Data_pt1.1'!AU112)</f>
        <v>11.6</v>
      </c>
      <c r="AL110" s="100">
        <f>IF('Raw_Data_pt1.1'!AV112 = "", "", 'Raw_Data_pt1.1'!AV112)</f>
        <v>30</v>
      </c>
      <c r="AM110" s="100">
        <f>IF('Raw_Data_pt1.1'!AW112 = "", "", 'Raw_Data_pt1.1'!AW112)</f>
        <v>140</v>
      </c>
      <c r="AN110" s="100">
        <f>IF('Raw_Data_pt1.1'!AX112 = "", "", 'Raw_Data_pt1.1'!AX112)</f>
        <v>155</v>
      </c>
      <c r="AO110" s="99">
        <f>IF('Raw_Data_pt1.1'!AY112 = "", "", 'Raw_Data_pt1.1'!AY112)</f>
        <v>0.59997</v>
      </c>
      <c r="AP110" s="100">
        <f>IF('Raw_Data_pt1.1'!BB112 = "", "", 'Raw_Data_pt1.1'!BB112)</f>
        <v>49.8</v>
      </c>
      <c r="AQ110" s="100">
        <f>IF('Raw_Data_pt1.1'!BC112 = "", "", 'Raw_Data_pt1.1'!BC112)</f>
        <v>9.1999999999999993</v>
      </c>
      <c r="AR110" s="102">
        <f>IF('Raw_Data_pt1.1'!BR112 = "", "", 'Raw_Data_pt1.1'!BR112)</f>
        <v>40</v>
      </c>
      <c r="AS110" s="99">
        <f>IF('Raw_Data_pt1.1'!BS112 = "", "", 'Raw_Data_pt1.1'!BS112)</f>
        <v>128</v>
      </c>
      <c r="AT110" s="100">
        <f>IF('Raw_Data_pt1.1'!CA112 = "", "", 'Raw_Data_pt1.1'!CA112)</f>
        <v>40</v>
      </c>
      <c r="AU110" s="99">
        <f>IF('Raw_Data_pt1.1'!CB112 = "", "", 'Raw_Data_pt1.1'!CB112)</f>
        <v>128</v>
      </c>
      <c r="AV110" s="100">
        <f>IF('Raw_Data_pt1.1'!CJ112 = "", "", 'Raw_Data_pt1.1'!CJ112)</f>
        <v>40</v>
      </c>
      <c r="AW110" s="99">
        <f>IF('Raw_Data_pt1.1'!CK112 = "", "", 'Raw_Data_pt1.1'!CK112)</f>
        <v>128</v>
      </c>
      <c r="AX110" s="100">
        <f>IF('Raw_Data_pt1.1'!BV112 = "", "", 'Raw_Data_pt1.1'!BV112)</f>
        <v>637</v>
      </c>
      <c r="AY110" s="100">
        <f>IF('Raw_Data_pt1.1'!CE112 = "", "", 'Raw_Data_pt1.1'!CE112)</f>
        <v>387</v>
      </c>
      <c r="AZ110" s="100">
        <f>IF('Raw_Data_pt1.1'!CN112 = "", "", 'Raw_Data_pt1.1'!CN112)</f>
        <v>783</v>
      </c>
      <c r="BA110" s="100">
        <f t="shared" si="272"/>
        <v>0.3125</v>
      </c>
      <c r="BB110" s="100">
        <f t="shared" si="273"/>
        <v>0.3125</v>
      </c>
      <c r="BC110" s="99">
        <f t="shared" si="274"/>
        <v>0.3125</v>
      </c>
    </row>
    <row r="111" spans="1:55" s="92" customFormat="1">
      <c r="A111" s="95">
        <f t="shared" si="418"/>
        <v>22</v>
      </c>
      <c r="B111" s="126" t="str">
        <f>B110</f>
        <v>BAY</v>
      </c>
      <c r="C111" s="96">
        <f t="shared" si="406"/>
        <v>1</v>
      </c>
      <c r="D111" s="95">
        <f t="shared" si="406"/>
        <v>1</v>
      </c>
      <c r="E111" s="97">
        <f t="shared" si="406"/>
        <v>1.1000000000000001</v>
      </c>
      <c r="F111" s="6">
        <f t="shared" si="406"/>
        <v>2023</v>
      </c>
      <c r="G111" s="5">
        <f t="shared" si="407"/>
        <v>2</v>
      </c>
      <c r="H111" s="5">
        <f t="shared" si="408"/>
        <v>22</v>
      </c>
      <c r="I111" s="5">
        <f t="shared" si="409"/>
        <v>11</v>
      </c>
      <c r="J111" s="5">
        <f t="shared" si="410"/>
        <v>39</v>
      </c>
      <c r="K111" s="5">
        <f t="shared" si="411"/>
        <v>48</v>
      </c>
      <c r="L111" s="6">
        <f t="shared" si="412"/>
        <v>2023</v>
      </c>
      <c r="M111" s="5">
        <f t="shared" si="413"/>
        <v>2</v>
      </c>
      <c r="N111" s="5">
        <f t="shared" si="414"/>
        <v>22</v>
      </c>
      <c r="O111" s="5">
        <f t="shared" si="415"/>
        <v>11</v>
      </c>
      <c r="P111" s="5">
        <f t="shared" si="416"/>
        <v>25</v>
      </c>
      <c r="Q111" s="4">
        <f t="shared" si="417"/>
        <v>23</v>
      </c>
      <c r="R111" s="96">
        <f t="shared" si="406"/>
        <v>8</v>
      </c>
      <c r="S111" s="96">
        <f t="shared" si="406"/>
        <v>2</v>
      </c>
      <c r="T111" s="96">
        <f t="shared" si="406"/>
        <v>2004</v>
      </c>
      <c r="U111" s="96">
        <f t="shared" si="406"/>
        <v>1</v>
      </c>
      <c r="V111" s="125">
        <f>V107</f>
        <v>18</v>
      </c>
      <c r="W111" s="96">
        <f t="shared" si="406"/>
        <v>1</v>
      </c>
      <c r="X111" s="95">
        <f t="shared" si="406"/>
        <v>1</v>
      </c>
      <c r="Y111" s="97">
        <v>1</v>
      </c>
      <c r="Z111" s="96">
        <f>IF('Raw_Data_pt1.1'!AF113 = "", "", 'Raw_Data_pt1.1'!AF113)</f>
        <v>32</v>
      </c>
      <c r="AA111" s="96">
        <f>IF('Raw_Data_pt1.1'!AG113 = "", "", 'Raw_Data_pt1.1'!AG113)</f>
        <v>127</v>
      </c>
      <c r="AB111" s="96">
        <f>IF('Raw_Data_pt1.1'!AH113 = "", "", 'Raw_Data_pt1.1'!AH113)</f>
        <v>158</v>
      </c>
      <c r="AC111" s="95">
        <f>IF('Raw_Data_pt1.1'!AI113 = "", "", 'Raw_Data_pt1.1'!AI113)</f>
        <v>0.63571999999999995</v>
      </c>
      <c r="AD111" s="96">
        <f>IF('Raw_Data_pt1.1'!AL113 = "", "", 'Raw_Data_pt1.1'!AL113)</f>
        <v>44.9</v>
      </c>
      <c r="AE111" s="95">
        <f>IF('Raw_Data_pt1.1'!AM113 = "", "", 'Raw_Data_pt1.1'!AM113)</f>
        <v>10.6</v>
      </c>
      <c r="AF111" s="96">
        <f>IF('Raw_Data_pt1.1'!AN113 = "", "", 'Raw_Data_pt1.1'!AN113)</f>
        <v>31</v>
      </c>
      <c r="AG111" s="96">
        <f>IF('Raw_Data_pt1.1'!AO113 = "", "", 'Raw_Data_pt1.1'!AO113)</f>
        <v>133</v>
      </c>
      <c r="AH111" s="96">
        <f>IF('Raw_Data_pt1.1'!AP113 = "", "", 'Raw_Data_pt1.1'!AP113)</f>
        <v>159</v>
      </c>
      <c r="AI111" s="95">
        <f>IF('Raw_Data_pt1.1'!AQ113 = "", "", 'Raw_Data_pt1.1'!AQ113)</f>
        <v>0.62078999999999995</v>
      </c>
      <c r="AJ111" s="96">
        <f>IF('Raw_Data_pt1.1'!AT113 = "", "", 'Raw_Data_pt1.1'!AT113)</f>
        <v>49</v>
      </c>
      <c r="AK111" s="95">
        <f>IF('Raw_Data_pt1.1'!AU113 = "", "", 'Raw_Data_pt1.1'!AU113)</f>
        <v>9.6999999999999993</v>
      </c>
      <c r="AL111" s="96">
        <f>IF('Raw_Data_pt1.1'!AV113 = "", "", 'Raw_Data_pt1.1'!AV113)</f>
        <v>32</v>
      </c>
      <c r="AM111" s="96">
        <f>IF('Raw_Data_pt1.1'!AW113 = "", "", 'Raw_Data_pt1.1'!AW113)</f>
        <v>128</v>
      </c>
      <c r="AN111" s="96">
        <f>IF('Raw_Data_pt1.1'!AX113 = "", "", 'Raw_Data_pt1.1'!AX113)</f>
        <v>137</v>
      </c>
      <c r="AO111" s="95">
        <f>IF('Raw_Data_pt1.1'!AY113 = "", "", 'Raw_Data_pt1.1'!AY113)</f>
        <v>0.63344</v>
      </c>
      <c r="AP111" s="96">
        <f>IF('Raw_Data_pt1.1'!BB113 = "", "", 'Raw_Data_pt1.1'!BB113)</f>
        <v>49.5</v>
      </c>
      <c r="AQ111" s="96">
        <f>IF('Raw_Data_pt1.1'!BC113 = "", "", 'Raw_Data_pt1.1'!BC113)</f>
        <v>9.5</v>
      </c>
      <c r="AR111" s="98">
        <f>IF('Raw_Data_pt1.1'!BR113 = "", "", 'Raw_Data_pt1.1'!BR113)</f>
        <v>40</v>
      </c>
      <c r="AS111" s="95">
        <f>IF('Raw_Data_pt1.1'!BS113 = "", "", 'Raw_Data_pt1.1'!BS113)</f>
        <v>128</v>
      </c>
      <c r="AT111" s="96">
        <f>IF('Raw_Data_pt1.1'!CA113 = "", "", 'Raw_Data_pt1.1'!CA113)</f>
        <v>40</v>
      </c>
      <c r="AU111" s="95">
        <f>IF('Raw_Data_pt1.1'!CB113 = "", "", 'Raw_Data_pt1.1'!CB113)</f>
        <v>128</v>
      </c>
      <c r="AV111" s="96">
        <f>IF('Raw_Data_pt1.1'!CJ113 = "", "", 'Raw_Data_pt1.1'!CJ113)</f>
        <v>40</v>
      </c>
      <c r="AW111" s="95">
        <f>IF('Raw_Data_pt1.1'!CK113 = "", "", 'Raw_Data_pt1.1'!CK113)</f>
        <v>128</v>
      </c>
      <c r="AX111" s="96">
        <f>IF('Raw_Data_pt1.1'!BV113 = "", "", 'Raw_Data_pt1.1'!BV113)</f>
        <v>457</v>
      </c>
      <c r="AY111" s="96">
        <f>IF('Raw_Data_pt1.1'!CE113 = "", "", 'Raw_Data_pt1.1'!CE113)</f>
        <v>577</v>
      </c>
      <c r="AZ111" s="96">
        <f>IF('Raw_Data_pt1.1'!CN113 = "", "", 'Raw_Data_pt1.1'!CN113)</f>
        <v>739</v>
      </c>
      <c r="BA111" s="96">
        <f t="shared" si="272"/>
        <v>0.3125</v>
      </c>
      <c r="BB111" s="96">
        <f t="shared" si="273"/>
        <v>0.3125</v>
      </c>
      <c r="BC111" s="95">
        <f t="shared" si="274"/>
        <v>0.3125</v>
      </c>
    </row>
    <row r="112" spans="1:55">
      <c r="A112" s="99">
        <f>'Raw_Data_pt1.1'!A114</f>
        <v>23</v>
      </c>
      <c r="B112" s="127" t="str">
        <f>'Raw_Data_pt1.1'!B114</f>
        <v>BAZ</v>
      </c>
      <c r="C112" s="100">
        <f>IF('Raw_Data_pt1.1'!D114 = "",0, IF('Raw_Data_pt1.1'!D114 = "Y", 1, 0))</f>
        <v>1</v>
      </c>
      <c r="D112" s="99">
        <f>IF('Raw_Data_pt1.1'!E114 = "", 0, IF('Raw_Data_pt1.1'!E114 = "Y", 1, 0))</f>
        <v>1</v>
      </c>
      <c r="E112" s="101">
        <v>1.1000000000000001</v>
      </c>
      <c r="F112" s="69">
        <f>'Raw_Data_pt1.1'!F114</f>
        <v>2023</v>
      </c>
      <c r="G112" s="26">
        <f>'Raw_Data_pt1.1'!G114</f>
        <v>2</v>
      </c>
      <c r="H112" s="26">
        <f>'Raw_Data_pt1.1'!H114</f>
        <v>22</v>
      </c>
      <c r="I112" s="26">
        <f>'Raw_Data_pt1.1'!I114</f>
        <v>14</v>
      </c>
      <c r="J112" s="26">
        <f>'Raw_Data_pt1.1'!J114</f>
        <v>2</v>
      </c>
      <c r="K112" s="26">
        <f>'Raw_Data_pt1.1'!K114</f>
        <v>26</v>
      </c>
      <c r="L112" s="69">
        <f>'Raw_Data_pt1.1'!L114</f>
        <v>2023</v>
      </c>
      <c r="M112" s="26">
        <f>'Raw_Data_pt1.1'!M114</f>
        <v>2</v>
      </c>
      <c r="N112" s="26">
        <f>'Raw_Data_pt1.1'!N114</f>
        <v>22</v>
      </c>
      <c r="O112" s="26">
        <f>'Raw_Data_pt1.1'!O114</f>
        <v>13</v>
      </c>
      <c r="P112" s="26">
        <f>'Raw_Data_pt1.1'!P114</f>
        <v>49</v>
      </c>
      <c r="Q112" s="25">
        <f>'Raw_Data_pt1.1'!Q114</f>
        <v>55</v>
      </c>
      <c r="R112" s="100">
        <f>IF('Raw_Data_pt1.1'!R114 = "", 0, 'Raw_Data_pt1.1'!R114)</f>
        <v>2</v>
      </c>
      <c r="S112" s="100">
        <f>IF(R112 = "",0, VLOOKUP(R112, Key!$A$23:$D$35, 4, FALSE))</f>
        <v>4</v>
      </c>
      <c r="T112" s="100">
        <f>IF('Raw_Data_pt1.1'!S114 = "", 0, 'Raw_Data_pt1.1'!S114)</f>
        <v>2004</v>
      </c>
      <c r="U112" s="100">
        <f>IF('Raw_Data_pt1.1'!U114 = "", 0, IF('Raw_Data_pt1.1'!U114 = "F", 1, IF('Raw_Data_pt1.1'!U114 = "M", 2, 3)))</f>
        <v>2</v>
      </c>
      <c r="V112" s="100">
        <f>IF(L112=0,0,IF(M112&gt;R112,L112-T112,L112-T112-1))</f>
        <v>18</v>
      </c>
      <c r="W112" s="100">
        <f>IF('Raw_Data_pt1.1'!Y114 = "", 0, VLOOKUP('Raw_Data_pt1.1'!Y114, Key!$A$2:$C$20, 3, TRUE))</f>
        <v>1</v>
      </c>
      <c r="X112" s="99">
        <f>IF('Raw_Data_pt1.1'!AC114 = "", 0, IF('Raw_Data_pt1.1'!AC114 = "P", 1, 0))</f>
        <v>1</v>
      </c>
      <c r="Y112" s="101">
        <v>1</v>
      </c>
      <c r="Z112" s="100">
        <f>IF('Raw_Data_pt1.1'!AF114 = "", "", 'Raw_Data_pt1.1'!AF114)</f>
        <v>30</v>
      </c>
      <c r="AA112" s="100">
        <f>IF('Raw_Data_pt1.1'!AG114 = "", "", 'Raw_Data_pt1.1'!AG114)</f>
        <v>139</v>
      </c>
      <c r="AB112" s="100">
        <f>IF('Raw_Data_pt1.1'!AH114 = "", "", 'Raw_Data_pt1.1'!AH114)</f>
        <v>255</v>
      </c>
      <c r="AC112" s="99">
        <f>IF('Raw_Data_pt1.1'!AI114 = "", "", 'Raw_Data_pt1.1'!AI114)</f>
        <v>0.60197000000000001</v>
      </c>
      <c r="AD112" s="100">
        <f>IF('Raw_Data_pt1.1'!AL114 = "", "", 'Raw_Data_pt1.1'!AL114)</f>
        <v>49.8</v>
      </c>
      <c r="AE112" s="99">
        <f>IF('Raw_Data_pt1.1'!AM114 = "", "", 'Raw_Data_pt1.1'!AM114)</f>
        <v>9.6999999999999993</v>
      </c>
      <c r="AF112" s="100">
        <f>IF('Raw_Data_pt1.1'!AN114 = "", "", 'Raw_Data_pt1.1'!AN114)</f>
        <v>29</v>
      </c>
      <c r="AG112" s="100">
        <f>IF('Raw_Data_pt1.1'!AO114 = "", "", 'Raw_Data_pt1.1'!AO114)</f>
        <v>144</v>
      </c>
      <c r="AH112" s="100">
        <f>IF('Raw_Data_pt1.1'!AP114 = "", "", 'Raw_Data_pt1.1'!AP114)</f>
        <v>123</v>
      </c>
      <c r="AI112" s="99">
        <f>IF('Raw_Data_pt1.1'!AQ114 = "", "", 'Raw_Data_pt1.1'!AQ114)</f>
        <v>0.58862999999999999</v>
      </c>
      <c r="AJ112" s="100">
        <f>IF('Raw_Data_pt1.1'!AT114 = "", "", 'Raw_Data_pt1.1'!AT114)</f>
        <v>49.8</v>
      </c>
      <c r="AK112" s="99">
        <f>IF('Raw_Data_pt1.1'!AU114 = "", "", 'Raw_Data_pt1.1'!AU114)</f>
        <v>10.4</v>
      </c>
      <c r="AL112" s="100">
        <f>IF('Raw_Data_pt1.1'!AV114 = "", "", 'Raw_Data_pt1.1'!AV114)</f>
        <v>31</v>
      </c>
      <c r="AM112" s="100">
        <f>IF('Raw_Data_pt1.1'!AW114 = "", "", 'Raw_Data_pt1.1'!AW114)</f>
        <v>135</v>
      </c>
      <c r="AN112" s="100">
        <f>IF('Raw_Data_pt1.1'!AX114 = "", "", 'Raw_Data_pt1.1'!AX114)</f>
        <v>178</v>
      </c>
      <c r="AO112" s="99">
        <f>IF('Raw_Data_pt1.1'!AY114 = "", "", 'Raw_Data_pt1.1'!AY114)</f>
        <v>0.61482000000000003</v>
      </c>
      <c r="AP112" s="100">
        <f>IF('Raw_Data_pt1.1'!BB114 = "", "", 'Raw_Data_pt1.1'!BB114)</f>
        <v>49</v>
      </c>
      <c r="AQ112" s="100">
        <f>IF('Raw_Data_pt1.1'!BC114 = "", "", 'Raw_Data_pt1.1'!BC114)</f>
        <v>9.9</v>
      </c>
      <c r="AR112" s="102">
        <f>IF('Raw_Data_pt1.1'!BR114 = "", "", 'Raw_Data_pt1.1'!BR114)</f>
        <v>25</v>
      </c>
      <c r="AS112" s="99">
        <f>IF('Raw_Data_pt1.1'!BS114 = "", "", 'Raw_Data_pt1.1'!BS114)</f>
        <v>128</v>
      </c>
      <c r="AT112" s="100">
        <f>IF('Raw_Data_pt1.1'!CA114 = "", "", 'Raw_Data_pt1.1'!CA114)</f>
        <v>24</v>
      </c>
      <c r="AU112" s="99">
        <f>IF('Raw_Data_pt1.1'!CB114 = "", "", 'Raw_Data_pt1.1'!CB114)</f>
        <v>128</v>
      </c>
      <c r="AV112" s="100">
        <f>IF('Raw_Data_pt1.1'!CJ114 = "", "", 'Raw_Data_pt1.1'!CJ114)</f>
        <v>25</v>
      </c>
      <c r="AW112" s="99">
        <f>IF('Raw_Data_pt1.1'!CK114 = "", "", 'Raw_Data_pt1.1'!CK114)</f>
        <v>128</v>
      </c>
      <c r="AX112" s="100">
        <f>IF('Raw_Data_pt1.1'!BV114 = "", "", 'Raw_Data_pt1.1'!BV114)</f>
        <v>349</v>
      </c>
      <c r="AY112" s="100">
        <f>IF('Raw_Data_pt1.1'!CE114 = "", "", 'Raw_Data_pt1.1'!CE114)</f>
        <v>316</v>
      </c>
      <c r="AZ112" s="100">
        <f>IF('Raw_Data_pt1.1'!CN114 = "", "", 'Raw_Data_pt1.1'!CN114)</f>
        <v>297</v>
      </c>
      <c r="BA112" s="100">
        <f t="shared" si="272"/>
        <v>0.1953125</v>
      </c>
      <c r="BB112" s="100">
        <f t="shared" si="273"/>
        <v>0.1875</v>
      </c>
      <c r="BC112" s="99">
        <f t="shared" si="274"/>
        <v>0.1953125</v>
      </c>
    </row>
    <row r="113" spans="1:55">
      <c r="A113" s="99">
        <f>A112</f>
        <v>23</v>
      </c>
      <c r="B113" s="127" t="str">
        <f>B112</f>
        <v>BAZ</v>
      </c>
      <c r="C113" s="100">
        <f t="shared" ref="C113:X116" si="419">C112</f>
        <v>1</v>
      </c>
      <c r="D113" s="99">
        <f t="shared" si="419"/>
        <v>1</v>
      </c>
      <c r="E113" s="101">
        <f t="shared" si="419"/>
        <v>1.1000000000000001</v>
      </c>
      <c r="F113" s="3">
        <f>F112</f>
        <v>2023</v>
      </c>
      <c r="G113" s="1">
        <f t="shared" ref="G113:G116" si="420">G112</f>
        <v>2</v>
      </c>
      <c r="H113" s="1">
        <f t="shared" ref="H113:H116" si="421">H112</f>
        <v>22</v>
      </c>
      <c r="I113" s="1">
        <f t="shared" ref="I113:I116" si="422">I112</f>
        <v>14</v>
      </c>
      <c r="J113" s="1">
        <f t="shared" ref="J113:J116" si="423">J112</f>
        <v>2</v>
      </c>
      <c r="K113" s="1">
        <f t="shared" ref="K113:K116" si="424">K112</f>
        <v>26</v>
      </c>
      <c r="L113" s="3">
        <f t="shared" ref="L113:L116" si="425">L112</f>
        <v>2023</v>
      </c>
      <c r="M113" s="1">
        <f t="shared" ref="M113:M116" si="426">M112</f>
        <v>2</v>
      </c>
      <c r="N113" s="1">
        <f t="shared" ref="N113:N116" si="427">N112</f>
        <v>22</v>
      </c>
      <c r="O113" s="1">
        <f t="shared" ref="O113:O116" si="428">O112</f>
        <v>13</v>
      </c>
      <c r="P113" s="1">
        <f t="shared" ref="P113:P116" si="429">P112</f>
        <v>49</v>
      </c>
      <c r="Q113" s="2">
        <f t="shared" ref="Q113:Q116" si="430">Q112</f>
        <v>55</v>
      </c>
      <c r="R113" s="100">
        <f t="shared" si="419"/>
        <v>2</v>
      </c>
      <c r="S113" s="100">
        <f t="shared" si="419"/>
        <v>4</v>
      </c>
      <c r="T113" s="100">
        <f t="shared" si="419"/>
        <v>2004</v>
      </c>
      <c r="U113" s="100">
        <f t="shared" si="419"/>
        <v>2</v>
      </c>
      <c r="V113" s="100">
        <f>V112</f>
        <v>18</v>
      </c>
      <c r="W113" s="100">
        <f t="shared" si="419"/>
        <v>1</v>
      </c>
      <c r="X113" s="99">
        <f t="shared" si="419"/>
        <v>1</v>
      </c>
      <c r="Y113" s="101">
        <v>1</v>
      </c>
      <c r="Z113" s="100">
        <f>IF('Raw_Data_pt1.1'!AF115 = "", "", 'Raw_Data_pt1.1'!AF115)</f>
        <v>28</v>
      </c>
      <c r="AA113" s="100">
        <f>IF('Raw_Data_pt1.1'!AG115 = "", "", 'Raw_Data_pt1.1'!AG115)</f>
        <v>155</v>
      </c>
      <c r="AB113" s="100">
        <f>IF('Raw_Data_pt1.1'!AH115 = "", "", 'Raw_Data_pt1.1'!AH115)</f>
        <v>136</v>
      </c>
      <c r="AC113" s="99">
        <f>IF('Raw_Data_pt1.1'!AI115 = "", "", 'Raw_Data_pt1.1'!AI115)</f>
        <v>0.55757000000000001</v>
      </c>
      <c r="AD113" s="100">
        <f>IF('Raw_Data_pt1.1'!AL115 = "", "", 'Raw_Data_pt1.1'!AL115)</f>
        <v>49.2</v>
      </c>
      <c r="AE113" s="99">
        <f>IF('Raw_Data_pt1.1'!AM115 = "", "", 'Raw_Data_pt1.1'!AM115)</f>
        <v>10.6</v>
      </c>
      <c r="AF113" s="100">
        <f>IF('Raw_Data_pt1.1'!AN115 = "", "", 'Raw_Data_pt1.1'!AN115)</f>
        <v>30</v>
      </c>
      <c r="AG113" s="100">
        <f>IF('Raw_Data_pt1.1'!AO115 = "", "", 'Raw_Data_pt1.1'!AO115)</f>
        <v>143</v>
      </c>
      <c r="AH113" s="100">
        <f>IF('Raw_Data_pt1.1'!AP115 = "", "", 'Raw_Data_pt1.1'!AP115)</f>
        <v>179</v>
      </c>
      <c r="AI113" s="99">
        <f>IF('Raw_Data_pt1.1'!AQ115 = "", "", 'Raw_Data_pt1.1'!AQ115)</f>
        <v>0.59252000000000005</v>
      </c>
      <c r="AJ113" s="100">
        <f>IF('Raw_Data_pt1.1'!AT115 = "", "", 'Raw_Data_pt1.1'!AT115)</f>
        <v>49.2</v>
      </c>
      <c r="AK113" s="99">
        <f>IF('Raw_Data_pt1.1'!AU115 = "", "", 'Raw_Data_pt1.1'!AU115)</f>
        <v>10.4</v>
      </c>
      <c r="AL113" s="100">
        <f>IF('Raw_Data_pt1.1'!AV115 = "", "", 'Raw_Data_pt1.1'!AV115)</f>
        <v>30</v>
      </c>
      <c r="AM113" s="100">
        <f>IF('Raw_Data_pt1.1'!AW115 = "", "", 'Raw_Data_pt1.1'!AW115)</f>
        <v>143</v>
      </c>
      <c r="AN113" s="100">
        <f>IF('Raw_Data_pt1.1'!AX115 = "", "", 'Raw_Data_pt1.1'!AX115)</f>
        <v>214</v>
      </c>
      <c r="AO113" s="99">
        <f>IF('Raw_Data_pt1.1'!AY115 = "", "", 'Raw_Data_pt1.1'!AY115)</f>
        <v>0.59208000000000005</v>
      </c>
      <c r="AP113" s="100">
        <f>IF('Raw_Data_pt1.1'!BB115 = "", "", 'Raw_Data_pt1.1'!BB115)</f>
        <v>49</v>
      </c>
      <c r="AQ113" s="100">
        <f>IF('Raw_Data_pt1.1'!BC115 = "", "", 'Raw_Data_pt1.1'!BC115)</f>
        <v>10.4</v>
      </c>
      <c r="AR113" s="102">
        <f>IF('Raw_Data_pt1.1'!BR115 = "", "", 'Raw_Data_pt1.1'!BR115)</f>
        <v>26</v>
      </c>
      <c r="AS113" s="99">
        <f>IF('Raw_Data_pt1.1'!BS115 = "", "", 'Raw_Data_pt1.1'!BS115)</f>
        <v>128</v>
      </c>
      <c r="AT113" s="100">
        <f>IF('Raw_Data_pt1.1'!CA115 = "", "", 'Raw_Data_pt1.1'!CA115)</f>
        <v>26</v>
      </c>
      <c r="AU113" s="99">
        <f>IF('Raw_Data_pt1.1'!CB115 = "", "", 'Raw_Data_pt1.1'!CB115)</f>
        <v>128</v>
      </c>
      <c r="AV113" s="100">
        <f>IF('Raw_Data_pt1.1'!CJ115 = "", "", 'Raw_Data_pt1.1'!CJ115)</f>
        <v>21</v>
      </c>
      <c r="AW113" s="99">
        <f>IF('Raw_Data_pt1.1'!CK115 = "", "", 'Raw_Data_pt1.1'!CK115)</f>
        <v>128</v>
      </c>
      <c r="AX113" s="100">
        <f>IF('Raw_Data_pt1.1'!BV115 = "", "", 'Raw_Data_pt1.1'!BV115)</f>
        <v>291</v>
      </c>
      <c r="AY113" s="100">
        <f>IF('Raw_Data_pt1.1'!CE115 = "", "", 'Raw_Data_pt1.1'!CE115)</f>
        <v>412</v>
      </c>
      <c r="AZ113" s="100">
        <f>IF('Raw_Data_pt1.1'!CN115 = "", "", 'Raw_Data_pt1.1'!CN115)</f>
        <v>357</v>
      </c>
      <c r="BA113" s="100">
        <f t="shared" si="272"/>
        <v>0.203125</v>
      </c>
      <c r="BB113" s="100">
        <f t="shared" si="273"/>
        <v>0.203125</v>
      </c>
      <c r="BC113" s="99">
        <f t="shared" si="274"/>
        <v>0.1640625</v>
      </c>
    </row>
    <row r="114" spans="1:55">
      <c r="A114" s="99">
        <f t="shared" ref="A114:A116" si="431">A113</f>
        <v>23</v>
      </c>
      <c r="B114" s="127" t="str">
        <f>B113</f>
        <v>BAZ</v>
      </c>
      <c r="C114" s="100">
        <f t="shared" si="419"/>
        <v>1</v>
      </c>
      <c r="D114" s="99">
        <f t="shared" si="419"/>
        <v>1</v>
      </c>
      <c r="E114" s="101">
        <f t="shared" si="419"/>
        <v>1.1000000000000001</v>
      </c>
      <c r="F114" s="3">
        <f t="shared" si="419"/>
        <v>2023</v>
      </c>
      <c r="G114" s="1">
        <f t="shared" si="420"/>
        <v>2</v>
      </c>
      <c r="H114" s="1">
        <f t="shared" si="421"/>
        <v>22</v>
      </c>
      <c r="I114" s="1">
        <f t="shared" si="422"/>
        <v>14</v>
      </c>
      <c r="J114" s="1">
        <f t="shared" si="423"/>
        <v>2</v>
      </c>
      <c r="K114" s="1">
        <f t="shared" si="424"/>
        <v>26</v>
      </c>
      <c r="L114" s="3">
        <f t="shared" si="425"/>
        <v>2023</v>
      </c>
      <c r="M114" s="1">
        <f t="shared" si="426"/>
        <v>2</v>
      </c>
      <c r="N114" s="1">
        <f t="shared" si="427"/>
        <v>22</v>
      </c>
      <c r="O114" s="1">
        <f t="shared" si="428"/>
        <v>13</v>
      </c>
      <c r="P114" s="1">
        <f t="shared" si="429"/>
        <v>49</v>
      </c>
      <c r="Q114" s="2">
        <f t="shared" si="430"/>
        <v>55</v>
      </c>
      <c r="R114" s="100">
        <f t="shared" si="419"/>
        <v>2</v>
      </c>
      <c r="S114" s="100">
        <f t="shared" si="419"/>
        <v>4</v>
      </c>
      <c r="T114" s="100">
        <f t="shared" si="419"/>
        <v>2004</v>
      </c>
      <c r="U114" s="100">
        <f t="shared" si="419"/>
        <v>2</v>
      </c>
      <c r="V114" s="100">
        <f>V112</f>
        <v>18</v>
      </c>
      <c r="W114" s="100">
        <f t="shared" si="419"/>
        <v>1</v>
      </c>
      <c r="X114" s="99">
        <f t="shared" si="419"/>
        <v>1</v>
      </c>
      <c r="Y114" s="101">
        <v>1</v>
      </c>
      <c r="Z114" s="100">
        <f>IF('Raw_Data_pt1.1'!AF116 = "", "", 'Raw_Data_pt1.1'!AF116)</f>
        <v>29</v>
      </c>
      <c r="AA114" s="100">
        <f>IF('Raw_Data_pt1.1'!AG116 = "", "", 'Raw_Data_pt1.1'!AG116)</f>
        <v>147</v>
      </c>
      <c r="AB114" s="100">
        <f>IF('Raw_Data_pt1.1'!AH116 = "", "", 'Raw_Data_pt1.1'!AH116)</f>
        <v>185</v>
      </c>
      <c r="AC114" s="99">
        <f>IF('Raw_Data_pt1.1'!AI116 = "", "", 'Raw_Data_pt1.1'!AI116)</f>
        <v>0.57999999999999996</v>
      </c>
      <c r="AD114" s="100">
        <f>IF('Raw_Data_pt1.1'!AL116 = "", "", 'Raw_Data_pt1.1'!AL116)</f>
        <v>49.2</v>
      </c>
      <c r="AE114" s="99">
        <f>IF('Raw_Data_pt1.1'!AM116 = "", "", 'Raw_Data_pt1.1'!AM116)</f>
        <v>10.8</v>
      </c>
      <c r="AF114" s="100">
        <f>IF('Raw_Data_pt1.1'!AN116 = "", "", 'Raw_Data_pt1.1'!AN116)</f>
        <v>30</v>
      </c>
      <c r="AG114" s="100">
        <f>IF('Raw_Data_pt1.1'!AO116 = "", "", 'Raw_Data_pt1.1'!AO116)</f>
        <v>138</v>
      </c>
      <c r="AH114" s="100">
        <f>IF('Raw_Data_pt1.1'!AP116 = "", "", 'Raw_Data_pt1.1'!AP116)</f>
        <v>182</v>
      </c>
      <c r="AI114" s="99">
        <f>IF('Raw_Data_pt1.1'!AQ116 = "", "", 'Raw_Data_pt1.1'!AQ116)</f>
        <v>0.60580999999999996</v>
      </c>
      <c r="AJ114" s="100">
        <f>IF('Raw_Data_pt1.1'!AT116 = "", "", 'Raw_Data_pt1.1'!AT116)</f>
        <v>48.7</v>
      </c>
      <c r="AK114" s="99">
        <f>IF('Raw_Data_pt1.1'!AU116 = "", "", 'Raw_Data_pt1.1'!AU116)</f>
        <v>10.8</v>
      </c>
      <c r="AL114" s="100">
        <f>IF('Raw_Data_pt1.1'!AV116 = "", "", 'Raw_Data_pt1.1'!AV116)</f>
        <v>28</v>
      </c>
      <c r="AM114" s="100">
        <f>IF('Raw_Data_pt1.1'!AW116 = "", "", 'Raw_Data_pt1.1'!AW116)</f>
        <v>152</v>
      </c>
      <c r="AN114" s="100">
        <f>IF('Raw_Data_pt1.1'!AX116 = "", "", 'Raw_Data_pt1.1'!AX116)</f>
        <v>175</v>
      </c>
      <c r="AO114" s="99">
        <f>IF('Raw_Data_pt1.1'!AY116 = "", "", 'Raw_Data_pt1.1'!AY116)</f>
        <v>0.56455999999999995</v>
      </c>
      <c r="AP114" s="100">
        <f>IF('Raw_Data_pt1.1'!BB116 = "", "", 'Raw_Data_pt1.1'!BB116)</f>
        <v>49.8</v>
      </c>
      <c r="AQ114" s="100">
        <f>IF('Raw_Data_pt1.1'!BC116 = "", "", 'Raw_Data_pt1.1'!BC116)</f>
        <v>10.4</v>
      </c>
      <c r="AR114" s="102">
        <f>IF('Raw_Data_pt1.1'!BR116 = "", "", 'Raw_Data_pt1.1'!BR116)</f>
        <v>25</v>
      </c>
      <c r="AS114" s="99">
        <f>IF('Raw_Data_pt1.1'!BS116 = "", "", 'Raw_Data_pt1.1'!BS116)</f>
        <v>128</v>
      </c>
      <c r="AT114" s="100">
        <f>IF('Raw_Data_pt1.1'!CA116 = "", "", 'Raw_Data_pt1.1'!CA116)</f>
        <v>25</v>
      </c>
      <c r="AU114" s="99">
        <f>IF('Raw_Data_pt1.1'!CB116 = "", "", 'Raw_Data_pt1.1'!CB116)</f>
        <v>128</v>
      </c>
      <c r="AV114" s="100">
        <f>IF('Raw_Data_pt1.1'!CJ116 = "", "", 'Raw_Data_pt1.1'!CJ116)</f>
        <v>20</v>
      </c>
      <c r="AW114" s="99">
        <f>IF('Raw_Data_pt1.1'!CK116 = "", "", 'Raw_Data_pt1.1'!CK116)</f>
        <v>128</v>
      </c>
      <c r="AX114" s="100">
        <f>IF('Raw_Data_pt1.1'!BV116 = "", "", 'Raw_Data_pt1.1'!BV116)</f>
        <v>367</v>
      </c>
      <c r="AY114" s="100">
        <f>IF('Raw_Data_pt1.1'!CE116 = "", "", 'Raw_Data_pt1.1'!CE116)</f>
        <v>357</v>
      </c>
      <c r="AZ114" s="100">
        <f>IF('Raw_Data_pt1.1'!CN116 = "", "", 'Raw_Data_pt1.1'!CN116)</f>
        <v>332</v>
      </c>
      <c r="BA114" s="100">
        <f t="shared" si="272"/>
        <v>0.1953125</v>
      </c>
      <c r="BB114" s="100">
        <f t="shared" si="273"/>
        <v>0.1953125</v>
      </c>
      <c r="BC114" s="99">
        <f t="shared" si="274"/>
        <v>0.15625</v>
      </c>
    </row>
    <row r="115" spans="1:55">
      <c r="A115" s="99">
        <f t="shared" si="431"/>
        <v>23</v>
      </c>
      <c r="B115" s="127" t="str">
        <f>B114</f>
        <v>BAZ</v>
      </c>
      <c r="C115" s="100">
        <f t="shared" si="419"/>
        <v>1</v>
      </c>
      <c r="D115" s="99">
        <f t="shared" si="419"/>
        <v>1</v>
      </c>
      <c r="E115" s="101">
        <f t="shared" si="419"/>
        <v>1.1000000000000001</v>
      </c>
      <c r="F115" s="3">
        <f t="shared" si="419"/>
        <v>2023</v>
      </c>
      <c r="G115" s="1">
        <f t="shared" si="420"/>
        <v>2</v>
      </c>
      <c r="H115" s="1">
        <f t="shared" si="421"/>
        <v>22</v>
      </c>
      <c r="I115" s="1">
        <f t="shared" si="422"/>
        <v>14</v>
      </c>
      <c r="J115" s="1">
        <f t="shared" si="423"/>
        <v>2</v>
      </c>
      <c r="K115" s="1">
        <f t="shared" si="424"/>
        <v>26</v>
      </c>
      <c r="L115" s="3">
        <f t="shared" si="425"/>
        <v>2023</v>
      </c>
      <c r="M115" s="1">
        <f t="shared" si="426"/>
        <v>2</v>
      </c>
      <c r="N115" s="1">
        <f t="shared" si="427"/>
        <v>22</v>
      </c>
      <c r="O115" s="1">
        <f t="shared" si="428"/>
        <v>13</v>
      </c>
      <c r="P115" s="1">
        <f t="shared" si="429"/>
        <v>49</v>
      </c>
      <c r="Q115" s="2">
        <f t="shared" si="430"/>
        <v>55</v>
      </c>
      <c r="R115" s="100">
        <f t="shared" si="419"/>
        <v>2</v>
      </c>
      <c r="S115" s="100">
        <f t="shared" si="419"/>
        <v>4</v>
      </c>
      <c r="T115" s="100">
        <f t="shared" si="419"/>
        <v>2004</v>
      </c>
      <c r="U115" s="100">
        <f t="shared" si="419"/>
        <v>2</v>
      </c>
      <c r="V115" s="100">
        <f>V112</f>
        <v>18</v>
      </c>
      <c r="W115" s="100">
        <f t="shared" si="419"/>
        <v>1</v>
      </c>
      <c r="X115" s="99">
        <f t="shared" si="419"/>
        <v>1</v>
      </c>
      <c r="Y115" s="101">
        <v>1</v>
      </c>
      <c r="Z115" s="100">
        <f>IF('Raw_Data_pt1.1'!AF117 = "", "", 'Raw_Data_pt1.1'!AF117)</f>
        <v>29</v>
      </c>
      <c r="AA115" s="100">
        <f>IF('Raw_Data_pt1.1'!AG117 = "", "", 'Raw_Data_pt1.1'!AG117)</f>
        <v>147</v>
      </c>
      <c r="AB115" s="100">
        <f>IF('Raw_Data_pt1.1'!AH117 = "", "", 'Raw_Data_pt1.1'!AH117)</f>
        <v>138</v>
      </c>
      <c r="AC115" s="99">
        <f>IF('Raw_Data_pt1.1'!AI117 = "", "", 'Raw_Data_pt1.1'!AI117)</f>
        <v>0.57991000000000004</v>
      </c>
      <c r="AD115" s="100">
        <f>IF('Raw_Data_pt1.1'!AL117 = "", "", 'Raw_Data_pt1.1'!AL117)</f>
        <v>49</v>
      </c>
      <c r="AE115" s="99">
        <f>IF('Raw_Data_pt1.1'!AM117 = "", "", 'Raw_Data_pt1.1'!AM117)</f>
        <v>10.4</v>
      </c>
      <c r="AF115" s="100">
        <f>IF('Raw_Data_pt1.1'!AN117 = "", "", 'Raw_Data_pt1.1'!AN117)</f>
        <v>29</v>
      </c>
      <c r="AG115" s="100">
        <f>IF('Raw_Data_pt1.1'!AO117 = "", "", 'Raw_Data_pt1.1'!AO117)</f>
        <v>147</v>
      </c>
      <c r="AH115" s="100">
        <f>IF('Raw_Data_pt1.1'!AP117 = "", "", 'Raw_Data_pt1.1'!AP117)</f>
        <v>151</v>
      </c>
      <c r="AI115" s="99">
        <f>IF('Raw_Data_pt1.1'!AQ117 = "", "", 'Raw_Data_pt1.1'!AQ117)</f>
        <v>0.57869000000000004</v>
      </c>
      <c r="AJ115" s="100">
        <f>IF('Raw_Data_pt1.1'!AT117 = "", "", 'Raw_Data_pt1.1'!AT117)</f>
        <v>49.8</v>
      </c>
      <c r="AK115" s="99">
        <f>IF('Raw_Data_pt1.1'!AU117 = "", "", 'Raw_Data_pt1.1'!AU117)</f>
        <v>10.199999999999999</v>
      </c>
      <c r="AL115" s="100">
        <f>IF('Raw_Data_pt1.1'!AV117 = "", "", 'Raw_Data_pt1.1'!AV117)</f>
        <v>29</v>
      </c>
      <c r="AM115" s="100">
        <f>IF('Raw_Data_pt1.1'!AW117 = "", "", 'Raw_Data_pt1.1'!AW117)</f>
        <v>145</v>
      </c>
      <c r="AN115" s="100">
        <f>IF('Raw_Data_pt1.1'!AX117 = "", "", 'Raw_Data_pt1.1'!AX117)</f>
        <v>213</v>
      </c>
      <c r="AO115" s="99">
        <f>IF('Raw_Data_pt1.1'!AY117 = "", "", 'Raw_Data_pt1.1'!AY117)</f>
        <v>0.58431999999999995</v>
      </c>
      <c r="AP115" s="100">
        <f>IF('Raw_Data_pt1.1'!BB117 = "", "", 'Raw_Data_pt1.1'!BB117)</f>
        <v>49.5</v>
      </c>
      <c r="AQ115" s="100">
        <f>IF('Raw_Data_pt1.1'!BC117 = "", "", 'Raw_Data_pt1.1'!BC117)</f>
        <v>10.199999999999999</v>
      </c>
      <c r="AR115" s="102">
        <f>IF('Raw_Data_pt1.1'!BR117 = "", "", 'Raw_Data_pt1.1'!BR117)</f>
        <v>29</v>
      </c>
      <c r="AS115" s="99">
        <f>IF('Raw_Data_pt1.1'!BS117 = "", "", 'Raw_Data_pt1.1'!BS117)</f>
        <v>128</v>
      </c>
      <c r="AT115" s="100">
        <f>IF('Raw_Data_pt1.1'!CA117 = "", "", 'Raw_Data_pt1.1'!CA117)</f>
        <v>29</v>
      </c>
      <c r="AU115" s="99">
        <f>IF('Raw_Data_pt1.1'!CB117 = "", "", 'Raw_Data_pt1.1'!CB117)</f>
        <v>128</v>
      </c>
      <c r="AV115" s="100">
        <f>IF('Raw_Data_pt1.1'!CJ117 = "", "", 'Raw_Data_pt1.1'!CJ117)</f>
        <v>29</v>
      </c>
      <c r="AW115" s="99">
        <f>IF('Raw_Data_pt1.1'!CK117 = "", "", 'Raw_Data_pt1.1'!CK117)</f>
        <v>128</v>
      </c>
      <c r="AX115" s="100">
        <f>IF('Raw_Data_pt1.1'!BV117 = "", "", 'Raw_Data_pt1.1'!BV117)</f>
        <v>297</v>
      </c>
      <c r="AY115" s="100">
        <f>IF('Raw_Data_pt1.1'!CE117 = "", "", 'Raw_Data_pt1.1'!CE117)</f>
        <v>457</v>
      </c>
      <c r="AZ115" s="100">
        <f>IF('Raw_Data_pt1.1'!CN117 = "", "", 'Raw_Data_pt1.1'!CN117)</f>
        <v>347</v>
      </c>
      <c r="BA115" s="100">
        <f t="shared" si="272"/>
        <v>0.2265625</v>
      </c>
      <c r="BB115" s="100">
        <f t="shared" si="273"/>
        <v>0.2265625</v>
      </c>
      <c r="BC115" s="99">
        <f t="shared" si="274"/>
        <v>0.2265625</v>
      </c>
    </row>
    <row r="116" spans="1:55" s="92" customFormat="1">
      <c r="A116" s="95">
        <f t="shared" si="431"/>
        <v>23</v>
      </c>
      <c r="B116" s="126" t="str">
        <f>B115</f>
        <v>BAZ</v>
      </c>
      <c r="C116" s="96">
        <f t="shared" si="419"/>
        <v>1</v>
      </c>
      <c r="D116" s="95">
        <f t="shared" si="419"/>
        <v>1</v>
      </c>
      <c r="E116" s="97">
        <f t="shared" si="419"/>
        <v>1.1000000000000001</v>
      </c>
      <c r="F116" s="6">
        <f t="shared" si="419"/>
        <v>2023</v>
      </c>
      <c r="G116" s="5">
        <f t="shared" si="420"/>
        <v>2</v>
      </c>
      <c r="H116" s="5">
        <f t="shared" si="421"/>
        <v>22</v>
      </c>
      <c r="I116" s="5">
        <f t="shared" si="422"/>
        <v>14</v>
      </c>
      <c r="J116" s="5">
        <f t="shared" si="423"/>
        <v>2</v>
      </c>
      <c r="K116" s="5">
        <f t="shared" si="424"/>
        <v>26</v>
      </c>
      <c r="L116" s="6">
        <f t="shared" si="425"/>
        <v>2023</v>
      </c>
      <c r="M116" s="5">
        <f t="shared" si="426"/>
        <v>2</v>
      </c>
      <c r="N116" s="5">
        <f t="shared" si="427"/>
        <v>22</v>
      </c>
      <c r="O116" s="5">
        <f t="shared" si="428"/>
        <v>13</v>
      </c>
      <c r="P116" s="5">
        <f t="shared" si="429"/>
        <v>49</v>
      </c>
      <c r="Q116" s="4">
        <f t="shared" si="430"/>
        <v>55</v>
      </c>
      <c r="R116" s="96">
        <f t="shared" si="419"/>
        <v>2</v>
      </c>
      <c r="S116" s="96">
        <f t="shared" si="419"/>
        <v>4</v>
      </c>
      <c r="T116" s="96">
        <f t="shared" si="419"/>
        <v>2004</v>
      </c>
      <c r="U116" s="96">
        <f t="shared" si="419"/>
        <v>2</v>
      </c>
      <c r="V116" s="125">
        <f>V112</f>
        <v>18</v>
      </c>
      <c r="W116" s="96">
        <f t="shared" si="419"/>
        <v>1</v>
      </c>
      <c r="X116" s="95">
        <f t="shared" si="419"/>
        <v>1</v>
      </c>
      <c r="Y116" s="97">
        <v>1</v>
      </c>
      <c r="Z116" s="96">
        <f>IF('Raw_Data_pt1.1'!AF118 = "", "", 'Raw_Data_pt1.1'!AF118)</f>
        <v>30</v>
      </c>
      <c r="AA116" s="96">
        <f>IF('Raw_Data_pt1.1'!AG118 = "", "", 'Raw_Data_pt1.1'!AG118)</f>
        <v>142</v>
      </c>
      <c r="AB116" s="96">
        <f>IF('Raw_Data_pt1.1'!AH118 = "", "", 'Raw_Data_pt1.1'!AH118)</f>
        <v>244</v>
      </c>
      <c r="AC116" s="95">
        <f>IF('Raw_Data_pt1.1'!AI118 = "", "", 'Raw_Data_pt1.1'!AI118)</f>
        <v>0.59440999999999999</v>
      </c>
      <c r="AD116" s="96">
        <f>IF('Raw_Data_pt1.1'!AL118 = "", "", 'Raw_Data_pt1.1'!AL118)</f>
        <v>48.4</v>
      </c>
      <c r="AE116" s="95">
        <f>IF('Raw_Data_pt1.1'!AM118 = "", "", 'Raw_Data_pt1.1'!AM118)</f>
        <v>10.199999999999999</v>
      </c>
      <c r="AF116" s="96">
        <f>IF('Raw_Data_pt1.1'!AN118 = "", "", 'Raw_Data_pt1.1'!AN118)</f>
        <v>30</v>
      </c>
      <c r="AG116" s="96">
        <f>IF('Raw_Data_pt1.1'!AO118 = "", "", 'Raw_Data_pt1.1'!AO118)</f>
        <v>142</v>
      </c>
      <c r="AH116" s="96">
        <f>IF('Raw_Data_pt1.1'!AP118 = "", "", 'Raw_Data_pt1.1'!AP118)</f>
        <v>151</v>
      </c>
      <c r="AI116" s="95">
        <f>IF('Raw_Data_pt1.1'!AQ118 = "", "", 'Raw_Data_pt1.1'!AQ118)</f>
        <v>0.59519999999999995</v>
      </c>
      <c r="AJ116" s="96">
        <f>IF('Raw_Data_pt1.1'!AT118 = "", "", 'Raw_Data_pt1.1'!AT118)</f>
        <v>48.4</v>
      </c>
      <c r="AK116" s="95">
        <f>IF('Raw_Data_pt1.1'!AU118 = "", "", 'Raw_Data_pt1.1'!AU118)</f>
        <v>10.199999999999999</v>
      </c>
      <c r="AL116" s="96">
        <f>IF('Raw_Data_pt1.1'!AV118 = "", "", 'Raw_Data_pt1.1'!AV118)</f>
        <v>30</v>
      </c>
      <c r="AM116" s="96">
        <f>IF('Raw_Data_pt1.1'!AW118 = "", "", 'Raw_Data_pt1.1'!AW118)</f>
        <v>140</v>
      </c>
      <c r="AN116" s="96">
        <f>IF('Raw_Data_pt1.1'!AX118 = "", "", 'Raw_Data_pt1.1'!AX118)</f>
        <v>223</v>
      </c>
      <c r="AO116" s="95">
        <f>IF('Raw_Data_pt1.1'!AY118 = "", "", 'Raw_Data_pt1.1'!AY118)</f>
        <v>0.59894000000000003</v>
      </c>
      <c r="AP116" s="96">
        <f>IF('Raw_Data_pt1.1'!BB118 = "", "", 'Raw_Data_pt1.1'!BB118)</f>
        <v>49.2</v>
      </c>
      <c r="AQ116" s="96">
        <f>IF('Raw_Data_pt1.1'!BC118 = "", "", 'Raw_Data_pt1.1'!BC118)</f>
        <v>10.8</v>
      </c>
      <c r="AR116" s="98">
        <f>IF('Raw_Data_pt1.1'!BR118 = "", "", 'Raw_Data_pt1.1'!BR118)</f>
        <v>31</v>
      </c>
      <c r="AS116" s="95">
        <f>IF('Raw_Data_pt1.1'!BS118 = "", "", 'Raw_Data_pt1.1'!BS118)</f>
        <v>128</v>
      </c>
      <c r="AT116" s="96">
        <f>IF('Raw_Data_pt1.1'!CA118 = "", "", 'Raw_Data_pt1.1'!CA118)</f>
        <v>31</v>
      </c>
      <c r="AU116" s="95">
        <f>IF('Raw_Data_pt1.1'!CB118 = "", "", 'Raw_Data_pt1.1'!CB118)</f>
        <v>128</v>
      </c>
      <c r="AV116" s="96">
        <f>IF('Raw_Data_pt1.1'!CJ118 = "", "", 'Raw_Data_pt1.1'!CJ118)</f>
        <v>26</v>
      </c>
      <c r="AW116" s="95">
        <f>IF('Raw_Data_pt1.1'!CK118 = "", "", 'Raw_Data_pt1.1'!CK118)</f>
        <v>128</v>
      </c>
      <c r="AX116" s="96">
        <f>IF('Raw_Data_pt1.1'!BV118 = "", "", 'Raw_Data_pt1.1'!BV118)</f>
        <v>377</v>
      </c>
      <c r="AY116" s="96">
        <f>IF('Raw_Data_pt1.1'!CE118 = "", "", 'Raw_Data_pt1.1'!CE118)</f>
        <v>345</v>
      </c>
      <c r="AZ116" s="96">
        <f>IF('Raw_Data_pt1.1'!CN118 = "", "", 'Raw_Data_pt1.1'!CN118)</f>
        <v>357</v>
      </c>
      <c r="BA116" s="96">
        <f t="shared" si="272"/>
        <v>0.2421875</v>
      </c>
      <c r="BB116" s="96">
        <f t="shared" si="273"/>
        <v>0.2421875</v>
      </c>
      <c r="BC116" s="95">
        <f t="shared" si="274"/>
        <v>0.203125</v>
      </c>
    </row>
    <row r="117" spans="1:55">
      <c r="A117" s="99">
        <f>'Raw_Data_pt1.1'!A119</f>
        <v>24</v>
      </c>
      <c r="B117" s="127" t="str">
        <f>'Raw_Data_pt1.1'!B119</f>
        <v>BBA</v>
      </c>
      <c r="C117" s="100">
        <f>IF('Raw_Data_pt1.1'!D119 = "",0, IF('Raw_Data_pt1.1'!D119 = "Y", 1, 0))</f>
        <v>1</v>
      </c>
      <c r="D117" s="99">
        <f>IF('Raw_Data_pt1.1'!E119 = "", 0, IF('Raw_Data_pt1.1'!E119 = "Y", 1, 0))</f>
        <v>1</v>
      </c>
      <c r="E117" s="101">
        <v>1.1000000000000001</v>
      </c>
      <c r="F117" s="69">
        <f>'Raw_Data_pt1.1'!F119</f>
        <v>2023</v>
      </c>
      <c r="G117" s="26">
        <f>'Raw_Data_pt1.1'!G119</f>
        <v>2</v>
      </c>
      <c r="H117" s="26">
        <f>'Raw_Data_pt1.1'!H119</f>
        <v>22</v>
      </c>
      <c r="I117" s="26">
        <f>'Raw_Data_pt1.1'!I119</f>
        <v>16</v>
      </c>
      <c r="J117" s="26">
        <f>'Raw_Data_pt1.1'!J119</f>
        <v>40</v>
      </c>
      <c r="K117" s="26">
        <f>'Raw_Data_pt1.1'!K119</f>
        <v>43</v>
      </c>
      <c r="L117" s="69">
        <f>'Raw_Data_pt1.1'!L119</f>
        <v>2023</v>
      </c>
      <c r="M117" s="26">
        <f>'Raw_Data_pt1.1'!M119</f>
        <v>2</v>
      </c>
      <c r="N117" s="26">
        <f>'Raw_Data_pt1.1'!N119</f>
        <v>22</v>
      </c>
      <c r="O117" s="26">
        <f>'Raw_Data_pt1.1'!O119</f>
        <v>16</v>
      </c>
      <c r="P117" s="26">
        <f>'Raw_Data_pt1.1'!P119</f>
        <v>25</v>
      </c>
      <c r="Q117" s="25">
        <f>'Raw_Data_pt1.1'!Q119</f>
        <v>8</v>
      </c>
      <c r="R117" s="100">
        <f>IF('Raw_Data_pt1.1'!R119 = "", 0, 'Raw_Data_pt1.1'!R119)</f>
        <v>12</v>
      </c>
      <c r="S117" s="100">
        <f>IF(R117 = "",0, VLOOKUP(R117, Key!$A$23:$D$35, 4, FALSE))</f>
        <v>4</v>
      </c>
      <c r="T117" s="100">
        <f>IF('Raw_Data_pt1.1'!S119 = "", 0, 'Raw_Data_pt1.1'!S119)</f>
        <v>2003</v>
      </c>
      <c r="U117" s="100">
        <f>IF('Raw_Data_pt1.1'!U119 = "", 0, IF('Raw_Data_pt1.1'!U119 = "F", 1, IF('Raw_Data_pt1.1'!U119 = "M", 2, 3)))</f>
        <v>1</v>
      </c>
      <c r="V117" s="100">
        <f>IF(L117=0,0,IF(M117&gt;R117,L117-T117,L117-T117-1))</f>
        <v>19</v>
      </c>
      <c r="W117" s="100">
        <f>IF('Raw_Data_pt1.1'!Y119 = "", 0, VLOOKUP('Raw_Data_pt1.1'!Y119, Key!$A$2:$C$20, 3, TRUE))</f>
        <v>1</v>
      </c>
      <c r="X117" s="99">
        <f>IF('Raw_Data_pt1.1'!AC119 = "", 0, IF('Raw_Data_pt1.1'!AC119 = "P", 1, 0))</f>
        <v>1</v>
      </c>
      <c r="Y117" s="101">
        <v>1</v>
      </c>
      <c r="Z117" s="100">
        <f>IF('Raw_Data_pt1.1'!AF119 = "", "", 'Raw_Data_pt1.1'!AF119)</f>
        <v>31</v>
      </c>
      <c r="AA117" s="100">
        <f>IF('Raw_Data_pt1.1'!AG119 = "", "", 'Raw_Data_pt1.1'!AG119)</f>
        <v>132</v>
      </c>
      <c r="AB117" s="100">
        <f>IF('Raw_Data_pt1.1'!AH119 = "", "", 'Raw_Data_pt1.1'!AH119)</f>
        <v>122</v>
      </c>
      <c r="AC117" s="99">
        <f>IF('Raw_Data_pt1.1'!AI119 = "", "", 'Raw_Data_pt1.1'!AI119)</f>
        <v>0.62400999999999995</v>
      </c>
      <c r="AD117" s="100">
        <f>IF('Raw_Data_pt1.1'!AL119 = "", "", 'Raw_Data_pt1.1'!AL119)</f>
        <v>53</v>
      </c>
      <c r="AE117" s="99">
        <f>IF('Raw_Data_pt1.1'!AM119 = "", "", 'Raw_Data_pt1.1'!AM119)</f>
        <v>8.8000000000000007</v>
      </c>
      <c r="AF117" s="100">
        <f>IF('Raw_Data_pt1.1'!AN119 = "", "", 'Raw_Data_pt1.1'!AN119)</f>
        <v>31</v>
      </c>
      <c r="AG117" s="100">
        <f>IF('Raw_Data_pt1.1'!AO119 = "", "", 'Raw_Data_pt1.1'!AO119)</f>
        <v>130</v>
      </c>
      <c r="AH117" s="100">
        <f>IF('Raw_Data_pt1.1'!AP119 = "", "", 'Raw_Data_pt1.1'!AP119)</f>
        <v>152</v>
      </c>
      <c r="AI117" s="99">
        <f>IF('Raw_Data_pt1.1'!AQ119 = "", "", 'Raw_Data_pt1.1'!AQ119)</f>
        <v>0.62926000000000004</v>
      </c>
      <c r="AJ117" s="100">
        <f>IF('Raw_Data_pt1.1'!AT119 = "", "", 'Raw_Data_pt1.1'!AT119)</f>
        <v>51.5</v>
      </c>
      <c r="AK117" s="99">
        <f>IF('Raw_Data_pt1.1'!AU119 = "", "", 'Raw_Data_pt1.1'!AU119)</f>
        <v>9.4</v>
      </c>
      <c r="AL117" s="100">
        <f>IF('Raw_Data_pt1.1'!AV119 = "", "", 'Raw_Data_pt1.1'!AV119)</f>
        <v>31</v>
      </c>
      <c r="AM117" s="100">
        <f>IF('Raw_Data_pt1.1'!AW119 = "", "", 'Raw_Data_pt1.1'!AW119)</f>
        <v>133</v>
      </c>
      <c r="AN117" s="100">
        <f>IF('Raw_Data_pt1.1'!AX119 = "", "", 'Raw_Data_pt1.1'!AX119)</f>
        <v>153</v>
      </c>
      <c r="AO117" s="99">
        <f>IF('Raw_Data_pt1.1'!AY119 = "", "", 'Raw_Data_pt1.1'!AY119)</f>
        <v>0.62</v>
      </c>
      <c r="AP117" s="100">
        <f>IF('Raw_Data_pt1.1'!BB119 = "", "", 'Raw_Data_pt1.1'!BB119)</f>
        <v>52.4</v>
      </c>
      <c r="AQ117" s="100">
        <f>IF('Raw_Data_pt1.1'!BC119 = "", "", 'Raw_Data_pt1.1'!BC119)</f>
        <v>9.1999999999999993</v>
      </c>
      <c r="AR117" s="102">
        <f>IF('Raw_Data_pt1.1'!BR119 = "", "", 'Raw_Data_pt1.1'!BR119)</f>
        <v>36</v>
      </c>
      <c r="AS117" s="99">
        <f>IF('Raw_Data_pt1.1'!BS119 = "", "", 'Raw_Data_pt1.1'!BS119)</f>
        <v>128</v>
      </c>
      <c r="AT117" s="100">
        <f>IF('Raw_Data_pt1.1'!CA119 = "", "", 'Raw_Data_pt1.1'!CA119)</f>
        <v>41</v>
      </c>
      <c r="AU117" s="99">
        <f>IF('Raw_Data_pt1.1'!CB119 = "", "", 'Raw_Data_pt1.1'!CB119)</f>
        <v>128</v>
      </c>
      <c r="AV117" s="100">
        <f>IF('Raw_Data_pt1.1'!CJ119 = "", "", 'Raw_Data_pt1.1'!CJ119)</f>
        <v>38</v>
      </c>
      <c r="AW117" s="99">
        <f>IF('Raw_Data_pt1.1'!CK119 = "", "", 'Raw_Data_pt1.1'!CK119)</f>
        <v>128</v>
      </c>
      <c r="AX117" s="100">
        <f>IF('Raw_Data_pt1.1'!BV119 = "", "", 'Raw_Data_pt1.1'!BV119)</f>
        <v>277</v>
      </c>
      <c r="AY117" s="100">
        <f>IF('Raw_Data_pt1.1'!CE119 = "", "", 'Raw_Data_pt1.1'!CE119)</f>
        <v>334</v>
      </c>
      <c r="AZ117" s="100">
        <f>IF('Raw_Data_pt1.1'!CN119 = "", "", 'Raw_Data_pt1.1'!CN119)</f>
        <v>381</v>
      </c>
      <c r="BA117" s="100">
        <f t="shared" si="272"/>
        <v>0.28125</v>
      </c>
      <c r="BB117" s="100">
        <f t="shared" si="273"/>
        <v>0.3203125</v>
      </c>
      <c r="BC117" s="99">
        <f t="shared" si="274"/>
        <v>0.296875</v>
      </c>
    </row>
    <row r="118" spans="1:55">
      <c r="A118" s="99">
        <f>A117</f>
        <v>24</v>
      </c>
      <c r="B118" s="127" t="str">
        <f>B117</f>
        <v>BBA</v>
      </c>
      <c r="C118" s="100">
        <f t="shared" ref="C118:X121" si="432">C117</f>
        <v>1</v>
      </c>
      <c r="D118" s="99">
        <f t="shared" si="432"/>
        <v>1</v>
      </c>
      <c r="E118" s="101">
        <f t="shared" si="432"/>
        <v>1.1000000000000001</v>
      </c>
      <c r="F118" s="3">
        <f>F117</f>
        <v>2023</v>
      </c>
      <c r="G118" s="1">
        <f t="shared" ref="G118:G121" si="433">G117</f>
        <v>2</v>
      </c>
      <c r="H118" s="1">
        <f t="shared" ref="H118:H121" si="434">H117</f>
        <v>22</v>
      </c>
      <c r="I118" s="1">
        <f t="shared" ref="I118:I121" si="435">I117</f>
        <v>16</v>
      </c>
      <c r="J118" s="1">
        <f t="shared" ref="J118:J121" si="436">J117</f>
        <v>40</v>
      </c>
      <c r="K118" s="1">
        <f t="shared" ref="K118:K121" si="437">K117</f>
        <v>43</v>
      </c>
      <c r="L118" s="3">
        <f t="shared" ref="L118:L121" si="438">L117</f>
        <v>2023</v>
      </c>
      <c r="M118" s="1">
        <f t="shared" ref="M118:M121" si="439">M117</f>
        <v>2</v>
      </c>
      <c r="N118" s="1">
        <f t="shared" ref="N118:N121" si="440">N117</f>
        <v>22</v>
      </c>
      <c r="O118" s="1">
        <f t="shared" ref="O118:O121" si="441">O117</f>
        <v>16</v>
      </c>
      <c r="P118" s="1">
        <f t="shared" ref="P118:P121" si="442">P117</f>
        <v>25</v>
      </c>
      <c r="Q118" s="2">
        <f t="shared" ref="Q118:Q121" si="443">Q117</f>
        <v>8</v>
      </c>
      <c r="R118" s="100">
        <f t="shared" si="432"/>
        <v>12</v>
      </c>
      <c r="S118" s="100">
        <f t="shared" si="432"/>
        <v>4</v>
      </c>
      <c r="T118" s="100">
        <f t="shared" si="432"/>
        <v>2003</v>
      </c>
      <c r="U118" s="100">
        <f t="shared" si="432"/>
        <v>1</v>
      </c>
      <c r="V118" s="100">
        <f>V117</f>
        <v>19</v>
      </c>
      <c r="W118" s="100">
        <f t="shared" si="432"/>
        <v>1</v>
      </c>
      <c r="X118" s="99">
        <f t="shared" si="432"/>
        <v>1</v>
      </c>
      <c r="Y118" s="101">
        <v>1</v>
      </c>
      <c r="Z118" s="100">
        <f>IF('Raw_Data_pt1.1'!AF120 = "", "", 'Raw_Data_pt1.1'!AF120)</f>
        <v>30</v>
      </c>
      <c r="AA118" s="100">
        <f>IF('Raw_Data_pt1.1'!AG120 = "", "", 'Raw_Data_pt1.1'!AG120)</f>
        <v>137</v>
      </c>
      <c r="AB118" s="100">
        <f>IF('Raw_Data_pt1.1'!AH120 = "", "", 'Raw_Data_pt1.1'!AH120)</f>
        <v>150</v>
      </c>
      <c r="AC118" s="99">
        <f>IF('Raw_Data_pt1.1'!AI120 = "", "", 'Raw_Data_pt1.1'!AI120)</f>
        <v>0.60802999999999996</v>
      </c>
      <c r="AD118" s="100">
        <f>IF('Raw_Data_pt1.1'!AL120 = "", "", 'Raw_Data_pt1.1'!AL120)</f>
        <v>51.8</v>
      </c>
      <c r="AE118" s="99">
        <f>IF('Raw_Data_pt1.1'!AM120 = "", "", 'Raw_Data_pt1.1'!AM120)</f>
        <v>9</v>
      </c>
      <c r="AF118" s="100">
        <f>IF('Raw_Data_pt1.1'!AN120 = "", "", 'Raw_Data_pt1.1'!AN120)</f>
        <v>32</v>
      </c>
      <c r="AG118" s="100">
        <f>IF('Raw_Data_pt1.1'!AO120 = "", "", 'Raw_Data_pt1.1'!AO120)</f>
        <v>128</v>
      </c>
      <c r="AH118" s="100">
        <f>IF('Raw_Data_pt1.1'!AP120 = "", "", 'Raw_Data_pt1.1'!AP120)</f>
        <v>139</v>
      </c>
      <c r="AI118" s="99">
        <f>IF('Raw_Data_pt1.1'!AQ120 = "", "", 'Raw_Data_pt1.1'!AQ120)</f>
        <v>0.63500000000000001</v>
      </c>
      <c r="AJ118" s="100">
        <f>IF('Raw_Data_pt1.1'!AT120 = "", "", 'Raw_Data_pt1.1'!AT120)</f>
        <v>52.4</v>
      </c>
      <c r="AK118" s="99">
        <f>IF('Raw_Data_pt1.1'!AU120 = "", "", 'Raw_Data_pt1.1'!AU120)</f>
        <v>9.4</v>
      </c>
      <c r="AL118" s="100">
        <f>IF('Raw_Data_pt1.1'!AV120 = "", "", 'Raw_Data_pt1.1'!AV120)</f>
        <v>31</v>
      </c>
      <c r="AM118" s="100">
        <f>IF('Raw_Data_pt1.1'!AW120 = "", "", 'Raw_Data_pt1.1'!AW120)</f>
        <v>133</v>
      </c>
      <c r="AN118" s="100">
        <f>IF('Raw_Data_pt1.1'!AX120 = "", "", 'Raw_Data_pt1.1'!AX120)</f>
        <v>143</v>
      </c>
      <c r="AO118" s="99">
        <f>IF('Raw_Data_pt1.1'!AY120 = "", "", 'Raw_Data_pt1.1'!AY120)</f>
        <v>0.61975000000000002</v>
      </c>
      <c r="AP118" s="100">
        <f>IF('Raw_Data_pt1.1'!BB120 = "", "", 'Raw_Data_pt1.1'!BB120)</f>
        <v>51.8</v>
      </c>
      <c r="AQ118" s="100">
        <f>IF('Raw_Data_pt1.1'!BC120 = "", "", 'Raw_Data_pt1.1'!BC120)</f>
        <v>9.5</v>
      </c>
      <c r="AR118" s="102">
        <f>IF('Raw_Data_pt1.1'!BR120 = "", "", 'Raw_Data_pt1.1'!BR120)</f>
        <v>41</v>
      </c>
      <c r="AS118" s="99">
        <f>IF('Raw_Data_pt1.1'!BS120 = "", "", 'Raw_Data_pt1.1'!BS120)</f>
        <v>128</v>
      </c>
      <c r="AT118" s="100">
        <f>IF('Raw_Data_pt1.1'!CA120 = "", "", 'Raw_Data_pt1.1'!CA120)</f>
        <v>42</v>
      </c>
      <c r="AU118" s="99">
        <f>IF('Raw_Data_pt1.1'!CB120 = "", "", 'Raw_Data_pt1.1'!CB120)</f>
        <v>128</v>
      </c>
      <c r="AV118" s="100">
        <f>IF('Raw_Data_pt1.1'!CJ120 = "", "", 'Raw_Data_pt1.1'!CJ120)</f>
        <v>40</v>
      </c>
      <c r="AW118" s="99">
        <f>IF('Raw_Data_pt1.1'!CK120 = "", "", 'Raw_Data_pt1.1'!CK120)</f>
        <v>128</v>
      </c>
      <c r="AX118" s="100">
        <f>IF('Raw_Data_pt1.1'!BV120 = "", "", 'Raw_Data_pt1.1'!BV120)</f>
        <v>375</v>
      </c>
      <c r="AY118" s="100">
        <f>IF('Raw_Data_pt1.1'!CE120 = "", "", 'Raw_Data_pt1.1'!CE120)</f>
        <v>422</v>
      </c>
      <c r="AZ118" s="100">
        <f>IF('Raw_Data_pt1.1'!CN120 = "", "", 'Raw_Data_pt1.1'!CN120)</f>
        <v>475</v>
      </c>
      <c r="BA118" s="100">
        <f t="shared" si="272"/>
        <v>0.3203125</v>
      </c>
      <c r="BB118" s="100">
        <f t="shared" si="273"/>
        <v>0.328125</v>
      </c>
      <c r="BC118" s="99">
        <f t="shared" si="274"/>
        <v>0.3125</v>
      </c>
    </row>
    <row r="119" spans="1:55">
      <c r="A119" s="99">
        <f t="shared" ref="A119:A121" si="444">A118</f>
        <v>24</v>
      </c>
      <c r="B119" s="127" t="str">
        <f>B118</f>
        <v>BBA</v>
      </c>
      <c r="C119" s="100">
        <f t="shared" si="432"/>
        <v>1</v>
      </c>
      <c r="D119" s="99">
        <f t="shared" si="432"/>
        <v>1</v>
      </c>
      <c r="E119" s="101">
        <f t="shared" si="432"/>
        <v>1.1000000000000001</v>
      </c>
      <c r="F119" s="3">
        <f t="shared" si="432"/>
        <v>2023</v>
      </c>
      <c r="G119" s="1">
        <f t="shared" si="433"/>
        <v>2</v>
      </c>
      <c r="H119" s="1">
        <f t="shared" si="434"/>
        <v>22</v>
      </c>
      <c r="I119" s="1">
        <f t="shared" si="435"/>
        <v>16</v>
      </c>
      <c r="J119" s="1">
        <f t="shared" si="436"/>
        <v>40</v>
      </c>
      <c r="K119" s="1">
        <f t="shared" si="437"/>
        <v>43</v>
      </c>
      <c r="L119" s="3">
        <f t="shared" si="438"/>
        <v>2023</v>
      </c>
      <c r="M119" s="1">
        <f t="shared" si="439"/>
        <v>2</v>
      </c>
      <c r="N119" s="1">
        <f t="shared" si="440"/>
        <v>22</v>
      </c>
      <c r="O119" s="1">
        <f t="shared" si="441"/>
        <v>16</v>
      </c>
      <c r="P119" s="1">
        <f t="shared" si="442"/>
        <v>25</v>
      </c>
      <c r="Q119" s="2">
        <f t="shared" si="443"/>
        <v>8</v>
      </c>
      <c r="R119" s="100">
        <f t="shared" si="432"/>
        <v>12</v>
      </c>
      <c r="S119" s="100">
        <f t="shared" si="432"/>
        <v>4</v>
      </c>
      <c r="T119" s="100">
        <f t="shared" si="432"/>
        <v>2003</v>
      </c>
      <c r="U119" s="100">
        <f t="shared" si="432"/>
        <v>1</v>
      </c>
      <c r="V119" s="100">
        <f>V117</f>
        <v>19</v>
      </c>
      <c r="W119" s="100">
        <f t="shared" si="432"/>
        <v>1</v>
      </c>
      <c r="X119" s="99">
        <f t="shared" si="432"/>
        <v>1</v>
      </c>
      <c r="Y119" s="101">
        <v>1</v>
      </c>
      <c r="Z119" s="100">
        <f>IF('Raw_Data_pt1.1'!AF121 = "", "", 'Raw_Data_pt1.1'!AF121)</f>
        <v>31</v>
      </c>
      <c r="AA119" s="100">
        <f>IF('Raw_Data_pt1.1'!AG121 = "", "", 'Raw_Data_pt1.1'!AG121)</f>
        <v>132</v>
      </c>
      <c r="AB119" s="100">
        <f>IF('Raw_Data_pt1.1'!AH121 = "", "", 'Raw_Data_pt1.1'!AH121)</f>
        <v>140</v>
      </c>
      <c r="AC119" s="99">
        <f>IF('Raw_Data_pt1.1'!AI121 = "", "", 'Raw_Data_pt1.1'!AI121)</f>
        <v>0.62148000000000003</v>
      </c>
      <c r="AD119" s="100">
        <f>IF('Raw_Data_pt1.1'!AL121 = "", "", 'Raw_Data_pt1.1'!AL121)</f>
        <v>52.7</v>
      </c>
      <c r="AE119" s="99">
        <f>IF('Raw_Data_pt1.1'!AM121 = "", "", 'Raw_Data_pt1.1'!AM121)</f>
        <v>9.5</v>
      </c>
      <c r="AF119" s="100">
        <f>IF('Raw_Data_pt1.1'!AN121 = "", "", 'Raw_Data_pt1.1'!AN121)</f>
        <v>32</v>
      </c>
      <c r="AG119" s="100">
        <f>IF('Raw_Data_pt1.1'!AO121 = "", "", 'Raw_Data_pt1.1'!AO121)</f>
        <v>126</v>
      </c>
      <c r="AH119" s="100">
        <f>IF('Raw_Data_pt1.1'!AP121 = "", "", 'Raw_Data_pt1.1'!AP121)</f>
        <v>159</v>
      </c>
      <c r="AI119" s="99">
        <f>IF('Raw_Data_pt1.1'!AQ121 = "", "", 'Raw_Data_pt1.1'!AQ121)</f>
        <v>0.63937999999999995</v>
      </c>
      <c r="AJ119" s="100">
        <f>IF('Raw_Data_pt1.1'!AT121 = "", "", 'Raw_Data_pt1.1'!AT121)</f>
        <v>52.4</v>
      </c>
      <c r="AK119" s="99">
        <f>IF('Raw_Data_pt1.1'!AU121 = "", "", 'Raw_Data_pt1.1'!AU121)</f>
        <v>9.5</v>
      </c>
      <c r="AL119" s="100">
        <f>IF('Raw_Data_pt1.1'!AV121 = "", "", 'Raw_Data_pt1.1'!AV121)</f>
        <v>31</v>
      </c>
      <c r="AM119" s="100">
        <f>IF('Raw_Data_pt1.1'!AW121 = "", "", 'Raw_Data_pt1.1'!AW121)</f>
        <v>133</v>
      </c>
      <c r="AN119" s="100">
        <f>IF('Raw_Data_pt1.1'!AX121 = "", "", 'Raw_Data_pt1.1'!AX121)</f>
        <v>142</v>
      </c>
      <c r="AO119" s="99">
        <f>IF('Raw_Data_pt1.1'!AY121 = "", "", 'Raw_Data_pt1.1'!AY121)</f>
        <v>0.62</v>
      </c>
      <c r="AP119" s="100">
        <f>IF('Raw_Data_pt1.1'!BB121 = "", "", 'Raw_Data_pt1.1'!BB121)</f>
        <v>51.2</v>
      </c>
      <c r="AQ119" s="100">
        <f>IF('Raw_Data_pt1.1'!BC121 = "", "", 'Raw_Data_pt1.1'!BC121)</f>
        <v>9.6999999999999993</v>
      </c>
      <c r="AR119" s="102">
        <f>IF('Raw_Data_pt1.1'!BR121 = "", "", 'Raw_Data_pt1.1'!BR121)</f>
        <v>39</v>
      </c>
      <c r="AS119" s="99">
        <f>IF('Raw_Data_pt1.1'!BS121 = "", "", 'Raw_Data_pt1.1'!BS121)</f>
        <v>128</v>
      </c>
      <c r="AT119" s="100">
        <f>IF('Raw_Data_pt1.1'!CA121 = "", "", 'Raw_Data_pt1.1'!CA121)</f>
        <v>39</v>
      </c>
      <c r="AU119" s="99">
        <f>IF('Raw_Data_pt1.1'!CB121 = "", "", 'Raw_Data_pt1.1'!CB121)</f>
        <v>128</v>
      </c>
      <c r="AV119" s="100">
        <f>IF('Raw_Data_pt1.1'!CJ121 = "", "", 'Raw_Data_pt1.1'!CJ121)</f>
        <v>38</v>
      </c>
      <c r="AW119" s="99">
        <f>IF('Raw_Data_pt1.1'!CK121 = "", "", 'Raw_Data_pt1.1'!CK121)</f>
        <v>128</v>
      </c>
      <c r="AX119" s="100">
        <f>IF('Raw_Data_pt1.1'!BV121 = "", "", 'Raw_Data_pt1.1'!BV121)</f>
        <v>381</v>
      </c>
      <c r="AY119" s="100">
        <f>IF('Raw_Data_pt1.1'!CE121 = "", "", 'Raw_Data_pt1.1'!CE121)</f>
        <v>295</v>
      </c>
      <c r="AZ119" s="100">
        <f>IF('Raw_Data_pt1.1'!CN121 = "", "", 'Raw_Data_pt1.1'!CN121)</f>
        <v>387</v>
      </c>
      <c r="BA119" s="100">
        <f t="shared" si="272"/>
        <v>0.3046875</v>
      </c>
      <c r="BB119" s="100">
        <f t="shared" si="273"/>
        <v>0.3046875</v>
      </c>
      <c r="BC119" s="99">
        <f t="shared" si="274"/>
        <v>0.296875</v>
      </c>
    </row>
    <row r="120" spans="1:55">
      <c r="A120" s="99">
        <f t="shared" si="444"/>
        <v>24</v>
      </c>
      <c r="B120" s="127" t="str">
        <f>B119</f>
        <v>BBA</v>
      </c>
      <c r="C120" s="100">
        <f t="shared" si="432"/>
        <v>1</v>
      </c>
      <c r="D120" s="99">
        <f t="shared" si="432"/>
        <v>1</v>
      </c>
      <c r="E120" s="101">
        <f t="shared" si="432"/>
        <v>1.1000000000000001</v>
      </c>
      <c r="F120" s="3">
        <f t="shared" si="432"/>
        <v>2023</v>
      </c>
      <c r="G120" s="1">
        <f t="shared" si="433"/>
        <v>2</v>
      </c>
      <c r="H120" s="1">
        <f t="shared" si="434"/>
        <v>22</v>
      </c>
      <c r="I120" s="1">
        <f t="shared" si="435"/>
        <v>16</v>
      </c>
      <c r="J120" s="1">
        <f t="shared" si="436"/>
        <v>40</v>
      </c>
      <c r="K120" s="1">
        <f t="shared" si="437"/>
        <v>43</v>
      </c>
      <c r="L120" s="3">
        <f t="shared" si="438"/>
        <v>2023</v>
      </c>
      <c r="M120" s="1">
        <f t="shared" si="439"/>
        <v>2</v>
      </c>
      <c r="N120" s="1">
        <f t="shared" si="440"/>
        <v>22</v>
      </c>
      <c r="O120" s="1">
        <f t="shared" si="441"/>
        <v>16</v>
      </c>
      <c r="P120" s="1">
        <f t="shared" si="442"/>
        <v>25</v>
      </c>
      <c r="Q120" s="2">
        <f t="shared" si="443"/>
        <v>8</v>
      </c>
      <c r="R120" s="100">
        <f t="shared" si="432"/>
        <v>12</v>
      </c>
      <c r="S120" s="100">
        <f t="shared" si="432"/>
        <v>4</v>
      </c>
      <c r="T120" s="100">
        <f t="shared" si="432"/>
        <v>2003</v>
      </c>
      <c r="U120" s="100">
        <f t="shared" si="432"/>
        <v>1</v>
      </c>
      <c r="V120" s="100">
        <f>V117</f>
        <v>19</v>
      </c>
      <c r="W120" s="100">
        <f t="shared" si="432"/>
        <v>1</v>
      </c>
      <c r="X120" s="99">
        <f t="shared" si="432"/>
        <v>1</v>
      </c>
      <c r="Y120" s="101">
        <v>1</v>
      </c>
      <c r="Z120" s="100">
        <f>IF('Raw_Data_pt1.1'!AF122 = "", "", 'Raw_Data_pt1.1'!AF122)</f>
        <v>31</v>
      </c>
      <c r="AA120" s="100">
        <f>IF('Raw_Data_pt1.1'!AG122 = "", "", 'Raw_Data_pt1.1'!AG122)</f>
        <v>131</v>
      </c>
      <c r="AB120" s="100">
        <f>IF('Raw_Data_pt1.1'!AH122 = "", "", 'Raw_Data_pt1.1'!AH122)</f>
        <v>143</v>
      </c>
      <c r="AC120" s="99">
        <f>IF('Raw_Data_pt1.1'!AI122 = "", "", 'Raw_Data_pt1.1'!AI122)</f>
        <v>0.62531000000000003</v>
      </c>
      <c r="AD120" s="100">
        <f>IF('Raw_Data_pt1.1'!AL122 = "", "", 'Raw_Data_pt1.1'!AL122)</f>
        <v>52.1</v>
      </c>
      <c r="AE120" s="99">
        <f>IF('Raw_Data_pt1.1'!AM122 = "", "", 'Raw_Data_pt1.1'!AM122)</f>
        <v>9.1999999999999993</v>
      </c>
      <c r="AF120" s="100">
        <f>IF('Raw_Data_pt1.1'!AN122 = "", "", 'Raw_Data_pt1.1'!AN122)</f>
        <v>32</v>
      </c>
      <c r="AG120" s="100">
        <f>IF('Raw_Data_pt1.1'!AO122 = "", "", 'Raw_Data_pt1.1'!AO122)</f>
        <v>126</v>
      </c>
      <c r="AH120" s="100">
        <f>IF('Raw_Data_pt1.1'!AP122 = "", "", 'Raw_Data_pt1.1'!AP122)</f>
        <v>145</v>
      </c>
      <c r="AI120" s="99">
        <f>IF('Raw_Data_pt1.1'!AQ122 = "", "", 'Raw_Data_pt1.1'!AQ122)</f>
        <v>0.63890999999999998</v>
      </c>
      <c r="AJ120" s="100">
        <f>IF('Raw_Data_pt1.1'!AT122 = "", "", 'Raw_Data_pt1.1'!AT122)</f>
        <v>52.7</v>
      </c>
      <c r="AK120" s="99">
        <f>IF('Raw_Data_pt1.1'!AU122 = "", "", 'Raw_Data_pt1.1'!AU122)</f>
        <v>9</v>
      </c>
      <c r="AL120" s="100">
        <f>IF('Raw_Data_pt1.1'!AV122 = "", "", 'Raw_Data_pt1.1'!AV122)</f>
        <v>31</v>
      </c>
      <c r="AM120" s="100">
        <f>IF('Raw_Data_pt1.1'!AW122 = "", "", 'Raw_Data_pt1.1'!AW122)</f>
        <v>133</v>
      </c>
      <c r="AN120" s="100">
        <f>IF('Raw_Data_pt1.1'!AX122 = "", "", 'Raw_Data_pt1.1'!AX122)</f>
        <v>124</v>
      </c>
      <c r="AO120" s="99">
        <f>IF('Raw_Data_pt1.1'!AY122 = "", "", 'Raw_Data_pt1.1'!AY122)</f>
        <v>0.62024999999999997</v>
      </c>
      <c r="AP120" s="100">
        <f>IF('Raw_Data_pt1.1'!BB122 = "", "", 'Raw_Data_pt1.1'!BB122)</f>
        <v>52.1</v>
      </c>
      <c r="AQ120" s="100">
        <f>IF('Raw_Data_pt1.1'!BC122 = "", "", 'Raw_Data_pt1.1'!BC122)</f>
        <v>9.4</v>
      </c>
      <c r="AR120" s="102">
        <f>IF('Raw_Data_pt1.1'!BR122 = "", "", 'Raw_Data_pt1.1'!BR122)</f>
        <v>39</v>
      </c>
      <c r="AS120" s="99">
        <f>IF('Raw_Data_pt1.1'!BS122 = "", "", 'Raw_Data_pt1.1'!BS122)</f>
        <v>128</v>
      </c>
      <c r="AT120" s="100">
        <f>IF('Raw_Data_pt1.1'!CA122 = "", "", 'Raw_Data_pt1.1'!CA122)</f>
        <v>35</v>
      </c>
      <c r="AU120" s="99">
        <f>IF('Raw_Data_pt1.1'!CB122 = "", "", 'Raw_Data_pt1.1'!CB122)</f>
        <v>128</v>
      </c>
      <c r="AV120" s="100">
        <f>IF('Raw_Data_pt1.1'!CJ122 = "", "", 'Raw_Data_pt1.1'!CJ122)</f>
        <v>36</v>
      </c>
      <c r="AW120" s="99">
        <f>IF('Raw_Data_pt1.1'!CK122 = "", "", 'Raw_Data_pt1.1'!CK122)</f>
        <v>128</v>
      </c>
      <c r="AX120" s="100">
        <f>IF('Raw_Data_pt1.1'!BV122 = "", "", 'Raw_Data_pt1.1'!BV122)</f>
        <v>325</v>
      </c>
      <c r="AY120" s="100">
        <f>IF('Raw_Data_pt1.1'!CE122 = "", "", 'Raw_Data_pt1.1'!CE122)</f>
        <v>352</v>
      </c>
      <c r="AZ120" s="100">
        <f>IF('Raw_Data_pt1.1'!CN122 = "", "", 'Raw_Data_pt1.1'!CN122)</f>
        <v>407</v>
      </c>
      <c r="BA120" s="100">
        <f t="shared" si="272"/>
        <v>0.3046875</v>
      </c>
      <c r="BB120" s="100">
        <f t="shared" si="273"/>
        <v>0.2734375</v>
      </c>
      <c r="BC120" s="99">
        <f t="shared" si="274"/>
        <v>0.28125</v>
      </c>
    </row>
    <row r="121" spans="1:55" s="92" customFormat="1">
      <c r="A121" s="95">
        <f t="shared" si="444"/>
        <v>24</v>
      </c>
      <c r="B121" s="126" t="str">
        <f>B120</f>
        <v>BBA</v>
      </c>
      <c r="C121" s="96">
        <f t="shared" si="432"/>
        <v>1</v>
      </c>
      <c r="D121" s="95">
        <f t="shared" si="432"/>
        <v>1</v>
      </c>
      <c r="E121" s="97">
        <f t="shared" si="432"/>
        <v>1.1000000000000001</v>
      </c>
      <c r="F121" s="6">
        <f t="shared" si="432"/>
        <v>2023</v>
      </c>
      <c r="G121" s="5">
        <f t="shared" si="433"/>
        <v>2</v>
      </c>
      <c r="H121" s="5">
        <f t="shared" si="434"/>
        <v>22</v>
      </c>
      <c r="I121" s="5">
        <f t="shared" si="435"/>
        <v>16</v>
      </c>
      <c r="J121" s="5">
        <f t="shared" si="436"/>
        <v>40</v>
      </c>
      <c r="K121" s="5">
        <f t="shared" si="437"/>
        <v>43</v>
      </c>
      <c r="L121" s="6">
        <f t="shared" si="438"/>
        <v>2023</v>
      </c>
      <c r="M121" s="5">
        <f t="shared" si="439"/>
        <v>2</v>
      </c>
      <c r="N121" s="5">
        <f t="shared" si="440"/>
        <v>22</v>
      </c>
      <c r="O121" s="5">
        <f t="shared" si="441"/>
        <v>16</v>
      </c>
      <c r="P121" s="5">
        <f t="shared" si="442"/>
        <v>25</v>
      </c>
      <c r="Q121" s="4">
        <f t="shared" si="443"/>
        <v>8</v>
      </c>
      <c r="R121" s="96">
        <f t="shared" si="432"/>
        <v>12</v>
      </c>
      <c r="S121" s="96">
        <f t="shared" si="432"/>
        <v>4</v>
      </c>
      <c r="T121" s="96">
        <f t="shared" si="432"/>
        <v>2003</v>
      </c>
      <c r="U121" s="96">
        <f t="shared" si="432"/>
        <v>1</v>
      </c>
      <c r="V121" s="125">
        <f>V117</f>
        <v>19</v>
      </c>
      <c r="W121" s="96">
        <f t="shared" si="432"/>
        <v>1</v>
      </c>
      <c r="X121" s="95">
        <f t="shared" si="432"/>
        <v>1</v>
      </c>
      <c r="Y121" s="97">
        <v>1</v>
      </c>
      <c r="Z121" s="96">
        <f>IF('Raw_Data_pt1.1'!AF123 = "", "", 'Raw_Data_pt1.1'!AF123)</f>
        <v>32</v>
      </c>
      <c r="AA121" s="96">
        <f>IF('Raw_Data_pt1.1'!AG123 = "", "", 'Raw_Data_pt1.1'!AG123)</f>
        <v>126</v>
      </c>
      <c r="AB121" s="96">
        <f>IF('Raw_Data_pt1.1'!AH123 = "", "", 'Raw_Data_pt1.1'!AH123)</f>
        <v>134</v>
      </c>
      <c r="AC121" s="95">
        <f>IF('Raw_Data_pt1.1'!AI123 = "", "", 'Raw_Data_pt1.1'!AI123)</f>
        <v>0.63985000000000003</v>
      </c>
      <c r="AD121" s="96">
        <f>IF('Raw_Data_pt1.1'!AL123 = "", "", 'Raw_Data_pt1.1'!AL123)</f>
        <v>53</v>
      </c>
      <c r="AE121" s="95">
        <f>IF('Raw_Data_pt1.1'!AM123 = "", "", 'Raw_Data_pt1.1'!AM123)</f>
        <v>9.1999999999999993</v>
      </c>
      <c r="AF121" s="96">
        <f>IF('Raw_Data_pt1.1'!AN123 = "", "", 'Raw_Data_pt1.1'!AN123)</f>
        <v>31</v>
      </c>
      <c r="AG121" s="96">
        <f>IF('Raw_Data_pt1.1'!AO123 = "", "", 'Raw_Data_pt1.1'!AO123)</f>
        <v>130</v>
      </c>
      <c r="AH121" s="96">
        <f>IF('Raw_Data_pt1.1'!AP123 = "", "", 'Raw_Data_pt1.1'!AP123)</f>
        <v>131</v>
      </c>
      <c r="AI121" s="95">
        <f>IF('Raw_Data_pt1.1'!AQ123 = "", "", 'Raw_Data_pt1.1'!AQ123)</f>
        <v>0.62877000000000005</v>
      </c>
      <c r="AJ121" s="96">
        <f>IF('Raw_Data_pt1.1'!AT123 = "", "", 'Raw_Data_pt1.1'!AT123)</f>
        <v>53</v>
      </c>
      <c r="AK121" s="95">
        <f>IF('Raw_Data_pt1.1'!AU123 = "", "", 'Raw_Data_pt1.1'!AU123)</f>
        <v>9.1999999999999993</v>
      </c>
      <c r="AL121" s="96">
        <f>IF('Raw_Data_pt1.1'!AV123 = "", "", 'Raw_Data_pt1.1'!AV123)</f>
        <v>31</v>
      </c>
      <c r="AM121" s="96">
        <f>IF('Raw_Data_pt1.1'!AW123 = "", "", 'Raw_Data_pt1.1'!AW123)</f>
        <v>136</v>
      </c>
      <c r="AN121" s="96">
        <f>IF('Raw_Data_pt1.1'!AX123 = "", "", 'Raw_Data_pt1.1'!AX123)</f>
        <v>145</v>
      </c>
      <c r="AO121" s="95">
        <f>IF('Raw_Data_pt1.1'!AY123 = "", "", 'Raw_Data_pt1.1'!AY123)</f>
        <v>0.61216999999999999</v>
      </c>
      <c r="AP121" s="96">
        <f>IF('Raw_Data_pt1.1'!BB123 = "", "", 'Raw_Data_pt1.1'!BB123)</f>
        <v>51.8</v>
      </c>
      <c r="AQ121" s="96">
        <f>IF('Raw_Data_pt1.1'!BC123 = "", "", 'Raw_Data_pt1.1'!BC123)</f>
        <v>9.1999999999999993</v>
      </c>
      <c r="AR121" s="98">
        <f>IF('Raw_Data_pt1.1'!BR123 = "", "", 'Raw_Data_pt1.1'!BR123)</f>
        <v>37</v>
      </c>
      <c r="AS121" s="95">
        <f>IF('Raw_Data_pt1.1'!BS123 = "", "", 'Raw_Data_pt1.1'!BS123)</f>
        <v>128</v>
      </c>
      <c r="AT121" s="96">
        <f>IF('Raw_Data_pt1.1'!CA123 = "", "", 'Raw_Data_pt1.1'!CA123)</f>
        <v>36</v>
      </c>
      <c r="AU121" s="95">
        <f>IF('Raw_Data_pt1.1'!CB123 = "", "", 'Raw_Data_pt1.1'!CB123)</f>
        <v>128</v>
      </c>
      <c r="AV121" s="96">
        <f>IF('Raw_Data_pt1.1'!CJ123 = "", "", 'Raw_Data_pt1.1'!CJ123)</f>
        <v>38</v>
      </c>
      <c r="AW121" s="95">
        <f>IF('Raw_Data_pt1.1'!CK123 = "", "", 'Raw_Data_pt1.1'!CK123)</f>
        <v>128</v>
      </c>
      <c r="AX121" s="96">
        <f>IF('Raw_Data_pt1.1'!BV123 = "", "", 'Raw_Data_pt1.1'!BV123)</f>
        <v>365</v>
      </c>
      <c r="AY121" s="96">
        <f>IF('Raw_Data_pt1.1'!CE123 = "", "", 'Raw_Data_pt1.1'!CE123)</f>
        <v>392</v>
      </c>
      <c r="AZ121" s="96">
        <f>IF('Raw_Data_pt1.1'!CN123 = "", "", 'Raw_Data_pt1.1'!CN123)</f>
        <v>397</v>
      </c>
      <c r="BA121" s="96">
        <f t="shared" si="272"/>
        <v>0.2890625</v>
      </c>
      <c r="BB121" s="96">
        <f t="shared" si="273"/>
        <v>0.28125</v>
      </c>
      <c r="BC121" s="95">
        <f t="shared" si="274"/>
        <v>0.296875</v>
      </c>
    </row>
    <row r="122" spans="1:55">
      <c r="A122" s="99">
        <f>'Raw_Data_pt1.1'!A124</f>
        <v>25</v>
      </c>
      <c r="B122" s="127" t="str">
        <f>'Raw_Data_pt1.1'!B124</f>
        <v>BBB</v>
      </c>
      <c r="C122" s="100">
        <f>IF('Raw_Data_pt1.1'!D124 = "",0, IF('Raw_Data_pt1.1'!D124 = "Y", 1, 0))</f>
        <v>1</v>
      </c>
      <c r="D122" s="99">
        <f>IF('Raw_Data_pt1.1'!E124 = "", 0, IF('Raw_Data_pt1.1'!E124 = "Y", 1, 0))</f>
        <v>1</v>
      </c>
      <c r="E122" s="101">
        <v>1.1000000000000001</v>
      </c>
      <c r="F122" s="69">
        <f>'Raw_Data_pt1.1'!F124</f>
        <v>2023</v>
      </c>
      <c r="G122" s="26">
        <f>'Raw_Data_pt1.1'!G124</f>
        <v>2</v>
      </c>
      <c r="H122" s="26">
        <f>'Raw_Data_pt1.1'!H124</f>
        <v>23</v>
      </c>
      <c r="I122" s="26">
        <f>'Raw_Data_pt1.1'!I124</f>
        <v>10</v>
      </c>
      <c r="J122" s="26">
        <f>'Raw_Data_pt1.1'!J124</f>
        <v>27</v>
      </c>
      <c r="K122" s="26">
        <f>'Raw_Data_pt1.1'!K124</f>
        <v>6</v>
      </c>
      <c r="L122" s="69">
        <f>'Raw_Data_pt1.1'!L124</f>
        <v>2023</v>
      </c>
      <c r="M122" s="26">
        <f>'Raw_Data_pt1.1'!M124</f>
        <v>2</v>
      </c>
      <c r="N122" s="26">
        <f>'Raw_Data_pt1.1'!N124</f>
        <v>23</v>
      </c>
      <c r="O122" s="26">
        <f>'Raw_Data_pt1.1'!O124</f>
        <v>10</v>
      </c>
      <c r="P122" s="26">
        <f>'Raw_Data_pt1.1'!P124</f>
        <v>13</v>
      </c>
      <c r="Q122" s="25">
        <f>'Raw_Data_pt1.1'!Q124</f>
        <v>38</v>
      </c>
      <c r="R122" s="100">
        <f>IF('Raw_Data_pt1.1'!R124 = "", 0, 'Raw_Data_pt1.1'!R124)</f>
        <v>3</v>
      </c>
      <c r="S122" s="100">
        <f>IF(R122 = "",0, VLOOKUP(R122, Key!$A$23:$D$35, 4, FALSE))</f>
        <v>1</v>
      </c>
      <c r="T122" s="100">
        <f>IF('Raw_Data_pt1.1'!S124 = "", 0, 'Raw_Data_pt1.1'!S124)</f>
        <v>2003</v>
      </c>
      <c r="U122" s="100">
        <f>IF('Raw_Data_pt1.1'!U124 = "", 0, IF('Raw_Data_pt1.1'!U124 = "F", 1, IF('Raw_Data_pt1.1'!U124 = "M", 2, 3)))</f>
        <v>2</v>
      </c>
      <c r="V122" s="100">
        <f>IF(L122=0,0,IF(M122&gt;R122,L122-T122,L122-T122-1))</f>
        <v>19</v>
      </c>
      <c r="W122" s="100">
        <f>IF('Raw_Data_pt1.1'!Y124 = "", 0, VLOOKUP('Raw_Data_pt1.1'!Y124, Key!$A$2:$C$20, 3, TRUE))</f>
        <v>1</v>
      </c>
      <c r="X122" s="99">
        <f>IF('Raw_Data_pt1.1'!AC124 = "", 0, IF('Raw_Data_pt1.1'!AC124 = "P", 1, 0))</f>
        <v>0</v>
      </c>
      <c r="Y122" s="101">
        <v>1</v>
      </c>
      <c r="Z122" s="100">
        <f>IF('Raw_Data_pt1.1'!AF124 = "", "", 'Raw_Data_pt1.1'!AF124)</f>
        <v>20</v>
      </c>
      <c r="AA122" s="100">
        <f>IF('Raw_Data_pt1.1'!AG124 = "", "", 'Raw_Data_pt1.1'!AG124)</f>
        <v>209</v>
      </c>
      <c r="AB122" s="100">
        <f>IF('Raw_Data_pt1.1'!AH124 = "", "", 'Raw_Data_pt1.1'!AH124)</f>
        <v>156</v>
      </c>
      <c r="AC122" s="99">
        <f>IF('Raw_Data_pt1.1'!AI124 = "", "", 'Raw_Data_pt1.1'!AI124)</f>
        <v>0.40394000000000002</v>
      </c>
      <c r="AD122" s="100">
        <f>IF('Raw_Data_pt1.1'!AL124 = "", "", 'Raw_Data_pt1.1'!AL124)</f>
        <v>25.8</v>
      </c>
      <c r="AE122" s="99">
        <f>IF('Raw_Data_pt1.1'!AM124 = "", "", 'Raw_Data_pt1.1'!AM124)</f>
        <v>12.4</v>
      </c>
      <c r="AF122" s="100">
        <f>IF('Raw_Data_pt1.1'!AN124 = "", "", 'Raw_Data_pt1.1'!AN124)</f>
        <v>18</v>
      </c>
      <c r="AG122" s="100">
        <f>IF('Raw_Data_pt1.1'!AO124 = "", "", 'Raw_Data_pt1.1'!AO124)</f>
        <v>224</v>
      </c>
      <c r="AH122" s="100">
        <f>IF('Raw_Data_pt1.1'!AP124 = "", "", 'Raw_Data_pt1.1'!AP124)</f>
        <v>157</v>
      </c>
      <c r="AI122" s="99">
        <f>IF('Raw_Data_pt1.1'!AQ124 = "", "", 'Raw_Data_pt1.1'!AQ124)</f>
        <v>0.36088999999999999</v>
      </c>
      <c r="AJ122" s="100">
        <f>IF('Raw_Data_pt1.1'!AT124 = "", "", 'Raw_Data_pt1.1'!AT124)</f>
        <v>23.8</v>
      </c>
      <c r="AK122" s="99">
        <f>IF('Raw_Data_pt1.1'!AU124 = "", "", 'Raw_Data_pt1.1'!AU124)</f>
        <v>13.1</v>
      </c>
      <c r="AL122" s="100">
        <f>IF('Raw_Data_pt1.1'!AV124 = "", "", 'Raw_Data_pt1.1'!AV124)</f>
        <v>21</v>
      </c>
      <c r="AM122" s="100">
        <f>IF('Raw_Data_pt1.1'!AW124 = "", "", 'Raw_Data_pt1.1'!AW124)</f>
        <v>206</v>
      </c>
      <c r="AN122" s="100">
        <f>IF('Raw_Data_pt1.1'!AX124 = "", "", 'Raw_Data_pt1.1'!AX124)</f>
        <v>125</v>
      </c>
      <c r="AO122" s="99">
        <f>IF('Raw_Data_pt1.1'!AY124 = "", "", 'Raw_Data_pt1.1'!AY124)</f>
        <v>0.41225000000000001</v>
      </c>
      <c r="AP122" s="100">
        <f>IF('Raw_Data_pt1.1'!BB124 = "", "", 'Raw_Data_pt1.1'!BB124)</f>
        <v>22.3</v>
      </c>
      <c r="AQ122" s="100">
        <f>IF('Raw_Data_pt1.1'!BC124 = "", "", 'Raw_Data_pt1.1'!BC124)</f>
        <v>13.6</v>
      </c>
      <c r="AR122" s="102">
        <f>IF('Raw_Data_pt1.1'!BR124 = "", "", 'Raw_Data_pt1.1'!BR124)</f>
        <v>20</v>
      </c>
      <c r="AS122" s="99">
        <f>IF('Raw_Data_pt1.1'!BS124 = "", "", 'Raw_Data_pt1.1'!BS124)</f>
        <v>128</v>
      </c>
      <c r="AT122" s="100">
        <f>IF('Raw_Data_pt1.1'!CA124 = "", "", 'Raw_Data_pt1.1'!CA124)</f>
        <v>20</v>
      </c>
      <c r="AU122" s="99">
        <f>IF('Raw_Data_pt1.1'!CB124 = "", "", 'Raw_Data_pt1.1'!CB124)</f>
        <v>128</v>
      </c>
      <c r="AV122" s="100">
        <f>IF('Raw_Data_pt1.1'!CJ124 = "", "", 'Raw_Data_pt1.1'!CJ124)</f>
        <v>20</v>
      </c>
      <c r="AW122" s="99">
        <f>IF('Raw_Data_pt1.1'!CK124 = "", "", 'Raw_Data_pt1.1'!CK124)</f>
        <v>128</v>
      </c>
      <c r="AX122" s="100">
        <f>IF('Raw_Data_pt1.1'!BV124 = "", "", 'Raw_Data_pt1.1'!BV124)</f>
        <v>257</v>
      </c>
      <c r="AY122" s="100">
        <f>IF('Raw_Data_pt1.1'!CE124 = "", "", 'Raw_Data_pt1.1'!CE124)</f>
        <v>249</v>
      </c>
      <c r="AZ122" s="100">
        <f>IF('Raw_Data_pt1.1'!CN124 = "", "", 'Raw_Data_pt1.1'!CN124)</f>
        <v>257</v>
      </c>
      <c r="BA122" s="100">
        <f t="shared" si="272"/>
        <v>0.15625</v>
      </c>
      <c r="BB122" s="100">
        <f t="shared" si="273"/>
        <v>0.15625</v>
      </c>
      <c r="BC122" s="99">
        <f t="shared" si="274"/>
        <v>0.15625</v>
      </c>
    </row>
    <row r="123" spans="1:55">
      <c r="A123" s="99">
        <f>A122</f>
        <v>25</v>
      </c>
      <c r="B123" s="127" t="str">
        <f>B122</f>
        <v>BBB</v>
      </c>
      <c r="C123" s="100">
        <f t="shared" ref="C123:X126" si="445">C122</f>
        <v>1</v>
      </c>
      <c r="D123" s="99">
        <f t="shared" si="445"/>
        <v>1</v>
      </c>
      <c r="E123" s="101">
        <f t="shared" si="445"/>
        <v>1.1000000000000001</v>
      </c>
      <c r="F123" s="3">
        <f>F122</f>
        <v>2023</v>
      </c>
      <c r="G123" s="1">
        <f t="shared" ref="G123:G126" si="446">G122</f>
        <v>2</v>
      </c>
      <c r="H123" s="1">
        <f t="shared" ref="H123:H126" si="447">H122</f>
        <v>23</v>
      </c>
      <c r="I123" s="1">
        <f t="shared" ref="I123:I126" si="448">I122</f>
        <v>10</v>
      </c>
      <c r="J123" s="1">
        <f t="shared" ref="J123:J126" si="449">J122</f>
        <v>27</v>
      </c>
      <c r="K123" s="1">
        <f t="shared" ref="K123:K126" si="450">K122</f>
        <v>6</v>
      </c>
      <c r="L123" s="3">
        <f t="shared" ref="L123:L126" si="451">L122</f>
        <v>2023</v>
      </c>
      <c r="M123" s="1">
        <f t="shared" ref="M123:M126" si="452">M122</f>
        <v>2</v>
      </c>
      <c r="N123" s="1">
        <f t="shared" ref="N123:N126" si="453">N122</f>
        <v>23</v>
      </c>
      <c r="O123" s="1">
        <f t="shared" ref="O123:O126" si="454">O122</f>
        <v>10</v>
      </c>
      <c r="P123" s="1">
        <f t="shared" ref="P123:P126" si="455">P122</f>
        <v>13</v>
      </c>
      <c r="Q123" s="2">
        <f t="shared" ref="Q123:Q126" si="456">Q122</f>
        <v>38</v>
      </c>
      <c r="R123" s="100">
        <f t="shared" si="445"/>
        <v>3</v>
      </c>
      <c r="S123" s="100">
        <f t="shared" si="445"/>
        <v>1</v>
      </c>
      <c r="T123" s="100">
        <f t="shared" si="445"/>
        <v>2003</v>
      </c>
      <c r="U123" s="100">
        <f t="shared" si="445"/>
        <v>2</v>
      </c>
      <c r="V123" s="100">
        <f>V122</f>
        <v>19</v>
      </c>
      <c r="W123" s="100">
        <f t="shared" si="445"/>
        <v>1</v>
      </c>
      <c r="X123" s="99">
        <f t="shared" si="445"/>
        <v>0</v>
      </c>
      <c r="Y123" s="101">
        <v>1</v>
      </c>
      <c r="Z123" s="100">
        <f>IF('Raw_Data_pt1.1'!AF125 = "", "", 'Raw_Data_pt1.1'!AF125)</f>
        <v>17</v>
      </c>
      <c r="AA123" s="100">
        <f>IF('Raw_Data_pt1.1'!AG125 = "", "", 'Raw_Data_pt1.1'!AG125)</f>
        <v>230</v>
      </c>
      <c r="AB123" s="100">
        <f>IF('Raw_Data_pt1.1'!AH125 = "", "", 'Raw_Data_pt1.1'!AH125)</f>
        <v>122</v>
      </c>
      <c r="AC123" s="99">
        <f>IF('Raw_Data_pt1.1'!AI125 = "", "", 'Raw_Data_pt1.1'!AI125)</f>
        <v>0.34282000000000001</v>
      </c>
      <c r="AD123" s="100">
        <f>IF('Raw_Data_pt1.1'!AL125 = "", "", 'Raw_Data_pt1.1'!AL125)</f>
        <v>25.5</v>
      </c>
      <c r="AE123" s="99">
        <f>IF('Raw_Data_pt1.1'!AM125 = "", "", 'Raw_Data_pt1.1'!AM125)</f>
        <v>12.4</v>
      </c>
      <c r="AF123" s="100">
        <f>IF('Raw_Data_pt1.1'!AN125 = "", "", 'Raw_Data_pt1.1'!AN125)</f>
        <v>18</v>
      </c>
      <c r="AG123" s="100">
        <f>IF('Raw_Data_pt1.1'!AO125 = "", "", 'Raw_Data_pt1.1'!AO125)</f>
        <v>223</v>
      </c>
      <c r="AH123" s="100">
        <f>IF('Raw_Data_pt1.1'!AP125 = "", "", 'Raw_Data_pt1.1'!AP125)</f>
        <v>147</v>
      </c>
      <c r="AI123" s="99">
        <f>IF('Raw_Data_pt1.1'!AQ125 = "", "", 'Raw_Data_pt1.1'!AQ125)</f>
        <v>0.36330000000000001</v>
      </c>
      <c r="AJ123" s="100">
        <f>IF('Raw_Data_pt1.1'!AT125 = "", "", 'Raw_Data_pt1.1'!AT125)</f>
        <v>22</v>
      </c>
      <c r="AK123" s="99">
        <f>IF('Raw_Data_pt1.1'!AU125 = "", "", 'Raw_Data_pt1.1'!AU125)</f>
        <v>13.4</v>
      </c>
      <c r="AL123" s="100">
        <f>IF('Raw_Data_pt1.1'!AV125 = "", "", 'Raw_Data_pt1.1'!AV125)</f>
        <v>20</v>
      </c>
      <c r="AM123" s="100">
        <f>IF('Raw_Data_pt1.1'!AW125 = "", "", 'Raw_Data_pt1.1'!AW125)</f>
        <v>211</v>
      </c>
      <c r="AN123" s="100">
        <f>IF('Raw_Data_pt1.1'!AX125 = "", "", 'Raw_Data_pt1.1'!AX125)</f>
        <v>127</v>
      </c>
      <c r="AO123" s="99">
        <f>IF('Raw_Data_pt1.1'!AY125 = "", "", 'Raw_Data_pt1.1'!AY125)</f>
        <v>0.39681</v>
      </c>
      <c r="AP123" s="100">
        <f>IF('Raw_Data_pt1.1'!BB125 = "", "", 'Raw_Data_pt1.1'!BB125)</f>
        <v>22.9</v>
      </c>
      <c r="AQ123" s="100">
        <f>IF('Raw_Data_pt1.1'!BC125 = "", "", 'Raw_Data_pt1.1'!BC125)</f>
        <v>13.8</v>
      </c>
      <c r="AR123" s="102">
        <f>IF('Raw_Data_pt1.1'!BR125 = "", "", 'Raw_Data_pt1.1'!BR125)</f>
        <v>26</v>
      </c>
      <c r="AS123" s="99">
        <f>IF('Raw_Data_pt1.1'!BS125 = "", "", 'Raw_Data_pt1.1'!BS125)</f>
        <v>128</v>
      </c>
      <c r="AT123" s="100">
        <f>IF('Raw_Data_pt1.1'!CA125 = "", "", 'Raw_Data_pt1.1'!CA125)</f>
        <v>26</v>
      </c>
      <c r="AU123" s="99">
        <f>IF('Raw_Data_pt1.1'!CB125 = "", "", 'Raw_Data_pt1.1'!CB125)</f>
        <v>128</v>
      </c>
      <c r="AV123" s="100">
        <f>IF('Raw_Data_pt1.1'!CJ125 = "", "", 'Raw_Data_pt1.1'!CJ125)</f>
        <v>26</v>
      </c>
      <c r="AW123" s="99">
        <f>IF('Raw_Data_pt1.1'!CK125 = "", "", 'Raw_Data_pt1.1'!CK125)</f>
        <v>128</v>
      </c>
      <c r="AX123" s="100">
        <f>IF('Raw_Data_pt1.1'!BV125 = "", "", 'Raw_Data_pt1.1'!BV125)</f>
        <v>247</v>
      </c>
      <c r="AY123" s="100">
        <f>IF('Raw_Data_pt1.1'!CE125 = "", "", 'Raw_Data_pt1.1'!CE125)</f>
        <v>382</v>
      </c>
      <c r="AZ123" s="100">
        <f>IF('Raw_Data_pt1.1'!CN125 = "", "", 'Raw_Data_pt1.1'!CN125)</f>
        <v>342</v>
      </c>
      <c r="BA123" s="100">
        <f t="shared" si="272"/>
        <v>0.203125</v>
      </c>
      <c r="BB123" s="100">
        <f t="shared" si="273"/>
        <v>0.203125</v>
      </c>
      <c r="BC123" s="99">
        <f t="shared" si="274"/>
        <v>0.203125</v>
      </c>
    </row>
    <row r="124" spans="1:55">
      <c r="A124" s="99">
        <f t="shared" ref="A124:A126" si="457">A123</f>
        <v>25</v>
      </c>
      <c r="B124" s="127" t="str">
        <f>B123</f>
        <v>BBB</v>
      </c>
      <c r="C124" s="100">
        <f t="shared" si="445"/>
        <v>1</v>
      </c>
      <c r="D124" s="99">
        <f t="shared" si="445"/>
        <v>1</v>
      </c>
      <c r="E124" s="101">
        <f t="shared" si="445"/>
        <v>1.1000000000000001</v>
      </c>
      <c r="F124" s="3">
        <f t="shared" si="445"/>
        <v>2023</v>
      </c>
      <c r="G124" s="1">
        <f t="shared" si="446"/>
        <v>2</v>
      </c>
      <c r="H124" s="1">
        <f t="shared" si="447"/>
        <v>23</v>
      </c>
      <c r="I124" s="1">
        <f t="shared" si="448"/>
        <v>10</v>
      </c>
      <c r="J124" s="1">
        <f t="shared" si="449"/>
        <v>27</v>
      </c>
      <c r="K124" s="1">
        <f t="shared" si="450"/>
        <v>6</v>
      </c>
      <c r="L124" s="3">
        <f t="shared" si="451"/>
        <v>2023</v>
      </c>
      <c r="M124" s="1">
        <f t="shared" si="452"/>
        <v>2</v>
      </c>
      <c r="N124" s="1">
        <f t="shared" si="453"/>
        <v>23</v>
      </c>
      <c r="O124" s="1">
        <f t="shared" si="454"/>
        <v>10</v>
      </c>
      <c r="P124" s="1">
        <f t="shared" si="455"/>
        <v>13</v>
      </c>
      <c r="Q124" s="2">
        <f t="shared" si="456"/>
        <v>38</v>
      </c>
      <c r="R124" s="100">
        <f t="shared" si="445"/>
        <v>3</v>
      </c>
      <c r="S124" s="100">
        <f t="shared" si="445"/>
        <v>1</v>
      </c>
      <c r="T124" s="100">
        <f t="shared" si="445"/>
        <v>2003</v>
      </c>
      <c r="U124" s="100">
        <f t="shared" si="445"/>
        <v>2</v>
      </c>
      <c r="V124" s="100">
        <f>V122</f>
        <v>19</v>
      </c>
      <c r="W124" s="100">
        <f t="shared" si="445"/>
        <v>1</v>
      </c>
      <c r="X124" s="99">
        <f t="shared" si="445"/>
        <v>0</v>
      </c>
      <c r="Y124" s="101">
        <v>1</v>
      </c>
      <c r="Z124" s="100">
        <f>IF('Raw_Data_pt1.1'!AF126 = "", "", 'Raw_Data_pt1.1'!AF126)</f>
        <v>19</v>
      </c>
      <c r="AA124" s="100">
        <f>IF('Raw_Data_pt1.1'!AG126 = "", "", 'Raw_Data_pt1.1'!AG126)</f>
        <v>219</v>
      </c>
      <c r="AB124" s="100">
        <f>IF('Raw_Data_pt1.1'!AH126 = "", "", 'Raw_Data_pt1.1'!AH126)</f>
        <v>151</v>
      </c>
      <c r="AC124" s="99">
        <f>IF('Raw_Data_pt1.1'!AI126 = "", "", 'Raw_Data_pt1.1'!AI126)</f>
        <v>0.37517</v>
      </c>
      <c r="AD124" s="100">
        <f>IF('Raw_Data_pt1.1'!AL126 = "", "", 'Raw_Data_pt1.1'!AL126)</f>
        <v>22.3</v>
      </c>
      <c r="AE124" s="99">
        <f>IF('Raw_Data_pt1.1'!AM126 = "", "", 'Raw_Data_pt1.1'!AM126)</f>
        <v>12.5</v>
      </c>
      <c r="AF124" s="100">
        <f>IF('Raw_Data_pt1.1'!AN126 = "", "", 'Raw_Data_pt1.1'!AN126)</f>
        <v>20</v>
      </c>
      <c r="AG124" s="100">
        <f>IF('Raw_Data_pt1.1'!AO126 = "", "", 'Raw_Data_pt1.1'!AO126)</f>
        <v>212</v>
      </c>
      <c r="AH124" s="100">
        <f>IF('Raw_Data_pt1.1'!AP126 = "", "", 'Raw_Data_pt1.1'!AP126)</f>
        <v>139</v>
      </c>
      <c r="AI124" s="99">
        <f>IF('Raw_Data_pt1.1'!AQ126 = "", "", 'Raw_Data_pt1.1'!AQ126)</f>
        <v>0.39355000000000001</v>
      </c>
      <c r="AJ124" s="100">
        <f>IF('Raw_Data_pt1.1'!AT126 = "", "", 'Raw_Data_pt1.1'!AT126)</f>
        <v>23.5</v>
      </c>
      <c r="AK124" s="99">
        <f>IF('Raw_Data_pt1.1'!AU126 = "", "", 'Raw_Data_pt1.1'!AU126)</f>
        <v>13.4</v>
      </c>
      <c r="AL124" s="100">
        <f>IF('Raw_Data_pt1.1'!AV126 = "", "", 'Raw_Data_pt1.1'!AV126)</f>
        <v>19</v>
      </c>
      <c r="AM124" s="100">
        <f>IF('Raw_Data_pt1.1'!AW126 = "", "", 'Raw_Data_pt1.1'!AW126)</f>
        <v>214</v>
      </c>
      <c r="AN124" s="100">
        <f>IF('Raw_Data_pt1.1'!AX126 = "", "", 'Raw_Data_pt1.1'!AX126)</f>
        <v>133</v>
      </c>
      <c r="AO124" s="99">
        <f>IF('Raw_Data_pt1.1'!AY126 = "", "", 'Raw_Data_pt1.1'!AY126)</f>
        <v>0.38999</v>
      </c>
      <c r="AP124" s="100">
        <f>IF('Raw_Data_pt1.1'!BB126 = "", "", 'Raw_Data_pt1.1'!BB126)</f>
        <v>22</v>
      </c>
      <c r="AQ124" s="100">
        <f>IF('Raw_Data_pt1.1'!BC126 = "", "", 'Raw_Data_pt1.1'!BC126)</f>
        <v>13.8</v>
      </c>
      <c r="AR124" s="102">
        <f>IF('Raw_Data_pt1.1'!BR126 = "", "", 'Raw_Data_pt1.1'!BR126)</f>
        <v>19</v>
      </c>
      <c r="AS124" s="99">
        <f>IF('Raw_Data_pt1.1'!BS126 = "", "", 'Raw_Data_pt1.1'!BS126)</f>
        <v>128</v>
      </c>
      <c r="AT124" s="100">
        <f>IF('Raw_Data_pt1.1'!CA126 = "", "", 'Raw_Data_pt1.1'!CA126)</f>
        <v>20</v>
      </c>
      <c r="AU124" s="99">
        <f>IF('Raw_Data_pt1.1'!CB126 = "", "", 'Raw_Data_pt1.1'!CB126)</f>
        <v>128</v>
      </c>
      <c r="AV124" s="100">
        <f>IF('Raw_Data_pt1.1'!CJ126 = "", "", 'Raw_Data_pt1.1'!CJ126)</f>
        <v>19</v>
      </c>
      <c r="AW124" s="99">
        <f>IF('Raw_Data_pt1.1'!CK126 = "", "", 'Raw_Data_pt1.1'!CK126)</f>
        <v>128</v>
      </c>
      <c r="AX124" s="100">
        <f>IF('Raw_Data_pt1.1'!BV126 = "", "", 'Raw_Data_pt1.1'!BV126)</f>
        <v>252</v>
      </c>
      <c r="AY124" s="100">
        <f>IF('Raw_Data_pt1.1'!CE126 = "", "", 'Raw_Data_pt1.1'!CE126)</f>
        <v>312</v>
      </c>
      <c r="AZ124" s="100">
        <f>IF('Raw_Data_pt1.1'!CN126 = "", "", 'Raw_Data_pt1.1'!CN126)</f>
        <v>347</v>
      </c>
      <c r="BA124" s="100">
        <f t="shared" si="272"/>
        <v>0.1484375</v>
      </c>
      <c r="BB124" s="100">
        <f t="shared" si="273"/>
        <v>0.15625</v>
      </c>
      <c r="BC124" s="99">
        <f t="shared" si="274"/>
        <v>0.1484375</v>
      </c>
    </row>
    <row r="125" spans="1:55">
      <c r="A125" s="99">
        <f t="shared" si="457"/>
        <v>25</v>
      </c>
      <c r="B125" s="127" t="str">
        <f>B124</f>
        <v>BBB</v>
      </c>
      <c r="C125" s="100">
        <f t="shared" si="445"/>
        <v>1</v>
      </c>
      <c r="D125" s="99">
        <f t="shared" si="445"/>
        <v>1</v>
      </c>
      <c r="E125" s="101">
        <f t="shared" si="445"/>
        <v>1.1000000000000001</v>
      </c>
      <c r="F125" s="3">
        <f t="shared" si="445"/>
        <v>2023</v>
      </c>
      <c r="G125" s="1">
        <f t="shared" si="446"/>
        <v>2</v>
      </c>
      <c r="H125" s="1">
        <f t="shared" si="447"/>
        <v>23</v>
      </c>
      <c r="I125" s="1">
        <f t="shared" si="448"/>
        <v>10</v>
      </c>
      <c r="J125" s="1">
        <f t="shared" si="449"/>
        <v>27</v>
      </c>
      <c r="K125" s="1">
        <f t="shared" si="450"/>
        <v>6</v>
      </c>
      <c r="L125" s="3">
        <f t="shared" si="451"/>
        <v>2023</v>
      </c>
      <c r="M125" s="1">
        <f t="shared" si="452"/>
        <v>2</v>
      </c>
      <c r="N125" s="1">
        <f t="shared" si="453"/>
        <v>23</v>
      </c>
      <c r="O125" s="1">
        <f t="shared" si="454"/>
        <v>10</v>
      </c>
      <c r="P125" s="1">
        <f t="shared" si="455"/>
        <v>13</v>
      </c>
      <c r="Q125" s="2">
        <f t="shared" si="456"/>
        <v>38</v>
      </c>
      <c r="R125" s="100">
        <f t="shared" si="445"/>
        <v>3</v>
      </c>
      <c r="S125" s="100">
        <f t="shared" si="445"/>
        <v>1</v>
      </c>
      <c r="T125" s="100">
        <f t="shared" si="445"/>
        <v>2003</v>
      </c>
      <c r="U125" s="100">
        <f t="shared" si="445"/>
        <v>2</v>
      </c>
      <c r="V125" s="100">
        <f>V122</f>
        <v>19</v>
      </c>
      <c r="W125" s="100">
        <f t="shared" si="445"/>
        <v>1</v>
      </c>
      <c r="X125" s="99">
        <f t="shared" si="445"/>
        <v>0</v>
      </c>
      <c r="Y125" s="101">
        <v>1</v>
      </c>
      <c r="Z125" s="100">
        <f>IF('Raw_Data_pt1.1'!AF127 = "", "", 'Raw_Data_pt1.1'!AF127)</f>
        <v>19</v>
      </c>
      <c r="AA125" s="100">
        <f>IF('Raw_Data_pt1.1'!AG127 = "", "", 'Raw_Data_pt1.1'!AG127)</f>
        <v>220</v>
      </c>
      <c r="AB125" s="100">
        <f>IF('Raw_Data_pt1.1'!AH127 = "", "", 'Raw_Data_pt1.1'!AH127)</f>
        <v>160</v>
      </c>
      <c r="AC125" s="99">
        <f>IF('Raw_Data_pt1.1'!AI127 = "", "", 'Raw_Data_pt1.1'!AI127)</f>
        <v>0.37162000000000001</v>
      </c>
      <c r="AD125" s="100">
        <f>IF('Raw_Data_pt1.1'!AL127 = "", "", 'Raw_Data_pt1.1'!AL127)</f>
        <v>26.1</v>
      </c>
      <c r="AE125" s="99">
        <f>IF('Raw_Data_pt1.1'!AM127 = "", "", 'Raw_Data_pt1.1'!AM127)</f>
        <v>11.5</v>
      </c>
      <c r="AF125" s="100">
        <f>IF('Raw_Data_pt1.1'!AN127 = "", "", 'Raw_Data_pt1.1'!AN127)</f>
        <v>20</v>
      </c>
      <c r="AG125" s="100">
        <f>IF('Raw_Data_pt1.1'!AO127 = "", "", 'Raw_Data_pt1.1'!AO127)</f>
        <v>208</v>
      </c>
      <c r="AH125" s="100">
        <f>IF('Raw_Data_pt1.1'!AP127 = "", "", 'Raw_Data_pt1.1'!AP127)</f>
        <v>145</v>
      </c>
      <c r="AI125" s="99">
        <f>IF('Raw_Data_pt1.1'!AQ127 = "", "", 'Raw_Data_pt1.1'!AQ127)</f>
        <v>0.40659000000000001</v>
      </c>
      <c r="AJ125" s="100">
        <f>IF('Raw_Data_pt1.1'!AT127 = "", "", 'Raw_Data_pt1.1'!AT127)</f>
        <v>24</v>
      </c>
      <c r="AK125" s="99">
        <f>IF('Raw_Data_pt1.1'!AU127 = "", "", 'Raw_Data_pt1.1'!AU127)</f>
        <v>13.1</v>
      </c>
      <c r="AL125" s="100">
        <f>IF('Raw_Data_pt1.1'!AV127 = "", "", 'Raw_Data_pt1.1'!AV127)</f>
        <v>20</v>
      </c>
      <c r="AM125" s="100">
        <f>IF('Raw_Data_pt1.1'!AW127 = "", "", 'Raw_Data_pt1.1'!AW127)</f>
        <v>210</v>
      </c>
      <c r="AN125" s="100">
        <f>IF('Raw_Data_pt1.1'!AX127 = "", "", 'Raw_Data_pt1.1'!AX127)</f>
        <v>141</v>
      </c>
      <c r="AO125" s="99">
        <f>IF('Raw_Data_pt1.1'!AY127 = "", "", 'Raw_Data_pt1.1'!AY127)</f>
        <v>0.4</v>
      </c>
      <c r="AP125" s="100">
        <f>IF('Raw_Data_pt1.1'!BB127 = "", "", 'Raw_Data_pt1.1'!BB127)</f>
        <v>22.6</v>
      </c>
      <c r="AQ125" s="100">
        <f>IF('Raw_Data_pt1.1'!BC127 = "", "", 'Raw_Data_pt1.1'!BC127)</f>
        <v>13.6</v>
      </c>
      <c r="AR125" s="102">
        <f>IF('Raw_Data_pt1.1'!BR127 = "", "", 'Raw_Data_pt1.1'!BR127)</f>
        <v>20</v>
      </c>
      <c r="AS125" s="99">
        <f>IF('Raw_Data_pt1.1'!BS127 = "", "", 'Raw_Data_pt1.1'!BS127)</f>
        <v>128</v>
      </c>
      <c r="AT125" s="100">
        <f>IF('Raw_Data_pt1.1'!CA127 = "", "", 'Raw_Data_pt1.1'!CA127)</f>
        <v>29</v>
      </c>
      <c r="AU125" s="99">
        <f>IF('Raw_Data_pt1.1'!CB127 = "", "", 'Raw_Data_pt1.1'!CB127)</f>
        <v>128</v>
      </c>
      <c r="AV125" s="100">
        <f>IF('Raw_Data_pt1.1'!CJ127 = "", "", 'Raw_Data_pt1.1'!CJ127)</f>
        <v>24</v>
      </c>
      <c r="AW125" s="99">
        <f>IF('Raw_Data_pt1.1'!CK127 = "", "", 'Raw_Data_pt1.1'!CK127)</f>
        <v>128</v>
      </c>
      <c r="AX125" s="100">
        <f>IF('Raw_Data_pt1.1'!BV127 = "", "", 'Raw_Data_pt1.1'!BV127)</f>
        <v>297</v>
      </c>
      <c r="AY125" s="100">
        <f>IF('Raw_Data_pt1.1'!CE127 = "", "", 'Raw_Data_pt1.1'!CE127)</f>
        <v>317</v>
      </c>
      <c r="AZ125" s="100">
        <f>IF('Raw_Data_pt1.1'!CN127 = "", "", 'Raw_Data_pt1.1'!CN127)</f>
        <v>342</v>
      </c>
      <c r="BA125" s="100">
        <f t="shared" si="272"/>
        <v>0.15625</v>
      </c>
      <c r="BB125" s="100">
        <f t="shared" si="273"/>
        <v>0.2265625</v>
      </c>
      <c r="BC125" s="99">
        <f t="shared" si="274"/>
        <v>0.1875</v>
      </c>
    </row>
    <row r="126" spans="1:55" s="92" customFormat="1">
      <c r="A126" s="95">
        <f t="shared" si="457"/>
        <v>25</v>
      </c>
      <c r="B126" s="126" t="str">
        <f>B125</f>
        <v>BBB</v>
      </c>
      <c r="C126" s="96">
        <f t="shared" si="445"/>
        <v>1</v>
      </c>
      <c r="D126" s="95">
        <f t="shared" si="445"/>
        <v>1</v>
      </c>
      <c r="E126" s="97">
        <f t="shared" si="445"/>
        <v>1.1000000000000001</v>
      </c>
      <c r="F126" s="6">
        <f t="shared" si="445"/>
        <v>2023</v>
      </c>
      <c r="G126" s="5">
        <f t="shared" si="446"/>
        <v>2</v>
      </c>
      <c r="H126" s="5">
        <f t="shared" si="447"/>
        <v>23</v>
      </c>
      <c r="I126" s="5">
        <f t="shared" si="448"/>
        <v>10</v>
      </c>
      <c r="J126" s="5">
        <f t="shared" si="449"/>
        <v>27</v>
      </c>
      <c r="K126" s="5">
        <f t="shared" si="450"/>
        <v>6</v>
      </c>
      <c r="L126" s="6">
        <f t="shared" si="451"/>
        <v>2023</v>
      </c>
      <c r="M126" s="5">
        <f t="shared" si="452"/>
        <v>2</v>
      </c>
      <c r="N126" s="5">
        <f t="shared" si="453"/>
        <v>23</v>
      </c>
      <c r="O126" s="5">
        <f t="shared" si="454"/>
        <v>10</v>
      </c>
      <c r="P126" s="5">
        <f t="shared" si="455"/>
        <v>13</v>
      </c>
      <c r="Q126" s="4">
        <f t="shared" si="456"/>
        <v>38</v>
      </c>
      <c r="R126" s="96">
        <f t="shared" si="445"/>
        <v>3</v>
      </c>
      <c r="S126" s="96">
        <f t="shared" si="445"/>
        <v>1</v>
      </c>
      <c r="T126" s="96">
        <f t="shared" si="445"/>
        <v>2003</v>
      </c>
      <c r="U126" s="96">
        <f t="shared" si="445"/>
        <v>2</v>
      </c>
      <c r="V126" s="125">
        <f>V122</f>
        <v>19</v>
      </c>
      <c r="W126" s="96">
        <f t="shared" si="445"/>
        <v>1</v>
      </c>
      <c r="X126" s="95">
        <f t="shared" si="445"/>
        <v>0</v>
      </c>
      <c r="Y126" s="97">
        <v>1</v>
      </c>
      <c r="Z126" s="96">
        <f>IF('Raw_Data_pt1.1'!AF128 = "", "", 'Raw_Data_pt1.1'!AF128)</f>
        <v>18</v>
      </c>
      <c r="AA126" s="96">
        <f>IF('Raw_Data_pt1.1'!AG128 = "", "", 'Raw_Data_pt1.1'!AG128)</f>
        <v>223</v>
      </c>
      <c r="AB126" s="96">
        <f>IF('Raw_Data_pt1.1'!AH128 = "", "", 'Raw_Data_pt1.1'!AH128)</f>
        <v>164</v>
      </c>
      <c r="AC126" s="95">
        <f>IF('Raw_Data_pt1.1'!AI128 = "", "", 'Raw_Data_pt1.1'!AI128)</f>
        <v>0.3624</v>
      </c>
      <c r="AD126" s="96">
        <f>IF('Raw_Data_pt1.1'!AL128 = "", "", 'Raw_Data_pt1.1'!AL128)</f>
        <v>25.2</v>
      </c>
      <c r="AE126" s="95">
        <f>IF('Raw_Data_pt1.1'!AM128 = "", "", 'Raw_Data_pt1.1'!AM128)</f>
        <v>12.2</v>
      </c>
      <c r="AF126" s="96">
        <f>IF('Raw_Data_pt1.1'!AN128 = "", "", 'Raw_Data_pt1.1'!AN128)</f>
        <v>21</v>
      </c>
      <c r="AG126" s="96">
        <f>IF('Raw_Data_pt1.1'!AO128 = "", "", 'Raw_Data_pt1.1'!AO128)</f>
        <v>205</v>
      </c>
      <c r="AH126" s="96">
        <f>IF('Raw_Data_pt1.1'!AP128 = "", "", 'Raw_Data_pt1.1'!AP128)</f>
        <v>134</v>
      </c>
      <c r="AI126" s="95">
        <f>IF('Raw_Data_pt1.1'!AQ128 = "", "", 'Raw_Data_pt1.1'!AQ128)</f>
        <v>0.41559000000000001</v>
      </c>
      <c r="AJ126" s="96">
        <f>IF('Raw_Data_pt1.1'!AT128 = "", "", 'Raw_Data_pt1.1'!AT128)</f>
        <v>24.6</v>
      </c>
      <c r="AK126" s="95">
        <f>IF('Raw_Data_pt1.1'!AU128 = "", "", 'Raw_Data_pt1.1'!AU128)</f>
        <v>13.1</v>
      </c>
      <c r="AL126" s="96">
        <f>IF('Raw_Data_pt1.1'!AV128 = "", "", 'Raw_Data_pt1.1'!AV128)</f>
        <v>19</v>
      </c>
      <c r="AM126" s="96">
        <f>IF('Raw_Data_pt1.1'!AW128 = "", "", 'Raw_Data_pt1.1'!AW128)</f>
        <v>219</v>
      </c>
      <c r="AN126" s="96">
        <f>IF('Raw_Data_pt1.1'!AX128 = "", "", 'Raw_Data_pt1.1'!AX128)</f>
        <v>164</v>
      </c>
      <c r="AO126" s="95">
        <f>IF('Raw_Data_pt1.1'!AY128 = "", "", 'Raw_Data_pt1.1'!AY128)</f>
        <v>0.37561</v>
      </c>
      <c r="AP126" s="96">
        <f>IF('Raw_Data_pt1.1'!BB128 = "", "", 'Raw_Data_pt1.1'!BB128)</f>
        <v>22</v>
      </c>
      <c r="AQ126" s="96">
        <f>IF('Raw_Data_pt1.1'!BC128 = "", "", 'Raw_Data_pt1.1'!BC128)</f>
        <v>13.6</v>
      </c>
      <c r="AR126" s="98">
        <f>IF('Raw_Data_pt1.1'!BR128 = "", "", 'Raw_Data_pt1.1'!BR128)</f>
        <v>31</v>
      </c>
      <c r="AS126" s="95">
        <f>IF('Raw_Data_pt1.1'!BS128 = "", "", 'Raw_Data_pt1.1'!BS128)</f>
        <v>128</v>
      </c>
      <c r="AT126" s="96">
        <f>IF('Raw_Data_pt1.1'!CA128 = "", "", 'Raw_Data_pt1.1'!CA128)</f>
        <v>31</v>
      </c>
      <c r="AU126" s="95">
        <f>IF('Raw_Data_pt1.1'!CB128 = "", "", 'Raw_Data_pt1.1'!CB128)</f>
        <v>128</v>
      </c>
      <c r="AV126" s="96">
        <f>IF('Raw_Data_pt1.1'!CJ128 = "", "", 'Raw_Data_pt1.1'!CJ128)</f>
        <v>26</v>
      </c>
      <c r="AW126" s="95">
        <f>IF('Raw_Data_pt1.1'!CK128 = "", "", 'Raw_Data_pt1.1'!CK128)</f>
        <v>128</v>
      </c>
      <c r="AX126" s="96">
        <f>IF('Raw_Data_pt1.1'!BV128 = "", "", 'Raw_Data_pt1.1'!BV128)</f>
        <v>282</v>
      </c>
      <c r="AY126" s="96">
        <f>IF('Raw_Data_pt1.1'!CE128 = "", "", 'Raw_Data_pt1.1'!CE128)</f>
        <v>317</v>
      </c>
      <c r="AZ126" s="96">
        <f>IF('Raw_Data_pt1.1'!CN128 = "", "", 'Raw_Data_pt1.1'!CN128)</f>
        <v>347</v>
      </c>
      <c r="BA126" s="96">
        <f t="shared" si="272"/>
        <v>0.2421875</v>
      </c>
      <c r="BB126" s="96">
        <f t="shared" si="273"/>
        <v>0.2421875</v>
      </c>
      <c r="BC126" s="95">
        <f t="shared" si="274"/>
        <v>0.203125</v>
      </c>
    </row>
    <row r="127" spans="1:55">
      <c r="A127" s="99">
        <f>'Raw_Data_pt1.1'!A129</f>
        <v>26</v>
      </c>
      <c r="B127" s="127" t="str">
        <f>'Raw_Data_pt1.1'!B129</f>
        <v>BBC</v>
      </c>
      <c r="C127" s="100">
        <f>IF('Raw_Data_pt1.1'!D129 = "",0, IF('Raw_Data_pt1.1'!D129 = "Y", 1, 0))</f>
        <v>1</v>
      </c>
      <c r="D127" s="99">
        <f>IF('Raw_Data_pt1.1'!E129 = "", 0, IF('Raw_Data_pt1.1'!E129 = "Y", 1, 0))</f>
        <v>1</v>
      </c>
      <c r="E127" s="101">
        <v>1.1000000000000001</v>
      </c>
      <c r="F127" s="69">
        <f>'Raw_Data_pt1.1'!F129</f>
        <v>2023</v>
      </c>
      <c r="G127" s="26">
        <f>'Raw_Data_pt1.1'!G129</f>
        <v>2</v>
      </c>
      <c r="H127" s="26">
        <f>'Raw_Data_pt1.1'!H129</f>
        <v>23</v>
      </c>
      <c r="I127" s="26">
        <f>'Raw_Data_pt1.1'!I129</f>
        <v>11</v>
      </c>
      <c r="J127" s="26">
        <f>'Raw_Data_pt1.1'!J129</f>
        <v>43</v>
      </c>
      <c r="K127" s="26">
        <f>'Raw_Data_pt1.1'!K129</f>
        <v>51</v>
      </c>
      <c r="L127" s="69">
        <f>'Raw_Data_pt1.1'!L129</f>
        <v>2023</v>
      </c>
      <c r="M127" s="26">
        <f>'Raw_Data_pt1.1'!M129</f>
        <v>2</v>
      </c>
      <c r="N127" s="26">
        <f>'Raw_Data_pt1.1'!N129</f>
        <v>23</v>
      </c>
      <c r="O127" s="26">
        <f>'Raw_Data_pt1.1'!O129</f>
        <v>11</v>
      </c>
      <c r="P127" s="26">
        <f>'Raw_Data_pt1.1'!P129</f>
        <v>26</v>
      </c>
      <c r="Q127" s="25">
        <f>'Raw_Data_pt1.1'!Q129</f>
        <v>51</v>
      </c>
      <c r="R127" s="100">
        <f>IF('Raw_Data_pt1.1'!R129 = "", 0, 'Raw_Data_pt1.1'!R129)</f>
        <v>1</v>
      </c>
      <c r="S127" s="100">
        <f>IF(R127 = "",0, VLOOKUP(R127, Key!$A$23:$D$35, 4, FALSE))</f>
        <v>4</v>
      </c>
      <c r="T127" s="100">
        <f>IF('Raw_Data_pt1.1'!S129 = "", 0, 'Raw_Data_pt1.1'!S129)</f>
        <v>2003</v>
      </c>
      <c r="U127" s="100">
        <f>IF('Raw_Data_pt1.1'!U129 = "", 0, IF('Raw_Data_pt1.1'!U129 = "F", 1, IF('Raw_Data_pt1.1'!U129 = "M", 2, 3)))</f>
        <v>1</v>
      </c>
      <c r="V127" s="100">
        <f>IF(L127=0,0,IF(M127&gt;R127,L127-T127,L127-T127-1))</f>
        <v>20</v>
      </c>
      <c r="W127" s="100">
        <f>IF('Raw_Data_pt1.1'!Y129 = "", 0, VLOOKUP('Raw_Data_pt1.1'!Y129, Key!$A$2:$C$20, 3, TRUE))</f>
        <v>2</v>
      </c>
      <c r="X127" s="99">
        <f>IF('Raw_Data_pt1.1'!AC129 = "", 0, IF('Raw_Data_pt1.1'!AC129 = "P", 1, 0))</f>
        <v>1</v>
      </c>
      <c r="Y127" s="101">
        <v>1</v>
      </c>
      <c r="Z127" s="100">
        <f>IF('Raw_Data_pt1.1'!AF129 = "", "", 'Raw_Data_pt1.1'!AF129)</f>
        <v>31</v>
      </c>
      <c r="AA127" s="100">
        <f>IF('Raw_Data_pt1.1'!AG129 = "", "", 'Raw_Data_pt1.1'!AG129)</f>
        <v>132</v>
      </c>
      <c r="AB127" s="100">
        <f>IF('Raw_Data_pt1.1'!AH129 = "", "", 'Raw_Data_pt1.1'!AH129)</f>
        <v>179</v>
      </c>
      <c r="AC127" s="99">
        <f>IF('Raw_Data_pt1.1'!AI129 = "", "", 'Raw_Data_pt1.1'!AI129)</f>
        <v>0.62226000000000004</v>
      </c>
      <c r="AD127" s="100">
        <f>IF('Raw_Data_pt1.1'!AL129 = "", "", 'Raw_Data_pt1.1'!AL129)</f>
        <v>49</v>
      </c>
      <c r="AE127" s="99">
        <f>IF('Raw_Data_pt1.1'!AM129 = "", "", 'Raw_Data_pt1.1'!AM129)</f>
        <v>12.4</v>
      </c>
      <c r="AF127" s="100">
        <f>IF('Raw_Data_pt1.1'!AN129 = "", "", 'Raw_Data_pt1.1'!AN129)</f>
        <v>31</v>
      </c>
      <c r="AG127" s="100">
        <f>IF('Raw_Data_pt1.1'!AO129 = "", "", 'Raw_Data_pt1.1'!AO129)</f>
        <v>130</v>
      </c>
      <c r="AH127" s="100">
        <f>IF('Raw_Data_pt1.1'!AP129 = "", "", 'Raw_Data_pt1.1'!AP129)</f>
        <v>156</v>
      </c>
      <c r="AI127" s="99">
        <f>IF('Raw_Data_pt1.1'!AQ129 = "", "", 'Raw_Data_pt1.1'!AQ129)</f>
        <v>0.63</v>
      </c>
      <c r="AJ127" s="100">
        <f>IF('Raw_Data_pt1.1'!AT129 = "", "", 'Raw_Data_pt1.1'!AT129)</f>
        <v>49.5</v>
      </c>
      <c r="AK127" s="99">
        <f>IF('Raw_Data_pt1.1'!AU129 = "", "", 'Raw_Data_pt1.1'!AU129)</f>
        <v>11.3</v>
      </c>
      <c r="AL127" s="100" t="str">
        <f>IF('Raw_Data_pt1.1'!AV129 = "", "", 'Raw_Data_pt1.1'!AV129)</f>
        <v/>
      </c>
      <c r="AM127" s="100" t="str">
        <f>IF('Raw_Data_pt1.1'!AW129 = "", "", 'Raw_Data_pt1.1'!AW129)</f>
        <v/>
      </c>
      <c r="AN127" s="100" t="str">
        <f>IF('Raw_Data_pt1.1'!AX129 = "", "", 'Raw_Data_pt1.1'!AX129)</f>
        <v/>
      </c>
      <c r="AO127" s="99" t="str">
        <f>IF('Raw_Data_pt1.1'!AY129 = "", "", 'Raw_Data_pt1.1'!AY129)</f>
        <v/>
      </c>
      <c r="AP127" s="100">
        <f>IF('Raw_Data_pt1.1'!BB129 = "", "", 'Raw_Data_pt1.1'!BB129)</f>
        <v>49.2</v>
      </c>
      <c r="AQ127" s="100">
        <f>IF('Raw_Data_pt1.1'!BC129 = "", "", 'Raw_Data_pt1.1'!BC129)</f>
        <v>10.199999999999999</v>
      </c>
      <c r="AR127" s="102">
        <f>IF('Raw_Data_pt1.1'!BR129 = "", "", 'Raw_Data_pt1.1'!BR129)</f>
        <v>22</v>
      </c>
      <c r="AS127" s="99">
        <f>IF('Raw_Data_pt1.1'!BS129 = "", "", 'Raw_Data_pt1.1'!BS129)</f>
        <v>128</v>
      </c>
      <c r="AT127" s="100">
        <f>IF('Raw_Data_pt1.1'!CA129 = "", "", 'Raw_Data_pt1.1'!CA129)</f>
        <v>16</v>
      </c>
      <c r="AU127" s="99">
        <f>IF('Raw_Data_pt1.1'!CB129 = "", "", 'Raw_Data_pt1.1'!CB129)</f>
        <v>64</v>
      </c>
      <c r="AV127" s="100" t="str">
        <f>IF('Raw_Data_pt1.1'!CJ129 = "", "", 'Raw_Data_pt1.1'!CJ129)</f>
        <v/>
      </c>
      <c r="AW127" s="99" t="str">
        <f>IF('Raw_Data_pt1.1'!CK129 = "", "", 'Raw_Data_pt1.1'!CK129)</f>
        <v/>
      </c>
      <c r="AX127" s="100">
        <f>IF('Raw_Data_pt1.1'!BV129 = "", "", 'Raw_Data_pt1.1'!BV129)</f>
        <v>329</v>
      </c>
      <c r="AY127" s="100">
        <f>IF('Raw_Data_pt1.1'!CE129 = "", "", 'Raw_Data_pt1.1'!CE129)</f>
        <v>434</v>
      </c>
      <c r="AZ127" s="100">
        <f>IF('Raw_Data_pt1.1'!CN129 = "", "", 'Raw_Data_pt1.1'!CN129)</f>
        <v>398</v>
      </c>
      <c r="BA127" s="100">
        <f t="shared" si="272"/>
        <v>0.171875</v>
      </c>
      <c r="BB127" s="100">
        <f t="shared" si="273"/>
        <v>0.25</v>
      </c>
      <c r="BC127" s="99" t="e">
        <f t="shared" si="274"/>
        <v>#VALUE!</v>
      </c>
    </row>
    <row r="128" spans="1:55">
      <c r="A128" s="99">
        <f>A127</f>
        <v>26</v>
      </c>
      <c r="B128" s="127" t="str">
        <f>B127</f>
        <v>BBC</v>
      </c>
      <c r="C128" s="100">
        <f t="shared" ref="C128:X128" si="458">C127</f>
        <v>1</v>
      </c>
      <c r="D128" s="99">
        <f t="shared" si="458"/>
        <v>1</v>
      </c>
      <c r="E128" s="101">
        <f t="shared" si="458"/>
        <v>1.1000000000000001</v>
      </c>
      <c r="F128" s="3">
        <f>F127</f>
        <v>2023</v>
      </c>
      <c r="G128" s="1">
        <f t="shared" ref="G128:G131" si="459">G127</f>
        <v>2</v>
      </c>
      <c r="H128" s="1">
        <f t="shared" ref="H128:H131" si="460">H127</f>
        <v>23</v>
      </c>
      <c r="I128" s="1">
        <f t="shared" ref="I128:I131" si="461">I127</f>
        <v>11</v>
      </c>
      <c r="J128" s="1">
        <f t="shared" ref="J128:J131" si="462">J127</f>
        <v>43</v>
      </c>
      <c r="K128" s="1">
        <f t="shared" ref="K128:K131" si="463">K127</f>
        <v>51</v>
      </c>
      <c r="L128" s="3">
        <f t="shared" ref="L128:L131" si="464">L127</f>
        <v>2023</v>
      </c>
      <c r="M128" s="1">
        <f t="shared" ref="M128:M131" si="465">M127</f>
        <v>2</v>
      </c>
      <c r="N128" s="1">
        <f t="shared" ref="N128:N131" si="466">N127</f>
        <v>23</v>
      </c>
      <c r="O128" s="1">
        <f t="shared" ref="O128:O131" si="467">O127</f>
        <v>11</v>
      </c>
      <c r="P128" s="1">
        <f t="shared" ref="P128:P131" si="468">P127</f>
        <v>26</v>
      </c>
      <c r="Q128" s="2">
        <f t="shared" ref="Q128:Q131" si="469">Q127</f>
        <v>51</v>
      </c>
      <c r="R128" s="100">
        <f t="shared" si="458"/>
        <v>1</v>
      </c>
      <c r="S128" s="100">
        <f t="shared" si="458"/>
        <v>4</v>
      </c>
      <c r="T128" s="100">
        <f t="shared" si="458"/>
        <v>2003</v>
      </c>
      <c r="U128" s="100">
        <f t="shared" si="458"/>
        <v>1</v>
      </c>
      <c r="V128" s="100">
        <f>V127</f>
        <v>20</v>
      </c>
      <c r="W128" s="100">
        <f t="shared" si="458"/>
        <v>2</v>
      </c>
      <c r="X128" s="99">
        <f t="shared" si="458"/>
        <v>1</v>
      </c>
      <c r="Y128" s="101">
        <v>1</v>
      </c>
      <c r="Z128" s="100">
        <f>IF('Raw_Data_pt1.1'!AF130 = "", "", 'Raw_Data_pt1.1'!AF130)</f>
        <v>32</v>
      </c>
      <c r="AA128" s="100">
        <f>IF('Raw_Data_pt1.1'!AG130 = "", "", 'Raw_Data_pt1.1'!AG130)</f>
        <v>128</v>
      </c>
      <c r="AB128" s="100">
        <f>IF('Raw_Data_pt1.1'!AH130 = "", "", 'Raw_Data_pt1.1'!AH130)</f>
        <v>199</v>
      </c>
      <c r="AC128" s="99">
        <f>IF('Raw_Data_pt1.1'!AI130 = "", "", 'Raw_Data_pt1.1'!AI130)</f>
        <v>0.63414999999999999</v>
      </c>
      <c r="AD128" s="100">
        <f>IF('Raw_Data_pt1.1'!AL130 = "", "", 'Raw_Data_pt1.1'!AL130)</f>
        <v>48.4</v>
      </c>
      <c r="AE128" s="99">
        <f>IF('Raw_Data_pt1.1'!AM130 = "", "", 'Raw_Data_pt1.1'!AM130)</f>
        <v>12.9</v>
      </c>
      <c r="AF128" s="100">
        <f>IF('Raw_Data_pt1.1'!AN130 = "", "", 'Raw_Data_pt1.1'!AN130)</f>
        <v>31</v>
      </c>
      <c r="AG128" s="100">
        <f>IF('Raw_Data_pt1.1'!AO130 = "", "", 'Raw_Data_pt1.1'!AO130)</f>
        <v>132</v>
      </c>
      <c r="AH128" s="100">
        <f>IF('Raw_Data_pt1.1'!AP130 = "", "", 'Raw_Data_pt1.1'!AP130)</f>
        <v>148</v>
      </c>
      <c r="AI128" s="99">
        <f>IF('Raw_Data_pt1.1'!AQ130 = "", "", 'Raw_Data_pt1.1'!AQ130)</f>
        <v>0.62207999999999997</v>
      </c>
      <c r="AJ128" s="100">
        <f>IF('Raw_Data_pt1.1'!AT130 = "", "", 'Raw_Data_pt1.1'!AT130)</f>
        <v>49.5</v>
      </c>
      <c r="AK128" s="99">
        <f>IF('Raw_Data_pt1.1'!AU130 = "", "", 'Raw_Data_pt1.1'!AU130)</f>
        <v>11.8</v>
      </c>
      <c r="AL128" s="100" t="str">
        <f>IF('Raw_Data_pt1.1'!AV130 = "", "", 'Raw_Data_pt1.1'!AV130)</f>
        <v/>
      </c>
      <c r="AM128" s="100" t="str">
        <f>IF('Raw_Data_pt1.1'!AW130 = "", "", 'Raw_Data_pt1.1'!AW130)</f>
        <v/>
      </c>
      <c r="AN128" s="100" t="str">
        <f>IF('Raw_Data_pt1.1'!AX130 = "", "", 'Raw_Data_pt1.1'!AX130)</f>
        <v/>
      </c>
      <c r="AO128" s="99" t="str">
        <f>IF('Raw_Data_pt1.1'!AY130 = "", "", 'Raw_Data_pt1.1'!AY130)</f>
        <v/>
      </c>
      <c r="AP128" s="100">
        <f>IF('Raw_Data_pt1.1'!BB130 = "", "", 'Raw_Data_pt1.1'!BB130)</f>
        <v>50.1</v>
      </c>
      <c r="AQ128" s="100">
        <f>IF('Raw_Data_pt1.1'!BC130 = "", "", 'Raw_Data_pt1.1'!BC130)</f>
        <v>10.4</v>
      </c>
      <c r="AR128" s="102">
        <f>IF('Raw_Data_pt1.1'!BR130 = "", "", 'Raw_Data_pt1.1'!BR130)</f>
        <v>24</v>
      </c>
      <c r="AS128" s="99">
        <f>IF('Raw_Data_pt1.1'!BS130 = "", "", 'Raw_Data_pt1.1'!BS130)</f>
        <v>128</v>
      </c>
      <c r="AT128" s="100">
        <f>IF('Raw_Data_pt1.1'!CA130 = "", "", 'Raw_Data_pt1.1'!CA130)</f>
        <v>16</v>
      </c>
      <c r="AU128" s="99">
        <f>IF('Raw_Data_pt1.1'!CB130 = "", "", 'Raw_Data_pt1.1'!CB130)</f>
        <v>64</v>
      </c>
      <c r="AV128" s="100" t="str">
        <f>IF('Raw_Data_pt1.1'!CJ130 = "", "", 'Raw_Data_pt1.1'!CJ130)</f>
        <v/>
      </c>
      <c r="AW128" s="99" t="str">
        <f>IF('Raw_Data_pt1.1'!CK130 = "", "", 'Raw_Data_pt1.1'!CK130)</f>
        <v/>
      </c>
      <c r="AX128" s="100">
        <f>IF('Raw_Data_pt1.1'!BV130 = "", "", 'Raw_Data_pt1.1'!BV130)</f>
        <v>321</v>
      </c>
      <c r="AY128" s="100">
        <f>IF('Raw_Data_pt1.1'!CE130 = "", "", 'Raw_Data_pt1.1'!CE130)</f>
        <v>459</v>
      </c>
      <c r="AZ128" s="100">
        <f>IF('Raw_Data_pt1.1'!CN130 = "", "", 'Raw_Data_pt1.1'!CN130)</f>
        <v>396</v>
      </c>
      <c r="BA128" s="100">
        <f t="shared" si="272"/>
        <v>0.1875</v>
      </c>
      <c r="BB128" s="100">
        <f t="shared" si="273"/>
        <v>0.25</v>
      </c>
      <c r="BC128" s="99" t="e">
        <f t="shared" si="274"/>
        <v>#VALUE!</v>
      </c>
    </row>
    <row r="129" spans="1:55">
      <c r="A129" s="99">
        <f t="shared" ref="A129:A131" si="470">A128</f>
        <v>26</v>
      </c>
      <c r="B129" s="127" t="str">
        <f>B128</f>
        <v>BBC</v>
      </c>
      <c r="C129" s="100">
        <f t="shared" ref="C129:C131" si="471">C128</f>
        <v>1</v>
      </c>
      <c r="D129" s="99">
        <f t="shared" ref="D129:D131" si="472">D128</f>
        <v>1</v>
      </c>
      <c r="E129" s="101">
        <f t="shared" ref="E129:F131" si="473">E128</f>
        <v>1.1000000000000001</v>
      </c>
      <c r="F129" s="3">
        <f t="shared" si="473"/>
        <v>2023</v>
      </c>
      <c r="G129" s="1">
        <f t="shared" si="459"/>
        <v>2</v>
      </c>
      <c r="H129" s="1">
        <f t="shared" si="460"/>
        <v>23</v>
      </c>
      <c r="I129" s="1">
        <f t="shared" si="461"/>
        <v>11</v>
      </c>
      <c r="J129" s="1">
        <f t="shared" si="462"/>
        <v>43</v>
      </c>
      <c r="K129" s="1">
        <f t="shared" si="463"/>
        <v>51</v>
      </c>
      <c r="L129" s="3">
        <f t="shared" si="464"/>
        <v>2023</v>
      </c>
      <c r="M129" s="1">
        <f t="shared" si="465"/>
        <v>2</v>
      </c>
      <c r="N129" s="1">
        <f t="shared" si="466"/>
        <v>23</v>
      </c>
      <c r="O129" s="1">
        <f t="shared" si="467"/>
        <v>11</v>
      </c>
      <c r="P129" s="1">
        <f t="shared" si="468"/>
        <v>26</v>
      </c>
      <c r="Q129" s="2">
        <f t="shared" si="469"/>
        <v>51</v>
      </c>
      <c r="R129" s="100">
        <f t="shared" ref="R129:R131" si="474">R128</f>
        <v>1</v>
      </c>
      <c r="S129" s="100">
        <f t="shared" ref="S129:S131" si="475">S128</f>
        <v>4</v>
      </c>
      <c r="T129" s="100">
        <f t="shared" ref="T129:T131" si="476">T128</f>
        <v>2003</v>
      </c>
      <c r="U129" s="100">
        <f t="shared" ref="U129:U131" si="477">U128</f>
        <v>1</v>
      </c>
      <c r="V129" s="100">
        <f>V127</f>
        <v>20</v>
      </c>
      <c r="W129" s="100">
        <f t="shared" ref="W129:W131" si="478">W128</f>
        <v>2</v>
      </c>
      <c r="X129" s="99">
        <f t="shared" ref="X129:X131" si="479">X128</f>
        <v>1</v>
      </c>
      <c r="Y129" s="101">
        <v>1</v>
      </c>
      <c r="Z129" s="100">
        <f>IF('Raw_Data_pt1.1'!AF131 = "", "", 'Raw_Data_pt1.1'!AF131)</f>
        <v>32</v>
      </c>
      <c r="AA129" s="100">
        <f>IF('Raw_Data_pt1.1'!AG131 = "", "", 'Raw_Data_pt1.1'!AG131)</f>
        <v>128</v>
      </c>
      <c r="AB129" s="100">
        <f>IF('Raw_Data_pt1.1'!AH131 = "", "", 'Raw_Data_pt1.1'!AH131)</f>
        <v>163</v>
      </c>
      <c r="AC129" s="99">
        <f>IF('Raw_Data_pt1.1'!AI131 = "", "", 'Raw_Data_pt1.1'!AI131)</f>
        <v>0.63400999999999996</v>
      </c>
      <c r="AD129" s="100">
        <f>IF('Raw_Data_pt1.1'!AL131 = "", "", 'Raw_Data_pt1.1'!AL131)</f>
        <v>48.4</v>
      </c>
      <c r="AE129" s="99">
        <f>IF('Raw_Data_pt1.1'!AM131 = "", "", 'Raw_Data_pt1.1'!AM131)</f>
        <v>10.9</v>
      </c>
      <c r="AF129" s="100">
        <f>IF('Raw_Data_pt1.1'!AN131 = "", "", 'Raw_Data_pt1.1'!AN131)</f>
        <v>31</v>
      </c>
      <c r="AG129" s="100">
        <f>IF('Raw_Data_pt1.1'!AO131 = "", "", 'Raw_Data_pt1.1'!AO131)</f>
        <v>130</v>
      </c>
      <c r="AH129" s="100">
        <f>IF('Raw_Data_pt1.1'!AP131 = "", "", 'Raw_Data_pt1.1'!AP131)</f>
        <v>152</v>
      </c>
      <c r="AI129" s="99">
        <f>IF('Raw_Data_pt1.1'!AQ131 = "", "", 'Raw_Data_pt1.1'!AQ131)</f>
        <v>0.62922999999999996</v>
      </c>
      <c r="AJ129" s="100">
        <f>IF('Raw_Data_pt1.1'!AT131 = "", "", 'Raw_Data_pt1.1'!AT131)</f>
        <v>49.5</v>
      </c>
      <c r="AK129" s="99">
        <f>IF('Raw_Data_pt1.1'!AU131 = "", "", 'Raw_Data_pt1.1'!AU131)</f>
        <v>11.5</v>
      </c>
      <c r="AL129" s="100" t="str">
        <f>IF('Raw_Data_pt1.1'!AV131 = "", "", 'Raw_Data_pt1.1'!AV131)</f>
        <v/>
      </c>
      <c r="AM129" s="100" t="str">
        <f>IF('Raw_Data_pt1.1'!AW131 = "", "", 'Raw_Data_pt1.1'!AW131)</f>
        <v/>
      </c>
      <c r="AN129" s="100" t="str">
        <f>IF('Raw_Data_pt1.1'!AX131 = "", "", 'Raw_Data_pt1.1'!AX131)</f>
        <v/>
      </c>
      <c r="AO129" s="99" t="str">
        <f>IF('Raw_Data_pt1.1'!AY131 = "", "", 'Raw_Data_pt1.1'!AY131)</f>
        <v/>
      </c>
      <c r="AP129" s="100">
        <f>IF('Raw_Data_pt1.1'!BB131 = "", "", 'Raw_Data_pt1.1'!BB131)</f>
        <v>50.4</v>
      </c>
      <c r="AQ129" s="100">
        <f>IF('Raw_Data_pt1.1'!BC131 = "", "", 'Raw_Data_pt1.1'!BC131)</f>
        <v>10.1</v>
      </c>
      <c r="AR129" s="102">
        <f>IF('Raw_Data_pt1.1'!BR131 = "", "", 'Raw_Data_pt1.1'!BR131)</f>
        <v>20</v>
      </c>
      <c r="AS129" s="99">
        <f>IF('Raw_Data_pt1.1'!BS131 = "", "", 'Raw_Data_pt1.1'!BS131)</f>
        <v>64</v>
      </c>
      <c r="AT129" s="100">
        <f>IF('Raw_Data_pt1.1'!CA131 = "", "", 'Raw_Data_pt1.1'!CA131)</f>
        <v>16</v>
      </c>
      <c r="AU129" s="99">
        <f>IF('Raw_Data_pt1.1'!CB131 = "", "", 'Raw_Data_pt1.1'!CB131)</f>
        <v>64</v>
      </c>
      <c r="AV129" s="100" t="str">
        <f>IF('Raw_Data_pt1.1'!CJ131 = "", "", 'Raw_Data_pt1.1'!CJ131)</f>
        <v/>
      </c>
      <c r="AW129" s="99" t="str">
        <f>IF('Raw_Data_pt1.1'!CK131 = "", "", 'Raw_Data_pt1.1'!CK131)</f>
        <v/>
      </c>
      <c r="AX129" s="100">
        <f>IF('Raw_Data_pt1.1'!BV131 = "", "", 'Raw_Data_pt1.1'!BV131)</f>
        <v>322</v>
      </c>
      <c r="AY129" s="100">
        <f>IF('Raw_Data_pt1.1'!CE131 = "", "", 'Raw_Data_pt1.1'!CE131)</f>
        <v>594</v>
      </c>
      <c r="AZ129" s="100">
        <f>IF('Raw_Data_pt1.1'!CN131 = "", "", 'Raw_Data_pt1.1'!CN131)</f>
        <v>382</v>
      </c>
      <c r="BA129" s="100">
        <f t="shared" si="272"/>
        <v>0.3125</v>
      </c>
      <c r="BB129" s="100">
        <f t="shared" si="273"/>
        <v>0.25</v>
      </c>
      <c r="BC129" s="99" t="e">
        <f t="shared" si="274"/>
        <v>#VALUE!</v>
      </c>
    </row>
    <row r="130" spans="1:55">
      <c r="A130" s="99">
        <f t="shared" si="470"/>
        <v>26</v>
      </c>
      <c r="B130" s="127" t="str">
        <f>B129</f>
        <v>BBC</v>
      </c>
      <c r="C130" s="100">
        <f t="shared" si="471"/>
        <v>1</v>
      </c>
      <c r="D130" s="99">
        <f t="shared" si="472"/>
        <v>1</v>
      </c>
      <c r="E130" s="101">
        <f t="shared" si="473"/>
        <v>1.1000000000000001</v>
      </c>
      <c r="F130" s="3">
        <f t="shared" si="473"/>
        <v>2023</v>
      </c>
      <c r="G130" s="1">
        <f t="shared" si="459"/>
        <v>2</v>
      </c>
      <c r="H130" s="1">
        <f t="shared" si="460"/>
        <v>23</v>
      </c>
      <c r="I130" s="1">
        <f t="shared" si="461"/>
        <v>11</v>
      </c>
      <c r="J130" s="1">
        <f t="shared" si="462"/>
        <v>43</v>
      </c>
      <c r="K130" s="1">
        <f t="shared" si="463"/>
        <v>51</v>
      </c>
      <c r="L130" s="3">
        <f t="shared" si="464"/>
        <v>2023</v>
      </c>
      <c r="M130" s="1">
        <f t="shared" si="465"/>
        <v>2</v>
      </c>
      <c r="N130" s="1">
        <f t="shared" si="466"/>
        <v>23</v>
      </c>
      <c r="O130" s="1">
        <f t="shared" si="467"/>
        <v>11</v>
      </c>
      <c r="P130" s="1">
        <f t="shared" si="468"/>
        <v>26</v>
      </c>
      <c r="Q130" s="2">
        <f t="shared" si="469"/>
        <v>51</v>
      </c>
      <c r="R130" s="100">
        <f t="shared" si="474"/>
        <v>1</v>
      </c>
      <c r="S130" s="100">
        <f t="shared" si="475"/>
        <v>4</v>
      </c>
      <c r="T130" s="100">
        <f t="shared" si="476"/>
        <v>2003</v>
      </c>
      <c r="U130" s="100">
        <f t="shared" si="477"/>
        <v>1</v>
      </c>
      <c r="V130" s="100">
        <f>V127</f>
        <v>20</v>
      </c>
      <c r="W130" s="100">
        <f t="shared" si="478"/>
        <v>2</v>
      </c>
      <c r="X130" s="99">
        <f t="shared" si="479"/>
        <v>1</v>
      </c>
      <c r="Y130" s="101">
        <v>1</v>
      </c>
      <c r="Z130" s="100">
        <f>IF('Raw_Data_pt1.1'!AF132 = "", "", 'Raw_Data_pt1.1'!AF132)</f>
        <v>32</v>
      </c>
      <c r="AA130" s="100">
        <f>IF('Raw_Data_pt1.1'!AG132 = "", "", 'Raw_Data_pt1.1'!AG132)</f>
        <v>126</v>
      </c>
      <c r="AB130" s="100">
        <f>IF('Raw_Data_pt1.1'!AH132 = "", "", 'Raw_Data_pt1.1'!AH132)</f>
        <v>155</v>
      </c>
      <c r="AC130" s="99">
        <f>IF('Raw_Data_pt1.1'!AI132 = "", "", 'Raw_Data_pt1.1'!AI132)</f>
        <v>0.64</v>
      </c>
      <c r="AD130" s="100">
        <f>IF('Raw_Data_pt1.1'!AL132 = "", "", 'Raw_Data_pt1.1'!AL132)</f>
        <v>48.7</v>
      </c>
      <c r="AE130" s="99">
        <f>IF('Raw_Data_pt1.1'!AM132 = "", "", 'Raw_Data_pt1.1'!AM132)</f>
        <v>12.5</v>
      </c>
      <c r="AF130" s="100">
        <f>IF('Raw_Data_pt1.1'!AN132 = "", "", 'Raw_Data_pt1.1'!AN132)</f>
        <v>31</v>
      </c>
      <c r="AG130" s="100">
        <f>IF('Raw_Data_pt1.1'!AO132 = "", "", 'Raw_Data_pt1.1'!AO132)</f>
        <v>130</v>
      </c>
      <c r="AH130" s="100">
        <f>IF('Raw_Data_pt1.1'!AP132 = "", "", 'Raw_Data_pt1.1'!AP132)</f>
        <v>155</v>
      </c>
      <c r="AI130" s="99">
        <f>IF('Raw_Data_pt1.1'!AQ132 = "", "", 'Raw_Data_pt1.1'!AQ132)</f>
        <v>0.62958999999999998</v>
      </c>
      <c r="AJ130" s="100">
        <f>IF('Raw_Data_pt1.1'!AT132 = "", "", 'Raw_Data_pt1.1'!AT132)</f>
        <v>49.5</v>
      </c>
      <c r="AK130" s="99">
        <f>IF('Raw_Data_pt1.1'!AU132 = "", "", 'Raw_Data_pt1.1'!AU132)</f>
        <v>11.3</v>
      </c>
      <c r="AL130" s="100" t="str">
        <f>IF('Raw_Data_pt1.1'!AV132 = "", "", 'Raw_Data_pt1.1'!AV132)</f>
        <v/>
      </c>
      <c r="AM130" s="100" t="str">
        <f>IF('Raw_Data_pt1.1'!AW132 = "", "", 'Raw_Data_pt1.1'!AW132)</f>
        <v/>
      </c>
      <c r="AN130" s="100" t="str">
        <f>IF('Raw_Data_pt1.1'!AX132 = "", "", 'Raw_Data_pt1.1'!AX132)</f>
        <v/>
      </c>
      <c r="AO130" s="99" t="str">
        <f>IF('Raw_Data_pt1.1'!AY132 = "", "", 'Raw_Data_pt1.1'!AY132)</f>
        <v/>
      </c>
      <c r="AP130" s="100">
        <f>IF('Raw_Data_pt1.1'!BB132 = "", "", 'Raw_Data_pt1.1'!BB132)</f>
        <v>50.4</v>
      </c>
      <c r="AQ130" s="100">
        <f>IF('Raw_Data_pt1.1'!BC132 = "", "", 'Raw_Data_pt1.1'!BC132)</f>
        <v>10.199999999999999</v>
      </c>
      <c r="AR130" s="102">
        <f>IF('Raw_Data_pt1.1'!BR132 = "", "", 'Raw_Data_pt1.1'!BR132)</f>
        <v>19</v>
      </c>
      <c r="AS130" s="99">
        <f>IF('Raw_Data_pt1.1'!BS132 = "", "", 'Raw_Data_pt1.1'!BS132)</f>
        <v>64</v>
      </c>
      <c r="AT130" s="100">
        <f>IF('Raw_Data_pt1.1'!CA132 = "", "", 'Raw_Data_pt1.1'!CA132)</f>
        <v>17</v>
      </c>
      <c r="AU130" s="99">
        <f>IF('Raw_Data_pt1.1'!CB132 = "", "", 'Raw_Data_pt1.1'!CB132)</f>
        <v>64</v>
      </c>
      <c r="AV130" s="100" t="str">
        <f>IF('Raw_Data_pt1.1'!CJ132 = "", "", 'Raw_Data_pt1.1'!CJ132)</f>
        <v/>
      </c>
      <c r="AW130" s="99" t="str">
        <f>IF('Raw_Data_pt1.1'!CK132 = "", "", 'Raw_Data_pt1.1'!CK132)</f>
        <v/>
      </c>
      <c r="AX130" s="100">
        <f>IF('Raw_Data_pt1.1'!BV132 = "", "", 'Raw_Data_pt1.1'!BV132)</f>
        <v>307</v>
      </c>
      <c r="AY130" s="100">
        <f>IF('Raw_Data_pt1.1'!CE132 = "", "", 'Raw_Data_pt1.1'!CE132)</f>
        <v>573</v>
      </c>
      <c r="AZ130" s="100">
        <f>IF('Raw_Data_pt1.1'!CN132 = "", "", 'Raw_Data_pt1.1'!CN132)</f>
        <v>412</v>
      </c>
      <c r="BA130" s="100">
        <f t="shared" ref="BA130:BA193" si="480">AR130/AS130</f>
        <v>0.296875</v>
      </c>
      <c r="BB130" s="100">
        <f t="shared" ref="BB130:BB193" si="481">AT130/AU130</f>
        <v>0.265625</v>
      </c>
      <c r="BC130" s="99" t="e">
        <f t="shared" si="274"/>
        <v>#VALUE!</v>
      </c>
    </row>
    <row r="131" spans="1:55" s="92" customFormat="1">
      <c r="A131" s="95">
        <f t="shared" si="470"/>
        <v>26</v>
      </c>
      <c r="B131" s="126" t="str">
        <f>B130</f>
        <v>BBC</v>
      </c>
      <c r="C131" s="96">
        <f t="shared" si="471"/>
        <v>1</v>
      </c>
      <c r="D131" s="95">
        <f t="shared" si="472"/>
        <v>1</v>
      </c>
      <c r="E131" s="97">
        <f t="shared" si="473"/>
        <v>1.1000000000000001</v>
      </c>
      <c r="F131" s="6">
        <f t="shared" si="473"/>
        <v>2023</v>
      </c>
      <c r="G131" s="5">
        <f t="shared" si="459"/>
        <v>2</v>
      </c>
      <c r="H131" s="5">
        <f t="shared" si="460"/>
        <v>23</v>
      </c>
      <c r="I131" s="5">
        <f t="shared" si="461"/>
        <v>11</v>
      </c>
      <c r="J131" s="5">
        <f t="shared" si="462"/>
        <v>43</v>
      </c>
      <c r="K131" s="5">
        <f t="shared" si="463"/>
        <v>51</v>
      </c>
      <c r="L131" s="6">
        <f t="shared" si="464"/>
        <v>2023</v>
      </c>
      <c r="M131" s="5">
        <f t="shared" si="465"/>
        <v>2</v>
      </c>
      <c r="N131" s="5">
        <f t="shared" si="466"/>
        <v>23</v>
      </c>
      <c r="O131" s="5">
        <f t="shared" si="467"/>
        <v>11</v>
      </c>
      <c r="P131" s="5">
        <f t="shared" si="468"/>
        <v>26</v>
      </c>
      <c r="Q131" s="4">
        <f t="shared" si="469"/>
        <v>51</v>
      </c>
      <c r="R131" s="96">
        <f t="shared" si="474"/>
        <v>1</v>
      </c>
      <c r="S131" s="96">
        <f t="shared" si="475"/>
        <v>4</v>
      </c>
      <c r="T131" s="96">
        <f t="shared" si="476"/>
        <v>2003</v>
      </c>
      <c r="U131" s="96">
        <f t="shared" si="477"/>
        <v>1</v>
      </c>
      <c r="V131" s="125">
        <f>V127</f>
        <v>20</v>
      </c>
      <c r="W131" s="96">
        <f t="shared" si="478"/>
        <v>2</v>
      </c>
      <c r="X131" s="95">
        <f t="shared" si="479"/>
        <v>1</v>
      </c>
      <c r="Y131" s="97">
        <v>1</v>
      </c>
      <c r="Z131" s="96">
        <f>IF('Raw_Data_pt1.1'!AF133 = "", "", 'Raw_Data_pt1.1'!AF133)</f>
        <v>31</v>
      </c>
      <c r="AA131" s="96">
        <f>IF('Raw_Data_pt1.1'!AG133 = "", "", 'Raw_Data_pt1.1'!AG133)</f>
        <v>130</v>
      </c>
      <c r="AB131" s="96">
        <f>IF('Raw_Data_pt1.1'!AH133 = "", "", 'Raw_Data_pt1.1'!AH133)</f>
        <v>169</v>
      </c>
      <c r="AC131" s="95">
        <f>IF('Raw_Data_pt1.1'!AI133 = "", "", 'Raw_Data_pt1.1'!AI133)</f>
        <v>0.62734999999999996</v>
      </c>
      <c r="AD131" s="96">
        <f>IF('Raw_Data_pt1.1'!AL133 = "", "", 'Raw_Data_pt1.1'!AL133)</f>
        <v>49</v>
      </c>
      <c r="AE131" s="95">
        <f>IF('Raw_Data_pt1.1'!AM133 = "", "", 'Raw_Data_pt1.1'!AM133)</f>
        <v>12.2</v>
      </c>
      <c r="AF131" s="96">
        <f>IF('Raw_Data_pt1.1'!AN133 = "", "", 'Raw_Data_pt1.1'!AN133)</f>
        <v>31</v>
      </c>
      <c r="AG131" s="96">
        <f>IF('Raw_Data_pt1.1'!AO133 = "", "", 'Raw_Data_pt1.1'!AO133)</f>
        <v>130</v>
      </c>
      <c r="AH131" s="96">
        <f>IF('Raw_Data_pt1.1'!AP133 = "", "", 'Raw_Data_pt1.1'!AP133)</f>
        <v>162</v>
      </c>
      <c r="AI131" s="95">
        <f>IF('Raw_Data_pt1.1'!AQ133 = "", "", 'Raw_Data_pt1.1'!AQ133)</f>
        <v>0.62792000000000003</v>
      </c>
      <c r="AJ131" s="96">
        <f>IF('Raw_Data_pt1.1'!AT133 = "", "", 'Raw_Data_pt1.1'!AT133)</f>
        <v>49.5</v>
      </c>
      <c r="AK131" s="95">
        <f>IF('Raw_Data_pt1.1'!AU133 = "", "", 'Raw_Data_pt1.1'!AU133)</f>
        <v>11.1</v>
      </c>
      <c r="AL131" s="96" t="str">
        <f>IF('Raw_Data_pt1.1'!AV133 = "", "", 'Raw_Data_pt1.1'!AV133)</f>
        <v/>
      </c>
      <c r="AM131" s="96" t="str">
        <f>IF('Raw_Data_pt1.1'!AW133 = "", "", 'Raw_Data_pt1.1'!AW133)</f>
        <v/>
      </c>
      <c r="AN131" s="96" t="str">
        <f>IF('Raw_Data_pt1.1'!AX133 = "", "", 'Raw_Data_pt1.1'!AX133)</f>
        <v/>
      </c>
      <c r="AO131" s="95" t="str">
        <f>IF('Raw_Data_pt1.1'!AY133 = "", "", 'Raw_Data_pt1.1'!AY133)</f>
        <v/>
      </c>
      <c r="AP131" s="96">
        <f>IF('Raw_Data_pt1.1'!BB133 = "", "", 'Raw_Data_pt1.1'!BB133)</f>
        <v>51</v>
      </c>
      <c r="AQ131" s="96">
        <f>IF('Raw_Data_pt1.1'!BC133 = "", "", 'Raw_Data_pt1.1'!BC133)</f>
        <v>10.1</v>
      </c>
      <c r="AR131" s="98">
        <f>IF('Raw_Data_pt1.1'!BR133 = "", "", 'Raw_Data_pt1.1'!BR133)</f>
        <v>15</v>
      </c>
      <c r="AS131" s="95">
        <f>IF('Raw_Data_pt1.1'!BS133 = "", "", 'Raw_Data_pt1.1'!BS133)</f>
        <v>64</v>
      </c>
      <c r="AT131" s="96">
        <f>IF('Raw_Data_pt1.1'!CA133 = "", "", 'Raw_Data_pt1.1'!CA133)</f>
        <v>16</v>
      </c>
      <c r="AU131" s="95">
        <f>IF('Raw_Data_pt1.1'!CB133 = "", "", 'Raw_Data_pt1.1'!CB133)</f>
        <v>64</v>
      </c>
      <c r="AV131" s="96" t="str">
        <f>IF('Raw_Data_pt1.1'!CJ133 = "", "", 'Raw_Data_pt1.1'!CJ133)</f>
        <v/>
      </c>
      <c r="AW131" s="95" t="str">
        <f>IF('Raw_Data_pt1.1'!CK133 = "", "", 'Raw_Data_pt1.1'!CK133)</f>
        <v/>
      </c>
      <c r="AX131" s="96">
        <f>IF('Raw_Data_pt1.1'!BV133 = "", "", 'Raw_Data_pt1.1'!BV133)</f>
        <v>332</v>
      </c>
      <c r="AY131" s="96">
        <f>IF('Raw_Data_pt1.1'!CE133 = "", "", 'Raw_Data_pt1.1'!CE133)</f>
        <v>466</v>
      </c>
      <c r="AZ131" s="96">
        <f>IF('Raw_Data_pt1.1'!CN133 = "", "", 'Raw_Data_pt1.1'!CN133)</f>
        <v>412</v>
      </c>
      <c r="BA131" s="96">
        <f t="shared" si="480"/>
        <v>0.234375</v>
      </c>
      <c r="BB131" s="96">
        <f t="shared" si="481"/>
        <v>0.25</v>
      </c>
      <c r="BC131" s="95" t="e">
        <f t="shared" ref="BC131:BC194" si="482">AV131/AW131</f>
        <v>#VALUE!</v>
      </c>
    </row>
    <row r="132" spans="1:55">
      <c r="A132" s="99">
        <f>'Raw_Data_pt1.1'!A134</f>
        <v>27</v>
      </c>
      <c r="B132" s="127" t="str">
        <f>'Raw_Data_pt1.1'!B134</f>
        <v>BBD</v>
      </c>
      <c r="C132" s="100">
        <f>IF('Raw_Data_pt1.1'!D134 = "",0, IF('Raw_Data_pt1.1'!D134 = "Y", 1, 0))</f>
        <v>1</v>
      </c>
      <c r="D132" s="99">
        <f>IF('Raw_Data_pt1.1'!E134 = "", 0, IF('Raw_Data_pt1.1'!E134 = "Y", 1, 0))</f>
        <v>1</v>
      </c>
      <c r="E132" s="101">
        <v>1.1000000000000001</v>
      </c>
      <c r="F132" s="69">
        <f>'Raw_Data_pt1.1'!F134</f>
        <v>2023</v>
      </c>
      <c r="G132" s="26">
        <f>'Raw_Data_pt1.1'!G134</f>
        <v>2</v>
      </c>
      <c r="H132" s="26">
        <f>'Raw_Data_pt1.1'!H134</f>
        <v>23</v>
      </c>
      <c r="I132" s="26">
        <f>'Raw_Data_pt1.1'!I134</f>
        <v>14</v>
      </c>
      <c r="J132" s="26">
        <f>'Raw_Data_pt1.1'!J134</f>
        <v>1</v>
      </c>
      <c r="K132" s="26">
        <f>'Raw_Data_pt1.1'!K134</f>
        <v>2</v>
      </c>
      <c r="L132" s="69">
        <f>'Raw_Data_pt1.1'!L134</f>
        <v>2023</v>
      </c>
      <c r="M132" s="26">
        <f>'Raw_Data_pt1.1'!M134</f>
        <v>2</v>
      </c>
      <c r="N132" s="26">
        <f>'Raw_Data_pt1.1'!N134</f>
        <v>23</v>
      </c>
      <c r="O132" s="26">
        <f>'Raw_Data_pt1.1'!O134</f>
        <v>13</v>
      </c>
      <c r="P132" s="26">
        <f>'Raw_Data_pt1.1'!P134</f>
        <v>50</v>
      </c>
      <c r="Q132" s="25">
        <f>'Raw_Data_pt1.1'!Q134</f>
        <v>11</v>
      </c>
      <c r="R132" s="100">
        <f>IF('Raw_Data_pt1.1'!R134 = "", 0, 'Raw_Data_pt1.1'!R134)</f>
        <v>4</v>
      </c>
      <c r="S132" s="100">
        <f>IF(R132 = "",0, VLOOKUP(R132, Key!$A$23:$D$35, 4, FALSE))</f>
        <v>1</v>
      </c>
      <c r="T132" s="100">
        <f>IF('Raw_Data_pt1.1'!S134 = "", 0, 'Raw_Data_pt1.1'!S134)</f>
        <v>2001</v>
      </c>
      <c r="U132" s="100">
        <f>IF('Raw_Data_pt1.1'!U134 = "", 0, IF('Raw_Data_pt1.1'!U134 = "F", 1, IF('Raw_Data_pt1.1'!U134 = "M", 2, 3)))</f>
        <v>1</v>
      </c>
      <c r="V132" s="100">
        <f>IF(L132=0,0,IF(M132&gt;R132,L132-T132,L132-T132-1))</f>
        <v>21</v>
      </c>
      <c r="W132" s="100">
        <f>IF('Raw_Data_pt1.1'!Y134 = "", 0, VLOOKUP('Raw_Data_pt1.1'!Y134, Key!$A$2:$C$20, 3, TRUE))</f>
        <v>3</v>
      </c>
      <c r="X132" s="99">
        <f>IF('Raw_Data_pt1.1'!AC134 = "", 0, IF('Raw_Data_pt1.1'!AC134 = "P", 1, 0))</f>
        <v>1</v>
      </c>
      <c r="Y132" s="101">
        <v>1</v>
      </c>
      <c r="Z132" s="100">
        <f>IF('Raw_Data_pt1.1'!AF134 = "", "", 'Raw_Data_pt1.1'!AF134)</f>
        <v>30</v>
      </c>
      <c r="AA132" s="100">
        <f>IF('Raw_Data_pt1.1'!AG134 = "", "", 'Raw_Data_pt1.1'!AG134)</f>
        <v>140</v>
      </c>
      <c r="AB132" s="100">
        <f>IF('Raw_Data_pt1.1'!AH134 = "", "", 'Raw_Data_pt1.1'!AH134)</f>
        <v>48</v>
      </c>
      <c r="AC132" s="99">
        <f>IF('Raw_Data_pt1.1'!AI134 = "", "", 'Raw_Data_pt1.1'!AI134)</f>
        <v>0.60048000000000001</v>
      </c>
      <c r="AD132" s="100">
        <f>IF('Raw_Data_pt1.1'!AL134 = "", "", 'Raw_Data_pt1.1'!AL134)</f>
        <v>46.7</v>
      </c>
      <c r="AE132" s="99">
        <f>IF('Raw_Data_pt1.1'!AM134 = "", "", 'Raw_Data_pt1.1'!AM134)</f>
        <v>12</v>
      </c>
      <c r="AF132" s="100">
        <f>IF('Raw_Data_pt1.1'!AN134 = "", "", 'Raw_Data_pt1.1'!AN134)</f>
        <v>34</v>
      </c>
      <c r="AG132" s="100">
        <f>IF('Raw_Data_pt1.1'!AO134 = "", "", 'Raw_Data_pt1.1'!AO134)</f>
        <v>114</v>
      </c>
      <c r="AH132" s="100">
        <f>IF('Raw_Data_pt1.1'!AP134 = "", "", 'Raw_Data_pt1.1'!AP134)</f>
        <v>168</v>
      </c>
      <c r="AI132" s="99">
        <f>IF('Raw_Data_pt1.1'!AQ134 = "", "", 'Raw_Data_pt1.1'!AQ134)</f>
        <v>0.67496</v>
      </c>
      <c r="AJ132" s="100">
        <f>IF('Raw_Data_pt1.1'!AT134 = "", "", 'Raw_Data_pt1.1'!AT134)</f>
        <v>47.2</v>
      </c>
      <c r="AK132" s="99">
        <f>IF('Raw_Data_pt1.1'!AU134 = "", "", 'Raw_Data_pt1.1'!AU134)</f>
        <v>9.4</v>
      </c>
      <c r="AL132" s="100">
        <f>IF('Raw_Data_pt1.1'!AV134 = "", "", 'Raw_Data_pt1.1'!AV134)</f>
        <v>34</v>
      </c>
      <c r="AM132" s="100">
        <f>IF('Raw_Data_pt1.1'!AW134 = "", "", 'Raw_Data_pt1.1'!AW134)</f>
        <v>115</v>
      </c>
      <c r="AN132" s="100">
        <f>IF('Raw_Data_pt1.1'!AX134 = "", "", 'Raw_Data_pt1.1'!AX134)</f>
        <v>47</v>
      </c>
      <c r="AO132" s="99">
        <f>IF('Raw_Data_pt1.1'!AY134 = "", "", 'Raw_Data_pt1.1'!AY134)</f>
        <v>0.67003999999999997</v>
      </c>
      <c r="AP132" s="100">
        <f>IF('Raw_Data_pt1.1'!BB134 = "", "", 'Raw_Data_pt1.1'!BB134)</f>
        <v>45.8</v>
      </c>
      <c r="AQ132" s="100">
        <f>IF('Raw_Data_pt1.1'!BC134 = "", "", 'Raw_Data_pt1.1'!BC134)</f>
        <v>8.8000000000000007</v>
      </c>
      <c r="AR132" s="102">
        <f>IF('Raw_Data_pt1.1'!BR134 = "", "", 'Raw_Data_pt1.1'!BR134)</f>
        <v>40</v>
      </c>
      <c r="AS132" s="99">
        <f>IF('Raw_Data_pt1.1'!BS134 = "", "", 'Raw_Data_pt1.1'!BS134)</f>
        <v>128</v>
      </c>
      <c r="AT132" s="100">
        <f>IF('Raw_Data_pt1.1'!CA134 = "", "", 'Raw_Data_pt1.1'!CA134)</f>
        <v>40</v>
      </c>
      <c r="AU132" s="99">
        <f>IF('Raw_Data_pt1.1'!CB134 = "", "", 'Raw_Data_pt1.1'!CB134)</f>
        <v>128</v>
      </c>
      <c r="AV132" s="100">
        <f>IF('Raw_Data_pt1.1'!CJ134 = "", "", 'Raw_Data_pt1.1'!CJ134)</f>
        <v>34</v>
      </c>
      <c r="AW132" s="99">
        <f>IF('Raw_Data_pt1.1'!CK134 = "", "", 'Raw_Data_pt1.1'!CK134)</f>
        <v>128</v>
      </c>
      <c r="AX132" s="100">
        <f>IF('Raw_Data_pt1.1'!BV134 = "", "", 'Raw_Data_pt1.1'!BV134)</f>
        <v>447</v>
      </c>
      <c r="AY132" s="100">
        <f>IF('Raw_Data_pt1.1'!CE134 = "", "", 'Raw_Data_pt1.1'!CE134)</f>
        <v>532</v>
      </c>
      <c r="AZ132" s="100">
        <f>IF('Raw_Data_pt1.1'!CN134 = "", "", 'Raw_Data_pt1.1'!CN134)</f>
        <v>382</v>
      </c>
      <c r="BA132" s="100">
        <f t="shared" si="480"/>
        <v>0.3125</v>
      </c>
      <c r="BB132" s="100">
        <f t="shared" si="481"/>
        <v>0.3125</v>
      </c>
      <c r="BC132" s="99">
        <f t="shared" si="482"/>
        <v>0.265625</v>
      </c>
    </row>
    <row r="133" spans="1:55">
      <c r="A133" s="99">
        <f>A132</f>
        <v>27</v>
      </c>
      <c r="B133" s="127" t="str">
        <f>B132</f>
        <v>BBD</v>
      </c>
      <c r="C133" s="100">
        <f t="shared" ref="C133:X133" si="483">C132</f>
        <v>1</v>
      </c>
      <c r="D133" s="99">
        <f t="shared" si="483"/>
        <v>1</v>
      </c>
      <c r="E133" s="101">
        <f t="shared" si="483"/>
        <v>1.1000000000000001</v>
      </c>
      <c r="F133" s="3">
        <f>F132</f>
        <v>2023</v>
      </c>
      <c r="G133" s="1">
        <f t="shared" ref="G133:G136" si="484">G132</f>
        <v>2</v>
      </c>
      <c r="H133" s="1">
        <f t="shared" ref="H133:H136" si="485">H132</f>
        <v>23</v>
      </c>
      <c r="I133" s="1">
        <f t="shared" ref="I133:I136" si="486">I132</f>
        <v>14</v>
      </c>
      <c r="J133" s="1">
        <f t="shared" ref="J133:J136" si="487">J132</f>
        <v>1</v>
      </c>
      <c r="K133" s="1">
        <f t="shared" ref="K133:K136" si="488">K132</f>
        <v>2</v>
      </c>
      <c r="L133" s="3">
        <f t="shared" ref="L133:L136" si="489">L132</f>
        <v>2023</v>
      </c>
      <c r="M133" s="1">
        <f t="shared" ref="M133:M136" si="490">M132</f>
        <v>2</v>
      </c>
      <c r="N133" s="1">
        <f t="shared" ref="N133:N136" si="491">N132</f>
        <v>23</v>
      </c>
      <c r="O133" s="1">
        <f t="shared" ref="O133:O136" si="492">O132</f>
        <v>13</v>
      </c>
      <c r="P133" s="1">
        <f t="shared" ref="P133:P136" si="493">P132</f>
        <v>50</v>
      </c>
      <c r="Q133" s="2">
        <f t="shared" ref="Q133:Q136" si="494">Q132</f>
        <v>11</v>
      </c>
      <c r="R133" s="100">
        <f t="shared" si="483"/>
        <v>4</v>
      </c>
      <c r="S133" s="100">
        <f t="shared" si="483"/>
        <v>1</v>
      </c>
      <c r="T133" s="100">
        <f t="shared" si="483"/>
        <v>2001</v>
      </c>
      <c r="U133" s="100">
        <f t="shared" si="483"/>
        <v>1</v>
      </c>
      <c r="V133" s="100">
        <f>V132</f>
        <v>21</v>
      </c>
      <c r="W133" s="100">
        <f t="shared" si="483"/>
        <v>3</v>
      </c>
      <c r="X133" s="99">
        <f t="shared" si="483"/>
        <v>1</v>
      </c>
      <c r="Y133" s="101">
        <v>1</v>
      </c>
      <c r="Z133" s="100">
        <f>IF('Raw_Data_pt1.1'!AF135 = "", "", 'Raw_Data_pt1.1'!AF135)</f>
        <v>29</v>
      </c>
      <c r="AA133" s="100">
        <f>IF('Raw_Data_pt1.1'!AG135 = "", "", 'Raw_Data_pt1.1'!AG135)</f>
        <v>145</v>
      </c>
      <c r="AB133" s="100">
        <f>IF('Raw_Data_pt1.1'!AH135 = "", "", 'Raw_Data_pt1.1'!AH135)</f>
        <v>92</v>
      </c>
      <c r="AC133" s="99">
        <f>IF('Raw_Data_pt1.1'!AI135 = "", "", 'Raw_Data_pt1.1'!AI135)</f>
        <v>0.58584000000000003</v>
      </c>
      <c r="AD133" s="100">
        <f>IF('Raw_Data_pt1.1'!AL135 = "", "", 'Raw_Data_pt1.1'!AL135)</f>
        <v>46.7</v>
      </c>
      <c r="AE133" s="99">
        <f>IF('Raw_Data_pt1.1'!AM135 = "", "", 'Raw_Data_pt1.1'!AM135)</f>
        <v>10.199999999999999</v>
      </c>
      <c r="AF133" s="100">
        <f>IF('Raw_Data_pt1.1'!AN135 = "", "", 'Raw_Data_pt1.1'!AN135)</f>
        <v>32</v>
      </c>
      <c r="AG133" s="100">
        <f>IF('Raw_Data_pt1.1'!AO135 = "", "", 'Raw_Data_pt1.1'!AO135)</f>
        <v>126</v>
      </c>
      <c r="AH133" s="100">
        <f>IF('Raw_Data_pt1.1'!AP135 = "", "", 'Raw_Data_pt1.1'!AP135)</f>
        <v>142</v>
      </c>
      <c r="AI133" s="99">
        <f>IF('Raw_Data_pt1.1'!AQ135 = "", "", 'Raw_Data_pt1.1'!AQ135)</f>
        <v>0.64044000000000001</v>
      </c>
      <c r="AJ133" s="100">
        <f>IF('Raw_Data_pt1.1'!AT135 = "", "", 'Raw_Data_pt1.1'!AT135)</f>
        <v>49.2</v>
      </c>
      <c r="AK133" s="99">
        <f>IF('Raw_Data_pt1.1'!AU135 = "", "", 'Raw_Data_pt1.1'!AU135)</f>
        <v>7.9</v>
      </c>
      <c r="AL133" s="100">
        <f>IF('Raw_Data_pt1.1'!AV135 = "", "", 'Raw_Data_pt1.1'!AV135)</f>
        <v>31</v>
      </c>
      <c r="AM133" s="100">
        <f>IF('Raw_Data_pt1.1'!AW135 = "", "", 'Raw_Data_pt1.1'!AW135)</f>
        <v>132</v>
      </c>
      <c r="AN133" s="100">
        <f>IF('Raw_Data_pt1.1'!AX135 = "", "", 'Raw_Data_pt1.1'!AX135)</f>
        <v>39</v>
      </c>
      <c r="AO133" s="99">
        <f>IF('Raw_Data_pt1.1'!AY135 = "", "", 'Raw_Data_pt1.1'!AY135)</f>
        <v>0.62324000000000002</v>
      </c>
      <c r="AP133" s="100">
        <f>IF('Raw_Data_pt1.1'!BB135 = "", "", 'Raw_Data_pt1.1'!BB135)</f>
        <v>49.8</v>
      </c>
      <c r="AQ133" s="100">
        <f>IF('Raw_Data_pt1.1'!BC135 = "", "", 'Raw_Data_pt1.1'!BC135)</f>
        <v>9.4</v>
      </c>
      <c r="AR133" s="102">
        <f>IF('Raw_Data_pt1.1'!BR135 = "", "", 'Raw_Data_pt1.1'!BR135)</f>
        <v>20</v>
      </c>
      <c r="AS133" s="99">
        <f>IF('Raw_Data_pt1.1'!BS135 = "", "", 'Raw_Data_pt1.1'!BS135)</f>
        <v>128</v>
      </c>
      <c r="AT133" s="100">
        <f>IF('Raw_Data_pt1.1'!CA135 = "", "", 'Raw_Data_pt1.1'!CA135)</f>
        <v>26</v>
      </c>
      <c r="AU133" s="99">
        <f>IF('Raw_Data_pt1.1'!CB135 = "", "", 'Raw_Data_pt1.1'!CB135)</f>
        <v>128</v>
      </c>
      <c r="AV133" s="100">
        <f>IF('Raw_Data_pt1.1'!CJ135 = "", "", 'Raw_Data_pt1.1'!CJ135)</f>
        <v>20</v>
      </c>
      <c r="AW133" s="99">
        <f>IF('Raw_Data_pt1.1'!CK135 = "", "", 'Raw_Data_pt1.1'!CK135)</f>
        <v>128</v>
      </c>
      <c r="AX133" s="100">
        <f>IF('Raw_Data_pt1.1'!BV135 = "", "", 'Raw_Data_pt1.1'!BV135)</f>
        <v>557</v>
      </c>
      <c r="AY133" s="100">
        <f>IF('Raw_Data_pt1.1'!CE135 = "", "", 'Raw_Data_pt1.1'!CE135)</f>
        <v>582</v>
      </c>
      <c r="AZ133" s="100">
        <f>IF('Raw_Data_pt1.1'!CN135 = "", "", 'Raw_Data_pt1.1'!CN135)</f>
        <v>432</v>
      </c>
      <c r="BA133" s="100">
        <f t="shared" si="480"/>
        <v>0.15625</v>
      </c>
      <c r="BB133" s="100">
        <f t="shared" si="481"/>
        <v>0.203125</v>
      </c>
      <c r="BC133" s="99">
        <f t="shared" si="482"/>
        <v>0.15625</v>
      </c>
    </row>
    <row r="134" spans="1:55">
      <c r="A134" s="99">
        <f t="shared" ref="A134:A136" si="495">A133</f>
        <v>27</v>
      </c>
      <c r="B134" s="127" t="str">
        <f>B133</f>
        <v>BBD</v>
      </c>
      <c r="C134" s="100">
        <f t="shared" ref="C134:C136" si="496">C133</f>
        <v>1</v>
      </c>
      <c r="D134" s="99">
        <f t="shared" ref="D134:D136" si="497">D133</f>
        <v>1</v>
      </c>
      <c r="E134" s="101">
        <f t="shared" ref="E134:F136" si="498">E133</f>
        <v>1.1000000000000001</v>
      </c>
      <c r="F134" s="3">
        <f t="shared" si="498"/>
        <v>2023</v>
      </c>
      <c r="G134" s="1">
        <f t="shared" si="484"/>
        <v>2</v>
      </c>
      <c r="H134" s="1">
        <f t="shared" si="485"/>
        <v>23</v>
      </c>
      <c r="I134" s="1">
        <f t="shared" si="486"/>
        <v>14</v>
      </c>
      <c r="J134" s="1">
        <f t="shared" si="487"/>
        <v>1</v>
      </c>
      <c r="K134" s="1">
        <f t="shared" si="488"/>
        <v>2</v>
      </c>
      <c r="L134" s="3">
        <f t="shared" si="489"/>
        <v>2023</v>
      </c>
      <c r="M134" s="1">
        <f t="shared" si="490"/>
        <v>2</v>
      </c>
      <c r="N134" s="1">
        <f t="shared" si="491"/>
        <v>23</v>
      </c>
      <c r="O134" s="1">
        <f t="shared" si="492"/>
        <v>13</v>
      </c>
      <c r="P134" s="1">
        <f t="shared" si="493"/>
        <v>50</v>
      </c>
      <c r="Q134" s="2">
        <f t="shared" si="494"/>
        <v>11</v>
      </c>
      <c r="R134" s="100">
        <f t="shared" ref="R134:R136" si="499">R133</f>
        <v>4</v>
      </c>
      <c r="S134" s="100">
        <f t="shared" ref="S134:S136" si="500">S133</f>
        <v>1</v>
      </c>
      <c r="T134" s="100">
        <f t="shared" ref="T134:T136" si="501">T133</f>
        <v>2001</v>
      </c>
      <c r="U134" s="100">
        <f t="shared" ref="U134:U136" si="502">U133</f>
        <v>1</v>
      </c>
      <c r="V134" s="100">
        <f>V132</f>
        <v>21</v>
      </c>
      <c r="W134" s="100">
        <f t="shared" ref="W134:W136" si="503">W133</f>
        <v>3</v>
      </c>
      <c r="X134" s="99">
        <f t="shared" ref="X134:X136" si="504">X133</f>
        <v>1</v>
      </c>
      <c r="Y134" s="101">
        <v>1</v>
      </c>
      <c r="Z134" s="100">
        <f>IF('Raw_Data_pt1.1'!AF136 = "", "", 'Raw_Data_pt1.1'!AF136)</f>
        <v>30</v>
      </c>
      <c r="AA134" s="100">
        <f>IF('Raw_Data_pt1.1'!AG136 = "", "", 'Raw_Data_pt1.1'!AG136)</f>
        <v>142</v>
      </c>
      <c r="AB134" s="100">
        <f>IF('Raw_Data_pt1.1'!AH136 = "", "", 'Raw_Data_pt1.1'!AH136)</f>
        <v>115</v>
      </c>
      <c r="AC134" s="99">
        <f>IF('Raw_Data_pt1.1'!AI136 = "", "", 'Raw_Data_pt1.1'!AI136)</f>
        <v>0.59321999999999997</v>
      </c>
      <c r="AD134" s="100">
        <f>IF('Raw_Data_pt1.1'!AL136 = "", "", 'Raw_Data_pt1.1'!AL136)</f>
        <v>51.5</v>
      </c>
      <c r="AE134" s="99">
        <f>IF('Raw_Data_pt1.1'!AM136 = "", "", 'Raw_Data_pt1.1'!AM136)</f>
        <v>8.1</v>
      </c>
      <c r="AF134" s="100">
        <f>IF('Raw_Data_pt1.1'!AN136 = "", "", 'Raw_Data_pt1.1'!AN136)</f>
        <v>32</v>
      </c>
      <c r="AG134" s="100">
        <f>IF('Raw_Data_pt1.1'!AO136 = "", "", 'Raw_Data_pt1.1'!AO136)</f>
        <v>126</v>
      </c>
      <c r="AH134" s="100">
        <f>IF('Raw_Data_pt1.1'!AP136 = "", "", 'Raw_Data_pt1.1'!AP136)</f>
        <v>179</v>
      </c>
      <c r="AI134" s="99">
        <f>IF('Raw_Data_pt1.1'!AQ136 = "", "", 'Raw_Data_pt1.1'!AQ136)</f>
        <v>0.64071</v>
      </c>
      <c r="AJ134" s="100">
        <f>IF('Raw_Data_pt1.1'!AT136 = "", "", 'Raw_Data_pt1.1'!AT136)</f>
        <v>51.5</v>
      </c>
      <c r="AK134" s="99">
        <f>IF('Raw_Data_pt1.1'!AU136 = "", "", 'Raw_Data_pt1.1'!AU136)</f>
        <v>7.8</v>
      </c>
      <c r="AL134" s="100">
        <f>IF('Raw_Data_pt1.1'!AV136 = "", "", 'Raw_Data_pt1.1'!AV136)</f>
        <v>33</v>
      </c>
      <c r="AM134" s="100">
        <f>IF('Raw_Data_pt1.1'!AW136 = "", "", 'Raw_Data_pt1.1'!AW136)</f>
        <v>119</v>
      </c>
      <c r="AN134" s="100">
        <f>IF('Raw_Data_pt1.1'!AX136 = "", "", 'Raw_Data_pt1.1'!AX136)</f>
        <v>50</v>
      </c>
      <c r="AO134" s="99">
        <f>IF('Raw_Data_pt1.1'!AY136 = "", "", 'Raw_Data_pt1.1'!AY136)</f>
        <v>0.65893999999999997</v>
      </c>
      <c r="AP134" s="100">
        <f>IF('Raw_Data_pt1.1'!BB136 = "", "", 'Raw_Data_pt1.1'!BB136)</f>
        <v>51.5</v>
      </c>
      <c r="AQ134" s="100">
        <f>IF('Raw_Data_pt1.1'!BC136 = "", "", 'Raw_Data_pt1.1'!BC136)</f>
        <v>8.3000000000000007</v>
      </c>
      <c r="AR134" s="102">
        <f>IF('Raw_Data_pt1.1'!BR136 = "", "", 'Raw_Data_pt1.1'!BR136)</f>
        <v>20</v>
      </c>
      <c r="AS134" s="99">
        <f>IF('Raw_Data_pt1.1'!BS136 = "", "", 'Raw_Data_pt1.1'!BS136)</f>
        <v>128</v>
      </c>
      <c r="AT134" s="100">
        <f>IF('Raw_Data_pt1.1'!CA136 = "", "", 'Raw_Data_pt1.1'!CA136)</f>
        <v>39</v>
      </c>
      <c r="AU134" s="99">
        <f>IF('Raw_Data_pt1.1'!CB136 = "", "", 'Raw_Data_pt1.1'!CB136)</f>
        <v>128</v>
      </c>
      <c r="AV134" s="100">
        <f>IF('Raw_Data_pt1.1'!CJ136 = "", "", 'Raw_Data_pt1.1'!CJ136)</f>
        <v>23</v>
      </c>
      <c r="AW134" s="99">
        <f>IF('Raw_Data_pt1.1'!CK136 = "", "", 'Raw_Data_pt1.1'!CK136)</f>
        <v>128</v>
      </c>
      <c r="AX134" s="100">
        <f>IF('Raw_Data_pt1.1'!BV136 = "", "", 'Raw_Data_pt1.1'!BV136)</f>
        <v>919</v>
      </c>
      <c r="AY134" s="100">
        <f>IF('Raw_Data_pt1.1'!CE136 = "", "", 'Raw_Data_pt1.1'!CE136)</f>
        <v>582</v>
      </c>
      <c r="AZ134" s="100">
        <f>IF('Raw_Data_pt1.1'!CN136 = "", "", 'Raw_Data_pt1.1'!CN136)</f>
        <v>457</v>
      </c>
      <c r="BA134" s="100">
        <f t="shared" si="480"/>
        <v>0.15625</v>
      </c>
      <c r="BB134" s="100">
        <f t="shared" si="481"/>
        <v>0.3046875</v>
      </c>
      <c r="BC134" s="99">
        <f t="shared" si="482"/>
        <v>0.1796875</v>
      </c>
    </row>
    <row r="135" spans="1:55">
      <c r="A135" s="99">
        <f t="shared" si="495"/>
        <v>27</v>
      </c>
      <c r="B135" s="127" t="str">
        <f>B134</f>
        <v>BBD</v>
      </c>
      <c r="C135" s="100">
        <f t="shared" si="496"/>
        <v>1</v>
      </c>
      <c r="D135" s="99">
        <f t="shared" si="497"/>
        <v>1</v>
      </c>
      <c r="E135" s="101">
        <f t="shared" si="498"/>
        <v>1.1000000000000001</v>
      </c>
      <c r="F135" s="3">
        <f t="shared" si="498"/>
        <v>2023</v>
      </c>
      <c r="G135" s="1">
        <f t="shared" si="484"/>
        <v>2</v>
      </c>
      <c r="H135" s="1">
        <f t="shared" si="485"/>
        <v>23</v>
      </c>
      <c r="I135" s="1">
        <f t="shared" si="486"/>
        <v>14</v>
      </c>
      <c r="J135" s="1">
        <f t="shared" si="487"/>
        <v>1</v>
      </c>
      <c r="K135" s="1">
        <f t="shared" si="488"/>
        <v>2</v>
      </c>
      <c r="L135" s="3">
        <f t="shared" si="489"/>
        <v>2023</v>
      </c>
      <c r="M135" s="1">
        <f t="shared" si="490"/>
        <v>2</v>
      </c>
      <c r="N135" s="1">
        <f t="shared" si="491"/>
        <v>23</v>
      </c>
      <c r="O135" s="1">
        <f t="shared" si="492"/>
        <v>13</v>
      </c>
      <c r="P135" s="1">
        <f t="shared" si="493"/>
        <v>50</v>
      </c>
      <c r="Q135" s="2">
        <f t="shared" si="494"/>
        <v>11</v>
      </c>
      <c r="R135" s="100">
        <f t="shared" si="499"/>
        <v>4</v>
      </c>
      <c r="S135" s="100">
        <f t="shared" si="500"/>
        <v>1</v>
      </c>
      <c r="T135" s="100">
        <f t="shared" si="501"/>
        <v>2001</v>
      </c>
      <c r="U135" s="100">
        <f t="shared" si="502"/>
        <v>1</v>
      </c>
      <c r="V135" s="100">
        <f>V132</f>
        <v>21</v>
      </c>
      <c r="W135" s="100">
        <f t="shared" si="503"/>
        <v>3</v>
      </c>
      <c r="X135" s="99">
        <f t="shared" si="504"/>
        <v>1</v>
      </c>
      <c r="Y135" s="101">
        <v>1</v>
      </c>
      <c r="Z135" s="100">
        <f>IF('Raw_Data_pt1.1'!AF137 = "", "", 'Raw_Data_pt1.1'!AF137)</f>
        <v>30</v>
      </c>
      <c r="AA135" s="100">
        <f>IF('Raw_Data_pt1.1'!AG137 = "", "", 'Raw_Data_pt1.1'!AG137)</f>
        <v>139</v>
      </c>
      <c r="AB135" s="100">
        <f>IF('Raw_Data_pt1.1'!AH137 = "", "", 'Raw_Data_pt1.1'!AH137)</f>
        <v>125</v>
      </c>
      <c r="AC135" s="99">
        <f>IF('Raw_Data_pt1.1'!AI137 = "", "", 'Raw_Data_pt1.1'!AI137)</f>
        <v>0.60392000000000001</v>
      </c>
      <c r="AD135" s="100">
        <f>IF('Raw_Data_pt1.1'!AL137 = "", "", 'Raw_Data_pt1.1'!AL137)</f>
        <v>46.4</v>
      </c>
      <c r="AE135" s="99">
        <f>IF('Raw_Data_pt1.1'!AM137 = "", "", 'Raw_Data_pt1.1'!AM137)</f>
        <v>11.3</v>
      </c>
      <c r="AF135" s="100">
        <f>IF('Raw_Data_pt1.1'!AN137 = "", "", 'Raw_Data_pt1.1'!AN137)</f>
        <v>32</v>
      </c>
      <c r="AG135" s="100">
        <f>IF('Raw_Data_pt1.1'!AO137 = "", "", 'Raw_Data_pt1.1'!AO137)</f>
        <v>128</v>
      </c>
      <c r="AH135" s="100">
        <f>IF('Raw_Data_pt1.1'!AP137 = "", "", 'Raw_Data_pt1.1'!AP137)</f>
        <v>91</v>
      </c>
      <c r="AI135" s="99">
        <f>IF('Raw_Data_pt1.1'!AQ137 = "", "", 'Raw_Data_pt1.1'!AQ137)</f>
        <v>0.63539000000000001</v>
      </c>
      <c r="AJ135" s="100">
        <f>IF('Raw_Data_pt1.1'!AT137 = "", "", 'Raw_Data_pt1.1'!AT137)</f>
        <v>49.5</v>
      </c>
      <c r="AK135" s="99">
        <f>IF('Raw_Data_pt1.1'!AU137 = "", "", 'Raw_Data_pt1.1'!AU137)</f>
        <v>15.5</v>
      </c>
      <c r="AL135" s="100">
        <f>IF('Raw_Data_pt1.1'!AV137 = "", "", 'Raw_Data_pt1.1'!AV137)</f>
        <v>32</v>
      </c>
      <c r="AM135" s="100">
        <f>IF('Raw_Data_pt1.1'!AW137 = "", "", 'Raw_Data_pt1.1'!AW137)</f>
        <v>126</v>
      </c>
      <c r="AN135" s="100">
        <f>IF('Raw_Data_pt1.1'!AX137 = "", "", 'Raw_Data_pt1.1'!AX137)</f>
        <v>39</v>
      </c>
      <c r="AO135" s="99">
        <f>IF('Raw_Data_pt1.1'!AY137 = "", "", 'Raw_Data_pt1.1'!AY137)</f>
        <v>0.64046000000000003</v>
      </c>
      <c r="AP135" s="100">
        <f>IF('Raw_Data_pt1.1'!BB137 = "", "", 'Raw_Data_pt1.1'!BB137)</f>
        <v>48.7</v>
      </c>
      <c r="AQ135" s="100">
        <f>IF('Raw_Data_pt1.1'!BC137 = "", "", 'Raw_Data_pt1.1'!BC137)</f>
        <v>6.7</v>
      </c>
      <c r="AR135" s="102">
        <f>IF('Raw_Data_pt1.1'!BR137 = "", "", 'Raw_Data_pt1.1'!BR137)</f>
        <v>29</v>
      </c>
      <c r="AS135" s="99">
        <f>IF('Raw_Data_pt1.1'!BS137 = "", "", 'Raw_Data_pt1.1'!BS137)</f>
        <v>128</v>
      </c>
      <c r="AT135" s="100">
        <f>IF('Raw_Data_pt1.1'!CA137 = "", "", 'Raw_Data_pt1.1'!CA137)</f>
        <v>29</v>
      </c>
      <c r="AU135" s="99">
        <f>IF('Raw_Data_pt1.1'!CB137 = "", "", 'Raw_Data_pt1.1'!CB137)</f>
        <v>128</v>
      </c>
      <c r="AV135" s="100">
        <f>IF('Raw_Data_pt1.1'!CJ137 = "", "", 'Raw_Data_pt1.1'!CJ137)</f>
        <v>39</v>
      </c>
      <c r="AW135" s="99">
        <f>IF('Raw_Data_pt1.1'!CK137 = "", "", 'Raw_Data_pt1.1'!CK137)</f>
        <v>128</v>
      </c>
      <c r="AX135" s="100">
        <f>IF('Raw_Data_pt1.1'!BV137 = "", "", 'Raw_Data_pt1.1'!BV137)</f>
        <v>1022</v>
      </c>
      <c r="AY135" s="100">
        <f>IF('Raw_Data_pt1.1'!CE137 = "", "", 'Raw_Data_pt1.1'!CE137)</f>
        <v>897</v>
      </c>
      <c r="AZ135" s="100">
        <f>IF('Raw_Data_pt1.1'!CN137 = "", "", 'Raw_Data_pt1.1'!CN137)</f>
        <v>432</v>
      </c>
      <c r="BA135" s="100">
        <f t="shared" si="480"/>
        <v>0.2265625</v>
      </c>
      <c r="BB135" s="100">
        <f t="shared" si="481"/>
        <v>0.2265625</v>
      </c>
      <c r="BC135" s="99">
        <f t="shared" si="482"/>
        <v>0.3046875</v>
      </c>
    </row>
    <row r="136" spans="1:55" s="92" customFormat="1">
      <c r="A136" s="95">
        <f t="shared" si="495"/>
        <v>27</v>
      </c>
      <c r="B136" s="126" t="str">
        <f>B135</f>
        <v>BBD</v>
      </c>
      <c r="C136" s="96">
        <f t="shared" si="496"/>
        <v>1</v>
      </c>
      <c r="D136" s="95">
        <f t="shared" si="497"/>
        <v>1</v>
      </c>
      <c r="E136" s="97">
        <f t="shared" si="498"/>
        <v>1.1000000000000001</v>
      </c>
      <c r="F136" s="6">
        <f t="shared" si="498"/>
        <v>2023</v>
      </c>
      <c r="G136" s="5">
        <f t="shared" si="484"/>
        <v>2</v>
      </c>
      <c r="H136" s="5">
        <f t="shared" si="485"/>
        <v>23</v>
      </c>
      <c r="I136" s="5">
        <f t="shared" si="486"/>
        <v>14</v>
      </c>
      <c r="J136" s="5">
        <f t="shared" si="487"/>
        <v>1</v>
      </c>
      <c r="K136" s="5">
        <f t="shared" si="488"/>
        <v>2</v>
      </c>
      <c r="L136" s="6">
        <f t="shared" si="489"/>
        <v>2023</v>
      </c>
      <c r="M136" s="5">
        <f t="shared" si="490"/>
        <v>2</v>
      </c>
      <c r="N136" s="5">
        <f t="shared" si="491"/>
        <v>23</v>
      </c>
      <c r="O136" s="5">
        <f t="shared" si="492"/>
        <v>13</v>
      </c>
      <c r="P136" s="5">
        <f t="shared" si="493"/>
        <v>50</v>
      </c>
      <c r="Q136" s="4">
        <f t="shared" si="494"/>
        <v>11</v>
      </c>
      <c r="R136" s="96">
        <f t="shared" si="499"/>
        <v>4</v>
      </c>
      <c r="S136" s="96">
        <f t="shared" si="500"/>
        <v>1</v>
      </c>
      <c r="T136" s="96">
        <f t="shared" si="501"/>
        <v>2001</v>
      </c>
      <c r="U136" s="96">
        <f t="shared" si="502"/>
        <v>1</v>
      </c>
      <c r="V136" s="125">
        <f>V132</f>
        <v>21</v>
      </c>
      <c r="W136" s="96">
        <f t="shared" si="503"/>
        <v>3</v>
      </c>
      <c r="X136" s="95">
        <f t="shared" si="504"/>
        <v>1</v>
      </c>
      <c r="Y136" s="97">
        <v>1</v>
      </c>
      <c r="Z136" s="96">
        <f>IF('Raw_Data_pt1.1'!AF138 = "", "", 'Raw_Data_pt1.1'!AF138)</f>
        <v>30</v>
      </c>
      <c r="AA136" s="96">
        <f>IF('Raw_Data_pt1.1'!AG138 = "", "", 'Raw_Data_pt1.1'!AG138)</f>
        <v>143</v>
      </c>
      <c r="AB136" s="96">
        <f>IF('Raw_Data_pt1.1'!AH138 = "", "", 'Raw_Data_pt1.1'!AH138)</f>
        <v>120</v>
      </c>
      <c r="AC136" s="95">
        <f>IF('Raw_Data_pt1.1'!AI138 = "", "", 'Raw_Data_pt1.1'!AI138)</f>
        <v>0.59023999999999999</v>
      </c>
      <c r="AD136" s="96">
        <f>IF('Raw_Data_pt1.1'!AL138 = "", "", 'Raw_Data_pt1.1'!AL138)</f>
        <v>51.2</v>
      </c>
      <c r="AE136" s="95">
        <f>IF('Raw_Data_pt1.1'!AM138 = "", "", 'Raw_Data_pt1.1'!AM138)</f>
        <v>8.1</v>
      </c>
      <c r="AF136" s="96">
        <f>IF('Raw_Data_pt1.1'!AN138 = "", "", 'Raw_Data_pt1.1'!AN138)</f>
        <v>31</v>
      </c>
      <c r="AG136" s="96">
        <f>IF('Raw_Data_pt1.1'!AO138 = "", "", 'Raw_Data_pt1.1'!AO138)</f>
        <v>133</v>
      </c>
      <c r="AH136" s="96">
        <f>IF('Raw_Data_pt1.1'!AP138 = "", "", 'Raw_Data_pt1.1'!AP138)</f>
        <v>93</v>
      </c>
      <c r="AI136" s="95">
        <f>IF('Raw_Data_pt1.1'!AQ138 = "", "", 'Raw_Data_pt1.1'!AQ138)</f>
        <v>0.62138000000000004</v>
      </c>
      <c r="AJ136" s="96">
        <f>IF('Raw_Data_pt1.1'!AT138 = "", "", 'Raw_Data_pt1.1'!AT138)</f>
        <v>53</v>
      </c>
      <c r="AK136" s="95">
        <f>IF('Raw_Data_pt1.1'!AU138 = "", "", 'Raw_Data_pt1.1'!AU138)</f>
        <v>9.4</v>
      </c>
      <c r="AL136" s="96">
        <f>IF('Raw_Data_pt1.1'!AV138 = "", "", 'Raw_Data_pt1.1'!AV138)</f>
        <v>31</v>
      </c>
      <c r="AM136" s="96">
        <f>IF('Raw_Data_pt1.1'!AW138 = "", "", 'Raw_Data_pt1.1'!AW138)</f>
        <v>135</v>
      </c>
      <c r="AN136" s="96">
        <f>IF('Raw_Data_pt1.1'!AX138 = "", "", 'Raw_Data_pt1.1'!AX138)</f>
        <v>95</v>
      </c>
      <c r="AO136" s="95">
        <f>IF('Raw_Data_pt1.1'!AY138 = "", "", 'Raw_Data_pt1.1'!AY138)</f>
        <v>0.61292999999999997</v>
      </c>
      <c r="AP136" s="96">
        <f>IF('Raw_Data_pt1.1'!BB138 = "", "", 'Raw_Data_pt1.1'!BB138)</f>
        <v>51</v>
      </c>
      <c r="AQ136" s="96">
        <f>IF('Raw_Data_pt1.1'!BC138 = "", "", 'Raw_Data_pt1.1'!BC138)</f>
        <v>8.5</v>
      </c>
      <c r="AR136" s="98">
        <f>IF('Raw_Data_pt1.1'!BR138 = "", "", 'Raw_Data_pt1.1'!BR138)</f>
        <v>31</v>
      </c>
      <c r="AS136" s="95">
        <f>IF('Raw_Data_pt1.1'!BS138 = "", "", 'Raw_Data_pt1.1'!BS138)</f>
        <v>128</v>
      </c>
      <c r="AT136" s="96">
        <f>IF('Raw_Data_pt1.1'!CA138 = "", "", 'Raw_Data_pt1.1'!CA138)</f>
        <v>31</v>
      </c>
      <c r="AU136" s="95">
        <f>IF('Raw_Data_pt1.1'!CB138 = "", "", 'Raw_Data_pt1.1'!CB138)</f>
        <v>128</v>
      </c>
      <c r="AV136" s="96">
        <f>IF('Raw_Data_pt1.1'!CJ138 = "", "", 'Raw_Data_pt1.1'!CJ138)</f>
        <v>27</v>
      </c>
      <c r="AW136" s="95">
        <f>IF('Raw_Data_pt1.1'!CK138 = "", "", 'Raw_Data_pt1.1'!CK138)</f>
        <v>128</v>
      </c>
      <c r="AX136" s="96">
        <f>IF('Raw_Data_pt1.1'!BV138 = "", "", 'Raw_Data_pt1.1'!BV138)</f>
        <v>907</v>
      </c>
      <c r="AY136" s="96">
        <f>IF('Raw_Data_pt1.1'!CE138 = "", "", 'Raw_Data_pt1.1'!CE138)</f>
        <v>1022</v>
      </c>
      <c r="AZ136" s="96">
        <f>IF('Raw_Data_pt1.1'!CN138 = "", "", 'Raw_Data_pt1.1'!CN138)</f>
        <v>457</v>
      </c>
      <c r="BA136" s="96">
        <f t="shared" si="480"/>
        <v>0.2421875</v>
      </c>
      <c r="BB136" s="96">
        <f t="shared" si="481"/>
        <v>0.2421875</v>
      </c>
      <c r="BC136" s="95">
        <f t="shared" si="482"/>
        <v>0.2109375</v>
      </c>
    </row>
    <row r="137" spans="1:55">
      <c r="A137" s="99">
        <f>'Raw_Data_pt1.1'!A139</f>
        <v>28</v>
      </c>
      <c r="B137" s="127" t="str">
        <f>'Raw_Data_pt1.1'!B139</f>
        <v>BBE</v>
      </c>
      <c r="C137" s="100">
        <f>IF('Raw_Data_pt1.1'!D139 = "",0, IF('Raw_Data_pt1.1'!D139 = "Y", 1, 0))</f>
        <v>1</v>
      </c>
      <c r="D137" s="99">
        <f>IF('Raw_Data_pt1.1'!E139 = "", 0, IF('Raw_Data_pt1.1'!E139 = "Y", 1, 0))</f>
        <v>1</v>
      </c>
      <c r="E137" s="101">
        <v>1.1000000000000001</v>
      </c>
      <c r="F137" s="69">
        <f>'Raw_Data_pt1.1'!F139</f>
        <v>2023</v>
      </c>
      <c r="G137" s="26">
        <f>'Raw_Data_pt1.1'!G139</f>
        <v>2</v>
      </c>
      <c r="H137" s="26">
        <f>'Raw_Data_pt1.1'!H139</f>
        <v>23</v>
      </c>
      <c r="I137" s="26">
        <f>'Raw_Data_pt1.1'!I139</f>
        <v>15</v>
      </c>
      <c r="J137" s="26">
        <f>'Raw_Data_pt1.1'!J139</f>
        <v>23</v>
      </c>
      <c r="K137" s="26">
        <f>'Raw_Data_pt1.1'!K139</f>
        <v>35</v>
      </c>
      <c r="L137" s="69">
        <f>'Raw_Data_pt1.1'!L139</f>
        <v>2023</v>
      </c>
      <c r="M137" s="26">
        <f>'Raw_Data_pt1.1'!M139</f>
        <v>2</v>
      </c>
      <c r="N137" s="26">
        <f>'Raw_Data_pt1.1'!N139</f>
        <v>23</v>
      </c>
      <c r="O137" s="26">
        <f>'Raw_Data_pt1.1'!O139</f>
        <v>15</v>
      </c>
      <c r="P137" s="26">
        <f>'Raw_Data_pt1.1'!P139</f>
        <v>10</v>
      </c>
      <c r="Q137" s="25">
        <f>'Raw_Data_pt1.1'!Q139</f>
        <v>20</v>
      </c>
      <c r="R137" s="100">
        <f>IF('Raw_Data_pt1.1'!R139 = "", 0, 'Raw_Data_pt1.1'!R139)</f>
        <v>4</v>
      </c>
      <c r="S137" s="100">
        <f>IF(R137 = "",0, VLOOKUP(R137, Key!$A$23:$D$35, 4, FALSE))</f>
        <v>1</v>
      </c>
      <c r="T137" s="100">
        <f>IF('Raw_Data_pt1.1'!S139 = "", 0, 'Raw_Data_pt1.1'!S139)</f>
        <v>1994</v>
      </c>
      <c r="U137" s="100">
        <f>IF('Raw_Data_pt1.1'!U139 = "", 0, IF('Raw_Data_pt1.1'!U139 = "F", 1, IF('Raw_Data_pt1.1'!U139 = "M", 2, 3)))</f>
        <v>2</v>
      </c>
      <c r="V137" s="100">
        <f>IF(L137=0,0,IF(M137&gt;R137,L137-T137,L137-T137-1))</f>
        <v>28</v>
      </c>
      <c r="W137" s="100">
        <f>IF('Raw_Data_pt1.1'!Y139 = "", 0, VLOOKUP('Raw_Data_pt1.1'!Y139, Key!$A$2:$C$20, 3, TRUE))</f>
        <v>3</v>
      </c>
      <c r="X137" s="99">
        <f>IF('Raw_Data_pt1.1'!AC139 = "", 0, IF('Raw_Data_pt1.1'!AC139 = "P", 1, 0))</f>
        <v>1</v>
      </c>
      <c r="Y137" s="101">
        <v>1</v>
      </c>
      <c r="Z137" s="100">
        <f>IF('Raw_Data_pt1.1'!AF139 = "", "", 'Raw_Data_pt1.1'!AF139)</f>
        <v>30</v>
      </c>
      <c r="AA137" s="100">
        <f>IF('Raw_Data_pt1.1'!AG139 = "", "", 'Raw_Data_pt1.1'!AG139)</f>
        <v>143</v>
      </c>
      <c r="AB137" s="100">
        <f>IF('Raw_Data_pt1.1'!AH139 = "", "", 'Raw_Data_pt1.1'!AH139)</f>
        <v>72</v>
      </c>
      <c r="AC137" s="99">
        <f>IF('Raw_Data_pt1.1'!AI139 = "", "", 'Raw_Data_pt1.1'!AI139)</f>
        <v>0.59265999999999996</v>
      </c>
      <c r="AD137" s="100">
        <f>IF('Raw_Data_pt1.1'!AL139 = "", "", 'Raw_Data_pt1.1'!AL139)</f>
        <v>47.2</v>
      </c>
      <c r="AE137" s="99">
        <f>IF('Raw_Data_pt1.1'!AM139 = "", "", 'Raw_Data_pt1.1'!AM139)</f>
        <v>15.9</v>
      </c>
      <c r="AF137" s="100">
        <f>IF('Raw_Data_pt1.1'!AN139 = "", "", 'Raw_Data_pt1.1'!AN139)</f>
        <v>30</v>
      </c>
      <c r="AG137" s="100">
        <f>IF('Raw_Data_pt1.1'!AO139 = "", "", 'Raw_Data_pt1.1'!AO139)</f>
        <v>137</v>
      </c>
      <c r="AH137" s="100">
        <f>IF('Raw_Data_pt1.1'!AP139 = "", "", 'Raw_Data_pt1.1'!AP139)</f>
        <v>97</v>
      </c>
      <c r="AI137" s="99">
        <f>IF('Raw_Data_pt1.1'!AQ139 = "", "", 'Raw_Data_pt1.1'!AQ139)</f>
        <v>0.60929</v>
      </c>
      <c r="AJ137" s="100">
        <f>IF('Raw_Data_pt1.1'!AT139 = "", "", 'Raw_Data_pt1.1'!AT139)</f>
        <v>44.4</v>
      </c>
      <c r="AK137" s="99">
        <f>IF('Raw_Data_pt1.1'!AU139 = "", "", 'Raw_Data_pt1.1'!AU139)</f>
        <v>10.199999999999999</v>
      </c>
      <c r="AL137" s="100">
        <f>IF('Raw_Data_pt1.1'!AV139 = "", "", 'Raw_Data_pt1.1'!AV139)</f>
        <v>31</v>
      </c>
      <c r="AM137" s="100">
        <f>IF('Raw_Data_pt1.1'!AW139 = "", "", 'Raw_Data_pt1.1'!AW139)</f>
        <v>135</v>
      </c>
      <c r="AN137" s="100">
        <f>IF('Raw_Data_pt1.1'!AX139 = "", "", 'Raw_Data_pt1.1'!AX139)</f>
        <v>111</v>
      </c>
      <c r="AO137" s="99">
        <f>IF('Raw_Data_pt1.1'!AY139 = "", "", 'Raw_Data_pt1.1'!AY139)</f>
        <v>0.61514000000000002</v>
      </c>
      <c r="AP137" s="100">
        <f>IF('Raw_Data_pt1.1'!BB139 = "", "", 'Raw_Data_pt1.1'!BB139)</f>
        <v>49.8</v>
      </c>
      <c r="AQ137" s="100">
        <f>IF('Raw_Data_pt1.1'!BC139 = "", "", 'Raw_Data_pt1.1'!BC139)</f>
        <v>9.9</v>
      </c>
      <c r="AR137" s="102">
        <f>IF('Raw_Data_pt1.1'!BR139 = "", "", 'Raw_Data_pt1.1'!BR139)</f>
        <v>40</v>
      </c>
      <c r="AS137" s="99">
        <f>IF('Raw_Data_pt1.1'!BS139 = "", "", 'Raw_Data_pt1.1'!BS139)</f>
        <v>128</v>
      </c>
      <c r="AT137" s="100">
        <f>IF('Raw_Data_pt1.1'!CA139 = "", "", 'Raw_Data_pt1.1'!CA139)</f>
        <v>35</v>
      </c>
      <c r="AU137" s="99">
        <f>IF('Raw_Data_pt1.1'!CB139 = "", "", 'Raw_Data_pt1.1'!CB139)</f>
        <v>128</v>
      </c>
      <c r="AV137" s="100">
        <f>IF('Raw_Data_pt1.1'!CJ139 = "", "", 'Raw_Data_pt1.1'!CJ139)</f>
        <v>40</v>
      </c>
      <c r="AW137" s="99">
        <f>IF('Raw_Data_pt1.1'!CK139 = "", "", 'Raw_Data_pt1.1'!CK139)</f>
        <v>128</v>
      </c>
      <c r="AX137" s="100">
        <f>IF('Raw_Data_pt1.1'!BV139 = "", "", 'Raw_Data_pt1.1'!BV139)</f>
        <v>304</v>
      </c>
      <c r="AY137" s="100">
        <f>IF('Raw_Data_pt1.1'!CE139 = "", "", 'Raw_Data_pt1.1'!CE139)</f>
        <v>282</v>
      </c>
      <c r="AZ137" s="100">
        <f>IF('Raw_Data_pt1.1'!CN139 = "", "", 'Raw_Data_pt1.1'!CN139)</f>
        <v>432</v>
      </c>
      <c r="BA137" s="100">
        <f t="shared" si="480"/>
        <v>0.3125</v>
      </c>
      <c r="BB137" s="100">
        <f t="shared" si="481"/>
        <v>0.2734375</v>
      </c>
      <c r="BC137" s="99">
        <f t="shared" si="482"/>
        <v>0.3125</v>
      </c>
    </row>
    <row r="138" spans="1:55">
      <c r="A138" s="99">
        <f>A137</f>
        <v>28</v>
      </c>
      <c r="B138" s="127" t="str">
        <f>B137</f>
        <v>BBE</v>
      </c>
      <c r="C138" s="100">
        <f t="shared" ref="C138:X138" si="505">C137</f>
        <v>1</v>
      </c>
      <c r="D138" s="99">
        <f t="shared" si="505"/>
        <v>1</v>
      </c>
      <c r="E138" s="101">
        <f t="shared" si="505"/>
        <v>1.1000000000000001</v>
      </c>
      <c r="F138" s="3">
        <f>F137</f>
        <v>2023</v>
      </c>
      <c r="G138" s="1">
        <f t="shared" ref="G138:G141" si="506">G137</f>
        <v>2</v>
      </c>
      <c r="H138" s="1">
        <f t="shared" ref="H138:H141" si="507">H137</f>
        <v>23</v>
      </c>
      <c r="I138" s="1">
        <f t="shared" ref="I138:I141" si="508">I137</f>
        <v>15</v>
      </c>
      <c r="J138" s="1">
        <f t="shared" ref="J138:J141" si="509">J137</f>
        <v>23</v>
      </c>
      <c r="K138" s="1">
        <f t="shared" ref="K138:K141" si="510">K137</f>
        <v>35</v>
      </c>
      <c r="L138" s="3">
        <f t="shared" ref="L138:L141" si="511">L137</f>
        <v>2023</v>
      </c>
      <c r="M138" s="1">
        <f t="shared" ref="M138:M141" si="512">M137</f>
        <v>2</v>
      </c>
      <c r="N138" s="1">
        <f t="shared" ref="N138:N141" si="513">N137</f>
        <v>23</v>
      </c>
      <c r="O138" s="1">
        <f t="shared" ref="O138:O141" si="514">O137</f>
        <v>15</v>
      </c>
      <c r="P138" s="1">
        <f t="shared" ref="P138:P141" si="515">P137</f>
        <v>10</v>
      </c>
      <c r="Q138" s="2">
        <f t="shared" ref="Q138:Q141" si="516">Q137</f>
        <v>20</v>
      </c>
      <c r="R138" s="100">
        <f t="shared" si="505"/>
        <v>4</v>
      </c>
      <c r="S138" s="100">
        <f t="shared" si="505"/>
        <v>1</v>
      </c>
      <c r="T138" s="100">
        <f t="shared" si="505"/>
        <v>1994</v>
      </c>
      <c r="U138" s="100">
        <f t="shared" si="505"/>
        <v>2</v>
      </c>
      <c r="V138" s="100">
        <f>V137</f>
        <v>28</v>
      </c>
      <c r="W138" s="100">
        <f t="shared" si="505"/>
        <v>3</v>
      </c>
      <c r="X138" s="99">
        <f t="shared" si="505"/>
        <v>1</v>
      </c>
      <c r="Y138" s="101">
        <v>1</v>
      </c>
      <c r="Z138" s="100">
        <f>IF('Raw_Data_pt1.1'!AF140 = "", "", 'Raw_Data_pt1.1'!AF140)</f>
        <v>30</v>
      </c>
      <c r="AA138" s="100">
        <f>IF('Raw_Data_pt1.1'!AG140 = "", "", 'Raw_Data_pt1.1'!AG140)</f>
        <v>140</v>
      </c>
      <c r="AB138" s="100">
        <f>IF('Raw_Data_pt1.1'!AH140 = "", "", 'Raw_Data_pt1.1'!AH140)</f>
        <v>100</v>
      </c>
      <c r="AC138" s="99">
        <f>IF('Raw_Data_pt1.1'!AI140 = "", "", 'Raw_Data_pt1.1'!AI140)</f>
        <v>0.59872000000000003</v>
      </c>
      <c r="AD138" s="100">
        <f>IF('Raw_Data_pt1.1'!AL140 = "", "", 'Raw_Data_pt1.1'!AL140)</f>
        <v>44.7</v>
      </c>
      <c r="AE138" s="99">
        <f>IF('Raw_Data_pt1.1'!AM140 = "", "", 'Raw_Data_pt1.1'!AM140)</f>
        <v>14.3</v>
      </c>
      <c r="AF138" s="100">
        <f>IF('Raw_Data_pt1.1'!AN140 = "", "", 'Raw_Data_pt1.1'!AN140)</f>
        <v>31</v>
      </c>
      <c r="AG138" s="100">
        <f>IF('Raw_Data_pt1.1'!AO140 = "", "", 'Raw_Data_pt1.1'!AO140)</f>
        <v>131</v>
      </c>
      <c r="AH138" s="100">
        <f>IF('Raw_Data_pt1.1'!AP140 = "", "", 'Raw_Data_pt1.1'!AP140)</f>
        <v>154</v>
      </c>
      <c r="AI138" s="99">
        <f>IF('Raw_Data_pt1.1'!AQ140 = "", "", 'Raw_Data_pt1.1'!AQ140)</f>
        <v>0.62538000000000005</v>
      </c>
      <c r="AJ138" s="100">
        <f>IF('Raw_Data_pt1.1'!AT140 = "", "", 'Raw_Data_pt1.1'!AT140)</f>
        <v>43.2</v>
      </c>
      <c r="AK138" s="99">
        <f>IF('Raw_Data_pt1.1'!AU140 = "", "", 'Raw_Data_pt1.1'!AU140)</f>
        <v>13.1</v>
      </c>
      <c r="AL138" s="100">
        <f>IF('Raw_Data_pt1.1'!AV140 = "", "", 'Raw_Data_pt1.1'!AV140)</f>
        <v>30</v>
      </c>
      <c r="AM138" s="100">
        <f>IF('Raw_Data_pt1.1'!AW140 = "", "", 'Raw_Data_pt1.1'!AW140)</f>
        <v>137</v>
      </c>
      <c r="AN138" s="100">
        <f>IF('Raw_Data_pt1.1'!AX140 = "", "", 'Raw_Data_pt1.1'!AX140)</f>
        <v>96</v>
      </c>
      <c r="AO138" s="99">
        <f>IF('Raw_Data_pt1.1'!AY140 = "", "", 'Raw_Data_pt1.1'!AY140)</f>
        <v>0.60802999999999996</v>
      </c>
      <c r="AP138" s="100">
        <f>IF('Raw_Data_pt1.1'!BB140 = "", "", 'Raw_Data_pt1.1'!BB140)</f>
        <v>45.8</v>
      </c>
      <c r="AQ138" s="100">
        <f>IF('Raw_Data_pt1.1'!BC140 = "", "", 'Raw_Data_pt1.1'!BC140)</f>
        <v>10.8</v>
      </c>
      <c r="AR138" s="102">
        <f>IF('Raw_Data_pt1.1'!BR140 = "", "", 'Raw_Data_pt1.1'!BR140)</f>
        <v>43</v>
      </c>
      <c r="AS138" s="99">
        <f>IF('Raw_Data_pt1.1'!BS140 = "", "", 'Raw_Data_pt1.1'!BS140)</f>
        <v>128</v>
      </c>
      <c r="AT138" s="100">
        <f>IF('Raw_Data_pt1.1'!CA140 = "", "", 'Raw_Data_pt1.1'!CA140)</f>
        <v>35</v>
      </c>
      <c r="AU138" s="99">
        <f>IF('Raw_Data_pt1.1'!CB140 = "", "", 'Raw_Data_pt1.1'!CB140)</f>
        <v>128</v>
      </c>
      <c r="AV138" s="100">
        <f>IF('Raw_Data_pt1.1'!CJ140 = "", "", 'Raw_Data_pt1.1'!CJ140)</f>
        <v>26</v>
      </c>
      <c r="AW138" s="99">
        <f>IF('Raw_Data_pt1.1'!CK140 = "", "", 'Raw_Data_pt1.1'!CK140)</f>
        <v>128</v>
      </c>
      <c r="AX138" s="100">
        <f>IF('Raw_Data_pt1.1'!BV140 = "", "", 'Raw_Data_pt1.1'!BV140)</f>
        <v>252</v>
      </c>
      <c r="AY138" s="100">
        <f>IF('Raw_Data_pt1.1'!CE140 = "", "", 'Raw_Data_pt1.1'!CE140)</f>
        <v>307</v>
      </c>
      <c r="AZ138" s="100">
        <f>IF('Raw_Data_pt1.1'!CN140 = "", "", 'Raw_Data_pt1.1'!CN140)</f>
        <v>432</v>
      </c>
      <c r="BA138" s="100">
        <f t="shared" si="480"/>
        <v>0.3359375</v>
      </c>
      <c r="BB138" s="100">
        <f t="shared" si="481"/>
        <v>0.2734375</v>
      </c>
      <c r="BC138" s="99">
        <f t="shared" si="482"/>
        <v>0.203125</v>
      </c>
    </row>
    <row r="139" spans="1:55">
      <c r="A139" s="99">
        <f t="shared" ref="A139:A141" si="517">A138</f>
        <v>28</v>
      </c>
      <c r="B139" s="127" t="str">
        <f>B138</f>
        <v>BBE</v>
      </c>
      <c r="C139" s="100">
        <f t="shared" ref="C139:C141" si="518">C138</f>
        <v>1</v>
      </c>
      <c r="D139" s="99">
        <f t="shared" ref="D139:D141" si="519">D138</f>
        <v>1</v>
      </c>
      <c r="E139" s="101">
        <f t="shared" ref="E139:F141" si="520">E138</f>
        <v>1.1000000000000001</v>
      </c>
      <c r="F139" s="3">
        <f t="shared" si="520"/>
        <v>2023</v>
      </c>
      <c r="G139" s="1">
        <f t="shared" si="506"/>
        <v>2</v>
      </c>
      <c r="H139" s="1">
        <f t="shared" si="507"/>
        <v>23</v>
      </c>
      <c r="I139" s="1">
        <f t="shared" si="508"/>
        <v>15</v>
      </c>
      <c r="J139" s="1">
        <f t="shared" si="509"/>
        <v>23</v>
      </c>
      <c r="K139" s="1">
        <f t="shared" si="510"/>
        <v>35</v>
      </c>
      <c r="L139" s="3">
        <f t="shared" si="511"/>
        <v>2023</v>
      </c>
      <c r="M139" s="1">
        <f t="shared" si="512"/>
        <v>2</v>
      </c>
      <c r="N139" s="1">
        <f t="shared" si="513"/>
        <v>23</v>
      </c>
      <c r="O139" s="1">
        <f t="shared" si="514"/>
        <v>15</v>
      </c>
      <c r="P139" s="1">
        <f t="shared" si="515"/>
        <v>10</v>
      </c>
      <c r="Q139" s="2">
        <f t="shared" si="516"/>
        <v>20</v>
      </c>
      <c r="R139" s="100">
        <f t="shared" ref="R139:R141" si="521">R138</f>
        <v>4</v>
      </c>
      <c r="S139" s="100">
        <f t="shared" ref="S139:S141" si="522">S138</f>
        <v>1</v>
      </c>
      <c r="T139" s="100">
        <f t="shared" ref="T139:T141" si="523">T138</f>
        <v>1994</v>
      </c>
      <c r="U139" s="100">
        <f t="shared" ref="U139:U141" si="524">U138</f>
        <v>2</v>
      </c>
      <c r="V139" s="100">
        <f>V137</f>
        <v>28</v>
      </c>
      <c r="W139" s="100">
        <f t="shared" ref="W139:W141" si="525">W138</f>
        <v>3</v>
      </c>
      <c r="X139" s="99">
        <f t="shared" ref="X139:X141" si="526">X138</f>
        <v>1</v>
      </c>
      <c r="Y139" s="101">
        <v>1</v>
      </c>
      <c r="Z139" s="100">
        <f>IF('Raw_Data_pt1.1'!AF141 = "", "", 'Raw_Data_pt1.1'!AF141)</f>
        <v>30</v>
      </c>
      <c r="AA139" s="100">
        <f>IF('Raw_Data_pt1.1'!AG141 = "", "", 'Raw_Data_pt1.1'!AG141)</f>
        <v>140</v>
      </c>
      <c r="AB139" s="100">
        <f>IF('Raw_Data_pt1.1'!AH141 = "", "", 'Raw_Data_pt1.1'!AH141)</f>
        <v>142</v>
      </c>
      <c r="AC139" s="99">
        <f>IF('Raw_Data_pt1.1'!AI141 = "", "", 'Raw_Data_pt1.1'!AI141)</f>
        <v>0.6</v>
      </c>
      <c r="AD139" s="100">
        <f>IF('Raw_Data_pt1.1'!AL141 = "", "", 'Raw_Data_pt1.1'!AL141)</f>
        <v>46.4</v>
      </c>
      <c r="AE139" s="99">
        <f>IF('Raw_Data_pt1.1'!AM141 = "", "", 'Raw_Data_pt1.1'!AM141)</f>
        <v>16.2</v>
      </c>
      <c r="AF139" s="100">
        <f>IF('Raw_Data_pt1.1'!AN141 = "", "", 'Raw_Data_pt1.1'!AN141)</f>
        <v>31</v>
      </c>
      <c r="AG139" s="100">
        <f>IF('Raw_Data_pt1.1'!AO141 = "", "", 'Raw_Data_pt1.1'!AO141)</f>
        <v>131</v>
      </c>
      <c r="AH139" s="100">
        <f>IF('Raw_Data_pt1.1'!AP141 = "", "", 'Raw_Data_pt1.1'!AP141)</f>
        <v>92</v>
      </c>
      <c r="AI139" s="99">
        <f>IF('Raw_Data_pt1.1'!AQ141 = "", "", 'Raw_Data_pt1.1'!AQ141)</f>
        <v>0.62631999999999999</v>
      </c>
      <c r="AJ139" s="100">
        <f>IF('Raw_Data_pt1.1'!AT141 = "", "", 'Raw_Data_pt1.1'!AT141)</f>
        <v>46.4</v>
      </c>
      <c r="AK139" s="99">
        <f>IF('Raw_Data_pt1.1'!AU141 = "", "", 'Raw_Data_pt1.1'!AU141)</f>
        <v>20.8</v>
      </c>
      <c r="AL139" s="100">
        <f>IF('Raw_Data_pt1.1'!AV141 = "", "", 'Raw_Data_pt1.1'!AV141)</f>
        <v>30</v>
      </c>
      <c r="AM139" s="100">
        <f>IF('Raw_Data_pt1.1'!AW141 = "", "", 'Raw_Data_pt1.1'!AW141)</f>
        <v>140</v>
      </c>
      <c r="AN139" s="100">
        <f>IF('Raw_Data_pt1.1'!AX141 = "", "", 'Raw_Data_pt1.1'!AX141)</f>
        <v>150</v>
      </c>
      <c r="AO139" s="99">
        <f>IF('Raw_Data_pt1.1'!AY141 = "", "", 'Raw_Data_pt1.1'!AY141)</f>
        <v>0.6</v>
      </c>
      <c r="AP139" s="100">
        <f>IF('Raw_Data_pt1.1'!BB141 = "", "", 'Raw_Data_pt1.1'!BB141)</f>
        <v>48.4</v>
      </c>
      <c r="AQ139" s="100">
        <f>IF('Raw_Data_pt1.1'!BC141 = "", "", 'Raw_Data_pt1.1'!BC141)</f>
        <v>9.5</v>
      </c>
      <c r="AR139" s="102">
        <f>IF('Raw_Data_pt1.1'!BR141 = "", "", 'Raw_Data_pt1.1'!BR141)</f>
        <v>39</v>
      </c>
      <c r="AS139" s="99">
        <f>IF('Raw_Data_pt1.1'!BS141 = "", "", 'Raw_Data_pt1.1'!BS141)</f>
        <v>128</v>
      </c>
      <c r="AT139" s="100">
        <f>IF('Raw_Data_pt1.1'!CA141 = "", "", 'Raw_Data_pt1.1'!CA141)</f>
        <v>40</v>
      </c>
      <c r="AU139" s="99">
        <f>IF('Raw_Data_pt1.1'!CB141 = "", "", 'Raw_Data_pt1.1'!CB141)</f>
        <v>128</v>
      </c>
      <c r="AV139" s="100">
        <f>IF('Raw_Data_pt1.1'!CJ141 = "", "", 'Raw_Data_pt1.1'!CJ141)</f>
        <v>20</v>
      </c>
      <c r="AW139" s="99">
        <f>IF('Raw_Data_pt1.1'!CK141 = "", "", 'Raw_Data_pt1.1'!CK141)</f>
        <v>128</v>
      </c>
      <c r="AX139" s="100">
        <f>IF('Raw_Data_pt1.1'!BV141 = "", "", 'Raw_Data_pt1.1'!BV141)</f>
        <v>261</v>
      </c>
      <c r="AY139" s="100">
        <f>IF('Raw_Data_pt1.1'!CE141 = "", "", 'Raw_Data_pt1.1'!CE141)</f>
        <v>382</v>
      </c>
      <c r="AZ139" s="100">
        <f>IF('Raw_Data_pt1.1'!CN141 = "", "", 'Raw_Data_pt1.1'!CN141)</f>
        <v>407</v>
      </c>
      <c r="BA139" s="100">
        <f t="shared" si="480"/>
        <v>0.3046875</v>
      </c>
      <c r="BB139" s="100">
        <f t="shared" si="481"/>
        <v>0.3125</v>
      </c>
      <c r="BC139" s="99">
        <f t="shared" si="482"/>
        <v>0.15625</v>
      </c>
    </row>
    <row r="140" spans="1:55">
      <c r="A140" s="99">
        <f t="shared" si="517"/>
        <v>28</v>
      </c>
      <c r="B140" s="127" t="str">
        <f>B139</f>
        <v>BBE</v>
      </c>
      <c r="C140" s="100">
        <f t="shared" si="518"/>
        <v>1</v>
      </c>
      <c r="D140" s="99">
        <f t="shared" si="519"/>
        <v>1</v>
      </c>
      <c r="E140" s="101">
        <f t="shared" si="520"/>
        <v>1.1000000000000001</v>
      </c>
      <c r="F140" s="3">
        <f t="shared" si="520"/>
        <v>2023</v>
      </c>
      <c r="G140" s="1">
        <f t="shared" si="506"/>
        <v>2</v>
      </c>
      <c r="H140" s="1">
        <f t="shared" si="507"/>
        <v>23</v>
      </c>
      <c r="I140" s="1">
        <f t="shared" si="508"/>
        <v>15</v>
      </c>
      <c r="J140" s="1">
        <f t="shared" si="509"/>
        <v>23</v>
      </c>
      <c r="K140" s="1">
        <f t="shared" si="510"/>
        <v>35</v>
      </c>
      <c r="L140" s="3">
        <f t="shared" si="511"/>
        <v>2023</v>
      </c>
      <c r="M140" s="1">
        <f t="shared" si="512"/>
        <v>2</v>
      </c>
      <c r="N140" s="1">
        <f t="shared" si="513"/>
        <v>23</v>
      </c>
      <c r="O140" s="1">
        <f t="shared" si="514"/>
        <v>15</v>
      </c>
      <c r="P140" s="1">
        <f t="shared" si="515"/>
        <v>10</v>
      </c>
      <c r="Q140" s="2">
        <f t="shared" si="516"/>
        <v>20</v>
      </c>
      <c r="R140" s="100">
        <f t="shared" si="521"/>
        <v>4</v>
      </c>
      <c r="S140" s="100">
        <f t="shared" si="522"/>
        <v>1</v>
      </c>
      <c r="T140" s="100">
        <f t="shared" si="523"/>
        <v>1994</v>
      </c>
      <c r="U140" s="100">
        <f t="shared" si="524"/>
        <v>2</v>
      </c>
      <c r="V140" s="100">
        <f>V137</f>
        <v>28</v>
      </c>
      <c r="W140" s="100">
        <f t="shared" si="525"/>
        <v>3</v>
      </c>
      <c r="X140" s="99">
        <f t="shared" si="526"/>
        <v>1</v>
      </c>
      <c r="Y140" s="101">
        <v>1</v>
      </c>
      <c r="Z140" s="100">
        <f>IF('Raw_Data_pt1.1'!AF142 = "", "", 'Raw_Data_pt1.1'!AF142)</f>
        <v>29</v>
      </c>
      <c r="AA140" s="100">
        <f>IF('Raw_Data_pt1.1'!AG142 = "", "", 'Raw_Data_pt1.1'!AG142)</f>
        <v>145</v>
      </c>
      <c r="AB140" s="100">
        <f>IF('Raw_Data_pt1.1'!AH142 = "", "", 'Raw_Data_pt1.1'!AH142)</f>
        <v>141</v>
      </c>
      <c r="AC140" s="99">
        <f>IF('Raw_Data_pt1.1'!AI142 = "", "", 'Raw_Data_pt1.1'!AI142)</f>
        <v>0.58548999999999995</v>
      </c>
      <c r="AD140" s="100">
        <f>IF('Raw_Data_pt1.1'!AL142 = "", "", 'Raw_Data_pt1.1'!AL142)</f>
        <v>43.5</v>
      </c>
      <c r="AE140" s="99">
        <f>IF('Raw_Data_pt1.1'!AM142 = "", "", 'Raw_Data_pt1.1'!AM142)</f>
        <v>13.6</v>
      </c>
      <c r="AF140" s="100">
        <f>IF('Raw_Data_pt1.1'!AN142 = "", "", 'Raw_Data_pt1.1'!AN142)</f>
        <v>30</v>
      </c>
      <c r="AG140" s="100">
        <f>IF('Raw_Data_pt1.1'!AO142 = "", "", 'Raw_Data_pt1.1'!AO142)</f>
        <v>141</v>
      </c>
      <c r="AH140" s="100">
        <f>IF('Raw_Data_pt1.1'!AP142 = "", "", 'Raw_Data_pt1.1'!AP142)</f>
        <v>189</v>
      </c>
      <c r="AI140" s="99">
        <f>IF('Raw_Data_pt1.1'!AQ142 = "", "", 'Raw_Data_pt1.1'!AQ142)</f>
        <v>0.59709000000000001</v>
      </c>
      <c r="AJ140" s="100">
        <f>IF('Raw_Data_pt1.1'!AT142 = "", "", 'Raw_Data_pt1.1'!AT142)</f>
        <v>43.5</v>
      </c>
      <c r="AK140" s="99">
        <f>IF('Raw_Data_pt1.1'!AU142 = "", "", 'Raw_Data_pt1.1'!AU142)</f>
        <v>14.8</v>
      </c>
      <c r="AL140" s="100">
        <f>IF('Raw_Data_pt1.1'!AV142 = "", "", 'Raw_Data_pt1.1'!AV142)</f>
        <v>30</v>
      </c>
      <c r="AM140" s="100">
        <f>IF('Raw_Data_pt1.1'!AW142 = "", "", 'Raw_Data_pt1.1'!AW142)</f>
        <v>138</v>
      </c>
      <c r="AN140" s="100">
        <f>IF('Raw_Data_pt1.1'!AX142 = "", "", 'Raw_Data_pt1.1'!AX142)</f>
        <v>107</v>
      </c>
      <c r="AO140" s="99">
        <f>IF('Raw_Data_pt1.1'!AY142 = "", "", 'Raw_Data_pt1.1'!AY142)</f>
        <v>0.60499000000000003</v>
      </c>
      <c r="AP140" s="100">
        <f>IF('Raw_Data_pt1.1'!BB142 = "", "", 'Raw_Data_pt1.1'!BB142)</f>
        <v>51</v>
      </c>
      <c r="AQ140" s="100">
        <f>IF('Raw_Data_pt1.1'!BC142 = "", "", 'Raw_Data_pt1.1'!BC142)</f>
        <v>6.4</v>
      </c>
      <c r="AR140" s="102">
        <f>IF('Raw_Data_pt1.1'!BR142 = "", "", 'Raw_Data_pt1.1'!BR142)</f>
        <v>27</v>
      </c>
      <c r="AS140" s="99">
        <f>IF('Raw_Data_pt1.1'!BS142 = "", "", 'Raw_Data_pt1.1'!BS142)</f>
        <v>128</v>
      </c>
      <c r="AT140" s="100">
        <f>IF('Raw_Data_pt1.1'!CA142 = "", "", 'Raw_Data_pt1.1'!CA142)</f>
        <v>29</v>
      </c>
      <c r="AU140" s="99">
        <f>IF('Raw_Data_pt1.1'!CB142 = "", "", 'Raw_Data_pt1.1'!CB142)</f>
        <v>128</v>
      </c>
      <c r="AV140" s="100">
        <f>IF('Raw_Data_pt1.1'!CJ142 = "", "", 'Raw_Data_pt1.1'!CJ142)</f>
        <v>29</v>
      </c>
      <c r="AW140" s="99">
        <f>IF('Raw_Data_pt1.1'!CK142 = "", "", 'Raw_Data_pt1.1'!CK142)</f>
        <v>128</v>
      </c>
      <c r="AX140" s="100">
        <f>IF('Raw_Data_pt1.1'!BV142 = "", "", 'Raw_Data_pt1.1'!BV142)</f>
        <v>307</v>
      </c>
      <c r="AY140" s="100">
        <f>IF('Raw_Data_pt1.1'!CE142 = "", "", 'Raw_Data_pt1.1'!CE142)</f>
        <v>307</v>
      </c>
      <c r="AZ140" s="100">
        <f>IF('Raw_Data_pt1.1'!CN142 = "", "", 'Raw_Data_pt1.1'!CN142)</f>
        <v>457</v>
      </c>
      <c r="BA140" s="100">
        <f t="shared" si="480"/>
        <v>0.2109375</v>
      </c>
      <c r="BB140" s="100">
        <f t="shared" si="481"/>
        <v>0.2265625</v>
      </c>
      <c r="BC140" s="99">
        <f t="shared" si="482"/>
        <v>0.2265625</v>
      </c>
    </row>
    <row r="141" spans="1:55" s="92" customFormat="1">
      <c r="A141" s="95">
        <f t="shared" si="517"/>
        <v>28</v>
      </c>
      <c r="B141" s="126" t="str">
        <f>B140</f>
        <v>BBE</v>
      </c>
      <c r="C141" s="96">
        <f t="shared" si="518"/>
        <v>1</v>
      </c>
      <c r="D141" s="95">
        <f t="shared" si="519"/>
        <v>1</v>
      </c>
      <c r="E141" s="97">
        <f t="shared" si="520"/>
        <v>1.1000000000000001</v>
      </c>
      <c r="F141" s="6">
        <f t="shared" si="520"/>
        <v>2023</v>
      </c>
      <c r="G141" s="5">
        <f t="shared" si="506"/>
        <v>2</v>
      </c>
      <c r="H141" s="5">
        <f t="shared" si="507"/>
        <v>23</v>
      </c>
      <c r="I141" s="5">
        <f t="shared" si="508"/>
        <v>15</v>
      </c>
      <c r="J141" s="5">
        <f t="shared" si="509"/>
        <v>23</v>
      </c>
      <c r="K141" s="5">
        <f t="shared" si="510"/>
        <v>35</v>
      </c>
      <c r="L141" s="6">
        <f t="shared" si="511"/>
        <v>2023</v>
      </c>
      <c r="M141" s="5">
        <f t="shared" si="512"/>
        <v>2</v>
      </c>
      <c r="N141" s="5">
        <f t="shared" si="513"/>
        <v>23</v>
      </c>
      <c r="O141" s="5">
        <f t="shared" si="514"/>
        <v>15</v>
      </c>
      <c r="P141" s="5">
        <f t="shared" si="515"/>
        <v>10</v>
      </c>
      <c r="Q141" s="4">
        <f t="shared" si="516"/>
        <v>20</v>
      </c>
      <c r="R141" s="96">
        <f t="shared" si="521"/>
        <v>4</v>
      </c>
      <c r="S141" s="96">
        <f t="shared" si="522"/>
        <v>1</v>
      </c>
      <c r="T141" s="96">
        <f t="shared" si="523"/>
        <v>1994</v>
      </c>
      <c r="U141" s="96">
        <f t="shared" si="524"/>
        <v>2</v>
      </c>
      <c r="V141" s="125">
        <f>V137</f>
        <v>28</v>
      </c>
      <c r="W141" s="96">
        <f t="shared" si="525"/>
        <v>3</v>
      </c>
      <c r="X141" s="95">
        <f t="shared" si="526"/>
        <v>1</v>
      </c>
      <c r="Y141" s="97">
        <v>1</v>
      </c>
      <c r="Z141" s="96">
        <f>IF('Raw_Data_pt1.1'!AF143 = "", "", 'Raw_Data_pt1.1'!AF143)</f>
        <v>31</v>
      </c>
      <c r="AA141" s="96">
        <f>IF('Raw_Data_pt1.1'!AG143 = "", "", 'Raw_Data_pt1.1'!AG143)</f>
        <v>133</v>
      </c>
      <c r="AB141" s="96">
        <f>IF('Raw_Data_pt1.1'!AH143 = "", "", 'Raw_Data_pt1.1'!AH143)</f>
        <v>77</v>
      </c>
      <c r="AC141" s="95">
        <f>IF('Raw_Data_pt1.1'!AI143 = "", "", 'Raw_Data_pt1.1'!AI143)</f>
        <v>0.62131999999999998</v>
      </c>
      <c r="AD141" s="96">
        <f>IF('Raw_Data_pt1.1'!AL143 = "", "", 'Raw_Data_pt1.1'!AL143)</f>
        <v>43.2</v>
      </c>
      <c r="AE141" s="95">
        <f>IF('Raw_Data_pt1.1'!AM143 = "", "", 'Raw_Data_pt1.1'!AM143)</f>
        <v>21.5</v>
      </c>
      <c r="AF141" s="96">
        <f>IF('Raw_Data_pt1.1'!AN143 = "", "", 'Raw_Data_pt1.1'!AN143)</f>
        <v>31</v>
      </c>
      <c r="AG141" s="96">
        <f>IF('Raw_Data_pt1.1'!AO143 = "", "", 'Raw_Data_pt1.1'!AO143)</f>
        <v>134</v>
      </c>
      <c r="AH141" s="96">
        <f>IF('Raw_Data_pt1.1'!AP143 = "", "", 'Raw_Data_pt1.1'!AP143)</f>
        <v>118</v>
      </c>
      <c r="AI141" s="95">
        <f>IF('Raw_Data_pt1.1'!AQ143 = "", "", 'Raw_Data_pt1.1'!AQ143)</f>
        <v>0.61831999999999998</v>
      </c>
      <c r="AJ141" s="96">
        <f>IF('Raw_Data_pt1.1'!AT143 = "", "", 'Raw_Data_pt1.1'!AT143)</f>
        <v>46.4</v>
      </c>
      <c r="AK141" s="95">
        <f>IF('Raw_Data_pt1.1'!AU143 = "", "", 'Raw_Data_pt1.1'!AU143)</f>
        <v>23.8</v>
      </c>
      <c r="AL141" s="96">
        <f>IF('Raw_Data_pt1.1'!AV143 = "", "", 'Raw_Data_pt1.1'!AV143)</f>
        <v>30</v>
      </c>
      <c r="AM141" s="96">
        <f>IF('Raw_Data_pt1.1'!AW143 = "", "", 'Raw_Data_pt1.1'!AW143)</f>
        <v>143</v>
      </c>
      <c r="AN141" s="96">
        <f>IF('Raw_Data_pt1.1'!AX143 = "", "", 'Raw_Data_pt1.1'!AX143)</f>
        <v>129</v>
      </c>
      <c r="AO141" s="95">
        <f>IF('Raw_Data_pt1.1'!AY143 = "", "", 'Raw_Data_pt1.1'!AY143)</f>
        <v>0.59045999999999998</v>
      </c>
      <c r="AP141" s="96">
        <f>IF('Raw_Data_pt1.1'!BB143 = "", "", 'Raw_Data_pt1.1'!BB143)</f>
        <v>46.1</v>
      </c>
      <c r="AQ141" s="96">
        <f>IF('Raw_Data_pt1.1'!BC143 = "", "", 'Raw_Data_pt1.1'!BC143)</f>
        <v>12.2</v>
      </c>
      <c r="AR141" s="98">
        <f>IF('Raw_Data_pt1.1'!BR143 = "", "", 'Raw_Data_pt1.1'!BR143)</f>
        <v>26</v>
      </c>
      <c r="AS141" s="95">
        <f>IF('Raw_Data_pt1.1'!BS143 = "", "", 'Raw_Data_pt1.1'!BS143)</f>
        <v>128</v>
      </c>
      <c r="AT141" s="96">
        <f>IF('Raw_Data_pt1.1'!CA143 = "", "", 'Raw_Data_pt1.1'!CA143)</f>
        <v>31</v>
      </c>
      <c r="AU141" s="95">
        <f>IF('Raw_Data_pt1.1'!CB143 = "", "", 'Raw_Data_pt1.1'!CB143)</f>
        <v>128</v>
      </c>
      <c r="AV141" s="96">
        <f>IF('Raw_Data_pt1.1'!CJ143 = "", "", 'Raw_Data_pt1.1'!CJ143)</f>
        <v>31</v>
      </c>
      <c r="AW141" s="95">
        <f>IF('Raw_Data_pt1.1'!CK143 = "", "", 'Raw_Data_pt1.1'!CK143)</f>
        <v>128</v>
      </c>
      <c r="AX141" s="96">
        <f>IF('Raw_Data_pt1.1'!BV143 = "", "", 'Raw_Data_pt1.1'!BV143)</f>
        <v>382</v>
      </c>
      <c r="AY141" s="96">
        <f>IF('Raw_Data_pt1.1'!CE143 = "", "", 'Raw_Data_pt1.1'!CE143)</f>
        <v>295</v>
      </c>
      <c r="AZ141" s="96">
        <f>IF('Raw_Data_pt1.1'!CN143 = "", "", 'Raw_Data_pt1.1'!CN143)</f>
        <v>482</v>
      </c>
      <c r="BA141" s="96">
        <f t="shared" si="480"/>
        <v>0.203125</v>
      </c>
      <c r="BB141" s="96">
        <f t="shared" si="481"/>
        <v>0.2421875</v>
      </c>
      <c r="BC141" s="95">
        <f t="shared" si="482"/>
        <v>0.2421875</v>
      </c>
    </row>
    <row r="142" spans="1:55">
      <c r="A142" s="99">
        <f>'Raw_Data_pt1.1'!A144</f>
        <v>29</v>
      </c>
      <c r="B142" s="127" t="str">
        <f>'Raw_Data_pt1.1'!B144</f>
        <v>BBF</v>
      </c>
      <c r="C142" s="100">
        <f>IF('Raw_Data_pt1.1'!D144 = "",0, IF('Raw_Data_pt1.1'!D144 = "Y", 1, 0))</f>
        <v>1</v>
      </c>
      <c r="D142" s="99">
        <f>IF('Raw_Data_pt1.1'!E144 = "", 0, IF('Raw_Data_pt1.1'!E144 = "Y", 1, 0))</f>
        <v>1</v>
      </c>
      <c r="E142" s="101">
        <v>1.1000000000000001</v>
      </c>
      <c r="F142" s="69">
        <f>'Raw_Data_pt1.1'!F144</f>
        <v>2023</v>
      </c>
      <c r="G142" s="26">
        <f>'Raw_Data_pt1.1'!G144</f>
        <v>2</v>
      </c>
      <c r="H142" s="26">
        <f>'Raw_Data_pt1.1'!H144</f>
        <v>23</v>
      </c>
      <c r="I142" s="26">
        <f>'Raw_Data_pt1.1'!I144</f>
        <v>16</v>
      </c>
      <c r="J142" s="26">
        <f>'Raw_Data_pt1.1'!J144</f>
        <v>45</v>
      </c>
      <c r="K142" s="26">
        <f>'Raw_Data_pt1.1'!K144</f>
        <v>51</v>
      </c>
      <c r="L142" s="69">
        <f>'Raw_Data_pt1.1'!L144</f>
        <v>2023</v>
      </c>
      <c r="M142" s="26">
        <f>'Raw_Data_pt1.1'!M144</f>
        <v>2</v>
      </c>
      <c r="N142" s="26">
        <f>'Raw_Data_pt1.1'!N144</f>
        <v>23</v>
      </c>
      <c r="O142" s="26">
        <f>'Raw_Data_pt1.1'!O144</f>
        <v>16</v>
      </c>
      <c r="P142" s="26">
        <f>'Raw_Data_pt1.1'!P144</f>
        <v>32</v>
      </c>
      <c r="Q142" s="25">
        <f>'Raw_Data_pt1.1'!Q144</f>
        <v>18</v>
      </c>
      <c r="R142" s="100">
        <f>IF('Raw_Data_pt1.1'!R144 = "", 0, 'Raw_Data_pt1.1'!R144)</f>
        <v>8</v>
      </c>
      <c r="S142" s="100">
        <f>IF(R142 = "",0, VLOOKUP(R142, Key!$A$23:$D$35, 4, FALSE))</f>
        <v>2</v>
      </c>
      <c r="T142" s="100">
        <f>IF('Raw_Data_pt1.1'!S144 = "", 0, 'Raw_Data_pt1.1'!S144)</f>
        <v>1996</v>
      </c>
      <c r="U142" s="100">
        <f>IF('Raw_Data_pt1.1'!U144 = "", 0, IF('Raw_Data_pt1.1'!U144 = "F", 1, IF('Raw_Data_pt1.1'!U144 = "M", 2, 3)))</f>
        <v>1</v>
      </c>
      <c r="V142" s="100">
        <f>IF(L142=0,0,IF(M142&gt;R142,L142-T142,L142-T142-1))</f>
        <v>26</v>
      </c>
      <c r="W142" s="100">
        <f>IF('Raw_Data_pt1.1'!Y144 = "", 0, VLOOKUP('Raw_Data_pt1.1'!Y144, Key!$A$2:$C$20, 3, TRUE))</f>
        <v>1</v>
      </c>
      <c r="X142" s="99">
        <f>IF('Raw_Data_pt1.1'!AC144 = "", 0, IF('Raw_Data_pt1.1'!AC144 = "P", 1, 0))</f>
        <v>1</v>
      </c>
      <c r="Y142" s="101">
        <v>1</v>
      </c>
      <c r="Z142" s="100">
        <f>IF('Raw_Data_pt1.1'!AF144 = "", "", 'Raw_Data_pt1.1'!AF144)</f>
        <v>31</v>
      </c>
      <c r="AA142" s="100">
        <f>IF('Raw_Data_pt1.1'!AG144 = "", "", 'Raw_Data_pt1.1'!AG144)</f>
        <v>133</v>
      </c>
      <c r="AB142" s="100">
        <f>IF('Raw_Data_pt1.1'!AH144 = "", "", 'Raw_Data_pt1.1'!AH144)</f>
        <v>208</v>
      </c>
      <c r="AC142" s="99">
        <f>IF('Raw_Data_pt1.1'!AI144 = "", "", 'Raw_Data_pt1.1'!AI144)</f>
        <v>0.62097999999999998</v>
      </c>
      <c r="AD142" s="100">
        <f>IF('Raw_Data_pt1.1'!AL144 = "", "", 'Raw_Data_pt1.1'!AL144)</f>
        <v>48.1</v>
      </c>
      <c r="AE142" s="99">
        <f>IF('Raw_Data_pt1.1'!AM144 = "", "", 'Raw_Data_pt1.1'!AM144)</f>
        <v>9.9</v>
      </c>
      <c r="AF142" s="100">
        <f>IF('Raw_Data_pt1.1'!AN144 = "", "", 'Raw_Data_pt1.1'!AN144)</f>
        <v>28</v>
      </c>
      <c r="AG142" s="100">
        <f>IF('Raw_Data_pt1.1'!AO144 = "", "", 'Raw_Data_pt1.1'!AO144)</f>
        <v>153</v>
      </c>
      <c r="AH142" s="100">
        <f>IF('Raw_Data_pt1.1'!AP144 = "", "", 'Raw_Data_pt1.1'!AP144)</f>
        <v>211</v>
      </c>
      <c r="AI142" s="99">
        <f>IF('Raw_Data_pt1.1'!AQ144 = "", "", 'Raw_Data_pt1.1'!AQ144)</f>
        <v>0.56183000000000005</v>
      </c>
      <c r="AJ142" s="100">
        <f>IF('Raw_Data_pt1.1'!AT144 = "", "", 'Raw_Data_pt1.1'!AT144)</f>
        <v>47.8</v>
      </c>
      <c r="AK142" s="99">
        <f>IF('Raw_Data_pt1.1'!AU144 = "", "", 'Raw_Data_pt1.1'!AU144)</f>
        <v>14.3</v>
      </c>
      <c r="AL142" s="100">
        <f>IF('Raw_Data_pt1.1'!AV144 = "", "", 'Raw_Data_pt1.1'!AV144)</f>
        <v>34</v>
      </c>
      <c r="AM142" s="100">
        <f>IF('Raw_Data_pt1.1'!AW144 = "", "", 'Raw_Data_pt1.1'!AW144)</f>
        <v>112</v>
      </c>
      <c r="AN142" s="100">
        <f>IF('Raw_Data_pt1.1'!AX144 = "", "", 'Raw_Data_pt1.1'!AX144)</f>
        <v>169</v>
      </c>
      <c r="AO142" s="99">
        <f>IF('Raw_Data_pt1.1'!AY144 = "", "", 'Raw_Data_pt1.1'!AY144)</f>
        <v>0.68010999999999999</v>
      </c>
      <c r="AP142" s="100">
        <f>IF('Raw_Data_pt1.1'!BB144 = "", "", 'Raw_Data_pt1.1'!BB144)</f>
        <v>51.2</v>
      </c>
      <c r="AQ142" s="100">
        <f>IF('Raw_Data_pt1.1'!BC144 = "", "", 'Raw_Data_pt1.1'!BC144)</f>
        <v>10.9</v>
      </c>
      <c r="AR142" s="102">
        <f>IF('Raw_Data_pt1.1'!BR144 = "", "", 'Raw_Data_pt1.1'!BR144)</f>
        <v>40</v>
      </c>
      <c r="AS142" s="99">
        <f>IF('Raw_Data_pt1.1'!BS144 = "", "", 'Raw_Data_pt1.1'!BS144)</f>
        <v>128</v>
      </c>
      <c r="AT142" s="100">
        <f>IF('Raw_Data_pt1.1'!CA144 = "", "", 'Raw_Data_pt1.1'!CA144)</f>
        <v>35</v>
      </c>
      <c r="AU142" s="99">
        <f>IF('Raw_Data_pt1.1'!CB144 = "", "", 'Raw_Data_pt1.1'!CB144)</f>
        <v>128</v>
      </c>
      <c r="AV142" s="100">
        <f>IF('Raw_Data_pt1.1'!CJ144 = "", "", 'Raw_Data_pt1.1'!CJ144)</f>
        <v>40</v>
      </c>
      <c r="AW142" s="99">
        <f>IF('Raw_Data_pt1.1'!CK144 = "", "", 'Raw_Data_pt1.1'!CK144)</f>
        <v>128</v>
      </c>
      <c r="AX142" s="100" t="str">
        <f>IF('Raw_Data_pt1.1'!BV144 = "", "", 'Raw_Data_pt1.1'!BV144)</f>
        <v/>
      </c>
      <c r="AY142" s="100" t="str">
        <f>IF('Raw_Data_pt1.1'!CE144 = "", "", 'Raw_Data_pt1.1'!CE144)</f>
        <v/>
      </c>
      <c r="AZ142" s="100" t="str">
        <f>IF('Raw_Data_pt1.1'!CN144 = "", "", 'Raw_Data_pt1.1'!CN144)</f>
        <v/>
      </c>
      <c r="BA142" s="100">
        <f t="shared" si="480"/>
        <v>0.3125</v>
      </c>
      <c r="BB142" s="100">
        <f t="shared" si="481"/>
        <v>0.2734375</v>
      </c>
      <c r="BC142" s="99">
        <f t="shared" si="482"/>
        <v>0.3125</v>
      </c>
    </row>
    <row r="143" spans="1:55">
      <c r="A143" s="99">
        <f>A142</f>
        <v>29</v>
      </c>
      <c r="B143" s="127" t="str">
        <f>B142</f>
        <v>BBF</v>
      </c>
      <c r="C143" s="100">
        <f t="shared" ref="C143:X146" si="527">C142</f>
        <v>1</v>
      </c>
      <c r="D143" s="99">
        <f t="shared" si="527"/>
        <v>1</v>
      </c>
      <c r="E143" s="101">
        <f t="shared" si="527"/>
        <v>1.1000000000000001</v>
      </c>
      <c r="F143" s="3">
        <f>F142</f>
        <v>2023</v>
      </c>
      <c r="G143" s="1">
        <f t="shared" ref="G143:G146" si="528">G142</f>
        <v>2</v>
      </c>
      <c r="H143" s="1">
        <f t="shared" ref="H143:H146" si="529">H142</f>
        <v>23</v>
      </c>
      <c r="I143" s="1">
        <f t="shared" ref="I143:I146" si="530">I142</f>
        <v>16</v>
      </c>
      <c r="J143" s="1">
        <f t="shared" ref="J143:J146" si="531">J142</f>
        <v>45</v>
      </c>
      <c r="K143" s="1">
        <f t="shared" ref="K143:K146" si="532">K142</f>
        <v>51</v>
      </c>
      <c r="L143" s="3">
        <f t="shared" ref="L143:L146" si="533">L142</f>
        <v>2023</v>
      </c>
      <c r="M143" s="1">
        <f t="shared" ref="M143:M146" si="534">M142</f>
        <v>2</v>
      </c>
      <c r="N143" s="1">
        <f t="shared" ref="N143:N146" si="535">N142</f>
        <v>23</v>
      </c>
      <c r="O143" s="1">
        <f t="shared" ref="O143:O146" si="536">O142</f>
        <v>16</v>
      </c>
      <c r="P143" s="1">
        <f t="shared" ref="P143:P146" si="537">P142</f>
        <v>32</v>
      </c>
      <c r="Q143" s="2">
        <f t="shared" ref="Q143:Q146" si="538">Q142</f>
        <v>18</v>
      </c>
      <c r="R143" s="100">
        <f t="shared" si="527"/>
        <v>8</v>
      </c>
      <c r="S143" s="100">
        <f t="shared" si="527"/>
        <v>2</v>
      </c>
      <c r="T143" s="100">
        <f t="shared" si="527"/>
        <v>1996</v>
      </c>
      <c r="U143" s="100">
        <f t="shared" si="527"/>
        <v>1</v>
      </c>
      <c r="V143" s="100">
        <f>V142</f>
        <v>26</v>
      </c>
      <c r="W143" s="100">
        <f t="shared" si="527"/>
        <v>1</v>
      </c>
      <c r="X143" s="99">
        <f t="shared" si="527"/>
        <v>1</v>
      </c>
      <c r="Y143" s="101">
        <v>1</v>
      </c>
      <c r="Z143" s="100">
        <f>IF('Raw_Data_pt1.1'!AF145 = "", "", 'Raw_Data_pt1.1'!AF145)</f>
        <v>28</v>
      </c>
      <c r="AA143" s="100">
        <f>IF('Raw_Data_pt1.1'!AG145 = "", "", 'Raw_Data_pt1.1'!AG145)</f>
        <v>151</v>
      </c>
      <c r="AB143" s="100">
        <f>IF('Raw_Data_pt1.1'!AH145 = "", "", 'Raw_Data_pt1.1'!AH145)</f>
        <v>255</v>
      </c>
      <c r="AC143" s="99">
        <f>IF('Raw_Data_pt1.1'!AI145 = "", "", 'Raw_Data_pt1.1'!AI145)</f>
        <v>0.56798999999999999</v>
      </c>
      <c r="AD143" s="100">
        <f>IF('Raw_Data_pt1.1'!AL145 = "", "", 'Raw_Data_pt1.1'!AL145)</f>
        <v>51.2</v>
      </c>
      <c r="AE143" s="99">
        <f>IF('Raw_Data_pt1.1'!AM145 = "", "", 'Raw_Data_pt1.1'!AM145)</f>
        <v>10.6</v>
      </c>
      <c r="AF143" s="100">
        <f>IF('Raw_Data_pt1.1'!AN145 = "", "", 'Raw_Data_pt1.1'!AN145)</f>
        <v>37</v>
      </c>
      <c r="AG143" s="100">
        <f>IF('Raw_Data_pt1.1'!AO145 = "", "", 'Raw_Data_pt1.1'!AO145)</f>
        <v>91</v>
      </c>
      <c r="AH143" s="100">
        <f>IF('Raw_Data_pt1.1'!AP145 = "", "", 'Raw_Data_pt1.1'!AP145)</f>
        <v>70</v>
      </c>
      <c r="AI143" s="99">
        <f>IF('Raw_Data_pt1.1'!AQ145 = "", "", 'Raw_Data_pt1.1'!AQ145)</f>
        <v>0.73885999999999996</v>
      </c>
      <c r="AJ143" s="100">
        <f>IF('Raw_Data_pt1.1'!AT145 = "", "", 'Raw_Data_pt1.1'!AT145)</f>
        <v>48.7</v>
      </c>
      <c r="AK143" s="99">
        <f>IF('Raw_Data_pt1.1'!AU145 = "", "", 'Raw_Data_pt1.1'!AU145)</f>
        <v>17.100000000000001</v>
      </c>
      <c r="AL143" s="100">
        <f>IF('Raw_Data_pt1.1'!AV145 = "", "", 'Raw_Data_pt1.1'!AV145)</f>
        <v>33</v>
      </c>
      <c r="AM143" s="100">
        <f>IF('Raw_Data_pt1.1'!AW145 = "", "", 'Raw_Data_pt1.1'!AW145)</f>
        <v>122</v>
      </c>
      <c r="AN143" s="100">
        <f>IF('Raw_Data_pt1.1'!AX145 = "", "", 'Raw_Data_pt1.1'!AX145)</f>
        <v>152</v>
      </c>
      <c r="AO143" s="99">
        <f>IF('Raw_Data_pt1.1'!AY145 = "", "", 'Raw_Data_pt1.1'!AY145)</f>
        <v>0.65</v>
      </c>
      <c r="AP143" s="100">
        <f>IF('Raw_Data_pt1.1'!BB145 = "", "", 'Raw_Data_pt1.1'!BB145)</f>
        <v>49.8</v>
      </c>
      <c r="AQ143" s="100">
        <f>IF('Raw_Data_pt1.1'!BC145 = "", "", 'Raw_Data_pt1.1'!BC145)</f>
        <v>10.4</v>
      </c>
      <c r="AR143" s="102">
        <f>IF('Raw_Data_pt1.1'!BR145 = "", "", 'Raw_Data_pt1.1'!BR145)</f>
        <v>46</v>
      </c>
      <c r="AS143" s="99">
        <f>IF('Raw_Data_pt1.1'!BS145 = "", "", 'Raw_Data_pt1.1'!BS145)</f>
        <v>128</v>
      </c>
      <c r="AT143" s="100">
        <f>IF('Raw_Data_pt1.1'!CA145 = "", "", 'Raw_Data_pt1.1'!CA145)</f>
        <v>46</v>
      </c>
      <c r="AU143" s="99">
        <f>IF('Raw_Data_pt1.1'!CB145 = "", "", 'Raw_Data_pt1.1'!CB145)</f>
        <v>128</v>
      </c>
      <c r="AV143" s="100">
        <f>IF('Raw_Data_pt1.1'!CJ145 = "", "", 'Raw_Data_pt1.1'!CJ145)</f>
        <v>46</v>
      </c>
      <c r="AW143" s="99">
        <f>IF('Raw_Data_pt1.1'!CK145 = "", "", 'Raw_Data_pt1.1'!CK145)</f>
        <v>128</v>
      </c>
      <c r="AX143" s="100" t="str">
        <f>IF('Raw_Data_pt1.1'!BV145 = "", "", 'Raw_Data_pt1.1'!BV145)</f>
        <v/>
      </c>
      <c r="AY143" s="100" t="str">
        <f>IF('Raw_Data_pt1.1'!CE145 = "", "", 'Raw_Data_pt1.1'!CE145)</f>
        <v/>
      </c>
      <c r="AZ143" s="100" t="str">
        <f>IF('Raw_Data_pt1.1'!CN145 = "", "", 'Raw_Data_pt1.1'!CN145)</f>
        <v/>
      </c>
      <c r="BA143" s="100">
        <f t="shared" si="480"/>
        <v>0.359375</v>
      </c>
      <c r="BB143" s="100">
        <f t="shared" si="481"/>
        <v>0.359375</v>
      </c>
      <c r="BC143" s="99">
        <f t="shared" si="482"/>
        <v>0.359375</v>
      </c>
    </row>
    <row r="144" spans="1:55">
      <c r="A144" s="99">
        <f t="shared" ref="A144:A146" si="539">A143</f>
        <v>29</v>
      </c>
      <c r="B144" s="127" t="str">
        <f>B143</f>
        <v>BBF</v>
      </c>
      <c r="C144" s="100">
        <f t="shared" si="527"/>
        <v>1</v>
      </c>
      <c r="D144" s="99">
        <f t="shared" si="527"/>
        <v>1</v>
      </c>
      <c r="E144" s="101">
        <f t="shared" si="527"/>
        <v>1.1000000000000001</v>
      </c>
      <c r="F144" s="3">
        <f t="shared" si="527"/>
        <v>2023</v>
      </c>
      <c r="G144" s="1">
        <f t="shared" si="528"/>
        <v>2</v>
      </c>
      <c r="H144" s="1">
        <f t="shared" si="529"/>
        <v>23</v>
      </c>
      <c r="I144" s="1">
        <f t="shared" si="530"/>
        <v>16</v>
      </c>
      <c r="J144" s="1">
        <f t="shared" si="531"/>
        <v>45</v>
      </c>
      <c r="K144" s="1">
        <f t="shared" si="532"/>
        <v>51</v>
      </c>
      <c r="L144" s="3">
        <f t="shared" si="533"/>
        <v>2023</v>
      </c>
      <c r="M144" s="1">
        <f t="shared" si="534"/>
        <v>2</v>
      </c>
      <c r="N144" s="1">
        <f t="shared" si="535"/>
        <v>23</v>
      </c>
      <c r="O144" s="1">
        <f t="shared" si="536"/>
        <v>16</v>
      </c>
      <c r="P144" s="1">
        <f t="shared" si="537"/>
        <v>32</v>
      </c>
      <c r="Q144" s="2">
        <f t="shared" si="538"/>
        <v>18</v>
      </c>
      <c r="R144" s="100">
        <f t="shared" si="527"/>
        <v>8</v>
      </c>
      <c r="S144" s="100">
        <f t="shared" si="527"/>
        <v>2</v>
      </c>
      <c r="T144" s="100">
        <f t="shared" si="527"/>
        <v>1996</v>
      </c>
      <c r="U144" s="100">
        <f t="shared" si="527"/>
        <v>1</v>
      </c>
      <c r="V144" s="100">
        <f>V142</f>
        <v>26</v>
      </c>
      <c r="W144" s="100">
        <f t="shared" si="527"/>
        <v>1</v>
      </c>
      <c r="X144" s="99">
        <f t="shared" si="527"/>
        <v>1</v>
      </c>
      <c r="Y144" s="101">
        <v>1</v>
      </c>
      <c r="Z144" s="100">
        <f>IF('Raw_Data_pt1.1'!AF146 = "", "", 'Raw_Data_pt1.1'!AF146)</f>
        <v>30</v>
      </c>
      <c r="AA144" s="100">
        <f>IF('Raw_Data_pt1.1'!AG146 = "", "", 'Raw_Data_pt1.1'!AG146)</f>
        <v>139</v>
      </c>
      <c r="AB144" s="100">
        <f>IF('Raw_Data_pt1.1'!AH146 = "", "", 'Raw_Data_pt1.1'!AH146)</f>
        <v>104</v>
      </c>
      <c r="AC144" s="99">
        <f>IF('Raw_Data_pt1.1'!AI146 = "", "", 'Raw_Data_pt1.1'!AI146)</f>
        <v>0.60321000000000002</v>
      </c>
      <c r="AD144" s="100">
        <f>IF('Raw_Data_pt1.1'!AL146 = "", "", 'Raw_Data_pt1.1'!AL146)</f>
        <v>49.8</v>
      </c>
      <c r="AE144" s="99">
        <f>IF('Raw_Data_pt1.1'!AM146 = "", "", 'Raw_Data_pt1.1'!AM146)</f>
        <v>10.4</v>
      </c>
      <c r="AF144" s="100">
        <f>IF('Raw_Data_pt1.1'!AN146 = "", "", 'Raw_Data_pt1.1'!AN146)</f>
        <v>34</v>
      </c>
      <c r="AG144" s="100">
        <f>IF('Raw_Data_pt1.1'!AO146 = "", "", 'Raw_Data_pt1.1'!AO146)</f>
        <v>112</v>
      </c>
      <c r="AH144" s="100">
        <f>IF('Raw_Data_pt1.1'!AP146 = "", "", 'Raw_Data_pt1.1'!AP146)</f>
        <v>177</v>
      </c>
      <c r="AI144" s="99">
        <f>IF('Raw_Data_pt1.1'!AQ146 = "", "", 'Raw_Data_pt1.1'!AQ146)</f>
        <v>0.68086999999999998</v>
      </c>
      <c r="AJ144" s="100">
        <f>IF('Raw_Data_pt1.1'!AT146 = "", "", 'Raw_Data_pt1.1'!AT146)</f>
        <v>49.5</v>
      </c>
      <c r="AK144" s="99">
        <f>IF('Raw_Data_pt1.1'!AU146 = "", "", 'Raw_Data_pt1.1'!AU146)</f>
        <v>10.9</v>
      </c>
      <c r="AL144" s="100">
        <f>IF('Raw_Data_pt1.1'!AV146 = "", "", 'Raw_Data_pt1.1'!AV146)</f>
        <v>29</v>
      </c>
      <c r="AM144" s="100">
        <f>IF('Raw_Data_pt1.1'!AW146 = "", "", 'Raw_Data_pt1.1'!AW146)</f>
        <v>144</v>
      </c>
      <c r="AN144" s="100">
        <f>IF('Raw_Data_pt1.1'!AX146 = "", "", 'Raw_Data_pt1.1'!AX146)</f>
        <v>178</v>
      </c>
      <c r="AO144" s="99">
        <f>IF('Raw_Data_pt1.1'!AY146 = "", "", 'Raw_Data_pt1.1'!AY146)</f>
        <v>0.58965999999999996</v>
      </c>
      <c r="AP144" s="100">
        <f>IF('Raw_Data_pt1.1'!BB146 = "", "", 'Raw_Data_pt1.1'!BB146)</f>
        <v>50.1</v>
      </c>
      <c r="AQ144" s="100">
        <f>IF('Raw_Data_pt1.1'!BC146 = "", "", 'Raw_Data_pt1.1'!BC146)</f>
        <v>10.1</v>
      </c>
      <c r="AR144" s="102">
        <f>IF('Raw_Data_pt1.1'!BR146 = "", "", 'Raw_Data_pt1.1'!BR146)</f>
        <v>40</v>
      </c>
      <c r="AS144" s="99">
        <f>IF('Raw_Data_pt1.1'!BS146 = "", "", 'Raw_Data_pt1.1'!BS146)</f>
        <v>128</v>
      </c>
      <c r="AT144" s="100">
        <f>IF('Raw_Data_pt1.1'!CA146 = "", "", 'Raw_Data_pt1.1'!CA146)</f>
        <v>39</v>
      </c>
      <c r="AU144" s="99">
        <f>IF('Raw_Data_pt1.1'!CB146 = "", "", 'Raw_Data_pt1.1'!CB146)</f>
        <v>128</v>
      </c>
      <c r="AV144" s="100">
        <f>IF('Raw_Data_pt1.1'!CJ146 = "", "", 'Raw_Data_pt1.1'!CJ146)</f>
        <v>39</v>
      </c>
      <c r="AW144" s="99">
        <f>IF('Raw_Data_pt1.1'!CK146 = "", "", 'Raw_Data_pt1.1'!CK146)</f>
        <v>128</v>
      </c>
      <c r="AX144" s="100" t="str">
        <f>IF('Raw_Data_pt1.1'!BV146 = "", "", 'Raw_Data_pt1.1'!BV146)</f>
        <v/>
      </c>
      <c r="AY144" s="100" t="str">
        <f>IF('Raw_Data_pt1.1'!CE146 = "", "", 'Raw_Data_pt1.1'!CE146)</f>
        <v/>
      </c>
      <c r="AZ144" s="100" t="str">
        <f>IF('Raw_Data_pt1.1'!CN146 = "", "", 'Raw_Data_pt1.1'!CN146)</f>
        <v/>
      </c>
      <c r="BA144" s="100">
        <f t="shared" si="480"/>
        <v>0.3125</v>
      </c>
      <c r="BB144" s="100">
        <f t="shared" si="481"/>
        <v>0.3046875</v>
      </c>
      <c r="BC144" s="99">
        <f t="shared" si="482"/>
        <v>0.3046875</v>
      </c>
    </row>
    <row r="145" spans="1:55">
      <c r="A145" s="99">
        <f t="shared" si="539"/>
        <v>29</v>
      </c>
      <c r="B145" s="127" t="str">
        <f>B144</f>
        <v>BBF</v>
      </c>
      <c r="C145" s="100">
        <f t="shared" si="527"/>
        <v>1</v>
      </c>
      <c r="D145" s="99">
        <f t="shared" si="527"/>
        <v>1</v>
      </c>
      <c r="E145" s="101">
        <f t="shared" si="527"/>
        <v>1.1000000000000001</v>
      </c>
      <c r="F145" s="3">
        <f t="shared" si="527"/>
        <v>2023</v>
      </c>
      <c r="G145" s="1">
        <f t="shared" si="528"/>
        <v>2</v>
      </c>
      <c r="H145" s="1">
        <f t="shared" si="529"/>
        <v>23</v>
      </c>
      <c r="I145" s="1">
        <f t="shared" si="530"/>
        <v>16</v>
      </c>
      <c r="J145" s="1">
        <f t="shared" si="531"/>
        <v>45</v>
      </c>
      <c r="K145" s="1">
        <f t="shared" si="532"/>
        <v>51</v>
      </c>
      <c r="L145" s="3">
        <f t="shared" si="533"/>
        <v>2023</v>
      </c>
      <c r="M145" s="1">
        <f t="shared" si="534"/>
        <v>2</v>
      </c>
      <c r="N145" s="1">
        <f t="shared" si="535"/>
        <v>23</v>
      </c>
      <c r="O145" s="1">
        <f t="shared" si="536"/>
        <v>16</v>
      </c>
      <c r="P145" s="1">
        <f t="shared" si="537"/>
        <v>32</v>
      </c>
      <c r="Q145" s="2">
        <f t="shared" si="538"/>
        <v>18</v>
      </c>
      <c r="R145" s="100">
        <f t="shared" si="527"/>
        <v>8</v>
      </c>
      <c r="S145" s="100">
        <f t="shared" si="527"/>
        <v>2</v>
      </c>
      <c r="T145" s="100">
        <f t="shared" si="527"/>
        <v>1996</v>
      </c>
      <c r="U145" s="100">
        <f t="shared" si="527"/>
        <v>1</v>
      </c>
      <c r="V145" s="100">
        <f>V142</f>
        <v>26</v>
      </c>
      <c r="W145" s="100">
        <f t="shared" si="527"/>
        <v>1</v>
      </c>
      <c r="X145" s="99">
        <f t="shared" si="527"/>
        <v>1</v>
      </c>
      <c r="Y145" s="101">
        <v>1</v>
      </c>
      <c r="Z145" s="100">
        <f>IF('Raw_Data_pt1.1'!AF147 = "", "", 'Raw_Data_pt1.1'!AF147)</f>
        <v>32</v>
      </c>
      <c r="AA145" s="100">
        <f>IF('Raw_Data_pt1.1'!AG147 = "", "", 'Raw_Data_pt1.1'!AG147)</f>
        <v>129</v>
      </c>
      <c r="AB145" s="100">
        <f>IF('Raw_Data_pt1.1'!AH147 = "", "", 'Raw_Data_pt1.1'!AH147)</f>
        <v>109</v>
      </c>
      <c r="AC145" s="99">
        <f>IF('Raw_Data_pt1.1'!AI147 = "", "", 'Raw_Data_pt1.1'!AI147)</f>
        <v>0.63029000000000002</v>
      </c>
      <c r="AD145" s="100">
        <f>IF('Raw_Data_pt1.1'!AL147 = "", "", 'Raw_Data_pt1.1'!AL147)</f>
        <v>47.8</v>
      </c>
      <c r="AE145" s="99">
        <f>IF('Raw_Data_pt1.1'!AM147 = "", "", 'Raw_Data_pt1.1'!AM147)</f>
        <v>11.8</v>
      </c>
      <c r="AF145" s="100">
        <f>IF('Raw_Data_pt1.1'!AN147 = "", "", 'Raw_Data_pt1.1'!AN147)</f>
        <v>32</v>
      </c>
      <c r="AG145" s="100">
        <f>IF('Raw_Data_pt1.1'!AO147 = "", "", 'Raw_Data_pt1.1'!AO147)</f>
        <v>128</v>
      </c>
      <c r="AH145" s="100">
        <f>IF('Raw_Data_pt1.1'!AP147 = "", "", 'Raw_Data_pt1.1'!AP147)</f>
        <v>110</v>
      </c>
      <c r="AI145" s="99">
        <f>IF('Raw_Data_pt1.1'!AQ147 = "", "", 'Raw_Data_pt1.1'!AQ147)</f>
        <v>0.63532</v>
      </c>
      <c r="AJ145" s="100">
        <f>IF('Raw_Data_pt1.1'!AT147 = "", "", 'Raw_Data_pt1.1'!AT147)</f>
        <v>52.7</v>
      </c>
      <c r="AK145" s="99">
        <f>IF('Raw_Data_pt1.1'!AU147 = "", "", 'Raw_Data_pt1.1'!AU147)</f>
        <v>9.9</v>
      </c>
      <c r="AL145" s="100">
        <f>IF('Raw_Data_pt1.1'!AV147 = "", "", 'Raw_Data_pt1.1'!AV147)</f>
        <v>29</v>
      </c>
      <c r="AM145" s="100">
        <f>IF('Raw_Data_pt1.1'!AW147 = "", "", 'Raw_Data_pt1.1'!AW147)</f>
        <v>149</v>
      </c>
      <c r="AN145" s="100">
        <f>IF('Raw_Data_pt1.1'!AX147 = "", "", 'Raw_Data_pt1.1'!AX147)</f>
        <v>255</v>
      </c>
      <c r="AO145" s="99">
        <f>IF('Raw_Data_pt1.1'!AY147 = "", "", 'Raw_Data_pt1.1'!AY147)</f>
        <v>0.57428999999999997</v>
      </c>
      <c r="AP145" s="100">
        <f>IF('Raw_Data_pt1.1'!BB147 = "", "", 'Raw_Data_pt1.1'!BB147)</f>
        <v>48.4</v>
      </c>
      <c r="AQ145" s="100">
        <f>IF('Raw_Data_pt1.1'!BC147 = "", "", 'Raw_Data_pt1.1'!BC147)</f>
        <v>12.9</v>
      </c>
      <c r="AR145" s="102">
        <f>IF('Raw_Data_pt1.1'!BR147 = "", "", 'Raw_Data_pt1.1'!BR147)</f>
        <v>49</v>
      </c>
      <c r="AS145" s="99">
        <f>IF('Raw_Data_pt1.1'!BS147 = "", "", 'Raw_Data_pt1.1'!BS147)</f>
        <v>128</v>
      </c>
      <c r="AT145" s="100">
        <f>IF('Raw_Data_pt1.1'!CA147 = "", "", 'Raw_Data_pt1.1'!CA147)</f>
        <v>40</v>
      </c>
      <c r="AU145" s="99">
        <f>IF('Raw_Data_pt1.1'!CB147 = "", "", 'Raw_Data_pt1.1'!CB147)</f>
        <v>128</v>
      </c>
      <c r="AV145" s="100">
        <f>IF('Raw_Data_pt1.1'!CJ147 = "", "", 'Raw_Data_pt1.1'!CJ147)</f>
        <v>49</v>
      </c>
      <c r="AW145" s="99">
        <f>IF('Raw_Data_pt1.1'!CK147 = "", "", 'Raw_Data_pt1.1'!CK147)</f>
        <v>128</v>
      </c>
      <c r="AX145" s="100" t="str">
        <f>IF('Raw_Data_pt1.1'!BV147 = "", "", 'Raw_Data_pt1.1'!BV147)</f>
        <v/>
      </c>
      <c r="AY145" s="100" t="str">
        <f>IF('Raw_Data_pt1.1'!CE147 = "", "", 'Raw_Data_pt1.1'!CE147)</f>
        <v/>
      </c>
      <c r="AZ145" s="100" t="str">
        <f>IF('Raw_Data_pt1.1'!CN147 = "", "", 'Raw_Data_pt1.1'!CN147)</f>
        <v/>
      </c>
      <c r="BA145" s="100">
        <f t="shared" si="480"/>
        <v>0.3828125</v>
      </c>
      <c r="BB145" s="100">
        <f t="shared" si="481"/>
        <v>0.3125</v>
      </c>
      <c r="BC145" s="99">
        <f t="shared" si="482"/>
        <v>0.3828125</v>
      </c>
    </row>
    <row r="146" spans="1:55" s="92" customFormat="1">
      <c r="A146" s="95">
        <f t="shared" si="539"/>
        <v>29</v>
      </c>
      <c r="B146" s="126" t="str">
        <f>B145</f>
        <v>BBF</v>
      </c>
      <c r="C146" s="96">
        <f t="shared" si="527"/>
        <v>1</v>
      </c>
      <c r="D146" s="95">
        <f t="shared" si="527"/>
        <v>1</v>
      </c>
      <c r="E146" s="97">
        <f t="shared" si="527"/>
        <v>1.1000000000000001</v>
      </c>
      <c r="F146" s="6">
        <f t="shared" si="527"/>
        <v>2023</v>
      </c>
      <c r="G146" s="5">
        <f t="shared" si="528"/>
        <v>2</v>
      </c>
      <c r="H146" s="5">
        <f t="shared" si="529"/>
        <v>23</v>
      </c>
      <c r="I146" s="5">
        <f t="shared" si="530"/>
        <v>16</v>
      </c>
      <c r="J146" s="5">
        <f t="shared" si="531"/>
        <v>45</v>
      </c>
      <c r="K146" s="5">
        <f t="shared" si="532"/>
        <v>51</v>
      </c>
      <c r="L146" s="6">
        <f t="shared" si="533"/>
        <v>2023</v>
      </c>
      <c r="M146" s="5">
        <f t="shared" si="534"/>
        <v>2</v>
      </c>
      <c r="N146" s="5">
        <f t="shared" si="535"/>
        <v>23</v>
      </c>
      <c r="O146" s="5">
        <f t="shared" si="536"/>
        <v>16</v>
      </c>
      <c r="P146" s="5">
        <f t="shared" si="537"/>
        <v>32</v>
      </c>
      <c r="Q146" s="4">
        <f t="shared" si="538"/>
        <v>18</v>
      </c>
      <c r="R146" s="96">
        <f t="shared" si="527"/>
        <v>8</v>
      </c>
      <c r="S146" s="96">
        <f t="shared" si="527"/>
        <v>2</v>
      </c>
      <c r="T146" s="96">
        <f t="shared" si="527"/>
        <v>1996</v>
      </c>
      <c r="U146" s="96">
        <f t="shared" si="527"/>
        <v>1</v>
      </c>
      <c r="V146" s="125">
        <f>V142</f>
        <v>26</v>
      </c>
      <c r="W146" s="96">
        <f t="shared" si="527"/>
        <v>1</v>
      </c>
      <c r="X146" s="95">
        <f t="shared" si="527"/>
        <v>1</v>
      </c>
      <c r="Y146" s="97">
        <v>1</v>
      </c>
      <c r="Z146" s="96">
        <f>IF('Raw_Data_pt1.1'!AF148 = "", "", 'Raw_Data_pt1.1'!AF148)</f>
        <v>33</v>
      </c>
      <c r="AA146" s="96">
        <f>IF('Raw_Data_pt1.1'!AG148 = "", "", 'Raw_Data_pt1.1'!AG148)</f>
        <v>118</v>
      </c>
      <c r="AB146" s="96">
        <f>IF('Raw_Data_pt1.1'!AH148 = "", "", 'Raw_Data_pt1.1'!AH148)</f>
        <v>134</v>
      </c>
      <c r="AC146" s="95">
        <f>IF('Raw_Data_pt1.1'!AI148 = "", "", 'Raw_Data_pt1.1'!AI148)</f>
        <v>0.66313999999999995</v>
      </c>
      <c r="AD146" s="96">
        <f>IF('Raw_Data_pt1.1'!AL148 = "", "", 'Raw_Data_pt1.1'!AL148)</f>
        <v>49.5</v>
      </c>
      <c r="AE146" s="95">
        <f>IF('Raw_Data_pt1.1'!AM148 = "", "", 'Raw_Data_pt1.1'!AM148)</f>
        <v>10.6</v>
      </c>
      <c r="AF146" s="96">
        <f>IF('Raw_Data_pt1.1'!AN148 = "", "", 'Raw_Data_pt1.1'!AN148)</f>
        <v>32</v>
      </c>
      <c r="AG146" s="96">
        <f>IF('Raw_Data_pt1.1'!AO148 = "", "", 'Raw_Data_pt1.1'!AO148)</f>
        <v>128</v>
      </c>
      <c r="AH146" s="96">
        <f>IF('Raw_Data_pt1.1'!AP148 = "", "", 'Raw_Data_pt1.1'!AP148)</f>
        <v>137</v>
      </c>
      <c r="AI146" s="95">
        <f>IF('Raw_Data_pt1.1'!AQ148 = "", "", 'Raw_Data_pt1.1'!AQ148)</f>
        <v>0.63475999999999999</v>
      </c>
      <c r="AJ146" s="96">
        <f>IF('Raw_Data_pt1.1'!AT148 = "", "", 'Raw_Data_pt1.1'!AT148)</f>
        <v>51.5</v>
      </c>
      <c r="AK146" s="95">
        <f>IF('Raw_Data_pt1.1'!AU148 = "", "", 'Raw_Data_pt1.1'!AU148)</f>
        <v>10.6</v>
      </c>
      <c r="AL146" s="96">
        <f>IF('Raw_Data_pt1.1'!AV148 = "", "", 'Raw_Data_pt1.1'!AV148)</f>
        <v>33</v>
      </c>
      <c r="AM146" s="96">
        <f>IF('Raw_Data_pt1.1'!AW148 = "", "", 'Raw_Data_pt1.1'!AW148)</f>
        <v>121</v>
      </c>
      <c r="AN146" s="96">
        <f>IF('Raw_Data_pt1.1'!AX148 = "", "", 'Raw_Data_pt1.1'!AX148)</f>
        <v>157</v>
      </c>
      <c r="AO146" s="95">
        <f>IF('Raw_Data_pt1.1'!AY148 = "", "", 'Raw_Data_pt1.1'!AY148)</f>
        <v>0.65385000000000004</v>
      </c>
      <c r="AP146" s="96">
        <f>IF('Raw_Data_pt1.1'!BB148 = "", "", 'Raw_Data_pt1.1'!BB148)</f>
        <v>50.4</v>
      </c>
      <c r="AQ146" s="96">
        <f>IF('Raw_Data_pt1.1'!BC148 = "", "", 'Raw_Data_pt1.1'!BC148)</f>
        <v>10.199999999999999</v>
      </c>
      <c r="AR146" s="98">
        <f>IF('Raw_Data_pt1.1'!BR148 = "", "", 'Raw_Data_pt1.1'!BR148)</f>
        <v>51</v>
      </c>
      <c r="AS146" s="95">
        <f>IF('Raw_Data_pt1.1'!BS148 = "", "", 'Raw_Data_pt1.1'!BS148)</f>
        <v>128</v>
      </c>
      <c r="AT146" s="96">
        <f>IF('Raw_Data_pt1.1'!CA148 = "", "", 'Raw_Data_pt1.1'!CA148)</f>
        <v>51</v>
      </c>
      <c r="AU146" s="95">
        <f>IF('Raw_Data_pt1.1'!CB148 = "", "", 'Raw_Data_pt1.1'!CB148)</f>
        <v>128</v>
      </c>
      <c r="AV146" s="96">
        <f>IF('Raw_Data_pt1.1'!CJ148 = "", "", 'Raw_Data_pt1.1'!CJ148)</f>
        <v>51</v>
      </c>
      <c r="AW146" s="95">
        <f>IF('Raw_Data_pt1.1'!CK148 = "", "", 'Raw_Data_pt1.1'!CK148)</f>
        <v>128</v>
      </c>
      <c r="AX146" s="96" t="str">
        <f>IF('Raw_Data_pt1.1'!BV148 = "", "", 'Raw_Data_pt1.1'!BV148)</f>
        <v/>
      </c>
      <c r="AY146" s="96" t="str">
        <f>IF('Raw_Data_pt1.1'!CE148 = "", "", 'Raw_Data_pt1.1'!CE148)</f>
        <v/>
      </c>
      <c r="AZ146" s="96" t="str">
        <f>IF('Raw_Data_pt1.1'!CN148 = "", "", 'Raw_Data_pt1.1'!CN148)</f>
        <v/>
      </c>
      <c r="BA146" s="96">
        <f t="shared" si="480"/>
        <v>0.3984375</v>
      </c>
      <c r="BB146" s="96">
        <f t="shared" si="481"/>
        <v>0.3984375</v>
      </c>
      <c r="BC146" s="95">
        <f t="shared" si="482"/>
        <v>0.3984375</v>
      </c>
    </row>
    <row r="147" spans="1:55">
      <c r="A147" s="99">
        <f>'Raw_Data_pt1.1'!A149</f>
        <v>30</v>
      </c>
      <c r="B147" s="127" t="str">
        <f>'Raw_Data_pt1.1'!B149</f>
        <v>BBG</v>
      </c>
      <c r="C147" s="100">
        <f>IF('Raw_Data_pt1.1'!D149 = "",0, IF('Raw_Data_pt1.1'!D149 = "Y", 1, 0))</f>
        <v>0</v>
      </c>
      <c r="D147" s="99">
        <f>IF('Raw_Data_pt1.1'!E149 = "", 0, IF('Raw_Data_pt1.1'!E149 = "Y", 1, 0))</f>
        <v>1</v>
      </c>
      <c r="E147" s="101">
        <v>1.1000000000000001</v>
      </c>
      <c r="F147" s="69">
        <f>'Raw_Data_pt1.1'!F149</f>
        <v>0</v>
      </c>
      <c r="G147" s="26">
        <f>'Raw_Data_pt1.1'!G149</f>
        <v>0</v>
      </c>
      <c r="H147" s="26">
        <f>'Raw_Data_pt1.1'!H149</f>
        <v>0</v>
      </c>
      <c r="I147" s="26">
        <f>'Raw_Data_pt1.1'!I149</f>
        <v>0</v>
      </c>
      <c r="J147" s="26">
        <f>'Raw_Data_pt1.1'!J149</f>
        <v>0</v>
      </c>
      <c r="K147" s="26">
        <f>'Raw_Data_pt1.1'!K149</f>
        <v>0</v>
      </c>
      <c r="L147" s="69">
        <f>'Raw_Data_pt1.1'!L149</f>
        <v>2023</v>
      </c>
      <c r="M147" s="26">
        <f>'Raw_Data_pt1.1'!M149</f>
        <v>3</v>
      </c>
      <c r="N147" s="26">
        <f>'Raw_Data_pt1.1'!N149</f>
        <v>2</v>
      </c>
      <c r="O147" s="26">
        <f>'Raw_Data_pt1.1'!O149</f>
        <v>11</v>
      </c>
      <c r="P147" s="26">
        <f>'Raw_Data_pt1.1'!P149</f>
        <v>1</v>
      </c>
      <c r="Q147" s="25">
        <f>'Raw_Data_pt1.1'!Q149</f>
        <v>55</v>
      </c>
      <c r="R147" s="100">
        <f>IF('Raw_Data_pt1.1'!R149 = "", 0, 'Raw_Data_pt1.1'!R149)</f>
        <v>7</v>
      </c>
      <c r="S147" s="100">
        <f>IF(R147 = "",0, VLOOKUP(R147, Key!$A$23:$D$35, 4, FALSE))</f>
        <v>2</v>
      </c>
      <c r="T147" s="100">
        <f>IF('Raw_Data_pt1.1'!S149 = "", 0, 'Raw_Data_pt1.1'!S149)</f>
        <v>1999</v>
      </c>
      <c r="U147" s="100">
        <f>IF('Raw_Data_pt1.1'!U149 = "", 0, IF('Raw_Data_pt1.1'!U149 = "F", 1, IF('Raw_Data_pt1.1'!U149 = "M", 2, 3)))</f>
        <v>1</v>
      </c>
      <c r="V147" s="100">
        <f>IF(L147=0,0,IF(M147&gt;R147,L147-T147,L147-T147-1))</f>
        <v>23</v>
      </c>
      <c r="W147" s="100">
        <f>IF('Raw_Data_pt1.1'!Y149 = "", 0, VLOOKUP('Raw_Data_pt1.1'!Y149, Key!$A$2:$C$20, 3, TRUE))</f>
        <v>1</v>
      </c>
      <c r="X147" s="99">
        <f>IF('Raw_Data_pt1.1'!AC149 = "", 0, IF('Raw_Data_pt1.1'!AC149 = "P", 1, 0))</f>
        <v>1</v>
      </c>
      <c r="Y147" s="101">
        <v>1</v>
      </c>
      <c r="Z147" s="100" t="str">
        <f>IF('Raw_Data_pt1.1'!AF149 = "", "", 'Raw_Data_pt1.1'!AF149)</f>
        <v/>
      </c>
      <c r="AA147" s="100" t="str">
        <f>IF('Raw_Data_pt1.1'!AG149 = "", "", 'Raw_Data_pt1.1'!AG149)</f>
        <v/>
      </c>
      <c r="AB147" s="100" t="str">
        <f>IF('Raw_Data_pt1.1'!AH149 = "", "", 'Raw_Data_pt1.1'!AH149)</f>
        <v/>
      </c>
      <c r="AC147" s="99" t="str">
        <f>IF('Raw_Data_pt1.1'!AI149 = "", "", 'Raw_Data_pt1.1'!AI149)</f>
        <v/>
      </c>
      <c r="AD147" s="100" t="str">
        <f>IF('Raw_Data_pt1.1'!AL149 = "", "", 'Raw_Data_pt1.1'!AL149)</f>
        <v/>
      </c>
      <c r="AE147" s="99" t="str">
        <f>IF('Raw_Data_pt1.1'!AM149 = "", "", 'Raw_Data_pt1.1'!AM149)</f>
        <v/>
      </c>
      <c r="AF147" s="100" t="str">
        <f>IF('Raw_Data_pt1.1'!AN149 = "", "", 'Raw_Data_pt1.1'!AN149)</f>
        <v/>
      </c>
      <c r="AG147" s="100" t="str">
        <f>IF('Raw_Data_pt1.1'!AO149 = "", "", 'Raw_Data_pt1.1'!AO149)</f>
        <v/>
      </c>
      <c r="AH147" s="100" t="str">
        <f>IF('Raw_Data_pt1.1'!AP149 = "", "", 'Raw_Data_pt1.1'!AP149)</f>
        <v/>
      </c>
      <c r="AI147" s="99" t="str">
        <f>IF('Raw_Data_pt1.1'!AQ149 = "", "", 'Raw_Data_pt1.1'!AQ149)</f>
        <v/>
      </c>
      <c r="AJ147" s="100" t="str">
        <f>IF('Raw_Data_pt1.1'!AT149 = "", "", 'Raw_Data_pt1.1'!AT149)</f>
        <v/>
      </c>
      <c r="AK147" s="99" t="str">
        <f>IF('Raw_Data_pt1.1'!AU149 = "", "", 'Raw_Data_pt1.1'!AU149)</f>
        <v/>
      </c>
      <c r="AL147" s="100" t="str">
        <f>IF('Raw_Data_pt1.1'!AV149 = "", "", 'Raw_Data_pt1.1'!AV149)</f>
        <v/>
      </c>
      <c r="AM147" s="100" t="str">
        <f>IF('Raw_Data_pt1.1'!AW149 = "", "", 'Raw_Data_pt1.1'!AW149)</f>
        <v/>
      </c>
      <c r="AN147" s="100" t="str">
        <f>IF('Raw_Data_pt1.1'!AX149 = "", "", 'Raw_Data_pt1.1'!AX149)</f>
        <v/>
      </c>
      <c r="AO147" s="99" t="str">
        <f>IF('Raw_Data_pt1.1'!AY149 = "", "", 'Raw_Data_pt1.1'!AY149)</f>
        <v/>
      </c>
      <c r="AP147" s="100" t="str">
        <f>IF('Raw_Data_pt1.1'!BB149 = "", "", 'Raw_Data_pt1.1'!BB149)</f>
        <v/>
      </c>
      <c r="AQ147" s="100" t="str">
        <f>IF('Raw_Data_pt1.1'!BC149 = "", "", 'Raw_Data_pt1.1'!BC149)</f>
        <v/>
      </c>
      <c r="AR147" s="102">
        <f>IF('Raw_Data_pt1.1'!BR149 = "", "", 'Raw_Data_pt1.1'!BR149)</f>
        <v>26</v>
      </c>
      <c r="AS147" s="99">
        <f>IF('Raw_Data_pt1.1'!BS149 = "", "", 'Raw_Data_pt1.1'!BS149)</f>
        <v>128</v>
      </c>
      <c r="AT147" s="100">
        <f>IF('Raw_Data_pt1.1'!CA149 = "", "", 'Raw_Data_pt1.1'!CA149)</f>
        <v>29</v>
      </c>
      <c r="AU147" s="99">
        <f>IF('Raw_Data_pt1.1'!CB149 = "", "", 'Raw_Data_pt1.1'!CB149)</f>
        <v>128</v>
      </c>
      <c r="AV147" s="100">
        <f>IF('Raw_Data_pt1.1'!CJ149 = "", "", 'Raw_Data_pt1.1'!CJ149)</f>
        <v>30</v>
      </c>
      <c r="AW147" s="99">
        <f>IF('Raw_Data_pt1.1'!CK149 = "", "", 'Raw_Data_pt1.1'!CK149)</f>
        <v>128</v>
      </c>
      <c r="AX147" s="100">
        <f>IF('Raw_Data_pt1.1'!BV149 = "", "", 'Raw_Data_pt1.1'!BV149)</f>
        <v>357</v>
      </c>
      <c r="AY147" s="100">
        <f>IF('Raw_Data_pt1.1'!CE149 = "", "", 'Raw_Data_pt1.1'!CE149)</f>
        <v>342</v>
      </c>
      <c r="AZ147" s="100">
        <f>IF('Raw_Data_pt1.1'!CN149 = "", "", 'Raw_Data_pt1.1'!CN149)</f>
        <v>432</v>
      </c>
      <c r="BA147" s="100">
        <f t="shared" si="480"/>
        <v>0.203125</v>
      </c>
      <c r="BB147" s="100">
        <f t="shared" si="481"/>
        <v>0.2265625</v>
      </c>
      <c r="BC147" s="99">
        <f t="shared" si="482"/>
        <v>0.234375</v>
      </c>
    </row>
    <row r="148" spans="1:55">
      <c r="A148" s="99">
        <f>A147</f>
        <v>30</v>
      </c>
      <c r="B148" s="127" t="str">
        <f>B147</f>
        <v>BBG</v>
      </c>
      <c r="C148" s="100">
        <f t="shared" ref="C148:X148" si="540">C147</f>
        <v>0</v>
      </c>
      <c r="D148" s="99">
        <f t="shared" si="540"/>
        <v>1</v>
      </c>
      <c r="E148" s="101">
        <f t="shared" si="540"/>
        <v>1.1000000000000001</v>
      </c>
      <c r="F148" s="3">
        <f>F147</f>
        <v>0</v>
      </c>
      <c r="G148" s="1">
        <f t="shared" ref="G148:G151" si="541">G147</f>
        <v>0</v>
      </c>
      <c r="H148" s="1">
        <f t="shared" ref="H148:H151" si="542">H147</f>
        <v>0</v>
      </c>
      <c r="I148" s="1">
        <f t="shared" ref="I148:I151" si="543">I147</f>
        <v>0</v>
      </c>
      <c r="J148" s="1">
        <f t="shared" ref="J148:J151" si="544">J147</f>
        <v>0</v>
      </c>
      <c r="K148" s="1">
        <f t="shared" ref="K148:K151" si="545">K147</f>
        <v>0</v>
      </c>
      <c r="L148" s="3">
        <f t="shared" ref="L148:L151" si="546">L147</f>
        <v>2023</v>
      </c>
      <c r="M148" s="1">
        <f t="shared" ref="M148:M151" si="547">M147</f>
        <v>3</v>
      </c>
      <c r="N148" s="1">
        <f t="shared" ref="N148:N151" si="548">N147</f>
        <v>2</v>
      </c>
      <c r="O148" s="1">
        <f t="shared" ref="O148:O151" si="549">O147</f>
        <v>11</v>
      </c>
      <c r="P148" s="1">
        <f t="shared" ref="P148:P151" si="550">P147</f>
        <v>1</v>
      </c>
      <c r="Q148" s="2">
        <f t="shared" ref="Q148:Q151" si="551">Q147</f>
        <v>55</v>
      </c>
      <c r="R148" s="100">
        <f t="shared" si="540"/>
        <v>7</v>
      </c>
      <c r="S148" s="100">
        <f t="shared" si="540"/>
        <v>2</v>
      </c>
      <c r="T148" s="100">
        <f t="shared" si="540"/>
        <v>1999</v>
      </c>
      <c r="U148" s="100">
        <f t="shared" si="540"/>
        <v>1</v>
      </c>
      <c r="V148" s="100">
        <f>V147</f>
        <v>23</v>
      </c>
      <c r="W148" s="100">
        <f t="shared" si="540"/>
        <v>1</v>
      </c>
      <c r="X148" s="99">
        <f t="shared" si="540"/>
        <v>1</v>
      </c>
      <c r="Y148" s="101">
        <v>1</v>
      </c>
      <c r="Z148" s="100" t="str">
        <f>IF('Raw_Data_pt1.1'!AF150 = "", "", 'Raw_Data_pt1.1'!AF150)</f>
        <v/>
      </c>
      <c r="AA148" s="100" t="str">
        <f>IF('Raw_Data_pt1.1'!AG150 = "", "", 'Raw_Data_pt1.1'!AG150)</f>
        <v/>
      </c>
      <c r="AB148" s="100" t="str">
        <f>IF('Raw_Data_pt1.1'!AH150 = "", "", 'Raw_Data_pt1.1'!AH150)</f>
        <v/>
      </c>
      <c r="AC148" s="99" t="str">
        <f>IF('Raw_Data_pt1.1'!AI150 = "", "", 'Raw_Data_pt1.1'!AI150)</f>
        <v/>
      </c>
      <c r="AD148" s="100" t="str">
        <f>IF('Raw_Data_pt1.1'!AL150 = "", "", 'Raw_Data_pt1.1'!AL150)</f>
        <v/>
      </c>
      <c r="AE148" s="99" t="str">
        <f>IF('Raw_Data_pt1.1'!AM150 = "", "", 'Raw_Data_pt1.1'!AM150)</f>
        <v/>
      </c>
      <c r="AF148" s="100" t="str">
        <f>IF('Raw_Data_pt1.1'!AN150 = "", "", 'Raw_Data_pt1.1'!AN150)</f>
        <v/>
      </c>
      <c r="AG148" s="100" t="str">
        <f>IF('Raw_Data_pt1.1'!AO150 = "", "", 'Raw_Data_pt1.1'!AO150)</f>
        <v/>
      </c>
      <c r="AH148" s="100" t="str">
        <f>IF('Raw_Data_pt1.1'!AP150 = "", "", 'Raw_Data_pt1.1'!AP150)</f>
        <v/>
      </c>
      <c r="AI148" s="99" t="str">
        <f>IF('Raw_Data_pt1.1'!AQ150 = "", "", 'Raw_Data_pt1.1'!AQ150)</f>
        <v/>
      </c>
      <c r="AJ148" s="100" t="str">
        <f>IF('Raw_Data_pt1.1'!AT150 = "", "", 'Raw_Data_pt1.1'!AT150)</f>
        <v/>
      </c>
      <c r="AK148" s="99" t="str">
        <f>IF('Raw_Data_pt1.1'!AU150 = "", "", 'Raw_Data_pt1.1'!AU150)</f>
        <v/>
      </c>
      <c r="AL148" s="100" t="str">
        <f>IF('Raw_Data_pt1.1'!AV150 = "", "", 'Raw_Data_pt1.1'!AV150)</f>
        <v/>
      </c>
      <c r="AM148" s="100" t="str">
        <f>IF('Raw_Data_pt1.1'!AW150 = "", "", 'Raw_Data_pt1.1'!AW150)</f>
        <v/>
      </c>
      <c r="AN148" s="100" t="str">
        <f>IF('Raw_Data_pt1.1'!AX150 = "", "", 'Raw_Data_pt1.1'!AX150)</f>
        <v/>
      </c>
      <c r="AO148" s="99" t="str">
        <f>IF('Raw_Data_pt1.1'!AY150 = "", "", 'Raw_Data_pt1.1'!AY150)</f>
        <v/>
      </c>
      <c r="AP148" s="100" t="str">
        <f>IF('Raw_Data_pt1.1'!BB150 = "", "", 'Raw_Data_pt1.1'!BB150)</f>
        <v/>
      </c>
      <c r="AQ148" s="100" t="str">
        <f>IF('Raw_Data_pt1.1'!BC150 = "", "", 'Raw_Data_pt1.1'!BC150)</f>
        <v/>
      </c>
      <c r="AR148" s="102">
        <f>IF('Raw_Data_pt1.1'!BR150 = "", "", 'Raw_Data_pt1.1'!BR150)</f>
        <v>25</v>
      </c>
      <c r="AS148" s="99">
        <f>IF('Raw_Data_pt1.1'!BS150 = "", "", 'Raw_Data_pt1.1'!BS150)</f>
        <v>128</v>
      </c>
      <c r="AT148" s="100">
        <f>IF('Raw_Data_pt1.1'!CA150 = "", "", 'Raw_Data_pt1.1'!CA150)</f>
        <v>23</v>
      </c>
      <c r="AU148" s="99">
        <f>IF('Raw_Data_pt1.1'!CB150 = "", "", 'Raw_Data_pt1.1'!CB150)</f>
        <v>128</v>
      </c>
      <c r="AV148" s="100">
        <f>IF('Raw_Data_pt1.1'!CJ150 = "", "", 'Raw_Data_pt1.1'!CJ150)</f>
        <v>31</v>
      </c>
      <c r="AW148" s="99">
        <f>IF('Raw_Data_pt1.1'!CK150 = "", "", 'Raw_Data_pt1.1'!CK150)</f>
        <v>128</v>
      </c>
      <c r="AX148" s="100">
        <f>IF('Raw_Data_pt1.1'!BV150 = "", "", 'Raw_Data_pt1.1'!BV150)</f>
        <v>342</v>
      </c>
      <c r="AY148" s="100">
        <f>IF('Raw_Data_pt1.1'!CE150 = "", "", 'Raw_Data_pt1.1'!CE150)</f>
        <v>427</v>
      </c>
      <c r="AZ148" s="100">
        <f>IF('Raw_Data_pt1.1'!CN150 = "", "", 'Raw_Data_pt1.1'!CN150)</f>
        <v>407</v>
      </c>
      <c r="BA148" s="100">
        <f t="shared" si="480"/>
        <v>0.1953125</v>
      </c>
      <c r="BB148" s="100">
        <f t="shared" si="481"/>
        <v>0.1796875</v>
      </c>
      <c r="BC148" s="99">
        <f t="shared" si="482"/>
        <v>0.2421875</v>
      </c>
    </row>
    <row r="149" spans="1:55">
      <c r="A149" s="99">
        <f t="shared" ref="A149:A151" si="552">A148</f>
        <v>30</v>
      </c>
      <c r="B149" s="127" t="str">
        <f>B148</f>
        <v>BBG</v>
      </c>
      <c r="C149" s="100">
        <f t="shared" ref="C149:C151" si="553">C148</f>
        <v>0</v>
      </c>
      <c r="D149" s="99">
        <f t="shared" ref="D149:D151" si="554">D148</f>
        <v>1</v>
      </c>
      <c r="E149" s="101">
        <f t="shared" ref="E149:F151" si="555">E148</f>
        <v>1.1000000000000001</v>
      </c>
      <c r="F149" s="3">
        <f t="shared" si="555"/>
        <v>0</v>
      </c>
      <c r="G149" s="1">
        <f t="shared" si="541"/>
        <v>0</v>
      </c>
      <c r="H149" s="1">
        <f t="shared" si="542"/>
        <v>0</v>
      </c>
      <c r="I149" s="1">
        <f t="shared" si="543"/>
        <v>0</v>
      </c>
      <c r="J149" s="1">
        <f t="shared" si="544"/>
        <v>0</v>
      </c>
      <c r="K149" s="1">
        <f t="shared" si="545"/>
        <v>0</v>
      </c>
      <c r="L149" s="3">
        <f t="shared" si="546"/>
        <v>2023</v>
      </c>
      <c r="M149" s="1">
        <f t="shared" si="547"/>
        <v>3</v>
      </c>
      <c r="N149" s="1">
        <f t="shared" si="548"/>
        <v>2</v>
      </c>
      <c r="O149" s="1">
        <f t="shared" si="549"/>
        <v>11</v>
      </c>
      <c r="P149" s="1">
        <f t="shared" si="550"/>
        <v>1</v>
      </c>
      <c r="Q149" s="2">
        <f t="shared" si="551"/>
        <v>55</v>
      </c>
      <c r="R149" s="100">
        <f t="shared" ref="R149:R151" si="556">R148</f>
        <v>7</v>
      </c>
      <c r="S149" s="100">
        <f t="shared" ref="S149:S151" si="557">S148</f>
        <v>2</v>
      </c>
      <c r="T149" s="100">
        <f t="shared" ref="T149:T151" si="558">T148</f>
        <v>1999</v>
      </c>
      <c r="U149" s="100">
        <f t="shared" ref="U149:U151" si="559">U148</f>
        <v>1</v>
      </c>
      <c r="V149" s="100">
        <f>V147</f>
        <v>23</v>
      </c>
      <c r="W149" s="100">
        <f t="shared" ref="W149:W151" si="560">W148</f>
        <v>1</v>
      </c>
      <c r="X149" s="99">
        <f t="shared" ref="X149:X151" si="561">X148</f>
        <v>1</v>
      </c>
      <c r="Y149" s="101">
        <v>1</v>
      </c>
      <c r="Z149" s="100" t="str">
        <f>IF('Raw_Data_pt1.1'!AF151 = "", "", 'Raw_Data_pt1.1'!AF151)</f>
        <v/>
      </c>
      <c r="AA149" s="100" t="str">
        <f>IF('Raw_Data_pt1.1'!AG151 = "", "", 'Raw_Data_pt1.1'!AG151)</f>
        <v/>
      </c>
      <c r="AB149" s="100" t="str">
        <f>IF('Raw_Data_pt1.1'!AH151 = "", "", 'Raw_Data_pt1.1'!AH151)</f>
        <v/>
      </c>
      <c r="AC149" s="99" t="str">
        <f>IF('Raw_Data_pt1.1'!AI151 = "", "", 'Raw_Data_pt1.1'!AI151)</f>
        <v/>
      </c>
      <c r="AD149" s="100" t="str">
        <f>IF('Raw_Data_pt1.1'!AL151 = "", "", 'Raw_Data_pt1.1'!AL151)</f>
        <v/>
      </c>
      <c r="AE149" s="99" t="str">
        <f>IF('Raw_Data_pt1.1'!AM151 = "", "", 'Raw_Data_pt1.1'!AM151)</f>
        <v/>
      </c>
      <c r="AF149" s="100" t="str">
        <f>IF('Raw_Data_pt1.1'!AN151 = "", "", 'Raw_Data_pt1.1'!AN151)</f>
        <v/>
      </c>
      <c r="AG149" s="100" t="str">
        <f>IF('Raw_Data_pt1.1'!AO151 = "", "", 'Raw_Data_pt1.1'!AO151)</f>
        <v/>
      </c>
      <c r="AH149" s="100" t="str">
        <f>IF('Raw_Data_pt1.1'!AP151 = "", "", 'Raw_Data_pt1.1'!AP151)</f>
        <v/>
      </c>
      <c r="AI149" s="99" t="str">
        <f>IF('Raw_Data_pt1.1'!AQ151 = "", "", 'Raw_Data_pt1.1'!AQ151)</f>
        <v/>
      </c>
      <c r="AJ149" s="100" t="str">
        <f>IF('Raw_Data_pt1.1'!AT151 = "", "", 'Raw_Data_pt1.1'!AT151)</f>
        <v/>
      </c>
      <c r="AK149" s="99" t="str">
        <f>IF('Raw_Data_pt1.1'!AU151 = "", "", 'Raw_Data_pt1.1'!AU151)</f>
        <v/>
      </c>
      <c r="AL149" s="100" t="str">
        <f>IF('Raw_Data_pt1.1'!AV151 = "", "", 'Raw_Data_pt1.1'!AV151)</f>
        <v/>
      </c>
      <c r="AM149" s="100" t="str">
        <f>IF('Raw_Data_pt1.1'!AW151 = "", "", 'Raw_Data_pt1.1'!AW151)</f>
        <v/>
      </c>
      <c r="AN149" s="100" t="str">
        <f>IF('Raw_Data_pt1.1'!AX151 = "", "", 'Raw_Data_pt1.1'!AX151)</f>
        <v/>
      </c>
      <c r="AO149" s="99" t="str">
        <f>IF('Raw_Data_pt1.1'!AY151 = "", "", 'Raw_Data_pt1.1'!AY151)</f>
        <v/>
      </c>
      <c r="AP149" s="100" t="str">
        <f>IF('Raw_Data_pt1.1'!BB151 = "", "", 'Raw_Data_pt1.1'!BB151)</f>
        <v/>
      </c>
      <c r="AQ149" s="100" t="str">
        <f>IF('Raw_Data_pt1.1'!BC151 = "", "", 'Raw_Data_pt1.1'!BC151)</f>
        <v/>
      </c>
      <c r="AR149" s="102">
        <f>IF('Raw_Data_pt1.1'!BR151 = "", "", 'Raw_Data_pt1.1'!BR151)</f>
        <v>25</v>
      </c>
      <c r="AS149" s="99">
        <f>IF('Raw_Data_pt1.1'!BS151 = "", "", 'Raw_Data_pt1.1'!BS151)</f>
        <v>128</v>
      </c>
      <c r="AT149" s="100">
        <f>IF('Raw_Data_pt1.1'!CA151 = "", "", 'Raw_Data_pt1.1'!CA151)</f>
        <v>28</v>
      </c>
      <c r="AU149" s="99">
        <f>IF('Raw_Data_pt1.1'!CB151 = "", "", 'Raw_Data_pt1.1'!CB151)</f>
        <v>128</v>
      </c>
      <c r="AV149" s="100">
        <f>IF('Raw_Data_pt1.1'!CJ151 = "", "", 'Raw_Data_pt1.1'!CJ151)</f>
        <v>29</v>
      </c>
      <c r="AW149" s="99">
        <f>IF('Raw_Data_pt1.1'!CK151 = "", "", 'Raw_Data_pt1.1'!CK151)</f>
        <v>128</v>
      </c>
      <c r="AX149" s="100">
        <f>IF('Raw_Data_pt1.1'!BV151 = "", "", 'Raw_Data_pt1.1'!BV151)</f>
        <v>407</v>
      </c>
      <c r="AY149" s="100">
        <f>IF('Raw_Data_pt1.1'!CE151 = "", "", 'Raw_Data_pt1.1'!CE151)</f>
        <v>477</v>
      </c>
      <c r="AZ149" s="100">
        <f>IF('Raw_Data_pt1.1'!CN151 = "", "", 'Raw_Data_pt1.1'!CN151)</f>
        <v>387</v>
      </c>
      <c r="BA149" s="100">
        <f t="shared" si="480"/>
        <v>0.1953125</v>
      </c>
      <c r="BB149" s="100">
        <f t="shared" si="481"/>
        <v>0.21875</v>
      </c>
      <c r="BC149" s="99">
        <f t="shared" si="482"/>
        <v>0.2265625</v>
      </c>
    </row>
    <row r="150" spans="1:55">
      <c r="A150" s="99">
        <f t="shared" si="552"/>
        <v>30</v>
      </c>
      <c r="B150" s="127" t="str">
        <f>B149</f>
        <v>BBG</v>
      </c>
      <c r="C150" s="100">
        <f t="shared" si="553"/>
        <v>0</v>
      </c>
      <c r="D150" s="99">
        <f t="shared" si="554"/>
        <v>1</v>
      </c>
      <c r="E150" s="101">
        <f t="shared" si="555"/>
        <v>1.1000000000000001</v>
      </c>
      <c r="F150" s="3">
        <f t="shared" si="555"/>
        <v>0</v>
      </c>
      <c r="G150" s="1">
        <f t="shared" si="541"/>
        <v>0</v>
      </c>
      <c r="H150" s="1">
        <f t="shared" si="542"/>
        <v>0</v>
      </c>
      <c r="I150" s="1">
        <f t="shared" si="543"/>
        <v>0</v>
      </c>
      <c r="J150" s="1">
        <f t="shared" si="544"/>
        <v>0</v>
      </c>
      <c r="K150" s="1">
        <f t="shared" si="545"/>
        <v>0</v>
      </c>
      <c r="L150" s="3">
        <f t="shared" si="546"/>
        <v>2023</v>
      </c>
      <c r="M150" s="1">
        <f t="shared" si="547"/>
        <v>3</v>
      </c>
      <c r="N150" s="1">
        <f t="shared" si="548"/>
        <v>2</v>
      </c>
      <c r="O150" s="1">
        <f t="shared" si="549"/>
        <v>11</v>
      </c>
      <c r="P150" s="1">
        <f t="shared" si="550"/>
        <v>1</v>
      </c>
      <c r="Q150" s="2">
        <f t="shared" si="551"/>
        <v>55</v>
      </c>
      <c r="R150" s="100">
        <f t="shared" si="556"/>
        <v>7</v>
      </c>
      <c r="S150" s="100">
        <f t="shared" si="557"/>
        <v>2</v>
      </c>
      <c r="T150" s="100">
        <f t="shared" si="558"/>
        <v>1999</v>
      </c>
      <c r="U150" s="100">
        <f t="shared" si="559"/>
        <v>1</v>
      </c>
      <c r="V150" s="100">
        <f>V147</f>
        <v>23</v>
      </c>
      <c r="W150" s="100">
        <f t="shared" si="560"/>
        <v>1</v>
      </c>
      <c r="X150" s="99">
        <f t="shared" si="561"/>
        <v>1</v>
      </c>
      <c r="Y150" s="101">
        <v>1</v>
      </c>
      <c r="Z150" s="100" t="str">
        <f>IF('Raw_Data_pt1.1'!AF152 = "", "", 'Raw_Data_pt1.1'!AF152)</f>
        <v/>
      </c>
      <c r="AA150" s="100" t="str">
        <f>IF('Raw_Data_pt1.1'!AG152 = "", "", 'Raw_Data_pt1.1'!AG152)</f>
        <v/>
      </c>
      <c r="AB150" s="100" t="str">
        <f>IF('Raw_Data_pt1.1'!AH152 = "", "", 'Raw_Data_pt1.1'!AH152)</f>
        <v/>
      </c>
      <c r="AC150" s="99" t="str">
        <f>IF('Raw_Data_pt1.1'!AI152 = "", "", 'Raw_Data_pt1.1'!AI152)</f>
        <v/>
      </c>
      <c r="AD150" s="100" t="str">
        <f>IF('Raw_Data_pt1.1'!AL152 = "", "", 'Raw_Data_pt1.1'!AL152)</f>
        <v/>
      </c>
      <c r="AE150" s="99" t="str">
        <f>IF('Raw_Data_pt1.1'!AM152 = "", "", 'Raw_Data_pt1.1'!AM152)</f>
        <v/>
      </c>
      <c r="AF150" s="100" t="str">
        <f>IF('Raw_Data_pt1.1'!AN152 = "", "", 'Raw_Data_pt1.1'!AN152)</f>
        <v/>
      </c>
      <c r="AG150" s="100" t="str">
        <f>IF('Raw_Data_pt1.1'!AO152 = "", "", 'Raw_Data_pt1.1'!AO152)</f>
        <v/>
      </c>
      <c r="AH150" s="100" t="str">
        <f>IF('Raw_Data_pt1.1'!AP152 = "", "", 'Raw_Data_pt1.1'!AP152)</f>
        <v/>
      </c>
      <c r="AI150" s="99" t="str">
        <f>IF('Raw_Data_pt1.1'!AQ152 = "", "", 'Raw_Data_pt1.1'!AQ152)</f>
        <v/>
      </c>
      <c r="AJ150" s="100" t="str">
        <f>IF('Raw_Data_pt1.1'!AT152 = "", "", 'Raw_Data_pt1.1'!AT152)</f>
        <v/>
      </c>
      <c r="AK150" s="99" t="str">
        <f>IF('Raw_Data_pt1.1'!AU152 = "", "", 'Raw_Data_pt1.1'!AU152)</f>
        <v/>
      </c>
      <c r="AL150" s="100" t="str">
        <f>IF('Raw_Data_pt1.1'!AV152 = "", "", 'Raw_Data_pt1.1'!AV152)</f>
        <v/>
      </c>
      <c r="AM150" s="100" t="str">
        <f>IF('Raw_Data_pt1.1'!AW152 = "", "", 'Raw_Data_pt1.1'!AW152)</f>
        <v/>
      </c>
      <c r="AN150" s="100" t="str">
        <f>IF('Raw_Data_pt1.1'!AX152 = "", "", 'Raw_Data_pt1.1'!AX152)</f>
        <v/>
      </c>
      <c r="AO150" s="99" t="str">
        <f>IF('Raw_Data_pt1.1'!AY152 = "", "", 'Raw_Data_pt1.1'!AY152)</f>
        <v/>
      </c>
      <c r="AP150" s="100" t="str">
        <f>IF('Raw_Data_pt1.1'!BB152 = "", "", 'Raw_Data_pt1.1'!BB152)</f>
        <v/>
      </c>
      <c r="AQ150" s="100" t="str">
        <f>IF('Raw_Data_pt1.1'!BC152 = "", "", 'Raw_Data_pt1.1'!BC152)</f>
        <v/>
      </c>
      <c r="AR150" s="102">
        <f>IF('Raw_Data_pt1.1'!BR152 = "", "", 'Raw_Data_pt1.1'!BR152)</f>
        <v>24</v>
      </c>
      <c r="AS150" s="99">
        <f>IF('Raw_Data_pt1.1'!BS152 = "", "", 'Raw_Data_pt1.1'!BS152)</f>
        <v>128</v>
      </c>
      <c r="AT150" s="100">
        <f>IF('Raw_Data_pt1.1'!CA152 = "", "", 'Raw_Data_pt1.1'!CA152)</f>
        <v>28</v>
      </c>
      <c r="AU150" s="99">
        <f>IF('Raw_Data_pt1.1'!CB152 = "", "", 'Raw_Data_pt1.1'!CB152)</f>
        <v>128</v>
      </c>
      <c r="AV150" s="100">
        <f>IF('Raw_Data_pt1.1'!CJ152 = "", "", 'Raw_Data_pt1.1'!CJ152)</f>
        <v>28</v>
      </c>
      <c r="AW150" s="99">
        <f>IF('Raw_Data_pt1.1'!CK152 = "", "", 'Raw_Data_pt1.1'!CK152)</f>
        <v>128</v>
      </c>
      <c r="AX150" s="100">
        <f>IF('Raw_Data_pt1.1'!BV152 = "", "", 'Raw_Data_pt1.1'!BV152)</f>
        <v>482</v>
      </c>
      <c r="AY150" s="100">
        <f>IF('Raw_Data_pt1.1'!CE152 = "", "", 'Raw_Data_pt1.1'!CE152)</f>
        <v>422</v>
      </c>
      <c r="AZ150" s="100">
        <f>IF('Raw_Data_pt1.1'!CN152 = "", "", 'Raw_Data_pt1.1'!CN152)</f>
        <v>527</v>
      </c>
      <c r="BA150" s="100">
        <f t="shared" si="480"/>
        <v>0.1875</v>
      </c>
      <c r="BB150" s="100">
        <f t="shared" si="481"/>
        <v>0.21875</v>
      </c>
      <c r="BC150" s="99">
        <f t="shared" si="482"/>
        <v>0.21875</v>
      </c>
    </row>
    <row r="151" spans="1:55" s="92" customFormat="1">
      <c r="A151" s="95">
        <f t="shared" si="552"/>
        <v>30</v>
      </c>
      <c r="B151" s="126" t="str">
        <f>B150</f>
        <v>BBG</v>
      </c>
      <c r="C151" s="96">
        <f t="shared" si="553"/>
        <v>0</v>
      </c>
      <c r="D151" s="95">
        <f t="shared" si="554"/>
        <v>1</v>
      </c>
      <c r="E151" s="97">
        <f t="shared" si="555"/>
        <v>1.1000000000000001</v>
      </c>
      <c r="F151" s="6">
        <f t="shared" si="555"/>
        <v>0</v>
      </c>
      <c r="G151" s="5">
        <f t="shared" si="541"/>
        <v>0</v>
      </c>
      <c r="H151" s="5">
        <f t="shared" si="542"/>
        <v>0</v>
      </c>
      <c r="I151" s="5">
        <f t="shared" si="543"/>
        <v>0</v>
      </c>
      <c r="J151" s="5">
        <f t="shared" si="544"/>
        <v>0</v>
      </c>
      <c r="K151" s="5">
        <f t="shared" si="545"/>
        <v>0</v>
      </c>
      <c r="L151" s="6">
        <f t="shared" si="546"/>
        <v>2023</v>
      </c>
      <c r="M151" s="5">
        <f t="shared" si="547"/>
        <v>3</v>
      </c>
      <c r="N151" s="5">
        <f t="shared" si="548"/>
        <v>2</v>
      </c>
      <c r="O151" s="5">
        <f t="shared" si="549"/>
        <v>11</v>
      </c>
      <c r="P151" s="5">
        <f t="shared" si="550"/>
        <v>1</v>
      </c>
      <c r="Q151" s="4">
        <f t="shared" si="551"/>
        <v>55</v>
      </c>
      <c r="R151" s="96">
        <f t="shared" si="556"/>
        <v>7</v>
      </c>
      <c r="S151" s="96">
        <f t="shared" si="557"/>
        <v>2</v>
      </c>
      <c r="T151" s="96">
        <f t="shared" si="558"/>
        <v>1999</v>
      </c>
      <c r="U151" s="96">
        <f t="shared" si="559"/>
        <v>1</v>
      </c>
      <c r="V151" s="125">
        <f>V147</f>
        <v>23</v>
      </c>
      <c r="W151" s="96">
        <f t="shared" si="560"/>
        <v>1</v>
      </c>
      <c r="X151" s="95">
        <f t="shared" si="561"/>
        <v>1</v>
      </c>
      <c r="Y151" s="97">
        <v>1</v>
      </c>
      <c r="Z151" s="96" t="str">
        <f>IF('Raw_Data_pt1.1'!AF153 = "", "", 'Raw_Data_pt1.1'!AF153)</f>
        <v/>
      </c>
      <c r="AA151" s="96" t="str">
        <f>IF('Raw_Data_pt1.1'!AG153 = "", "", 'Raw_Data_pt1.1'!AG153)</f>
        <v/>
      </c>
      <c r="AB151" s="96" t="str">
        <f>IF('Raw_Data_pt1.1'!AH153 = "", "", 'Raw_Data_pt1.1'!AH153)</f>
        <v/>
      </c>
      <c r="AC151" s="95" t="str">
        <f>IF('Raw_Data_pt1.1'!AI153 = "", "", 'Raw_Data_pt1.1'!AI153)</f>
        <v/>
      </c>
      <c r="AD151" s="96" t="str">
        <f>IF('Raw_Data_pt1.1'!AL153 = "", "", 'Raw_Data_pt1.1'!AL153)</f>
        <v/>
      </c>
      <c r="AE151" s="95" t="str">
        <f>IF('Raw_Data_pt1.1'!AM153 = "", "", 'Raw_Data_pt1.1'!AM153)</f>
        <v/>
      </c>
      <c r="AF151" s="96" t="str">
        <f>IF('Raw_Data_pt1.1'!AN153 = "", "", 'Raw_Data_pt1.1'!AN153)</f>
        <v/>
      </c>
      <c r="AG151" s="96" t="str">
        <f>IF('Raw_Data_pt1.1'!AO153 = "", "", 'Raw_Data_pt1.1'!AO153)</f>
        <v/>
      </c>
      <c r="AH151" s="96" t="str">
        <f>IF('Raw_Data_pt1.1'!AP153 = "", "", 'Raw_Data_pt1.1'!AP153)</f>
        <v/>
      </c>
      <c r="AI151" s="95" t="str">
        <f>IF('Raw_Data_pt1.1'!AQ153 = "", "", 'Raw_Data_pt1.1'!AQ153)</f>
        <v/>
      </c>
      <c r="AJ151" s="96" t="str">
        <f>IF('Raw_Data_pt1.1'!AT153 = "", "", 'Raw_Data_pt1.1'!AT153)</f>
        <v/>
      </c>
      <c r="AK151" s="95" t="str">
        <f>IF('Raw_Data_pt1.1'!AU153 = "", "", 'Raw_Data_pt1.1'!AU153)</f>
        <v/>
      </c>
      <c r="AL151" s="96" t="str">
        <f>IF('Raw_Data_pt1.1'!AV153 = "", "", 'Raw_Data_pt1.1'!AV153)</f>
        <v/>
      </c>
      <c r="AM151" s="96" t="str">
        <f>IF('Raw_Data_pt1.1'!AW153 = "", "", 'Raw_Data_pt1.1'!AW153)</f>
        <v/>
      </c>
      <c r="AN151" s="96" t="str">
        <f>IF('Raw_Data_pt1.1'!AX153 = "", "", 'Raw_Data_pt1.1'!AX153)</f>
        <v/>
      </c>
      <c r="AO151" s="95" t="str">
        <f>IF('Raw_Data_pt1.1'!AY153 = "", "", 'Raw_Data_pt1.1'!AY153)</f>
        <v/>
      </c>
      <c r="AP151" s="96" t="str">
        <f>IF('Raw_Data_pt1.1'!BB153 = "", "", 'Raw_Data_pt1.1'!BB153)</f>
        <v/>
      </c>
      <c r="AQ151" s="96" t="str">
        <f>IF('Raw_Data_pt1.1'!BC153 = "", "", 'Raw_Data_pt1.1'!BC153)</f>
        <v/>
      </c>
      <c r="AR151" s="98">
        <f>IF('Raw_Data_pt1.1'!BR153 = "", "", 'Raw_Data_pt1.1'!BR153)</f>
        <v>26</v>
      </c>
      <c r="AS151" s="95">
        <f>IF('Raw_Data_pt1.1'!BS153 = "", "", 'Raw_Data_pt1.1'!BS153)</f>
        <v>128</v>
      </c>
      <c r="AT151" s="96">
        <f>IF('Raw_Data_pt1.1'!CA153 = "", "", 'Raw_Data_pt1.1'!CA153)</f>
        <v>27</v>
      </c>
      <c r="AU151" s="95">
        <f>IF('Raw_Data_pt1.1'!CB153 = "", "", 'Raw_Data_pt1.1'!CB153)</f>
        <v>128</v>
      </c>
      <c r="AV151" s="96">
        <f>IF('Raw_Data_pt1.1'!CJ153 = "", "", 'Raw_Data_pt1.1'!CJ153)</f>
        <v>29</v>
      </c>
      <c r="AW151" s="95">
        <f>IF('Raw_Data_pt1.1'!CK153 = "", "", 'Raw_Data_pt1.1'!CK153)</f>
        <v>128</v>
      </c>
      <c r="AX151" s="96">
        <f>IF('Raw_Data_pt1.1'!BV153 = "", "", 'Raw_Data_pt1.1'!BV153)</f>
        <v>462</v>
      </c>
      <c r="AY151" s="96">
        <f>IF('Raw_Data_pt1.1'!CE153 = "", "", 'Raw_Data_pt1.1'!CE153)</f>
        <v>457</v>
      </c>
      <c r="AZ151" s="96">
        <f>IF('Raw_Data_pt1.1'!CN153 = "", "", 'Raw_Data_pt1.1'!CN153)</f>
        <v>434</v>
      </c>
      <c r="BA151" s="96">
        <f t="shared" si="480"/>
        <v>0.203125</v>
      </c>
      <c r="BB151" s="96">
        <f t="shared" si="481"/>
        <v>0.2109375</v>
      </c>
      <c r="BC151" s="95">
        <f t="shared" si="482"/>
        <v>0.2265625</v>
      </c>
    </row>
    <row r="152" spans="1:55">
      <c r="A152" s="99">
        <f>'Raw_Data_pt1.1'!A154</f>
        <v>31</v>
      </c>
      <c r="B152" s="127" t="str">
        <f>'Raw_Data_pt1.1'!B154</f>
        <v>BBH</v>
      </c>
      <c r="C152" s="100">
        <f>IF('Raw_Data_pt1.1'!D154 = "",0, IF('Raw_Data_pt1.1'!D154 = "Y", 1, 0))</f>
        <v>0</v>
      </c>
      <c r="D152" s="99">
        <f>IF('Raw_Data_pt1.1'!E154 = "", 0, IF('Raw_Data_pt1.1'!E154 = "Y", 1, 0))</f>
        <v>1</v>
      </c>
      <c r="E152" s="101">
        <v>1.1000000000000001</v>
      </c>
      <c r="F152" s="69">
        <f>'Raw_Data_pt1.1'!F154</f>
        <v>0</v>
      </c>
      <c r="G152" s="26">
        <f>'Raw_Data_pt1.1'!G154</f>
        <v>0</v>
      </c>
      <c r="H152" s="26">
        <f>'Raw_Data_pt1.1'!H154</f>
        <v>0</v>
      </c>
      <c r="I152" s="26">
        <f>'Raw_Data_pt1.1'!I154</f>
        <v>0</v>
      </c>
      <c r="J152" s="26">
        <f>'Raw_Data_pt1.1'!J154</f>
        <v>0</v>
      </c>
      <c r="K152" s="26">
        <f>'Raw_Data_pt1.1'!K154</f>
        <v>0</v>
      </c>
      <c r="L152" s="69">
        <f>'Raw_Data_pt1.1'!L154</f>
        <v>2023</v>
      </c>
      <c r="M152" s="26">
        <f>'Raw_Data_pt1.1'!M154</f>
        <v>3</v>
      </c>
      <c r="N152" s="26">
        <f>'Raw_Data_pt1.1'!N154</f>
        <v>2</v>
      </c>
      <c r="O152" s="26">
        <f>'Raw_Data_pt1.1'!O154</f>
        <v>17</v>
      </c>
      <c r="P152" s="26">
        <f>'Raw_Data_pt1.1'!P154</f>
        <v>42</v>
      </c>
      <c r="Q152" s="25">
        <f>'Raw_Data_pt1.1'!Q154</f>
        <v>54</v>
      </c>
      <c r="R152" s="100">
        <f>IF('Raw_Data_pt1.1'!R154 = "", 0, 'Raw_Data_pt1.1'!R154)</f>
        <v>2</v>
      </c>
      <c r="S152" s="100">
        <f>IF(R152 = "",0, VLOOKUP(R152, Key!$A$23:$D$35, 4, FALSE))</f>
        <v>4</v>
      </c>
      <c r="T152" s="100">
        <f>IF('Raw_Data_pt1.1'!S154 = "", 0, 'Raw_Data_pt1.1'!S154)</f>
        <v>1987</v>
      </c>
      <c r="U152" s="100">
        <f>IF('Raw_Data_pt1.1'!U154 = "", 0, IF('Raw_Data_pt1.1'!U154 = "F", 1, IF('Raw_Data_pt1.1'!U154 = "M", 2, 3)))</f>
        <v>1</v>
      </c>
      <c r="V152" s="100">
        <f>IF(L152=0,0,IF(M152&gt;R152,L152-T152,L152-T152-1))</f>
        <v>36</v>
      </c>
      <c r="W152" s="100">
        <f>IF('Raw_Data_pt1.1'!Y154 = "", 0, VLOOKUP('Raw_Data_pt1.1'!Y154, Key!$A$2:$C$20, 3, TRUE))</f>
        <v>0</v>
      </c>
      <c r="X152" s="99">
        <f>IF('Raw_Data_pt1.1'!AC154 = "", 0, IF('Raw_Data_pt1.1'!AC154 = "P", 1, 0))</f>
        <v>1</v>
      </c>
      <c r="Y152" s="101">
        <v>1</v>
      </c>
      <c r="Z152" s="100" t="str">
        <f>IF('Raw_Data_pt1.1'!AF154 = "", "", 'Raw_Data_pt1.1'!AF154)</f>
        <v/>
      </c>
      <c r="AA152" s="100" t="str">
        <f>IF('Raw_Data_pt1.1'!AG154 = "", "", 'Raw_Data_pt1.1'!AG154)</f>
        <v/>
      </c>
      <c r="AB152" s="100" t="str">
        <f>IF('Raw_Data_pt1.1'!AH154 = "", "", 'Raw_Data_pt1.1'!AH154)</f>
        <v/>
      </c>
      <c r="AC152" s="99" t="str">
        <f>IF('Raw_Data_pt1.1'!AI154 = "", "", 'Raw_Data_pt1.1'!AI154)</f>
        <v/>
      </c>
      <c r="AD152" s="100" t="str">
        <f>IF('Raw_Data_pt1.1'!AL154 = "", "", 'Raw_Data_pt1.1'!AL154)</f>
        <v/>
      </c>
      <c r="AE152" s="99" t="str">
        <f>IF('Raw_Data_pt1.1'!AM154 = "", "", 'Raw_Data_pt1.1'!AM154)</f>
        <v/>
      </c>
      <c r="AF152" s="100" t="str">
        <f>IF('Raw_Data_pt1.1'!AN154 = "", "", 'Raw_Data_pt1.1'!AN154)</f>
        <v/>
      </c>
      <c r="AG152" s="100" t="str">
        <f>IF('Raw_Data_pt1.1'!AO154 = "", "", 'Raw_Data_pt1.1'!AO154)</f>
        <v/>
      </c>
      <c r="AH152" s="100" t="str">
        <f>IF('Raw_Data_pt1.1'!AP154 = "", "", 'Raw_Data_pt1.1'!AP154)</f>
        <v/>
      </c>
      <c r="AI152" s="99" t="str">
        <f>IF('Raw_Data_pt1.1'!AQ154 = "", "", 'Raw_Data_pt1.1'!AQ154)</f>
        <v/>
      </c>
      <c r="AJ152" s="100" t="str">
        <f>IF('Raw_Data_pt1.1'!AT154 = "", "", 'Raw_Data_pt1.1'!AT154)</f>
        <v/>
      </c>
      <c r="AK152" s="99" t="str">
        <f>IF('Raw_Data_pt1.1'!AU154 = "", "", 'Raw_Data_pt1.1'!AU154)</f>
        <v/>
      </c>
      <c r="AL152" s="100" t="str">
        <f>IF('Raw_Data_pt1.1'!AV154 = "", "", 'Raw_Data_pt1.1'!AV154)</f>
        <v/>
      </c>
      <c r="AM152" s="100" t="str">
        <f>IF('Raw_Data_pt1.1'!AW154 = "", "", 'Raw_Data_pt1.1'!AW154)</f>
        <v/>
      </c>
      <c r="AN152" s="100" t="str">
        <f>IF('Raw_Data_pt1.1'!AX154 = "", "", 'Raw_Data_pt1.1'!AX154)</f>
        <v/>
      </c>
      <c r="AO152" s="99" t="str">
        <f>IF('Raw_Data_pt1.1'!AY154 = "", "", 'Raw_Data_pt1.1'!AY154)</f>
        <v/>
      </c>
      <c r="AP152" s="100" t="str">
        <f>IF('Raw_Data_pt1.1'!BB154 = "", "", 'Raw_Data_pt1.1'!BB154)</f>
        <v/>
      </c>
      <c r="AQ152" s="100" t="str">
        <f>IF('Raw_Data_pt1.1'!BC154 = "", "", 'Raw_Data_pt1.1'!BC154)</f>
        <v/>
      </c>
      <c r="AR152" s="102">
        <f>IF('Raw_Data_pt1.1'!BR154 = "", "", 'Raw_Data_pt1.1'!BR154)</f>
        <v>40</v>
      </c>
      <c r="AS152" s="99">
        <f>IF('Raw_Data_pt1.1'!BS154 = "", "", 'Raw_Data_pt1.1'!BS154)</f>
        <v>128</v>
      </c>
      <c r="AT152" s="100">
        <f>IF('Raw_Data_pt1.1'!CA154 = "", "", 'Raw_Data_pt1.1'!CA154)</f>
        <v>23</v>
      </c>
      <c r="AU152" s="99">
        <f>IF('Raw_Data_pt1.1'!CB154 = "", "", 'Raw_Data_pt1.1'!CB154)</f>
        <v>128</v>
      </c>
      <c r="AV152" s="100">
        <f>IF('Raw_Data_pt1.1'!CJ154 = "", "", 'Raw_Data_pt1.1'!CJ154)</f>
        <v>20</v>
      </c>
      <c r="AW152" s="99">
        <f>IF('Raw_Data_pt1.1'!CK154 = "", "", 'Raw_Data_pt1.1'!CK154)</f>
        <v>128</v>
      </c>
      <c r="AX152" s="100">
        <f>IF('Raw_Data_pt1.1'!BV154 = "", "", 'Raw_Data_pt1.1'!BV154)</f>
        <v>442</v>
      </c>
      <c r="AY152" s="100">
        <f>IF('Raw_Data_pt1.1'!BV154 = "", "", 'Raw_Data_pt1.1'!BV154)</f>
        <v>442</v>
      </c>
      <c r="AZ152" s="100">
        <f>IF('Raw_Data_pt1.1'!CN154 = "", "", 'Raw_Data_pt1.1'!CN154)</f>
        <v>367</v>
      </c>
      <c r="BA152" s="100">
        <f t="shared" si="480"/>
        <v>0.3125</v>
      </c>
      <c r="BB152" s="100">
        <f t="shared" si="481"/>
        <v>0.1796875</v>
      </c>
      <c r="BC152" s="99">
        <f t="shared" si="482"/>
        <v>0.15625</v>
      </c>
    </row>
    <row r="153" spans="1:55">
      <c r="A153" s="99">
        <f>A152</f>
        <v>31</v>
      </c>
      <c r="B153" s="127" t="str">
        <f>B152</f>
        <v>BBH</v>
      </c>
      <c r="C153" s="100">
        <f t="shared" ref="C153:X153" si="562">C152</f>
        <v>0</v>
      </c>
      <c r="D153" s="99">
        <f t="shared" si="562"/>
        <v>1</v>
      </c>
      <c r="E153" s="101">
        <f t="shared" si="562"/>
        <v>1.1000000000000001</v>
      </c>
      <c r="F153" s="3">
        <f>F152</f>
        <v>0</v>
      </c>
      <c r="G153" s="1">
        <f t="shared" ref="G153:G156" si="563">G152</f>
        <v>0</v>
      </c>
      <c r="H153" s="1">
        <f t="shared" ref="H153:H156" si="564">H152</f>
        <v>0</v>
      </c>
      <c r="I153" s="1">
        <f t="shared" ref="I153:I156" si="565">I152</f>
        <v>0</v>
      </c>
      <c r="J153" s="1">
        <f t="shared" ref="J153:J156" si="566">J152</f>
        <v>0</v>
      </c>
      <c r="K153" s="1">
        <f t="shared" ref="K153:K156" si="567">K152</f>
        <v>0</v>
      </c>
      <c r="L153" s="3">
        <f t="shared" ref="L153:L156" si="568">L152</f>
        <v>2023</v>
      </c>
      <c r="M153" s="1">
        <f t="shared" ref="M153:M156" si="569">M152</f>
        <v>3</v>
      </c>
      <c r="N153" s="1">
        <f t="shared" ref="N153:N156" si="570">N152</f>
        <v>2</v>
      </c>
      <c r="O153" s="1">
        <f t="shared" ref="O153:O156" si="571">O152</f>
        <v>17</v>
      </c>
      <c r="P153" s="1">
        <f t="shared" ref="P153:P156" si="572">P152</f>
        <v>42</v>
      </c>
      <c r="Q153" s="2">
        <f t="shared" ref="Q153:Q156" si="573">Q152</f>
        <v>54</v>
      </c>
      <c r="R153" s="100">
        <f t="shared" si="562"/>
        <v>2</v>
      </c>
      <c r="S153" s="100">
        <f t="shared" si="562"/>
        <v>4</v>
      </c>
      <c r="T153" s="100">
        <f t="shared" si="562"/>
        <v>1987</v>
      </c>
      <c r="U153" s="100">
        <f t="shared" si="562"/>
        <v>1</v>
      </c>
      <c r="V153" s="100">
        <f>V152</f>
        <v>36</v>
      </c>
      <c r="W153" s="100">
        <f t="shared" si="562"/>
        <v>0</v>
      </c>
      <c r="X153" s="99">
        <f t="shared" si="562"/>
        <v>1</v>
      </c>
      <c r="Y153" s="101">
        <v>1</v>
      </c>
      <c r="Z153" s="100" t="str">
        <f>IF('Raw_Data_pt1.1'!AF155 = "", "", 'Raw_Data_pt1.1'!AF155)</f>
        <v/>
      </c>
      <c r="AA153" s="100" t="str">
        <f>IF('Raw_Data_pt1.1'!AG155 = "", "", 'Raw_Data_pt1.1'!AG155)</f>
        <v/>
      </c>
      <c r="AB153" s="100" t="str">
        <f>IF('Raw_Data_pt1.1'!AH155 = "", "", 'Raw_Data_pt1.1'!AH155)</f>
        <v/>
      </c>
      <c r="AC153" s="99" t="str">
        <f>IF('Raw_Data_pt1.1'!AI155 = "", "", 'Raw_Data_pt1.1'!AI155)</f>
        <v/>
      </c>
      <c r="AD153" s="100" t="str">
        <f>IF('Raw_Data_pt1.1'!AL155 = "", "", 'Raw_Data_pt1.1'!AL155)</f>
        <v/>
      </c>
      <c r="AE153" s="99" t="str">
        <f>IF('Raw_Data_pt1.1'!AM155 = "", "", 'Raw_Data_pt1.1'!AM155)</f>
        <v/>
      </c>
      <c r="AF153" s="100" t="str">
        <f>IF('Raw_Data_pt1.1'!AN155 = "", "", 'Raw_Data_pt1.1'!AN155)</f>
        <v/>
      </c>
      <c r="AG153" s="100" t="str">
        <f>IF('Raw_Data_pt1.1'!AO155 = "", "", 'Raw_Data_pt1.1'!AO155)</f>
        <v/>
      </c>
      <c r="AH153" s="100" t="str">
        <f>IF('Raw_Data_pt1.1'!AP155 = "", "", 'Raw_Data_pt1.1'!AP155)</f>
        <v/>
      </c>
      <c r="AI153" s="99" t="str">
        <f>IF('Raw_Data_pt1.1'!AQ155 = "", "", 'Raw_Data_pt1.1'!AQ155)</f>
        <v/>
      </c>
      <c r="AJ153" s="100" t="str">
        <f>IF('Raw_Data_pt1.1'!AT155 = "", "", 'Raw_Data_pt1.1'!AT155)</f>
        <v/>
      </c>
      <c r="AK153" s="99" t="str">
        <f>IF('Raw_Data_pt1.1'!AU155 = "", "", 'Raw_Data_pt1.1'!AU155)</f>
        <v/>
      </c>
      <c r="AL153" s="100" t="str">
        <f>IF('Raw_Data_pt1.1'!AV155 = "", "", 'Raw_Data_pt1.1'!AV155)</f>
        <v/>
      </c>
      <c r="AM153" s="100" t="str">
        <f>IF('Raw_Data_pt1.1'!AW155 = "", "", 'Raw_Data_pt1.1'!AW155)</f>
        <v/>
      </c>
      <c r="AN153" s="100" t="str">
        <f>IF('Raw_Data_pt1.1'!AX155 = "", "", 'Raw_Data_pt1.1'!AX155)</f>
        <v/>
      </c>
      <c r="AO153" s="99" t="str">
        <f>IF('Raw_Data_pt1.1'!AY155 = "", "", 'Raw_Data_pt1.1'!AY155)</f>
        <v/>
      </c>
      <c r="AP153" s="100" t="str">
        <f>IF('Raw_Data_pt1.1'!BB155 = "", "", 'Raw_Data_pt1.1'!BB155)</f>
        <v/>
      </c>
      <c r="AQ153" s="100" t="str">
        <f>IF('Raw_Data_pt1.1'!BC155 = "", "", 'Raw_Data_pt1.1'!BC155)</f>
        <v/>
      </c>
      <c r="AR153" s="102">
        <f>IF('Raw_Data_pt1.1'!BR155 = "", "", 'Raw_Data_pt1.1'!BR155)</f>
        <v>39</v>
      </c>
      <c r="AS153" s="99">
        <f>IF('Raw_Data_pt1.1'!BS155 = "", "", 'Raw_Data_pt1.1'!BS155)</f>
        <v>128</v>
      </c>
      <c r="AT153" s="100">
        <f>IF('Raw_Data_pt1.1'!CA155 = "", "", 'Raw_Data_pt1.1'!CA155)</f>
        <v>30</v>
      </c>
      <c r="AU153" s="99">
        <f>IF('Raw_Data_pt1.1'!CB155 = "", "", 'Raw_Data_pt1.1'!CB155)</f>
        <v>128</v>
      </c>
      <c r="AV153" s="100">
        <f>IF('Raw_Data_pt1.1'!CJ155 = "", "", 'Raw_Data_pt1.1'!CJ155)</f>
        <v>26</v>
      </c>
      <c r="AW153" s="99">
        <f>IF('Raw_Data_pt1.1'!CK155 = "", "", 'Raw_Data_pt1.1'!CK155)</f>
        <v>128</v>
      </c>
      <c r="AX153" s="100">
        <f>IF('Raw_Data_pt1.1'!BV155 = "", "", 'Raw_Data_pt1.1'!BV155)</f>
        <v>472</v>
      </c>
      <c r="AY153" s="100">
        <f>IF('Raw_Data_pt1.1'!BV155 = "", "", 'Raw_Data_pt1.1'!BV155)</f>
        <v>472</v>
      </c>
      <c r="AZ153" s="100">
        <f>IF('Raw_Data_pt1.1'!CN155 = "", "", 'Raw_Data_pt1.1'!CN155)</f>
        <v>357</v>
      </c>
      <c r="BA153" s="100">
        <f t="shared" si="480"/>
        <v>0.3046875</v>
      </c>
      <c r="BB153" s="100">
        <f t="shared" si="481"/>
        <v>0.234375</v>
      </c>
      <c r="BC153" s="99">
        <f t="shared" si="482"/>
        <v>0.203125</v>
      </c>
    </row>
    <row r="154" spans="1:55">
      <c r="A154" s="99">
        <f t="shared" ref="A154:A156" si="574">A153</f>
        <v>31</v>
      </c>
      <c r="B154" s="127" t="str">
        <f>B153</f>
        <v>BBH</v>
      </c>
      <c r="C154" s="100">
        <f t="shared" ref="C154:C156" si="575">C153</f>
        <v>0</v>
      </c>
      <c r="D154" s="99">
        <f t="shared" ref="D154:D156" si="576">D153</f>
        <v>1</v>
      </c>
      <c r="E154" s="101">
        <f t="shared" ref="E154:F156" si="577">E153</f>
        <v>1.1000000000000001</v>
      </c>
      <c r="F154" s="3">
        <f t="shared" si="577"/>
        <v>0</v>
      </c>
      <c r="G154" s="1">
        <f t="shared" si="563"/>
        <v>0</v>
      </c>
      <c r="H154" s="1">
        <f t="shared" si="564"/>
        <v>0</v>
      </c>
      <c r="I154" s="1">
        <f t="shared" si="565"/>
        <v>0</v>
      </c>
      <c r="J154" s="1">
        <f t="shared" si="566"/>
        <v>0</v>
      </c>
      <c r="K154" s="1">
        <f t="shared" si="567"/>
        <v>0</v>
      </c>
      <c r="L154" s="3">
        <f t="shared" si="568"/>
        <v>2023</v>
      </c>
      <c r="M154" s="1">
        <f t="shared" si="569"/>
        <v>3</v>
      </c>
      <c r="N154" s="1">
        <f t="shared" si="570"/>
        <v>2</v>
      </c>
      <c r="O154" s="1">
        <f t="shared" si="571"/>
        <v>17</v>
      </c>
      <c r="P154" s="1">
        <f t="shared" si="572"/>
        <v>42</v>
      </c>
      <c r="Q154" s="2">
        <f t="shared" si="573"/>
        <v>54</v>
      </c>
      <c r="R154" s="100">
        <f t="shared" ref="R154:R156" si="578">R153</f>
        <v>2</v>
      </c>
      <c r="S154" s="100">
        <f t="shared" ref="S154:S156" si="579">S153</f>
        <v>4</v>
      </c>
      <c r="T154" s="100">
        <f t="shared" ref="T154:T156" si="580">T153</f>
        <v>1987</v>
      </c>
      <c r="U154" s="100">
        <f t="shared" ref="U154:U156" si="581">U153</f>
        <v>1</v>
      </c>
      <c r="V154" s="100">
        <f>V152</f>
        <v>36</v>
      </c>
      <c r="W154" s="100">
        <f t="shared" ref="W154:W156" si="582">W153</f>
        <v>0</v>
      </c>
      <c r="X154" s="99">
        <f t="shared" ref="X154:X156" si="583">X153</f>
        <v>1</v>
      </c>
      <c r="Y154" s="101">
        <v>1</v>
      </c>
      <c r="Z154" s="100" t="str">
        <f>IF('Raw_Data_pt1.1'!AF156 = "", "", 'Raw_Data_pt1.1'!AF156)</f>
        <v/>
      </c>
      <c r="AA154" s="100" t="str">
        <f>IF('Raw_Data_pt1.1'!AG156 = "", "", 'Raw_Data_pt1.1'!AG156)</f>
        <v/>
      </c>
      <c r="AB154" s="100" t="str">
        <f>IF('Raw_Data_pt1.1'!AH156 = "", "", 'Raw_Data_pt1.1'!AH156)</f>
        <v/>
      </c>
      <c r="AC154" s="99" t="str">
        <f>IF('Raw_Data_pt1.1'!AI156 = "", "", 'Raw_Data_pt1.1'!AI156)</f>
        <v/>
      </c>
      <c r="AD154" s="100" t="str">
        <f>IF('Raw_Data_pt1.1'!AL156 = "", "", 'Raw_Data_pt1.1'!AL156)</f>
        <v/>
      </c>
      <c r="AE154" s="99" t="str">
        <f>IF('Raw_Data_pt1.1'!AM156 = "", "", 'Raw_Data_pt1.1'!AM156)</f>
        <v/>
      </c>
      <c r="AF154" s="100" t="str">
        <f>IF('Raw_Data_pt1.1'!AN156 = "", "", 'Raw_Data_pt1.1'!AN156)</f>
        <v/>
      </c>
      <c r="AG154" s="100" t="str">
        <f>IF('Raw_Data_pt1.1'!AO156 = "", "", 'Raw_Data_pt1.1'!AO156)</f>
        <v/>
      </c>
      <c r="AH154" s="100" t="str">
        <f>IF('Raw_Data_pt1.1'!AP156 = "", "", 'Raw_Data_pt1.1'!AP156)</f>
        <v/>
      </c>
      <c r="AI154" s="99" t="str">
        <f>IF('Raw_Data_pt1.1'!AQ156 = "", "", 'Raw_Data_pt1.1'!AQ156)</f>
        <v/>
      </c>
      <c r="AJ154" s="100" t="str">
        <f>IF('Raw_Data_pt1.1'!AT156 = "", "", 'Raw_Data_pt1.1'!AT156)</f>
        <v/>
      </c>
      <c r="AK154" s="99" t="str">
        <f>IF('Raw_Data_pt1.1'!AU156 = "", "", 'Raw_Data_pt1.1'!AU156)</f>
        <v/>
      </c>
      <c r="AL154" s="100" t="str">
        <f>IF('Raw_Data_pt1.1'!AV156 = "", "", 'Raw_Data_pt1.1'!AV156)</f>
        <v/>
      </c>
      <c r="AM154" s="100" t="str">
        <f>IF('Raw_Data_pt1.1'!AW156 = "", "", 'Raw_Data_pt1.1'!AW156)</f>
        <v/>
      </c>
      <c r="AN154" s="100" t="str">
        <f>IF('Raw_Data_pt1.1'!AX156 = "", "", 'Raw_Data_pt1.1'!AX156)</f>
        <v/>
      </c>
      <c r="AO154" s="99" t="str">
        <f>IF('Raw_Data_pt1.1'!AY156 = "", "", 'Raw_Data_pt1.1'!AY156)</f>
        <v/>
      </c>
      <c r="AP154" s="100" t="str">
        <f>IF('Raw_Data_pt1.1'!BB156 = "", "", 'Raw_Data_pt1.1'!BB156)</f>
        <v/>
      </c>
      <c r="AQ154" s="100" t="str">
        <f>IF('Raw_Data_pt1.1'!BC156 = "", "", 'Raw_Data_pt1.1'!BC156)</f>
        <v/>
      </c>
      <c r="AR154" s="102">
        <f>IF('Raw_Data_pt1.1'!BR156 = "", "", 'Raw_Data_pt1.1'!BR156)</f>
        <v>29</v>
      </c>
      <c r="AS154" s="99">
        <f>IF('Raw_Data_pt1.1'!BS156 = "", "", 'Raw_Data_pt1.1'!BS156)</f>
        <v>128</v>
      </c>
      <c r="AT154" s="100">
        <f>IF('Raw_Data_pt1.1'!CA156 = "", "", 'Raw_Data_pt1.1'!CA156)</f>
        <v>23</v>
      </c>
      <c r="AU154" s="99">
        <f>IF('Raw_Data_pt1.1'!CB156 = "", "", 'Raw_Data_pt1.1'!CB156)</f>
        <v>128</v>
      </c>
      <c r="AV154" s="100">
        <f>IF('Raw_Data_pt1.1'!CJ156 = "", "", 'Raw_Data_pt1.1'!CJ156)</f>
        <v>20</v>
      </c>
      <c r="AW154" s="99">
        <f>IF('Raw_Data_pt1.1'!CK156 = "", "", 'Raw_Data_pt1.1'!CK156)</f>
        <v>128</v>
      </c>
      <c r="AX154" s="100">
        <f>IF('Raw_Data_pt1.1'!BV156 = "", "", 'Raw_Data_pt1.1'!BV156)</f>
        <v>557</v>
      </c>
      <c r="AY154" s="100">
        <f>IF('Raw_Data_pt1.1'!BV156 = "", "", 'Raw_Data_pt1.1'!BV156)</f>
        <v>557</v>
      </c>
      <c r="AZ154" s="100">
        <f>IF('Raw_Data_pt1.1'!CN156 = "", "", 'Raw_Data_pt1.1'!CN156)</f>
        <v>392</v>
      </c>
      <c r="BA154" s="100">
        <f t="shared" si="480"/>
        <v>0.2265625</v>
      </c>
      <c r="BB154" s="100">
        <f t="shared" si="481"/>
        <v>0.1796875</v>
      </c>
      <c r="BC154" s="99">
        <f t="shared" si="482"/>
        <v>0.15625</v>
      </c>
    </row>
    <row r="155" spans="1:55">
      <c r="A155" s="99">
        <f t="shared" si="574"/>
        <v>31</v>
      </c>
      <c r="B155" s="127" t="str">
        <f>B154</f>
        <v>BBH</v>
      </c>
      <c r="C155" s="100">
        <f t="shared" si="575"/>
        <v>0</v>
      </c>
      <c r="D155" s="99">
        <f t="shared" si="576"/>
        <v>1</v>
      </c>
      <c r="E155" s="101">
        <f t="shared" si="577"/>
        <v>1.1000000000000001</v>
      </c>
      <c r="F155" s="3">
        <f t="shared" si="577"/>
        <v>0</v>
      </c>
      <c r="G155" s="1">
        <f t="shared" si="563"/>
        <v>0</v>
      </c>
      <c r="H155" s="1">
        <f t="shared" si="564"/>
        <v>0</v>
      </c>
      <c r="I155" s="1">
        <f t="shared" si="565"/>
        <v>0</v>
      </c>
      <c r="J155" s="1">
        <f t="shared" si="566"/>
        <v>0</v>
      </c>
      <c r="K155" s="1">
        <f t="shared" si="567"/>
        <v>0</v>
      </c>
      <c r="L155" s="3">
        <f t="shared" si="568"/>
        <v>2023</v>
      </c>
      <c r="M155" s="1">
        <f t="shared" si="569"/>
        <v>3</v>
      </c>
      <c r="N155" s="1">
        <f t="shared" si="570"/>
        <v>2</v>
      </c>
      <c r="O155" s="1">
        <f t="shared" si="571"/>
        <v>17</v>
      </c>
      <c r="P155" s="1">
        <f t="shared" si="572"/>
        <v>42</v>
      </c>
      <c r="Q155" s="2">
        <f t="shared" si="573"/>
        <v>54</v>
      </c>
      <c r="R155" s="100">
        <f t="shared" si="578"/>
        <v>2</v>
      </c>
      <c r="S155" s="100">
        <f t="shared" si="579"/>
        <v>4</v>
      </c>
      <c r="T155" s="100">
        <f t="shared" si="580"/>
        <v>1987</v>
      </c>
      <c r="U155" s="100">
        <f t="shared" si="581"/>
        <v>1</v>
      </c>
      <c r="V155" s="100">
        <f>V152</f>
        <v>36</v>
      </c>
      <c r="W155" s="100">
        <f t="shared" si="582"/>
        <v>0</v>
      </c>
      <c r="X155" s="99">
        <f t="shared" si="583"/>
        <v>1</v>
      </c>
      <c r="Y155" s="101">
        <v>1</v>
      </c>
      <c r="Z155" s="100" t="str">
        <f>IF('Raw_Data_pt1.1'!AF157 = "", "", 'Raw_Data_pt1.1'!AF157)</f>
        <v/>
      </c>
      <c r="AA155" s="100" t="str">
        <f>IF('Raw_Data_pt1.1'!AG157 = "", "", 'Raw_Data_pt1.1'!AG157)</f>
        <v/>
      </c>
      <c r="AB155" s="100" t="str">
        <f>IF('Raw_Data_pt1.1'!AH157 = "", "", 'Raw_Data_pt1.1'!AH157)</f>
        <v/>
      </c>
      <c r="AC155" s="99" t="str">
        <f>IF('Raw_Data_pt1.1'!AI157 = "", "", 'Raw_Data_pt1.1'!AI157)</f>
        <v/>
      </c>
      <c r="AD155" s="100" t="str">
        <f>IF('Raw_Data_pt1.1'!AL157 = "", "", 'Raw_Data_pt1.1'!AL157)</f>
        <v/>
      </c>
      <c r="AE155" s="99" t="str">
        <f>IF('Raw_Data_pt1.1'!AM157 = "", "", 'Raw_Data_pt1.1'!AM157)</f>
        <v/>
      </c>
      <c r="AF155" s="100" t="str">
        <f>IF('Raw_Data_pt1.1'!AN157 = "", "", 'Raw_Data_pt1.1'!AN157)</f>
        <v/>
      </c>
      <c r="AG155" s="100" t="str">
        <f>IF('Raw_Data_pt1.1'!AO157 = "", "", 'Raw_Data_pt1.1'!AO157)</f>
        <v/>
      </c>
      <c r="AH155" s="100" t="str">
        <f>IF('Raw_Data_pt1.1'!AP157 = "", "", 'Raw_Data_pt1.1'!AP157)</f>
        <v/>
      </c>
      <c r="AI155" s="99" t="str">
        <f>IF('Raw_Data_pt1.1'!AQ157 = "", "", 'Raw_Data_pt1.1'!AQ157)</f>
        <v/>
      </c>
      <c r="AJ155" s="100" t="str">
        <f>IF('Raw_Data_pt1.1'!AT157 = "", "", 'Raw_Data_pt1.1'!AT157)</f>
        <v/>
      </c>
      <c r="AK155" s="99" t="str">
        <f>IF('Raw_Data_pt1.1'!AU157 = "", "", 'Raw_Data_pt1.1'!AU157)</f>
        <v/>
      </c>
      <c r="AL155" s="100" t="str">
        <f>IF('Raw_Data_pt1.1'!AV157 = "", "", 'Raw_Data_pt1.1'!AV157)</f>
        <v/>
      </c>
      <c r="AM155" s="100" t="str">
        <f>IF('Raw_Data_pt1.1'!AW157 = "", "", 'Raw_Data_pt1.1'!AW157)</f>
        <v/>
      </c>
      <c r="AN155" s="100" t="str">
        <f>IF('Raw_Data_pt1.1'!AX157 = "", "", 'Raw_Data_pt1.1'!AX157)</f>
        <v/>
      </c>
      <c r="AO155" s="99" t="str">
        <f>IF('Raw_Data_pt1.1'!AY157 = "", "", 'Raw_Data_pt1.1'!AY157)</f>
        <v/>
      </c>
      <c r="AP155" s="100" t="str">
        <f>IF('Raw_Data_pt1.1'!BB157 = "", "", 'Raw_Data_pt1.1'!BB157)</f>
        <v/>
      </c>
      <c r="AQ155" s="100" t="str">
        <f>IF('Raw_Data_pt1.1'!BC157 = "", "", 'Raw_Data_pt1.1'!BC157)</f>
        <v/>
      </c>
      <c r="AR155" s="102">
        <f>IF('Raw_Data_pt1.1'!BR157 = "", "", 'Raw_Data_pt1.1'!BR157)</f>
        <v>31</v>
      </c>
      <c r="AS155" s="99">
        <f>IF('Raw_Data_pt1.1'!BS157 = "", "", 'Raw_Data_pt1.1'!BS157)</f>
        <v>128</v>
      </c>
      <c r="AT155" s="100">
        <f>IF('Raw_Data_pt1.1'!CA157 = "", "", 'Raw_Data_pt1.1'!CA157)</f>
        <v>24</v>
      </c>
      <c r="AU155" s="99">
        <f>IF('Raw_Data_pt1.1'!CB157 = "", "", 'Raw_Data_pt1.1'!CB157)</f>
        <v>128</v>
      </c>
      <c r="AV155" s="100">
        <f>IF('Raw_Data_pt1.1'!CJ157 = "", "", 'Raw_Data_pt1.1'!CJ157)</f>
        <v>29</v>
      </c>
      <c r="AW155" s="99">
        <f>IF('Raw_Data_pt1.1'!CK157 = "", "", 'Raw_Data_pt1.1'!CK157)</f>
        <v>128</v>
      </c>
      <c r="AX155" s="100">
        <f>IF('Raw_Data_pt1.1'!BV157 = "", "", 'Raw_Data_pt1.1'!BV157)</f>
        <v>532</v>
      </c>
      <c r="AY155" s="100">
        <f>IF('Raw_Data_pt1.1'!BV157 = "", "", 'Raw_Data_pt1.1'!BV157)</f>
        <v>532</v>
      </c>
      <c r="AZ155" s="100">
        <f>IF('Raw_Data_pt1.1'!CN157 = "", "", 'Raw_Data_pt1.1'!CN157)</f>
        <v>432</v>
      </c>
      <c r="BA155" s="100">
        <f t="shared" si="480"/>
        <v>0.2421875</v>
      </c>
      <c r="BB155" s="100">
        <f t="shared" si="481"/>
        <v>0.1875</v>
      </c>
      <c r="BC155" s="99">
        <f t="shared" si="482"/>
        <v>0.2265625</v>
      </c>
    </row>
    <row r="156" spans="1:55" s="92" customFormat="1">
      <c r="A156" s="95">
        <f t="shared" si="574"/>
        <v>31</v>
      </c>
      <c r="B156" s="126" t="str">
        <f>B155</f>
        <v>BBH</v>
      </c>
      <c r="C156" s="96">
        <f t="shared" si="575"/>
        <v>0</v>
      </c>
      <c r="D156" s="95">
        <f t="shared" si="576"/>
        <v>1</v>
      </c>
      <c r="E156" s="97">
        <f t="shared" si="577"/>
        <v>1.1000000000000001</v>
      </c>
      <c r="F156" s="3">
        <f t="shared" si="577"/>
        <v>0</v>
      </c>
      <c r="G156" s="1">
        <f t="shared" si="563"/>
        <v>0</v>
      </c>
      <c r="H156" s="1">
        <f t="shared" si="564"/>
        <v>0</v>
      </c>
      <c r="I156" s="1">
        <f t="shared" si="565"/>
        <v>0</v>
      </c>
      <c r="J156" s="1">
        <f t="shared" si="566"/>
        <v>0</v>
      </c>
      <c r="K156" s="1">
        <f t="shared" si="567"/>
        <v>0</v>
      </c>
      <c r="L156" s="3">
        <f t="shared" si="568"/>
        <v>2023</v>
      </c>
      <c r="M156" s="1">
        <f t="shared" si="569"/>
        <v>3</v>
      </c>
      <c r="N156" s="1">
        <f t="shared" si="570"/>
        <v>2</v>
      </c>
      <c r="O156" s="1">
        <f t="shared" si="571"/>
        <v>17</v>
      </c>
      <c r="P156" s="1">
        <f t="shared" si="572"/>
        <v>42</v>
      </c>
      <c r="Q156" s="2">
        <f t="shared" si="573"/>
        <v>54</v>
      </c>
      <c r="R156" s="96">
        <f t="shared" si="578"/>
        <v>2</v>
      </c>
      <c r="S156" s="96">
        <f t="shared" si="579"/>
        <v>4</v>
      </c>
      <c r="T156" s="96">
        <f t="shared" si="580"/>
        <v>1987</v>
      </c>
      <c r="U156" s="96">
        <f t="shared" si="581"/>
        <v>1</v>
      </c>
      <c r="V156" s="125">
        <f>V152</f>
        <v>36</v>
      </c>
      <c r="W156" s="96">
        <f t="shared" si="582"/>
        <v>0</v>
      </c>
      <c r="X156" s="95">
        <f t="shared" si="583"/>
        <v>1</v>
      </c>
      <c r="Y156" s="97">
        <v>1</v>
      </c>
      <c r="Z156" s="96" t="str">
        <f>IF('Raw_Data_pt1.1'!AF158 = "", "", 'Raw_Data_pt1.1'!AF158)</f>
        <v/>
      </c>
      <c r="AA156" s="96" t="str">
        <f>IF('Raw_Data_pt1.1'!AG158 = "", "", 'Raw_Data_pt1.1'!AG158)</f>
        <v/>
      </c>
      <c r="AB156" s="96" t="str">
        <f>IF('Raw_Data_pt1.1'!AH158 = "", "", 'Raw_Data_pt1.1'!AH158)</f>
        <v/>
      </c>
      <c r="AC156" s="95" t="str">
        <f>IF('Raw_Data_pt1.1'!AI158 = "", "", 'Raw_Data_pt1.1'!AI158)</f>
        <v/>
      </c>
      <c r="AD156" s="96" t="str">
        <f>IF('Raw_Data_pt1.1'!AL158 = "", "", 'Raw_Data_pt1.1'!AL158)</f>
        <v/>
      </c>
      <c r="AE156" s="95" t="str">
        <f>IF('Raw_Data_pt1.1'!AM158 = "", "", 'Raw_Data_pt1.1'!AM158)</f>
        <v/>
      </c>
      <c r="AF156" s="96" t="str">
        <f>IF('Raw_Data_pt1.1'!AN158 = "", "", 'Raw_Data_pt1.1'!AN158)</f>
        <v/>
      </c>
      <c r="AG156" s="96" t="str">
        <f>IF('Raw_Data_pt1.1'!AO158 = "", "", 'Raw_Data_pt1.1'!AO158)</f>
        <v/>
      </c>
      <c r="AH156" s="96" t="str">
        <f>IF('Raw_Data_pt1.1'!AP158 = "", "", 'Raw_Data_pt1.1'!AP158)</f>
        <v/>
      </c>
      <c r="AI156" s="95" t="str">
        <f>IF('Raw_Data_pt1.1'!AQ158 = "", "", 'Raw_Data_pt1.1'!AQ158)</f>
        <v/>
      </c>
      <c r="AJ156" s="96" t="str">
        <f>IF('Raw_Data_pt1.1'!AT158 = "", "", 'Raw_Data_pt1.1'!AT158)</f>
        <v/>
      </c>
      <c r="AK156" s="95" t="str">
        <f>IF('Raw_Data_pt1.1'!AU158 = "", "", 'Raw_Data_pt1.1'!AU158)</f>
        <v/>
      </c>
      <c r="AL156" s="96" t="str">
        <f>IF('Raw_Data_pt1.1'!AV158 = "", "", 'Raw_Data_pt1.1'!AV158)</f>
        <v/>
      </c>
      <c r="AM156" s="96" t="str">
        <f>IF('Raw_Data_pt1.1'!AW158 = "", "", 'Raw_Data_pt1.1'!AW158)</f>
        <v/>
      </c>
      <c r="AN156" s="96" t="str">
        <f>IF('Raw_Data_pt1.1'!AX158 = "", "", 'Raw_Data_pt1.1'!AX158)</f>
        <v/>
      </c>
      <c r="AO156" s="95" t="str">
        <f>IF('Raw_Data_pt1.1'!AY158 = "", "", 'Raw_Data_pt1.1'!AY158)</f>
        <v/>
      </c>
      <c r="AP156" s="96" t="str">
        <f>IF('Raw_Data_pt1.1'!BB158 = "", "", 'Raw_Data_pt1.1'!BB158)</f>
        <v/>
      </c>
      <c r="AQ156" s="96" t="str">
        <f>IF('Raw_Data_pt1.1'!BC158 = "", "", 'Raw_Data_pt1.1'!BC158)</f>
        <v/>
      </c>
      <c r="AR156" s="98">
        <f>IF('Raw_Data_pt1.1'!BR158 = "", "", 'Raw_Data_pt1.1'!BR158)</f>
        <v>29</v>
      </c>
      <c r="AS156" s="95">
        <f>IF('Raw_Data_pt1.1'!BS158 = "", "", 'Raw_Data_pt1.1'!BS158)</f>
        <v>128</v>
      </c>
      <c r="AT156" s="96">
        <f>IF('Raw_Data_pt1.1'!CA158 = "", "", 'Raw_Data_pt1.1'!CA158)</f>
        <v>34</v>
      </c>
      <c r="AU156" s="95">
        <f>IF('Raw_Data_pt1.1'!CB158 = "", "", 'Raw_Data_pt1.1'!CB158)</f>
        <v>128</v>
      </c>
      <c r="AV156" s="96">
        <f>IF('Raw_Data_pt1.1'!CJ158 = "", "", 'Raw_Data_pt1.1'!CJ158)</f>
        <v>31</v>
      </c>
      <c r="AW156" s="95">
        <f>IF('Raw_Data_pt1.1'!CK158 = "", "", 'Raw_Data_pt1.1'!CK158)</f>
        <v>128</v>
      </c>
      <c r="AX156" s="96">
        <f>IF('Raw_Data_pt1.1'!BV158 = "", "", 'Raw_Data_pt1.1'!BV158)</f>
        <v>682</v>
      </c>
      <c r="AY156" s="96">
        <f>IF('Raw_Data_pt1.1'!BV158 = "", "", 'Raw_Data_pt1.1'!BV158)</f>
        <v>682</v>
      </c>
      <c r="AZ156" s="96">
        <f>IF('Raw_Data_pt1.1'!CN158 = "", "", 'Raw_Data_pt1.1'!CN158)</f>
        <v>432</v>
      </c>
      <c r="BA156" s="96">
        <f t="shared" si="480"/>
        <v>0.2265625</v>
      </c>
      <c r="BB156" s="96">
        <f t="shared" si="481"/>
        <v>0.265625</v>
      </c>
      <c r="BC156" s="95">
        <f t="shared" si="482"/>
        <v>0.2421875</v>
      </c>
    </row>
    <row r="157" spans="1:55">
      <c r="A157" s="99">
        <f>'Raw_Data_pt1.2'!A4</f>
        <v>32</v>
      </c>
      <c r="B157" s="127" t="str">
        <f>'Raw_Data_pt1.2'!B4</f>
        <v>BBJ</v>
      </c>
      <c r="C157" s="100">
        <v>0</v>
      </c>
      <c r="D157" s="99">
        <v>1</v>
      </c>
      <c r="E157" s="123">
        <v>1.2</v>
      </c>
      <c r="F157" s="69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69">
        <f>'Raw_Data_pt1.2'!F4</f>
        <v>2023</v>
      </c>
      <c r="M157" s="26">
        <f>'Raw_Data_pt1.2'!G4</f>
        <v>4</v>
      </c>
      <c r="N157" s="26">
        <f>'Raw_Data_pt1.2'!H4</f>
        <v>5</v>
      </c>
      <c r="O157" s="26">
        <f>'Raw_Data_pt1.2'!I4</f>
        <v>9</v>
      </c>
      <c r="P157" s="26">
        <f>'Raw_Data_pt1.2'!J4</f>
        <v>45</v>
      </c>
      <c r="Q157" s="25">
        <f>'Raw_Data_pt1.2'!K4</f>
        <v>27</v>
      </c>
      <c r="R157" s="100">
        <f>'Raw_Data_pt1.2'!L4</f>
        <v>12</v>
      </c>
      <c r="S157" s="100">
        <f>IF(R157 = "",0, VLOOKUP(R157, Key!$A$23:$D$35, 4, FALSE))</f>
        <v>4</v>
      </c>
      <c r="T157" s="100">
        <f>'Raw_Data_pt1.2'!M4</f>
        <v>1992</v>
      </c>
      <c r="U157" s="100">
        <f>IF('Raw_Data_pt1.2'!O4 = "", 0, IF('Raw_Data_pt1.2'!O4 = "F", 1, IF('Raw_Data_pt1.2'!O4 = "M", 2, 3)))</f>
        <v>2</v>
      </c>
      <c r="V157" s="100">
        <f>IF(L157=0,0,IF(M157&gt;R157,L157-T157,L157-T157-1))</f>
        <v>30</v>
      </c>
      <c r="W157" s="100">
        <f>IF('Raw_Data_pt1.2'!S4 = "", 0, VLOOKUP('Raw_Data_pt1.2'!S4, Key!$A$2:$C$20, 3, TRUE))</f>
        <v>1</v>
      </c>
      <c r="X157" s="99">
        <f>IF('Raw_Data_pt1.2'!U4 = "", 0, IF('Raw_Data_pt1.2'!U4 = "P", 1, 0))</f>
        <v>1</v>
      </c>
      <c r="Y157" s="101">
        <v>1</v>
      </c>
      <c r="Z157" s="100"/>
      <c r="AA157" s="100"/>
      <c r="AB157" s="100"/>
      <c r="AC157" s="99"/>
      <c r="AD157" s="100"/>
      <c r="AE157" s="99"/>
      <c r="AF157" s="100"/>
      <c r="AG157" s="100"/>
      <c r="AH157" s="100"/>
      <c r="AI157" s="99"/>
      <c r="AJ157" s="100"/>
      <c r="AK157" s="99"/>
      <c r="AL157" s="100"/>
      <c r="AM157" s="100"/>
      <c r="AN157" s="100"/>
      <c r="AO157" s="99"/>
      <c r="AP157" s="100"/>
      <c r="AQ157" s="100"/>
      <c r="AR157" s="102">
        <f>IF('Raw_Data_pt1.2'!AL4 = "","", 'Raw_Data_pt1.2'!AL4)</f>
        <v>35</v>
      </c>
      <c r="AS157" s="99">
        <f>IF('Raw_Data_pt1.2'!AM4 = "","", 'Raw_Data_pt1.2'!AM4)</f>
        <v>128</v>
      </c>
      <c r="AT157" s="100">
        <f>IF('Raw_Data_pt1.2'!AU4="","",'Raw_Data_pt1.2'!AU4)</f>
        <v>20</v>
      </c>
      <c r="AU157" s="99">
        <f>IF('Raw_Data_pt1.2'!AV4="","",'Raw_Data_pt1.2'!AV4)</f>
        <v>128</v>
      </c>
      <c r="AV157" s="100">
        <f>IF('Raw_Data_pt1.2'!BD4="","",'Raw_Data_pt1.2'!BD4)</f>
        <v>35</v>
      </c>
      <c r="AW157" s="99">
        <f>IF('Raw_Data_pt1.2'!BE4="","",'Raw_Data_pt1.2'!BE4)</f>
        <v>128</v>
      </c>
      <c r="AX157" s="100">
        <f>IF('Raw_Data_pt1.2'!AP4="","",'Raw_Data_pt1.2'!AP4)</f>
        <v>435</v>
      </c>
      <c r="AY157" s="100">
        <f>IF('Raw_Data_pt1.2'!AY4="","",'Raw_Data_pt1.2'!AY4)</f>
        <v>332</v>
      </c>
      <c r="AZ157" s="100">
        <f>IF('Raw_Data_pt1.2'!BH4="","",'Raw_Data_pt1.2'!BH4)</f>
        <v>582</v>
      </c>
      <c r="BA157" s="100">
        <f t="shared" si="480"/>
        <v>0.2734375</v>
      </c>
      <c r="BB157" s="100">
        <f t="shared" si="481"/>
        <v>0.15625</v>
      </c>
      <c r="BC157" s="99">
        <f t="shared" si="482"/>
        <v>0.2734375</v>
      </c>
    </row>
    <row r="158" spans="1:55">
      <c r="A158" s="99">
        <f>A157</f>
        <v>32</v>
      </c>
      <c r="B158" s="127" t="str">
        <f>B157</f>
        <v>BBJ</v>
      </c>
      <c r="C158" s="100">
        <f t="shared" ref="C158:X158" si="584">C157</f>
        <v>0</v>
      </c>
      <c r="D158" s="99">
        <f t="shared" si="584"/>
        <v>1</v>
      </c>
      <c r="E158" s="123">
        <f t="shared" si="584"/>
        <v>1.2</v>
      </c>
      <c r="F158" s="3">
        <f>F157</f>
        <v>0</v>
      </c>
      <c r="G158" s="1">
        <f t="shared" ref="G158:G161" si="585">G157</f>
        <v>0</v>
      </c>
      <c r="H158" s="1">
        <f t="shared" ref="H158:H161" si="586">H157</f>
        <v>0</v>
      </c>
      <c r="I158" s="1">
        <f t="shared" ref="I158:I161" si="587">I157</f>
        <v>0</v>
      </c>
      <c r="J158" s="1">
        <f t="shared" ref="J158:J161" si="588">J157</f>
        <v>0</v>
      </c>
      <c r="K158" s="1">
        <f t="shared" ref="K158:K161" si="589">K157</f>
        <v>0</v>
      </c>
      <c r="L158" s="3">
        <f t="shared" ref="L158:L161" si="590">L157</f>
        <v>2023</v>
      </c>
      <c r="M158" s="1">
        <f t="shared" ref="M158:M161" si="591">M157</f>
        <v>4</v>
      </c>
      <c r="N158" s="1">
        <f t="shared" ref="N158:N161" si="592">N157</f>
        <v>5</v>
      </c>
      <c r="O158" s="1">
        <f t="shared" ref="O158:O161" si="593">O157</f>
        <v>9</v>
      </c>
      <c r="P158" s="1">
        <f t="shared" ref="P158:P161" si="594">P157</f>
        <v>45</v>
      </c>
      <c r="Q158" s="2">
        <f t="shared" ref="Q158:Q161" si="595">Q157</f>
        <v>27</v>
      </c>
      <c r="R158" s="100">
        <f t="shared" si="584"/>
        <v>12</v>
      </c>
      <c r="S158" s="100">
        <f t="shared" si="584"/>
        <v>4</v>
      </c>
      <c r="T158" s="100">
        <f t="shared" si="584"/>
        <v>1992</v>
      </c>
      <c r="U158" s="100">
        <f t="shared" si="584"/>
        <v>2</v>
      </c>
      <c r="V158" s="100">
        <f>V157</f>
        <v>30</v>
      </c>
      <c r="W158" s="100">
        <f t="shared" si="584"/>
        <v>1</v>
      </c>
      <c r="X158" s="99">
        <f t="shared" si="584"/>
        <v>1</v>
      </c>
      <c r="Y158" s="101">
        <v>2</v>
      </c>
      <c r="Z158" s="100"/>
      <c r="AA158" s="100"/>
      <c r="AB158" s="100"/>
      <c r="AC158" s="99"/>
      <c r="AD158" s="100"/>
      <c r="AE158" s="99"/>
      <c r="AF158" s="100"/>
      <c r="AG158" s="100"/>
      <c r="AH158" s="100"/>
      <c r="AI158" s="99"/>
      <c r="AJ158" s="100"/>
      <c r="AK158" s="99"/>
      <c r="AL158" s="100"/>
      <c r="AM158" s="100"/>
      <c r="AN158" s="100"/>
      <c r="AO158" s="99"/>
      <c r="AP158" s="100"/>
      <c r="AQ158" s="100"/>
      <c r="AR158" s="102">
        <f>IF('Raw_Data_pt1.2'!AL5 = "","", 'Raw_Data_pt1.2'!AL5)</f>
        <v>41</v>
      </c>
      <c r="AS158" s="99">
        <f>IF('Raw_Data_pt1.2'!AM5 = "","", 'Raw_Data_pt1.2'!AM5)</f>
        <v>128</v>
      </c>
      <c r="AT158" s="100">
        <f>IF('Raw_Data_pt1.2'!AU5="","",'Raw_Data_pt1.2'!AU5)</f>
        <v>40</v>
      </c>
      <c r="AU158" s="99">
        <f>IF('Raw_Data_pt1.2'!AV5="","",'Raw_Data_pt1.2'!AV5)</f>
        <v>128</v>
      </c>
      <c r="AV158" s="100">
        <f>IF('Raw_Data_pt1.2'!BD5="","",'Raw_Data_pt1.2'!BD5)</f>
        <v>37</v>
      </c>
      <c r="AW158" s="99">
        <f>IF('Raw_Data_pt1.2'!BE5="","",'Raw_Data_pt1.2'!BE5)</f>
        <v>128</v>
      </c>
      <c r="AX158" s="100">
        <f>IF('Raw_Data_pt1.2'!AP5="","",'Raw_Data_pt1.2'!AP5)</f>
        <v>505</v>
      </c>
      <c r="AY158" s="100">
        <f>IF('Raw_Data_pt1.2'!AY5="","",'Raw_Data_pt1.2'!AY5)</f>
        <v>396</v>
      </c>
      <c r="AZ158" s="100">
        <f>IF('Raw_Data_pt1.2'!BH5="","",'Raw_Data_pt1.2'!BH5)</f>
        <v>736</v>
      </c>
      <c r="BA158" s="100">
        <f t="shared" si="480"/>
        <v>0.3203125</v>
      </c>
      <c r="BB158" s="100">
        <f t="shared" si="481"/>
        <v>0.3125</v>
      </c>
      <c r="BC158" s="99">
        <f t="shared" si="482"/>
        <v>0.2890625</v>
      </c>
    </row>
    <row r="159" spans="1:55" ht="15" customHeight="1">
      <c r="A159" s="99">
        <f t="shared" ref="A159:A171" si="596">A158</f>
        <v>32</v>
      </c>
      <c r="B159" s="127" t="str">
        <f t="shared" ref="B159:B171" si="597">B158</f>
        <v>BBJ</v>
      </c>
      <c r="C159" s="100">
        <f t="shared" ref="C159:C171" si="598">C158</f>
        <v>0</v>
      </c>
      <c r="D159" s="99">
        <f t="shared" ref="D159:D171" si="599">D158</f>
        <v>1</v>
      </c>
      <c r="E159" s="123">
        <f t="shared" ref="E159:F171" si="600">E158</f>
        <v>1.2</v>
      </c>
      <c r="F159" s="3">
        <f t="shared" si="600"/>
        <v>0</v>
      </c>
      <c r="G159" s="1">
        <f t="shared" si="585"/>
        <v>0</v>
      </c>
      <c r="H159" s="1">
        <f t="shared" si="586"/>
        <v>0</v>
      </c>
      <c r="I159" s="1">
        <f t="shared" si="587"/>
        <v>0</v>
      </c>
      <c r="J159" s="1">
        <f t="shared" si="588"/>
        <v>0</v>
      </c>
      <c r="K159" s="1">
        <f t="shared" si="589"/>
        <v>0</v>
      </c>
      <c r="L159" s="3">
        <f t="shared" si="590"/>
        <v>2023</v>
      </c>
      <c r="M159" s="1">
        <f t="shared" si="591"/>
        <v>4</v>
      </c>
      <c r="N159" s="1">
        <f t="shared" si="592"/>
        <v>5</v>
      </c>
      <c r="O159" s="1">
        <f t="shared" si="593"/>
        <v>9</v>
      </c>
      <c r="P159" s="1">
        <f t="shared" si="594"/>
        <v>45</v>
      </c>
      <c r="Q159" s="2">
        <f t="shared" si="595"/>
        <v>27</v>
      </c>
      <c r="R159" s="100">
        <f t="shared" ref="R159:R171" si="601">R158</f>
        <v>12</v>
      </c>
      <c r="S159" s="100">
        <f t="shared" ref="S159:S171" si="602">S158</f>
        <v>4</v>
      </c>
      <c r="T159" s="100">
        <f t="shared" ref="T159:T171" si="603">T158</f>
        <v>1992</v>
      </c>
      <c r="U159" s="100">
        <f t="shared" ref="U159:U171" si="604">U158</f>
        <v>2</v>
      </c>
      <c r="V159" s="100">
        <f>V157</f>
        <v>30</v>
      </c>
      <c r="W159" s="100">
        <f t="shared" ref="W159:W171" si="605">W158</f>
        <v>1</v>
      </c>
      <c r="X159" s="99">
        <f t="shared" ref="X159:X171" si="606">X158</f>
        <v>1</v>
      </c>
      <c r="Y159" s="101">
        <v>3</v>
      </c>
      <c r="Z159" s="100"/>
      <c r="AA159" s="100"/>
      <c r="AB159" s="100"/>
      <c r="AC159" s="99"/>
      <c r="AD159" s="100"/>
      <c r="AE159" s="99"/>
      <c r="AF159" s="100"/>
      <c r="AG159" s="100"/>
      <c r="AH159" s="100"/>
      <c r="AI159" s="99"/>
      <c r="AJ159" s="100"/>
      <c r="AK159" s="99"/>
      <c r="AL159" s="100"/>
      <c r="AM159" s="100"/>
      <c r="AN159" s="100"/>
      <c r="AO159" s="99"/>
      <c r="AP159" s="100"/>
      <c r="AQ159" s="100"/>
      <c r="AR159" s="102">
        <f>IF('Raw_Data_pt1.2'!AL6 = "","", 'Raw_Data_pt1.2'!AL6)</f>
        <v>24</v>
      </c>
      <c r="AS159" s="99">
        <f>IF('Raw_Data_pt1.2'!AM6 = "","", 'Raw_Data_pt1.2'!AM6)</f>
        <v>128</v>
      </c>
      <c r="AT159" s="100">
        <f>IF('Raw_Data_pt1.2'!AU6="","",'Raw_Data_pt1.2'!AU6)</f>
        <v>15</v>
      </c>
      <c r="AU159" s="99">
        <f>IF('Raw_Data_pt1.2'!AV6="","",'Raw_Data_pt1.2'!AV6)</f>
        <v>128</v>
      </c>
      <c r="AV159" s="100">
        <f>IF('Raw_Data_pt1.2'!BD6="","",'Raw_Data_pt1.2'!BD6)</f>
        <v>26</v>
      </c>
      <c r="AW159" s="99">
        <f>IF('Raw_Data_pt1.2'!BE6="","",'Raw_Data_pt1.2'!BE6)</f>
        <v>128</v>
      </c>
      <c r="AX159" s="100">
        <f>IF('Raw_Data_pt1.2'!AP6="","",'Raw_Data_pt1.2'!AP6)</f>
        <v>419</v>
      </c>
      <c r="AY159" s="100">
        <f>IF('Raw_Data_pt1.2'!AY6="","",'Raw_Data_pt1.2'!AY6)</f>
        <v>320</v>
      </c>
      <c r="AZ159" s="100">
        <f>IF('Raw_Data_pt1.2'!BH6="","",'Raw_Data_pt1.2'!BH6)</f>
        <v>450</v>
      </c>
      <c r="BA159" s="100">
        <f t="shared" si="480"/>
        <v>0.1875</v>
      </c>
      <c r="BB159" s="100">
        <f t="shared" si="481"/>
        <v>0.1171875</v>
      </c>
      <c r="BC159" s="99">
        <f t="shared" si="482"/>
        <v>0.203125</v>
      </c>
    </row>
    <row r="160" spans="1:55" ht="15" customHeight="1">
      <c r="A160" s="99">
        <f t="shared" si="596"/>
        <v>32</v>
      </c>
      <c r="B160" s="127" t="str">
        <f t="shared" si="597"/>
        <v>BBJ</v>
      </c>
      <c r="C160" s="100">
        <f t="shared" si="598"/>
        <v>0</v>
      </c>
      <c r="D160" s="99">
        <f t="shared" si="599"/>
        <v>1</v>
      </c>
      <c r="E160" s="123">
        <f t="shared" si="600"/>
        <v>1.2</v>
      </c>
      <c r="F160" s="3">
        <f t="shared" si="600"/>
        <v>0</v>
      </c>
      <c r="G160" s="1">
        <f t="shared" si="585"/>
        <v>0</v>
      </c>
      <c r="H160" s="1">
        <f t="shared" si="586"/>
        <v>0</v>
      </c>
      <c r="I160" s="1">
        <f t="shared" si="587"/>
        <v>0</v>
      </c>
      <c r="J160" s="1">
        <f t="shared" si="588"/>
        <v>0</v>
      </c>
      <c r="K160" s="1">
        <f t="shared" si="589"/>
        <v>0</v>
      </c>
      <c r="L160" s="3">
        <f t="shared" si="590"/>
        <v>2023</v>
      </c>
      <c r="M160" s="1">
        <f t="shared" si="591"/>
        <v>4</v>
      </c>
      <c r="N160" s="1">
        <f t="shared" si="592"/>
        <v>5</v>
      </c>
      <c r="O160" s="1">
        <f t="shared" si="593"/>
        <v>9</v>
      </c>
      <c r="P160" s="1">
        <f t="shared" si="594"/>
        <v>45</v>
      </c>
      <c r="Q160" s="2">
        <f t="shared" si="595"/>
        <v>27</v>
      </c>
      <c r="R160" s="100">
        <f t="shared" si="601"/>
        <v>12</v>
      </c>
      <c r="S160" s="100">
        <f t="shared" si="602"/>
        <v>4</v>
      </c>
      <c r="T160" s="100">
        <f t="shared" si="603"/>
        <v>1992</v>
      </c>
      <c r="U160" s="100">
        <f t="shared" si="604"/>
        <v>2</v>
      </c>
      <c r="V160" s="100">
        <f>V157</f>
        <v>30</v>
      </c>
      <c r="W160" s="100">
        <f t="shared" si="605"/>
        <v>1</v>
      </c>
      <c r="X160" s="99">
        <f t="shared" si="606"/>
        <v>1</v>
      </c>
      <c r="Y160" s="101">
        <v>1</v>
      </c>
      <c r="Z160" s="100"/>
      <c r="AA160" s="100"/>
      <c r="AB160" s="100"/>
      <c r="AC160" s="99"/>
      <c r="AD160" s="100"/>
      <c r="AE160" s="99"/>
      <c r="AF160" s="100"/>
      <c r="AG160" s="100"/>
      <c r="AH160" s="100"/>
      <c r="AI160" s="99"/>
      <c r="AJ160" s="100"/>
      <c r="AK160" s="99"/>
      <c r="AL160" s="100"/>
      <c r="AM160" s="100"/>
      <c r="AN160" s="100"/>
      <c r="AO160" s="99"/>
      <c r="AP160" s="100"/>
      <c r="AQ160" s="100"/>
      <c r="AR160" s="102">
        <f>IF('Raw_Data_pt1.2'!AL7 = "","", 'Raw_Data_pt1.2'!AL7)</f>
        <v>20</v>
      </c>
      <c r="AS160" s="99">
        <f>IF('Raw_Data_pt1.2'!AM7 = "","", 'Raw_Data_pt1.2'!AM7)</f>
        <v>128</v>
      </c>
      <c r="AT160" s="100">
        <f>IF('Raw_Data_pt1.2'!AU7="","",'Raw_Data_pt1.2'!AU7)</f>
        <v>30</v>
      </c>
      <c r="AU160" s="99">
        <f>IF('Raw_Data_pt1.2'!AV7="","",'Raw_Data_pt1.2'!AV7)</f>
        <v>128</v>
      </c>
      <c r="AV160" s="100">
        <f>IF('Raw_Data_pt1.2'!BD7="","",'Raw_Data_pt1.2'!BD7)</f>
        <v>29</v>
      </c>
      <c r="AW160" s="99">
        <f>IF('Raw_Data_pt1.2'!BE7="","",'Raw_Data_pt1.2'!BE7)</f>
        <v>128</v>
      </c>
      <c r="AX160" s="100">
        <f>IF('Raw_Data_pt1.2'!AP7="","",'Raw_Data_pt1.2'!AP7)</f>
        <v>227</v>
      </c>
      <c r="AY160" s="100">
        <f>IF('Raw_Data_pt1.2'!AY7="","",'Raw_Data_pt1.2'!AY7)</f>
        <v>433</v>
      </c>
      <c r="AZ160" s="100">
        <f>IF('Raw_Data_pt1.2'!BH7="","",'Raw_Data_pt1.2'!BH7)</f>
        <v>483</v>
      </c>
      <c r="BA160" s="100">
        <f t="shared" si="480"/>
        <v>0.15625</v>
      </c>
      <c r="BB160" s="100">
        <f t="shared" si="481"/>
        <v>0.234375</v>
      </c>
      <c r="BC160" s="99">
        <f t="shared" si="482"/>
        <v>0.2265625</v>
      </c>
    </row>
    <row r="161" spans="1:55" ht="15" customHeight="1">
      <c r="A161" s="99">
        <f t="shared" si="596"/>
        <v>32</v>
      </c>
      <c r="B161" s="127" t="str">
        <f t="shared" si="597"/>
        <v>BBJ</v>
      </c>
      <c r="C161" s="100">
        <f t="shared" si="598"/>
        <v>0</v>
      </c>
      <c r="D161" s="99">
        <f t="shared" si="599"/>
        <v>1</v>
      </c>
      <c r="E161" s="123">
        <f t="shared" si="600"/>
        <v>1.2</v>
      </c>
      <c r="F161" s="3">
        <f t="shared" si="600"/>
        <v>0</v>
      </c>
      <c r="G161" s="1">
        <f t="shared" si="585"/>
        <v>0</v>
      </c>
      <c r="H161" s="1">
        <f t="shared" si="586"/>
        <v>0</v>
      </c>
      <c r="I161" s="1">
        <f t="shared" si="587"/>
        <v>0</v>
      </c>
      <c r="J161" s="1">
        <f t="shared" si="588"/>
        <v>0</v>
      </c>
      <c r="K161" s="1">
        <f t="shared" si="589"/>
        <v>0</v>
      </c>
      <c r="L161" s="3">
        <f t="shared" si="590"/>
        <v>2023</v>
      </c>
      <c r="M161" s="1">
        <f t="shared" si="591"/>
        <v>4</v>
      </c>
      <c r="N161" s="1">
        <f t="shared" si="592"/>
        <v>5</v>
      </c>
      <c r="O161" s="1">
        <f t="shared" si="593"/>
        <v>9</v>
      </c>
      <c r="P161" s="1">
        <f t="shared" si="594"/>
        <v>45</v>
      </c>
      <c r="Q161" s="2">
        <f t="shared" si="595"/>
        <v>27</v>
      </c>
      <c r="R161" s="100">
        <f t="shared" si="601"/>
        <v>12</v>
      </c>
      <c r="S161" s="100">
        <f t="shared" si="602"/>
        <v>4</v>
      </c>
      <c r="T161" s="100">
        <f t="shared" si="603"/>
        <v>1992</v>
      </c>
      <c r="U161" s="100">
        <f t="shared" si="604"/>
        <v>2</v>
      </c>
      <c r="V161" s="100">
        <f t="shared" ref="V161:V171" si="607">V157</f>
        <v>30</v>
      </c>
      <c r="W161" s="100">
        <f t="shared" si="605"/>
        <v>1</v>
      </c>
      <c r="X161" s="99">
        <f t="shared" si="606"/>
        <v>1</v>
      </c>
      <c r="Y161" s="101">
        <v>2</v>
      </c>
      <c r="Z161" s="100"/>
      <c r="AA161" s="100"/>
      <c r="AB161" s="100"/>
      <c r="AC161" s="99"/>
      <c r="AD161" s="100"/>
      <c r="AE161" s="99"/>
      <c r="AF161" s="100"/>
      <c r="AG161" s="100"/>
      <c r="AH161" s="100"/>
      <c r="AI161" s="99"/>
      <c r="AJ161" s="100"/>
      <c r="AK161" s="99"/>
      <c r="AL161" s="100"/>
      <c r="AM161" s="100"/>
      <c r="AN161" s="100"/>
      <c r="AO161" s="99"/>
      <c r="AP161" s="100"/>
      <c r="AQ161" s="100"/>
      <c r="AR161" s="102">
        <f>IF('Raw_Data_pt1.2'!AL8 = "","", 'Raw_Data_pt1.2'!AL8)</f>
        <v>39</v>
      </c>
      <c r="AS161" s="99">
        <f>IF('Raw_Data_pt1.2'!AM8 = "","", 'Raw_Data_pt1.2'!AM8)</f>
        <v>128</v>
      </c>
      <c r="AT161" s="100">
        <f>IF('Raw_Data_pt1.2'!AU8="","",'Raw_Data_pt1.2'!AU8)</f>
        <v>35</v>
      </c>
      <c r="AU161" s="99">
        <f>IF('Raw_Data_pt1.2'!AV8="","",'Raw_Data_pt1.2'!AV8)</f>
        <v>128</v>
      </c>
      <c r="AV161" s="100">
        <f>IF('Raw_Data_pt1.2'!BD8="","",'Raw_Data_pt1.2'!BD8)</f>
        <v>38</v>
      </c>
      <c r="AW161" s="99">
        <f>IF('Raw_Data_pt1.2'!BE8="","",'Raw_Data_pt1.2'!BE8)</f>
        <v>128</v>
      </c>
      <c r="AX161" s="100">
        <f>IF('Raw_Data_pt1.2'!AP8="","",'Raw_Data_pt1.2'!AP8)</f>
        <v>259</v>
      </c>
      <c r="AY161" s="100">
        <f>IF('Raw_Data_pt1.2'!AY8="","",'Raw_Data_pt1.2'!AY8)</f>
        <v>601</v>
      </c>
      <c r="AZ161" s="100">
        <f>IF('Raw_Data_pt1.2'!BH8="","",'Raw_Data_pt1.2'!BH8)</f>
        <v>549</v>
      </c>
      <c r="BA161" s="100">
        <f t="shared" si="480"/>
        <v>0.3046875</v>
      </c>
      <c r="BB161" s="100">
        <f t="shared" si="481"/>
        <v>0.2734375</v>
      </c>
      <c r="BC161" s="99">
        <f t="shared" si="482"/>
        <v>0.296875</v>
      </c>
    </row>
    <row r="162" spans="1:55" ht="15" customHeight="1">
      <c r="A162" s="99">
        <f t="shared" si="596"/>
        <v>32</v>
      </c>
      <c r="B162" s="127" t="str">
        <f t="shared" si="597"/>
        <v>BBJ</v>
      </c>
      <c r="C162" s="100">
        <f t="shared" si="598"/>
        <v>0</v>
      </c>
      <c r="D162" s="99">
        <f t="shared" si="599"/>
        <v>1</v>
      </c>
      <c r="E162" s="123">
        <f t="shared" si="600"/>
        <v>1.2</v>
      </c>
      <c r="F162" s="3">
        <f t="shared" si="600"/>
        <v>0</v>
      </c>
      <c r="G162" s="1">
        <f t="shared" ref="G162:G171" si="608">G161</f>
        <v>0</v>
      </c>
      <c r="H162" s="1">
        <f t="shared" ref="H162:H171" si="609">H161</f>
        <v>0</v>
      </c>
      <c r="I162" s="1">
        <f t="shared" ref="I162:I171" si="610">I161</f>
        <v>0</v>
      </c>
      <c r="J162" s="1">
        <f t="shared" ref="J162:J171" si="611">J161</f>
        <v>0</v>
      </c>
      <c r="K162" s="1">
        <f t="shared" ref="K162:K171" si="612">K161</f>
        <v>0</v>
      </c>
      <c r="L162" s="3">
        <f t="shared" ref="L162:L171" si="613">L161</f>
        <v>2023</v>
      </c>
      <c r="M162" s="1">
        <f t="shared" ref="M162:M171" si="614">M161</f>
        <v>4</v>
      </c>
      <c r="N162" s="1">
        <f t="shared" ref="N162:N171" si="615">N161</f>
        <v>5</v>
      </c>
      <c r="O162" s="1">
        <f t="shared" ref="O162:O171" si="616">O161</f>
        <v>9</v>
      </c>
      <c r="P162" s="1">
        <f t="shared" ref="P162:P171" si="617">P161</f>
        <v>45</v>
      </c>
      <c r="Q162" s="2">
        <f t="shared" ref="Q162:Q171" si="618">Q161</f>
        <v>27</v>
      </c>
      <c r="R162" s="100">
        <f t="shared" si="601"/>
        <v>12</v>
      </c>
      <c r="S162" s="100">
        <f t="shared" si="602"/>
        <v>4</v>
      </c>
      <c r="T162" s="100">
        <f t="shared" si="603"/>
        <v>1992</v>
      </c>
      <c r="U162" s="100">
        <f t="shared" si="604"/>
        <v>2</v>
      </c>
      <c r="V162" s="100">
        <f t="shared" si="607"/>
        <v>30</v>
      </c>
      <c r="W162" s="100">
        <f t="shared" si="605"/>
        <v>1</v>
      </c>
      <c r="X162" s="99">
        <f t="shared" si="606"/>
        <v>1</v>
      </c>
      <c r="Y162" s="101">
        <v>3</v>
      </c>
      <c r="Z162" s="100"/>
      <c r="AA162" s="100"/>
      <c r="AB162" s="100"/>
      <c r="AC162" s="99"/>
      <c r="AD162" s="100"/>
      <c r="AE162" s="99"/>
      <c r="AF162" s="100"/>
      <c r="AG162" s="100"/>
      <c r="AH162" s="100"/>
      <c r="AI162" s="99"/>
      <c r="AJ162" s="100"/>
      <c r="AK162" s="99"/>
      <c r="AL162" s="100"/>
      <c r="AM162" s="100"/>
      <c r="AN162" s="100"/>
      <c r="AO162" s="99"/>
      <c r="AP162" s="100"/>
      <c r="AQ162" s="100"/>
      <c r="AR162" s="102">
        <f>IF('Raw_Data_pt1.2'!AL9 = "","", 'Raw_Data_pt1.2'!AL9)</f>
        <v>17</v>
      </c>
      <c r="AS162" s="99">
        <f>IF('Raw_Data_pt1.2'!AM9 = "","", 'Raw_Data_pt1.2'!AM9)</f>
        <v>128</v>
      </c>
      <c r="AT162" s="100">
        <f>IF('Raw_Data_pt1.2'!AU9="","",'Raw_Data_pt1.2'!AU9)</f>
        <v>28</v>
      </c>
      <c r="AU162" s="99">
        <f>IF('Raw_Data_pt1.2'!AV9="","",'Raw_Data_pt1.2'!AV9)</f>
        <v>128</v>
      </c>
      <c r="AV162" s="100">
        <f>IF('Raw_Data_pt1.2'!BD9="","",'Raw_Data_pt1.2'!BD9)</f>
        <v>28</v>
      </c>
      <c r="AW162" s="99">
        <f>IF('Raw_Data_pt1.2'!BE9="","",'Raw_Data_pt1.2'!BE9)</f>
        <v>128</v>
      </c>
      <c r="AX162" s="100">
        <f>IF('Raw_Data_pt1.2'!AP9="","",'Raw_Data_pt1.2'!AP9)</f>
        <v>2</v>
      </c>
      <c r="AY162" s="100">
        <f>IF('Raw_Data_pt1.2'!AY9="","",'Raw_Data_pt1.2'!AY9)</f>
        <v>301</v>
      </c>
      <c r="AZ162" s="100">
        <f>IF('Raw_Data_pt1.2'!BH9="","",'Raw_Data_pt1.2'!BH9)</f>
        <v>391</v>
      </c>
      <c r="BA162" s="100">
        <f t="shared" si="480"/>
        <v>0.1328125</v>
      </c>
      <c r="BB162" s="100">
        <f t="shared" si="481"/>
        <v>0.21875</v>
      </c>
      <c r="BC162" s="99">
        <f t="shared" si="482"/>
        <v>0.21875</v>
      </c>
    </row>
    <row r="163" spans="1:55" ht="15" customHeight="1">
      <c r="A163" s="99">
        <f t="shared" si="596"/>
        <v>32</v>
      </c>
      <c r="B163" s="127" t="str">
        <f t="shared" si="597"/>
        <v>BBJ</v>
      </c>
      <c r="C163" s="100">
        <f t="shared" si="598"/>
        <v>0</v>
      </c>
      <c r="D163" s="99">
        <f t="shared" si="599"/>
        <v>1</v>
      </c>
      <c r="E163" s="123">
        <f t="shared" si="600"/>
        <v>1.2</v>
      </c>
      <c r="F163" s="3">
        <f t="shared" si="600"/>
        <v>0</v>
      </c>
      <c r="G163" s="1">
        <f t="shared" si="608"/>
        <v>0</v>
      </c>
      <c r="H163" s="1">
        <f t="shared" si="609"/>
        <v>0</v>
      </c>
      <c r="I163" s="1">
        <f t="shared" si="610"/>
        <v>0</v>
      </c>
      <c r="J163" s="1">
        <f t="shared" si="611"/>
        <v>0</v>
      </c>
      <c r="K163" s="1">
        <f t="shared" si="612"/>
        <v>0</v>
      </c>
      <c r="L163" s="3">
        <f t="shared" si="613"/>
        <v>2023</v>
      </c>
      <c r="M163" s="1">
        <f t="shared" si="614"/>
        <v>4</v>
      </c>
      <c r="N163" s="1">
        <f t="shared" si="615"/>
        <v>5</v>
      </c>
      <c r="O163" s="1">
        <f t="shared" si="616"/>
        <v>9</v>
      </c>
      <c r="P163" s="1">
        <f t="shared" si="617"/>
        <v>45</v>
      </c>
      <c r="Q163" s="2">
        <f t="shared" si="618"/>
        <v>27</v>
      </c>
      <c r="R163" s="100">
        <f t="shared" si="601"/>
        <v>12</v>
      </c>
      <c r="S163" s="100">
        <f t="shared" si="602"/>
        <v>4</v>
      </c>
      <c r="T163" s="100">
        <f t="shared" si="603"/>
        <v>1992</v>
      </c>
      <c r="U163" s="100">
        <f t="shared" si="604"/>
        <v>2</v>
      </c>
      <c r="V163" s="100">
        <f t="shared" si="607"/>
        <v>30</v>
      </c>
      <c r="W163" s="100">
        <f t="shared" si="605"/>
        <v>1</v>
      </c>
      <c r="X163" s="99">
        <f t="shared" si="606"/>
        <v>1</v>
      </c>
      <c r="Y163" s="101">
        <v>1</v>
      </c>
      <c r="Z163" s="100"/>
      <c r="AA163" s="100"/>
      <c r="AB163" s="100"/>
      <c r="AC163" s="99"/>
      <c r="AD163" s="100"/>
      <c r="AE163" s="99"/>
      <c r="AF163" s="100"/>
      <c r="AG163" s="100"/>
      <c r="AH163" s="100"/>
      <c r="AI163" s="99"/>
      <c r="AJ163" s="100"/>
      <c r="AK163" s="99"/>
      <c r="AL163" s="100"/>
      <c r="AM163" s="100"/>
      <c r="AN163" s="100"/>
      <c r="AO163" s="99"/>
      <c r="AP163" s="100"/>
      <c r="AQ163" s="100"/>
      <c r="AR163" s="102">
        <f>IF('Raw_Data_pt1.2'!AL10 = "","", 'Raw_Data_pt1.2'!AL10)</f>
        <v>29</v>
      </c>
      <c r="AS163" s="99">
        <f>IF('Raw_Data_pt1.2'!AM10 = "","", 'Raw_Data_pt1.2'!AM10)</f>
        <v>128</v>
      </c>
      <c r="AT163" s="100">
        <f>IF('Raw_Data_pt1.2'!AU10="","",'Raw_Data_pt1.2'!AU10)</f>
        <v>43</v>
      </c>
      <c r="AU163" s="99">
        <f>IF('Raw_Data_pt1.2'!AV10="","",'Raw_Data_pt1.2'!AV10)</f>
        <v>128</v>
      </c>
      <c r="AV163" s="100">
        <f>IF('Raw_Data_pt1.2'!BD10="","",'Raw_Data_pt1.2'!BD10)</f>
        <v>31</v>
      </c>
      <c r="AW163" s="99">
        <f>IF('Raw_Data_pt1.2'!BE10="","",'Raw_Data_pt1.2'!BE10)</f>
        <v>128</v>
      </c>
      <c r="AX163" s="100">
        <f>IF('Raw_Data_pt1.2'!AP10="","",'Raw_Data_pt1.2'!AP10)</f>
        <v>842</v>
      </c>
      <c r="AY163" s="100">
        <f>IF('Raw_Data_pt1.2'!AY10="","",'Raw_Data_pt1.2'!AY10)</f>
        <v>582</v>
      </c>
      <c r="AZ163" s="100">
        <f>IF('Raw_Data_pt1.2'!BH10="","",'Raw_Data_pt1.2'!BH10)</f>
        <v>1022</v>
      </c>
      <c r="BA163" s="100">
        <f t="shared" si="480"/>
        <v>0.2265625</v>
      </c>
      <c r="BB163" s="100">
        <f t="shared" si="481"/>
        <v>0.3359375</v>
      </c>
      <c r="BC163" s="99">
        <f t="shared" si="482"/>
        <v>0.2421875</v>
      </c>
    </row>
    <row r="164" spans="1:55" ht="15" customHeight="1">
      <c r="A164" s="99">
        <f t="shared" si="596"/>
        <v>32</v>
      </c>
      <c r="B164" s="127" t="str">
        <f t="shared" si="597"/>
        <v>BBJ</v>
      </c>
      <c r="C164" s="100">
        <f t="shared" si="598"/>
        <v>0</v>
      </c>
      <c r="D164" s="99">
        <f t="shared" si="599"/>
        <v>1</v>
      </c>
      <c r="E164" s="123">
        <f t="shared" si="600"/>
        <v>1.2</v>
      </c>
      <c r="F164" s="3">
        <f t="shared" si="600"/>
        <v>0</v>
      </c>
      <c r="G164" s="1">
        <f t="shared" si="608"/>
        <v>0</v>
      </c>
      <c r="H164" s="1">
        <f t="shared" si="609"/>
        <v>0</v>
      </c>
      <c r="I164" s="1">
        <f t="shared" si="610"/>
        <v>0</v>
      </c>
      <c r="J164" s="1">
        <f t="shared" si="611"/>
        <v>0</v>
      </c>
      <c r="K164" s="1">
        <f t="shared" si="612"/>
        <v>0</v>
      </c>
      <c r="L164" s="3">
        <f t="shared" si="613"/>
        <v>2023</v>
      </c>
      <c r="M164" s="1">
        <f t="shared" si="614"/>
        <v>4</v>
      </c>
      <c r="N164" s="1">
        <f t="shared" si="615"/>
        <v>5</v>
      </c>
      <c r="O164" s="1">
        <f t="shared" si="616"/>
        <v>9</v>
      </c>
      <c r="P164" s="1">
        <f t="shared" si="617"/>
        <v>45</v>
      </c>
      <c r="Q164" s="2">
        <f t="shared" si="618"/>
        <v>27</v>
      </c>
      <c r="R164" s="100">
        <f t="shared" si="601"/>
        <v>12</v>
      </c>
      <c r="S164" s="100">
        <f t="shared" si="602"/>
        <v>4</v>
      </c>
      <c r="T164" s="100">
        <f t="shared" si="603"/>
        <v>1992</v>
      </c>
      <c r="U164" s="100">
        <f t="shared" si="604"/>
        <v>2</v>
      </c>
      <c r="V164" s="100">
        <f t="shared" si="607"/>
        <v>30</v>
      </c>
      <c r="W164" s="100">
        <f t="shared" si="605"/>
        <v>1</v>
      </c>
      <c r="X164" s="99">
        <f t="shared" si="606"/>
        <v>1</v>
      </c>
      <c r="Y164" s="101">
        <v>2</v>
      </c>
      <c r="Z164" s="100"/>
      <c r="AA164" s="100"/>
      <c r="AB164" s="100"/>
      <c r="AC164" s="99"/>
      <c r="AD164" s="100"/>
      <c r="AE164" s="99"/>
      <c r="AF164" s="100"/>
      <c r="AG164" s="100"/>
      <c r="AH164" s="100"/>
      <c r="AI164" s="99"/>
      <c r="AJ164" s="100"/>
      <c r="AK164" s="99"/>
      <c r="AL164" s="100"/>
      <c r="AM164" s="100"/>
      <c r="AN164" s="100"/>
      <c r="AO164" s="99"/>
      <c r="AP164" s="100"/>
      <c r="AQ164" s="100"/>
      <c r="AR164" s="102">
        <f>IF('Raw_Data_pt1.2'!AL11 = "","", 'Raw_Data_pt1.2'!AL11)</f>
        <v>40</v>
      </c>
      <c r="AS164" s="99">
        <f>IF('Raw_Data_pt1.2'!AM11 = "","", 'Raw_Data_pt1.2'!AM11)</f>
        <v>128</v>
      </c>
      <c r="AT164" s="100">
        <f>IF('Raw_Data_pt1.2'!AU11="","",'Raw_Data_pt1.2'!AU11)</f>
        <v>39</v>
      </c>
      <c r="AU164" s="99">
        <f>IF('Raw_Data_pt1.2'!AV11="","",'Raw_Data_pt1.2'!AV11)</f>
        <v>128</v>
      </c>
      <c r="AV164" s="100">
        <f>IF('Raw_Data_pt1.2'!BD11="","",'Raw_Data_pt1.2'!BD11)</f>
        <v>37</v>
      </c>
      <c r="AW164" s="99">
        <f>IF('Raw_Data_pt1.2'!BE11="","",'Raw_Data_pt1.2'!BE11)</f>
        <v>128</v>
      </c>
      <c r="AX164" s="100">
        <f>IF('Raw_Data_pt1.2'!AP11="","",'Raw_Data_pt1.2'!AP11)</f>
        <v>866</v>
      </c>
      <c r="AY164" s="100">
        <f>IF('Raw_Data_pt1.2'!AY11="","",'Raw_Data_pt1.2'!AY11)</f>
        <v>690</v>
      </c>
      <c r="AZ164" s="100">
        <f>IF('Raw_Data_pt1.2'!BH11="","",'Raw_Data_pt1.2'!BH11)</f>
        <v>446</v>
      </c>
      <c r="BA164" s="100">
        <f t="shared" si="480"/>
        <v>0.3125</v>
      </c>
      <c r="BB164" s="100">
        <f t="shared" si="481"/>
        <v>0.3046875</v>
      </c>
      <c r="BC164" s="99">
        <f t="shared" si="482"/>
        <v>0.2890625</v>
      </c>
    </row>
    <row r="165" spans="1:55" ht="15" customHeight="1">
      <c r="A165" s="99">
        <f t="shared" si="596"/>
        <v>32</v>
      </c>
      <c r="B165" s="127" t="str">
        <f t="shared" si="597"/>
        <v>BBJ</v>
      </c>
      <c r="C165" s="100">
        <f t="shared" si="598"/>
        <v>0</v>
      </c>
      <c r="D165" s="99">
        <f t="shared" si="599"/>
        <v>1</v>
      </c>
      <c r="E165" s="123">
        <f t="shared" si="600"/>
        <v>1.2</v>
      </c>
      <c r="F165" s="3">
        <f t="shared" si="600"/>
        <v>0</v>
      </c>
      <c r="G165" s="1">
        <f t="shared" si="608"/>
        <v>0</v>
      </c>
      <c r="H165" s="1">
        <f t="shared" si="609"/>
        <v>0</v>
      </c>
      <c r="I165" s="1">
        <f t="shared" si="610"/>
        <v>0</v>
      </c>
      <c r="J165" s="1">
        <f t="shared" si="611"/>
        <v>0</v>
      </c>
      <c r="K165" s="1">
        <f t="shared" si="612"/>
        <v>0</v>
      </c>
      <c r="L165" s="3">
        <f t="shared" si="613"/>
        <v>2023</v>
      </c>
      <c r="M165" s="1">
        <f t="shared" si="614"/>
        <v>4</v>
      </c>
      <c r="N165" s="1">
        <f t="shared" si="615"/>
        <v>5</v>
      </c>
      <c r="O165" s="1">
        <f t="shared" si="616"/>
        <v>9</v>
      </c>
      <c r="P165" s="1">
        <f t="shared" si="617"/>
        <v>45</v>
      </c>
      <c r="Q165" s="2">
        <f t="shared" si="618"/>
        <v>27</v>
      </c>
      <c r="R165" s="100">
        <f t="shared" si="601"/>
        <v>12</v>
      </c>
      <c r="S165" s="100">
        <f t="shared" si="602"/>
        <v>4</v>
      </c>
      <c r="T165" s="100">
        <f t="shared" si="603"/>
        <v>1992</v>
      </c>
      <c r="U165" s="100">
        <f t="shared" si="604"/>
        <v>2</v>
      </c>
      <c r="V165" s="100">
        <f t="shared" si="607"/>
        <v>30</v>
      </c>
      <c r="W165" s="100">
        <f t="shared" si="605"/>
        <v>1</v>
      </c>
      <c r="X165" s="99">
        <f t="shared" si="606"/>
        <v>1</v>
      </c>
      <c r="Y165" s="101">
        <v>3</v>
      </c>
      <c r="Z165" s="100"/>
      <c r="AA165" s="100"/>
      <c r="AB165" s="100"/>
      <c r="AC165" s="99"/>
      <c r="AD165" s="100"/>
      <c r="AE165" s="99"/>
      <c r="AF165" s="100"/>
      <c r="AG165" s="100"/>
      <c r="AH165" s="100"/>
      <c r="AI165" s="99"/>
      <c r="AJ165" s="100"/>
      <c r="AK165" s="99"/>
      <c r="AL165" s="100"/>
      <c r="AM165" s="100"/>
      <c r="AN165" s="100"/>
      <c r="AO165" s="99"/>
      <c r="AP165" s="100"/>
      <c r="AQ165" s="100"/>
      <c r="AR165" s="102">
        <f>IF('Raw_Data_pt1.2'!AL12 = "","", 'Raw_Data_pt1.2'!AL12)</f>
        <v>21</v>
      </c>
      <c r="AS165" s="99">
        <f>IF('Raw_Data_pt1.2'!AM12 = "","", 'Raw_Data_pt1.2'!AM12)</f>
        <v>128</v>
      </c>
      <c r="AT165" s="100">
        <f>IF('Raw_Data_pt1.2'!AU12="","",'Raw_Data_pt1.2'!AU12)</f>
        <v>35</v>
      </c>
      <c r="AU165" s="99">
        <f>IF('Raw_Data_pt1.2'!AV12="","",'Raw_Data_pt1.2'!AV12)</f>
        <v>128</v>
      </c>
      <c r="AV165" s="100">
        <f>IF('Raw_Data_pt1.2'!BD12="","",'Raw_Data_pt1.2'!BD12)</f>
        <v>24</v>
      </c>
      <c r="AW165" s="99">
        <f>IF('Raw_Data_pt1.2'!BE12="","",'Raw_Data_pt1.2'!BE12)</f>
        <v>128</v>
      </c>
      <c r="AX165" s="100">
        <f>IF('Raw_Data_pt1.2'!AP12="","",'Raw_Data_pt1.2'!AP12)</f>
        <v>786</v>
      </c>
      <c r="AY165" s="100">
        <f>IF('Raw_Data_pt1.2'!AY12="","",'Raw_Data_pt1.2'!AY12)</f>
        <v>498</v>
      </c>
      <c r="AZ165" s="100">
        <f>IF('Raw_Data_pt1.2'!BH12="","",'Raw_Data_pt1.2'!BH12)</f>
        <v>940</v>
      </c>
      <c r="BA165" s="100">
        <f t="shared" si="480"/>
        <v>0.1640625</v>
      </c>
      <c r="BB165" s="100">
        <f t="shared" si="481"/>
        <v>0.2734375</v>
      </c>
      <c r="BC165" s="99">
        <f t="shared" si="482"/>
        <v>0.1875</v>
      </c>
    </row>
    <row r="166" spans="1:55" ht="15" customHeight="1">
      <c r="A166" s="99">
        <f t="shared" si="596"/>
        <v>32</v>
      </c>
      <c r="B166" s="127" t="str">
        <f t="shared" si="597"/>
        <v>BBJ</v>
      </c>
      <c r="C166" s="100">
        <f t="shared" si="598"/>
        <v>0</v>
      </c>
      <c r="D166" s="99">
        <f t="shared" si="599"/>
        <v>1</v>
      </c>
      <c r="E166" s="123">
        <f t="shared" si="600"/>
        <v>1.2</v>
      </c>
      <c r="F166" s="3">
        <f t="shared" si="600"/>
        <v>0</v>
      </c>
      <c r="G166" s="1">
        <f t="shared" si="608"/>
        <v>0</v>
      </c>
      <c r="H166" s="1">
        <f t="shared" si="609"/>
        <v>0</v>
      </c>
      <c r="I166" s="1">
        <f t="shared" si="610"/>
        <v>0</v>
      </c>
      <c r="J166" s="1">
        <f t="shared" si="611"/>
        <v>0</v>
      </c>
      <c r="K166" s="1">
        <f t="shared" si="612"/>
        <v>0</v>
      </c>
      <c r="L166" s="3">
        <f t="shared" si="613"/>
        <v>2023</v>
      </c>
      <c r="M166" s="1">
        <f t="shared" si="614"/>
        <v>4</v>
      </c>
      <c r="N166" s="1">
        <f t="shared" si="615"/>
        <v>5</v>
      </c>
      <c r="O166" s="1">
        <f t="shared" si="616"/>
        <v>9</v>
      </c>
      <c r="P166" s="1">
        <f t="shared" si="617"/>
        <v>45</v>
      </c>
      <c r="Q166" s="2">
        <f t="shared" si="618"/>
        <v>27</v>
      </c>
      <c r="R166" s="100">
        <f t="shared" si="601"/>
        <v>12</v>
      </c>
      <c r="S166" s="100">
        <f t="shared" si="602"/>
        <v>4</v>
      </c>
      <c r="T166" s="100">
        <f t="shared" si="603"/>
        <v>1992</v>
      </c>
      <c r="U166" s="100">
        <f t="shared" si="604"/>
        <v>2</v>
      </c>
      <c r="V166" s="100">
        <f t="shared" si="607"/>
        <v>30</v>
      </c>
      <c r="W166" s="100">
        <f t="shared" si="605"/>
        <v>1</v>
      </c>
      <c r="X166" s="99">
        <f t="shared" si="606"/>
        <v>1</v>
      </c>
      <c r="Y166" s="101">
        <v>1</v>
      </c>
      <c r="Z166" s="100"/>
      <c r="AA166" s="100"/>
      <c r="AB166" s="100"/>
      <c r="AC166" s="99"/>
      <c r="AD166" s="100"/>
      <c r="AE166" s="99"/>
      <c r="AF166" s="100"/>
      <c r="AG166" s="100"/>
      <c r="AH166" s="100"/>
      <c r="AI166" s="99"/>
      <c r="AJ166" s="100"/>
      <c r="AK166" s="99"/>
      <c r="AL166" s="100"/>
      <c r="AM166" s="100"/>
      <c r="AN166" s="100"/>
      <c r="AO166" s="99"/>
      <c r="AP166" s="100"/>
      <c r="AQ166" s="100"/>
      <c r="AR166" s="102">
        <f>IF('Raw_Data_pt1.2'!AL13 = "","", 'Raw_Data_pt1.2'!AL13)</f>
        <v>31</v>
      </c>
      <c r="AS166" s="99">
        <f>IF('Raw_Data_pt1.2'!AM13 = "","", 'Raw_Data_pt1.2'!AM13)</f>
        <v>128</v>
      </c>
      <c r="AT166" s="100">
        <f>IF('Raw_Data_pt1.2'!AU13="","",'Raw_Data_pt1.2'!AU13)</f>
        <v>24</v>
      </c>
      <c r="AU166" s="99">
        <f>IF('Raw_Data_pt1.2'!AV13="","",'Raw_Data_pt1.2'!AV13)</f>
        <v>128</v>
      </c>
      <c r="AV166" s="100">
        <f>IF('Raw_Data_pt1.2'!BD13="","",'Raw_Data_pt1.2'!BD13)</f>
        <v>29</v>
      </c>
      <c r="AW166" s="99">
        <f>IF('Raw_Data_pt1.2'!BE13="","",'Raw_Data_pt1.2'!BE13)</f>
        <v>128</v>
      </c>
      <c r="AX166" s="100">
        <f>IF('Raw_Data_pt1.2'!AP13="","",'Raw_Data_pt1.2'!AP13)</f>
        <v>137</v>
      </c>
      <c r="AY166" s="100">
        <f>IF('Raw_Data_pt1.2'!AY13="","",'Raw_Data_pt1.2'!AY13)</f>
        <v>662</v>
      </c>
      <c r="AZ166" s="100">
        <f>IF('Raw_Data_pt1.2'!BH13="","",'Raw_Data_pt1.2'!BH13)</f>
        <v>557</v>
      </c>
      <c r="BA166" s="100">
        <f t="shared" si="480"/>
        <v>0.2421875</v>
      </c>
      <c r="BB166" s="100">
        <f t="shared" si="481"/>
        <v>0.1875</v>
      </c>
      <c r="BC166" s="99">
        <f t="shared" si="482"/>
        <v>0.2265625</v>
      </c>
    </row>
    <row r="167" spans="1:55" ht="15" customHeight="1">
      <c r="A167" s="99">
        <f t="shared" si="596"/>
        <v>32</v>
      </c>
      <c r="B167" s="127" t="str">
        <f t="shared" si="597"/>
        <v>BBJ</v>
      </c>
      <c r="C167" s="100">
        <f t="shared" si="598"/>
        <v>0</v>
      </c>
      <c r="D167" s="99">
        <f t="shared" si="599"/>
        <v>1</v>
      </c>
      <c r="E167" s="123">
        <f t="shared" si="600"/>
        <v>1.2</v>
      </c>
      <c r="F167" s="3">
        <f t="shared" si="600"/>
        <v>0</v>
      </c>
      <c r="G167" s="1">
        <f t="shared" si="608"/>
        <v>0</v>
      </c>
      <c r="H167" s="1">
        <f t="shared" si="609"/>
        <v>0</v>
      </c>
      <c r="I167" s="1">
        <f t="shared" si="610"/>
        <v>0</v>
      </c>
      <c r="J167" s="1">
        <f t="shared" si="611"/>
        <v>0</v>
      </c>
      <c r="K167" s="1">
        <f t="shared" si="612"/>
        <v>0</v>
      </c>
      <c r="L167" s="3">
        <f t="shared" si="613"/>
        <v>2023</v>
      </c>
      <c r="M167" s="1">
        <f t="shared" si="614"/>
        <v>4</v>
      </c>
      <c r="N167" s="1">
        <f t="shared" si="615"/>
        <v>5</v>
      </c>
      <c r="O167" s="1">
        <f t="shared" si="616"/>
        <v>9</v>
      </c>
      <c r="P167" s="1">
        <f t="shared" si="617"/>
        <v>45</v>
      </c>
      <c r="Q167" s="2">
        <f t="shared" si="618"/>
        <v>27</v>
      </c>
      <c r="R167" s="100">
        <f t="shared" si="601"/>
        <v>12</v>
      </c>
      <c r="S167" s="100">
        <f t="shared" si="602"/>
        <v>4</v>
      </c>
      <c r="T167" s="100">
        <f t="shared" si="603"/>
        <v>1992</v>
      </c>
      <c r="U167" s="100">
        <f t="shared" si="604"/>
        <v>2</v>
      </c>
      <c r="V167" s="100">
        <f t="shared" si="607"/>
        <v>30</v>
      </c>
      <c r="W167" s="100">
        <f t="shared" si="605"/>
        <v>1</v>
      </c>
      <c r="X167" s="99">
        <f t="shared" si="606"/>
        <v>1</v>
      </c>
      <c r="Y167" s="101">
        <v>2</v>
      </c>
      <c r="Z167" s="100"/>
      <c r="AA167" s="100"/>
      <c r="AB167" s="100"/>
      <c r="AC167" s="99"/>
      <c r="AD167" s="100"/>
      <c r="AE167" s="99"/>
      <c r="AF167" s="100"/>
      <c r="AG167" s="100"/>
      <c r="AH167" s="100"/>
      <c r="AI167" s="99"/>
      <c r="AJ167" s="100"/>
      <c r="AK167" s="99"/>
      <c r="AL167" s="100"/>
      <c r="AM167" s="100"/>
      <c r="AN167" s="100"/>
      <c r="AO167" s="99"/>
      <c r="AP167" s="100"/>
      <c r="AQ167" s="100"/>
      <c r="AR167" s="102">
        <f>IF('Raw_Data_pt1.2'!AL14 = "","", 'Raw_Data_pt1.2'!AL14)</f>
        <v>40</v>
      </c>
      <c r="AS167" s="99">
        <f>IF('Raw_Data_pt1.2'!AM14 = "","", 'Raw_Data_pt1.2'!AM14)</f>
        <v>128</v>
      </c>
      <c r="AT167" s="100">
        <f>IF('Raw_Data_pt1.2'!AU14="","",'Raw_Data_pt1.2'!AU14)</f>
        <v>38</v>
      </c>
      <c r="AU167" s="99">
        <f>IF('Raw_Data_pt1.2'!AV14="","",'Raw_Data_pt1.2'!AV14)</f>
        <v>128</v>
      </c>
      <c r="AV167" s="100">
        <f>IF('Raw_Data_pt1.2'!BD14="","",'Raw_Data_pt1.2'!BD14)</f>
        <v>38</v>
      </c>
      <c r="AW167" s="99">
        <f>IF('Raw_Data_pt1.2'!BE14="","",'Raw_Data_pt1.2'!BE14)</f>
        <v>128</v>
      </c>
      <c r="AX167" s="100">
        <f>IF('Raw_Data_pt1.2'!AP14="","",'Raw_Data_pt1.2'!AP14)</f>
        <v>157</v>
      </c>
      <c r="AY167" s="100">
        <f>IF('Raw_Data_pt1.2'!AY14="","",'Raw_Data_pt1.2'!AY14)</f>
        <v>714</v>
      </c>
      <c r="AZ167" s="100">
        <f>IF('Raw_Data_pt1.2'!BH14="","",'Raw_Data_pt1.2'!BH14)</f>
        <v>765</v>
      </c>
      <c r="BA167" s="100">
        <f t="shared" si="480"/>
        <v>0.3125</v>
      </c>
      <c r="BB167" s="100">
        <f t="shared" si="481"/>
        <v>0.296875</v>
      </c>
      <c r="BC167" s="99">
        <f t="shared" si="482"/>
        <v>0.296875</v>
      </c>
    </row>
    <row r="168" spans="1:55" ht="15" customHeight="1">
      <c r="A168" s="99">
        <f t="shared" si="596"/>
        <v>32</v>
      </c>
      <c r="B168" s="127" t="str">
        <f t="shared" si="597"/>
        <v>BBJ</v>
      </c>
      <c r="C168" s="100">
        <f t="shared" si="598"/>
        <v>0</v>
      </c>
      <c r="D168" s="99">
        <f t="shared" si="599"/>
        <v>1</v>
      </c>
      <c r="E168" s="123">
        <f t="shared" si="600"/>
        <v>1.2</v>
      </c>
      <c r="F168" s="3">
        <f t="shared" si="600"/>
        <v>0</v>
      </c>
      <c r="G168" s="1">
        <f t="shared" si="608"/>
        <v>0</v>
      </c>
      <c r="H168" s="1">
        <f t="shared" si="609"/>
        <v>0</v>
      </c>
      <c r="I168" s="1">
        <f t="shared" si="610"/>
        <v>0</v>
      </c>
      <c r="J168" s="1">
        <f t="shared" si="611"/>
        <v>0</v>
      </c>
      <c r="K168" s="1">
        <f t="shared" si="612"/>
        <v>0</v>
      </c>
      <c r="L168" s="3">
        <f t="shared" si="613"/>
        <v>2023</v>
      </c>
      <c r="M168" s="1">
        <f t="shared" si="614"/>
        <v>4</v>
      </c>
      <c r="N168" s="1">
        <f t="shared" si="615"/>
        <v>5</v>
      </c>
      <c r="O168" s="1">
        <f t="shared" si="616"/>
        <v>9</v>
      </c>
      <c r="P168" s="1">
        <f t="shared" si="617"/>
        <v>45</v>
      </c>
      <c r="Q168" s="2">
        <f t="shared" si="618"/>
        <v>27</v>
      </c>
      <c r="R168" s="100">
        <f t="shared" si="601"/>
        <v>12</v>
      </c>
      <c r="S168" s="100">
        <f t="shared" si="602"/>
        <v>4</v>
      </c>
      <c r="T168" s="100">
        <f t="shared" si="603"/>
        <v>1992</v>
      </c>
      <c r="U168" s="100">
        <f t="shared" si="604"/>
        <v>2</v>
      </c>
      <c r="V168" s="100">
        <f t="shared" si="607"/>
        <v>30</v>
      </c>
      <c r="W168" s="100">
        <f t="shared" si="605"/>
        <v>1</v>
      </c>
      <c r="X168" s="99">
        <f t="shared" si="606"/>
        <v>1</v>
      </c>
      <c r="Y168" s="101">
        <v>3</v>
      </c>
      <c r="Z168" s="100"/>
      <c r="AA168" s="100"/>
      <c r="AB168" s="100"/>
      <c r="AC168" s="99"/>
      <c r="AD168" s="100"/>
      <c r="AE168" s="99"/>
      <c r="AF168" s="100"/>
      <c r="AG168" s="100"/>
      <c r="AH168" s="100"/>
      <c r="AI168" s="99"/>
      <c r="AJ168" s="100"/>
      <c r="AK168" s="99"/>
      <c r="AL168" s="100"/>
      <c r="AM168" s="100"/>
      <c r="AN168" s="100"/>
      <c r="AO168" s="99"/>
      <c r="AP168" s="100"/>
      <c r="AQ168" s="100"/>
      <c r="AR168" s="102">
        <f>IF('Raw_Data_pt1.2'!AL15 = "","", 'Raw_Data_pt1.2'!AL15)</f>
        <v>23</v>
      </c>
      <c r="AS168" s="99">
        <f>IF('Raw_Data_pt1.2'!AM15 = "","", 'Raw_Data_pt1.2'!AM15)</f>
        <v>128</v>
      </c>
      <c r="AT168" s="100">
        <f>IF('Raw_Data_pt1.2'!AU15="","",'Raw_Data_pt1.2'!AU15)</f>
        <v>22</v>
      </c>
      <c r="AU168" s="99">
        <f>IF('Raw_Data_pt1.2'!AV15="","",'Raw_Data_pt1.2'!AV15)</f>
        <v>128</v>
      </c>
      <c r="AV168" s="100">
        <f>IF('Raw_Data_pt1.2'!BD15="","",'Raw_Data_pt1.2'!BD15)</f>
        <v>19</v>
      </c>
      <c r="AW168" s="99">
        <f>IF('Raw_Data_pt1.2'!BE15="","",'Raw_Data_pt1.2'!BE15)</f>
        <v>128</v>
      </c>
      <c r="AX168" s="100">
        <f>IF('Raw_Data_pt1.2'!AP15="","",'Raw_Data_pt1.2'!AP15)</f>
        <v>65</v>
      </c>
      <c r="AY168" s="100">
        <f>IF('Raw_Data_pt1.2'!AY15="","",'Raw_Data_pt1.2'!AY15)</f>
        <v>626</v>
      </c>
      <c r="AZ168" s="100">
        <f>IF('Raw_Data_pt1.2'!BH15="","",'Raw_Data_pt1.2'!BH15)</f>
        <v>515</v>
      </c>
      <c r="BA168" s="100">
        <f t="shared" si="480"/>
        <v>0.1796875</v>
      </c>
      <c r="BB168" s="100">
        <f t="shared" si="481"/>
        <v>0.171875</v>
      </c>
      <c r="BC168" s="99">
        <f t="shared" si="482"/>
        <v>0.1484375</v>
      </c>
    </row>
    <row r="169" spans="1:55" ht="15" customHeight="1">
      <c r="A169" s="99">
        <f t="shared" si="596"/>
        <v>32</v>
      </c>
      <c r="B169" s="127" t="str">
        <f t="shared" si="597"/>
        <v>BBJ</v>
      </c>
      <c r="C169" s="100">
        <f t="shared" si="598"/>
        <v>0</v>
      </c>
      <c r="D169" s="99">
        <f t="shared" si="599"/>
        <v>1</v>
      </c>
      <c r="E169" s="123">
        <f t="shared" si="600"/>
        <v>1.2</v>
      </c>
      <c r="F169" s="3">
        <f t="shared" si="600"/>
        <v>0</v>
      </c>
      <c r="G169" s="1">
        <f t="shared" si="608"/>
        <v>0</v>
      </c>
      <c r="H169" s="1">
        <f t="shared" si="609"/>
        <v>0</v>
      </c>
      <c r="I169" s="1">
        <f t="shared" si="610"/>
        <v>0</v>
      </c>
      <c r="J169" s="1">
        <f t="shared" si="611"/>
        <v>0</v>
      </c>
      <c r="K169" s="1">
        <f t="shared" si="612"/>
        <v>0</v>
      </c>
      <c r="L169" s="3">
        <f t="shared" si="613"/>
        <v>2023</v>
      </c>
      <c r="M169" s="1">
        <f t="shared" si="614"/>
        <v>4</v>
      </c>
      <c r="N169" s="1">
        <f t="shared" si="615"/>
        <v>5</v>
      </c>
      <c r="O169" s="1">
        <f t="shared" si="616"/>
        <v>9</v>
      </c>
      <c r="P169" s="1">
        <f t="shared" si="617"/>
        <v>45</v>
      </c>
      <c r="Q169" s="2">
        <f t="shared" si="618"/>
        <v>27</v>
      </c>
      <c r="R169" s="100">
        <f t="shared" si="601"/>
        <v>12</v>
      </c>
      <c r="S169" s="100">
        <f t="shared" si="602"/>
        <v>4</v>
      </c>
      <c r="T169" s="100">
        <f t="shared" si="603"/>
        <v>1992</v>
      </c>
      <c r="U169" s="100">
        <f t="shared" si="604"/>
        <v>2</v>
      </c>
      <c r="V169" s="100">
        <f t="shared" si="607"/>
        <v>30</v>
      </c>
      <c r="W169" s="100">
        <f t="shared" si="605"/>
        <v>1</v>
      </c>
      <c r="X169" s="99">
        <f t="shared" si="606"/>
        <v>1</v>
      </c>
      <c r="Y169" s="101">
        <v>1</v>
      </c>
      <c r="Z169" s="100"/>
      <c r="AA169" s="100"/>
      <c r="AB169" s="100"/>
      <c r="AC169" s="99"/>
      <c r="AD169" s="100"/>
      <c r="AE169" s="99"/>
      <c r="AF169" s="100"/>
      <c r="AG169" s="100"/>
      <c r="AH169" s="100"/>
      <c r="AI169" s="99"/>
      <c r="AJ169" s="100"/>
      <c r="AK169" s="99"/>
      <c r="AL169" s="100"/>
      <c r="AM169" s="100"/>
      <c r="AN169" s="100"/>
      <c r="AO169" s="99"/>
      <c r="AP169" s="100"/>
      <c r="AQ169" s="100"/>
      <c r="AR169" s="102">
        <f>IF('Raw_Data_pt1.2'!AL16 = "","", 'Raw_Data_pt1.2'!AL16)</f>
        <v>29</v>
      </c>
      <c r="AS169" s="99">
        <f>IF('Raw_Data_pt1.2'!AM16 = "","", 'Raw_Data_pt1.2'!AM16)</f>
        <v>128</v>
      </c>
      <c r="AT169" s="100">
        <f>IF('Raw_Data_pt1.2'!AU16="","",'Raw_Data_pt1.2'!AU16)</f>
        <v>34</v>
      </c>
      <c r="AU169" s="99">
        <f>IF('Raw_Data_pt1.2'!AV16="","",'Raw_Data_pt1.2'!AV16)</f>
        <v>128</v>
      </c>
      <c r="AV169" s="100">
        <f>IF('Raw_Data_pt1.2'!BD16="","",'Raw_Data_pt1.2'!BD16)</f>
        <v>23</v>
      </c>
      <c r="AW169" s="99">
        <f>IF('Raw_Data_pt1.2'!BE16="","",'Raw_Data_pt1.2'!BE16)</f>
        <v>128</v>
      </c>
      <c r="AX169" s="100">
        <f>IF('Raw_Data_pt1.2'!AP16="","",'Raw_Data_pt1.2'!AP16)</f>
        <v>432</v>
      </c>
      <c r="AY169" s="100">
        <f>IF('Raw_Data_pt1.2'!AY16="","",'Raw_Data_pt1.2'!AY16)</f>
        <v>597</v>
      </c>
      <c r="AZ169" s="100">
        <f>IF('Raw_Data_pt1.2'!BH16="","",'Raw_Data_pt1.2'!BH16)</f>
        <v>1022</v>
      </c>
      <c r="BA169" s="100">
        <f t="shared" si="480"/>
        <v>0.2265625</v>
      </c>
      <c r="BB169" s="100">
        <f t="shared" si="481"/>
        <v>0.265625</v>
      </c>
      <c r="BC169" s="99">
        <f t="shared" si="482"/>
        <v>0.1796875</v>
      </c>
    </row>
    <row r="170" spans="1:55" ht="15" customHeight="1">
      <c r="A170" s="99">
        <f t="shared" si="596"/>
        <v>32</v>
      </c>
      <c r="B170" s="127" t="str">
        <f t="shared" si="597"/>
        <v>BBJ</v>
      </c>
      <c r="C170" s="100">
        <f t="shared" si="598"/>
        <v>0</v>
      </c>
      <c r="D170" s="99">
        <f t="shared" si="599"/>
        <v>1</v>
      </c>
      <c r="E170" s="123">
        <f t="shared" si="600"/>
        <v>1.2</v>
      </c>
      <c r="F170" s="3">
        <f t="shared" si="600"/>
        <v>0</v>
      </c>
      <c r="G170" s="1">
        <f t="shared" si="608"/>
        <v>0</v>
      </c>
      <c r="H170" s="1">
        <f t="shared" si="609"/>
        <v>0</v>
      </c>
      <c r="I170" s="1">
        <f t="shared" si="610"/>
        <v>0</v>
      </c>
      <c r="J170" s="1">
        <f t="shared" si="611"/>
        <v>0</v>
      </c>
      <c r="K170" s="1">
        <f t="shared" si="612"/>
        <v>0</v>
      </c>
      <c r="L170" s="3">
        <f t="shared" si="613"/>
        <v>2023</v>
      </c>
      <c r="M170" s="1">
        <f t="shared" si="614"/>
        <v>4</v>
      </c>
      <c r="N170" s="1">
        <f t="shared" si="615"/>
        <v>5</v>
      </c>
      <c r="O170" s="1">
        <f t="shared" si="616"/>
        <v>9</v>
      </c>
      <c r="P170" s="1">
        <f t="shared" si="617"/>
        <v>45</v>
      </c>
      <c r="Q170" s="2">
        <f t="shared" si="618"/>
        <v>27</v>
      </c>
      <c r="R170" s="100">
        <f t="shared" si="601"/>
        <v>12</v>
      </c>
      <c r="S170" s="100">
        <f t="shared" si="602"/>
        <v>4</v>
      </c>
      <c r="T170" s="100">
        <f t="shared" si="603"/>
        <v>1992</v>
      </c>
      <c r="U170" s="100">
        <f t="shared" si="604"/>
        <v>2</v>
      </c>
      <c r="V170" s="100">
        <f t="shared" si="607"/>
        <v>30</v>
      </c>
      <c r="W170" s="100">
        <f t="shared" si="605"/>
        <v>1</v>
      </c>
      <c r="X170" s="99">
        <f t="shared" si="606"/>
        <v>1</v>
      </c>
      <c r="Y170" s="101">
        <v>2</v>
      </c>
      <c r="Z170" s="100"/>
      <c r="AA170" s="100"/>
      <c r="AB170" s="100"/>
      <c r="AC170" s="99"/>
      <c r="AD170" s="100"/>
      <c r="AE170" s="99"/>
      <c r="AF170" s="100"/>
      <c r="AG170" s="100"/>
      <c r="AH170" s="100"/>
      <c r="AI170" s="99"/>
      <c r="AJ170" s="100"/>
      <c r="AK170" s="99"/>
      <c r="AL170" s="100"/>
      <c r="AM170" s="100"/>
      <c r="AN170" s="100"/>
      <c r="AO170" s="99"/>
      <c r="AP170" s="100"/>
      <c r="AQ170" s="100"/>
      <c r="AR170" s="102">
        <f>IF('Raw_Data_pt1.2'!AL17 = "","", 'Raw_Data_pt1.2'!AL17)</f>
        <v>39</v>
      </c>
      <c r="AS170" s="99">
        <f>IF('Raw_Data_pt1.2'!AM17 = "","", 'Raw_Data_pt1.2'!AM17)</f>
        <v>128</v>
      </c>
      <c r="AT170" s="100">
        <f>IF('Raw_Data_pt1.2'!AU17="","",'Raw_Data_pt1.2'!AU17)</f>
        <v>38</v>
      </c>
      <c r="AU170" s="99">
        <f>IF('Raw_Data_pt1.2'!AV17="","",'Raw_Data_pt1.2'!AV17)</f>
        <v>128</v>
      </c>
      <c r="AV170" s="100">
        <f>IF('Raw_Data_pt1.2'!BD17="","",'Raw_Data_pt1.2'!BD17)</f>
        <v>33</v>
      </c>
      <c r="AW170" s="99">
        <f>IF('Raw_Data_pt1.2'!BE17="","",'Raw_Data_pt1.2'!BE17)</f>
        <v>128</v>
      </c>
      <c r="AX170" s="100">
        <f>IF('Raw_Data_pt1.2'!AP17="","",'Raw_Data_pt1.2'!AP17)</f>
        <v>522</v>
      </c>
      <c r="AY170" s="100">
        <f>IF('Raw_Data_pt1.2'!AY17="","",'Raw_Data_pt1.2'!AY17)</f>
        <v>709</v>
      </c>
      <c r="AZ170" s="100">
        <f>IF('Raw_Data_pt1.2'!BH17="","",'Raw_Data_pt1.2'!BH17)</f>
        <v>1022</v>
      </c>
      <c r="BA170" s="100">
        <f t="shared" si="480"/>
        <v>0.3046875</v>
      </c>
      <c r="BB170" s="100">
        <f t="shared" si="481"/>
        <v>0.296875</v>
      </c>
      <c r="BC170" s="99">
        <f t="shared" si="482"/>
        <v>0.2578125</v>
      </c>
    </row>
    <row r="171" spans="1:55" s="92" customFormat="1" ht="15" customHeight="1">
      <c r="A171" s="95">
        <f t="shared" si="596"/>
        <v>32</v>
      </c>
      <c r="B171" s="126" t="str">
        <f t="shared" si="597"/>
        <v>BBJ</v>
      </c>
      <c r="C171" s="96">
        <f t="shared" si="598"/>
        <v>0</v>
      </c>
      <c r="D171" s="95">
        <f t="shared" si="599"/>
        <v>1</v>
      </c>
      <c r="E171" s="124">
        <f t="shared" si="600"/>
        <v>1.2</v>
      </c>
      <c r="F171" s="6">
        <f t="shared" si="600"/>
        <v>0</v>
      </c>
      <c r="G171" s="5">
        <f t="shared" si="608"/>
        <v>0</v>
      </c>
      <c r="H171" s="5">
        <f t="shared" si="609"/>
        <v>0</v>
      </c>
      <c r="I171" s="5">
        <f t="shared" si="610"/>
        <v>0</v>
      </c>
      <c r="J171" s="5">
        <f t="shared" si="611"/>
        <v>0</v>
      </c>
      <c r="K171" s="5">
        <f t="shared" si="612"/>
        <v>0</v>
      </c>
      <c r="L171" s="6">
        <f t="shared" si="613"/>
        <v>2023</v>
      </c>
      <c r="M171" s="5">
        <f t="shared" si="614"/>
        <v>4</v>
      </c>
      <c r="N171" s="5">
        <f t="shared" si="615"/>
        <v>5</v>
      </c>
      <c r="O171" s="5">
        <f t="shared" si="616"/>
        <v>9</v>
      </c>
      <c r="P171" s="5">
        <f t="shared" si="617"/>
        <v>45</v>
      </c>
      <c r="Q171" s="4">
        <f t="shared" si="618"/>
        <v>27</v>
      </c>
      <c r="R171" s="96">
        <f t="shared" si="601"/>
        <v>12</v>
      </c>
      <c r="S171" s="96">
        <f t="shared" si="602"/>
        <v>4</v>
      </c>
      <c r="T171" s="96">
        <f t="shared" si="603"/>
        <v>1992</v>
      </c>
      <c r="U171" s="96">
        <f t="shared" si="604"/>
        <v>2</v>
      </c>
      <c r="V171" s="125">
        <f t="shared" si="607"/>
        <v>30</v>
      </c>
      <c r="W171" s="96">
        <f t="shared" si="605"/>
        <v>1</v>
      </c>
      <c r="X171" s="95">
        <f t="shared" si="606"/>
        <v>1</v>
      </c>
      <c r="Y171" s="97">
        <v>3</v>
      </c>
      <c r="Z171" s="96"/>
      <c r="AA171" s="96"/>
      <c r="AB171" s="96"/>
      <c r="AC171" s="95"/>
      <c r="AD171" s="96"/>
      <c r="AE171" s="95"/>
      <c r="AF171" s="96"/>
      <c r="AG171" s="96"/>
      <c r="AH171" s="96"/>
      <c r="AI171" s="95"/>
      <c r="AJ171" s="96"/>
      <c r="AK171" s="95"/>
      <c r="AL171" s="96"/>
      <c r="AM171" s="96"/>
      <c r="AN171" s="96"/>
      <c r="AO171" s="95"/>
      <c r="AP171" s="96"/>
      <c r="AQ171" s="96"/>
      <c r="AR171" s="98">
        <f>IF('Raw_Data_pt1.2'!AL18 = "","", 'Raw_Data_pt1.2'!AL18)</f>
        <v>17</v>
      </c>
      <c r="AS171" s="95">
        <f>IF('Raw_Data_pt1.2'!AM18 = "","", 'Raw_Data_pt1.2'!AM18)</f>
        <v>128</v>
      </c>
      <c r="AT171" s="96">
        <f>IF('Raw_Data_pt1.2'!AU18="","",'Raw_Data_pt1.2'!AU18)</f>
        <v>27</v>
      </c>
      <c r="AU171" s="95">
        <f>IF('Raw_Data_pt1.2'!AV18="","",'Raw_Data_pt1.2'!AV18)</f>
        <v>128</v>
      </c>
      <c r="AV171" s="96">
        <f>IF('Raw_Data_pt1.2'!BD18="","",'Raw_Data_pt1.2'!BD18)</f>
        <v>12</v>
      </c>
      <c r="AW171" s="95">
        <f>IF('Raw_Data_pt1.2'!BE18="","",'Raw_Data_pt1.2'!BE18)</f>
        <v>128</v>
      </c>
      <c r="AX171" s="96">
        <f>IF('Raw_Data_pt1.2'!AP18="","",'Raw_Data_pt1.2'!AP18)</f>
        <v>360</v>
      </c>
      <c r="AY171" s="96">
        <f>IF('Raw_Data_pt1.2'!AY18="","",'Raw_Data_pt1.2'!AY18)</f>
        <v>571</v>
      </c>
      <c r="AZ171" s="96">
        <f>IF('Raw_Data_pt1.2'!BH18="","",'Raw_Data_pt1.2'!BH18)</f>
        <v>992</v>
      </c>
      <c r="BA171" s="96">
        <f t="shared" si="480"/>
        <v>0.1328125</v>
      </c>
      <c r="BB171" s="96">
        <f t="shared" si="481"/>
        <v>0.2109375</v>
      </c>
      <c r="BC171" s="95">
        <f t="shared" si="482"/>
        <v>9.375E-2</v>
      </c>
    </row>
    <row r="172" spans="1:55" ht="15" customHeight="1">
      <c r="A172" s="99">
        <f>'Raw_Data_pt1.2'!A19</f>
        <v>33</v>
      </c>
      <c r="B172" s="127" t="str">
        <f>'Raw_Data_pt1.2'!B19</f>
        <v>BBK</v>
      </c>
      <c r="C172" s="100">
        <v>0</v>
      </c>
      <c r="D172" s="99">
        <v>1</v>
      </c>
      <c r="E172" s="101">
        <v>1.2</v>
      </c>
      <c r="F172" s="69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69">
        <f>'Raw_Data_pt1.2'!F19</f>
        <v>2023</v>
      </c>
      <c r="M172" s="26">
        <f>'Raw_Data_pt1.2'!G19</f>
        <v>4</v>
      </c>
      <c r="N172" s="26">
        <f>'Raw_Data_pt1.2'!H19</f>
        <v>5</v>
      </c>
      <c r="O172" s="26">
        <f>'Raw_Data_pt1.2'!I19</f>
        <v>11</v>
      </c>
      <c r="P172" s="26">
        <f>'Raw_Data_pt1.2'!J19</f>
        <v>24</v>
      </c>
      <c r="Q172" s="25">
        <f>'Raw_Data_pt1.2'!K19</f>
        <v>19</v>
      </c>
      <c r="R172" s="100">
        <f>'Raw_Data_pt1.2'!L19</f>
        <v>10</v>
      </c>
      <c r="S172" s="100">
        <f>IF(R172 = "",0, VLOOKUP(R172, Key!$A$23:$D$35, 4, FALSE))</f>
        <v>3</v>
      </c>
      <c r="T172" s="100">
        <f>'Raw_Data_pt1.2'!M19</f>
        <v>1991</v>
      </c>
      <c r="U172" s="100">
        <f>IF('Raw_Data_pt1.2'!O19 = "", 0, IF('Raw_Data_pt1.2'!O19 = "F", 1, IF('Raw_Data_pt1.2'!O19 = "M", 2, 3)))</f>
        <v>1</v>
      </c>
      <c r="V172" s="100">
        <f>IF(L172=0,0,IF(M172&gt;R172,L172-T172,L172-T172-1))</f>
        <v>31</v>
      </c>
      <c r="W172" s="100">
        <f>IF('Raw_Data_pt1.2'!S19 = "", 0, VLOOKUP('Raw_Data_pt1.2'!S19, Key!$A$2:$C$20, 3, TRUE))</f>
        <v>3</v>
      </c>
      <c r="X172" s="99">
        <f>IF('Raw_Data_pt1.2'!U19 = "", 0, IF('Raw_Data_pt1.2'!U19 = "P", 1, 0))</f>
        <v>1</v>
      </c>
      <c r="Y172" s="101">
        <f>IF('Raw_Data_pt1.2'!BI19="","",IF('Raw_Data_pt1.2'!BI19 = "Best",1,IF('Raw_Data_pt1.2'!BI19 = "Min",2,IF('Raw_Data_pt1.2'!BI19 = "Max",3,0))))</f>
        <v>1</v>
      </c>
      <c r="Z172" s="100"/>
      <c r="AA172" s="100"/>
      <c r="AB172" s="100"/>
      <c r="AC172" s="99"/>
      <c r="AD172" s="100"/>
      <c r="AE172" s="99"/>
      <c r="AF172" s="100"/>
      <c r="AG172" s="100"/>
      <c r="AH172" s="100"/>
      <c r="AI172" s="99"/>
      <c r="AJ172" s="100"/>
      <c r="AK172" s="99"/>
      <c r="AL172" s="100"/>
      <c r="AM172" s="100"/>
      <c r="AN172" s="100"/>
      <c r="AO172" s="99"/>
      <c r="AP172" s="100"/>
      <c r="AQ172" s="100"/>
      <c r="AR172" s="102">
        <f>IF('Raw_Data_pt1.2'!AL19 = "","", 'Raw_Data_pt1.2'!AL19)</f>
        <v>41</v>
      </c>
      <c r="AS172" s="99">
        <f>IF('Raw_Data_pt1.2'!AM19 = "","", 'Raw_Data_pt1.2'!AM19)</f>
        <v>128</v>
      </c>
      <c r="AT172" s="100">
        <f>IF('Raw_Data_pt1.2'!AU19="","",'Raw_Data_pt1.2'!AU19)</f>
        <v>42</v>
      </c>
      <c r="AU172" s="99">
        <f>IF('Raw_Data_pt1.2'!AV19="","",'Raw_Data_pt1.2'!AV19)</f>
        <v>128</v>
      </c>
      <c r="AV172" s="100">
        <f>IF('Raw_Data_pt1.2'!BD19="","",'Raw_Data_pt1.2'!BD19)</f>
        <v>42</v>
      </c>
      <c r="AW172" s="99">
        <f>IF('Raw_Data_pt1.2'!BE19="","",'Raw_Data_pt1.2'!BE19)</f>
        <v>128</v>
      </c>
      <c r="AX172" s="100">
        <f>IF('Raw_Data_pt1.2'!AP19="","",'Raw_Data_pt1.2'!AP19)</f>
        <v>236</v>
      </c>
      <c r="AY172" s="100">
        <f>IF('Raw_Data_pt1.2'!AY19="","",'Raw_Data_pt1.2'!AY19)</f>
        <v>362</v>
      </c>
      <c r="AZ172" s="100">
        <f>IF('Raw_Data_pt1.2'!BH19="","",'Raw_Data_pt1.2'!BH19)</f>
        <v>223</v>
      </c>
      <c r="BA172" s="100">
        <f t="shared" si="480"/>
        <v>0.3203125</v>
      </c>
      <c r="BB172" s="100">
        <f t="shared" si="481"/>
        <v>0.328125</v>
      </c>
      <c r="BC172" s="99">
        <f t="shared" si="482"/>
        <v>0.328125</v>
      </c>
    </row>
    <row r="173" spans="1:55" ht="15" customHeight="1">
      <c r="A173" s="99">
        <f>A172</f>
        <v>33</v>
      </c>
      <c r="B173" s="127" t="str">
        <f>B172</f>
        <v>BBK</v>
      </c>
      <c r="C173" s="100">
        <f t="shared" ref="C173:X173" si="619">C172</f>
        <v>0</v>
      </c>
      <c r="D173" s="99">
        <f t="shared" si="619"/>
        <v>1</v>
      </c>
      <c r="E173" s="101">
        <f t="shared" si="619"/>
        <v>1.2</v>
      </c>
      <c r="F173" s="3">
        <f>F172</f>
        <v>0</v>
      </c>
      <c r="G173" s="1">
        <f t="shared" ref="G173:G186" si="620">G172</f>
        <v>0</v>
      </c>
      <c r="H173" s="1">
        <f t="shared" ref="H173:H186" si="621">H172</f>
        <v>0</v>
      </c>
      <c r="I173" s="1">
        <f t="shared" ref="I173:I186" si="622">I172</f>
        <v>0</v>
      </c>
      <c r="J173" s="1">
        <f t="shared" ref="J173:J186" si="623">J172</f>
        <v>0</v>
      </c>
      <c r="K173" s="1">
        <f t="shared" ref="K173:K186" si="624">K172</f>
        <v>0</v>
      </c>
      <c r="L173" s="3">
        <f t="shared" ref="L173:L186" si="625">L172</f>
        <v>2023</v>
      </c>
      <c r="M173" s="1">
        <f t="shared" ref="M173:M186" si="626">M172</f>
        <v>4</v>
      </c>
      <c r="N173" s="1">
        <f t="shared" ref="N173:N186" si="627">N172</f>
        <v>5</v>
      </c>
      <c r="O173" s="1">
        <f t="shared" ref="O173:O186" si="628">O172</f>
        <v>11</v>
      </c>
      <c r="P173" s="1">
        <f t="shared" ref="P173:P186" si="629">P172</f>
        <v>24</v>
      </c>
      <c r="Q173" s="2">
        <f t="shared" ref="Q173:Q186" si="630">Q172</f>
        <v>19</v>
      </c>
      <c r="R173" s="100">
        <f t="shared" si="619"/>
        <v>10</v>
      </c>
      <c r="S173" s="100">
        <f t="shared" si="619"/>
        <v>3</v>
      </c>
      <c r="T173" s="100">
        <f t="shared" si="619"/>
        <v>1991</v>
      </c>
      <c r="U173" s="100">
        <f t="shared" si="619"/>
        <v>1</v>
      </c>
      <c r="V173" s="100">
        <f>V172</f>
        <v>31</v>
      </c>
      <c r="W173" s="100">
        <f t="shared" si="619"/>
        <v>3</v>
      </c>
      <c r="X173" s="99">
        <f t="shared" si="619"/>
        <v>1</v>
      </c>
      <c r="Y173" s="101">
        <f>IF('Raw_Data_pt1.2'!BI20="","",IF('Raw_Data_pt1.2'!BI20 = "Best",1,IF('Raw_Data_pt1.2'!BI20 = "Min",2,IF('Raw_Data_pt1.2'!BI20 = "Max",3,0))))</f>
        <v>2</v>
      </c>
      <c r="Z173" s="100"/>
      <c r="AA173" s="100"/>
      <c r="AB173" s="100"/>
      <c r="AC173" s="99"/>
      <c r="AD173" s="100"/>
      <c r="AE173" s="99"/>
      <c r="AF173" s="100"/>
      <c r="AG173" s="100"/>
      <c r="AH173" s="100"/>
      <c r="AI173" s="99"/>
      <c r="AJ173" s="100"/>
      <c r="AK173" s="99"/>
      <c r="AL173" s="100"/>
      <c r="AM173" s="100"/>
      <c r="AN173" s="100"/>
      <c r="AO173" s="99"/>
      <c r="AP173" s="100"/>
      <c r="AQ173" s="100"/>
      <c r="AR173" s="102">
        <f>IF('Raw_Data_pt1.2'!AL20 = "","", 'Raw_Data_pt1.2'!AL20)</f>
        <v>43</v>
      </c>
      <c r="AS173" s="99">
        <f>IF('Raw_Data_pt1.2'!AM20 = "","", 'Raw_Data_pt1.2'!AM20)</f>
        <v>128</v>
      </c>
      <c r="AT173" s="100">
        <f>IF('Raw_Data_pt1.2'!AU20="","",'Raw_Data_pt1.2'!AU20)</f>
        <v>44</v>
      </c>
      <c r="AU173" s="99">
        <f>IF('Raw_Data_pt1.2'!AV20="","",'Raw_Data_pt1.2'!AV20)</f>
        <v>128</v>
      </c>
      <c r="AV173" s="100">
        <f>IF('Raw_Data_pt1.2'!BD20="","",'Raw_Data_pt1.2'!BD20)</f>
        <v>45</v>
      </c>
      <c r="AW173" s="99">
        <f>IF('Raw_Data_pt1.2'!BE20="","",'Raw_Data_pt1.2'!BE20)</f>
        <v>128</v>
      </c>
      <c r="AX173" s="100">
        <f>IF('Raw_Data_pt1.2'!AP20="","",'Raw_Data_pt1.2'!AP20)</f>
        <v>240</v>
      </c>
      <c r="AY173" s="100">
        <f>IF('Raw_Data_pt1.2'!AY20="","",'Raw_Data_pt1.2'!AY20)</f>
        <v>430</v>
      </c>
      <c r="AZ173" s="100">
        <f>IF('Raw_Data_pt1.2'!BH20="","",'Raw_Data_pt1.2'!BH20)</f>
        <v>245</v>
      </c>
      <c r="BA173" s="100">
        <f t="shared" si="480"/>
        <v>0.3359375</v>
      </c>
      <c r="BB173" s="100">
        <f t="shared" si="481"/>
        <v>0.34375</v>
      </c>
      <c r="BC173" s="99">
        <f t="shared" si="482"/>
        <v>0.3515625</v>
      </c>
    </row>
    <row r="174" spans="1:55" ht="15" customHeight="1">
      <c r="A174" s="99">
        <f t="shared" ref="A174:A186" si="631">A173</f>
        <v>33</v>
      </c>
      <c r="B174" s="127" t="str">
        <f t="shared" ref="B174:B186" si="632">B173</f>
        <v>BBK</v>
      </c>
      <c r="C174" s="100">
        <f t="shared" ref="C174:C186" si="633">C173</f>
        <v>0</v>
      </c>
      <c r="D174" s="99">
        <f t="shared" ref="D174:D186" si="634">D173</f>
        <v>1</v>
      </c>
      <c r="E174" s="101">
        <f t="shared" ref="E174:F186" si="635">E173</f>
        <v>1.2</v>
      </c>
      <c r="F174" s="3">
        <f t="shared" si="635"/>
        <v>0</v>
      </c>
      <c r="G174" s="1">
        <f t="shared" si="620"/>
        <v>0</v>
      </c>
      <c r="H174" s="1">
        <f t="shared" si="621"/>
        <v>0</v>
      </c>
      <c r="I174" s="1">
        <f t="shared" si="622"/>
        <v>0</v>
      </c>
      <c r="J174" s="1">
        <f t="shared" si="623"/>
        <v>0</v>
      </c>
      <c r="K174" s="1">
        <f t="shared" si="624"/>
        <v>0</v>
      </c>
      <c r="L174" s="3">
        <f t="shared" si="625"/>
        <v>2023</v>
      </c>
      <c r="M174" s="1">
        <f t="shared" si="626"/>
        <v>4</v>
      </c>
      <c r="N174" s="1">
        <f t="shared" si="627"/>
        <v>5</v>
      </c>
      <c r="O174" s="1">
        <f t="shared" si="628"/>
        <v>11</v>
      </c>
      <c r="P174" s="1">
        <f t="shared" si="629"/>
        <v>24</v>
      </c>
      <c r="Q174" s="2">
        <f t="shared" si="630"/>
        <v>19</v>
      </c>
      <c r="R174" s="100">
        <f t="shared" ref="R174:R186" si="636">R173</f>
        <v>10</v>
      </c>
      <c r="S174" s="100">
        <f t="shared" ref="S174:S186" si="637">S173</f>
        <v>3</v>
      </c>
      <c r="T174" s="100">
        <f t="shared" ref="T174:T186" si="638">T173</f>
        <v>1991</v>
      </c>
      <c r="U174" s="100">
        <f t="shared" ref="U174:U186" si="639">U173</f>
        <v>1</v>
      </c>
      <c r="V174" s="100">
        <f>V172</f>
        <v>31</v>
      </c>
      <c r="W174" s="100">
        <f t="shared" ref="W174:W186" si="640">W173</f>
        <v>3</v>
      </c>
      <c r="X174" s="99">
        <f t="shared" ref="X174:X186" si="641">X173</f>
        <v>1</v>
      </c>
      <c r="Y174" s="101">
        <f>IF('Raw_Data_pt1.2'!BI21="","",IF('Raw_Data_pt1.2'!BI21 = "Best",1,IF('Raw_Data_pt1.2'!BI21 = "Min",2,IF('Raw_Data_pt1.2'!BI21 = "Max",3,0))))</f>
        <v>3</v>
      </c>
      <c r="Z174" s="100"/>
      <c r="AA174" s="100"/>
      <c r="AB174" s="100"/>
      <c r="AC174" s="99"/>
      <c r="AD174" s="100"/>
      <c r="AE174" s="99"/>
      <c r="AF174" s="100"/>
      <c r="AG174" s="100"/>
      <c r="AH174" s="100"/>
      <c r="AI174" s="99"/>
      <c r="AJ174" s="100"/>
      <c r="AK174" s="99"/>
      <c r="AL174" s="100"/>
      <c r="AM174" s="100"/>
      <c r="AN174" s="100"/>
      <c r="AO174" s="99"/>
      <c r="AP174" s="100"/>
      <c r="AQ174" s="100"/>
      <c r="AR174" s="102">
        <f>IF('Raw_Data_pt1.2'!AL21 = "","", 'Raw_Data_pt1.2'!AL21)</f>
        <v>38</v>
      </c>
      <c r="AS174" s="99">
        <f>IF('Raw_Data_pt1.2'!AM21 = "","", 'Raw_Data_pt1.2'!AM21)</f>
        <v>128</v>
      </c>
      <c r="AT174" s="100">
        <f>IF('Raw_Data_pt1.2'!AU21="","",'Raw_Data_pt1.2'!AU21)</f>
        <v>39</v>
      </c>
      <c r="AU174" s="99">
        <f>IF('Raw_Data_pt1.2'!AV21="","",'Raw_Data_pt1.2'!AV21)</f>
        <v>128</v>
      </c>
      <c r="AV174" s="100">
        <f>IF('Raw_Data_pt1.2'!BD21="","",'Raw_Data_pt1.2'!BD21)</f>
        <v>39</v>
      </c>
      <c r="AW174" s="99">
        <f>IF('Raw_Data_pt1.2'!BE21="","",'Raw_Data_pt1.2'!BE21)</f>
        <v>128</v>
      </c>
      <c r="AX174" s="100">
        <f>IF('Raw_Data_pt1.2'!AP21="","",'Raw_Data_pt1.2'!AP21)</f>
        <v>226</v>
      </c>
      <c r="AY174" s="100">
        <f>IF('Raw_Data_pt1.2'!AY21="","",'Raw_Data_pt1.2'!AY21)</f>
        <v>354</v>
      </c>
      <c r="AZ174" s="100">
        <f>IF('Raw_Data_pt1.2'!BH21="","",'Raw_Data_pt1.2'!BH21)</f>
        <v>209</v>
      </c>
      <c r="BA174" s="100">
        <f t="shared" si="480"/>
        <v>0.296875</v>
      </c>
      <c r="BB174" s="100">
        <f t="shared" si="481"/>
        <v>0.3046875</v>
      </c>
      <c r="BC174" s="99">
        <f t="shared" si="482"/>
        <v>0.3046875</v>
      </c>
    </row>
    <row r="175" spans="1:55" ht="15" customHeight="1">
      <c r="A175" s="99">
        <f t="shared" si="631"/>
        <v>33</v>
      </c>
      <c r="B175" s="127" t="str">
        <f t="shared" si="632"/>
        <v>BBK</v>
      </c>
      <c r="C175" s="100">
        <f t="shared" si="633"/>
        <v>0</v>
      </c>
      <c r="D175" s="99">
        <f t="shared" si="634"/>
        <v>1</v>
      </c>
      <c r="E175" s="101">
        <f t="shared" si="635"/>
        <v>1.2</v>
      </c>
      <c r="F175" s="3">
        <f t="shared" si="635"/>
        <v>0</v>
      </c>
      <c r="G175" s="1">
        <f t="shared" si="620"/>
        <v>0</v>
      </c>
      <c r="H175" s="1">
        <f t="shared" si="621"/>
        <v>0</v>
      </c>
      <c r="I175" s="1">
        <f t="shared" si="622"/>
        <v>0</v>
      </c>
      <c r="J175" s="1">
        <f t="shared" si="623"/>
        <v>0</v>
      </c>
      <c r="K175" s="1">
        <f t="shared" si="624"/>
        <v>0</v>
      </c>
      <c r="L175" s="3">
        <f t="shared" si="625"/>
        <v>2023</v>
      </c>
      <c r="M175" s="1">
        <f t="shared" si="626"/>
        <v>4</v>
      </c>
      <c r="N175" s="1">
        <f t="shared" si="627"/>
        <v>5</v>
      </c>
      <c r="O175" s="1">
        <f t="shared" si="628"/>
        <v>11</v>
      </c>
      <c r="P175" s="1">
        <f t="shared" si="629"/>
        <v>24</v>
      </c>
      <c r="Q175" s="2">
        <f t="shared" si="630"/>
        <v>19</v>
      </c>
      <c r="R175" s="100">
        <f t="shared" si="636"/>
        <v>10</v>
      </c>
      <c r="S175" s="100">
        <f t="shared" si="637"/>
        <v>3</v>
      </c>
      <c r="T175" s="100">
        <f t="shared" si="638"/>
        <v>1991</v>
      </c>
      <c r="U175" s="100">
        <f t="shared" si="639"/>
        <v>1</v>
      </c>
      <c r="V175" s="100">
        <f>V172</f>
        <v>31</v>
      </c>
      <c r="W175" s="100">
        <f t="shared" si="640"/>
        <v>3</v>
      </c>
      <c r="X175" s="99">
        <f t="shared" si="641"/>
        <v>1</v>
      </c>
      <c r="Y175" s="101">
        <f>IF('Raw_Data_pt1.2'!BI22="","",IF('Raw_Data_pt1.2'!BI22 = "Best",1,IF('Raw_Data_pt1.2'!BI22 = "Min",2,IF('Raw_Data_pt1.2'!BI22 = "Max",3,0))))</f>
        <v>1</v>
      </c>
      <c r="Z175" s="100"/>
      <c r="AA175" s="100"/>
      <c r="AB175" s="100"/>
      <c r="AC175" s="99"/>
      <c r="AD175" s="100"/>
      <c r="AE175" s="99"/>
      <c r="AF175" s="100"/>
      <c r="AG175" s="100"/>
      <c r="AH175" s="100"/>
      <c r="AI175" s="99"/>
      <c r="AJ175" s="100"/>
      <c r="AK175" s="99"/>
      <c r="AL175" s="100"/>
      <c r="AM175" s="100"/>
      <c r="AN175" s="100"/>
      <c r="AO175" s="99"/>
      <c r="AP175" s="100"/>
      <c r="AQ175" s="100"/>
      <c r="AR175" s="102">
        <f>IF('Raw_Data_pt1.2'!AL22 = "","", 'Raw_Data_pt1.2'!AL22)</f>
        <v>40</v>
      </c>
      <c r="AS175" s="99">
        <f>IF('Raw_Data_pt1.2'!AM22 = "","", 'Raw_Data_pt1.2'!AM22)</f>
        <v>128</v>
      </c>
      <c r="AT175" s="100">
        <f>IF('Raw_Data_pt1.2'!AU22="","",'Raw_Data_pt1.2'!AU22)</f>
        <v>50</v>
      </c>
      <c r="AU175" s="99">
        <f>IF('Raw_Data_pt1.2'!AV22="","",'Raw_Data_pt1.2'!AV22)</f>
        <v>128</v>
      </c>
      <c r="AV175" s="100">
        <f>IF('Raw_Data_pt1.2'!BD22="","",'Raw_Data_pt1.2'!BD22)</f>
        <v>39</v>
      </c>
      <c r="AW175" s="99">
        <f>IF('Raw_Data_pt1.2'!BE22="","",'Raw_Data_pt1.2'!BE22)</f>
        <v>128</v>
      </c>
      <c r="AX175" s="100">
        <f>IF('Raw_Data_pt1.2'!AP22="","",'Raw_Data_pt1.2'!AP22)</f>
        <v>415</v>
      </c>
      <c r="AY175" s="100">
        <f>IF('Raw_Data_pt1.2'!AY22="","",'Raw_Data_pt1.2'!AY22)</f>
        <v>403</v>
      </c>
      <c r="AZ175" s="100">
        <f>IF('Raw_Data_pt1.2'!BH22="","",'Raw_Data_pt1.2'!BH22)</f>
        <v>312</v>
      </c>
      <c r="BA175" s="100">
        <f t="shared" si="480"/>
        <v>0.3125</v>
      </c>
      <c r="BB175" s="100">
        <f t="shared" si="481"/>
        <v>0.390625</v>
      </c>
      <c r="BC175" s="99">
        <f t="shared" si="482"/>
        <v>0.3046875</v>
      </c>
    </row>
    <row r="176" spans="1:55" ht="15" customHeight="1">
      <c r="A176" s="99">
        <f t="shared" si="631"/>
        <v>33</v>
      </c>
      <c r="B176" s="127" t="str">
        <f t="shared" si="632"/>
        <v>BBK</v>
      </c>
      <c r="C176" s="100">
        <f t="shared" si="633"/>
        <v>0</v>
      </c>
      <c r="D176" s="99">
        <f t="shared" si="634"/>
        <v>1</v>
      </c>
      <c r="E176" s="101">
        <f t="shared" si="635"/>
        <v>1.2</v>
      </c>
      <c r="F176" s="3">
        <f t="shared" si="635"/>
        <v>0</v>
      </c>
      <c r="G176" s="1">
        <f t="shared" si="620"/>
        <v>0</v>
      </c>
      <c r="H176" s="1">
        <f t="shared" si="621"/>
        <v>0</v>
      </c>
      <c r="I176" s="1">
        <f t="shared" si="622"/>
        <v>0</v>
      </c>
      <c r="J176" s="1">
        <f t="shared" si="623"/>
        <v>0</v>
      </c>
      <c r="K176" s="1">
        <f t="shared" si="624"/>
        <v>0</v>
      </c>
      <c r="L176" s="3">
        <f t="shared" si="625"/>
        <v>2023</v>
      </c>
      <c r="M176" s="1">
        <f t="shared" si="626"/>
        <v>4</v>
      </c>
      <c r="N176" s="1">
        <f t="shared" si="627"/>
        <v>5</v>
      </c>
      <c r="O176" s="1">
        <f t="shared" si="628"/>
        <v>11</v>
      </c>
      <c r="P176" s="1">
        <f t="shared" si="629"/>
        <v>24</v>
      </c>
      <c r="Q176" s="2">
        <f t="shared" si="630"/>
        <v>19</v>
      </c>
      <c r="R176" s="100">
        <f t="shared" si="636"/>
        <v>10</v>
      </c>
      <c r="S176" s="100">
        <f t="shared" si="637"/>
        <v>3</v>
      </c>
      <c r="T176" s="100">
        <f t="shared" si="638"/>
        <v>1991</v>
      </c>
      <c r="U176" s="100">
        <f t="shared" si="639"/>
        <v>1</v>
      </c>
      <c r="V176" s="100">
        <f t="shared" ref="V176:V186" si="642">V172</f>
        <v>31</v>
      </c>
      <c r="W176" s="100">
        <f t="shared" si="640"/>
        <v>3</v>
      </c>
      <c r="X176" s="99">
        <f t="shared" si="641"/>
        <v>1</v>
      </c>
      <c r="Y176" s="101">
        <f>IF('Raw_Data_pt1.2'!BI23="","",IF('Raw_Data_pt1.2'!BI23 = "Best",1,IF('Raw_Data_pt1.2'!BI23 = "Min",2,IF('Raw_Data_pt1.2'!BI23 = "Max",3,0))))</f>
        <v>2</v>
      </c>
      <c r="Z176" s="100"/>
      <c r="AA176" s="100"/>
      <c r="AB176" s="100"/>
      <c r="AC176" s="99"/>
      <c r="AD176" s="100"/>
      <c r="AE176" s="99"/>
      <c r="AF176" s="100"/>
      <c r="AG176" s="100"/>
      <c r="AH176" s="100"/>
      <c r="AI176" s="99"/>
      <c r="AJ176" s="100"/>
      <c r="AK176" s="99"/>
      <c r="AL176" s="100"/>
      <c r="AM176" s="100"/>
      <c r="AN176" s="100"/>
      <c r="AO176" s="99"/>
      <c r="AP176" s="100"/>
      <c r="AQ176" s="100"/>
      <c r="AR176" s="102">
        <f>IF('Raw_Data_pt1.2'!AL23 = "","", 'Raw_Data_pt1.2'!AL23)</f>
        <v>45</v>
      </c>
      <c r="AS176" s="99">
        <f>IF('Raw_Data_pt1.2'!AM23 = "","", 'Raw_Data_pt1.2'!AM23)</f>
        <v>128</v>
      </c>
      <c r="AT176" s="100">
        <f>IF('Raw_Data_pt1.2'!AU23="","",'Raw_Data_pt1.2'!AU23)</f>
        <v>52</v>
      </c>
      <c r="AU176" s="99">
        <f>IF('Raw_Data_pt1.2'!AV23="","",'Raw_Data_pt1.2'!AV23)</f>
        <v>128</v>
      </c>
      <c r="AV176" s="100">
        <f>IF('Raw_Data_pt1.2'!BD23="","",'Raw_Data_pt1.2'!BD23)</f>
        <v>42</v>
      </c>
      <c r="AW176" s="99">
        <f>IF('Raw_Data_pt1.2'!BE23="","",'Raw_Data_pt1.2'!BE23)</f>
        <v>128</v>
      </c>
      <c r="AX176" s="100">
        <f>IF('Raw_Data_pt1.2'!AP23="","",'Raw_Data_pt1.2'!AP23)</f>
        <v>421</v>
      </c>
      <c r="AY176" s="100">
        <f>IF('Raw_Data_pt1.2'!AY23="","",'Raw_Data_pt1.2'!AY23)</f>
        <v>439</v>
      </c>
      <c r="AZ176" s="100">
        <f>IF('Raw_Data_pt1.2'!BH23="","",'Raw_Data_pt1.2'!BH23)</f>
        <v>318</v>
      </c>
      <c r="BA176" s="100">
        <f t="shared" si="480"/>
        <v>0.3515625</v>
      </c>
      <c r="BB176" s="100">
        <f t="shared" si="481"/>
        <v>0.40625</v>
      </c>
      <c r="BC176" s="99">
        <f t="shared" si="482"/>
        <v>0.328125</v>
      </c>
    </row>
    <row r="177" spans="1:55" ht="15" customHeight="1">
      <c r="A177" s="99">
        <f t="shared" si="631"/>
        <v>33</v>
      </c>
      <c r="B177" s="127" t="str">
        <f t="shared" si="632"/>
        <v>BBK</v>
      </c>
      <c r="C177" s="100">
        <f t="shared" si="633"/>
        <v>0</v>
      </c>
      <c r="D177" s="99">
        <f t="shared" si="634"/>
        <v>1</v>
      </c>
      <c r="E177" s="101">
        <f t="shared" si="635"/>
        <v>1.2</v>
      </c>
      <c r="F177" s="3">
        <f t="shared" si="635"/>
        <v>0</v>
      </c>
      <c r="G177" s="1">
        <f t="shared" si="620"/>
        <v>0</v>
      </c>
      <c r="H177" s="1">
        <f t="shared" si="621"/>
        <v>0</v>
      </c>
      <c r="I177" s="1">
        <f t="shared" si="622"/>
        <v>0</v>
      </c>
      <c r="J177" s="1">
        <f t="shared" si="623"/>
        <v>0</v>
      </c>
      <c r="K177" s="1">
        <f t="shared" si="624"/>
        <v>0</v>
      </c>
      <c r="L177" s="3">
        <f t="shared" si="625"/>
        <v>2023</v>
      </c>
      <c r="M177" s="1">
        <f t="shared" si="626"/>
        <v>4</v>
      </c>
      <c r="N177" s="1">
        <f t="shared" si="627"/>
        <v>5</v>
      </c>
      <c r="O177" s="1">
        <f t="shared" si="628"/>
        <v>11</v>
      </c>
      <c r="P177" s="1">
        <f t="shared" si="629"/>
        <v>24</v>
      </c>
      <c r="Q177" s="2">
        <f t="shared" si="630"/>
        <v>19</v>
      </c>
      <c r="R177" s="100">
        <f t="shared" si="636"/>
        <v>10</v>
      </c>
      <c r="S177" s="100">
        <f t="shared" si="637"/>
        <v>3</v>
      </c>
      <c r="T177" s="100">
        <f t="shared" si="638"/>
        <v>1991</v>
      </c>
      <c r="U177" s="100">
        <f t="shared" si="639"/>
        <v>1</v>
      </c>
      <c r="V177" s="100">
        <f t="shared" si="642"/>
        <v>31</v>
      </c>
      <c r="W177" s="100">
        <f t="shared" si="640"/>
        <v>3</v>
      </c>
      <c r="X177" s="99">
        <f t="shared" si="641"/>
        <v>1</v>
      </c>
      <c r="Y177" s="101">
        <f>IF('Raw_Data_pt1.2'!BI24="","",IF('Raw_Data_pt1.2'!BI24 = "Best",1,IF('Raw_Data_pt1.2'!BI24 = "Min",2,IF('Raw_Data_pt1.2'!BI24 = "Max",3,0))))</f>
        <v>3</v>
      </c>
      <c r="Z177" s="100"/>
      <c r="AA177" s="100"/>
      <c r="AB177" s="100"/>
      <c r="AC177" s="99"/>
      <c r="AD177" s="100"/>
      <c r="AE177" s="99"/>
      <c r="AF177" s="100"/>
      <c r="AG177" s="100"/>
      <c r="AH177" s="100"/>
      <c r="AI177" s="99"/>
      <c r="AJ177" s="100"/>
      <c r="AK177" s="99"/>
      <c r="AL177" s="100"/>
      <c r="AM177" s="100"/>
      <c r="AN177" s="100"/>
      <c r="AO177" s="99"/>
      <c r="AP177" s="100"/>
      <c r="AQ177" s="100"/>
      <c r="AR177" s="102">
        <f>IF('Raw_Data_pt1.2'!AL24 = "","", 'Raw_Data_pt1.2'!AL24)</f>
        <v>33</v>
      </c>
      <c r="AS177" s="99">
        <f>IF('Raw_Data_pt1.2'!AM24 = "","", 'Raw_Data_pt1.2'!AM24)</f>
        <v>128</v>
      </c>
      <c r="AT177" s="100">
        <f>IF('Raw_Data_pt1.2'!AU24="","",'Raw_Data_pt1.2'!AU24)</f>
        <v>47</v>
      </c>
      <c r="AU177" s="99">
        <f>IF('Raw_Data_pt1.2'!AV24="","",'Raw_Data_pt1.2'!AV24)</f>
        <v>128</v>
      </c>
      <c r="AV177" s="100">
        <f>IF('Raw_Data_pt1.2'!BD24="","",'Raw_Data_pt1.2'!BD24)</f>
        <v>35</v>
      </c>
      <c r="AW177" s="99">
        <f>IF('Raw_Data_pt1.2'!BE24="","",'Raw_Data_pt1.2'!BE24)</f>
        <v>128</v>
      </c>
      <c r="AX177" s="100">
        <f>IF('Raw_Data_pt1.2'!AP24="","",'Raw_Data_pt1.2'!AP24)</f>
        <v>409</v>
      </c>
      <c r="AY177" s="100">
        <f>IF('Raw_Data_pt1.2'!AY24="","",'Raw_Data_pt1.2'!AY24)</f>
        <v>395</v>
      </c>
      <c r="AZ177" s="100">
        <f>IF('Raw_Data_pt1.2'!BH24="","",'Raw_Data_pt1.2'!BH24)</f>
        <v>296</v>
      </c>
      <c r="BA177" s="100">
        <f t="shared" si="480"/>
        <v>0.2578125</v>
      </c>
      <c r="BB177" s="100">
        <f t="shared" si="481"/>
        <v>0.3671875</v>
      </c>
      <c r="BC177" s="99">
        <f t="shared" si="482"/>
        <v>0.2734375</v>
      </c>
    </row>
    <row r="178" spans="1:55" ht="15" customHeight="1">
      <c r="A178" s="99">
        <f t="shared" si="631"/>
        <v>33</v>
      </c>
      <c r="B178" s="127" t="str">
        <f t="shared" si="632"/>
        <v>BBK</v>
      </c>
      <c r="C178" s="100">
        <f t="shared" si="633"/>
        <v>0</v>
      </c>
      <c r="D178" s="99">
        <f t="shared" si="634"/>
        <v>1</v>
      </c>
      <c r="E178" s="101">
        <f t="shared" si="635"/>
        <v>1.2</v>
      </c>
      <c r="F178" s="3">
        <f t="shared" si="635"/>
        <v>0</v>
      </c>
      <c r="G178" s="1">
        <f t="shared" si="620"/>
        <v>0</v>
      </c>
      <c r="H178" s="1">
        <f t="shared" si="621"/>
        <v>0</v>
      </c>
      <c r="I178" s="1">
        <f t="shared" si="622"/>
        <v>0</v>
      </c>
      <c r="J178" s="1">
        <f t="shared" si="623"/>
        <v>0</v>
      </c>
      <c r="K178" s="1">
        <f t="shared" si="624"/>
        <v>0</v>
      </c>
      <c r="L178" s="3">
        <f t="shared" si="625"/>
        <v>2023</v>
      </c>
      <c r="M178" s="1">
        <f t="shared" si="626"/>
        <v>4</v>
      </c>
      <c r="N178" s="1">
        <f t="shared" si="627"/>
        <v>5</v>
      </c>
      <c r="O178" s="1">
        <f t="shared" si="628"/>
        <v>11</v>
      </c>
      <c r="P178" s="1">
        <f t="shared" si="629"/>
        <v>24</v>
      </c>
      <c r="Q178" s="2">
        <f t="shared" si="630"/>
        <v>19</v>
      </c>
      <c r="R178" s="100">
        <f t="shared" si="636"/>
        <v>10</v>
      </c>
      <c r="S178" s="100">
        <f t="shared" si="637"/>
        <v>3</v>
      </c>
      <c r="T178" s="100">
        <f t="shared" si="638"/>
        <v>1991</v>
      </c>
      <c r="U178" s="100">
        <f t="shared" si="639"/>
        <v>1</v>
      </c>
      <c r="V178" s="100">
        <f t="shared" si="642"/>
        <v>31</v>
      </c>
      <c r="W178" s="100">
        <f t="shared" si="640"/>
        <v>3</v>
      </c>
      <c r="X178" s="99">
        <f t="shared" si="641"/>
        <v>1</v>
      </c>
      <c r="Y178" s="101">
        <f>IF('Raw_Data_pt1.2'!BI25="","",IF('Raw_Data_pt1.2'!BI25 = "Best",1,IF('Raw_Data_pt1.2'!BI25 = "Min",2,IF('Raw_Data_pt1.2'!BI25 = "Max",3,0))))</f>
        <v>1</v>
      </c>
      <c r="Z178" s="100"/>
      <c r="AA178" s="100"/>
      <c r="AB178" s="100"/>
      <c r="AC178" s="99"/>
      <c r="AD178" s="100"/>
      <c r="AE178" s="99"/>
      <c r="AF178" s="100"/>
      <c r="AG178" s="100"/>
      <c r="AH178" s="100"/>
      <c r="AI178" s="99"/>
      <c r="AJ178" s="100"/>
      <c r="AK178" s="99"/>
      <c r="AL178" s="100"/>
      <c r="AM178" s="100"/>
      <c r="AN178" s="100"/>
      <c r="AO178" s="99"/>
      <c r="AP178" s="100"/>
      <c r="AQ178" s="100"/>
      <c r="AR178" s="102">
        <f>IF('Raw_Data_pt1.2'!AL25 = "","", 'Raw_Data_pt1.2'!AL25)</f>
        <v>34</v>
      </c>
      <c r="AS178" s="99">
        <f>IF('Raw_Data_pt1.2'!AM25 = "","", 'Raw_Data_pt1.2'!AM25)</f>
        <v>128</v>
      </c>
      <c r="AT178" s="100">
        <f>IF('Raw_Data_pt1.2'!AU25="","",'Raw_Data_pt1.2'!AU25)</f>
        <v>35</v>
      </c>
      <c r="AU178" s="99">
        <f>IF('Raw_Data_pt1.2'!AV25="","",'Raw_Data_pt1.2'!AV25)</f>
        <v>128</v>
      </c>
      <c r="AV178" s="100">
        <f>IF('Raw_Data_pt1.2'!BD25="","",'Raw_Data_pt1.2'!BD25)</f>
        <v>38</v>
      </c>
      <c r="AW178" s="99">
        <f>IF('Raw_Data_pt1.2'!BE25="","",'Raw_Data_pt1.2'!BE25)</f>
        <v>128</v>
      </c>
      <c r="AX178" s="100">
        <f>IF('Raw_Data_pt1.2'!AP25="","",'Raw_Data_pt1.2'!AP25)</f>
        <v>319</v>
      </c>
      <c r="AY178" s="100">
        <f>IF('Raw_Data_pt1.2'!AY25="","",'Raw_Data_pt1.2'!AY25)</f>
        <v>422</v>
      </c>
      <c r="AZ178" s="100">
        <f>IF('Raw_Data_pt1.2'!BH25="","",'Raw_Data_pt1.2'!BH25)</f>
        <v>301</v>
      </c>
      <c r="BA178" s="100">
        <f t="shared" si="480"/>
        <v>0.265625</v>
      </c>
      <c r="BB178" s="100">
        <f t="shared" si="481"/>
        <v>0.2734375</v>
      </c>
      <c r="BC178" s="99">
        <f t="shared" si="482"/>
        <v>0.296875</v>
      </c>
    </row>
    <row r="179" spans="1:55" ht="15" customHeight="1">
      <c r="A179" s="99">
        <f t="shared" si="631"/>
        <v>33</v>
      </c>
      <c r="B179" s="127" t="str">
        <f t="shared" si="632"/>
        <v>BBK</v>
      </c>
      <c r="C179" s="100">
        <f t="shared" si="633"/>
        <v>0</v>
      </c>
      <c r="D179" s="99">
        <f t="shared" si="634"/>
        <v>1</v>
      </c>
      <c r="E179" s="101">
        <f t="shared" si="635"/>
        <v>1.2</v>
      </c>
      <c r="F179" s="3">
        <f t="shared" si="635"/>
        <v>0</v>
      </c>
      <c r="G179" s="1">
        <f t="shared" si="620"/>
        <v>0</v>
      </c>
      <c r="H179" s="1">
        <f t="shared" si="621"/>
        <v>0</v>
      </c>
      <c r="I179" s="1">
        <f t="shared" si="622"/>
        <v>0</v>
      </c>
      <c r="J179" s="1">
        <f t="shared" si="623"/>
        <v>0</v>
      </c>
      <c r="K179" s="1">
        <f t="shared" si="624"/>
        <v>0</v>
      </c>
      <c r="L179" s="3">
        <f t="shared" si="625"/>
        <v>2023</v>
      </c>
      <c r="M179" s="1">
        <f t="shared" si="626"/>
        <v>4</v>
      </c>
      <c r="N179" s="1">
        <f t="shared" si="627"/>
        <v>5</v>
      </c>
      <c r="O179" s="1">
        <f t="shared" si="628"/>
        <v>11</v>
      </c>
      <c r="P179" s="1">
        <f t="shared" si="629"/>
        <v>24</v>
      </c>
      <c r="Q179" s="2">
        <f t="shared" si="630"/>
        <v>19</v>
      </c>
      <c r="R179" s="100">
        <f t="shared" si="636"/>
        <v>10</v>
      </c>
      <c r="S179" s="100">
        <f t="shared" si="637"/>
        <v>3</v>
      </c>
      <c r="T179" s="100">
        <f t="shared" si="638"/>
        <v>1991</v>
      </c>
      <c r="U179" s="100">
        <f t="shared" si="639"/>
        <v>1</v>
      </c>
      <c r="V179" s="100">
        <f t="shared" si="642"/>
        <v>31</v>
      </c>
      <c r="W179" s="100">
        <f t="shared" si="640"/>
        <v>3</v>
      </c>
      <c r="X179" s="99">
        <f t="shared" si="641"/>
        <v>1</v>
      </c>
      <c r="Y179" s="101">
        <f>IF('Raw_Data_pt1.2'!BI26="","",IF('Raw_Data_pt1.2'!BI26 = "Best",1,IF('Raw_Data_pt1.2'!BI26 = "Min",2,IF('Raw_Data_pt1.2'!BI26 = "Max",3,0))))</f>
        <v>2</v>
      </c>
      <c r="Z179" s="100"/>
      <c r="AA179" s="100"/>
      <c r="AB179" s="100"/>
      <c r="AC179" s="99"/>
      <c r="AD179" s="100"/>
      <c r="AE179" s="99"/>
      <c r="AF179" s="100"/>
      <c r="AG179" s="100"/>
      <c r="AH179" s="100"/>
      <c r="AI179" s="99"/>
      <c r="AJ179" s="100"/>
      <c r="AK179" s="99"/>
      <c r="AL179" s="100"/>
      <c r="AM179" s="100"/>
      <c r="AN179" s="100"/>
      <c r="AO179" s="99"/>
      <c r="AP179" s="100"/>
      <c r="AQ179" s="100"/>
      <c r="AR179" s="102">
        <f>IF('Raw_Data_pt1.2'!AL26 = "","", 'Raw_Data_pt1.2'!AL26)</f>
        <v>39</v>
      </c>
      <c r="AS179" s="99">
        <f>IF('Raw_Data_pt1.2'!AM26 = "","", 'Raw_Data_pt1.2'!AM26)</f>
        <v>128</v>
      </c>
      <c r="AT179" s="100">
        <f>IF('Raw_Data_pt1.2'!AU26="","",'Raw_Data_pt1.2'!AU26)</f>
        <v>39</v>
      </c>
      <c r="AU179" s="99">
        <f>IF('Raw_Data_pt1.2'!AV26="","",'Raw_Data_pt1.2'!AV26)</f>
        <v>128</v>
      </c>
      <c r="AV179" s="100">
        <f>IF('Raw_Data_pt1.2'!BD26="","",'Raw_Data_pt1.2'!BD26)</f>
        <v>42</v>
      </c>
      <c r="AW179" s="99">
        <f>IF('Raw_Data_pt1.2'!BE26="","",'Raw_Data_pt1.2'!BE26)</f>
        <v>128</v>
      </c>
      <c r="AX179" s="100">
        <f>IF('Raw_Data_pt1.2'!AP26="","",'Raw_Data_pt1.2'!AP26)</f>
        <v>333</v>
      </c>
      <c r="AY179" s="100">
        <f>IF('Raw_Data_pt1.2'!AY26="","",'Raw_Data_pt1.2'!AY26)</f>
        <v>442</v>
      </c>
      <c r="AZ179" s="100">
        <f>IF('Raw_Data_pt1.2'!BH26="","",'Raw_Data_pt1.2'!BH26)</f>
        <v>317</v>
      </c>
      <c r="BA179" s="100">
        <f t="shared" si="480"/>
        <v>0.3046875</v>
      </c>
      <c r="BB179" s="100">
        <f t="shared" si="481"/>
        <v>0.3046875</v>
      </c>
      <c r="BC179" s="99">
        <f t="shared" si="482"/>
        <v>0.328125</v>
      </c>
    </row>
    <row r="180" spans="1:55" ht="15" customHeight="1">
      <c r="A180" s="99">
        <f t="shared" si="631"/>
        <v>33</v>
      </c>
      <c r="B180" s="127" t="str">
        <f t="shared" si="632"/>
        <v>BBK</v>
      </c>
      <c r="C180" s="100">
        <f t="shared" si="633"/>
        <v>0</v>
      </c>
      <c r="D180" s="99">
        <f t="shared" si="634"/>
        <v>1</v>
      </c>
      <c r="E180" s="101">
        <f t="shared" si="635"/>
        <v>1.2</v>
      </c>
      <c r="F180" s="3">
        <f t="shared" si="635"/>
        <v>0</v>
      </c>
      <c r="G180" s="1">
        <f t="shared" si="620"/>
        <v>0</v>
      </c>
      <c r="H180" s="1">
        <f t="shared" si="621"/>
        <v>0</v>
      </c>
      <c r="I180" s="1">
        <f t="shared" si="622"/>
        <v>0</v>
      </c>
      <c r="J180" s="1">
        <f t="shared" si="623"/>
        <v>0</v>
      </c>
      <c r="K180" s="1">
        <f t="shared" si="624"/>
        <v>0</v>
      </c>
      <c r="L180" s="3">
        <f t="shared" si="625"/>
        <v>2023</v>
      </c>
      <c r="M180" s="1">
        <f t="shared" si="626"/>
        <v>4</v>
      </c>
      <c r="N180" s="1">
        <f t="shared" si="627"/>
        <v>5</v>
      </c>
      <c r="O180" s="1">
        <f t="shared" si="628"/>
        <v>11</v>
      </c>
      <c r="P180" s="1">
        <f t="shared" si="629"/>
        <v>24</v>
      </c>
      <c r="Q180" s="2">
        <f t="shared" si="630"/>
        <v>19</v>
      </c>
      <c r="R180" s="100">
        <f t="shared" si="636"/>
        <v>10</v>
      </c>
      <c r="S180" s="100">
        <f t="shared" si="637"/>
        <v>3</v>
      </c>
      <c r="T180" s="100">
        <f t="shared" si="638"/>
        <v>1991</v>
      </c>
      <c r="U180" s="100">
        <f t="shared" si="639"/>
        <v>1</v>
      </c>
      <c r="V180" s="100">
        <f t="shared" si="642"/>
        <v>31</v>
      </c>
      <c r="W180" s="100">
        <f t="shared" si="640"/>
        <v>3</v>
      </c>
      <c r="X180" s="99">
        <f t="shared" si="641"/>
        <v>1</v>
      </c>
      <c r="Y180" s="101">
        <f>IF('Raw_Data_pt1.2'!BI27="","",IF('Raw_Data_pt1.2'!BI27 = "Best",1,IF('Raw_Data_pt1.2'!BI27 = "Min",2,IF('Raw_Data_pt1.2'!BI27 = "Max",3,0))))</f>
        <v>3</v>
      </c>
      <c r="Z180" s="100"/>
      <c r="AA180" s="100"/>
      <c r="AB180" s="100"/>
      <c r="AC180" s="99"/>
      <c r="AD180" s="100"/>
      <c r="AE180" s="99"/>
      <c r="AF180" s="100"/>
      <c r="AG180" s="100"/>
      <c r="AH180" s="100"/>
      <c r="AI180" s="99"/>
      <c r="AJ180" s="100"/>
      <c r="AK180" s="99"/>
      <c r="AL180" s="100"/>
      <c r="AM180" s="100"/>
      <c r="AN180" s="100"/>
      <c r="AO180" s="99"/>
      <c r="AP180" s="100"/>
      <c r="AQ180" s="100"/>
      <c r="AR180" s="102">
        <f>IF('Raw_Data_pt1.2'!AL27 = "","", 'Raw_Data_pt1.2'!AL27)</f>
        <v>31</v>
      </c>
      <c r="AS180" s="99">
        <f>IF('Raw_Data_pt1.2'!AM27 = "","", 'Raw_Data_pt1.2'!AM27)</f>
        <v>128</v>
      </c>
      <c r="AT180" s="100">
        <f>IF('Raw_Data_pt1.2'!AU27="","",'Raw_Data_pt1.2'!AU27)</f>
        <v>29</v>
      </c>
      <c r="AU180" s="99">
        <f>IF('Raw_Data_pt1.2'!AV27="","",'Raw_Data_pt1.2'!AV27)</f>
        <v>128</v>
      </c>
      <c r="AV180" s="100">
        <f>IF('Raw_Data_pt1.2'!BD27="","",'Raw_Data_pt1.2'!BD27)</f>
        <v>33</v>
      </c>
      <c r="AW180" s="99">
        <f>IF('Raw_Data_pt1.2'!BE27="","",'Raw_Data_pt1.2'!BE27)</f>
        <v>128</v>
      </c>
      <c r="AX180" s="100">
        <f>IF('Raw_Data_pt1.2'!AP27="","",'Raw_Data_pt1.2'!AP27)</f>
        <v>311</v>
      </c>
      <c r="AY180" s="100">
        <f>IF('Raw_Data_pt1.2'!AY27="","",'Raw_Data_pt1.2'!AY27)</f>
        <v>418</v>
      </c>
      <c r="AZ180" s="100">
        <f>IF('Raw_Data_pt1.2'!BH27="","",'Raw_Data_pt1.2'!BH27)</f>
        <v>289</v>
      </c>
      <c r="BA180" s="100">
        <f t="shared" si="480"/>
        <v>0.2421875</v>
      </c>
      <c r="BB180" s="100">
        <f t="shared" si="481"/>
        <v>0.2265625</v>
      </c>
      <c r="BC180" s="99">
        <f t="shared" si="482"/>
        <v>0.2578125</v>
      </c>
    </row>
    <row r="181" spans="1:55" ht="15" customHeight="1">
      <c r="A181" s="99">
        <f t="shared" si="631"/>
        <v>33</v>
      </c>
      <c r="B181" s="127" t="str">
        <f t="shared" si="632"/>
        <v>BBK</v>
      </c>
      <c r="C181" s="100">
        <f t="shared" si="633"/>
        <v>0</v>
      </c>
      <c r="D181" s="99">
        <f t="shared" si="634"/>
        <v>1</v>
      </c>
      <c r="E181" s="101">
        <f t="shared" si="635"/>
        <v>1.2</v>
      </c>
      <c r="F181" s="3">
        <f t="shared" si="635"/>
        <v>0</v>
      </c>
      <c r="G181" s="1">
        <f t="shared" si="620"/>
        <v>0</v>
      </c>
      <c r="H181" s="1">
        <f t="shared" si="621"/>
        <v>0</v>
      </c>
      <c r="I181" s="1">
        <f t="shared" si="622"/>
        <v>0</v>
      </c>
      <c r="J181" s="1">
        <f t="shared" si="623"/>
        <v>0</v>
      </c>
      <c r="K181" s="1">
        <f t="shared" si="624"/>
        <v>0</v>
      </c>
      <c r="L181" s="3">
        <f t="shared" si="625"/>
        <v>2023</v>
      </c>
      <c r="M181" s="1">
        <f t="shared" si="626"/>
        <v>4</v>
      </c>
      <c r="N181" s="1">
        <f t="shared" si="627"/>
        <v>5</v>
      </c>
      <c r="O181" s="1">
        <f t="shared" si="628"/>
        <v>11</v>
      </c>
      <c r="P181" s="1">
        <f t="shared" si="629"/>
        <v>24</v>
      </c>
      <c r="Q181" s="2">
        <f t="shared" si="630"/>
        <v>19</v>
      </c>
      <c r="R181" s="100">
        <f t="shared" si="636"/>
        <v>10</v>
      </c>
      <c r="S181" s="100">
        <f t="shared" si="637"/>
        <v>3</v>
      </c>
      <c r="T181" s="100">
        <f t="shared" si="638"/>
        <v>1991</v>
      </c>
      <c r="U181" s="100">
        <f t="shared" si="639"/>
        <v>1</v>
      </c>
      <c r="V181" s="100">
        <f t="shared" si="642"/>
        <v>31</v>
      </c>
      <c r="W181" s="100">
        <f t="shared" si="640"/>
        <v>3</v>
      </c>
      <c r="X181" s="99">
        <f t="shared" si="641"/>
        <v>1</v>
      </c>
      <c r="Y181" s="101">
        <f>IF('Raw_Data_pt1.2'!BI28="","",IF('Raw_Data_pt1.2'!BI28 = "Best",1,IF('Raw_Data_pt1.2'!BI28 = "Min",2,IF('Raw_Data_pt1.2'!BI28 = "Max",3,0))))</f>
        <v>1</v>
      </c>
      <c r="Z181" s="100"/>
      <c r="AA181" s="100"/>
      <c r="AB181" s="100"/>
      <c r="AC181" s="99"/>
      <c r="AD181" s="100"/>
      <c r="AE181" s="99"/>
      <c r="AF181" s="100"/>
      <c r="AG181" s="100"/>
      <c r="AH181" s="100"/>
      <c r="AI181" s="99"/>
      <c r="AJ181" s="100"/>
      <c r="AK181" s="99"/>
      <c r="AL181" s="100"/>
      <c r="AM181" s="100"/>
      <c r="AN181" s="100"/>
      <c r="AO181" s="99"/>
      <c r="AP181" s="100"/>
      <c r="AQ181" s="100"/>
      <c r="AR181" s="102">
        <f>IF('Raw_Data_pt1.2'!AL28 = "","", 'Raw_Data_pt1.2'!AL28)</f>
        <v>35</v>
      </c>
      <c r="AS181" s="99">
        <f>IF('Raw_Data_pt1.2'!AM28 = "","", 'Raw_Data_pt1.2'!AM28)</f>
        <v>128</v>
      </c>
      <c r="AT181" s="100">
        <f>IF('Raw_Data_pt1.2'!AU28="","",'Raw_Data_pt1.2'!AU28)</f>
        <v>35</v>
      </c>
      <c r="AU181" s="99">
        <f>IF('Raw_Data_pt1.2'!AV28="","",'Raw_Data_pt1.2'!AV28)</f>
        <v>128</v>
      </c>
      <c r="AV181" s="100">
        <f>IF('Raw_Data_pt1.2'!BD28="","",'Raw_Data_pt1.2'!BD28)</f>
        <v>31</v>
      </c>
      <c r="AW181" s="99">
        <f>IF('Raw_Data_pt1.2'!BE28="","",'Raw_Data_pt1.2'!BE28)</f>
        <v>128</v>
      </c>
      <c r="AX181" s="100">
        <f>IF('Raw_Data_pt1.2'!AP28="","",'Raw_Data_pt1.2'!AP28)</f>
        <v>442</v>
      </c>
      <c r="AY181" s="100">
        <f>IF('Raw_Data_pt1.2'!AY28="","",'Raw_Data_pt1.2'!AY28)</f>
        <v>437</v>
      </c>
      <c r="AZ181" s="100">
        <f>IF('Raw_Data_pt1.2'!BH28="","",'Raw_Data_pt1.2'!BH28)</f>
        <v>303</v>
      </c>
      <c r="BA181" s="100">
        <f t="shared" si="480"/>
        <v>0.2734375</v>
      </c>
      <c r="BB181" s="100">
        <f t="shared" si="481"/>
        <v>0.2734375</v>
      </c>
      <c r="BC181" s="99">
        <f t="shared" si="482"/>
        <v>0.2421875</v>
      </c>
    </row>
    <row r="182" spans="1:55" ht="15" customHeight="1">
      <c r="A182" s="99">
        <f t="shared" si="631"/>
        <v>33</v>
      </c>
      <c r="B182" s="127" t="str">
        <f t="shared" si="632"/>
        <v>BBK</v>
      </c>
      <c r="C182" s="100">
        <f t="shared" si="633"/>
        <v>0</v>
      </c>
      <c r="D182" s="99">
        <f t="shared" si="634"/>
        <v>1</v>
      </c>
      <c r="E182" s="101">
        <f t="shared" si="635"/>
        <v>1.2</v>
      </c>
      <c r="F182" s="3">
        <f t="shared" si="635"/>
        <v>0</v>
      </c>
      <c r="G182" s="1">
        <f t="shared" si="620"/>
        <v>0</v>
      </c>
      <c r="H182" s="1">
        <f t="shared" si="621"/>
        <v>0</v>
      </c>
      <c r="I182" s="1">
        <f t="shared" si="622"/>
        <v>0</v>
      </c>
      <c r="J182" s="1">
        <f t="shared" si="623"/>
        <v>0</v>
      </c>
      <c r="K182" s="1">
        <f t="shared" si="624"/>
        <v>0</v>
      </c>
      <c r="L182" s="3">
        <f t="shared" si="625"/>
        <v>2023</v>
      </c>
      <c r="M182" s="1">
        <f t="shared" si="626"/>
        <v>4</v>
      </c>
      <c r="N182" s="1">
        <f t="shared" si="627"/>
        <v>5</v>
      </c>
      <c r="O182" s="1">
        <f t="shared" si="628"/>
        <v>11</v>
      </c>
      <c r="P182" s="1">
        <f t="shared" si="629"/>
        <v>24</v>
      </c>
      <c r="Q182" s="2">
        <f t="shared" si="630"/>
        <v>19</v>
      </c>
      <c r="R182" s="100">
        <f t="shared" si="636"/>
        <v>10</v>
      </c>
      <c r="S182" s="100">
        <f t="shared" si="637"/>
        <v>3</v>
      </c>
      <c r="T182" s="100">
        <f t="shared" si="638"/>
        <v>1991</v>
      </c>
      <c r="U182" s="100">
        <f t="shared" si="639"/>
        <v>1</v>
      </c>
      <c r="V182" s="100">
        <f t="shared" si="642"/>
        <v>31</v>
      </c>
      <c r="W182" s="100">
        <f t="shared" si="640"/>
        <v>3</v>
      </c>
      <c r="X182" s="99">
        <f t="shared" si="641"/>
        <v>1</v>
      </c>
      <c r="Y182" s="101">
        <f>IF('Raw_Data_pt1.2'!BI29="","",IF('Raw_Data_pt1.2'!BI29 = "Best",1,IF('Raw_Data_pt1.2'!BI29 = "Min",2,IF('Raw_Data_pt1.2'!BI29 = "Max",3,0))))</f>
        <v>2</v>
      </c>
      <c r="Z182" s="100"/>
      <c r="AA182" s="100"/>
      <c r="AB182" s="100"/>
      <c r="AC182" s="99"/>
      <c r="AD182" s="100"/>
      <c r="AE182" s="99"/>
      <c r="AF182" s="100"/>
      <c r="AG182" s="100"/>
      <c r="AH182" s="100"/>
      <c r="AI182" s="99"/>
      <c r="AJ182" s="100"/>
      <c r="AK182" s="99"/>
      <c r="AL182" s="100"/>
      <c r="AM182" s="100"/>
      <c r="AN182" s="100"/>
      <c r="AO182" s="99"/>
      <c r="AP182" s="100"/>
      <c r="AQ182" s="100"/>
      <c r="AR182" s="102">
        <f>IF('Raw_Data_pt1.2'!AL29 = "","", 'Raw_Data_pt1.2'!AL29)</f>
        <v>39</v>
      </c>
      <c r="AS182" s="99">
        <f>IF('Raw_Data_pt1.2'!AM29 = "","", 'Raw_Data_pt1.2'!AM29)</f>
        <v>128</v>
      </c>
      <c r="AT182" s="100">
        <f>IF('Raw_Data_pt1.2'!AU29="","",'Raw_Data_pt1.2'!AU29)</f>
        <v>38</v>
      </c>
      <c r="AU182" s="99">
        <f>IF('Raw_Data_pt1.2'!AV29="","",'Raw_Data_pt1.2'!AV29)</f>
        <v>128</v>
      </c>
      <c r="AV182" s="100">
        <f>IF('Raw_Data_pt1.2'!BD29="","",'Raw_Data_pt1.2'!BD29)</f>
        <v>36</v>
      </c>
      <c r="AW182" s="99">
        <f>IF('Raw_Data_pt1.2'!BE29="","",'Raw_Data_pt1.2'!BE29)</f>
        <v>128</v>
      </c>
      <c r="AX182" s="100">
        <f>IF('Raw_Data_pt1.2'!AP29="","",'Raw_Data_pt1.2'!AP29)</f>
        <v>526</v>
      </c>
      <c r="AY182" s="100">
        <f>IF('Raw_Data_pt1.2'!AY29="","",'Raw_Data_pt1.2'!AY29)</f>
        <v>447</v>
      </c>
      <c r="AZ182" s="100">
        <f>IF('Raw_Data_pt1.2'!BH29="","",'Raw_Data_pt1.2'!BH29)</f>
        <v>313</v>
      </c>
      <c r="BA182" s="100">
        <f t="shared" si="480"/>
        <v>0.3046875</v>
      </c>
      <c r="BB182" s="100">
        <f t="shared" si="481"/>
        <v>0.296875</v>
      </c>
      <c r="BC182" s="99">
        <f t="shared" si="482"/>
        <v>0.28125</v>
      </c>
    </row>
    <row r="183" spans="1:55" ht="15" customHeight="1">
      <c r="A183" s="99">
        <f t="shared" si="631"/>
        <v>33</v>
      </c>
      <c r="B183" s="127" t="str">
        <f t="shared" si="632"/>
        <v>BBK</v>
      </c>
      <c r="C183" s="100">
        <f t="shared" si="633"/>
        <v>0</v>
      </c>
      <c r="D183" s="99">
        <f t="shared" si="634"/>
        <v>1</v>
      </c>
      <c r="E183" s="101">
        <f t="shared" si="635"/>
        <v>1.2</v>
      </c>
      <c r="F183" s="3">
        <f t="shared" si="635"/>
        <v>0</v>
      </c>
      <c r="G183" s="1">
        <f t="shared" si="620"/>
        <v>0</v>
      </c>
      <c r="H183" s="1">
        <f t="shared" si="621"/>
        <v>0</v>
      </c>
      <c r="I183" s="1">
        <f t="shared" si="622"/>
        <v>0</v>
      </c>
      <c r="J183" s="1">
        <f t="shared" si="623"/>
        <v>0</v>
      </c>
      <c r="K183" s="1">
        <f t="shared" si="624"/>
        <v>0</v>
      </c>
      <c r="L183" s="3">
        <f t="shared" si="625"/>
        <v>2023</v>
      </c>
      <c r="M183" s="1">
        <f t="shared" si="626"/>
        <v>4</v>
      </c>
      <c r="N183" s="1">
        <f t="shared" si="627"/>
        <v>5</v>
      </c>
      <c r="O183" s="1">
        <f t="shared" si="628"/>
        <v>11</v>
      </c>
      <c r="P183" s="1">
        <f t="shared" si="629"/>
        <v>24</v>
      </c>
      <c r="Q183" s="2">
        <f t="shared" si="630"/>
        <v>19</v>
      </c>
      <c r="R183" s="100">
        <f t="shared" si="636"/>
        <v>10</v>
      </c>
      <c r="S183" s="100">
        <f t="shared" si="637"/>
        <v>3</v>
      </c>
      <c r="T183" s="100">
        <f t="shared" si="638"/>
        <v>1991</v>
      </c>
      <c r="U183" s="100">
        <f t="shared" si="639"/>
        <v>1</v>
      </c>
      <c r="V183" s="100">
        <f t="shared" si="642"/>
        <v>31</v>
      </c>
      <c r="W183" s="100">
        <f t="shared" si="640"/>
        <v>3</v>
      </c>
      <c r="X183" s="99">
        <f t="shared" si="641"/>
        <v>1</v>
      </c>
      <c r="Y183" s="101">
        <f>IF('Raw_Data_pt1.2'!BI30="","",IF('Raw_Data_pt1.2'!BI30 = "Best",1,IF('Raw_Data_pt1.2'!BI30 = "Min",2,IF('Raw_Data_pt1.2'!BI30 = "Max",3,0))))</f>
        <v>3</v>
      </c>
      <c r="Z183" s="100"/>
      <c r="AA183" s="100"/>
      <c r="AB183" s="100"/>
      <c r="AC183" s="99"/>
      <c r="AD183" s="100"/>
      <c r="AE183" s="99"/>
      <c r="AF183" s="100"/>
      <c r="AG183" s="100"/>
      <c r="AH183" s="100"/>
      <c r="AI183" s="99"/>
      <c r="AJ183" s="100"/>
      <c r="AK183" s="99"/>
      <c r="AL183" s="100"/>
      <c r="AM183" s="100"/>
      <c r="AN183" s="100"/>
      <c r="AO183" s="99"/>
      <c r="AP183" s="100"/>
      <c r="AQ183" s="100"/>
      <c r="AR183" s="102">
        <f>IF('Raw_Data_pt1.2'!AL30 = "","", 'Raw_Data_pt1.2'!AL30)</f>
        <v>32</v>
      </c>
      <c r="AS183" s="99">
        <f>IF('Raw_Data_pt1.2'!AM30 = "","", 'Raw_Data_pt1.2'!AM30)</f>
        <v>128</v>
      </c>
      <c r="AT183" s="100">
        <f>IF('Raw_Data_pt1.2'!AU30="","",'Raw_Data_pt1.2'!AU30)</f>
        <v>30</v>
      </c>
      <c r="AU183" s="99">
        <f>IF('Raw_Data_pt1.2'!AV30="","",'Raw_Data_pt1.2'!AV30)</f>
        <v>128</v>
      </c>
      <c r="AV183" s="100">
        <f>IF('Raw_Data_pt1.2'!BD30="","",'Raw_Data_pt1.2'!BD30)</f>
        <v>28</v>
      </c>
      <c r="AW183" s="99">
        <f>IF('Raw_Data_pt1.2'!BE30="","",'Raw_Data_pt1.2'!BE30)</f>
        <v>128</v>
      </c>
      <c r="AX183" s="100">
        <f>IF('Raw_Data_pt1.2'!AP30="","",'Raw_Data_pt1.2'!AP30)</f>
        <v>442</v>
      </c>
      <c r="AY183" s="100">
        <f>IF('Raw_Data_pt1.2'!AY30="","",'Raw_Data_pt1.2'!AY30)</f>
        <v>425</v>
      </c>
      <c r="AZ183" s="100">
        <f>IF('Raw_Data_pt1.2'!BH30="","",'Raw_Data_pt1.2'!BH30)</f>
        <v>295</v>
      </c>
      <c r="BA183" s="100">
        <f t="shared" si="480"/>
        <v>0.25</v>
      </c>
      <c r="BB183" s="100">
        <f t="shared" si="481"/>
        <v>0.234375</v>
      </c>
      <c r="BC183" s="99">
        <f t="shared" si="482"/>
        <v>0.21875</v>
      </c>
    </row>
    <row r="184" spans="1:55" ht="15" customHeight="1">
      <c r="A184" s="99">
        <f t="shared" si="631"/>
        <v>33</v>
      </c>
      <c r="B184" s="127" t="str">
        <f t="shared" si="632"/>
        <v>BBK</v>
      </c>
      <c r="C184" s="100">
        <f t="shared" si="633"/>
        <v>0</v>
      </c>
      <c r="D184" s="99">
        <f t="shared" si="634"/>
        <v>1</v>
      </c>
      <c r="E184" s="101">
        <f t="shared" si="635"/>
        <v>1.2</v>
      </c>
      <c r="F184" s="3">
        <f t="shared" si="635"/>
        <v>0</v>
      </c>
      <c r="G184" s="1">
        <f t="shared" si="620"/>
        <v>0</v>
      </c>
      <c r="H184" s="1">
        <f t="shared" si="621"/>
        <v>0</v>
      </c>
      <c r="I184" s="1">
        <f t="shared" si="622"/>
        <v>0</v>
      </c>
      <c r="J184" s="1">
        <f t="shared" si="623"/>
        <v>0</v>
      </c>
      <c r="K184" s="1">
        <f t="shared" si="624"/>
        <v>0</v>
      </c>
      <c r="L184" s="3">
        <f t="shared" si="625"/>
        <v>2023</v>
      </c>
      <c r="M184" s="1">
        <f t="shared" si="626"/>
        <v>4</v>
      </c>
      <c r="N184" s="1">
        <f t="shared" si="627"/>
        <v>5</v>
      </c>
      <c r="O184" s="1">
        <f t="shared" si="628"/>
        <v>11</v>
      </c>
      <c r="P184" s="1">
        <f t="shared" si="629"/>
        <v>24</v>
      </c>
      <c r="Q184" s="2">
        <f t="shared" si="630"/>
        <v>19</v>
      </c>
      <c r="R184" s="100">
        <f t="shared" si="636"/>
        <v>10</v>
      </c>
      <c r="S184" s="100">
        <f t="shared" si="637"/>
        <v>3</v>
      </c>
      <c r="T184" s="100">
        <f t="shared" si="638"/>
        <v>1991</v>
      </c>
      <c r="U184" s="100">
        <f t="shared" si="639"/>
        <v>1</v>
      </c>
      <c r="V184" s="100">
        <f t="shared" si="642"/>
        <v>31</v>
      </c>
      <c r="W184" s="100">
        <f t="shared" si="640"/>
        <v>3</v>
      </c>
      <c r="X184" s="99">
        <f t="shared" si="641"/>
        <v>1</v>
      </c>
      <c r="Y184" s="101">
        <f>IF('Raw_Data_pt1.2'!BI31="","",IF('Raw_Data_pt1.2'!BI31 = "Best",1,IF('Raw_Data_pt1.2'!BI31 = "Min",2,IF('Raw_Data_pt1.2'!BI31 = "Max",3,0))))</f>
        <v>1</v>
      </c>
      <c r="Z184" s="100"/>
      <c r="AA184" s="100"/>
      <c r="AB184" s="100"/>
      <c r="AC184" s="99"/>
      <c r="AD184" s="100"/>
      <c r="AE184" s="99"/>
      <c r="AF184" s="100"/>
      <c r="AG184" s="100"/>
      <c r="AH184" s="100"/>
      <c r="AI184" s="99"/>
      <c r="AJ184" s="100"/>
      <c r="AK184" s="99"/>
      <c r="AL184" s="100"/>
      <c r="AM184" s="100"/>
      <c r="AN184" s="100"/>
      <c r="AO184" s="99"/>
      <c r="AP184" s="100"/>
      <c r="AQ184" s="100"/>
      <c r="AR184" s="102">
        <f>IF('Raw_Data_pt1.2'!AL31 = "","", 'Raw_Data_pt1.2'!AL31)</f>
        <v>30</v>
      </c>
      <c r="AS184" s="99">
        <f>IF('Raw_Data_pt1.2'!AM31 = "","", 'Raw_Data_pt1.2'!AM31)</f>
        <v>128</v>
      </c>
      <c r="AT184" s="100">
        <f>IF('Raw_Data_pt1.2'!AU31="","",'Raw_Data_pt1.2'!AU31)</f>
        <v>34</v>
      </c>
      <c r="AU184" s="99">
        <f>IF('Raw_Data_pt1.2'!AV31="","",'Raw_Data_pt1.2'!AV31)</f>
        <v>128</v>
      </c>
      <c r="AV184" s="100">
        <f>IF('Raw_Data_pt1.2'!BD31="","",'Raw_Data_pt1.2'!BD31)</f>
        <v>34</v>
      </c>
      <c r="AW184" s="99">
        <f>IF('Raw_Data_pt1.2'!BE31="","",'Raw_Data_pt1.2'!BE31)</f>
        <v>128</v>
      </c>
      <c r="AX184" s="100">
        <f>IF('Raw_Data_pt1.2'!AP31="","",'Raw_Data_pt1.2'!AP31)</f>
        <v>392</v>
      </c>
      <c r="AY184" s="100">
        <f>IF('Raw_Data_pt1.2'!AY31="","",'Raw_Data_pt1.2'!AY31)</f>
        <v>378</v>
      </c>
      <c r="AZ184" s="100">
        <f>IF('Raw_Data_pt1.2'!BH31="","",'Raw_Data_pt1.2'!BH31)</f>
        <v>390</v>
      </c>
      <c r="BA184" s="100">
        <f t="shared" si="480"/>
        <v>0.234375</v>
      </c>
      <c r="BB184" s="100">
        <f t="shared" si="481"/>
        <v>0.265625</v>
      </c>
      <c r="BC184" s="99">
        <f t="shared" si="482"/>
        <v>0.265625</v>
      </c>
    </row>
    <row r="185" spans="1:55" ht="15" customHeight="1">
      <c r="A185" s="99">
        <f t="shared" si="631"/>
        <v>33</v>
      </c>
      <c r="B185" s="127" t="str">
        <f t="shared" si="632"/>
        <v>BBK</v>
      </c>
      <c r="C185" s="100">
        <f t="shared" si="633"/>
        <v>0</v>
      </c>
      <c r="D185" s="99">
        <f t="shared" si="634"/>
        <v>1</v>
      </c>
      <c r="E185" s="101">
        <f t="shared" si="635"/>
        <v>1.2</v>
      </c>
      <c r="F185" s="3">
        <f t="shared" si="635"/>
        <v>0</v>
      </c>
      <c r="G185" s="1">
        <f t="shared" si="620"/>
        <v>0</v>
      </c>
      <c r="H185" s="1">
        <f t="shared" si="621"/>
        <v>0</v>
      </c>
      <c r="I185" s="1">
        <f t="shared" si="622"/>
        <v>0</v>
      </c>
      <c r="J185" s="1">
        <f t="shared" si="623"/>
        <v>0</v>
      </c>
      <c r="K185" s="1">
        <f t="shared" si="624"/>
        <v>0</v>
      </c>
      <c r="L185" s="3">
        <f t="shared" si="625"/>
        <v>2023</v>
      </c>
      <c r="M185" s="1">
        <f t="shared" si="626"/>
        <v>4</v>
      </c>
      <c r="N185" s="1">
        <f t="shared" si="627"/>
        <v>5</v>
      </c>
      <c r="O185" s="1">
        <f t="shared" si="628"/>
        <v>11</v>
      </c>
      <c r="P185" s="1">
        <f t="shared" si="629"/>
        <v>24</v>
      </c>
      <c r="Q185" s="2">
        <f t="shared" si="630"/>
        <v>19</v>
      </c>
      <c r="R185" s="100">
        <f t="shared" si="636"/>
        <v>10</v>
      </c>
      <c r="S185" s="100">
        <f t="shared" si="637"/>
        <v>3</v>
      </c>
      <c r="T185" s="100">
        <f t="shared" si="638"/>
        <v>1991</v>
      </c>
      <c r="U185" s="100">
        <f t="shared" si="639"/>
        <v>1</v>
      </c>
      <c r="V185" s="100">
        <f t="shared" si="642"/>
        <v>31</v>
      </c>
      <c r="W185" s="100">
        <f t="shared" si="640"/>
        <v>3</v>
      </c>
      <c r="X185" s="99">
        <f t="shared" si="641"/>
        <v>1</v>
      </c>
      <c r="Y185" s="101">
        <f>IF('Raw_Data_pt1.2'!BI32="","",IF('Raw_Data_pt1.2'!BI32 = "Best",1,IF('Raw_Data_pt1.2'!BI32 = "Min",2,IF('Raw_Data_pt1.2'!BI32 = "Max",3,0))))</f>
        <v>2</v>
      </c>
      <c r="Z185" s="100"/>
      <c r="AA185" s="100"/>
      <c r="AB185" s="100"/>
      <c r="AC185" s="99"/>
      <c r="AD185" s="100"/>
      <c r="AE185" s="99"/>
      <c r="AF185" s="100"/>
      <c r="AG185" s="100"/>
      <c r="AH185" s="100"/>
      <c r="AI185" s="99"/>
      <c r="AJ185" s="100"/>
      <c r="AK185" s="99"/>
      <c r="AL185" s="100"/>
      <c r="AM185" s="100"/>
      <c r="AN185" s="100"/>
      <c r="AO185" s="99"/>
      <c r="AP185" s="100"/>
      <c r="AQ185" s="100"/>
      <c r="AR185" s="102">
        <f>IF('Raw_Data_pt1.2'!AL32 = "","", 'Raw_Data_pt1.2'!AL32)</f>
        <v>37</v>
      </c>
      <c r="AS185" s="99">
        <f>IF('Raw_Data_pt1.2'!AM32 = "","", 'Raw_Data_pt1.2'!AM32)</f>
        <v>128</v>
      </c>
      <c r="AT185" s="100">
        <f>IF('Raw_Data_pt1.2'!AU32="","",'Raw_Data_pt1.2'!AU32)</f>
        <v>36</v>
      </c>
      <c r="AU185" s="99">
        <f>IF('Raw_Data_pt1.2'!AV32="","",'Raw_Data_pt1.2'!AV32)</f>
        <v>128</v>
      </c>
      <c r="AV185" s="100">
        <f>IF('Raw_Data_pt1.2'!BD32="","",'Raw_Data_pt1.2'!BD32)</f>
        <v>38</v>
      </c>
      <c r="AW185" s="99">
        <f>IF('Raw_Data_pt1.2'!BE32="","",'Raw_Data_pt1.2'!BE32)</f>
        <v>128</v>
      </c>
      <c r="AX185" s="100">
        <f>IF('Raw_Data_pt1.2'!AP32="","",'Raw_Data_pt1.2'!AP32)</f>
        <v>432</v>
      </c>
      <c r="AY185" s="100">
        <f>IF('Raw_Data_pt1.2'!AY32="","",'Raw_Data_pt1.2'!AY32)</f>
        <v>390</v>
      </c>
      <c r="AZ185" s="100">
        <f>IF('Raw_Data_pt1.2'!BH32="","",'Raw_Data_pt1.2'!BH32)</f>
        <v>408</v>
      </c>
      <c r="BA185" s="100">
        <f t="shared" si="480"/>
        <v>0.2890625</v>
      </c>
      <c r="BB185" s="100">
        <f t="shared" si="481"/>
        <v>0.28125</v>
      </c>
      <c r="BC185" s="99">
        <f t="shared" si="482"/>
        <v>0.296875</v>
      </c>
    </row>
    <row r="186" spans="1:55" s="92" customFormat="1" ht="15" customHeight="1">
      <c r="A186" s="95">
        <f t="shared" si="631"/>
        <v>33</v>
      </c>
      <c r="B186" s="126" t="str">
        <f t="shared" si="632"/>
        <v>BBK</v>
      </c>
      <c r="C186" s="96">
        <f t="shared" si="633"/>
        <v>0</v>
      </c>
      <c r="D186" s="95">
        <f t="shared" si="634"/>
        <v>1</v>
      </c>
      <c r="E186" s="97">
        <f t="shared" si="635"/>
        <v>1.2</v>
      </c>
      <c r="F186" s="6">
        <f t="shared" si="635"/>
        <v>0</v>
      </c>
      <c r="G186" s="5">
        <f t="shared" si="620"/>
        <v>0</v>
      </c>
      <c r="H186" s="5">
        <f t="shared" si="621"/>
        <v>0</v>
      </c>
      <c r="I186" s="5">
        <f t="shared" si="622"/>
        <v>0</v>
      </c>
      <c r="J186" s="5">
        <f t="shared" si="623"/>
        <v>0</v>
      </c>
      <c r="K186" s="5">
        <f t="shared" si="624"/>
        <v>0</v>
      </c>
      <c r="L186" s="6">
        <f t="shared" si="625"/>
        <v>2023</v>
      </c>
      <c r="M186" s="5">
        <f t="shared" si="626"/>
        <v>4</v>
      </c>
      <c r="N186" s="5">
        <f t="shared" si="627"/>
        <v>5</v>
      </c>
      <c r="O186" s="5">
        <f t="shared" si="628"/>
        <v>11</v>
      </c>
      <c r="P186" s="5">
        <f t="shared" si="629"/>
        <v>24</v>
      </c>
      <c r="Q186" s="4">
        <f t="shared" si="630"/>
        <v>19</v>
      </c>
      <c r="R186" s="96">
        <f t="shared" si="636"/>
        <v>10</v>
      </c>
      <c r="S186" s="96">
        <f t="shared" si="637"/>
        <v>3</v>
      </c>
      <c r="T186" s="96">
        <f t="shared" si="638"/>
        <v>1991</v>
      </c>
      <c r="U186" s="96">
        <f t="shared" si="639"/>
        <v>1</v>
      </c>
      <c r="V186" s="125">
        <f t="shared" si="642"/>
        <v>31</v>
      </c>
      <c r="W186" s="96">
        <f t="shared" si="640"/>
        <v>3</v>
      </c>
      <c r="X186" s="95">
        <f t="shared" si="641"/>
        <v>1</v>
      </c>
      <c r="Y186" s="97">
        <f>IF('Raw_Data_pt1.2'!BI33="","",IF('Raw_Data_pt1.2'!BI33 = "Best",1,IF('Raw_Data_pt1.2'!BI33 = "Min",2,IF('Raw_Data_pt1.2'!BI33 = "Max",3,0))))</f>
        <v>3</v>
      </c>
      <c r="Z186" s="96"/>
      <c r="AA186" s="96"/>
      <c r="AB186" s="96"/>
      <c r="AC186" s="95"/>
      <c r="AD186" s="96"/>
      <c r="AE186" s="95"/>
      <c r="AF186" s="96"/>
      <c r="AG186" s="96"/>
      <c r="AH186" s="96"/>
      <c r="AI186" s="95"/>
      <c r="AJ186" s="96"/>
      <c r="AK186" s="95"/>
      <c r="AL186" s="96"/>
      <c r="AM186" s="96"/>
      <c r="AN186" s="96"/>
      <c r="AO186" s="95"/>
      <c r="AP186" s="96"/>
      <c r="AQ186" s="96"/>
      <c r="AR186" s="98">
        <f>IF('Raw_Data_pt1.2'!AL33 = "","", 'Raw_Data_pt1.2'!AL33)</f>
        <v>27</v>
      </c>
      <c r="AS186" s="95">
        <f>IF('Raw_Data_pt1.2'!AM33 = "","", 'Raw_Data_pt1.2'!AM33)</f>
        <v>128</v>
      </c>
      <c r="AT186" s="96">
        <f>IF('Raw_Data_pt1.2'!AU33="","",'Raw_Data_pt1.2'!AU33)</f>
        <v>30</v>
      </c>
      <c r="AU186" s="95">
        <f>IF('Raw_Data_pt1.2'!AV33="","",'Raw_Data_pt1.2'!AV33)</f>
        <v>128</v>
      </c>
      <c r="AV186" s="96">
        <f>IF('Raw_Data_pt1.2'!BD33="","",'Raw_Data_pt1.2'!BD33)</f>
        <v>30</v>
      </c>
      <c r="AW186" s="95">
        <f>IF('Raw_Data_pt1.2'!BE33="","",'Raw_Data_pt1.2'!BE33)</f>
        <v>128</v>
      </c>
      <c r="AX186" s="96">
        <f>IF('Raw_Data_pt1.2'!AP33="","",'Raw_Data_pt1.2'!AP33)</f>
        <v>308</v>
      </c>
      <c r="AY186" s="96">
        <f>IF('Raw_Data_pt1.2'!AY33="","",'Raw_Data_pt1.2'!AY33)</f>
        <v>366</v>
      </c>
      <c r="AZ186" s="96">
        <f>IF('Raw_Data_pt1.2'!BH33="","",'Raw_Data_pt1.2'!BH33)</f>
        <v>378</v>
      </c>
      <c r="BA186" s="96">
        <f t="shared" si="480"/>
        <v>0.2109375</v>
      </c>
      <c r="BB186" s="96">
        <f t="shared" si="481"/>
        <v>0.234375</v>
      </c>
      <c r="BC186" s="95">
        <f t="shared" si="482"/>
        <v>0.234375</v>
      </c>
    </row>
    <row r="187" spans="1:55" ht="15" customHeight="1">
      <c r="A187" s="99">
        <f>'Raw_Data_pt1.2'!A34</f>
        <v>34</v>
      </c>
      <c r="B187" s="127" t="str">
        <f>'Raw_Data_pt1.2'!B34</f>
        <v>BBM</v>
      </c>
      <c r="C187" s="100">
        <v>0</v>
      </c>
      <c r="D187" s="99">
        <v>1</v>
      </c>
      <c r="E187" s="101">
        <v>1.2</v>
      </c>
      <c r="F187" s="69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69">
        <f>'Raw_Data_pt1.2'!F34</f>
        <v>2023</v>
      </c>
      <c r="M187" s="26">
        <f>'Raw_Data_pt1.2'!G34</f>
        <v>4</v>
      </c>
      <c r="N187" s="26">
        <f>'Raw_Data_pt1.2'!H34</f>
        <v>18</v>
      </c>
      <c r="O187" s="26">
        <f>'Raw_Data_pt1.2'!I34</f>
        <v>11</v>
      </c>
      <c r="P187" s="26">
        <f>'Raw_Data_pt1.2'!J34</f>
        <v>19</v>
      </c>
      <c r="Q187" s="25">
        <f>'Raw_Data_pt1.2'!K34</f>
        <v>18</v>
      </c>
      <c r="R187" s="100">
        <f>'Raw_Data_pt1.2'!L34</f>
        <v>1</v>
      </c>
      <c r="S187" s="100">
        <f>IF(R187 = "",0, VLOOKUP(R187, Key!$A$23:$D$35, 4, FALSE))</f>
        <v>4</v>
      </c>
      <c r="T187" s="100">
        <f>'Raw_Data_pt1.2'!M34</f>
        <v>1996</v>
      </c>
      <c r="U187" s="100">
        <f>IF('Raw_Data_pt1.2'!O34 = "", 0, IF('Raw_Data_pt1.2'!O34 = "F", 1, IF('Raw_Data_pt1.2'!O34 = "M", 2, 3)))</f>
        <v>1</v>
      </c>
      <c r="V187" s="100">
        <f>IF(L187=0,0,IF(M187&gt;R187,L187-T187,L187-T187-1))</f>
        <v>27</v>
      </c>
      <c r="W187" s="100">
        <f>IF('Raw_Data_pt1.2'!S34 = "", 0, VLOOKUP('Raw_Data_pt1.2'!S34, Key!$A$2:$C$20, 3, TRUE))</f>
        <v>1</v>
      </c>
      <c r="X187" s="99">
        <f>IF('Raw_Data_pt1.2'!U34 = "", 0, IF('Raw_Data_pt1.2'!U34 = "P", 1, 0))</f>
        <v>1</v>
      </c>
      <c r="Y187" s="101">
        <f>IF('Raw_Data_pt1.2'!BI34="","",IF('Raw_Data_pt1.2'!BI34 = "Best",1,IF('Raw_Data_pt1.2'!BI34 = "Min",2,IF('Raw_Data_pt1.2'!BI34 = "Max",3,0))))</f>
        <v>1</v>
      </c>
      <c r="Z187" s="100"/>
      <c r="AA187" s="100"/>
      <c r="AB187" s="100"/>
      <c r="AC187" s="99"/>
      <c r="AD187" s="100"/>
      <c r="AE187" s="99"/>
      <c r="AF187" s="100"/>
      <c r="AG187" s="100"/>
      <c r="AH187" s="100"/>
      <c r="AI187" s="99"/>
      <c r="AJ187" s="100"/>
      <c r="AK187" s="99"/>
      <c r="AL187" s="100"/>
      <c r="AM187" s="100"/>
      <c r="AN187" s="100"/>
      <c r="AO187" s="99"/>
      <c r="AP187" s="100"/>
      <c r="AQ187" s="100"/>
      <c r="AR187" s="102">
        <f>IF('Raw_Data_pt1.2'!AL34 = "","", 'Raw_Data_pt1.2'!AL34)</f>
        <v>53</v>
      </c>
      <c r="AS187" s="99">
        <f>IF('Raw_Data_pt1.2'!AM34 = "","", 'Raw_Data_pt1.2'!AM34)</f>
        <v>128</v>
      </c>
      <c r="AT187" s="100">
        <f>IF('Raw_Data_pt1.2'!AU34="","",'Raw_Data_pt1.2'!AU34)</f>
        <v>43</v>
      </c>
      <c r="AU187" s="99">
        <f>IF('Raw_Data_pt1.2'!AV34="","",'Raw_Data_pt1.2'!AV34)</f>
        <v>128</v>
      </c>
      <c r="AV187" s="100">
        <f>IF('Raw_Data_pt1.2'!BD34="","",'Raw_Data_pt1.2'!BD34)</f>
        <v>35</v>
      </c>
      <c r="AW187" s="99">
        <f>IF('Raw_Data_pt1.2'!BE34="","",'Raw_Data_pt1.2'!BE34)</f>
        <v>128</v>
      </c>
      <c r="AX187" s="100">
        <f>IF('Raw_Data_pt1.2'!AP34="","",'Raw_Data_pt1.2'!AP34)</f>
        <v>1002</v>
      </c>
      <c r="AY187" s="100">
        <f>IF('Raw_Data_pt1.2'!AY34="","",'Raw_Data_pt1.2'!AY34)</f>
        <v>955</v>
      </c>
      <c r="AZ187" s="100">
        <f>IF('Raw_Data_pt1.2'!BH34="","",'Raw_Data_pt1.2'!BH34)</f>
        <v>657</v>
      </c>
      <c r="BA187" s="100">
        <f t="shared" si="480"/>
        <v>0.4140625</v>
      </c>
      <c r="BB187" s="100">
        <f t="shared" si="481"/>
        <v>0.3359375</v>
      </c>
      <c r="BC187" s="99">
        <f t="shared" si="482"/>
        <v>0.2734375</v>
      </c>
    </row>
    <row r="188" spans="1:55" ht="15" customHeight="1">
      <c r="A188" s="99">
        <f>A187</f>
        <v>34</v>
      </c>
      <c r="B188" s="127" t="str">
        <f>B187</f>
        <v>BBM</v>
      </c>
      <c r="C188" s="100">
        <f t="shared" ref="C188:X188" si="643">C187</f>
        <v>0</v>
      </c>
      <c r="D188" s="99">
        <f t="shared" si="643"/>
        <v>1</v>
      </c>
      <c r="E188" s="101">
        <f t="shared" si="643"/>
        <v>1.2</v>
      </c>
      <c r="F188" s="3">
        <f>F187</f>
        <v>0</v>
      </c>
      <c r="G188" s="1">
        <f t="shared" ref="G188:G201" si="644">G187</f>
        <v>0</v>
      </c>
      <c r="H188" s="1">
        <f t="shared" ref="H188:H201" si="645">H187</f>
        <v>0</v>
      </c>
      <c r="I188" s="1">
        <f t="shared" ref="I188:I201" si="646">I187</f>
        <v>0</v>
      </c>
      <c r="J188" s="1">
        <f t="shared" ref="J188:J201" si="647">J187</f>
        <v>0</v>
      </c>
      <c r="K188" s="1">
        <f t="shared" ref="K188:K201" si="648">K187</f>
        <v>0</v>
      </c>
      <c r="L188" s="3">
        <f t="shared" ref="L188:L201" si="649">L187</f>
        <v>2023</v>
      </c>
      <c r="M188" s="1">
        <f t="shared" ref="M188:M201" si="650">M187</f>
        <v>4</v>
      </c>
      <c r="N188" s="1">
        <f t="shared" ref="N188:N201" si="651">N187</f>
        <v>18</v>
      </c>
      <c r="O188" s="1">
        <f t="shared" ref="O188:O201" si="652">O187</f>
        <v>11</v>
      </c>
      <c r="P188" s="1">
        <f t="shared" ref="P188:P201" si="653">P187</f>
        <v>19</v>
      </c>
      <c r="Q188" s="2">
        <f t="shared" ref="Q188:Q201" si="654">Q187</f>
        <v>18</v>
      </c>
      <c r="R188" s="100">
        <f t="shared" si="643"/>
        <v>1</v>
      </c>
      <c r="S188" s="100">
        <f t="shared" si="643"/>
        <v>4</v>
      </c>
      <c r="T188" s="100">
        <f t="shared" si="643"/>
        <v>1996</v>
      </c>
      <c r="U188" s="100">
        <f t="shared" si="643"/>
        <v>1</v>
      </c>
      <c r="V188" s="100">
        <f>V187</f>
        <v>27</v>
      </c>
      <c r="W188" s="100">
        <f t="shared" si="643"/>
        <v>1</v>
      </c>
      <c r="X188" s="99">
        <f t="shared" si="643"/>
        <v>1</v>
      </c>
      <c r="Y188" s="101">
        <f>IF('Raw_Data_pt1.2'!BI35="","",IF('Raw_Data_pt1.2'!BI35 = "Best",1,IF('Raw_Data_pt1.2'!BI35 = "Min",2,IF('Raw_Data_pt1.2'!BI35 = "Max",3,0))))</f>
        <v>2</v>
      </c>
      <c r="Z188" s="100"/>
      <c r="AA188" s="100"/>
      <c r="AB188" s="100"/>
      <c r="AC188" s="99"/>
      <c r="AD188" s="100"/>
      <c r="AE188" s="99"/>
      <c r="AF188" s="100"/>
      <c r="AG188" s="100"/>
      <c r="AH188" s="100"/>
      <c r="AI188" s="99"/>
      <c r="AJ188" s="100"/>
      <c r="AK188" s="99"/>
      <c r="AL188" s="100"/>
      <c r="AM188" s="100"/>
      <c r="AN188" s="100"/>
      <c r="AO188" s="99"/>
      <c r="AP188" s="100"/>
      <c r="AQ188" s="100"/>
      <c r="AR188" s="102">
        <f>IF('Raw_Data_pt1.2'!AL35 = "","", 'Raw_Data_pt1.2'!AL35)</f>
        <v>56</v>
      </c>
      <c r="AS188" s="99">
        <f>IF('Raw_Data_pt1.2'!AM35 = "","", 'Raw_Data_pt1.2'!AM35)</f>
        <v>128</v>
      </c>
      <c r="AT188" s="100">
        <f>IF('Raw_Data_pt1.2'!AU35="","",'Raw_Data_pt1.2'!AU35)</f>
        <v>55</v>
      </c>
      <c r="AU188" s="99">
        <f>IF('Raw_Data_pt1.2'!AV35="","",'Raw_Data_pt1.2'!AV35)</f>
        <v>128</v>
      </c>
      <c r="AV188" s="100">
        <f>IF('Raw_Data_pt1.2'!BD35="","",'Raw_Data_pt1.2'!BD35)</f>
        <v>60</v>
      </c>
      <c r="AW188" s="99">
        <f>IF('Raw_Data_pt1.2'!BE35="","",'Raw_Data_pt1.2'!BE35)</f>
        <v>128</v>
      </c>
      <c r="AX188" s="100">
        <f>IF('Raw_Data_pt1.2'!AP35="","",'Raw_Data_pt1.2'!AP35)</f>
        <v>1022</v>
      </c>
      <c r="AY188" s="100">
        <f>IF('Raw_Data_pt1.2'!AY35="","",'Raw_Data_pt1.2'!AY35)</f>
        <v>999</v>
      </c>
      <c r="AZ188" s="100">
        <f>IF('Raw_Data_pt1.2'!BH35="","",'Raw_Data_pt1.2'!BH35)</f>
        <v>925</v>
      </c>
      <c r="BA188" s="100">
        <f t="shared" si="480"/>
        <v>0.4375</v>
      </c>
      <c r="BB188" s="100">
        <f t="shared" si="481"/>
        <v>0.4296875</v>
      </c>
      <c r="BC188" s="99">
        <f t="shared" si="482"/>
        <v>0.46875</v>
      </c>
    </row>
    <row r="189" spans="1:55" ht="15" customHeight="1">
      <c r="A189" s="99">
        <f t="shared" ref="A189:A201" si="655">A188</f>
        <v>34</v>
      </c>
      <c r="B189" s="127" t="str">
        <f t="shared" ref="B189:B201" si="656">B188</f>
        <v>BBM</v>
      </c>
      <c r="C189" s="100">
        <f t="shared" ref="C189:C201" si="657">C188</f>
        <v>0</v>
      </c>
      <c r="D189" s="99">
        <f t="shared" ref="D189:D201" si="658">D188</f>
        <v>1</v>
      </c>
      <c r="E189" s="101">
        <f t="shared" ref="E189:F201" si="659">E188</f>
        <v>1.2</v>
      </c>
      <c r="F189" s="3">
        <f t="shared" si="659"/>
        <v>0</v>
      </c>
      <c r="G189" s="1">
        <f t="shared" si="644"/>
        <v>0</v>
      </c>
      <c r="H189" s="1">
        <f t="shared" si="645"/>
        <v>0</v>
      </c>
      <c r="I189" s="1">
        <f t="shared" si="646"/>
        <v>0</v>
      </c>
      <c r="J189" s="1">
        <f t="shared" si="647"/>
        <v>0</v>
      </c>
      <c r="K189" s="1">
        <f t="shared" si="648"/>
        <v>0</v>
      </c>
      <c r="L189" s="3">
        <f t="shared" si="649"/>
        <v>2023</v>
      </c>
      <c r="M189" s="1">
        <f t="shared" si="650"/>
        <v>4</v>
      </c>
      <c r="N189" s="1">
        <f t="shared" si="651"/>
        <v>18</v>
      </c>
      <c r="O189" s="1">
        <f t="shared" si="652"/>
        <v>11</v>
      </c>
      <c r="P189" s="1">
        <f t="shared" si="653"/>
        <v>19</v>
      </c>
      <c r="Q189" s="2">
        <f t="shared" si="654"/>
        <v>18</v>
      </c>
      <c r="R189" s="100">
        <f t="shared" ref="R189:R201" si="660">R188</f>
        <v>1</v>
      </c>
      <c r="S189" s="100">
        <f t="shared" ref="S189:S201" si="661">S188</f>
        <v>4</v>
      </c>
      <c r="T189" s="100">
        <f t="shared" ref="T189:T201" si="662">T188</f>
        <v>1996</v>
      </c>
      <c r="U189" s="100">
        <f t="shared" ref="U189:U201" si="663">U188</f>
        <v>1</v>
      </c>
      <c r="V189" s="100">
        <f>V187</f>
        <v>27</v>
      </c>
      <c r="W189" s="100">
        <f t="shared" ref="W189:W201" si="664">W188</f>
        <v>1</v>
      </c>
      <c r="X189" s="99">
        <f t="shared" ref="X189:X201" si="665">X188</f>
        <v>1</v>
      </c>
      <c r="Y189" s="101">
        <f>IF('Raw_Data_pt1.2'!BI36="","",IF('Raw_Data_pt1.2'!BI36 = "Best",1,IF('Raw_Data_pt1.2'!BI36 = "Min",2,IF('Raw_Data_pt1.2'!BI36 = "Max",3,0))))</f>
        <v>3</v>
      </c>
      <c r="Z189" s="100"/>
      <c r="AA189" s="100"/>
      <c r="AB189" s="100"/>
      <c r="AC189" s="99"/>
      <c r="AD189" s="100"/>
      <c r="AE189" s="99"/>
      <c r="AF189" s="100"/>
      <c r="AG189" s="100"/>
      <c r="AH189" s="100"/>
      <c r="AI189" s="99"/>
      <c r="AJ189" s="100"/>
      <c r="AK189" s="99"/>
      <c r="AL189" s="100"/>
      <c r="AM189" s="100"/>
      <c r="AN189" s="100"/>
      <c r="AO189" s="99"/>
      <c r="AP189" s="100"/>
      <c r="AQ189" s="100"/>
      <c r="AR189" s="102">
        <f>IF('Raw_Data_pt1.2'!AL36 = "","", 'Raw_Data_pt1.2'!AL36)</f>
        <v>48</v>
      </c>
      <c r="AS189" s="99">
        <f>IF('Raw_Data_pt1.2'!AM36 = "","", 'Raw_Data_pt1.2'!AM36)</f>
        <v>128</v>
      </c>
      <c r="AT189" s="100">
        <f>IF('Raw_Data_pt1.2'!AU36="","",'Raw_Data_pt1.2'!AU36)</f>
        <v>34</v>
      </c>
      <c r="AU189" s="99">
        <f>IF('Raw_Data_pt1.2'!AV36="","",'Raw_Data_pt1.2'!AV36)</f>
        <v>128</v>
      </c>
      <c r="AV189" s="100">
        <f>IF('Raw_Data_pt1.2'!BD36="","",'Raw_Data_pt1.2'!BD36)</f>
        <v>23</v>
      </c>
      <c r="AW189" s="99">
        <f>IF('Raw_Data_pt1.2'!BE36="","",'Raw_Data_pt1.2'!BE36)</f>
        <v>128</v>
      </c>
      <c r="AX189" s="100">
        <f>IF('Raw_Data_pt1.2'!AP36="","",'Raw_Data_pt1.2'!AP36)</f>
        <v>972</v>
      </c>
      <c r="AY189" s="100">
        <f>IF('Raw_Data_pt1.2'!AY36="","",'Raw_Data_pt1.2'!AY36)</f>
        <v>913</v>
      </c>
      <c r="AZ189" s="100">
        <f>IF('Raw_Data_pt1.2'!BH36="","",'Raw_Data_pt1.2'!BH36)</f>
        <v>577</v>
      </c>
      <c r="BA189" s="100">
        <f t="shared" si="480"/>
        <v>0.375</v>
      </c>
      <c r="BB189" s="100">
        <f t="shared" si="481"/>
        <v>0.265625</v>
      </c>
      <c r="BC189" s="99">
        <f t="shared" si="482"/>
        <v>0.1796875</v>
      </c>
    </row>
    <row r="190" spans="1:55" ht="15" customHeight="1">
      <c r="A190" s="99">
        <f t="shared" si="655"/>
        <v>34</v>
      </c>
      <c r="B190" s="127" t="str">
        <f t="shared" si="656"/>
        <v>BBM</v>
      </c>
      <c r="C190" s="100">
        <f t="shared" si="657"/>
        <v>0</v>
      </c>
      <c r="D190" s="99">
        <f t="shared" si="658"/>
        <v>1</v>
      </c>
      <c r="E190" s="101">
        <f t="shared" si="659"/>
        <v>1.2</v>
      </c>
      <c r="F190" s="3">
        <f t="shared" si="659"/>
        <v>0</v>
      </c>
      <c r="G190" s="1">
        <f t="shared" si="644"/>
        <v>0</v>
      </c>
      <c r="H190" s="1">
        <f t="shared" si="645"/>
        <v>0</v>
      </c>
      <c r="I190" s="1">
        <f t="shared" si="646"/>
        <v>0</v>
      </c>
      <c r="J190" s="1">
        <f t="shared" si="647"/>
        <v>0</v>
      </c>
      <c r="K190" s="1">
        <f t="shared" si="648"/>
        <v>0</v>
      </c>
      <c r="L190" s="3">
        <f t="shared" si="649"/>
        <v>2023</v>
      </c>
      <c r="M190" s="1">
        <f t="shared" si="650"/>
        <v>4</v>
      </c>
      <c r="N190" s="1">
        <f t="shared" si="651"/>
        <v>18</v>
      </c>
      <c r="O190" s="1">
        <f t="shared" si="652"/>
        <v>11</v>
      </c>
      <c r="P190" s="1">
        <f t="shared" si="653"/>
        <v>19</v>
      </c>
      <c r="Q190" s="2">
        <f t="shared" si="654"/>
        <v>18</v>
      </c>
      <c r="R190" s="100">
        <f t="shared" si="660"/>
        <v>1</v>
      </c>
      <c r="S190" s="100">
        <f t="shared" si="661"/>
        <v>4</v>
      </c>
      <c r="T190" s="100">
        <f t="shared" si="662"/>
        <v>1996</v>
      </c>
      <c r="U190" s="100">
        <f t="shared" si="663"/>
        <v>1</v>
      </c>
      <c r="V190" s="100">
        <f>V187</f>
        <v>27</v>
      </c>
      <c r="W190" s="100">
        <f t="shared" si="664"/>
        <v>1</v>
      </c>
      <c r="X190" s="99">
        <f t="shared" si="665"/>
        <v>1</v>
      </c>
      <c r="Y190" s="101">
        <f>IF('Raw_Data_pt1.2'!BI37="","",IF('Raw_Data_pt1.2'!BI37 = "Best",1,IF('Raw_Data_pt1.2'!BI37 = "Min",2,IF('Raw_Data_pt1.2'!BI37 = "Max",3,0))))</f>
        <v>1</v>
      </c>
      <c r="Z190" s="100"/>
      <c r="AA190" s="100"/>
      <c r="AB190" s="100"/>
      <c r="AC190" s="99"/>
      <c r="AD190" s="100"/>
      <c r="AE190" s="99"/>
      <c r="AF190" s="100"/>
      <c r="AG190" s="100"/>
      <c r="AH190" s="100"/>
      <c r="AI190" s="99"/>
      <c r="AJ190" s="100"/>
      <c r="AK190" s="99"/>
      <c r="AL190" s="100"/>
      <c r="AM190" s="100"/>
      <c r="AN190" s="100"/>
      <c r="AO190" s="99"/>
      <c r="AP190" s="100"/>
      <c r="AQ190" s="100"/>
      <c r="AR190" s="102">
        <f>IF('Raw_Data_pt1.2'!AL37 = "","", 'Raw_Data_pt1.2'!AL37)</f>
        <v>39</v>
      </c>
      <c r="AS190" s="99">
        <f>IF('Raw_Data_pt1.2'!AM37 = "","", 'Raw_Data_pt1.2'!AM37)</f>
        <v>128</v>
      </c>
      <c r="AT190" s="100">
        <f>IF('Raw_Data_pt1.2'!AU37="","",'Raw_Data_pt1.2'!AU37)</f>
        <v>40</v>
      </c>
      <c r="AU190" s="99">
        <f>IF('Raw_Data_pt1.2'!AV37="","",'Raw_Data_pt1.2'!AV37)</f>
        <v>128</v>
      </c>
      <c r="AV190" s="100">
        <f>IF('Raw_Data_pt1.2'!BD37="","",'Raw_Data_pt1.2'!BD37)</f>
        <v>55</v>
      </c>
      <c r="AW190" s="99">
        <f>IF('Raw_Data_pt1.2'!BE37="","",'Raw_Data_pt1.2'!BE37)</f>
        <v>128</v>
      </c>
      <c r="AX190" s="100">
        <f>IF('Raw_Data_pt1.2'!AP37="","",'Raw_Data_pt1.2'!AP37)</f>
        <v>932</v>
      </c>
      <c r="AY190" s="100">
        <f>IF('Raw_Data_pt1.2'!AY37="","",'Raw_Data_pt1.2'!AY37)</f>
        <v>907</v>
      </c>
      <c r="AZ190" s="100">
        <f>IF('Raw_Data_pt1.2'!BH37="","",'Raw_Data_pt1.2'!BH37)</f>
        <v>667</v>
      </c>
      <c r="BA190" s="100">
        <f t="shared" si="480"/>
        <v>0.3046875</v>
      </c>
      <c r="BB190" s="100">
        <f t="shared" si="481"/>
        <v>0.3125</v>
      </c>
      <c r="BC190" s="99">
        <f t="shared" si="482"/>
        <v>0.4296875</v>
      </c>
    </row>
    <row r="191" spans="1:55" ht="15" customHeight="1">
      <c r="A191" s="99">
        <f t="shared" si="655"/>
        <v>34</v>
      </c>
      <c r="B191" s="127" t="str">
        <f t="shared" si="656"/>
        <v>BBM</v>
      </c>
      <c r="C191" s="100">
        <f t="shared" si="657"/>
        <v>0</v>
      </c>
      <c r="D191" s="99">
        <f t="shared" si="658"/>
        <v>1</v>
      </c>
      <c r="E191" s="101">
        <f t="shared" si="659"/>
        <v>1.2</v>
      </c>
      <c r="F191" s="3">
        <f t="shared" si="659"/>
        <v>0</v>
      </c>
      <c r="G191" s="1">
        <f t="shared" si="644"/>
        <v>0</v>
      </c>
      <c r="H191" s="1">
        <f t="shared" si="645"/>
        <v>0</v>
      </c>
      <c r="I191" s="1">
        <f t="shared" si="646"/>
        <v>0</v>
      </c>
      <c r="J191" s="1">
        <f t="shared" si="647"/>
        <v>0</v>
      </c>
      <c r="K191" s="1">
        <f t="shared" si="648"/>
        <v>0</v>
      </c>
      <c r="L191" s="3">
        <f t="shared" si="649"/>
        <v>2023</v>
      </c>
      <c r="M191" s="1">
        <f t="shared" si="650"/>
        <v>4</v>
      </c>
      <c r="N191" s="1">
        <f t="shared" si="651"/>
        <v>18</v>
      </c>
      <c r="O191" s="1">
        <f t="shared" si="652"/>
        <v>11</v>
      </c>
      <c r="P191" s="1">
        <f t="shared" si="653"/>
        <v>19</v>
      </c>
      <c r="Q191" s="2">
        <f t="shared" si="654"/>
        <v>18</v>
      </c>
      <c r="R191" s="100">
        <f t="shared" si="660"/>
        <v>1</v>
      </c>
      <c r="S191" s="100">
        <f t="shared" si="661"/>
        <v>4</v>
      </c>
      <c r="T191" s="100">
        <f t="shared" si="662"/>
        <v>1996</v>
      </c>
      <c r="U191" s="100">
        <f t="shared" si="663"/>
        <v>1</v>
      </c>
      <c r="V191" s="100">
        <f t="shared" ref="V191:V201" si="666">V187</f>
        <v>27</v>
      </c>
      <c r="W191" s="100">
        <f t="shared" si="664"/>
        <v>1</v>
      </c>
      <c r="X191" s="99">
        <f t="shared" si="665"/>
        <v>1</v>
      </c>
      <c r="Y191" s="101">
        <f>IF('Raw_Data_pt1.2'!BI38="","",IF('Raw_Data_pt1.2'!BI38 = "Best",1,IF('Raw_Data_pt1.2'!BI38 = "Min",2,IF('Raw_Data_pt1.2'!BI38 = "Max",3,0))))</f>
        <v>2</v>
      </c>
      <c r="Z191" s="100"/>
      <c r="AA191" s="100"/>
      <c r="AB191" s="100"/>
      <c r="AC191" s="99"/>
      <c r="AD191" s="100"/>
      <c r="AE191" s="99"/>
      <c r="AF191" s="100"/>
      <c r="AG191" s="100"/>
      <c r="AH191" s="100"/>
      <c r="AI191" s="99"/>
      <c r="AJ191" s="100"/>
      <c r="AK191" s="99"/>
      <c r="AL191" s="100"/>
      <c r="AM191" s="100"/>
      <c r="AN191" s="100"/>
      <c r="AO191" s="99"/>
      <c r="AP191" s="100"/>
      <c r="AQ191" s="100"/>
      <c r="AR191" s="102">
        <f>IF('Raw_Data_pt1.2'!AL38 = "","", 'Raw_Data_pt1.2'!AL38)</f>
        <v>45</v>
      </c>
      <c r="AS191" s="99">
        <f>IF('Raw_Data_pt1.2'!AM38 = "","", 'Raw_Data_pt1.2'!AM38)</f>
        <v>128</v>
      </c>
      <c r="AT191" s="100">
        <f>IF('Raw_Data_pt1.2'!AU38="","",'Raw_Data_pt1.2'!AU38)</f>
        <v>50</v>
      </c>
      <c r="AU191" s="99">
        <f>IF('Raw_Data_pt1.2'!AV38="","",'Raw_Data_pt1.2'!AV38)</f>
        <v>128</v>
      </c>
      <c r="AV191" s="100">
        <f>IF('Raw_Data_pt1.2'!BD38="","",'Raw_Data_pt1.2'!BD38)</f>
        <v>72</v>
      </c>
      <c r="AW191" s="99">
        <f>IF('Raw_Data_pt1.2'!BE38="","",'Raw_Data_pt1.2'!BE38)</f>
        <v>128</v>
      </c>
      <c r="AX191" s="100">
        <f>IF('Raw_Data_pt1.2'!AP38="","",'Raw_Data_pt1.2'!AP38)</f>
        <v>986</v>
      </c>
      <c r="AY191" s="100">
        <f>IF('Raw_Data_pt1.2'!AY38="","",'Raw_Data_pt1.2'!AY38)</f>
        <v>975</v>
      </c>
      <c r="AZ191" s="100">
        <f>IF('Raw_Data_pt1.2'!BH38="","",'Raw_Data_pt1.2'!BH38)</f>
        <v>749</v>
      </c>
      <c r="BA191" s="100">
        <f t="shared" si="480"/>
        <v>0.3515625</v>
      </c>
      <c r="BB191" s="100">
        <f t="shared" si="481"/>
        <v>0.390625</v>
      </c>
      <c r="BC191" s="99">
        <f t="shared" si="482"/>
        <v>0.5625</v>
      </c>
    </row>
    <row r="192" spans="1:55" ht="15" customHeight="1">
      <c r="A192" s="99">
        <f t="shared" si="655"/>
        <v>34</v>
      </c>
      <c r="B192" s="127" t="str">
        <f t="shared" si="656"/>
        <v>BBM</v>
      </c>
      <c r="C192" s="100">
        <f t="shared" si="657"/>
        <v>0</v>
      </c>
      <c r="D192" s="99">
        <f t="shared" si="658"/>
        <v>1</v>
      </c>
      <c r="E192" s="101">
        <f t="shared" si="659"/>
        <v>1.2</v>
      </c>
      <c r="F192" s="3">
        <f t="shared" si="659"/>
        <v>0</v>
      </c>
      <c r="G192" s="1">
        <f t="shared" si="644"/>
        <v>0</v>
      </c>
      <c r="H192" s="1">
        <f t="shared" si="645"/>
        <v>0</v>
      </c>
      <c r="I192" s="1">
        <f t="shared" si="646"/>
        <v>0</v>
      </c>
      <c r="J192" s="1">
        <f t="shared" si="647"/>
        <v>0</v>
      </c>
      <c r="K192" s="1">
        <f t="shared" si="648"/>
        <v>0</v>
      </c>
      <c r="L192" s="3">
        <f t="shared" si="649"/>
        <v>2023</v>
      </c>
      <c r="M192" s="1">
        <f t="shared" si="650"/>
        <v>4</v>
      </c>
      <c r="N192" s="1">
        <f t="shared" si="651"/>
        <v>18</v>
      </c>
      <c r="O192" s="1">
        <f t="shared" si="652"/>
        <v>11</v>
      </c>
      <c r="P192" s="1">
        <f t="shared" si="653"/>
        <v>19</v>
      </c>
      <c r="Q192" s="2">
        <f t="shared" si="654"/>
        <v>18</v>
      </c>
      <c r="R192" s="100">
        <f t="shared" si="660"/>
        <v>1</v>
      </c>
      <c r="S192" s="100">
        <f t="shared" si="661"/>
        <v>4</v>
      </c>
      <c r="T192" s="100">
        <f t="shared" si="662"/>
        <v>1996</v>
      </c>
      <c r="U192" s="100">
        <f t="shared" si="663"/>
        <v>1</v>
      </c>
      <c r="V192" s="100">
        <f t="shared" si="666"/>
        <v>27</v>
      </c>
      <c r="W192" s="100">
        <f t="shared" si="664"/>
        <v>1</v>
      </c>
      <c r="X192" s="99">
        <f t="shared" si="665"/>
        <v>1</v>
      </c>
      <c r="Y192" s="101">
        <f>IF('Raw_Data_pt1.2'!BI39="","",IF('Raw_Data_pt1.2'!BI39 = "Best",1,IF('Raw_Data_pt1.2'!BI39 = "Min",2,IF('Raw_Data_pt1.2'!BI39 = "Max",3,0))))</f>
        <v>3</v>
      </c>
      <c r="Z192" s="100"/>
      <c r="AA192" s="100"/>
      <c r="AB192" s="100"/>
      <c r="AC192" s="99"/>
      <c r="AD192" s="100"/>
      <c r="AE192" s="99"/>
      <c r="AF192" s="100"/>
      <c r="AG192" s="100"/>
      <c r="AH192" s="100"/>
      <c r="AI192" s="99"/>
      <c r="AJ192" s="100"/>
      <c r="AK192" s="99"/>
      <c r="AL192" s="100"/>
      <c r="AM192" s="100"/>
      <c r="AN192" s="100"/>
      <c r="AO192" s="99"/>
      <c r="AP192" s="100"/>
      <c r="AQ192" s="100"/>
      <c r="AR192" s="102">
        <f>IF('Raw_Data_pt1.2'!AL39 = "","", 'Raw_Data_pt1.2'!AL39)</f>
        <v>33</v>
      </c>
      <c r="AS192" s="99">
        <f>IF('Raw_Data_pt1.2'!AM39 = "","", 'Raw_Data_pt1.2'!AM39)</f>
        <v>128</v>
      </c>
      <c r="AT192" s="100">
        <f>IF('Raw_Data_pt1.2'!AU39="","",'Raw_Data_pt1.2'!AU39)</f>
        <v>34</v>
      </c>
      <c r="AU192" s="99">
        <f>IF('Raw_Data_pt1.2'!AV39="","",'Raw_Data_pt1.2'!AV39)</f>
        <v>128</v>
      </c>
      <c r="AV192" s="100">
        <f>IF('Raw_Data_pt1.2'!BD39="","",'Raw_Data_pt1.2'!BD39)</f>
        <v>40</v>
      </c>
      <c r="AW192" s="99">
        <f>IF('Raw_Data_pt1.2'!BE39="","",'Raw_Data_pt1.2'!BE39)</f>
        <v>128</v>
      </c>
      <c r="AX192" s="100">
        <f>IF('Raw_Data_pt1.2'!AP39="","",'Raw_Data_pt1.2'!AP39)</f>
        <v>720</v>
      </c>
      <c r="AY192" s="100">
        <f>IF('Raw_Data_pt1.2'!AY39="","",'Raw_Data_pt1.2'!AY39)</f>
        <v>853</v>
      </c>
      <c r="AZ192" s="100">
        <f>IF('Raw_Data_pt1.2'!BH39="","",'Raw_Data_pt1.2'!BH39)</f>
        <v>613</v>
      </c>
      <c r="BA192" s="100">
        <f t="shared" si="480"/>
        <v>0.2578125</v>
      </c>
      <c r="BB192" s="100">
        <f t="shared" si="481"/>
        <v>0.265625</v>
      </c>
      <c r="BC192" s="99">
        <f t="shared" si="482"/>
        <v>0.3125</v>
      </c>
    </row>
    <row r="193" spans="1:55" ht="15" customHeight="1">
      <c r="A193" s="99">
        <f t="shared" si="655"/>
        <v>34</v>
      </c>
      <c r="B193" s="127" t="str">
        <f t="shared" si="656"/>
        <v>BBM</v>
      </c>
      <c r="C193" s="100">
        <f t="shared" si="657"/>
        <v>0</v>
      </c>
      <c r="D193" s="99">
        <f t="shared" si="658"/>
        <v>1</v>
      </c>
      <c r="E193" s="101">
        <f t="shared" si="659"/>
        <v>1.2</v>
      </c>
      <c r="F193" s="3">
        <f t="shared" si="659"/>
        <v>0</v>
      </c>
      <c r="G193" s="1">
        <f t="shared" si="644"/>
        <v>0</v>
      </c>
      <c r="H193" s="1">
        <f t="shared" si="645"/>
        <v>0</v>
      </c>
      <c r="I193" s="1">
        <f t="shared" si="646"/>
        <v>0</v>
      </c>
      <c r="J193" s="1">
        <f t="shared" si="647"/>
        <v>0</v>
      </c>
      <c r="K193" s="1">
        <f t="shared" si="648"/>
        <v>0</v>
      </c>
      <c r="L193" s="3">
        <f t="shared" si="649"/>
        <v>2023</v>
      </c>
      <c r="M193" s="1">
        <f t="shared" si="650"/>
        <v>4</v>
      </c>
      <c r="N193" s="1">
        <f t="shared" si="651"/>
        <v>18</v>
      </c>
      <c r="O193" s="1">
        <f t="shared" si="652"/>
        <v>11</v>
      </c>
      <c r="P193" s="1">
        <f t="shared" si="653"/>
        <v>19</v>
      </c>
      <c r="Q193" s="2">
        <f t="shared" si="654"/>
        <v>18</v>
      </c>
      <c r="R193" s="100">
        <f t="shared" si="660"/>
        <v>1</v>
      </c>
      <c r="S193" s="100">
        <f t="shared" si="661"/>
        <v>4</v>
      </c>
      <c r="T193" s="100">
        <f t="shared" si="662"/>
        <v>1996</v>
      </c>
      <c r="U193" s="100">
        <f t="shared" si="663"/>
        <v>1</v>
      </c>
      <c r="V193" s="100">
        <f t="shared" si="666"/>
        <v>27</v>
      </c>
      <c r="W193" s="100">
        <f t="shared" si="664"/>
        <v>1</v>
      </c>
      <c r="X193" s="99">
        <f t="shared" si="665"/>
        <v>1</v>
      </c>
      <c r="Y193" s="101">
        <f>IF('Raw_Data_pt1.2'!BI40="","",IF('Raw_Data_pt1.2'!BI40 = "Best",1,IF('Raw_Data_pt1.2'!BI40 = "Min",2,IF('Raw_Data_pt1.2'!BI40 = "Max",3,0))))</f>
        <v>1</v>
      </c>
      <c r="Z193" s="100"/>
      <c r="AA193" s="100"/>
      <c r="AB193" s="100"/>
      <c r="AC193" s="99"/>
      <c r="AD193" s="100"/>
      <c r="AE193" s="99"/>
      <c r="AF193" s="100"/>
      <c r="AG193" s="100"/>
      <c r="AH193" s="100"/>
      <c r="AI193" s="99"/>
      <c r="AJ193" s="100"/>
      <c r="AK193" s="99"/>
      <c r="AL193" s="100"/>
      <c r="AM193" s="100"/>
      <c r="AN193" s="100"/>
      <c r="AO193" s="99"/>
      <c r="AP193" s="100"/>
      <c r="AQ193" s="100"/>
      <c r="AR193" s="102">
        <f>IF('Raw_Data_pt1.2'!AL40 = "","", 'Raw_Data_pt1.2'!AL40)</f>
        <v>44</v>
      </c>
      <c r="AS193" s="99">
        <f>IF('Raw_Data_pt1.2'!AM40 = "","", 'Raw_Data_pt1.2'!AM40)</f>
        <v>128</v>
      </c>
      <c r="AT193" s="100">
        <f>IF('Raw_Data_pt1.2'!AU40="","",'Raw_Data_pt1.2'!AU40)</f>
        <v>43</v>
      </c>
      <c r="AU193" s="99">
        <f>IF('Raw_Data_pt1.2'!AV40="","",'Raw_Data_pt1.2'!AV40)</f>
        <v>128</v>
      </c>
      <c r="AV193" s="100">
        <f>IF('Raw_Data_pt1.2'!BD40="","",'Raw_Data_pt1.2'!BD40)</f>
        <v>49</v>
      </c>
      <c r="AW193" s="99">
        <f>IF('Raw_Data_pt1.2'!BE40="","",'Raw_Data_pt1.2'!BE40)</f>
        <v>128</v>
      </c>
      <c r="AX193" s="100">
        <f>IF('Raw_Data_pt1.2'!AP40="","",'Raw_Data_pt1.2'!AP40)</f>
        <v>1022</v>
      </c>
      <c r="AY193" s="100">
        <f>IF('Raw_Data_pt1.2'!AY40="","",'Raw_Data_pt1.2'!AY40)</f>
        <v>1022</v>
      </c>
      <c r="AZ193" s="100">
        <f>IF('Raw_Data_pt1.2'!BH40="","",'Raw_Data_pt1.2'!BH40)</f>
        <v>932</v>
      </c>
      <c r="BA193" s="100">
        <f t="shared" si="480"/>
        <v>0.34375</v>
      </c>
      <c r="BB193" s="100">
        <f t="shared" si="481"/>
        <v>0.3359375</v>
      </c>
      <c r="BC193" s="99">
        <f t="shared" si="482"/>
        <v>0.3828125</v>
      </c>
    </row>
    <row r="194" spans="1:55" ht="15" customHeight="1">
      <c r="A194" s="99">
        <f t="shared" si="655"/>
        <v>34</v>
      </c>
      <c r="B194" s="127" t="str">
        <f t="shared" si="656"/>
        <v>BBM</v>
      </c>
      <c r="C194" s="100">
        <f t="shared" si="657"/>
        <v>0</v>
      </c>
      <c r="D194" s="99">
        <f t="shared" si="658"/>
        <v>1</v>
      </c>
      <c r="E194" s="101">
        <f t="shared" si="659"/>
        <v>1.2</v>
      </c>
      <c r="F194" s="3">
        <f t="shared" si="659"/>
        <v>0</v>
      </c>
      <c r="G194" s="1">
        <f t="shared" si="644"/>
        <v>0</v>
      </c>
      <c r="H194" s="1">
        <f t="shared" si="645"/>
        <v>0</v>
      </c>
      <c r="I194" s="1">
        <f t="shared" si="646"/>
        <v>0</v>
      </c>
      <c r="J194" s="1">
        <f t="shared" si="647"/>
        <v>0</v>
      </c>
      <c r="K194" s="1">
        <f t="shared" si="648"/>
        <v>0</v>
      </c>
      <c r="L194" s="3">
        <f t="shared" si="649"/>
        <v>2023</v>
      </c>
      <c r="M194" s="1">
        <f t="shared" si="650"/>
        <v>4</v>
      </c>
      <c r="N194" s="1">
        <f t="shared" si="651"/>
        <v>18</v>
      </c>
      <c r="O194" s="1">
        <f t="shared" si="652"/>
        <v>11</v>
      </c>
      <c r="P194" s="1">
        <f t="shared" si="653"/>
        <v>19</v>
      </c>
      <c r="Q194" s="2">
        <f t="shared" si="654"/>
        <v>18</v>
      </c>
      <c r="R194" s="100">
        <f t="shared" si="660"/>
        <v>1</v>
      </c>
      <c r="S194" s="100">
        <f t="shared" si="661"/>
        <v>4</v>
      </c>
      <c r="T194" s="100">
        <f t="shared" si="662"/>
        <v>1996</v>
      </c>
      <c r="U194" s="100">
        <f t="shared" si="663"/>
        <v>1</v>
      </c>
      <c r="V194" s="100">
        <f t="shared" si="666"/>
        <v>27</v>
      </c>
      <c r="W194" s="100">
        <f t="shared" si="664"/>
        <v>1</v>
      </c>
      <c r="X194" s="99">
        <f t="shared" si="665"/>
        <v>1</v>
      </c>
      <c r="Y194" s="101">
        <f>IF('Raw_Data_pt1.2'!BI41="","",IF('Raw_Data_pt1.2'!BI41 = "Best",1,IF('Raw_Data_pt1.2'!BI41 = "Min",2,IF('Raw_Data_pt1.2'!BI41 = "Max",3,0))))</f>
        <v>2</v>
      </c>
      <c r="Z194" s="100"/>
      <c r="AA194" s="100"/>
      <c r="AB194" s="100"/>
      <c r="AC194" s="99"/>
      <c r="AD194" s="100"/>
      <c r="AE194" s="99"/>
      <c r="AF194" s="100"/>
      <c r="AG194" s="100"/>
      <c r="AH194" s="100"/>
      <c r="AI194" s="99"/>
      <c r="AJ194" s="100"/>
      <c r="AK194" s="99"/>
      <c r="AL194" s="100"/>
      <c r="AM194" s="100"/>
      <c r="AN194" s="100"/>
      <c r="AO194" s="99"/>
      <c r="AP194" s="100"/>
      <c r="AQ194" s="100"/>
      <c r="AR194" s="102">
        <f>IF('Raw_Data_pt1.2'!AL41 = "","", 'Raw_Data_pt1.2'!AL41)</f>
        <v>54</v>
      </c>
      <c r="AS194" s="99">
        <f>IF('Raw_Data_pt1.2'!AM41 = "","", 'Raw_Data_pt1.2'!AM41)</f>
        <v>128</v>
      </c>
      <c r="AT194" s="100">
        <f>IF('Raw_Data_pt1.2'!AU41="","",'Raw_Data_pt1.2'!AU41)</f>
        <v>51</v>
      </c>
      <c r="AU194" s="99">
        <f>IF('Raw_Data_pt1.2'!AV41="","",'Raw_Data_pt1.2'!AV41)</f>
        <v>128</v>
      </c>
      <c r="AV194" s="100">
        <f>IF('Raw_Data_pt1.2'!BD41="","",'Raw_Data_pt1.2'!BD41)</f>
        <v>65</v>
      </c>
      <c r="AW194" s="99">
        <f>IF('Raw_Data_pt1.2'!BE41="","",'Raw_Data_pt1.2'!BE41)</f>
        <v>128</v>
      </c>
      <c r="AX194" s="100">
        <f>IF('Raw_Data_pt1.2'!AP41="","",'Raw_Data_pt1.2'!AP41)</f>
        <v>1022</v>
      </c>
      <c r="AY194" s="100">
        <f>IF('Raw_Data_pt1.2'!AY41="","",'Raw_Data_pt1.2'!AY41)</f>
        <v>1022</v>
      </c>
      <c r="AZ194" s="100">
        <f>IF('Raw_Data_pt1.2'!BH41="","",'Raw_Data_pt1.2'!BH41)</f>
        <v>1022</v>
      </c>
      <c r="BA194" s="100">
        <f t="shared" ref="BA194:BA261" si="667">AR194/AS194</f>
        <v>0.421875</v>
      </c>
      <c r="BB194" s="100">
        <f t="shared" ref="BB194:BB261" si="668">AT194/AU194</f>
        <v>0.3984375</v>
      </c>
      <c r="BC194" s="99">
        <f t="shared" si="482"/>
        <v>0.5078125</v>
      </c>
    </row>
    <row r="195" spans="1:55" ht="15" customHeight="1">
      <c r="A195" s="99">
        <f t="shared" si="655"/>
        <v>34</v>
      </c>
      <c r="B195" s="127" t="str">
        <f t="shared" si="656"/>
        <v>BBM</v>
      </c>
      <c r="C195" s="100">
        <f t="shared" si="657"/>
        <v>0</v>
      </c>
      <c r="D195" s="99">
        <f t="shared" si="658"/>
        <v>1</v>
      </c>
      <c r="E195" s="101">
        <f t="shared" si="659"/>
        <v>1.2</v>
      </c>
      <c r="F195" s="3">
        <f t="shared" si="659"/>
        <v>0</v>
      </c>
      <c r="G195" s="1">
        <f t="shared" si="644"/>
        <v>0</v>
      </c>
      <c r="H195" s="1">
        <f t="shared" si="645"/>
        <v>0</v>
      </c>
      <c r="I195" s="1">
        <f t="shared" si="646"/>
        <v>0</v>
      </c>
      <c r="J195" s="1">
        <f t="shared" si="647"/>
        <v>0</v>
      </c>
      <c r="K195" s="1">
        <f t="shared" si="648"/>
        <v>0</v>
      </c>
      <c r="L195" s="3">
        <f t="shared" si="649"/>
        <v>2023</v>
      </c>
      <c r="M195" s="1">
        <f t="shared" si="650"/>
        <v>4</v>
      </c>
      <c r="N195" s="1">
        <f t="shared" si="651"/>
        <v>18</v>
      </c>
      <c r="O195" s="1">
        <f t="shared" si="652"/>
        <v>11</v>
      </c>
      <c r="P195" s="1">
        <f t="shared" si="653"/>
        <v>19</v>
      </c>
      <c r="Q195" s="2">
        <f t="shared" si="654"/>
        <v>18</v>
      </c>
      <c r="R195" s="100">
        <f t="shared" si="660"/>
        <v>1</v>
      </c>
      <c r="S195" s="100">
        <f t="shared" si="661"/>
        <v>4</v>
      </c>
      <c r="T195" s="100">
        <f t="shared" si="662"/>
        <v>1996</v>
      </c>
      <c r="U195" s="100">
        <f t="shared" si="663"/>
        <v>1</v>
      </c>
      <c r="V195" s="100">
        <f t="shared" si="666"/>
        <v>27</v>
      </c>
      <c r="W195" s="100">
        <f t="shared" si="664"/>
        <v>1</v>
      </c>
      <c r="X195" s="99">
        <f t="shared" si="665"/>
        <v>1</v>
      </c>
      <c r="Y195" s="101">
        <f>IF('Raw_Data_pt1.2'!BI42="","",IF('Raw_Data_pt1.2'!BI42 = "Best",1,IF('Raw_Data_pt1.2'!BI42 = "Min",2,IF('Raw_Data_pt1.2'!BI42 = "Max",3,0))))</f>
        <v>3</v>
      </c>
      <c r="Z195" s="100"/>
      <c r="AA195" s="100"/>
      <c r="AB195" s="100"/>
      <c r="AC195" s="99"/>
      <c r="AD195" s="100"/>
      <c r="AE195" s="99"/>
      <c r="AF195" s="100"/>
      <c r="AG195" s="100"/>
      <c r="AH195" s="100"/>
      <c r="AI195" s="99"/>
      <c r="AJ195" s="100"/>
      <c r="AK195" s="99"/>
      <c r="AL195" s="100"/>
      <c r="AM195" s="100"/>
      <c r="AN195" s="100"/>
      <c r="AO195" s="99"/>
      <c r="AP195" s="100"/>
      <c r="AQ195" s="100"/>
      <c r="AR195" s="102">
        <f>IF('Raw_Data_pt1.2'!AL42 = "","", 'Raw_Data_pt1.2'!AL42)</f>
        <v>36</v>
      </c>
      <c r="AS195" s="99">
        <f>IF('Raw_Data_pt1.2'!AM42 = "","", 'Raw_Data_pt1.2'!AM42)</f>
        <v>128</v>
      </c>
      <c r="AT195" s="100">
        <f>IF('Raw_Data_pt1.2'!AU42="","",'Raw_Data_pt1.2'!AU42)</f>
        <v>37</v>
      </c>
      <c r="AU195" s="99">
        <f>IF('Raw_Data_pt1.2'!AV42="","",'Raw_Data_pt1.2'!AV42)</f>
        <v>128</v>
      </c>
      <c r="AV195" s="100">
        <f>IF('Raw_Data_pt1.2'!BD42="","",'Raw_Data_pt1.2'!BD42)</f>
        <v>35</v>
      </c>
      <c r="AW195" s="99">
        <f>IF('Raw_Data_pt1.2'!BE42="","",'Raw_Data_pt1.2'!BE42)</f>
        <v>128</v>
      </c>
      <c r="AX195" s="100">
        <f>IF('Raw_Data_pt1.2'!AP42="","",'Raw_Data_pt1.2'!AP42)</f>
        <v>840</v>
      </c>
      <c r="AY195" s="100">
        <f>IF('Raw_Data_pt1.2'!AY42="","",'Raw_Data_pt1.2'!AY42)</f>
        <v>760</v>
      </c>
      <c r="AZ195" s="100">
        <f>IF('Raw_Data_pt1.2'!BH42="","",'Raw_Data_pt1.2'!BH42)</f>
        <v>808</v>
      </c>
      <c r="BA195" s="100">
        <f t="shared" si="667"/>
        <v>0.28125</v>
      </c>
      <c r="BB195" s="100">
        <f t="shared" si="668"/>
        <v>0.2890625</v>
      </c>
      <c r="BC195" s="99">
        <f t="shared" ref="BC195:BC258" si="669">AV195/AW195</f>
        <v>0.2734375</v>
      </c>
    </row>
    <row r="196" spans="1:55" ht="15" customHeight="1">
      <c r="A196" s="99">
        <f t="shared" si="655"/>
        <v>34</v>
      </c>
      <c r="B196" s="127" t="str">
        <f t="shared" si="656"/>
        <v>BBM</v>
      </c>
      <c r="C196" s="100">
        <f t="shared" si="657"/>
        <v>0</v>
      </c>
      <c r="D196" s="99">
        <f t="shared" si="658"/>
        <v>1</v>
      </c>
      <c r="E196" s="101">
        <f t="shared" si="659"/>
        <v>1.2</v>
      </c>
      <c r="F196" s="3">
        <f t="shared" si="659"/>
        <v>0</v>
      </c>
      <c r="G196" s="1">
        <f t="shared" si="644"/>
        <v>0</v>
      </c>
      <c r="H196" s="1">
        <f t="shared" si="645"/>
        <v>0</v>
      </c>
      <c r="I196" s="1">
        <f t="shared" si="646"/>
        <v>0</v>
      </c>
      <c r="J196" s="1">
        <f t="shared" si="647"/>
        <v>0</v>
      </c>
      <c r="K196" s="1">
        <f t="shared" si="648"/>
        <v>0</v>
      </c>
      <c r="L196" s="3">
        <f t="shared" si="649"/>
        <v>2023</v>
      </c>
      <c r="M196" s="1">
        <f t="shared" si="650"/>
        <v>4</v>
      </c>
      <c r="N196" s="1">
        <f t="shared" si="651"/>
        <v>18</v>
      </c>
      <c r="O196" s="1">
        <f t="shared" si="652"/>
        <v>11</v>
      </c>
      <c r="P196" s="1">
        <f t="shared" si="653"/>
        <v>19</v>
      </c>
      <c r="Q196" s="2">
        <f t="shared" si="654"/>
        <v>18</v>
      </c>
      <c r="R196" s="100">
        <f t="shared" si="660"/>
        <v>1</v>
      </c>
      <c r="S196" s="100">
        <f t="shared" si="661"/>
        <v>4</v>
      </c>
      <c r="T196" s="100">
        <f t="shared" si="662"/>
        <v>1996</v>
      </c>
      <c r="U196" s="100">
        <f t="shared" si="663"/>
        <v>1</v>
      </c>
      <c r="V196" s="100">
        <f t="shared" si="666"/>
        <v>27</v>
      </c>
      <c r="W196" s="100">
        <f t="shared" si="664"/>
        <v>1</v>
      </c>
      <c r="X196" s="99">
        <f t="shared" si="665"/>
        <v>1</v>
      </c>
      <c r="Y196" s="101">
        <f>IF('Raw_Data_pt1.2'!BI43="","",IF('Raw_Data_pt1.2'!BI43 = "Best",1,IF('Raw_Data_pt1.2'!BI43 = "Min",2,IF('Raw_Data_pt1.2'!BI43 = "Max",3,0))))</f>
        <v>1</v>
      </c>
      <c r="Z196" s="100"/>
      <c r="AA196" s="100"/>
      <c r="AB196" s="100"/>
      <c r="AC196" s="99"/>
      <c r="AD196" s="100"/>
      <c r="AE196" s="99"/>
      <c r="AF196" s="100"/>
      <c r="AG196" s="100"/>
      <c r="AH196" s="100"/>
      <c r="AI196" s="99"/>
      <c r="AJ196" s="100"/>
      <c r="AK196" s="99"/>
      <c r="AL196" s="100"/>
      <c r="AM196" s="100"/>
      <c r="AN196" s="100"/>
      <c r="AO196" s="99"/>
      <c r="AP196" s="100"/>
      <c r="AQ196" s="100"/>
      <c r="AR196" s="102">
        <f>IF('Raw_Data_pt1.2'!AL43 = "","", 'Raw_Data_pt1.2'!AL43)</f>
        <v>41</v>
      </c>
      <c r="AS196" s="99">
        <f>IF('Raw_Data_pt1.2'!AM43 = "","", 'Raw_Data_pt1.2'!AM43)</f>
        <v>128</v>
      </c>
      <c r="AT196" s="100">
        <f>IF('Raw_Data_pt1.2'!AU43="","",'Raw_Data_pt1.2'!AU43)</f>
        <v>44</v>
      </c>
      <c r="AU196" s="99">
        <f>IF('Raw_Data_pt1.2'!AV43="","",'Raw_Data_pt1.2'!AV43)</f>
        <v>128</v>
      </c>
      <c r="AV196" s="100">
        <f>IF('Raw_Data_pt1.2'!BD43="","",'Raw_Data_pt1.2'!BD43)</f>
        <v>49</v>
      </c>
      <c r="AW196" s="99">
        <f>IF('Raw_Data_pt1.2'!BE43="","",'Raw_Data_pt1.2'!BE43)</f>
        <v>128</v>
      </c>
      <c r="AX196" s="100">
        <f>IF('Raw_Data_pt1.2'!AP43="","",'Raw_Data_pt1.2'!AP43)</f>
        <v>1022</v>
      </c>
      <c r="AY196" s="100">
        <f>IF('Raw_Data_pt1.2'!AY43="","",'Raw_Data_pt1.2'!AY43)</f>
        <v>1022</v>
      </c>
      <c r="AZ196" s="100">
        <f>IF('Raw_Data_pt1.2'!BH43="","",'Raw_Data_pt1.2'!BH43)</f>
        <v>738</v>
      </c>
      <c r="BA196" s="100">
        <f t="shared" si="667"/>
        <v>0.3203125</v>
      </c>
      <c r="BB196" s="100">
        <f t="shared" si="668"/>
        <v>0.34375</v>
      </c>
      <c r="BC196" s="99">
        <f t="shared" si="669"/>
        <v>0.3828125</v>
      </c>
    </row>
    <row r="197" spans="1:55" ht="15" customHeight="1">
      <c r="A197" s="99">
        <f t="shared" si="655"/>
        <v>34</v>
      </c>
      <c r="B197" s="127" t="str">
        <f t="shared" si="656"/>
        <v>BBM</v>
      </c>
      <c r="C197" s="100">
        <f t="shared" si="657"/>
        <v>0</v>
      </c>
      <c r="D197" s="99">
        <f t="shared" si="658"/>
        <v>1</v>
      </c>
      <c r="E197" s="101">
        <f t="shared" si="659"/>
        <v>1.2</v>
      </c>
      <c r="F197" s="3">
        <f t="shared" si="659"/>
        <v>0</v>
      </c>
      <c r="G197" s="1">
        <f t="shared" si="644"/>
        <v>0</v>
      </c>
      <c r="H197" s="1">
        <f t="shared" si="645"/>
        <v>0</v>
      </c>
      <c r="I197" s="1">
        <f t="shared" si="646"/>
        <v>0</v>
      </c>
      <c r="J197" s="1">
        <f t="shared" si="647"/>
        <v>0</v>
      </c>
      <c r="K197" s="1">
        <f t="shared" si="648"/>
        <v>0</v>
      </c>
      <c r="L197" s="3">
        <f t="shared" si="649"/>
        <v>2023</v>
      </c>
      <c r="M197" s="1">
        <f t="shared" si="650"/>
        <v>4</v>
      </c>
      <c r="N197" s="1">
        <f t="shared" si="651"/>
        <v>18</v>
      </c>
      <c r="O197" s="1">
        <f t="shared" si="652"/>
        <v>11</v>
      </c>
      <c r="P197" s="1">
        <f t="shared" si="653"/>
        <v>19</v>
      </c>
      <c r="Q197" s="2">
        <f t="shared" si="654"/>
        <v>18</v>
      </c>
      <c r="R197" s="100">
        <f t="shared" si="660"/>
        <v>1</v>
      </c>
      <c r="S197" s="100">
        <f t="shared" si="661"/>
        <v>4</v>
      </c>
      <c r="T197" s="100">
        <f t="shared" si="662"/>
        <v>1996</v>
      </c>
      <c r="U197" s="100">
        <f t="shared" si="663"/>
        <v>1</v>
      </c>
      <c r="V197" s="100">
        <f t="shared" si="666"/>
        <v>27</v>
      </c>
      <c r="W197" s="100">
        <f t="shared" si="664"/>
        <v>1</v>
      </c>
      <c r="X197" s="99">
        <f t="shared" si="665"/>
        <v>1</v>
      </c>
      <c r="Y197" s="101">
        <f>IF('Raw_Data_pt1.2'!BI44="","",IF('Raw_Data_pt1.2'!BI44 = "Best",1,IF('Raw_Data_pt1.2'!BI44 = "Min",2,IF('Raw_Data_pt1.2'!BI44 = "Max",3,0))))</f>
        <v>2</v>
      </c>
      <c r="Z197" s="100"/>
      <c r="AA197" s="100"/>
      <c r="AB197" s="100"/>
      <c r="AC197" s="99"/>
      <c r="AD197" s="100"/>
      <c r="AE197" s="99"/>
      <c r="AF197" s="100"/>
      <c r="AG197" s="100"/>
      <c r="AH197" s="100"/>
      <c r="AI197" s="99"/>
      <c r="AJ197" s="100"/>
      <c r="AK197" s="99"/>
      <c r="AL197" s="100"/>
      <c r="AM197" s="100"/>
      <c r="AN197" s="100"/>
      <c r="AO197" s="99"/>
      <c r="AP197" s="100"/>
      <c r="AQ197" s="100"/>
      <c r="AR197" s="102">
        <f>IF('Raw_Data_pt1.2'!AL44 = "","", 'Raw_Data_pt1.2'!AL44)</f>
        <v>50</v>
      </c>
      <c r="AS197" s="99">
        <f>IF('Raw_Data_pt1.2'!AM44 = "","", 'Raw_Data_pt1.2'!AM44)</f>
        <v>128</v>
      </c>
      <c r="AT197" s="100">
        <f>IF('Raw_Data_pt1.2'!AU44="","",'Raw_Data_pt1.2'!AU44)</f>
        <v>62</v>
      </c>
      <c r="AU197" s="99">
        <f>IF('Raw_Data_pt1.2'!AV44="","",'Raw_Data_pt1.2'!AV44)</f>
        <v>128</v>
      </c>
      <c r="AV197" s="100">
        <f>IF('Raw_Data_pt1.2'!BD44="","",'Raw_Data_pt1.2'!BD44)</f>
        <v>63</v>
      </c>
      <c r="AW197" s="99">
        <f>IF('Raw_Data_pt1.2'!BE44="","",'Raw_Data_pt1.2'!BE44)</f>
        <v>128</v>
      </c>
      <c r="AX197" s="100">
        <f>IF('Raw_Data_pt1.2'!AP44="","",'Raw_Data_pt1.2'!AP44)</f>
        <v>1022</v>
      </c>
      <c r="AY197" s="100">
        <f>IF('Raw_Data_pt1.2'!AY44="","",'Raw_Data_pt1.2'!AY44)</f>
        <v>1022</v>
      </c>
      <c r="AZ197" s="100">
        <f>IF('Raw_Data_pt1.2'!BH44="","",'Raw_Data_pt1.2'!BH44)</f>
        <v>940</v>
      </c>
      <c r="BA197" s="100">
        <f t="shared" si="667"/>
        <v>0.390625</v>
      </c>
      <c r="BB197" s="100">
        <f t="shared" si="668"/>
        <v>0.484375</v>
      </c>
      <c r="BC197" s="99">
        <f t="shared" si="669"/>
        <v>0.4921875</v>
      </c>
    </row>
    <row r="198" spans="1:55" ht="15" customHeight="1">
      <c r="A198" s="99">
        <f t="shared" si="655"/>
        <v>34</v>
      </c>
      <c r="B198" s="127" t="str">
        <f t="shared" si="656"/>
        <v>BBM</v>
      </c>
      <c r="C198" s="100">
        <f t="shared" si="657"/>
        <v>0</v>
      </c>
      <c r="D198" s="99">
        <f t="shared" si="658"/>
        <v>1</v>
      </c>
      <c r="E198" s="101">
        <f t="shared" si="659"/>
        <v>1.2</v>
      </c>
      <c r="F198" s="3">
        <f t="shared" si="659"/>
        <v>0</v>
      </c>
      <c r="G198" s="1">
        <f t="shared" si="644"/>
        <v>0</v>
      </c>
      <c r="H198" s="1">
        <f t="shared" si="645"/>
        <v>0</v>
      </c>
      <c r="I198" s="1">
        <f t="shared" si="646"/>
        <v>0</v>
      </c>
      <c r="J198" s="1">
        <f t="shared" si="647"/>
        <v>0</v>
      </c>
      <c r="K198" s="1">
        <f t="shared" si="648"/>
        <v>0</v>
      </c>
      <c r="L198" s="3">
        <f t="shared" si="649"/>
        <v>2023</v>
      </c>
      <c r="M198" s="1">
        <f t="shared" si="650"/>
        <v>4</v>
      </c>
      <c r="N198" s="1">
        <f t="shared" si="651"/>
        <v>18</v>
      </c>
      <c r="O198" s="1">
        <f t="shared" si="652"/>
        <v>11</v>
      </c>
      <c r="P198" s="1">
        <f t="shared" si="653"/>
        <v>19</v>
      </c>
      <c r="Q198" s="2">
        <f t="shared" si="654"/>
        <v>18</v>
      </c>
      <c r="R198" s="100">
        <f t="shared" si="660"/>
        <v>1</v>
      </c>
      <c r="S198" s="100">
        <f t="shared" si="661"/>
        <v>4</v>
      </c>
      <c r="T198" s="100">
        <f t="shared" si="662"/>
        <v>1996</v>
      </c>
      <c r="U198" s="100">
        <f t="shared" si="663"/>
        <v>1</v>
      </c>
      <c r="V198" s="100">
        <f t="shared" si="666"/>
        <v>27</v>
      </c>
      <c r="W198" s="100">
        <f t="shared" si="664"/>
        <v>1</v>
      </c>
      <c r="X198" s="99">
        <f t="shared" si="665"/>
        <v>1</v>
      </c>
      <c r="Y198" s="101">
        <f>IF('Raw_Data_pt1.2'!BI45="","",IF('Raw_Data_pt1.2'!BI45 = "Best",1,IF('Raw_Data_pt1.2'!BI45 = "Min",2,IF('Raw_Data_pt1.2'!BI45 = "Max",3,0))))</f>
        <v>3</v>
      </c>
      <c r="Z198" s="100"/>
      <c r="AA198" s="100"/>
      <c r="AB198" s="100"/>
      <c r="AC198" s="99"/>
      <c r="AD198" s="100"/>
      <c r="AE198" s="99"/>
      <c r="AF198" s="100"/>
      <c r="AG198" s="100"/>
      <c r="AH198" s="100"/>
      <c r="AI198" s="99"/>
      <c r="AJ198" s="100"/>
      <c r="AK198" s="99"/>
      <c r="AL198" s="100"/>
      <c r="AM198" s="100"/>
      <c r="AN198" s="100"/>
      <c r="AO198" s="99"/>
      <c r="AP198" s="100"/>
      <c r="AQ198" s="100"/>
      <c r="AR198" s="102">
        <f>IF('Raw_Data_pt1.2'!AL45 = "","", 'Raw_Data_pt1.2'!AL45)</f>
        <v>33</v>
      </c>
      <c r="AS198" s="99">
        <f>IF('Raw_Data_pt1.2'!AM45 = "","", 'Raw_Data_pt1.2'!AM45)</f>
        <v>128</v>
      </c>
      <c r="AT198" s="100">
        <f>IF('Raw_Data_pt1.2'!AU45="","",'Raw_Data_pt1.2'!AU45)</f>
        <v>35</v>
      </c>
      <c r="AU198" s="99">
        <f>IF('Raw_Data_pt1.2'!AV45="","",'Raw_Data_pt1.2'!AV45)</f>
        <v>128</v>
      </c>
      <c r="AV198" s="100">
        <f>IF('Raw_Data_pt1.2'!BD45="","",'Raw_Data_pt1.2'!BD45)</f>
        <v>37</v>
      </c>
      <c r="AW198" s="99">
        <f>IF('Raw_Data_pt1.2'!BE45="","",'Raw_Data_pt1.2'!BE45)</f>
        <v>128</v>
      </c>
      <c r="AX198" s="100">
        <f>IF('Raw_Data_pt1.2'!AP45="","",'Raw_Data_pt1.2'!AP45)</f>
        <v>810</v>
      </c>
      <c r="AY198" s="100">
        <f>IF('Raw_Data_pt1.2'!AY45="","",'Raw_Data_pt1.2'!AY45)</f>
        <v>860</v>
      </c>
      <c r="AZ198" s="100">
        <f>IF('Raw_Data_pt1.2'!BH45="","",'Raw_Data_pt1.2'!BH45)</f>
        <v>504</v>
      </c>
      <c r="BA198" s="100">
        <f t="shared" si="667"/>
        <v>0.2578125</v>
      </c>
      <c r="BB198" s="100">
        <f t="shared" si="668"/>
        <v>0.2734375</v>
      </c>
      <c r="BC198" s="99">
        <f t="shared" si="669"/>
        <v>0.2890625</v>
      </c>
    </row>
    <row r="199" spans="1:55" ht="15" customHeight="1">
      <c r="A199" s="99">
        <f t="shared" si="655"/>
        <v>34</v>
      </c>
      <c r="B199" s="127" t="str">
        <f t="shared" si="656"/>
        <v>BBM</v>
      </c>
      <c r="C199" s="100">
        <f t="shared" si="657"/>
        <v>0</v>
      </c>
      <c r="D199" s="99">
        <f t="shared" si="658"/>
        <v>1</v>
      </c>
      <c r="E199" s="101">
        <f t="shared" si="659"/>
        <v>1.2</v>
      </c>
      <c r="F199" s="3">
        <f t="shared" si="659"/>
        <v>0</v>
      </c>
      <c r="G199" s="1">
        <f t="shared" si="644"/>
        <v>0</v>
      </c>
      <c r="H199" s="1">
        <f t="shared" si="645"/>
        <v>0</v>
      </c>
      <c r="I199" s="1">
        <f t="shared" si="646"/>
        <v>0</v>
      </c>
      <c r="J199" s="1">
        <f t="shared" si="647"/>
        <v>0</v>
      </c>
      <c r="K199" s="1">
        <f t="shared" si="648"/>
        <v>0</v>
      </c>
      <c r="L199" s="3">
        <f t="shared" si="649"/>
        <v>2023</v>
      </c>
      <c r="M199" s="1">
        <f t="shared" si="650"/>
        <v>4</v>
      </c>
      <c r="N199" s="1">
        <f t="shared" si="651"/>
        <v>18</v>
      </c>
      <c r="O199" s="1">
        <f t="shared" si="652"/>
        <v>11</v>
      </c>
      <c r="P199" s="1">
        <f t="shared" si="653"/>
        <v>19</v>
      </c>
      <c r="Q199" s="2">
        <f t="shared" si="654"/>
        <v>18</v>
      </c>
      <c r="R199" s="100">
        <f t="shared" si="660"/>
        <v>1</v>
      </c>
      <c r="S199" s="100">
        <f t="shared" si="661"/>
        <v>4</v>
      </c>
      <c r="T199" s="100">
        <f t="shared" si="662"/>
        <v>1996</v>
      </c>
      <c r="U199" s="100">
        <f t="shared" si="663"/>
        <v>1</v>
      </c>
      <c r="V199" s="100">
        <f t="shared" si="666"/>
        <v>27</v>
      </c>
      <c r="W199" s="100">
        <f t="shared" si="664"/>
        <v>1</v>
      </c>
      <c r="X199" s="99">
        <f t="shared" si="665"/>
        <v>1</v>
      </c>
      <c r="Y199" s="101">
        <f>IF('Raw_Data_pt1.2'!BI46="","",IF('Raw_Data_pt1.2'!BI46 = "Best",1,IF('Raw_Data_pt1.2'!BI46 = "Min",2,IF('Raw_Data_pt1.2'!BI46 = "Max",3,0))))</f>
        <v>1</v>
      </c>
      <c r="Z199" s="100"/>
      <c r="AA199" s="100"/>
      <c r="AB199" s="100"/>
      <c r="AC199" s="99"/>
      <c r="AD199" s="100"/>
      <c r="AE199" s="99"/>
      <c r="AF199" s="100"/>
      <c r="AG199" s="100"/>
      <c r="AH199" s="100"/>
      <c r="AI199" s="99"/>
      <c r="AJ199" s="100"/>
      <c r="AK199" s="99"/>
      <c r="AL199" s="100"/>
      <c r="AM199" s="100"/>
      <c r="AN199" s="100"/>
      <c r="AO199" s="99"/>
      <c r="AP199" s="100"/>
      <c r="AQ199" s="100"/>
      <c r="AR199" s="102">
        <f>IF('Raw_Data_pt1.2'!AL46 = "","", 'Raw_Data_pt1.2'!AL46)</f>
        <v>49</v>
      </c>
      <c r="AS199" s="99">
        <f>IF('Raw_Data_pt1.2'!AM46 = "","", 'Raw_Data_pt1.2'!AM46)</f>
        <v>128</v>
      </c>
      <c r="AT199" s="100">
        <f>IF('Raw_Data_pt1.2'!AU46="","",'Raw_Data_pt1.2'!AU46)</f>
        <v>54</v>
      </c>
      <c r="AU199" s="99">
        <f>IF('Raw_Data_pt1.2'!AV46="","",'Raw_Data_pt1.2'!AV46)</f>
        <v>128</v>
      </c>
      <c r="AV199" s="100">
        <f>IF('Raw_Data_pt1.2'!BD46="","",'Raw_Data_pt1.2'!BD46)</f>
        <v>46</v>
      </c>
      <c r="AW199" s="99">
        <f>IF('Raw_Data_pt1.2'!BE46="","",'Raw_Data_pt1.2'!BE46)</f>
        <v>128</v>
      </c>
      <c r="AX199" s="100">
        <f>IF('Raw_Data_pt1.2'!AP46="","",'Raw_Data_pt1.2'!AP46)</f>
        <v>1022</v>
      </c>
      <c r="AY199" s="100">
        <f>IF('Raw_Data_pt1.2'!AY46="","",'Raw_Data_pt1.2'!AY46)</f>
        <v>1022</v>
      </c>
      <c r="AZ199" s="100">
        <f>IF('Raw_Data_pt1.2'!BH46="","",'Raw_Data_pt1.2'!BH46)</f>
        <v>607</v>
      </c>
      <c r="BA199" s="100">
        <f t="shared" si="667"/>
        <v>0.3828125</v>
      </c>
      <c r="BB199" s="100">
        <f t="shared" si="668"/>
        <v>0.421875</v>
      </c>
      <c r="BC199" s="99">
        <f t="shared" si="669"/>
        <v>0.359375</v>
      </c>
    </row>
    <row r="200" spans="1:55" ht="15" customHeight="1">
      <c r="A200" s="99">
        <f t="shared" si="655"/>
        <v>34</v>
      </c>
      <c r="B200" s="127" t="str">
        <f t="shared" si="656"/>
        <v>BBM</v>
      </c>
      <c r="C200" s="100">
        <f t="shared" si="657"/>
        <v>0</v>
      </c>
      <c r="D200" s="99">
        <f t="shared" si="658"/>
        <v>1</v>
      </c>
      <c r="E200" s="101">
        <f t="shared" si="659"/>
        <v>1.2</v>
      </c>
      <c r="F200" s="3">
        <f t="shared" si="659"/>
        <v>0</v>
      </c>
      <c r="G200" s="1">
        <f t="shared" si="644"/>
        <v>0</v>
      </c>
      <c r="H200" s="1">
        <f t="shared" si="645"/>
        <v>0</v>
      </c>
      <c r="I200" s="1">
        <f t="shared" si="646"/>
        <v>0</v>
      </c>
      <c r="J200" s="1">
        <f t="shared" si="647"/>
        <v>0</v>
      </c>
      <c r="K200" s="1">
        <f t="shared" si="648"/>
        <v>0</v>
      </c>
      <c r="L200" s="3">
        <f t="shared" si="649"/>
        <v>2023</v>
      </c>
      <c r="M200" s="1">
        <f t="shared" si="650"/>
        <v>4</v>
      </c>
      <c r="N200" s="1">
        <f t="shared" si="651"/>
        <v>18</v>
      </c>
      <c r="O200" s="1">
        <f t="shared" si="652"/>
        <v>11</v>
      </c>
      <c r="P200" s="1">
        <f t="shared" si="653"/>
        <v>19</v>
      </c>
      <c r="Q200" s="2">
        <f t="shared" si="654"/>
        <v>18</v>
      </c>
      <c r="R200" s="100">
        <f t="shared" si="660"/>
        <v>1</v>
      </c>
      <c r="S200" s="100">
        <f t="shared" si="661"/>
        <v>4</v>
      </c>
      <c r="T200" s="100">
        <f t="shared" si="662"/>
        <v>1996</v>
      </c>
      <c r="U200" s="100">
        <f t="shared" si="663"/>
        <v>1</v>
      </c>
      <c r="V200" s="100">
        <f t="shared" si="666"/>
        <v>27</v>
      </c>
      <c r="W200" s="100">
        <f t="shared" si="664"/>
        <v>1</v>
      </c>
      <c r="X200" s="99">
        <f t="shared" si="665"/>
        <v>1</v>
      </c>
      <c r="Y200" s="101">
        <f>IF('Raw_Data_pt1.2'!BI47="","",IF('Raw_Data_pt1.2'!BI47 = "Best",1,IF('Raw_Data_pt1.2'!BI47 = "Min",2,IF('Raw_Data_pt1.2'!BI47 = "Max",3,0))))</f>
        <v>2</v>
      </c>
      <c r="Z200" s="100"/>
      <c r="AA200" s="100"/>
      <c r="AB200" s="100"/>
      <c r="AC200" s="99"/>
      <c r="AD200" s="100"/>
      <c r="AE200" s="99"/>
      <c r="AF200" s="100"/>
      <c r="AG200" s="100"/>
      <c r="AH200" s="100"/>
      <c r="AI200" s="99"/>
      <c r="AJ200" s="100"/>
      <c r="AK200" s="99"/>
      <c r="AL200" s="100"/>
      <c r="AM200" s="100"/>
      <c r="AN200" s="100"/>
      <c r="AO200" s="99"/>
      <c r="AP200" s="100"/>
      <c r="AQ200" s="100"/>
      <c r="AR200" s="102">
        <f>IF('Raw_Data_pt1.2'!AL47 = "","", 'Raw_Data_pt1.2'!AL47)</f>
        <v>56</v>
      </c>
      <c r="AS200" s="99">
        <f>IF('Raw_Data_pt1.2'!AM47 = "","", 'Raw_Data_pt1.2'!AM47)</f>
        <v>128</v>
      </c>
      <c r="AT200" s="100">
        <f>IF('Raw_Data_pt1.2'!AU47="","",'Raw_Data_pt1.2'!AU47)</f>
        <v>67</v>
      </c>
      <c r="AU200" s="99">
        <f>IF('Raw_Data_pt1.2'!AV47="","",'Raw_Data_pt1.2'!AV47)</f>
        <v>128</v>
      </c>
      <c r="AV200" s="100">
        <f>IF('Raw_Data_pt1.2'!BD47="","",'Raw_Data_pt1.2'!BD47)</f>
        <v>63</v>
      </c>
      <c r="AW200" s="99">
        <f>IF('Raw_Data_pt1.2'!BE47="","",'Raw_Data_pt1.2'!BE47)</f>
        <v>128</v>
      </c>
      <c r="AX200" s="100">
        <f>IF('Raw_Data_pt1.2'!AP47="","",'Raw_Data_pt1.2'!AP47)</f>
        <v>1022</v>
      </c>
      <c r="AY200" s="100">
        <f>IF('Raw_Data_pt1.2'!AY47="","",'Raw_Data_pt1.2'!AY47)</f>
        <v>1022</v>
      </c>
      <c r="AZ200" s="100">
        <f>IF('Raw_Data_pt1.2'!BH47="","",'Raw_Data_pt1.2'!BH47)</f>
        <v>763</v>
      </c>
      <c r="BA200" s="100">
        <f t="shared" si="667"/>
        <v>0.4375</v>
      </c>
      <c r="BB200" s="100">
        <f t="shared" si="668"/>
        <v>0.5234375</v>
      </c>
      <c r="BC200" s="99">
        <f t="shared" si="669"/>
        <v>0.4921875</v>
      </c>
    </row>
    <row r="201" spans="1:55" s="92" customFormat="1" ht="15" customHeight="1">
      <c r="A201" s="95">
        <f t="shared" si="655"/>
        <v>34</v>
      </c>
      <c r="B201" s="126" t="str">
        <f t="shared" si="656"/>
        <v>BBM</v>
      </c>
      <c r="C201" s="96">
        <f t="shared" si="657"/>
        <v>0</v>
      </c>
      <c r="D201" s="95">
        <f t="shared" si="658"/>
        <v>1</v>
      </c>
      <c r="E201" s="97">
        <f t="shared" si="659"/>
        <v>1.2</v>
      </c>
      <c r="F201" s="6">
        <f t="shared" si="659"/>
        <v>0</v>
      </c>
      <c r="G201" s="5">
        <f t="shared" si="644"/>
        <v>0</v>
      </c>
      <c r="H201" s="5">
        <f t="shared" si="645"/>
        <v>0</v>
      </c>
      <c r="I201" s="5">
        <f t="shared" si="646"/>
        <v>0</v>
      </c>
      <c r="J201" s="5">
        <f t="shared" si="647"/>
        <v>0</v>
      </c>
      <c r="K201" s="5">
        <f t="shared" si="648"/>
        <v>0</v>
      </c>
      <c r="L201" s="6">
        <f t="shared" si="649"/>
        <v>2023</v>
      </c>
      <c r="M201" s="5">
        <f t="shared" si="650"/>
        <v>4</v>
      </c>
      <c r="N201" s="5">
        <f t="shared" si="651"/>
        <v>18</v>
      </c>
      <c r="O201" s="5">
        <f t="shared" si="652"/>
        <v>11</v>
      </c>
      <c r="P201" s="5">
        <f t="shared" si="653"/>
        <v>19</v>
      </c>
      <c r="Q201" s="4">
        <f t="shared" si="654"/>
        <v>18</v>
      </c>
      <c r="R201" s="96">
        <f t="shared" si="660"/>
        <v>1</v>
      </c>
      <c r="S201" s="96">
        <f t="shared" si="661"/>
        <v>4</v>
      </c>
      <c r="T201" s="96">
        <f t="shared" si="662"/>
        <v>1996</v>
      </c>
      <c r="U201" s="96">
        <f t="shared" si="663"/>
        <v>1</v>
      </c>
      <c r="V201" s="125">
        <f t="shared" si="666"/>
        <v>27</v>
      </c>
      <c r="W201" s="96">
        <f t="shared" si="664"/>
        <v>1</v>
      </c>
      <c r="X201" s="95">
        <f t="shared" si="665"/>
        <v>1</v>
      </c>
      <c r="Y201" s="97">
        <f>IF('Raw_Data_pt1.2'!BI48="","",IF('Raw_Data_pt1.2'!BI48 = "Best",1,IF('Raw_Data_pt1.2'!BI48 = "Min",2,IF('Raw_Data_pt1.2'!BI48 = "Max",3,0))))</f>
        <v>3</v>
      </c>
      <c r="Z201" s="96"/>
      <c r="AA201" s="96"/>
      <c r="AB201" s="96"/>
      <c r="AC201" s="95"/>
      <c r="AD201" s="96"/>
      <c r="AE201" s="95"/>
      <c r="AF201" s="96"/>
      <c r="AG201" s="96"/>
      <c r="AH201" s="96"/>
      <c r="AI201" s="95"/>
      <c r="AJ201" s="96"/>
      <c r="AK201" s="95"/>
      <c r="AL201" s="96"/>
      <c r="AM201" s="96"/>
      <c r="AN201" s="96"/>
      <c r="AO201" s="95"/>
      <c r="AP201" s="96"/>
      <c r="AQ201" s="96"/>
      <c r="AR201" s="98">
        <f>IF('Raw_Data_pt1.2'!AL48 = "","", 'Raw_Data_pt1.2'!AL48)</f>
        <v>35</v>
      </c>
      <c r="AS201" s="95">
        <f>IF('Raw_Data_pt1.2'!AM48 = "","", 'Raw_Data_pt1.2'!AM48)</f>
        <v>128</v>
      </c>
      <c r="AT201" s="96">
        <f>IF('Raw_Data_pt1.2'!AU48="","",'Raw_Data_pt1.2'!AU48)</f>
        <v>34</v>
      </c>
      <c r="AU201" s="95">
        <f>IF('Raw_Data_pt1.2'!AV48="","",'Raw_Data_pt1.2'!AV48)</f>
        <v>128</v>
      </c>
      <c r="AV201" s="96">
        <f>IF('Raw_Data_pt1.2'!BD48="","",'Raw_Data_pt1.2'!BD48)</f>
        <v>32</v>
      </c>
      <c r="AW201" s="95">
        <f>IF('Raw_Data_pt1.2'!BE48="","",'Raw_Data_pt1.2'!BE48)</f>
        <v>128</v>
      </c>
      <c r="AX201" s="96">
        <f>IF('Raw_Data_pt1.2'!AP48="","",'Raw_Data_pt1.2'!AP48)</f>
        <v>800</v>
      </c>
      <c r="AY201" s="96">
        <f>IF('Raw_Data_pt1.2'!AY48="","",'Raw_Data_pt1.2'!AY48)</f>
        <v>820</v>
      </c>
      <c r="AZ201" s="96">
        <f>IF('Raw_Data_pt1.2'!BH48="","",'Raw_Data_pt1.2'!BH48)</f>
        <v>389</v>
      </c>
      <c r="BA201" s="96">
        <f t="shared" si="667"/>
        <v>0.2734375</v>
      </c>
      <c r="BB201" s="96">
        <f t="shared" si="668"/>
        <v>0.265625</v>
      </c>
      <c r="BC201" s="95">
        <f t="shared" si="669"/>
        <v>0.25</v>
      </c>
    </row>
    <row r="202" spans="1:55" ht="15" customHeight="1">
      <c r="A202" s="99">
        <f>'Raw_Data_pt1.2'!A49</f>
        <v>35</v>
      </c>
      <c r="B202" s="127" t="str">
        <f>'Raw_Data_pt1.2'!B49</f>
        <v>BBN</v>
      </c>
      <c r="C202" s="100">
        <v>0</v>
      </c>
      <c r="D202" s="99">
        <v>1</v>
      </c>
      <c r="E202" s="101">
        <v>1.2</v>
      </c>
      <c r="F202" s="69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69">
        <f>'Raw_Data_pt1.2'!F49</f>
        <v>2023</v>
      </c>
      <c r="M202" s="26">
        <f>'Raw_Data_pt1.2'!G49</f>
        <v>4</v>
      </c>
      <c r="N202" s="26">
        <f>'Raw_Data_pt1.2'!H49</f>
        <v>20</v>
      </c>
      <c r="O202" s="26">
        <f>'Raw_Data_pt1.2'!I49</f>
        <v>12</v>
      </c>
      <c r="P202" s="26">
        <f>'Raw_Data_pt1.2'!J49</f>
        <v>19</v>
      </c>
      <c r="Q202" s="25">
        <f>'Raw_Data_pt1.2'!K49</f>
        <v>50</v>
      </c>
      <c r="R202" s="100">
        <f>'Raw_Data_pt1.2'!L49</f>
        <v>7</v>
      </c>
      <c r="S202" s="100">
        <f>IF(R202 = "",0, VLOOKUP(R202, Key!$A$23:$D$35, 4, FALSE))</f>
        <v>2</v>
      </c>
      <c r="T202" s="100">
        <f>'Raw_Data_pt1.2'!M49</f>
        <v>2004</v>
      </c>
      <c r="U202" s="100">
        <f>IF('Raw_Data_pt1.2'!O49 = "", 0, IF('Raw_Data_pt1.2'!O49 = "F", 1, IF('Raw_Data_pt1.2'!O49 = "M", 2, 3)))</f>
        <v>3</v>
      </c>
      <c r="V202" s="100">
        <f>IF(L202=0,0,IF(M202&gt;R202,L202-T202,L202-T202-1))</f>
        <v>18</v>
      </c>
      <c r="W202" s="100">
        <f>IF('Raw_Data_pt1.2'!S49 = "", 0, VLOOKUP('Raw_Data_pt1.2'!S49, Key!$A$2:$C$20, 3, TRUE))</f>
        <v>1</v>
      </c>
      <c r="X202" s="99">
        <f>IF('Raw_Data_pt1.2'!U49 = "", 0, IF('Raw_Data_pt1.2'!U49 = "P", 1, 0))</f>
        <v>1</v>
      </c>
      <c r="Y202" s="101">
        <f>IF('Raw_Data_pt1.2'!BI49="","",IF('Raw_Data_pt1.2'!BI49 = "Best",1,IF('Raw_Data_pt1.2'!BI49 = "Min",2,IF('Raw_Data_pt1.2'!BI49 = "Max",3,0))))</f>
        <v>1</v>
      </c>
      <c r="Z202" s="100"/>
      <c r="AA202" s="100"/>
      <c r="AB202" s="100"/>
      <c r="AC202" s="99"/>
      <c r="AD202" s="100"/>
      <c r="AE202" s="99"/>
      <c r="AF202" s="100"/>
      <c r="AG202" s="100"/>
      <c r="AH202" s="100"/>
      <c r="AI202" s="99"/>
      <c r="AJ202" s="100"/>
      <c r="AK202" s="99"/>
      <c r="AL202" s="100"/>
      <c r="AM202" s="100"/>
      <c r="AN202" s="100"/>
      <c r="AO202" s="99"/>
      <c r="AP202" s="100"/>
      <c r="AQ202" s="100"/>
      <c r="AR202" s="102">
        <f>IF('Raw_Data_pt1.2'!AL49 = "","", 'Raw_Data_pt1.2'!AL49)</f>
        <v>35</v>
      </c>
      <c r="AS202" s="99">
        <f>IF('Raw_Data_pt1.2'!AM49 = "","", 'Raw_Data_pt1.2'!AM49)</f>
        <v>128</v>
      </c>
      <c r="AT202" s="100">
        <f>IF('Raw_Data_pt1.2'!AU49="","",'Raw_Data_pt1.2'!AU49)</f>
        <v>29</v>
      </c>
      <c r="AU202" s="99">
        <f>IF('Raw_Data_pt1.2'!AV49="","",'Raw_Data_pt1.2'!AV49)</f>
        <v>128</v>
      </c>
      <c r="AV202" s="100">
        <f>IF('Raw_Data_pt1.2'!BD49="","",'Raw_Data_pt1.2'!BD49)</f>
        <v>23</v>
      </c>
      <c r="AW202" s="99">
        <f>IF('Raw_Data_pt1.2'!BE49="","",'Raw_Data_pt1.2'!BE49)</f>
        <v>128</v>
      </c>
      <c r="AX202" s="100">
        <f>IF('Raw_Data_pt1.2'!AP49="","",'Raw_Data_pt1.2'!AP49)</f>
        <v>462</v>
      </c>
      <c r="AY202" s="100">
        <f>IF('Raw_Data_pt1.2'!AY49="","",'Raw_Data_pt1.2'!AY49)</f>
        <v>483</v>
      </c>
      <c r="AZ202" s="100">
        <f>IF('Raw_Data_pt1.2'!BH49="","",'Raw_Data_pt1.2'!BH49)</f>
        <v>343</v>
      </c>
      <c r="BA202" s="100">
        <f t="shared" si="667"/>
        <v>0.2734375</v>
      </c>
      <c r="BB202" s="100">
        <f t="shared" si="668"/>
        <v>0.2265625</v>
      </c>
      <c r="BC202" s="99">
        <f t="shared" si="669"/>
        <v>0.1796875</v>
      </c>
    </row>
    <row r="203" spans="1:55" ht="15" customHeight="1">
      <c r="A203" s="99">
        <f>A202</f>
        <v>35</v>
      </c>
      <c r="B203" s="127" t="str">
        <f>B202</f>
        <v>BBN</v>
      </c>
      <c r="C203" s="100">
        <f t="shared" ref="C203:X203" si="670">C202</f>
        <v>0</v>
      </c>
      <c r="D203" s="99">
        <f t="shared" si="670"/>
        <v>1</v>
      </c>
      <c r="E203" s="101">
        <f t="shared" si="670"/>
        <v>1.2</v>
      </c>
      <c r="F203" s="3">
        <f>F202</f>
        <v>0</v>
      </c>
      <c r="G203" s="1">
        <f t="shared" ref="G203:G216" si="671">G202</f>
        <v>0</v>
      </c>
      <c r="H203" s="1">
        <f t="shared" ref="H203:H216" si="672">H202</f>
        <v>0</v>
      </c>
      <c r="I203" s="1">
        <f t="shared" ref="I203:I216" si="673">I202</f>
        <v>0</v>
      </c>
      <c r="J203" s="1">
        <f t="shared" ref="J203:J216" si="674">J202</f>
        <v>0</v>
      </c>
      <c r="K203" s="1">
        <f t="shared" ref="K203:K216" si="675">K202</f>
        <v>0</v>
      </c>
      <c r="L203" s="3">
        <f t="shared" ref="L203:L216" si="676">L202</f>
        <v>2023</v>
      </c>
      <c r="M203" s="1">
        <f t="shared" ref="M203:M216" si="677">M202</f>
        <v>4</v>
      </c>
      <c r="N203" s="1">
        <f t="shared" ref="N203:N216" si="678">N202</f>
        <v>20</v>
      </c>
      <c r="O203" s="1">
        <f t="shared" ref="O203:O216" si="679">O202</f>
        <v>12</v>
      </c>
      <c r="P203" s="1">
        <f t="shared" ref="P203:P216" si="680">P202</f>
        <v>19</v>
      </c>
      <c r="Q203" s="2">
        <f t="shared" ref="Q203:Q216" si="681">Q202</f>
        <v>50</v>
      </c>
      <c r="R203" s="100">
        <f t="shared" si="670"/>
        <v>7</v>
      </c>
      <c r="S203" s="100">
        <f t="shared" si="670"/>
        <v>2</v>
      </c>
      <c r="T203" s="100">
        <f t="shared" si="670"/>
        <v>2004</v>
      </c>
      <c r="U203" s="100">
        <f t="shared" si="670"/>
        <v>3</v>
      </c>
      <c r="V203" s="100">
        <f>V202</f>
        <v>18</v>
      </c>
      <c r="W203" s="100">
        <f t="shared" si="670"/>
        <v>1</v>
      </c>
      <c r="X203" s="99">
        <f t="shared" si="670"/>
        <v>1</v>
      </c>
      <c r="Y203" s="101">
        <f>IF('Raw_Data_pt1.2'!BI50="","",IF('Raw_Data_pt1.2'!BI50 = "Best",1,IF('Raw_Data_pt1.2'!BI50 = "Min",2,IF('Raw_Data_pt1.2'!BI50 = "Max",3,0))))</f>
        <v>2</v>
      </c>
      <c r="Z203" s="100"/>
      <c r="AA203" s="100"/>
      <c r="AB203" s="100"/>
      <c r="AC203" s="99"/>
      <c r="AD203" s="100"/>
      <c r="AE203" s="99"/>
      <c r="AF203" s="100"/>
      <c r="AG203" s="100"/>
      <c r="AH203" s="100"/>
      <c r="AI203" s="99"/>
      <c r="AJ203" s="100"/>
      <c r="AK203" s="99"/>
      <c r="AL203" s="100"/>
      <c r="AM203" s="100"/>
      <c r="AN203" s="100"/>
      <c r="AO203" s="99"/>
      <c r="AP203" s="100"/>
      <c r="AQ203" s="100"/>
      <c r="AR203" s="102">
        <f>IF('Raw_Data_pt1.2'!AL50 = "","", 'Raw_Data_pt1.2'!AL50)</f>
        <v>49</v>
      </c>
      <c r="AS203" s="99">
        <f>IF('Raw_Data_pt1.2'!AM50 = "","", 'Raw_Data_pt1.2'!AM50)</f>
        <v>128</v>
      </c>
      <c r="AT203" s="100">
        <f>IF('Raw_Data_pt1.2'!AU50="","",'Raw_Data_pt1.2'!AU50)</f>
        <v>52</v>
      </c>
      <c r="AU203" s="99">
        <f>IF('Raw_Data_pt1.2'!AV50="","",'Raw_Data_pt1.2'!AV50)</f>
        <v>128</v>
      </c>
      <c r="AV203" s="100">
        <f>IF('Raw_Data_pt1.2'!BD50="","",'Raw_Data_pt1.2'!BD50)</f>
        <v>48</v>
      </c>
      <c r="AW203" s="99">
        <f>IF('Raw_Data_pt1.2'!BE50="","",'Raw_Data_pt1.2'!BE50)</f>
        <v>128</v>
      </c>
      <c r="AX203" s="100">
        <f>IF('Raw_Data_pt1.2'!AP50="","",'Raw_Data_pt1.2'!AP50)</f>
        <v>488</v>
      </c>
      <c r="AY203" s="100">
        <f>IF('Raw_Data_pt1.2'!AY50="","",'Raw_Data_pt1.2'!AY50)</f>
        <v>829</v>
      </c>
      <c r="AZ203" s="100">
        <f>IF('Raw_Data_pt1.2'!BH50="","",'Raw_Data_pt1.2'!BH50)</f>
        <v>579</v>
      </c>
      <c r="BA203" s="100">
        <f t="shared" si="667"/>
        <v>0.3828125</v>
      </c>
      <c r="BB203" s="100">
        <f t="shared" si="668"/>
        <v>0.40625</v>
      </c>
      <c r="BC203" s="99">
        <f t="shared" si="669"/>
        <v>0.375</v>
      </c>
    </row>
    <row r="204" spans="1:55" ht="15" customHeight="1">
      <c r="A204" s="99">
        <f t="shared" ref="A204:A216" si="682">A203</f>
        <v>35</v>
      </c>
      <c r="B204" s="127" t="str">
        <f t="shared" ref="B204:B216" si="683">B203</f>
        <v>BBN</v>
      </c>
      <c r="C204" s="100">
        <f t="shared" ref="C204:C216" si="684">C203</f>
        <v>0</v>
      </c>
      <c r="D204" s="99">
        <f t="shared" ref="D204:D216" si="685">D203</f>
        <v>1</v>
      </c>
      <c r="E204" s="101">
        <f t="shared" ref="E204:F216" si="686">E203</f>
        <v>1.2</v>
      </c>
      <c r="F204" s="3">
        <f t="shared" si="686"/>
        <v>0</v>
      </c>
      <c r="G204" s="1">
        <f t="shared" si="671"/>
        <v>0</v>
      </c>
      <c r="H204" s="1">
        <f t="shared" si="672"/>
        <v>0</v>
      </c>
      <c r="I204" s="1">
        <f t="shared" si="673"/>
        <v>0</v>
      </c>
      <c r="J204" s="1">
        <f t="shared" si="674"/>
        <v>0</v>
      </c>
      <c r="K204" s="1">
        <f t="shared" si="675"/>
        <v>0</v>
      </c>
      <c r="L204" s="3">
        <f t="shared" si="676"/>
        <v>2023</v>
      </c>
      <c r="M204" s="1">
        <f t="shared" si="677"/>
        <v>4</v>
      </c>
      <c r="N204" s="1">
        <f t="shared" si="678"/>
        <v>20</v>
      </c>
      <c r="O204" s="1">
        <f t="shared" si="679"/>
        <v>12</v>
      </c>
      <c r="P204" s="1">
        <f t="shared" si="680"/>
        <v>19</v>
      </c>
      <c r="Q204" s="2">
        <f t="shared" si="681"/>
        <v>50</v>
      </c>
      <c r="R204" s="100">
        <f t="shared" ref="R204:R216" si="687">R203</f>
        <v>7</v>
      </c>
      <c r="S204" s="100">
        <f t="shared" ref="S204:S216" si="688">S203</f>
        <v>2</v>
      </c>
      <c r="T204" s="100">
        <f t="shared" ref="T204:T216" si="689">T203</f>
        <v>2004</v>
      </c>
      <c r="U204" s="100">
        <f t="shared" ref="U204:U216" si="690">U203</f>
        <v>3</v>
      </c>
      <c r="V204" s="100">
        <f>V202</f>
        <v>18</v>
      </c>
      <c r="W204" s="100">
        <f t="shared" ref="W204:W216" si="691">W203</f>
        <v>1</v>
      </c>
      <c r="X204" s="99">
        <f t="shared" ref="X204:X216" si="692">X203</f>
        <v>1</v>
      </c>
      <c r="Y204" s="101">
        <f>IF('Raw_Data_pt1.2'!BI51="","",IF('Raw_Data_pt1.2'!BI51 = "Best",1,IF('Raw_Data_pt1.2'!BI51 = "Min",2,IF('Raw_Data_pt1.2'!BI51 = "Max",3,0))))</f>
        <v>3</v>
      </c>
      <c r="Z204" s="100"/>
      <c r="AA204" s="100"/>
      <c r="AB204" s="100"/>
      <c r="AC204" s="99"/>
      <c r="AD204" s="100"/>
      <c r="AE204" s="99"/>
      <c r="AF204" s="100"/>
      <c r="AG204" s="100"/>
      <c r="AH204" s="100"/>
      <c r="AI204" s="99"/>
      <c r="AJ204" s="100"/>
      <c r="AK204" s="99"/>
      <c r="AL204" s="100"/>
      <c r="AM204" s="100"/>
      <c r="AN204" s="100"/>
      <c r="AO204" s="99"/>
      <c r="AP204" s="100"/>
      <c r="AQ204" s="100"/>
      <c r="AR204" s="102">
        <f>IF('Raw_Data_pt1.2'!AL51 = "","", 'Raw_Data_pt1.2'!AL51)</f>
        <v>21</v>
      </c>
      <c r="AS204" s="99">
        <f>IF('Raw_Data_pt1.2'!AM51 = "","", 'Raw_Data_pt1.2'!AM51)</f>
        <v>128</v>
      </c>
      <c r="AT204" s="100">
        <f>IF('Raw_Data_pt1.2'!AU51="","",'Raw_Data_pt1.2'!AU51)</f>
        <v>15</v>
      </c>
      <c r="AU204" s="99">
        <f>IF('Raw_Data_pt1.2'!AV51="","",'Raw_Data_pt1.2'!AV51)</f>
        <v>128</v>
      </c>
      <c r="AV204" s="100">
        <f>IF('Raw_Data_pt1.2'!BD51="","",'Raw_Data_pt1.2'!BD51)</f>
        <v>18</v>
      </c>
      <c r="AW204" s="99">
        <f>IF('Raw_Data_pt1.2'!BE51="","",'Raw_Data_pt1.2'!BE51)</f>
        <v>128</v>
      </c>
      <c r="AX204" s="100">
        <f>IF('Raw_Data_pt1.2'!AP51="","",'Raw_Data_pt1.2'!AP51)</f>
        <v>448</v>
      </c>
      <c r="AY204" s="100">
        <f>IF('Raw_Data_pt1.2'!AY51="","",'Raw_Data_pt1.2'!AY51)</f>
        <v>463</v>
      </c>
      <c r="AZ204" s="100">
        <f>IF('Raw_Data_pt1.2'!BH51="","",'Raw_Data_pt1.2'!BH51)</f>
        <v>333</v>
      </c>
      <c r="BA204" s="100">
        <f t="shared" si="667"/>
        <v>0.1640625</v>
      </c>
      <c r="BB204" s="100">
        <f t="shared" si="668"/>
        <v>0.1171875</v>
      </c>
      <c r="BC204" s="99">
        <f t="shared" si="669"/>
        <v>0.140625</v>
      </c>
    </row>
    <row r="205" spans="1:55" ht="15" customHeight="1">
      <c r="A205" s="99">
        <f t="shared" si="682"/>
        <v>35</v>
      </c>
      <c r="B205" s="127" t="str">
        <f t="shared" si="683"/>
        <v>BBN</v>
      </c>
      <c r="C205" s="100">
        <f t="shared" si="684"/>
        <v>0</v>
      </c>
      <c r="D205" s="99">
        <f t="shared" si="685"/>
        <v>1</v>
      </c>
      <c r="E205" s="101">
        <f t="shared" si="686"/>
        <v>1.2</v>
      </c>
      <c r="F205" s="3">
        <f t="shared" si="686"/>
        <v>0</v>
      </c>
      <c r="G205" s="1">
        <f t="shared" si="671"/>
        <v>0</v>
      </c>
      <c r="H205" s="1">
        <f t="shared" si="672"/>
        <v>0</v>
      </c>
      <c r="I205" s="1">
        <f t="shared" si="673"/>
        <v>0</v>
      </c>
      <c r="J205" s="1">
        <f t="shared" si="674"/>
        <v>0</v>
      </c>
      <c r="K205" s="1">
        <f t="shared" si="675"/>
        <v>0</v>
      </c>
      <c r="L205" s="3">
        <f t="shared" si="676"/>
        <v>2023</v>
      </c>
      <c r="M205" s="1">
        <f t="shared" si="677"/>
        <v>4</v>
      </c>
      <c r="N205" s="1">
        <f t="shared" si="678"/>
        <v>20</v>
      </c>
      <c r="O205" s="1">
        <f t="shared" si="679"/>
        <v>12</v>
      </c>
      <c r="P205" s="1">
        <f t="shared" si="680"/>
        <v>19</v>
      </c>
      <c r="Q205" s="2">
        <f t="shared" si="681"/>
        <v>50</v>
      </c>
      <c r="R205" s="100">
        <f t="shared" si="687"/>
        <v>7</v>
      </c>
      <c r="S205" s="100">
        <f t="shared" si="688"/>
        <v>2</v>
      </c>
      <c r="T205" s="100">
        <f t="shared" si="689"/>
        <v>2004</v>
      </c>
      <c r="U205" s="100">
        <f t="shared" si="690"/>
        <v>3</v>
      </c>
      <c r="V205" s="100">
        <f>V202</f>
        <v>18</v>
      </c>
      <c r="W205" s="100">
        <f t="shared" si="691"/>
        <v>1</v>
      </c>
      <c r="X205" s="99">
        <f t="shared" si="692"/>
        <v>1</v>
      </c>
      <c r="Y205" s="101">
        <f>IF('Raw_Data_pt1.2'!BI52="","",IF('Raw_Data_pt1.2'!BI52 = "Best",1,IF('Raw_Data_pt1.2'!BI52 = "Min",2,IF('Raw_Data_pt1.2'!BI52 = "Max",3,0))))</f>
        <v>1</v>
      </c>
      <c r="Z205" s="100"/>
      <c r="AA205" s="100"/>
      <c r="AB205" s="100"/>
      <c r="AC205" s="99"/>
      <c r="AD205" s="100"/>
      <c r="AE205" s="99"/>
      <c r="AF205" s="100"/>
      <c r="AG205" s="100"/>
      <c r="AH205" s="100"/>
      <c r="AI205" s="99"/>
      <c r="AJ205" s="100"/>
      <c r="AK205" s="99"/>
      <c r="AL205" s="100"/>
      <c r="AM205" s="100"/>
      <c r="AN205" s="100"/>
      <c r="AO205" s="99"/>
      <c r="AP205" s="100"/>
      <c r="AQ205" s="100"/>
      <c r="AR205" s="102">
        <f>IF('Raw_Data_pt1.2'!AL52 = "","", 'Raw_Data_pt1.2'!AL52)</f>
        <v>40</v>
      </c>
      <c r="AS205" s="99">
        <f>IF('Raw_Data_pt1.2'!AM52 = "","", 'Raw_Data_pt1.2'!AM52)</f>
        <v>128</v>
      </c>
      <c r="AT205" s="100">
        <f>IF('Raw_Data_pt1.2'!AU52="","",'Raw_Data_pt1.2'!AU52)</f>
        <v>23</v>
      </c>
      <c r="AU205" s="99">
        <f>IF('Raw_Data_pt1.2'!AV52="","",'Raw_Data_pt1.2'!AV52)</f>
        <v>128</v>
      </c>
      <c r="AV205" s="100">
        <f>IF('Raw_Data_pt1.2'!BD52="","",'Raw_Data_pt1.2'!BD52)</f>
        <v>39</v>
      </c>
      <c r="AW205" s="99">
        <f>IF('Raw_Data_pt1.2'!BE52="","",'Raw_Data_pt1.2'!BE52)</f>
        <v>128</v>
      </c>
      <c r="AX205" s="100">
        <f>IF('Raw_Data_pt1.2'!AP52="","",'Raw_Data_pt1.2'!AP52)</f>
        <v>872</v>
      </c>
      <c r="AY205" s="100">
        <f>IF('Raw_Data_pt1.2'!AY52="","",'Raw_Data_pt1.2'!AY52)</f>
        <v>582</v>
      </c>
      <c r="AZ205" s="100">
        <f>IF('Raw_Data_pt1.2'!BH52="","",'Raw_Data_pt1.2'!BH52)</f>
        <v>632</v>
      </c>
      <c r="BA205" s="100">
        <f t="shared" si="667"/>
        <v>0.3125</v>
      </c>
      <c r="BB205" s="100">
        <f t="shared" si="668"/>
        <v>0.1796875</v>
      </c>
      <c r="BC205" s="99">
        <f t="shared" si="669"/>
        <v>0.3046875</v>
      </c>
    </row>
    <row r="206" spans="1:55" ht="15" customHeight="1">
      <c r="A206" s="99">
        <f t="shared" si="682"/>
        <v>35</v>
      </c>
      <c r="B206" s="127" t="str">
        <f t="shared" si="683"/>
        <v>BBN</v>
      </c>
      <c r="C206" s="100">
        <f t="shared" si="684"/>
        <v>0</v>
      </c>
      <c r="D206" s="99">
        <f t="shared" si="685"/>
        <v>1</v>
      </c>
      <c r="E206" s="101">
        <f t="shared" si="686"/>
        <v>1.2</v>
      </c>
      <c r="F206" s="3">
        <f t="shared" si="686"/>
        <v>0</v>
      </c>
      <c r="G206" s="1">
        <f t="shared" si="671"/>
        <v>0</v>
      </c>
      <c r="H206" s="1">
        <f t="shared" si="672"/>
        <v>0</v>
      </c>
      <c r="I206" s="1">
        <f t="shared" si="673"/>
        <v>0</v>
      </c>
      <c r="J206" s="1">
        <f t="shared" si="674"/>
        <v>0</v>
      </c>
      <c r="K206" s="1">
        <f t="shared" si="675"/>
        <v>0</v>
      </c>
      <c r="L206" s="3">
        <f t="shared" si="676"/>
        <v>2023</v>
      </c>
      <c r="M206" s="1">
        <f t="shared" si="677"/>
        <v>4</v>
      </c>
      <c r="N206" s="1">
        <f t="shared" si="678"/>
        <v>20</v>
      </c>
      <c r="O206" s="1">
        <f t="shared" si="679"/>
        <v>12</v>
      </c>
      <c r="P206" s="1">
        <f t="shared" si="680"/>
        <v>19</v>
      </c>
      <c r="Q206" s="2">
        <f t="shared" si="681"/>
        <v>50</v>
      </c>
      <c r="R206" s="100">
        <f t="shared" si="687"/>
        <v>7</v>
      </c>
      <c r="S206" s="100">
        <f t="shared" si="688"/>
        <v>2</v>
      </c>
      <c r="T206" s="100">
        <f t="shared" si="689"/>
        <v>2004</v>
      </c>
      <c r="U206" s="100">
        <f t="shared" si="690"/>
        <v>3</v>
      </c>
      <c r="V206" s="100">
        <f t="shared" ref="V206:V216" si="693">V202</f>
        <v>18</v>
      </c>
      <c r="W206" s="100">
        <f t="shared" si="691"/>
        <v>1</v>
      </c>
      <c r="X206" s="99">
        <f t="shared" si="692"/>
        <v>1</v>
      </c>
      <c r="Y206" s="101">
        <f>IF('Raw_Data_pt1.2'!BI53="","",IF('Raw_Data_pt1.2'!BI53 = "Best",1,IF('Raw_Data_pt1.2'!BI53 = "Min",2,IF('Raw_Data_pt1.2'!BI53 = "Max",3,0))))</f>
        <v>2</v>
      </c>
      <c r="Z206" s="100"/>
      <c r="AA206" s="100"/>
      <c r="AB206" s="100"/>
      <c r="AC206" s="99"/>
      <c r="AD206" s="100"/>
      <c r="AE206" s="99"/>
      <c r="AF206" s="100"/>
      <c r="AG206" s="100"/>
      <c r="AH206" s="100"/>
      <c r="AI206" s="99"/>
      <c r="AJ206" s="100"/>
      <c r="AK206" s="99"/>
      <c r="AL206" s="100"/>
      <c r="AM206" s="100"/>
      <c r="AN206" s="100"/>
      <c r="AO206" s="99"/>
      <c r="AP206" s="100"/>
      <c r="AQ206" s="100"/>
      <c r="AR206" s="102">
        <f>IF('Raw_Data_pt1.2'!AL53 = "","", 'Raw_Data_pt1.2'!AL53)</f>
        <v>51</v>
      </c>
      <c r="AS206" s="99">
        <f>IF('Raw_Data_pt1.2'!AM53 = "","", 'Raw_Data_pt1.2'!AM53)</f>
        <v>128</v>
      </c>
      <c r="AT206" s="100">
        <f>IF('Raw_Data_pt1.2'!AU53="","",'Raw_Data_pt1.2'!AU53)</f>
        <v>55</v>
      </c>
      <c r="AU206" s="99">
        <f>IF('Raw_Data_pt1.2'!AV53="","",'Raw_Data_pt1.2'!AV53)</f>
        <v>128</v>
      </c>
      <c r="AV206" s="100">
        <f>IF('Raw_Data_pt1.2'!BD53="","",'Raw_Data_pt1.2'!BD53)</f>
        <v>55</v>
      </c>
      <c r="AW206" s="99">
        <f>IF('Raw_Data_pt1.2'!BE53="","",'Raw_Data_pt1.2'!BE53)</f>
        <v>128</v>
      </c>
      <c r="AX206" s="100">
        <f>IF('Raw_Data_pt1.2'!AP53="","",'Raw_Data_pt1.2'!AP53)</f>
        <v>908</v>
      </c>
      <c r="AY206" s="100">
        <f>IF('Raw_Data_pt1.2'!AY53="","",'Raw_Data_pt1.2'!AY53)</f>
        <v>710</v>
      </c>
      <c r="AZ206" s="100">
        <f>IF('Raw_Data_pt1.2'!BH53="","",'Raw_Data_pt1.2'!BH53)</f>
        <v>762</v>
      </c>
      <c r="BA206" s="100">
        <f t="shared" si="667"/>
        <v>0.3984375</v>
      </c>
      <c r="BB206" s="100">
        <f t="shared" si="668"/>
        <v>0.4296875</v>
      </c>
      <c r="BC206" s="99">
        <f t="shared" si="669"/>
        <v>0.4296875</v>
      </c>
    </row>
    <row r="207" spans="1:55" ht="15" customHeight="1">
      <c r="A207" s="99">
        <f t="shared" si="682"/>
        <v>35</v>
      </c>
      <c r="B207" s="127" t="str">
        <f t="shared" si="683"/>
        <v>BBN</v>
      </c>
      <c r="C207" s="100">
        <f t="shared" si="684"/>
        <v>0</v>
      </c>
      <c r="D207" s="99">
        <f t="shared" si="685"/>
        <v>1</v>
      </c>
      <c r="E207" s="101">
        <f t="shared" si="686"/>
        <v>1.2</v>
      </c>
      <c r="F207" s="3">
        <f t="shared" si="686"/>
        <v>0</v>
      </c>
      <c r="G207" s="1">
        <f t="shared" si="671"/>
        <v>0</v>
      </c>
      <c r="H207" s="1">
        <f t="shared" si="672"/>
        <v>0</v>
      </c>
      <c r="I207" s="1">
        <f t="shared" si="673"/>
        <v>0</v>
      </c>
      <c r="J207" s="1">
        <f t="shared" si="674"/>
        <v>0</v>
      </c>
      <c r="K207" s="1">
        <f t="shared" si="675"/>
        <v>0</v>
      </c>
      <c r="L207" s="3">
        <f t="shared" si="676"/>
        <v>2023</v>
      </c>
      <c r="M207" s="1">
        <f t="shared" si="677"/>
        <v>4</v>
      </c>
      <c r="N207" s="1">
        <f t="shared" si="678"/>
        <v>20</v>
      </c>
      <c r="O207" s="1">
        <f t="shared" si="679"/>
        <v>12</v>
      </c>
      <c r="P207" s="1">
        <f t="shared" si="680"/>
        <v>19</v>
      </c>
      <c r="Q207" s="2">
        <f t="shared" si="681"/>
        <v>50</v>
      </c>
      <c r="R207" s="100">
        <f t="shared" si="687"/>
        <v>7</v>
      </c>
      <c r="S207" s="100">
        <f t="shared" si="688"/>
        <v>2</v>
      </c>
      <c r="T207" s="100">
        <f t="shared" si="689"/>
        <v>2004</v>
      </c>
      <c r="U207" s="100">
        <f t="shared" si="690"/>
        <v>3</v>
      </c>
      <c r="V207" s="100">
        <f t="shared" si="693"/>
        <v>18</v>
      </c>
      <c r="W207" s="100">
        <f t="shared" si="691"/>
        <v>1</v>
      </c>
      <c r="X207" s="99">
        <f t="shared" si="692"/>
        <v>1</v>
      </c>
      <c r="Y207" s="101">
        <f>IF('Raw_Data_pt1.2'!BI54="","",IF('Raw_Data_pt1.2'!BI54 = "Best",1,IF('Raw_Data_pt1.2'!BI54 = "Min",2,IF('Raw_Data_pt1.2'!BI54 = "Max",3,0))))</f>
        <v>3</v>
      </c>
      <c r="Z207" s="100"/>
      <c r="AA207" s="100"/>
      <c r="AB207" s="100"/>
      <c r="AC207" s="99"/>
      <c r="AD207" s="100"/>
      <c r="AE207" s="99"/>
      <c r="AF207" s="100"/>
      <c r="AG207" s="100"/>
      <c r="AH207" s="100"/>
      <c r="AI207" s="99"/>
      <c r="AJ207" s="100"/>
      <c r="AK207" s="99"/>
      <c r="AL207" s="100"/>
      <c r="AM207" s="100"/>
      <c r="AN207" s="100"/>
      <c r="AO207" s="99"/>
      <c r="AP207" s="100"/>
      <c r="AQ207" s="100"/>
      <c r="AR207" s="102">
        <f>IF('Raw_Data_pt1.2'!AL54 = "","", 'Raw_Data_pt1.2'!AL54)</f>
        <v>26</v>
      </c>
      <c r="AS207" s="99">
        <f>IF('Raw_Data_pt1.2'!AM54 = "","", 'Raw_Data_pt1.2'!AM54)</f>
        <v>128</v>
      </c>
      <c r="AT207" s="100">
        <f>IF('Raw_Data_pt1.2'!AU54="","",'Raw_Data_pt1.2'!AU54)</f>
        <v>11</v>
      </c>
      <c r="AU207" s="99">
        <f>IF('Raw_Data_pt1.2'!AV54="","",'Raw_Data_pt1.2'!AV54)</f>
        <v>128</v>
      </c>
      <c r="AV207" s="100">
        <f>IF('Raw_Data_pt1.2'!BD54="","",'Raw_Data_pt1.2'!BD54)</f>
        <v>24</v>
      </c>
      <c r="AW207" s="99">
        <f>IF('Raw_Data_pt1.2'!BE54="","",'Raw_Data_pt1.2'!BE54)</f>
        <v>128</v>
      </c>
      <c r="AX207" s="100">
        <f>IF('Raw_Data_pt1.2'!AP54="","",'Raw_Data_pt1.2'!AP54)</f>
        <v>816</v>
      </c>
      <c r="AY207" s="100">
        <f>IF('Raw_Data_pt1.2'!AY54="","",'Raw_Data_pt1.2'!AY54)</f>
        <v>546</v>
      </c>
      <c r="AZ207" s="100">
        <f>IF('Raw_Data_pt1.2'!BH54="","",'Raw_Data_pt1.2'!BH54)</f>
        <v>564</v>
      </c>
      <c r="BA207" s="100">
        <f t="shared" si="667"/>
        <v>0.203125</v>
      </c>
      <c r="BB207" s="100">
        <f t="shared" si="668"/>
        <v>8.59375E-2</v>
      </c>
      <c r="BC207" s="99">
        <f t="shared" si="669"/>
        <v>0.1875</v>
      </c>
    </row>
    <row r="208" spans="1:55" ht="15" customHeight="1">
      <c r="A208" s="99">
        <f t="shared" si="682"/>
        <v>35</v>
      </c>
      <c r="B208" s="127" t="str">
        <f t="shared" si="683"/>
        <v>BBN</v>
      </c>
      <c r="C208" s="100">
        <f t="shared" si="684"/>
        <v>0</v>
      </c>
      <c r="D208" s="99">
        <f t="shared" si="685"/>
        <v>1</v>
      </c>
      <c r="E208" s="101">
        <f t="shared" si="686"/>
        <v>1.2</v>
      </c>
      <c r="F208" s="3">
        <f t="shared" si="686"/>
        <v>0</v>
      </c>
      <c r="G208" s="1">
        <f t="shared" si="671"/>
        <v>0</v>
      </c>
      <c r="H208" s="1">
        <f t="shared" si="672"/>
        <v>0</v>
      </c>
      <c r="I208" s="1">
        <f t="shared" si="673"/>
        <v>0</v>
      </c>
      <c r="J208" s="1">
        <f t="shared" si="674"/>
        <v>0</v>
      </c>
      <c r="K208" s="1">
        <f t="shared" si="675"/>
        <v>0</v>
      </c>
      <c r="L208" s="3">
        <f t="shared" si="676"/>
        <v>2023</v>
      </c>
      <c r="M208" s="1">
        <f t="shared" si="677"/>
        <v>4</v>
      </c>
      <c r="N208" s="1">
        <f t="shared" si="678"/>
        <v>20</v>
      </c>
      <c r="O208" s="1">
        <f t="shared" si="679"/>
        <v>12</v>
      </c>
      <c r="P208" s="1">
        <f t="shared" si="680"/>
        <v>19</v>
      </c>
      <c r="Q208" s="2">
        <f t="shared" si="681"/>
        <v>50</v>
      </c>
      <c r="R208" s="100">
        <f t="shared" si="687"/>
        <v>7</v>
      </c>
      <c r="S208" s="100">
        <f t="shared" si="688"/>
        <v>2</v>
      </c>
      <c r="T208" s="100">
        <f t="shared" si="689"/>
        <v>2004</v>
      </c>
      <c r="U208" s="100">
        <f t="shared" si="690"/>
        <v>3</v>
      </c>
      <c r="V208" s="100">
        <f t="shared" si="693"/>
        <v>18</v>
      </c>
      <c r="W208" s="100">
        <f t="shared" si="691"/>
        <v>1</v>
      </c>
      <c r="X208" s="99">
        <f t="shared" si="692"/>
        <v>1</v>
      </c>
      <c r="Y208" s="101">
        <f>IF('Raw_Data_pt1.2'!BI55="","",IF('Raw_Data_pt1.2'!BI55 = "Best",1,IF('Raw_Data_pt1.2'!BI55 = "Min",2,IF('Raw_Data_pt1.2'!BI55 = "Max",3,0))))</f>
        <v>1</v>
      </c>
      <c r="Z208" s="100"/>
      <c r="AA208" s="100"/>
      <c r="AB208" s="100"/>
      <c r="AC208" s="99"/>
      <c r="AD208" s="100"/>
      <c r="AE208" s="99"/>
      <c r="AF208" s="100"/>
      <c r="AG208" s="100"/>
      <c r="AH208" s="100"/>
      <c r="AI208" s="99"/>
      <c r="AJ208" s="100"/>
      <c r="AK208" s="99"/>
      <c r="AL208" s="100"/>
      <c r="AM208" s="100"/>
      <c r="AN208" s="100"/>
      <c r="AO208" s="99"/>
      <c r="AP208" s="100"/>
      <c r="AQ208" s="100"/>
      <c r="AR208" s="102">
        <f>IF('Raw_Data_pt1.2'!AL55 = "","", 'Raw_Data_pt1.2'!AL55)</f>
        <v>39</v>
      </c>
      <c r="AS208" s="99">
        <f>IF('Raw_Data_pt1.2'!AM55 = "","", 'Raw_Data_pt1.2'!AM55)</f>
        <v>128</v>
      </c>
      <c r="AT208" s="100">
        <f>IF('Raw_Data_pt1.2'!AU55="","",'Raw_Data_pt1.2'!AU55)</f>
        <v>30</v>
      </c>
      <c r="AU208" s="99">
        <f>IF('Raw_Data_pt1.2'!AV55="","",'Raw_Data_pt1.2'!AV55)</f>
        <v>128</v>
      </c>
      <c r="AV208" s="100">
        <f>IF('Raw_Data_pt1.2'!BD55="","",'Raw_Data_pt1.2'!BD55)</f>
        <v>29</v>
      </c>
      <c r="AW208" s="99">
        <f>IF('Raw_Data_pt1.2'!BE55="","",'Raw_Data_pt1.2'!BE55)</f>
        <v>128</v>
      </c>
      <c r="AX208" s="100">
        <f>IF('Raw_Data_pt1.2'!AP55="","",'Raw_Data_pt1.2'!AP55)</f>
        <v>772</v>
      </c>
      <c r="AY208" s="100">
        <f>IF('Raw_Data_pt1.2'!AY55="","",'Raw_Data_pt1.2'!AY55)</f>
        <v>457</v>
      </c>
      <c r="AZ208" s="100">
        <f>IF('Raw_Data_pt1.2'!BH55="","",'Raw_Data_pt1.2'!BH55)</f>
        <v>657</v>
      </c>
      <c r="BA208" s="100">
        <f t="shared" si="667"/>
        <v>0.3046875</v>
      </c>
      <c r="BB208" s="100">
        <f t="shared" si="668"/>
        <v>0.234375</v>
      </c>
      <c r="BC208" s="99">
        <f t="shared" si="669"/>
        <v>0.2265625</v>
      </c>
    </row>
    <row r="209" spans="1:55" ht="15" customHeight="1">
      <c r="A209" s="99">
        <f t="shared" si="682"/>
        <v>35</v>
      </c>
      <c r="B209" s="127" t="str">
        <f t="shared" si="683"/>
        <v>BBN</v>
      </c>
      <c r="C209" s="100">
        <f t="shared" si="684"/>
        <v>0</v>
      </c>
      <c r="D209" s="99">
        <f t="shared" si="685"/>
        <v>1</v>
      </c>
      <c r="E209" s="101">
        <f t="shared" si="686"/>
        <v>1.2</v>
      </c>
      <c r="F209" s="3">
        <f t="shared" si="686"/>
        <v>0</v>
      </c>
      <c r="G209" s="1">
        <f t="shared" si="671"/>
        <v>0</v>
      </c>
      <c r="H209" s="1">
        <f t="shared" si="672"/>
        <v>0</v>
      </c>
      <c r="I209" s="1">
        <f t="shared" si="673"/>
        <v>0</v>
      </c>
      <c r="J209" s="1">
        <f t="shared" si="674"/>
        <v>0</v>
      </c>
      <c r="K209" s="1">
        <f t="shared" si="675"/>
        <v>0</v>
      </c>
      <c r="L209" s="3">
        <f t="shared" si="676"/>
        <v>2023</v>
      </c>
      <c r="M209" s="1">
        <f t="shared" si="677"/>
        <v>4</v>
      </c>
      <c r="N209" s="1">
        <f t="shared" si="678"/>
        <v>20</v>
      </c>
      <c r="O209" s="1">
        <f t="shared" si="679"/>
        <v>12</v>
      </c>
      <c r="P209" s="1">
        <f t="shared" si="680"/>
        <v>19</v>
      </c>
      <c r="Q209" s="2">
        <f t="shared" si="681"/>
        <v>50</v>
      </c>
      <c r="R209" s="100">
        <f t="shared" si="687"/>
        <v>7</v>
      </c>
      <c r="S209" s="100">
        <f t="shared" si="688"/>
        <v>2</v>
      </c>
      <c r="T209" s="100">
        <f t="shared" si="689"/>
        <v>2004</v>
      </c>
      <c r="U209" s="100">
        <f t="shared" si="690"/>
        <v>3</v>
      </c>
      <c r="V209" s="100">
        <f t="shared" si="693"/>
        <v>18</v>
      </c>
      <c r="W209" s="100">
        <f t="shared" si="691"/>
        <v>1</v>
      </c>
      <c r="X209" s="99">
        <f t="shared" si="692"/>
        <v>1</v>
      </c>
      <c r="Y209" s="101">
        <f>IF('Raw_Data_pt1.2'!BI56="","",IF('Raw_Data_pt1.2'!BI56 = "Best",1,IF('Raw_Data_pt1.2'!BI56 = "Min",2,IF('Raw_Data_pt1.2'!BI56 = "Max",3,0))))</f>
        <v>2</v>
      </c>
      <c r="Z209" s="100"/>
      <c r="AA209" s="100"/>
      <c r="AB209" s="100"/>
      <c r="AC209" s="99"/>
      <c r="AD209" s="100"/>
      <c r="AE209" s="99"/>
      <c r="AF209" s="100"/>
      <c r="AG209" s="100"/>
      <c r="AH209" s="100"/>
      <c r="AI209" s="99"/>
      <c r="AJ209" s="100"/>
      <c r="AK209" s="99"/>
      <c r="AL209" s="100"/>
      <c r="AM209" s="100"/>
      <c r="AN209" s="100"/>
      <c r="AO209" s="99"/>
      <c r="AP209" s="100"/>
      <c r="AQ209" s="100"/>
      <c r="AR209" s="102">
        <f>IF('Raw_Data_pt1.2'!AL56 = "","", 'Raw_Data_pt1.2'!AL56)</f>
        <v>49</v>
      </c>
      <c r="AS209" s="99">
        <f>IF('Raw_Data_pt1.2'!AM56 = "","", 'Raw_Data_pt1.2'!AM56)</f>
        <v>128</v>
      </c>
      <c r="AT209" s="100">
        <f>IF('Raw_Data_pt1.2'!AU56="","",'Raw_Data_pt1.2'!AU56)</f>
        <v>54</v>
      </c>
      <c r="AU209" s="99">
        <f>IF('Raw_Data_pt1.2'!AV56="","",'Raw_Data_pt1.2'!AV56)</f>
        <v>128</v>
      </c>
      <c r="AV209" s="100">
        <f>IF('Raw_Data_pt1.2'!BD56="","",'Raw_Data_pt1.2'!BD56)</f>
        <v>48</v>
      </c>
      <c r="AW209" s="99">
        <f>IF('Raw_Data_pt1.2'!BE56="","",'Raw_Data_pt1.2'!BE56)</f>
        <v>128</v>
      </c>
      <c r="AX209" s="100">
        <f>IF('Raw_Data_pt1.2'!AP56="","",'Raw_Data_pt1.2'!AP56)</f>
        <v>810</v>
      </c>
      <c r="AY209" s="100">
        <f>IF('Raw_Data_pt1.2'!AY56="","",'Raw_Data_pt1.2'!AY56)</f>
        <v>553</v>
      </c>
      <c r="AZ209" s="100">
        <f>IF('Raw_Data_pt1.2'!BH56="","",'Raw_Data_pt1.2'!BH56)</f>
        <v>949</v>
      </c>
      <c r="BA209" s="100">
        <f t="shared" si="667"/>
        <v>0.3828125</v>
      </c>
      <c r="BB209" s="100">
        <f t="shared" si="668"/>
        <v>0.421875</v>
      </c>
      <c r="BC209" s="99">
        <f t="shared" si="669"/>
        <v>0.375</v>
      </c>
    </row>
    <row r="210" spans="1:55" ht="15" customHeight="1">
      <c r="A210" s="99">
        <f t="shared" si="682"/>
        <v>35</v>
      </c>
      <c r="B210" s="127" t="str">
        <f t="shared" si="683"/>
        <v>BBN</v>
      </c>
      <c r="C210" s="100">
        <f t="shared" si="684"/>
        <v>0</v>
      </c>
      <c r="D210" s="99">
        <f t="shared" si="685"/>
        <v>1</v>
      </c>
      <c r="E210" s="101">
        <f t="shared" si="686"/>
        <v>1.2</v>
      </c>
      <c r="F210" s="3">
        <f t="shared" si="686"/>
        <v>0</v>
      </c>
      <c r="G210" s="1">
        <f t="shared" si="671"/>
        <v>0</v>
      </c>
      <c r="H210" s="1">
        <f t="shared" si="672"/>
        <v>0</v>
      </c>
      <c r="I210" s="1">
        <f t="shared" si="673"/>
        <v>0</v>
      </c>
      <c r="J210" s="1">
        <f t="shared" si="674"/>
        <v>0</v>
      </c>
      <c r="K210" s="1">
        <f t="shared" si="675"/>
        <v>0</v>
      </c>
      <c r="L210" s="3">
        <f t="shared" si="676"/>
        <v>2023</v>
      </c>
      <c r="M210" s="1">
        <f t="shared" si="677"/>
        <v>4</v>
      </c>
      <c r="N210" s="1">
        <f t="shared" si="678"/>
        <v>20</v>
      </c>
      <c r="O210" s="1">
        <f t="shared" si="679"/>
        <v>12</v>
      </c>
      <c r="P210" s="1">
        <f t="shared" si="680"/>
        <v>19</v>
      </c>
      <c r="Q210" s="2">
        <f t="shared" si="681"/>
        <v>50</v>
      </c>
      <c r="R210" s="100">
        <f t="shared" si="687"/>
        <v>7</v>
      </c>
      <c r="S210" s="100">
        <f t="shared" si="688"/>
        <v>2</v>
      </c>
      <c r="T210" s="100">
        <f t="shared" si="689"/>
        <v>2004</v>
      </c>
      <c r="U210" s="100">
        <f t="shared" si="690"/>
        <v>3</v>
      </c>
      <c r="V210" s="100">
        <f t="shared" si="693"/>
        <v>18</v>
      </c>
      <c r="W210" s="100">
        <f t="shared" si="691"/>
        <v>1</v>
      </c>
      <c r="X210" s="99">
        <f t="shared" si="692"/>
        <v>1</v>
      </c>
      <c r="Y210" s="101">
        <f>IF('Raw_Data_pt1.2'!BI57="","",IF('Raw_Data_pt1.2'!BI57 = "Best",1,IF('Raw_Data_pt1.2'!BI57 = "Min",2,IF('Raw_Data_pt1.2'!BI57 = "Max",3,0))))</f>
        <v>3</v>
      </c>
      <c r="Z210" s="100"/>
      <c r="AA210" s="100"/>
      <c r="AB210" s="100"/>
      <c r="AC210" s="99"/>
      <c r="AD210" s="100"/>
      <c r="AE210" s="99"/>
      <c r="AF210" s="100"/>
      <c r="AG210" s="100"/>
      <c r="AH210" s="100"/>
      <c r="AI210" s="99"/>
      <c r="AJ210" s="100"/>
      <c r="AK210" s="99"/>
      <c r="AL210" s="100"/>
      <c r="AM210" s="100"/>
      <c r="AN210" s="100"/>
      <c r="AO210" s="99"/>
      <c r="AP210" s="100"/>
      <c r="AQ210" s="100"/>
      <c r="AR210" s="102">
        <f>IF('Raw_Data_pt1.2'!AL57 = "","", 'Raw_Data_pt1.2'!AL57)</f>
        <v>22</v>
      </c>
      <c r="AS210" s="99">
        <f>IF('Raw_Data_pt1.2'!AM57 = "","", 'Raw_Data_pt1.2'!AM57)</f>
        <v>128</v>
      </c>
      <c r="AT210" s="100">
        <f>IF('Raw_Data_pt1.2'!AU57="","",'Raw_Data_pt1.2'!AU57)</f>
        <v>16</v>
      </c>
      <c r="AU210" s="99">
        <f>IF('Raw_Data_pt1.2'!AV57="","",'Raw_Data_pt1.2'!AV57)</f>
        <v>128</v>
      </c>
      <c r="AV210" s="100">
        <f>IF('Raw_Data_pt1.2'!BD57="","",'Raw_Data_pt1.2'!BD57)</f>
        <v>21</v>
      </c>
      <c r="AW210" s="99">
        <f>IF('Raw_Data_pt1.2'!BE57="","",'Raw_Data_pt1.2'!BE57)</f>
        <v>128</v>
      </c>
      <c r="AX210" s="100">
        <f>IF('Raw_Data_pt1.2'!AP57="","",'Raw_Data_pt1.2'!AP57)</f>
        <v>710</v>
      </c>
      <c r="AY210" s="100">
        <f>IF('Raw_Data_pt1.2'!AY57="","",'Raw_Data_pt1.2'!AY57)</f>
        <v>443</v>
      </c>
      <c r="AZ210" s="100">
        <f>IF('Raw_Data_pt1.2'!BH57="","",'Raw_Data_pt1.2'!BH57)</f>
        <v>551</v>
      </c>
      <c r="BA210" s="100">
        <f t="shared" si="667"/>
        <v>0.171875</v>
      </c>
      <c r="BB210" s="100">
        <f t="shared" si="668"/>
        <v>0.125</v>
      </c>
      <c r="BC210" s="99">
        <f t="shared" si="669"/>
        <v>0.1640625</v>
      </c>
    </row>
    <row r="211" spans="1:55" ht="15" customHeight="1">
      <c r="A211" s="99">
        <f t="shared" si="682"/>
        <v>35</v>
      </c>
      <c r="B211" s="127" t="str">
        <f t="shared" si="683"/>
        <v>BBN</v>
      </c>
      <c r="C211" s="100">
        <f t="shared" si="684"/>
        <v>0</v>
      </c>
      <c r="D211" s="99">
        <f t="shared" si="685"/>
        <v>1</v>
      </c>
      <c r="E211" s="101">
        <f t="shared" si="686"/>
        <v>1.2</v>
      </c>
      <c r="F211" s="3">
        <f t="shared" si="686"/>
        <v>0</v>
      </c>
      <c r="G211" s="1">
        <f t="shared" si="671"/>
        <v>0</v>
      </c>
      <c r="H211" s="1">
        <f t="shared" si="672"/>
        <v>0</v>
      </c>
      <c r="I211" s="1">
        <f t="shared" si="673"/>
        <v>0</v>
      </c>
      <c r="J211" s="1">
        <f t="shared" si="674"/>
        <v>0</v>
      </c>
      <c r="K211" s="1">
        <f t="shared" si="675"/>
        <v>0</v>
      </c>
      <c r="L211" s="3">
        <f t="shared" si="676"/>
        <v>2023</v>
      </c>
      <c r="M211" s="1">
        <f t="shared" si="677"/>
        <v>4</v>
      </c>
      <c r="N211" s="1">
        <f t="shared" si="678"/>
        <v>20</v>
      </c>
      <c r="O211" s="1">
        <f t="shared" si="679"/>
        <v>12</v>
      </c>
      <c r="P211" s="1">
        <f t="shared" si="680"/>
        <v>19</v>
      </c>
      <c r="Q211" s="2">
        <f t="shared" si="681"/>
        <v>50</v>
      </c>
      <c r="R211" s="100">
        <f t="shared" si="687"/>
        <v>7</v>
      </c>
      <c r="S211" s="100">
        <f t="shared" si="688"/>
        <v>2</v>
      </c>
      <c r="T211" s="100">
        <f t="shared" si="689"/>
        <v>2004</v>
      </c>
      <c r="U211" s="100">
        <f t="shared" si="690"/>
        <v>3</v>
      </c>
      <c r="V211" s="100">
        <f t="shared" si="693"/>
        <v>18</v>
      </c>
      <c r="W211" s="100">
        <f t="shared" si="691"/>
        <v>1</v>
      </c>
      <c r="X211" s="99">
        <f t="shared" si="692"/>
        <v>1</v>
      </c>
      <c r="Y211" s="101">
        <f>IF('Raw_Data_pt1.2'!BI58="","",IF('Raw_Data_pt1.2'!BI58 = "Best",1,IF('Raw_Data_pt1.2'!BI58 = "Min",2,IF('Raw_Data_pt1.2'!BI58 = "Max",3,0))))</f>
        <v>1</v>
      </c>
      <c r="Z211" s="100"/>
      <c r="AA211" s="100"/>
      <c r="AB211" s="100"/>
      <c r="AC211" s="99"/>
      <c r="AD211" s="100"/>
      <c r="AE211" s="99"/>
      <c r="AF211" s="100"/>
      <c r="AG211" s="100"/>
      <c r="AH211" s="100"/>
      <c r="AI211" s="99"/>
      <c r="AJ211" s="100"/>
      <c r="AK211" s="99"/>
      <c r="AL211" s="100"/>
      <c r="AM211" s="100"/>
      <c r="AN211" s="100"/>
      <c r="AO211" s="99"/>
      <c r="AP211" s="100"/>
      <c r="AQ211" s="100"/>
      <c r="AR211" s="102">
        <f>IF('Raw_Data_pt1.2'!AL58 = "","", 'Raw_Data_pt1.2'!AL58)</f>
        <v>29</v>
      </c>
      <c r="AS211" s="99">
        <f>IF('Raw_Data_pt1.2'!AM58 = "","", 'Raw_Data_pt1.2'!AM58)</f>
        <v>128</v>
      </c>
      <c r="AT211" s="100">
        <f>IF('Raw_Data_pt1.2'!AU58="","",'Raw_Data_pt1.2'!AU58)</f>
        <v>23</v>
      </c>
      <c r="AU211" s="99">
        <f>IF('Raw_Data_pt1.2'!AV58="","",'Raw_Data_pt1.2'!AV58)</f>
        <v>128</v>
      </c>
      <c r="AV211" s="100">
        <f>IF('Raw_Data_pt1.2'!BD58="","",'Raw_Data_pt1.2'!BD58)</f>
        <v>31</v>
      </c>
      <c r="AW211" s="99">
        <f>IF('Raw_Data_pt1.2'!BE58="","",'Raw_Data_pt1.2'!BE58)</f>
        <v>128</v>
      </c>
      <c r="AX211" s="100">
        <f>IF('Raw_Data_pt1.2'!AP58="","",'Raw_Data_pt1.2'!AP58)</f>
        <v>897</v>
      </c>
      <c r="AY211" s="100">
        <f>IF('Raw_Data_pt1.2'!AY58="","",'Raw_Data_pt1.2'!AY58)</f>
        <v>482</v>
      </c>
      <c r="AZ211" s="100">
        <f>IF('Raw_Data_pt1.2'!BH58="","",'Raw_Data_pt1.2'!BH58)</f>
        <v>907</v>
      </c>
      <c r="BA211" s="100">
        <f t="shared" si="667"/>
        <v>0.2265625</v>
      </c>
      <c r="BB211" s="100">
        <f t="shared" si="668"/>
        <v>0.1796875</v>
      </c>
      <c r="BC211" s="99">
        <f t="shared" si="669"/>
        <v>0.2421875</v>
      </c>
    </row>
    <row r="212" spans="1:55" ht="15" customHeight="1">
      <c r="A212" s="99">
        <f t="shared" si="682"/>
        <v>35</v>
      </c>
      <c r="B212" s="127" t="str">
        <f t="shared" si="683"/>
        <v>BBN</v>
      </c>
      <c r="C212" s="100">
        <f t="shared" si="684"/>
        <v>0</v>
      </c>
      <c r="D212" s="99">
        <f t="shared" si="685"/>
        <v>1</v>
      </c>
      <c r="E212" s="101">
        <f t="shared" si="686"/>
        <v>1.2</v>
      </c>
      <c r="F212" s="3">
        <f t="shared" si="686"/>
        <v>0</v>
      </c>
      <c r="G212" s="1">
        <f t="shared" si="671"/>
        <v>0</v>
      </c>
      <c r="H212" s="1">
        <f t="shared" si="672"/>
        <v>0</v>
      </c>
      <c r="I212" s="1">
        <f t="shared" si="673"/>
        <v>0</v>
      </c>
      <c r="J212" s="1">
        <f t="shared" si="674"/>
        <v>0</v>
      </c>
      <c r="K212" s="1">
        <f t="shared" si="675"/>
        <v>0</v>
      </c>
      <c r="L212" s="3">
        <f t="shared" si="676"/>
        <v>2023</v>
      </c>
      <c r="M212" s="1">
        <f t="shared" si="677"/>
        <v>4</v>
      </c>
      <c r="N212" s="1">
        <f t="shared" si="678"/>
        <v>20</v>
      </c>
      <c r="O212" s="1">
        <f t="shared" si="679"/>
        <v>12</v>
      </c>
      <c r="P212" s="1">
        <f t="shared" si="680"/>
        <v>19</v>
      </c>
      <c r="Q212" s="2">
        <f t="shared" si="681"/>
        <v>50</v>
      </c>
      <c r="R212" s="100">
        <f t="shared" si="687"/>
        <v>7</v>
      </c>
      <c r="S212" s="100">
        <f t="shared" si="688"/>
        <v>2</v>
      </c>
      <c r="T212" s="100">
        <f t="shared" si="689"/>
        <v>2004</v>
      </c>
      <c r="U212" s="100">
        <f t="shared" si="690"/>
        <v>3</v>
      </c>
      <c r="V212" s="100">
        <f t="shared" si="693"/>
        <v>18</v>
      </c>
      <c r="W212" s="100">
        <f t="shared" si="691"/>
        <v>1</v>
      </c>
      <c r="X212" s="99">
        <f t="shared" si="692"/>
        <v>1</v>
      </c>
      <c r="Y212" s="101">
        <f>IF('Raw_Data_pt1.2'!BI59="","",IF('Raw_Data_pt1.2'!BI59 = "Best",1,IF('Raw_Data_pt1.2'!BI59 = "Min",2,IF('Raw_Data_pt1.2'!BI59 = "Max",3,0))))</f>
        <v>2</v>
      </c>
      <c r="Z212" s="100"/>
      <c r="AA212" s="100"/>
      <c r="AB212" s="100"/>
      <c r="AC212" s="99"/>
      <c r="AD212" s="100"/>
      <c r="AE212" s="99"/>
      <c r="AF212" s="100"/>
      <c r="AG212" s="100"/>
      <c r="AH212" s="100"/>
      <c r="AI212" s="99"/>
      <c r="AJ212" s="100"/>
      <c r="AK212" s="99"/>
      <c r="AL212" s="100"/>
      <c r="AM212" s="100"/>
      <c r="AN212" s="100"/>
      <c r="AO212" s="99"/>
      <c r="AP212" s="100"/>
      <c r="AQ212" s="100"/>
      <c r="AR212" s="102">
        <f>IF('Raw_Data_pt1.2'!AL59 = "","", 'Raw_Data_pt1.2'!AL59)</f>
        <v>53</v>
      </c>
      <c r="AS212" s="99">
        <f>IF('Raw_Data_pt1.2'!AM59 = "","", 'Raw_Data_pt1.2'!AM59)</f>
        <v>128</v>
      </c>
      <c r="AT212" s="100">
        <f>IF('Raw_Data_pt1.2'!AU59="","",'Raw_Data_pt1.2'!AU59)</f>
        <v>50</v>
      </c>
      <c r="AU212" s="99">
        <f>IF('Raw_Data_pt1.2'!AV59="","",'Raw_Data_pt1.2'!AV59)</f>
        <v>128</v>
      </c>
      <c r="AV212" s="100">
        <f>IF('Raw_Data_pt1.2'!BD59="","",'Raw_Data_pt1.2'!BD59)</f>
        <v>48</v>
      </c>
      <c r="AW212" s="99">
        <f>IF('Raw_Data_pt1.2'!BE59="","",'Raw_Data_pt1.2'!BE59)</f>
        <v>128</v>
      </c>
      <c r="AX212" s="100">
        <f>IF('Raw_Data_pt1.2'!AP59="","",'Raw_Data_pt1.2'!AP59)</f>
        <v>941</v>
      </c>
      <c r="AY212" s="100">
        <f>IF('Raw_Data_pt1.2'!AY59="","",'Raw_Data_pt1.2'!AY59)</f>
        <v>594</v>
      </c>
      <c r="AZ212" s="100">
        <f>IF('Raw_Data_pt1.2'!BH59="","",'Raw_Data_pt1.2'!BH59)</f>
        <v>1022</v>
      </c>
      <c r="BA212" s="100">
        <f t="shared" si="667"/>
        <v>0.4140625</v>
      </c>
      <c r="BB212" s="100">
        <f t="shared" si="668"/>
        <v>0.390625</v>
      </c>
      <c r="BC212" s="99">
        <f t="shared" si="669"/>
        <v>0.375</v>
      </c>
    </row>
    <row r="213" spans="1:55" ht="15" customHeight="1">
      <c r="A213" s="99">
        <f t="shared" si="682"/>
        <v>35</v>
      </c>
      <c r="B213" s="127" t="str">
        <f t="shared" si="683"/>
        <v>BBN</v>
      </c>
      <c r="C213" s="100">
        <f t="shared" si="684"/>
        <v>0</v>
      </c>
      <c r="D213" s="99">
        <f t="shared" si="685"/>
        <v>1</v>
      </c>
      <c r="E213" s="101">
        <f t="shared" si="686"/>
        <v>1.2</v>
      </c>
      <c r="F213" s="3">
        <f t="shared" si="686"/>
        <v>0</v>
      </c>
      <c r="G213" s="1">
        <f t="shared" si="671"/>
        <v>0</v>
      </c>
      <c r="H213" s="1">
        <f t="shared" si="672"/>
        <v>0</v>
      </c>
      <c r="I213" s="1">
        <f t="shared" si="673"/>
        <v>0</v>
      </c>
      <c r="J213" s="1">
        <f t="shared" si="674"/>
        <v>0</v>
      </c>
      <c r="K213" s="1">
        <f t="shared" si="675"/>
        <v>0</v>
      </c>
      <c r="L213" s="3">
        <f t="shared" si="676"/>
        <v>2023</v>
      </c>
      <c r="M213" s="1">
        <f t="shared" si="677"/>
        <v>4</v>
      </c>
      <c r="N213" s="1">
        <f t="shared" si="678"/>
        <v>20</v>
      </c>
      <c r="O213" s="1">
        <f t="shared" si="679"/>
        <v>12</v>
      </c>
      <c r="P213" s="1">
        <f t="shared" si="680"/>
        <v>19</v>
      </c>
      <c r="Q213" s="2">
        <f t="shared" si="681"/>
        <v>50</v>
      </c>
      <c r="R213" s="100">
        <f t="shared" si="687"/>
        <v>7</v>
      </c>
      <c r="S213" s="100">
        <f t="shared" si="688"/>
        <v>2</v>
      </c>
      <c r="T213" s="100">
        <f t="shared" si="689"/>
        <v>2004</v>
      </c>
      <c r="U213" s="100">
        <f t="shared" si="690"/>
        <v>3</v>
      </c>
      <c r="V213" s="100">
        <f t="shared" si="693"/>
        <v>18</v>
      </c>
      <c r="W213" s="100">
        <f t="shared" si="691"/>
        <v>1</v>
      </c>
      <c r="X213" s="99">
        <f t="shared" si="692"/>
        <v>1</v>
      </c>
      <c r="Y213" s="101">
        <f>IF('Raw_Data_pt1.2'!BI60="","",IF('Raw_Data_pt1.2'!BI60 = "Best",1,IF('Raw_Data_pt1.2'!BI60 = "Min",2,IF('Raw_Data_pt1.2'!BI60 = "Max",3,0))))</f>
        <v>3</v>
      </c>
      <c r="Z213" s="100"/>
      <c r="AA213" s="100"/>
      <c r="AB213" s="100"/>
      <c r="AC213" s="99"/>
      <c r="AD213" s="100"/>
      <c r="AE213" s="99"/>
      <c r="AF213" s="100"/>
      <c r="AG213" s="100"/>
      <c r="AH213" s="100"/>
      <c r="AI213" s="99"/>
      <c r="AJ213" s="100"/>
      <c r="AK213" s="99"/>
      <c r="AL213" s="100"/>
      <c r="AM213" s="100"/>
      <c r="AN213" s="100"/>
      <c r="AO213" s="99"/>
      <c r="AP213" s="100"/>
      <c r="AQ213" s="100"/>
      <c r="AR213" s="102">
        <f>IF('Raw_Data_pt1.2'!AL60 = "","", 'Raw_Data_pt1.2'!AL60)</f>
        <v>17</v>
      </c>
      <c r="AS213" s="99">
        <f>IF('Raw_Data_pt1.2'!AM60 = "","", 'Raw_Data_pt1.2'!AM60)</f>
        <v>128</v>
      </c>
      <c r="AT213" s="100">
        <f>IF('Raw_Data_pt1.2'!AU60="","",'Raw_Data_pt1.2'!AU60)</f>
        <v>11</v>
      </c>
      <c r="AU213" s="99">
        <f>IF('Raw_Data_pt1.2'!AV60="","",'Raw_Data_pt1.2'!AV60)</f>
        <v>128</v>
      </c>
      <c r="AV213" s="100">
        <f>IF('Raw_Data_pt1.2'!BD60="","",'Raw_Data_pt1.2'!BD60)</f>
        <v>21</v>
      </c>
      <c r="AW213" s="99">
        <f>IF('Raw_Data_pt1.2'!BE60="","",'Raw_Data_pt1.2'!BE60)</f>
        <v>128</v>
      </c>
      <c r="AX213" s="100">
        <f>IF('Raw_Data_pt1.2'!AP60="","",'Raw_Data_pt1.2'!AP60)</f>
        <v>865</v>
      </c>
      <c r="AY213" s="100">
        <f>IF('Raw_Data_pt1.2'!AY60="","",'Raw_Data_pt1.2'!AY60)</f>
        <v>430</v>
      </c>
      <c r="AZ213" s="100">
        <f>IF('Raw_Data_pt1.2'!BH60="","",'Raw_Data_pt1.2'!BH60)</f>
        <v>465</v>
      </c>
      <c r="BA213" s="100">
        <f t="shared" si="667"/>
        <v>0.1328125</v>
      </c>
      <c r="BB213" s="100">
        <f t="shared" si="668"/>
        <v>8.59375E-2</v>
      </c>
      <c r="BC213" s="99">
        <f t="shared" si="669"/>
        <v>0.1640625</v>
      </c>
    </row>
    <row r="214" spans="1:55" ht="15" customHeight="1">
      <c r="A214" s="99">
        <f t="shared" si="682"/>
        <v>35</v>
      </c>
      <c r="B214" s="127" t="str">
        <f t="shared" si="683"/>
        <v>BBN</v>
      </c>
      <c r="C214" s="100">
        <f t="shared" si="684"/>
        <v>0</v>
      </c>
      <c r="D214" s="99">
        <f t="shared" si="685"/>
        <v>1</v>
      </c>
      <c r="E214" s="101">
        <f t="shared" si="686"/>
        <v>1.2</v>
      </c>
      <c r="F214" s="3">
        <f t="shared" si="686"/>
        <v>0</v>
      </c>
      <c r="G214" s="1">
        <f t="shared" si="671"/>
        <v>0</v>
      </c>
      <c r="H214" s="1">
        <f t="shared" si="672"/>
        <v>0</v>
      </c>
      <c r="I214" s="1">
        <f t="shared" si="673"/>
        <v>0</v>
      </c>
      <c r="J214" s="1">
        <f t="shared" si="674"/>
        <v>0</v>
      </c>
      <c r="K214" s="1">
        <f t="shared" si="675"/>
        <v>0</v>
      </c>
      <c r="L214" s="3">
        <f t="shared" si="676"/>
        <v>2023</v>
      </c>
      <c r="M214" s="1">
        <f t="shared" si="677"/>
        <v>4</v>
      </c>
      <c r="N214" s="1">
        <f t="shared" si="678"/>
        <v>20</v>
      </c>
      <c r="O214" s="1">
        <f t="shared" si="679"/>
        <v>12</v>
      </c>
      <c r="P214" s="1">
        <f t="shared" si="680"/>
        <v>19</v>
      </c>
      <c r="Q214" s="2">
        <f t="shared" si="681"/>
        <v>50</v>
      </c>
      <c r="R214" s="100">
        <f t="shared" si="687"/>
        <v>7</v>
      </c>
      <c r="S214" s="100">
        <f t="shared" si="688"/>
        <v>2</v>
      </c>
      <c r="T214" s="100">
        <f t="shared" si="689"/>
        <v>2004</v>
      </c>
      <c r="U214" s="100">
        <f t="shared" si="690"/>
        <v>3</v>
      </c>
      <c r="V214" s="100">
        <f t="shared" si="693"/>
        <v>18</v>
      </c>
      <c r="W214" s="100">
        <f t="shared" si="691"/>
        <v>1</v>
      </c>
      <c r="X214" s="99">
        <f t="shared" si="692"/>
        <v>1</v>
      </c>
      <c r="Y214" s="101">
        <f>IF('Raw_Data_pt1.2'!BI61="","",IF('Raw_Data_pt1.2'!BI61 = "Best",1,IF('Raw_Data_pt1.2'!BI61 = "Min",2,IF('Raw_Data_pt1.2'!BI61 = "Max",3,0))))</f>
        <v>1</v>
      </c>
      <c r="Z214" s="100"/>
      <c r="AA214" s="100"/>
      <c r="AB214" s="100"/>
      <c r="AC214" s="99"/>
      <c r="AD214" s="100"/>
      <c r="AE214" s="99"/>
      <c r="AF214" s="100"/>
      <c r="AG214" s="100"/>
      <c r="AH214" s="100"/>
      <c r="AI214" s="99"/>
      <c r="AJ214" s="100"/>
      <c r="AK214" s="99"/>
      <c r="AL214" s="100"/>
      <c r="AM214" s="100"/>
      <c r="AN214" s="100"/>
      <c r="AO214" s="99"/>
      <c r="AP214" s="100"/>
      <c r="AQ214" s="100"/>
      <c r="AR214" s="102">
        <f>IF('Raw_Data_pt1.2'!AL61 = "","", 'Raw_Data_pt1.2'!AL61)</f>
        <v>31</v>
      </c>
      <c r="AS214" s="99">
        <f>IF('Raw_Data_pt1.2'!AM61 = "","", 'Raw_Data_pt1.2'!AM61)</f>
        <v>128</v>
      </c>
      <c r="AT214" s="100">
        <f>IF('Raw_Data_pt1.2'!AU61="","",'Raw_Data_pt1.2'!AU61)</f>
        <v>24</v>
      </c>
      <c r="AU214" s="99">
        <f>IF('Raw_Data_pt1.2'!AV61="","",'Raw_Data_pt1.2'!AV61)</f>
        <v>128</v>
      </c>
      <c r="AV214" s="100">
        <f>IF('Raw_Data_pt1.2'!BD61="","",'Raw_Data_pt1.2'!BD61)</f>
        <v>29</v>
      </c>
      <c r="AW214" s="99">
        <f>IF('Raw_Data_pt1.2'!BE61="","",'Raw_Data_pt1.2'!BE61)</f>
        <v>128</v>
      </c>
      <c r="AX214" s="100">
        <f>IF('Raw_Data_pt1.2'!AP61="","",'Raw_Data_pt1.2'!AP61)</f>
        <v>1022</v>
      </c>
      <c r="AY214" s="100">
        <f>IF('Raw_Data_pt1.2'!AY61="","",'Raw_Data_pt1.2'!AY61)</f>
        <v>457</v>
      </c>
      <c r="AZ214" s="100">
        <f>IF('Raw_Data_pt1.2'!BH61="","",'Raw_Data_pt1.2'!BH61)</f>
        <v>607</v>
      </c>
      <c r="BA214" s="100">
        <f t="shared" si="667"/>
        <v>0.2421875</v>
      </c>
      <c r="BB214" s="100">
        <f t="shared" si="668"/>
        <v>0.1875</v>
      </c>
      <c r="BC214" s="99">
        <f t="shared" si="669"/>
        <v>0.2265625</v>
      </c>
    </row>
    <row r="215" spans="1:55" ht="15" customHeight="1">
      <c r="A215" s="99">
        <f t="shared" si="682"/>
        <v>35</v>
      </c>
      <c r="B215" s="127" t="str">
        <f t="shared" si="683"/>
        <v>BBN</v>
      </c>
      <c r="C215" s="100">
        <f t="shared" si="684"/>
        <v>0</v>
      </c>
      <c r="D215" s="99">
        <f t="shared" si="685"/>
        <v>1</v>
      </c>
      <c r="E215" s="101">
        <f t="shared" si="686"/>
        <v>1.2</v>
      </c>
      <c r="F215" s="3">
        <f t="shared" si="686"/>
        <v>0</v>
      </c>
      <c r="G215" s="1">
        <f t="shared" si="671"/>
        <v>0</v>
      </c>
      <c r="H215" s="1">
        <f t="shared" si="672"/>
        <v>0</v>
      </c>
      <c r="I215" s="1">
        <f t="shared" si="673"/>
        <v>0</v>
      </c>
      <c r="J215" s="1">
        <f t="shared" si="674"/>
        <v>0</v>
      </c>
      <c r="K215" s="1">
        <f t="shared" si="675"/>
        <v>0</v>
      </c>
      <c r="L215" s="3">
        <f t="shared" si="676"/>
        <v>2023</v>
      </c>
      <c r="M215" s="1">
        <f t="shared" si="677"/>
        <v>4</v>
      </c>
      <c r="N215" s="1">
        <f t="shared" si="678"/>
        <v>20</v>
      </c>
      <c r="O215" s="1">
        <f t="shared" si="679"/>
        <v>12</v>
      </c>
      <c r="P215" s="1">
        <f t="shared" si="680"/>
        <v>19</v>
      </c>
      <c r="Q215" s="2">
        <f t="shared" si="681"/>
        <v>50</v>
      </c>
      <c r="R215" s="100">
        <f t="shared" si="687"/>
        <v>7</v>
      </c>
      <c r="S215" s="100">
        <f t="shared" si="688"/>
        <v>2</v>
      </c>
      <c r="T215" s="100">
        <f t="shared" si="689"/>
        <v>2004</v>
      </c>
      <c r="U215" s="100">
        <f t="shared" si="690"/>
        <v>3</v>
      </c>
      <c r="V215" s="100">
        <f t="shared" si="693"/>
        <v>18</v>
      </c>
      <c r="W215" s="100">
        <f t="shared" si="691"/>
        <v>1</v>
      </c>
      <c r="X215" s="99">
        <f t="shared" si="692"/>
        <v>1</v>
      </c>
      <c r="Y215" s="101">
        <f>IF('Raw_Data_pt1.2'!BI62="","",IF('Raw_Data_pt1.2'!BI62 = "Best",1,IF('Raw_Data_pt1.2'!BI62 = "Min",2,IF('Raw_Data_pt1.2'!BI62 = "Max",3,0))))</f>
        <v>2</v>
      </c>
      <c r="Z215" s="100"/>
      <c r="AA215" s="100"/>
      <c r="AB215" s="100"/>
      <c r="AC215" s="99"/>
      <c r="AD215" s="100"/>
      <c r="AE215" s="99"/>
      <c r="AF215" s="100"/>
      <c r="AG215" s="100"/>
      <c r="AH215" s="100"/>
      <c r="AI215" s="99"/>
      <c r="AJ215" s="100"/>
      <c r="AK215" s="99"/>
      <c r="AL215" s="100"/>
      <c r="AM215" s="100"/>
      <c r="AN215" s="100"/>
      <c r="AO215" s="99"/>
      <c r="AP215" s="100"/>
      <c r="AQ215" s="100"/>
      <c r="AR215" s="102">
        <f>IF('Raw_Data_pt1.2'!AL62 = "","", 'Raw_Data_pt1.2'!AL62)</f>
        <v>56</v>
      </c>
      <c r="AS215" s="99">
        <f>IF('Raw_Data_pt1.2'!AM62 = "","", 'Raw_Data_pt1.2'!AM62)</f>
        <v>128</v>
      </c>
      <c r="AT215" s="100">
        <f>IF('Raw_Data_pt1.2'!AU62="","",'Raw_Data_pt1.2'!AU62)</f>
        <v>68</v>
      </c>
      <c r="AU215" s="99">
        <f>IF('Raw_Data_pt1.2'!AV62="","",'Raw_Data_pt1.2'!AV62)</f>
        <v>128</v>
      </c>
      <c r="AV215" s="100">
        <f>IF('Raw_Data_pt1.2'!BD62="","",'Raw_Data_pt1.2'!BD62)</f>
        <v>47</v>
      </c>
      <c r="AW215" s="99">
        <f>IF('Raw_Data_pt1.2'!BE62="","",'Raw_Data_pt1.2'!BE62)</f>
        <v>128</v>
      </c>
      <c r="AX215" s="100">
        <f>IF('Raw_Data_pt1.2'!AP62="","",'Raw_Data_pt1.2'!AP62)</f>
        <v>1022</v>
      </c>
      <c r="AY215" s="100">
        <f>IF('Raw_Data_pt1.2'!AY62="","",'Raw_Data_pt1.2'!AY62)</f>
        <v>583</v>
      </c>
      <c r="AZ215" s="100">
        <f>IF('Raw_Data_pt1.2'!BH62="","",'Raw_Data_pt1.2'!BH62)</f>
        <v>943</v>
      </c>
      <c r="BA215" s="100">
        <f t="shared" si="667"/>
        <v>0.4375</v>
      </c>
      <c r="BB215" s="100">
        <f t="shared" si="668"/>
        <v>0.53125</v>
      </c>
      <c r="BC215" s="99">
        <f t="shared" si="669"/>
        <v>0.3671875</v>
      </c>
    </row>
    <row r="216" spans="1:55" s="92" customFormat="1" ht="15" customHeight="1">
      <c r="A216" s="95">
        <f t="shared" si="682"/>
        <v>35</v>
      </c>
      <c r="B216" s="126" t="str">
        <f t="shared" si="683"/>
        <v>BBN</v>
      </c>
      <c r="C216" s="96">
        <f t="shared" si="684"/>
        <v>0</v>
      </c>
      <c r="D216" s="95">
        <f t="shared" si="685"/>
        <v>1</v>
      </c>
      <c r="E216" s="97">
        <f t="shared" si="686"/>
        <v>1.2</v>
      </c>
      <c r="F216" s="6">
        <f t="shared" si="686"/>
        <v>0</v>
      </c>
      <c r="G216" s="5">
        <f t="shared" si="671"/>
        <v>0</v>
      </c>
      <c r="H216" s="5">
        <f t="shared" si="672"/>
        <v>0</v>
      </c>
      <c r="I216" s="5">
        <f t="shared" si="673"/>
        <v>0</v>
      </c>
      <c r="J216" s="5">
        <f t="shared" si="674"/>
        <v>0</v>
      </c>
      <c r="K216" s="5">
        <f t="shared" si="675"/>
        <v>0</v>
      </c>
      <c r="L216" s="6">
        <f t="shared" si="676"/>
        <v>2023</v>
      </c>
      <c r="M216" s="5">
        <f t="shared" si="677"/>
        <v>4</v>
      </c>
      <c r="N216" s="5">
        <f t="shared" si="678"/>
        <v>20</v>
      </c>
      <c r="O216" s="5">
        <f t="shared" si="679"/>
        <v>12</v>
      </c>
      <c r="P216" s="5">
        <f t="shared" si="680"/>
        <v>19</v>
      </c>
      <c r="Q216" s="4">
        <f t="shared" si="681"/>
        <v>50</v>
      </c>
      <c r="R216" s="96">
        <f t="shared" si="687"/>
        <v>7</v>
      </c>
      <c r="S216" s="96">
        <f t="shared" si="688"/>
        <v>2</v>
      </c>
      <c r="T216" s="96">
        <f t="shared" si="689"/>
        <v>2004</v>
      </c>
      <c r="U216" s="96">
        <f t="shared" si="690"/>
        <v>3</v>
      </c>
      <c r="V216" s="125">
        <f t="shared" si="693"/>
        <v>18</v>
      </c>
      <c r="W216" s="96">
        <f t="shared" si="691"/>
        <v>1</v>
      </c>
      <c r="X216" s="95">
        <f t="shared" si="692"/>
        <v>1</v>
      </c>
      <c r="Y216" s="97">
        <f>IF('Raw_Data_pt1.2'!BI63="","",IF('Raw_Data_pt1.2'!BI63 = "Best",1,IF('Raw_Data_pt1.2'!BI63 = "Min",2,IF('Raw_Data_pt1.2'!BI63 = "Max",3,0))))</f>
        <v>3</v>
      </c>
      <c r="Z216" s="96"/>
      <c r="AA216" s="96"/>
      <c r="AB216" s="96"/>
      <c r="AC216" s="95"/>
      <c r="AD216" s="96"/>
      <c r="AE216" s="95"/>
      <c r="AF216" s="96"/>
      <c r="AG216" s="96"/>
      <c r="AH216" s="96"/>
      <c r="AI216" s="95"/>
      <c r="AJ216" s="96"/>
      <c r="AK216" s="95"/>
      <c r="AL216" s="96"/>
      <c r="AM216" s="96"/>
      <c r="AN216" s="96"/>
      <c r="AO216" s="95"/>
      <c r="AP216" s="96"/>
      <c r="AQ216" s="96"/>
      <c r="AR216" s="98">
        <f>IF('Raw_Data_pt1.2'!AL63 = "","", 'Raw_Data_pt1.2'!AL63)</f>
        <v>30</v>
      </c>
      <c r="AS216" s="95">
        <f>IF('Raw_Data_pt1.2'!AM63 = "","", 'Raw_Data_pt1.2'!AM63)</f>
        <v>128</v>
      </c>
      <c r="AT216" s="96">
        <f>IF('Raw_Data_pt1.2'!AU63="","",'Raw_Data_pt1.2'!AU63)</f>
        <v>11</v>
      </c>
      <c r="AU216" s="95">
        <f>IF('Raw_Data_pt1.2'!AV63="","",'Raw_Data_pt1.2'!AV63)</f>
        <v>128</v>
      </c>
      <c r="AV216" s="96">
        <f>IF('Raw_Data_pt1.2'!BD63="","",'Raw_Data_pt1.2'!BD63)</f>
        <v>19</v>
      </c>
      <c r="AW216" s="95">
        <f>IF('Raw_Data_pt1.2'!BE63="","",'Raw_Data_pt1.2'!BE63)</f>
        <v>128</v>
      </c>
      <c r="AX216" s="96">
        <f>IF('Raw_Data_pt1.2'!AP63="","",'Raw_Data_pt1.2'!AP63)</f>
        <v>978</v>
      </c>
      <c r="AY216" s="96">
        <f>IF('Raw_Data_pt1.2'!AY63="","",'Raw_Data_pt1.2'!AY63)</f>
        <v>397</v>
      </c>
      <c r="AZ216" s="96">
        <f>IF('Raw_Data_pt1.2'!BH63="","",'Raw_Data_pt1.2'!BH63)</f>
        <v>525</v>
      </c>
      <c r="BA216" s="96">
        <f t="shared" si="667"/>
        <v>0.234375</v>
      </c>
      <c r="BB216" s="96">
        <f t="shared" si="668"/>
        <v>8.59375E-2</v>
      </c>
      <c r="BC216" s="95">
        <f t="shared" si="669"/>
        <v>0.1484375</v>
      </c>
    </row>
    <row r="217" spans="1:55" ht="15" customHeight="1">
      <c r="A217" s="99">
        <f>'Raw_Data_pt1.2'!A64</f>
        <v>36</v>
      </c>
      <c r="B217" s="127" t="str">
        <f>'Raw_Data_pt1.2'!B64</f>
        <v>BBP</v>
      </c>
      <c r="C217" s="100">
        <v>0</v>
      </c>
      <c r="D217" s="99">
        <v>1</v>
      </c>
      <c r="E217" s="101">
        <v>1.2</v>
      </c>
      <c r="F217" s="69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69">
        <f>'Raw_Data_pt1.2'!F64</f>
        <v>2023</v>
      </c>
      <c r="M217" s="26">
        <f>'Raw_Data_pt1.2'!G64</f>
        <v>5</v>
      </c>
      <c r="N217" s="26">
        <f>'Raw_Data_pt1.2'!H64</f>
        <v>10</v>
      </c>
      <c r="O217" s="26">
        <f>'Raw_Data_pt1.2'!I64</f>
        <v>10</v>
      </c>
      <c r="P217" s="26">
        <f>'Raw_Data_pt1.2'!J64</f>
        <v>10</v>
      </c>
      <c r="Q217" s="25">
        <f>'Raw_Data_pt1.2'!K64</f>
        <v>39</v>
      </c>
      <c r="R217" s="100">
        <f>'Raw_Data_pt1.2'!L64</f>
        <v>9</v>
      </c>
      <c r="S217" s="100">
        <f>IF(R217 = "",0, VLOOKUP(R217, Key!$A$23:$D$35, 4, FALSE))</f>
        <v>3</v>
      </c>
      <c r="T217" s="100">
        <f>'Raw_Data_pt1.2'!M64</f>
        <v>2003</v>
      </c>
      <c r="U217" s="100">
        <f>IF('Raw_Data_pt1.2'!O64 = "", 0, IF('Raw_Data_pt1.2'!O64 = "F", 1, IF('Raw_Data_pt1.2'!O64 = "M", 2, 3)))</f>
        <v>1</v>
      </c>
      <c r="V217" s="100">
        <f>IF(L217=0,0,IF(M217&gt;R217,L217-T217,L217-T217-1))</f>
        <v>19</v>
      </c>
      <c r="W217" s="100">
        <f>IF('Raw_Data_pt1.2'!S64 = "", 0, VLOOKUP('Raw_Data_pt1.2'!S64, Key!$A$2:$C$20, 3, TRUE))</f>
        <v>1</v>
      </c>
      <c r="X217" s="99">
        <f>IF('Raw_Data_pt1.2'!U64 = "", 0, IF('Raw_Data_pt1.2'!U64 = "P", 1, 0))</f>
        <v>1</v>
      </c>
      <c r="Y217" s="101">
        <f>IF('Raw_Data_pt1.2'!BI64="","",IF('Raw_Data_pt1.2'!BI64 = "Best",1,IF('Raw_Data_pt1.2'!BI64 = "Min",2,IF('Raw_Data_pt1.2'!BI64 = "Max",3,0))))</f>
        <v>1</v>
      </c>
      <c r="Z217" s="100"/>
      <c r="AA217" s="100"/>
      <c r="AB217" s="100"/>
      <c r="AC217" s="99"/>
      <c r="AD217" s="100"/>
      <c r="AE217" s="99"/>
      <c r="AF217" s="100"/>
      <c r="AG217" s="100"/>
      <c r="AH217" s="100"/>
      <c r="AI217" s="99"/>
      <c r="AJ217" s="100"/>
      <c r="AK217" s="99"/>
      <c r="AL217" s="100"/>
      <c r="AM217" s="100"/>
      <c r="AN217" s="100"/>
      <c r="AO217" s="99"/>
      <c r="AP217" s="100"/>
      <c r="AQ217" s="100"/>
      <c r="AR217" s="102">
        <f>IF('Raw_Data_pt1.2'!AL64 = "","", 'Raw_Data_pt1.2'!AL64)</f>
        <v>25</v>
      </c>
      <c r="AS217" s="99">
        <f>IF('Raw_Data_pt1.2'!AM64 = "","", 'Raw_Data_pt1.2'!AM64)</f>
        <v>128</v>
      </c>
      <c r="AT217" s="100">
        <f>IF('Raw_Data_pt1.2'!AU64="","",'Raw_Data_pt1.2'!AU64)</f>
        <v>29</v>
      </c>
      <c r="AU217" s="99">
        <f>IF('Raw_Data_pt1.2'!AV64="","",'Raw_Data_pt1.2'!AV64)</f>
        <v>128</v>
      </c>
      <c r="AV217" s="100">
        <f>IF('Raw_Data_pt1.2'!BD64="","",'Raw_Data_pt1.2'!BD64)</f>
        <v>26</v>
      </c>
      <c r="AW217" s="99">
        <f>IF('Raw_Data_pt1.2'!BE64="","",'Raw_Data_pt1.2'!BE64)</f>
        <v>128</v>
      </c>
      <c r="AX217" s="100">
        <f>IF('Raw_Data_pt1.2'!AP64="","",'Raw_Data_pt1.2'!AP64)</f>
        <v>197</v>
      </c>
      <c r="AY217" s="100">
        <f>IF('Raw_Data_pt1.2'!AY64="","",'Raw_Data_pt1.2'!AY64)</f>
        <v>317</v>
      </c>
      <c r="AZ217" s="100">
        <f>IF('Raw_Data_pt1.2'!BH64="","",'Raw_Data_pt1.2'!BH64)</f>
        <v>407</v>
      </c>
      <c r="BA217" s="100">
        <f t="shared" si="667"/>
        <v>0.1953125</v>
      </c>
      <c r="BB217" s="100">
        <f t="shared" si="668"/>
        <v>0.2265625</v>
      </c>
      <c r="BC217" s="99">
        <f t="shared" si="669"/>
        <v>0.203125</v>
      </c>
    </row>
    <row r="218" spans="1:55" ht="15" customHeight="1">
      <c r="A218" s="99">
        <f>A217</f>
        <v>36</v>
      </c>
      <c r="B218" s="127" t="str">
        <f>B217</f>
        <v>BBP</v>
      </c>
      <c r="C218" s="100">
        <f t="shared" ref="C218:X218" si="694">C217</f>
        <v>0</v>
      </c>
      <c r="D218" s="99">
        <f t="shared" si="694"/>
        <v>1</v>
      </c>
      <c r="E218" s="101">
        <f t="shared" si="694"/>
        <v>1.2</v>
      </c>
      <c r="F218" s="3">
        <f>F217</f>
        <v>0</v>
      </c>
      <c r="G218" s="1">
        <f t="shared" ref="G218:G231" si="695">G217</f>
        <v>0</v>
      </c>
      <c r="H218" s="1">
        <f t="shared" ref="H218:H231" si="696">H217</f>
        <v>0</v>
      </c>
      <c r="I218" s="1">
        <f t="shared" ref="I218:I231" si="697">I217</f>
        <v>0</v>
      </c>
      <c r="J218" s="1">
        <f t="shared" ref="J218:J231" si="698">J217</f>
        <v>0</v>
      </c>
      <c r="K218" s="1">
        <f t="shared" ref="K218:K231" si="699">K217</f>
        <v>0</v>
      </c>
      <c r="L218" s="3">
        <f t="shared" ref="L218:L231" si="700">L217</f>
        <v>2023</v>
      </c>
      <c r="M218" s="1">
        <f t="shared" ref="M218:M231" si="701">M217</f>
        <v>5</v>
      </c>
      <c r="N218" s="1">
        <f t="shared" ref="N218:N231" si="702">N217</f>
        <v>10</v>
      </c>
      <c r="O218" s="1">
        <f t="shared" ref="O218:O231" si="703">O217</f>
        <v>10</v>
      </c>
      <c r="P218" s="1">
        <f t="shared" ref="P218:P231" si="704">P217</f>
        <v>10</v>
      </c>
      <c r="Q218" s="2">
        <f t="shared" ref="Q218:Q231" si="705">Q217</f>
        <v>39</v>
      </c>
      <c r="R218" s="100">
        <f t="shared" si="694"/>
        <v>9</v>
      </c>
      <c r="S218" s="100">
        <f t="shared" si="694"/>
        <v>3</v>
      </c>
      <c r="T218" s="100">
        <f t="shared" si="694"/>
        <v>2003</v>
      </c>
      <c r="U218" s="100">
        <f t="shared" si="694"/>
        <v>1</v>
      </c>
      <c r="V218" s="100">
        <f>V217</f>
        <v>19</v>
      </c>
      <c r="W218" s="100">
        <f t="shared" si="694"/>
        <v>1</v>
      </c>
      <c r="X218" s="99">
        <f t="shared" si="694"/>
        <v>1</v>
      </c>
      <c r="Y218" s="101">
        <f>IF('Raw_Data_pt1.2'!BI65="","",IF('Raw_Data_pt1.2'!BI65 = "Best",1,IF('Raw_Data_pt1.2'!BI65 = "Min",2,IF('Raw_Data_pt1.2'!BI65 = "Max",3,0))))</f>
        <v>2</v>
      </c>
      <c r="Z218" s="100"/>
      <c r="AA218" s="100"/>
      <c r="AB218" s="100"/>
      <c r="AC218" s="99"/>
      <c r="AD218" s="100"/>
      <c r="AE218" s="99"/>
      <c r="AF218" s="100"/>
      <c r="AG218" s="100"/>
      <c r="AH218" s="100"/>
      <c r="AI218" s="99"/>
      <c r="AJ218" s="100"/>
      <c r="AK218" s="99"/>
      <c r="AL218" s="100"/>
      <c r="AM218" s="100"/>
      <c r="AN218" s="100"/>
      <c r="AO218" s="99"/>
      <c r="AP218" s="100"/>
      <c r="AQ218" s="100"/>
      <c r="AR218" s="102">
        <f>IF('Raw_Data_pt1.2'!AL65 = "","", 'Raw_Data_pt1.2'!AL65)</f>
        <v>29</v>
      </c>
      <c r="AS218" s="99">
        <f>IF('Raw_Data_pt1.2'!AM65 = "","", 'Raw_Data_pt1.2'!AM65)</f>
        <v>128</v>
      </c>
      <c r="AT218" s="100">
        <f>IF('Raw_Data_pt1.2'!AU65="","",'Raw_Data_pt1.2'!AU65)</f>
        <v>32</v>
      </c>
      <c r="AU218" s="99">
        <f>IF('Raw_Data_pt1.2'!AV65="","",'Raw_Data_pt1.2'!AV65)</f>
        <v>128</v>
      </c>
      <c r="AV218" s="100">
        <f>IF('Raw_Data_pt1.2'!BD65="","",'Raw_Data_pt1.2'!BD65)</f>
        <v>29</v>
      </c>
      <c r="AW218" s="99">
        <f>IF('Raw_Data_pt1.2'!BE65="","",'Raw_Data_pt1.2'!BE65)</f>
        <v>128</v>
      </c>
      <c r="AX218" s="100">
        <f>IF('Raw_Data_pt1.2'!AP65="","",'Raw_Data_pt1.2'!AP65)</f>
        <v>211</v>
      </c>
      <c r="AY218" s="100" t="str">
        <f>IF('Raw_Data_pt1.2'!AY65="","",'Raw_Data_pt1.2'!AY65)</f>
        <v/>
      </c>
      <c r="AZ218" s="100">
        <f>IF('Raw_Data_pt1.2'!BH65="","",'Raw_Data_pt1.2'!BH65)</f>
        <v>557</v>
      </c>
      <c r="BA218" s="100">
        <f t="shared" si="667"/>
        <v>0.2265625</v>
      </c>
      <c r="BB218" s="100">
        <f t="shared" si="668"/>
        <v>0.25</v>
      </c>
      <c r="BC218" s="99">
        <f t="shared" si="669"/>
        <v>0.2265625</v>
      </c>
    </row>
    <row r="219" spans="1:55" ht="15" customHeight="1">
      <c r="A219" s="99">
        <f t="shared" ref="A219:A231" si="706">A218</f>
        <v>36</v>
      </c>
      <c r="B219" s="127" t="str">
        <f t="shared" ref="B219:B231" si="707">B218</f>
        <v>BBP</v>
      </c>
      <c r="C219" s="100">
        <f t="shared" ref="C219:C231" si="708">C218</f>
        <v>0</v>
      </c>
      <c r="D219" s="99">
        <f t="shared" ref="D219:D231" si="709">D218</f>
        <v>1</v>
      </c>
      <c r="E219" s="101">
        <f t="shared" ref="E219:F231" si="710">E218</f>
        <v>1.2</v>
      </c>
      <c r="F219" s="3">
        <f t="shared" si="710"/>
        <v>0</v>
      </c>
      <c r="G219" s="1">
        <f t="shared" si="695"/>
        <v>0</v>
      </c>
      <c r="H219" s="1">
        <f t="shared" si="696"/>
        <v>0</v>
      </c>
      <c r="I219" s="1">
        <f t="shared" si="697"/>
        <v>0</v>
      </c>
      <c r="J219" s="1">
        <f t="shared" si="698"/>
        <v>0</v>
      </c>
      <c r="K219" s="1">
        <f t="shared" si="699"/>
        <v>0</v>
      </c>
      <c r="L219" s="3">
        <f t="shared" si="700"/>
        <v>2023</v>
      </c>
      <c r="M219" s="1">
        <f t="shared" si="701"/>
        <v>5</v>
      </c>
      <c r="N219" s="1">
        <f t="shared" si="702"/>
        <v>10</v>
      </c>
      <c r="O219" s="1">
        <f t="shared" si="703"/>
        <v>10</v>
      </c>
      <c r="P219" s="1">
        <f t="shared" si="704"/>
        <v>10</v>
      </c>
      <c r="Q219" s="2">
        <f t="shared" si="705"/>
        <v>39</v>
      </c>
      <c r="R219" s="100">
        <f t="shared" ref="R219:R231" si="711">R218</f>
        <v>9</v>
      </c>
      <c r="S219" s="100">
        <f t="shared" ref="S219:S231" si="712">S218</f>
        <v>3</v>
      </c>
      <c r="T219" s="100">
        <f t="shared" ref="T219:T231" si="713">T218</f>
        <v>2003</v>
      </c>
      <c r="U219" s="100">
        <f t="shared" ref="U219:U231" si="714">U218</f>
        <v>1</v>
      </c>
      <c r="V219" s="100">
        <f>V217</f>
        <v>19</v>
      </c>
      <c r="W219" s="100">
        <f t="shared" ref="W219:W231" si="715">W218</f>
        <v>1</v>
      </c>
      <c r="X219" s="99">
        <f t="shared" ref="X219:X231" si="716">X218</f>
        <v>1</v>
      </c>
      <c r="Y219" s="101">
        <f>IF('Raw_Data_pt1.2'!BI66="","",IF('Raw_Data_pt1.2'!BI66 = "Best",1,IF('Raw_Data_pt1.2'!BI66 = "Min",2,IF('Raw_Data_pt1.2'!BI66 = "Max",3,0))))</f>
        <v>3</v>
      </c>
      <c r="Z219" s="100"/>
      <c r="AA219" s="100"/>
      <c r="AB219" s="100"/>
      <c r="AC219" s="99"/>
      <c r="AD219" s="100"/>
      <c r="AE219" s="99"/>
      <c r="AF219" s="100"/>
      <c r="AG219" s="100"/>
      <c r="AH219" s="100"/>
      <c r="AI219" s="99"/>
      <c r="AJ219" s="100"/>
      <c r="AK219" s="99"/>
      <c r="AL219" s="100"/>
      <c r="AM219" s="100"/>
      <c r="AN219" s="100"/>
      <c r="AO219" s="99"/>
      <c r="AP219" s="100"/>
      <c r="AQ219" s="100"/>
      <c r="AR219" s="102">
        <f>IF('Raw_Data_pt1.2'!AL66 = "","", 'Raw_Data_pt1.2'!AL66)</f>
        <v>14</v>
      </c>
      <c r="AS219" s="99">
        <f>IF('Raw_Data_pt1.2'!AM66 = "","", 'Raw_Data_pt1.2'!AM66)</f>
        <v>128</v>
      </c>
      <c r="AT219" s="100">
        <f>IF('Raw_Data_pt1.2'!AU66="","",'Raw_Data_pt1.2'!AU66)</f>
        <v>25</v>
      </c>
      <c r="AU219" s="99">
        <f>IF('Raw_Data_pt1.2'!AV66="","",'Raw_Data_pt1.2'!AV66)</f>
        <v>128</v>
      </c>
      <c r="AV219" s="100">
        <f>IF('Raw_Data_pt1.2'!BD66="","",'Raw_Data_pt1.2'!BD66)</f>
        <v>23</v>
      </c>
      <c r="AW219" s="99">
        <f>IF('Raw_Data_pt1.2'!BE66="","",'Raw_Data_pt1.2'!BE66)</f>
        <v>128</v>
      </c>
      <c r="AX219" s="100">
        <f>IF('Raw_Data_pt1.2'!AP66="","",'Raw_Data_pt1.2'!AP66)</f>
        <v>191</v>
      </c>
      <c r="AY219" s="100" t="str">
        <f>IF('Raw_Data_pt1.2'!AY66="","",'Raw_Data_pt1.2'!AY66)</f>
        <v/>
      </c>
      <c r="AZ219" s="100">
        <f>IF('Raw_Data_pt1.2'!BH66="","",'Raw_Data_pt1.2'!BH66)</f>
        <v>297</v>
      </c>
      <c r="BA219" s="100">
        <f t="shared" si="667"/>
        <v>0.109375</v>
      </c>
      <c r="BB219" s="100">
        <f t="shared" si="668"/>
        <v>0.1953125</v>
      </c>
      <c r="BC219" s="99">
        <f t="shared" si="669"/>
        <v>0.1796875</v>
      </c>
    </row>
    <row r="220" spans="1:55" ht="15" customHeight="1">
      <c r="A220" s="99">
        <f t="shared" si="706"/>
        <v>36</v>
      </c>
      <c r="B220" s="127" t="str">
        <f t="shared" si="707"/>
        <v>BBP</v>
      </c>
      <c r="C220" s="100">
        <f t="shared" si="708"/>
        <v>0</v>
      </c>
      <c r="D220" s="99">
        <f t="shared" si="709"/>
        <v>1</v>
      </c>
      <c r="E220" s="101">
        <f t="shared" si="710"/>
        <v>1.2</v>
      </c>
      <c r="F220" s="3">
        <f t="shared" si="710"/>
        <v>0</v>
      </c>
      <c r="G220" s="1">
        <f t="shared" si="695"/>
        <v>0</v>
      </c>
      <c r="H220" s="1">
        <f t="shared" si="696"/>
        <v>0</v>
      </c>
      <c r="I220" s="1">
        <f t="shared" si="697"/>
        <v>0</v>
      </c>
      <c r="J220" s="1">
        <f t="shared" si="698"/>
        <v>0</v>
      </c>
      <c r="K220" s="1">
        <f t="shared" si="699"/>
        <v>0</v>
      </c>
      <c r="L220" s="3">
        <f t="shared" si="700"/>
        <v>2023</v>
      </c>
      <c r="M220" s="1">
        <f t="shared" si="701"/>
        <v>5</v>
      </c>
      <c r="N220" s="1">
        <f t="shared" si="702"/>
        <v>10</v>
      </c>
      <c r="O220" s="1">
        <f t="shared" si="703"/>
        <v>10</v>
      </c>
      <c r="P220" s="1">
        <f t="shared" si="704"/>
        <v>10</v>
      </c>
      <c r="Q220" s="2">
        <f t="shared" si="705"/>
        <v>39</v>
      </c>
      <c r="R220" s="100">
        <f t="shared" si="711"/>
        <v>9</v>
      </c>
      <c r="S220" s="100">
        <f t="shared" si="712"/>
        <v>3</v>
      </c>
      <c r="T220" s="100">
        <f t="shared" si="713"/>
        <v>2003</v>
      </c>
      <c r="U220" s="100">
        <f t="shared" si="714"/>
        <v>1</v>
      </c>
      <c r="V220" s="100">
        <f>V217</f>
        <v>19</v>
      </c>
      <c r="W220" s="100">
        <f t="shared" si="715"/>
        <v>1</v>
      </c>
      <c r="X220" s="99">
        <f t="shared" si="716"/>
        <v>1</v>
      </c>
      <c r="Y220" s="101">
        <f>IF('Raw_Data_pt1.2'!BI67="","",IF('Raw_Data_pt1.2'!BI67 = "Best",1,IF('Raw_Data_pt1.2'!BI67 = "Min",2,IF('Raw_Data_pt1.2'!BI67 = "Max",3,0))))</f>
        <v>1</v>
      </c>
      <c r="Z220" s="100"/>
      <c r="AA220" s="100"/>
      <c r="AB220" s="100"/>
      <c r="AC220" s="99"/>
      <c r="AD220" s="100"/>
      <c r="AE220" s="99"/>
      <c r="AF220" s="100"/>
      <c r="AG220" s="100"/>
      <c r="AH220" s="100"/>
      <c r="AI220" s="99"/>
      <c r="AJ220" s="100"/>
      <c r="AK220" s="99"/>
      <c r="AL220" s="100"/>
      <c r="AM220" s="100"/>
      <c r="AN220" s="100"/>
      <c r="AO220" s="99"/>
      <c r="AP220" s="100"/>
      <c r="AQ220" s="100"/>
      <c r="AR220" s="102">
        <f>IF('Raw_Data_pt1.2'!AL67 = "","", 'Raw_Data_pt1.2'!AL67)</f>
        <v>26</v>
      </c>
      <c r="AS220" s="99">
        <f>IF('Raw_Data_pt1.2'!AM67 = "","", 'Raw_Data_pt1.2'!AM67)</f>
        <v>128</v>
      </c>
      <c r="AT220" s="100">
        <f>IF('Raw_Data_pt1.2'!AU67="","",'Raw_Data_pt1.2'!AU67)</f>
        <v>23</v>
      </c>
      <c r="AU220" s="99">
        <f>IF('Raw_Data_pt1.2'!AV67="","",'Raw_Data_pt1.2'!AV67)</f>
        <v>128</v>
      </c>
      <c r="AV220" s="100">
        <f>IF('Raw_Data_pt1.2'!BD67="","",'Raw_Data_pt1.2'!BD67)</f>
        <v>25</v>
      </c>
      <c r="AW220" s="99">
        <f>IF('Raw_Data_pt1.2'!BE67="","",'Raw_Data_pt1.2'!BE67)</f>
        <v>128</v>
      </c>
      <c r="AX220" s="100">
        <f>IF('Raw_Data_pt1.2'!AP67="","",'Raw_Data_pt1.2'!AP67)</f>
        <v>407</v>
      </c>
      <c r="AY220" s="100">
        <f>IF('Raw_Data_pt1.2'!AY67="","",'Raw_Data_pt1.2'!AY67)</f>
        <v>332</v>
      </c>
      <c r="AZ220" s="100">
        <f>IF('Raw_Data_pt1.2'!BH67="","",'Raw_Data_pt1.2'!BH67)</f>
        <v>407</v>
      </c>
      <c r="BA220" s="100">
        <f t="shared" si="667"/>
        <v>0.203125</v>
      </c>
      <c r="BB220" s="100">
        <f t="shared" si="668"/>
        <v>0.1796875</v>
      </c>
      <c r="BC220" s="99">
        <f t="shared" si="669"/>
        <v>0.1953125</v>
      </c>
    </row>
    <row r="221" spans="1:55" ht="15" customHeight="1">
      <c r="A221" s="99">
        <f t="shared" si="706"/>
        <v>36</v>
      </c>
      <c r="B221" s="127" t="str">
        <f t="shared" si="707"/>
        <v>BBP</v>
      </c>
      <c r="C221" s="100">
        <f t="shared" si="708"/>
        <v>0</v>
      </c>
      <c r="D221" s="99">
        <f t="shared" si="709"/>
        <v>1</v>
      </c>
      <c r="E221" s="101">
        <f t="shared" si="710"/>
        <v>1.2</v>
      </c>
      <c r="F221" s="3">
        <f t="shared" si="710"/>
        <v>0</v>
      </c>
      <c r="G221" s="1">
        <f t="shared" si="695"/>
        <v>0</v>
      </c>
      <c r="H221" s="1">
        <f t="shared" si="696"/>
        <v>0</v>
      </c>
      <c r="I221" s="1">
        <f t="shared" si="697"/>
        <v>0</v>
      </c>
      <c r="J221" s="1">
        <f t="shared" si="698"/>
        <v>0</v>
      </c>
      <c r="K221" s="1">
        <f t="shared" si="699"/>
        <v>0</v>
      </c>
      <c r="L221" s="3">
        <f t="shared" si="700"/>
        <v>2023</v>
      </c>
      <c r="M221" s="1">
        <f t="shared" si="701"/>
        <v>5</v>
      </c>
      <c r="N221" s="1">
        <f t="shared" si="702"/>
        <v>10</v>
      </c>
      <c r="O221" s="1">
        <f t="shared" si="703"/>
        <v>10</v>
      </c>
      <c r="P221" s="1">
        <f t="shared" si="704"/>
        <v>10</v>
      </c>
      <c r="Q221" s="2">
        <f t="shared" si="705"/>
        <v>39</v>
      </c>
      <c r="R221" s="100">
        <f t="shared" si="711"/>
        <v>9</v>
      </c>
      <c r="S221" s="100">
        <f t="shared" si="712"/>
        <v>3</v>
      </c>
      <c r="T221" s="100">
        <f t="shared" si="713"/>
        <v>2003</v>
      </c>
      <c r="U221" s="100">
        <f t="shared" si="714"/>
        <v>1</v>
      </c>
      <c r="V221" s="100">
        <f t="shared" ref="V221:V231" si="717">V217</f>
        <v>19</v>
      </c>
      <c r="W221" s="100">
        <f t="shared" si="715"/>
        <v>1</v>
      </c>
      <c r="X221" s="99">
        <f t="shared" si="716"/>
        <v>1</v>
      </c>
      <c r="Y221" s="101">
        <f>IF('Raw_Data_pt1.2'!BI68="","",IF('Raw_Data_pt1.2'!BI68 = "Best",1,IF('Raw_Data_pt1.2'!BI68 = "Min",2,IF('Raw_Data_pt1.2'!BI68 = "Max",3,0))))</f>
        <v>2</v>
      </c>
      <c r="Z221" s="100"/>
      <c r="AA221" s="100"/>
      <c r="AB221" s="100"/>
      <c r="AC221" s="99"/>
      <c r="AD221" s="100"/>
      <c r="AE221" s="99"/>
      <c r="AF221" s="100"/>
      <c r="AG221" s="100"/>
      <c r="AH221" s="100"/>
      <c r="AI221" s="99"/>
      <c r="AJ221" s="100"/>
      <c r="AK221" s="99"/>
      <c r="AL221" s="100"/>
      <c r="AM221" s="100"/>
      <c r="AN221" s="100"/>
      <c r="AO221" s="99"/>
      <c r="AP221" s="100"/>
      <c r="AQ221" s="100"/>
      <c r="AR221" s="102">
        <f>IF('Raw_Data_pt1.2'!AL68 = "","", 'Raw_Data_pt1.2'!AL68)</f>
        <v>32</v>
      </c>
      <c r="AS221" s="99">
        <f>IF('Raw_Data_pt1.2'!AM68 = "","", 'Raw_Data_pt1.2'!AM68)</f>
        <v>128</v>
      </c>
      <c r="AT221" s="100">
        <f>IF('Raw_Data_pt1.2'!AU68="","",'Raw_Data_pt1.2'!AU68)</f>
        <v>29</v>
      </c>
      <c r="AU221" s="99">
        <f>IF('Raw_Data_pt1.2'!AV68="","",'Raw_Data_pt1.2'!AV68)</f>
        <v>128</v>
      </c>
      <c r="AV221" s="100">
        <f>IF('Raw_Data_pt1.2'!BD68="","",'Raw_Data_pt1.2'!BD68)</f>
        <v>32</v>
      </c>
      <c r="AW221" s="99">
        <f>IF('Raw_Data_pt1.2'!BE68="","",'Raw_Data_pt1.2'!BE68)</f>
        <v>128</v>
      </c>
      <c r="AX221" s="100" t="str">
        <f>IF('Raw_Data_pt1.2'!AP68="","",'Raw_Data_pt1.2'!AP68)</f>
        <v/>
      </c>
      <c r="AY221" s="100">
        <f>IF('Raw_Data_pt1.2'!AY68="","",'Raw_Data_pt1.2'!AY68)</f>
        <v>360</v>
      </c>
      <c r="AZ221" s="100">
        <f>IF('Raw_Data_pt1.2'!BH68="","",'Raw_Data_pt1.2'!BH68)</f>
        <v>557</v>
      </c>
      <c r="BA221" s="100">
        <f t="shared" si="667"/>
        <v>0.25</v>
      </c>
      <c r="BB221" s="100">
        <f t="shared" si="668"/>
        <v>0.2265625</v>
      </c>
      <c r="BC221" s="99">
        <f t="shared" si="669"/>
        <v>0.25</v>
      </c>
    </row>
    <row r="222" spans="1:55" ht="15" customHeight="1">
      <c r="A222" s="99">
        <f t="shared" si="706"/>
        <v>36</v>
      </c>
      <c r="B222" s="127" t="str">
        <f t="shared" si="707"/>
        <v>BBP</v>
      </c>
      <c r="C222" s="100">
        <f t="shared" si="708"/>
        <v>0</v>
      </c>
      <c r="D222" s="99">
        <f t="shared" si="709"/>
        <v>1</v>
      </c>
      <c r="E222" s="101">
        <f t="shared" si="710"/>
        <v>1.2</v>
      </c>
      <c r="F222" s="3">
        <f t="shared" si="710"/>
        <v>0</v>
      </c>
      <c r="G222" s="1">
        <f t="shared" si="695"/>
        <v>0</v>
      </c>
      <c r="H222" s="1">
        <f t="shared" si="696"/>
        <v>0</v>
      </c>
      <c r="I222" s="1">
        <f t="shared" si="697"/>
        <v>0</v>
      </c>
      <c r="J222" s="1">
        <f t="shared" si="698"/>
        <v>0</v>
      </c>
      <c r="K222" s="1">
        <f t="shared" si="699"/>
        <v>0</v>
      </c>
      <c r="L222" s="3">
        <f t="shared" si="700"/>
        <v>2023</v>
      </c>
      <c r="M222" s="1">
        <f t="shared" si="701"/>
        <v>5</v>
      </c>
      <c r="N222" s="1">
        <f t="shared" si="702"/>
        <v>10</v>
      </c>
      <c r="O222" s="1">
        <f t="shared" si="703"/>
        <v>10</v>
      </c>
      <c r="P222" s="1">
        <f t="shared" si="704"/>
        <v>10</v>
      </c>
      <c r="Q222" s="2">
        <f t="shared" si="705"/>
        <v>39</v>
      </c>
      <c r="R222" s="100">
        <f t="shared" si="711"/>
        <v>9</v>
      </c>
      <c r="S222" s="100">
        <f t="shared" si="712"/>
        <v>3</v>
      </c>
      <c r="T222" s="100">
        <f t="shared" si="713"/>
        <v>2003</v>
      </c>
      <c r="U222" s="100">
        <f t="shared" si="714"/>
        <v>1</v>
      </c>
      <c r="V222" s="100">
        <f t="shared" si="717"/>
        <v>19</v>
      </c>
      <c r="W222" s="100">
        <f t="shared" si="715"/>
        <v>1</v>
      </c>
      <c r="X222" s="99">
        <f t="shared" si="716"/>
        <v>1</v>
      </c>
      <c r="Y222" s="101">
        <f>IF('Raw_Data_pt1.2'!BI69="","",IF('Raw_Data_pt1.2'!BI69 = "Best",1,IF('Raw_Data_pt1.2'!BI69 = "Min",2,IF('Raw_Data_pt1.2'!BI69 = "Max",3,0))))</f>
        <v>3</v>
      </c>
      <c r="Z222" s="100"/>
      <c r="AA222" s="100"/>
      <c r="AB222" s="100"/>
      <c r="AC222" s="99"/>
      <c r="AD222" s="100"/>
      <c r="AE222" s="99"/>
      <c r="AF222" s="100"/>
      <c r="AG222" s="100"/>
      <c r="AH222" s="100"/>
      <c r="AI222" s="99"/>
      <c r="AJ222" s="100"/>
      <c r="AK222" s="99"/>
      <c r="AL222" s="100"/>
      <c r="AM222" s="100"/>
      <c r="AN222" s="100"/>
      <c r="AO222" s="99"/>
      <c r="AP222" s="100"/>
      <c r="AQ222" s="100"/>
      <c r="AR222" s="102">
        <f>IF('Raw_Data_pt1.2'!AL69 = "","", 'Raw_Data_pt1.2'!AL69)</f>
        <v>24</v>
      </c>
      <c r="AS222" s="99">
        <f>IF('Raw_Data_pt1.2'!AM69 = "","", 'Raw_Data_pt1.2'!AM69)</f>
        <v>128</v>
      </c>
      <c r="AT222" s="100">
        <f>IF('Raw_Data_pt1.2'!AU69="","",'Raw_Data_pt1.2'!AU69)</f>
        <v>19</v>
      </c>
      <c r="AU222" s="99">
        <f>IF('Raw_Data_pt1.2'!AV69="","",'Raw_Data_pt1.2'!AV69)</f>
        <v>128</v>
      </c>
      <c r="AV222" s="100">
        <f>IF('Raw_Data_pt1.2'!BD69="","",'Raw_Data_pt1.2'!BD69)</f>
        <v>22</v>
      </c>
      <c r="AW222" s="99">
        <f>IF('Raw_Data_pt1.2'!BE69="","",'Raw_Data_pt1.2'!BE69)</f>
        <v>128</v>
      </c>
      <c r="AX222" s="100" t="str">
        <f>IF('Raw_Data_pt1.2'!AP69="","",'Raw_Data_pt1.2'!AP69)</f>
        <v/>
      </c>
      <c r="AY222" s="100">
        <f>IF('Raw_Data_pt1.2'!AY69="","",'Raw_Data_pt1.2'!AY69)</f>
        <v>326</v>
      </c>
      <c r="AZ222" s="100">
        <f>IF('Raw_Data_pt1.2'!BH69="","",'Raw_Data_pt1.2'!BH69)</f>
        <v>337</v>
      </c>
      <c r="BA222" s="100">
        <f t="shared" si="667"/>
        <v>0.1875</v>
      </c>
      <c r="BB222" s="100">
        <f t="shared" si="668"/>
        <v>0.1484375</v>
      </c>
      <c r="BC222" s="99">
        <f t="shared" si="669"/>
        <v>0.171875</v>
      </c>
    </row>
    <row r="223" spans="1:55" ht="15" customHeight="1">
      <c r="A223" s="99">
        <f t="shared" si="706"/>
        <v>36</v>
      </c>
      <c r="B223" s="127" t="str">
        <f t="shared" si="707"/>
        <v>BBP</v>
      </c>
      <c r="C223" s="100">
        <f t="shared" si="708"/>
        <v>0</v>
      </c>
      <c r="D223" s="99">
        <f t="shared" si="709"/>
        <v>1</v>
      </c>
      <c r="E223" s="101">
        <f t="shared" si="710"/>
        <v>1.2</v>
      </c>
      <c r="F223" s="3">
        <f t="shared" si="710"/>
        <v>0</v>
      </c>
      <c r="G223" s="1">
        <f t="shared" si="695"/>
        <v>0</v>
      </c>
      <c r="H223" s="1">
        <f t="shared" si="696"/>
        <v>0</v>
      </c>
      <c r="I223" s="1">
        <f t="shared" si="697"/>
        <v>0</v>
      </c>
      <c r="J223" s="1">
        <f t="shared" si="698"/>
        <v>0</v>
      </c>
      <c r="K223" s="1">
        <f t="shared" si="699"/>
        <v>0</v>
      </c>
      <c r="L223" s="3">
        <f t="shared" si="700"/>
        <v>2023</v>
      </c>
      <c r="M223" s="1">
        <f t="shared" si="701"/>
        <v>5</v>
      </c>
      <c r="N223" s="1">
        <f t="shared" si="702"/>
        <v>10</v>
      </c>
      <c r="O223" s="1">
        <f t="shared" si="703"/>
        <v>10</v>
      </c>
      <c r="P223" s="1">
        <f t="shared" si="704"/>
        <v>10</v>
      </c>
      <c r="Q223" s="2">
        <f t="shared" si="705"/>
        <v>39</v>
      </c>
      <c r="R223" s="100">
        <f t="shared" si="711"/>
        <v>9</v>
      </c>
      <c r="S223" s="100">
        <f t="shared" si="712"/>
        <v>3</v>
      </c>
      <c r="T223" s="100">
        <f t="shared" si="713"/>
        <v>2003</v>
      </c>
      <c r="U223" s="100">
        <f t="shared" si="714"/>
        <v>1</v>
      </c>
      <c r="V223" s="100">
        <f t="shared" si="717"/>
        <v>19</v>
      </c>
      <c r="W223" s="100">
        <f t="shared" si="715"/>
        <v>1</v>
      </c>
      <c r="X223" s="99">
        <f t="shared" si="716"/>
        <v>1</v>
      </c>
      <c r="Y223" s="101">
        <f>IF('Raw_Data_pt1.2'!BI70="","",IF('Raw_Data_pt1.2'!BI70 = "Best",1,IF('Raw_Data_pt1.2'!BI70 = "Min",2,IF('Raw_Data_pt1.2'!BI70 = "Max",3,0))))</f>
        <v>1</v>
      </c>
      <c r="Z223" s="100"/>
      <c r="AA223" s="100"/>
      <c r="AB223" s="100"/>
      <c r="AC223" s="99"/>
      <c r="AD223" s="100"/>
      <c r="AE223" s="99"/>
      <c r="AF223" s="100"/>
      <c r="AG223" s="100"/>
      <c r="AH223" s="100"/>
      <c r="AI223" s="99"/>
      <c r="AJ223" s="100"/>
      <c r="AK223" s="99"/>
      <c r="AL223" s="100"/>
      <c r="AM223" s="100"/>
      <c r="AN223" s="100"/>
      <c r="AO223" s="99"/>
      <c r="AP223" s="100"/>
      <c r="AQ223" s="100"/>
      <c r="AR223" s="102">
        <f>IF('Raw_Data_pt1.2'!AL70 = "","", 'Raw_Data_pt1.2'!AL70)</f>
        <v>20</v>
      </c>
      <c r="AS223" s="99">
        <f>IF('Raw_Data_pt1.2'!AM70 = "","", 'Raw_Data_pt1.2'!AM70)</f>
        <v>128</v>
      </c>
      <c r="AT223" s="100">
        <f>IF('Raw_Data_pt1.2'!AU70="","",'Raw_Data_pt1.2'!AU70)</f>
        <v>30</v>
      </c>
      <c r="AU223" s="99">
        <f>IF('Raw_Data_pt1.2'!AV70="","",'Raw_Data_pt1.2'!AV70)</f>
        <v>128</v>
      </c>
      <c r="AV223" s="100">
        <f>IF('Raw_Data_pt1.2'!BD70="","",'Raw_Data_pt1.2'!BD70)</f>
        <v>29</v>
      </c>
      <c r="AW223" s="99">
        <f>IF('Raw_Data_pt1.2'!BE70="","",'Raw_Data_pt1.2'!BE70)</f>
        <v>128</v>
      </c>
      <c r="AX223" s="100">
        <f>IF('Raw_Data_pt1.2'!AP70="","",'Raw_Data_pt1.2'!AP70)</f>
        <v>292</v>
      </c>
      <c r="AY223" s="100">
        <f>IF('Raw_Data_pt1.2'!AY70="","",'Raw_Data_pt1.2'!AY70)</f>
        <v>408</v>
      </c>
      <c r="AZ223" s="100">
        <f>IF('Raw_Data_pt1.2'!BH70="","",'Raw_Data_pt1.2'!BH70)</f>
        <v>507</v>
      </c>
      <c r="BA223" s="100">
        <f t="shared" si="667"/>
        <v>0.15625</v>
      </c>
      <c r="BB223" s="100">
        <f t="shared" si="668"/>
        <v>0.234375</v>
      </c>
      <c r="BC223" s="99">
        <f t="shared" si="669"/>
        <v>0.2265625</v>
      </c>
    </row>
    <row r="224" spans="1:55" ht="15" customHeight="1">
      <c r="A224" s="99">
        <f t="shared" si="706"/>
        <v>36</v>
      </c>
      <c r="B224" s="127" t="str">
        <f t="shared" si="707"/>
        <v>BBP</v>
      </c>
      <c r="C224" s="100">
        <f t="shared" si="708"/>
        <v>0</v>
      </c>
      <c r="D224" s="99">
        <f t="shared" si="709"/>
        <v>1</v>
      </c>
      <c r="E224" s="101">
        <f t="shared" si="710"/>
        <v>1.2</v>
      </c>
      <c r="F224" s="3">
        <f t="shared" si="710"/>
        <v>0</v>
      </c>
      <c r="G224" s="1">
        <f t="shared" si="695"/>
        <v>0</v>
      </c>
      <c r="H224" s="1">
        <f t="shared" si="696"/>
        <v>0</v>
      </c>
      <c r="I224" s="1">
        <f t="shared" si="697"/>
        <v>0</v>
      </c>
      <c r="J224" s="1">
        <f t="shared" si="698"/>
        <v>0</v>
      </c>
      <c r="K224" s="1">
        <f t="shared" si="699"/>
        <v>0</v>
      </c>
      <c r="L224" s="3">
        <f t="shared" si="700"/>
        <v>2023</v>
      </c>
      <c r="M224" s="1">
        <f t="shared" si="701"/>
        <v>5</v>
      </c>
      <c r="N224" s="1">
        <f t="shared" si="702"/>
        <v>10</v>
      </c>
      <c r="O224" s="1">
        <f t="shared" si="703"/>
        <v>10</v>
      </c>
      <c r="P224" s="1">
        <f t="shared" si="704"/>
        <v>10</v>
      </c>
      <c r="Q224" s="2">
        <f t="shared" si="705"/>
        <v>39</v>
      </c>
      <c r="R224" s="100">
        <f t="shared" si="711"/>
        <v>9</v>
      </c>
      <c r="S224" s="100">
        <f t="shared" si="712"/>
        <v>3</v>
      </c>
      <c r="T224" s="100">
        <f t="shared" si="713"/>
        <v>2003</v>
      </c>
      <c r="U224" s="100">
        <f t="shared" si="714"/>
        <v>1</v>
      </c>
      <c r="V224" s="100">
        <f t="shared" si="717"/>
        <v>19</v>
      </c>
      <c r="W224" s="100">
        <f t="shared" si="715"/>
        <v>1</v>
      </c>
      <c r="X224" s="99">
        <f t="shared" si="716"/>
        <v>1</v>
      </c>
      <c r="Y224" s="101">
        <f>IF('Raw_Data_pt1.2'!BI71="","",IF('Raw_Data_pt1.2'!BI71 = "Best",1,IF('Raw_Data_pt1.2'!BI71 = "Min",2,IF('Raw_Data_pt1.2'!BI71 = "Max",3,0))))</f>
        <v>2</v>
      </c>
      <c r="Z224" s="100"/>
      <c r="AA224" s="100"/>
      <c r="AB224" s="100"/>
      <c r="AC224" s="99"/>
      <c r="AD224" s="100"/>
      <c r="AE224" s="99"/>
      <c r="AF224" s="100"/>
      <c r="AG224" s="100"/>
      <c r="AH224" s="100"/>
      <c r="AI224" s="99"/>
      <c r="AJ224" s="100"/>
      <c r="AK224" s="99"/>
      <c r="AL224" s="100"/>
      <c r="AM224" s="100"/>
      <c r="AN224" s="100"/>
      <c r="AO224" s="99"/>
      <c r="AP224" s="100"/>
      <c r="AQ224" s="100"/>
      <c r="AR224" s="102">
        <f>IF('Raw_Data_pt1.2'!AL71 = "","", 'Raw_Data_pt1.2'!AL71)</f>
        <v>27</v>
      </c>
      <c r="AS224" s="99">
        <f>IF('Raw_Data_pt1.2'!AM71 = "","", 'Raw_Data_pt1.2'!AM71)</f>
        <v>128</v>
      </c>
      <c r="AT224" s="100">
        <f>IF('Raw_Data_pt1.2'!AU71="","",'Raw_Data_pt1.2'!AU71)</f>
        <v>32</v>
      </c>
      <c r="AU224" s="99">
        <f>IF('Raw_Data_pt1.2'!AV71="","",'Raw_Data_pt1.2'!AV71)</f>
        <v>128</v>
      </c>
      <c r="AV224" s="100">
        <f>IF('Raw_Data_pt1.2'!BD71="","",'Raw_Data_pt1.2'!BD71)</f>
        <v>32</v>
      </c>
      <c r="AW224" s="99">
        <f>IF('Raw_Data_pt1.2'!BE71="","",'Raw_Data_pt1.2'!BE71)</f>
        <v>128</v>
      </c>
      <c r="AX224" s="100">
        <f>IF('Raw_Data_pt1.2'!AP71="","",'Raw_Data_pt1.2'!AP71)</f>
        <v>306</v>
      </c>
      <c r="AY224" s="100" t="str">
        <f>IF('Raw_Data_pt1.2'!AY71="","",'Raw_Data_pt1.2'!AY71)</f>
        <v/>
      </c>
      <c r="AZ224" s="100">
        <f>IF('Raw_Data_pt1.2'!BH71="","",'Raw_Data_pt1.2'!BH71)</f>
        <v>547</v>
      </c>
      <c r="BA224" s="100">
        <f t="shared" si="667"/>
        <v>0.2109375</v>
      </c>
      <c r="BB224" s="100">
        <f t="shared" si="668"/>
        <v>0.25</v>
      </c>
      <c r="BC224" s="99">
        <f t="shared" si="669"/>
        <v>0.25</v>
      </c>
    </row>
    <row r="225" spans="1:55" ht="15" customHeight="1">
      <c r="A225" s="99">
        <f t="shared" si="706"/>
        <v>36</v>
      </c>
      <c r="B225" s="127" t="str">
        <f t="shared" si="707"/>
        <v>BBP</v>
      </c>
      <c r="C225" s="100">
        <f t="shared" si="708"/>
        <v>0</v>
      </c>
      <c r="D225" s="99">
        <f t="shared" si="709"/>
        <v>1</v>
      </c>
      <c r="E225" s="101">
        <f t="shared" si="710"/>
        <v>1.2</v>
      </c>
      <c r="F225" s="3">
        <f t="shared" si="710"/>
        <v>0</v>
      </c>
      <c r="G225" s="1">
        <f t="shared" si="695"/>
        <v>0</v>
      </c>
      <c r="H225" s="1">
        <f t="shared" si="696"/>
        <v>0</v>
      </c>
      <c r="I225" s="1">
        <f t="shared" si="697"/>
        <v>0</v>
      </c>
      <c r="J225" s="1">
        <f t="shared" si="698"/>
        <v>0</v>
      </c>
      <c r="K225" s="1">
        <f t="shared" si="699"/>
        <v>0</v>
      </c>
      <c r="L225" s="3">
        <f t="shared" si="700"/>
        <v>2023</v>
      </c>
      <c r="M225" s="1">
        <f t="shared" si="701"/>
        <v>5</v>
      </c>
      <c r="N225" s="1">
        <f t="shared" si="702"/>
        <v>10</v>
      </c>
      <c r="O225" s="1">
        <f t="shared" si="703"/>
        <v>10</v>
      </c>
      <c r="P225" s="1">
        <f t="shared" si="704"/>
        <v>10</v>
      </c>
      <c r="Q225" s="2">
        <f t="shared" si="705"/>
        <v>39</v>
      </c>
      <c r="R225" s="100">
        <f t="shared" si="711"/>
        <v>9</v>
      </c>
      <c r="S225" s="100">
        <f t="shared" si="712"/>
        <v>3</v>
      </c>
      <c r="T225" s="100">
        <f t="shared" si="713"/>
        <v>2003</v>
      </c>
      <c r="U225" s="100">
        <f t="shared" si="714"/>
        <v>1</v>
      </c>
      <c r="V225" s="100">
        <f t="shared" si="717"/>
        <v>19</v>
      </c>
      <c r="W225" s="100">
        <f t="shared" si="715"/>
        <v>1</v>
      </c>
      <c r="X225" s="99">
        <f t="shared" si="716"/>
        <v>1</v>
      </c>
      <c r="Y225" s="101">
        <f>IF('Raw_Data_pt1.2'!BI72="","",IF('Raw_Data_pt1.2'!BI72 = "Best",1,IF('Raw_Data_pt1.2'!BI72 = "Min",2,IF('Raw_Data_pt1.2'!BI72 = "Max",3,0))))</f>
        <v>3</v>
      </c>
      <c r="Z225" s="100"/>
      <c r="AA225" s="100"/>
      <c r="AB225" s="100"/>
      <c r="AC225" s="99"/>
      <c r="AD225" s="100"/>
      <c r="AE225" s="99"/>
      <c r="AF225" s="100"/>
      <c r="AG225" s="100"/>
      <c r="AH225" s="100"/>
      <c r="AI225" s="99"/>
      <c r="AJ225" s="100"/>
      <c r="AK225" s="99"/>
      <c r="AL225" s="100"/>
      <c r="AM225" s="100"/>
      <c r="AN225" s="100"/>
      <c r="AO225" s="99"/>
      <c r="AP225" s="100"/>
      <c r="AQ225" s="100"/>
      <c r="AR225" s="102">
        <f>IF('Raw_Data_pt1.2'!AL72 = "","", 'Raw_Data_pt1.2'!AL72)</f>
        <v>16</v>
      </c>
      <c r="AS225" s="99">
        <f>IF('Raw_Data_pt1.2'!AM72 = "","", 'Raw_Data_pt1.2'!AM72)</f>
        <v>128</v>
      </c>
      <c r="AT225" s="100">
        <f>IF('Raw_Data_pt1.2'!AU72="","",'Raw_Data_pt1.2'!AU72)</f>
        <v>24</v>
      </c>
      <c r="AU225" s="99">
        <f>IF('Raw_Data_pt1.2'!AV72="","",'Raw_Data_pt1.2'!AV72)</f>
        <v>128</v>
      </c>
      <c r="AV225" s="100">
        <f>IF('Raw_Data_pt1.2'!BD72="","",'Raw_Data_pt1.2'!BD72)</f>
        <v>23</v>
      </c>
      <c r="AW225" s="99">
        <f>IF('Raw_Data_pt1.2'!BE72="","",'Raw_Data_pt1.2'!BE72)</f>
        <v>128</v>
      </c>
      <c r="AX225" s="100">
        <f>IF('Raw_Data_pt1.2'!AP72="","",'Raw_Data_pt1.2'!AP72)</f>
        <v>284</v>
      </c>
      <c r="AY225" s="100" t="str">
        <f>IF('Raw_Data_pt1.2'!AY72="","",'Raw_Data_pt1.2'!AY72)</f>
        <v/>
      </c>
      <c r="AZ225" s="100">
        <f>IF('Raw_Data_pt1.2'!BH72="","",'Raw_Data_pt1.2'!BH72)</f>
        <v>357</v>
      </c>
      <c r="BA225" s="100">
        <f t="shared" si="667"/>
        <v>0.125</v>
      </c>
      <c r="BB225" s="100">
        <f t="shared" si="668"/>
        <v>0.1875</v>
      </c>
      <c r="BC225" s="99">
        <f t="shared" si="669"/>
        <v>0.1796875</v>
      </c>
    </row>
    <row r="226" spans="1:55" ht="15" customHeight="1">
      <c r="A226" s="99">
        <f t="shared" si="706"/>
        <v>36</v>
      </c>
      <c r="B226" s="127" t="str">
        <f t="shared" si="707"/>
        <v>BBP</v>
      </c>
      <c r="C226" s="100">
        <f t="shared" si="708"/>
        <v>0</v>
      </c>
      <c r="D226" s="99">
        <f t="shared" si="709"/>
        <v>1</v>
      </c>
      <c r="E226" s="101">
        <f t="shared" si="710"/>
        <v>1.2</v>
      </c>
      <c r="F226" s="3">
        <f t="shared" si="710"/>
        <v>0</v>
      </c>
      <c r="G226" s="1">
        <f t="shared" si="695"/>
        <v>0</v>
      </c>
      <c r="H226" s="1">
        <f t="shared" si="696"/>
        <v>0</v>
      </c>
      <c r="I226" s="1">
        <f t="shared" si="697"/>
        <v>0</v>
      </c>
      <c r="J226" s="1">
        <f t="shared" si="698"/>
        <v>0</v>
      </c>
      <c r="K226" s="1">
        <f t="shared" si="699"/>
        <v>0</v>
      </c>
      <c r="L226" s="3">
        <f t="shared" si="700"/>
        <v>2023</v>
      </c>
      <c r="M226" s="1">
        <f t="shared" si="701"/>
        <v>5</v>
      </c>
      <c r="N226" s="1">
        <f t="shared" si="702"/>
        <v>10</v>
      </c>
      <c r="O226" s="1">
        <f t="shared" si="703"/>
        <v>10</v>
      </c>
      <c r="P226" s="1">
        <f t="shared" si="704"/>
        <v>10</v>
      </c>
      <c r="Q226" s="2">
        <f t="shared" si="705"/>
        <v>39</v>
      </c>
      <c r="R226" s="100">
        <f t="shared" si="711"/>
        <v>9</v>
      </c>
      <c r="S226" s="100">
        <f t="shared" si="712"/>
        <v>3</v>
      </c>
      <c r="T226" s="100">
        <f t="shared" si="713"/>
        <v>2003</v>
      </c>
      <c r="U226" s="100">
        <f t="shared" si="714"/>
        <v>1</v>
      </c>
      <c r="V226" s="100">
        <f t="shared" si="717"/>
        <v>19</v>
      </c>
      <c r="W226" s="100">
        <f t="shared" si="715"/>
        <v>1</v>
      </c>
      <c r="X226" s="99">
        <f t="shared" si="716"/>
        <v>1</v>
      </c>
      <c r="Y226" s="101">
        <f>IF('Raw_Data_pt1.2'!BI73="","",IF('Raw_Data_pt1.2'!BI73 = "Best",1,IF('Raw_Data_pt1.2'!BI73 = "Min",2,IF('Raw_Data_pt1.2'!BI73 = "Max",3,0))))</f>
        <v>1</v>
      </c>
      <c r="Z226" s="100"/>
      <c r="AA226" s="100"/>
      <c r="AB226" s="100"/>
      <c r="AC226" s="99"/>
      <c r="AD226" s="100"/>
      <c r="AE226" s="99"/>
      <c r="AF226" s="100"/>
      <c r="AG226" s="100"/>
      <c r="AH226" s="100"/>
      <c r="AI226" s="99"/>
      <c r="AJ226" s="100"/>
      <c r="AK226" s="99"/>
      <c r="AL226" s="100"/>
      <c r="AM226" s="100"/>
      <c r="AN226" s="100"/>
      <c r="AO226" s="99"/>
      <c r="AP226" s="100"/>
      <c r="AQ226" s="100"/>
      <c r="AR226" s="102">
        <f>IF('Raw_Data_pt1.2'!AL73 = "","", 'Raw_Data_pt1.2'!AL73)</f>
        <v>29</v>
      </c>
      <c r="AS226" s="99">
        <f>IF('Raw_Data_pt1.2'!AM73 = "","", 'Raw_Data_pt1.2'!AM73)</f>
        <v>128</v>
      </c>
      <c r="AT226" s="100">
        <f>IF('Raw_Data_pt1.2'!AU73="","",'Raw_Data_pt1.2'!AU73)</f>
        <v>28</v>
      </c>
      <c r="AU226" s="99">
        <f>IF('Raw_Data_pt1.2'!AV73="","",'Raw_Data_pt1.2'!AV73)</f>
        <v>128</v>
      </c>
      <c r="AV226" s="100">
        <f>IF('Raw_Data_pt1.2'!BD73="","",'Raw_Data_pt1.2'!BD73)</f>
        <v>26</v>
      </c>
      <c r="AW226" s="99">
        <f>IF('Raw_Data_pt1.2'!BE73="","",'Raw_Data_pt1.2'!BE73)</f>
        <v>128</v>
      </c>
      <c r="AX226" s="100">
        <f>IF('Raw_Data_pt1.2'!AP73="","",'Raw_Data_pt1.2'!AP73)</f>
        <v>342</v>
      </c>
      <c r="AY226" s="100">
        <f>IF('Raw_Data_pt1.2'!AY73="","",'Raw_Data_pt1.2'!AY73)</f>
        <v>407</v>
      </c>
      <c r="AZ226" s="100">
        <f>IF('Raw_Data_pt1.2'!BH73="","",'Raw_Data_pt1.2'!BH73)</f>
        <v>433</v>
      </c>
      <c r="BA226" s="100">
        <f t="shared" si="667"/>
        <v>0.2265625</v>
      </c>
      <c r="BB226" s="100">
        <f t="shared" si="668"/>
        <v>0.21875</v>
      </c>
      <c r="BC226" s="99">
        <f t="shared" si="669"/>
        <v>0.203125</v>
      </c>
    </row>
    <row r="227" spans="1:55" ht="15" customHeight="1">
      <c r="A227" s="99">
        <f t="shared" si="706"/>
        <v>36</v>
      </c>
      <c r="B227" s="127" t="str">
        <f t="shared" si="707"/>
        <v>BBP</v>
      </c>
      <c r="C227" s="100">
        <f t="shared" si="708"/>
        <v>0</v>
      </c>
      <c r="D227" s="99">
        <f t="shared" si="709"/>
        <v>1</v>
      </c>
      <c r="E227" s="101">
        <f t="shared" si="710"/>
        <v>1.2</v>
      </c>
      <c r="F227" s="3">
        <f t="shared" si="710"/>
        <v>0</v>
      </c>
      <c r="G227" s="1">
        <f t="shared" si="695"/>
        <v>0</v>
      </c>
      <c r="H227" s="1">
        <f t="shared" si="696"/>
        <v>0</v>
      </c>
      <c r="I227" s="1">
        <f t="shared" si="697"/>
        <v>0</v>
      </c>
      <c r="J227" s="1">
        <f t="shared" si="698"/>
        <v>0</v>
      </c>
      <c r="K227" s="1">
        <f t="shared" si="699"/>
        <v>0</v>
      </c>
      <c r="L227" s="3">
        <f t="shared" si="700"/>
        <v>2023</v>
      </c>
      <c r="M227" s="1">
        <f t="shared" si="701"/>
        <v>5</v>
      </c>
      <c r="N227" s="1">
        <f t="shared" si="702"/>
        <v>10</v>
      </c>
      <c r="O227" s="1">
        <f t="shared" si="703"/>
        <v>10</v>
      </c>
      <c r="P227" s="1">
        <f t="shared" si="704"/>
        <v>10</v>
      </c>
      <c r="Q227" s="2">
        <f t="shared" si="705"/>
        <v>39</v>
      </c>
      <c r="R227" s="100">
        <f t="shared" si="711"/>
        <v>9</v>
      </c>
      <c r="S227" s="100">
        <f t="shared" si="712"/>
        <v>3</v>
      </c>
      <c r="T227" s="100">
        <f t="shared" si="713"/>
        <v>2003</v>
      </c>
      <c r="U227" s="100">
        <f t="shared" si="714"/>
        <v>1</v>
      </c>
      <c r="V227" s="100">
        <f t="shared" si="717"/>
        <v>19</v>
      </c>
      <c r="W227" s="100">
        <f t="shared" si="715"/>
        <v>1</v>
      </c>
      <c r="X227" s="99">
        <f t="shared" si="716"/>
        <v>1</v>
      </c>
      <c r="Y227" s="101">
        <f>IF('Raw_Data_pt1.2'!BI74="","",IF('Raw_Data_pt1.2'!BI74 = "Best",1,IF('Raw_Data_pt1.2'!BI74 = "Min",2,IF('Raw_Data_pt1.2'!BI74 = "Max",3,0))))</f>
        <v>2</v>
      </c>
      <c r="Z227" s="100"/>
      <c r="AA227" s="100"/>
      <c r="AB227" s="100"/>
      <c r="AC227" s="99"/>
      <c r="AD227" s="100"/>
      <c r="AE227" s="99"/>
      <c r="AF227" s="100"/>
      <c r="AG227" s="100"/>
      <c r="AH227" s="100"/>
      <c r="AI227" s="99"/>
      <c r="AJ227" s="100"/>
      <c r="AK227" s="99"/>
      <c r="AL227" s="100"/>
      <c r="AM227" s="100"/>
      <c r="AN227" s="100"/>
      <c r="AO227" s="99"/>
      <c r="AP227" s="100"/>
      <c r="AQ227" s="100"/>
      <c r="AR227" s="102">
        <f>IF('Raw_Data_pt1.2'!AL74 = "","", 'Raw_Data_pt1.2'!AL74)</f>
        <v>32</v>
      </c>
      <c r="AS227" s="99">
        <f>IF('Raw_Data_pt1.2'!AM74 = "","", 'Raw_Data_pt1.2'!AM74)</f>
        <v>128</v>
      </c>
      <c r="AT227" s="100">
        <f>IF('Raw_Data_pt1.2'!AU74="","",'Raw_Data_pt1.2'!AU74)</f>
        <v>31</v>
      </c>
      <c r="AU227" s="99">
        <f>IF('Raw_Data_pt1.2'!AV74="","",'Raw_Data_pt1.2'!AV74)</f>
        <v>128</v>
      </c>
      <c r="AV227" s="100">
        <f>IF('Raw_Data_pt1.2'!BD74="","",'Raw_Data_pt1.2'!BD74)</f>
        <v>30</v>
      </c>
      <c r="AW227" s="99">
        <f>IF('Raw_Data_pt1.2'!BE74="","",'Raw_Data_pt1.2'!BE74)</f>
        <v>128</v>
      </c>
      <c r="AX227" s="100" t="str">
        <f>IF('Raw_Data_pt1.2'!AP74="","",'Raw_Data_pt1.2'!AP74)</f>
        <v/>
      </c>
      <c r="AY227" s="100" t="str">
        <f>IF('Raw_Data_pt1.2'!AY74="","",'Raw_Data_pt1.2'!AY74)</f>
        <v/>
      </c>
      <c r="AZ227" s="100">
        <f>IF('Raw_Data_pt1.2'!BH74="","",'Raw_Data_pt1.2'!BH74)</f>
        <v>533</v>
      </c>
      <c r="BA227" s="100">
        <f t="shared" si="667"/>
        <v>0.25</v>
      </c>
      <c r="BB227" s="100">
        <f t="shared" si="668"/>
        <v>0.2421875</v>
      </c>
      <c r="BC227" s="99">
        <f t="shared" si="669"/>
        <v>0.234375</v>
      </c>
    </row>
    <row r="228" spans="1:55" ht="15" customHeight="1">
      <c r="A228" s="99">
        <f t="shared" si="706"/>
        <v>36</v>
      </c>
      <c r="B228" s="127" t="str">
        <f t="shared" si="707"/>
        <v>BBP</v>
      </c>
      <c r="C228" s="100">
        <f t="shared" si="708"/>
        <v>0</v>
      </c>
      <c r="D228" s="99">
        <f t="shared" si="709"/>
        <v>1</v>
      </c>
      <c r="E228" s="101">
        <f t="shared" si="710"/>
        <v>1.2</v>
      </c>
      <c r="F228" s="3">
        <f t="shared" si="710"/>
        <v>0</v>
      </c>
      <c r="G228" s="1">
        <f t="shared" si="695"/>
        <v>0</v>
      </c>
      <c r="H228" s="1">
        <f t="shared" si="696"/>
        <v>0</v>
      </c>
      <c r="I228" s="1">
        <f t="shared" si="697"/>
        <v>0</v>
      </c>
      <c r="J228" s="1">
        <f t="shared" si="698"/>
        <v>0</v>
      </c>
      <c r="K228" s="1">
        <f t="shared" si="699"/>
        <v>0</v>
      </c>
      <c r="L228" s="3">
        <f t="shared" si="700"/>
        <v>2023</v>
      </c>
      <c r="M228" s="1">
        <f t="shared" si="701"/>
        <v>5</v>
      </c>
      <c r="N228" s="1">
        <f t="shared" si="702"/>
        <v>10</v>
      </c>
      <c r="O228" s="1">
        <f t="shared" si="703"/>
        <v>10</v>
      </c>
      <c r="P228" s="1">
        <f t="shared" si="704"/>
        <v>10</v>
      </c>
      <c r="Q228" s="2">
        <f t="shared" si="705"/>
        <v>39</v>
      </c>
      <c r="R228" s="100">
        <f t="shared" si="711"/>
        <v>9</v>
      </c>
      <c r="S228" s="100">
        <f t="shared" si="712"/>
        <v>3</v>
      </c>
      <c r="T228" s="100">
        <f t="shared" si="713"/>
        <v>2003</v>
      </c>
      <c r="U228" s="100">
        <f t="shared" si="714"/>
        <v>1</v>
      </c>
      <c r="V228" s="100">
        <f t="shared" si="717"/>
        <v>19</v>
      </c>
      <c r="W228" s="100">
        <f t="shared" si="715"/>
        <v>1</v>
      </c>
      <c r="X228" s="99">
        <f t="shared" si="716"/>
        <v>1</v>
      </c>
      <c r="Y228" s="101">
        <f>IF('Raw_Data_pt1.2'!BI75="","",IF('Raw_Data_pt1.2'!BI75 = "Best",1,IF('Raw_Data_pt1.2'!BI75 = "Min",2,IF('Raw_Data_pt1.2'!BI75 = "Max",3,0))))</f>
        <v>3</v>
      </c>
      <c r="Z228" s="100"/>
      <c r="AA228" s="100"/>
      <c r="AB228" s="100"/>
      <c r="AC228" s="99"/>
      <c r="AD228" s="100"/>
      <c r="AE228" s="99"/>
      <c r="AF228" s="100"/>
      <c r="AG228" s="100"/>
      <c r="AH228" s="100"/>
      <c r="AI228" s="99"/>
      <c r="AJ228" s="100"/>
      <c r="AK228" s="99"/>
      <c r="AL228" s="100"/>
      <c r="AM228" s="100"/>
      <c r="AN228" s="100"/>
      <c r="AO228" s="99"/>
      <c r="AP228" s="100"/>
      <c r="AQ228" s="100"/>
      <c r="AR228" s="102">
        <f>IF('Raw_Data_pt1.2'!AL75 = "","", 'Raw_Data_pt1.2'!AL75)</f>
        <v>24</v>
      </c>
      <c r="AS228" s="99">
        <f>IF('Raw_Data_pt1.2'!AM75 = "","", 'Raw_Data_pt1.2'!AM75)</f>
        <v>128</v>
      </c>
      <c r="AT228" s="100">
        <f>IF('Raw_Data_pt1.2'!AU75="","",'Raw_Data_pt1.2'!AU75)</f>
        <v>24</v>
      </c>
      <c r="AU228" s="99">
        <f>IF('Raw_Data_pt1.2'!AV75="","",'Raw_Data_pt1.2'!AV75)</f>
        <v>128</v>
      </c>
      <c r="AV228" s="100">
        <f>IF('Raw_Data_pt1.2'!BD75="","",'Raw_Data_pt1.2'!BD75)</f>
        <v>23</v>
      </c>
      <c r="AW228" s="99">
        <f>IF('Raw_Data_pt1.2'!BE75="","",'Raw_Data_pt1.2'!BE75)</f>
        <v>128</v>
      </c>
      <c r="AX228" s="100" t="str">
        <f>IF('Raw_Data_pt1.2'!AP75="","",'Raw_Data_pt1.2'!AP75)</f>
        <v/>
      </c>
      <c r="AY228" s="100" t="str">
        <f>IF('Raw_Data_pt1.2'!AY75="","",'Raw_Data_pt1.2'!AY75)</f>
        <v/>
      </c>
      <c r="AZ228" s="100">
        <f>IF('Raw_Data_pt1.2'!BH75="","",'Raw_Data_pt1.2'!BH75)</f>
        <v>353</v>
      </c>
      <c r="BA228" s="100">
        <f t="shared" si="667"/>
        <v>0.1875</v>
      </c>
      <c r="BB228" s="100">
        <f t="shared" si="668"/>
        <v>0.1875</v>
      </c>
      <c r="BC228" s="99">
        <f t="shared" si="669"/>
        <v>0.1796875</v>
      </c>
    </row>
    <row r="229" spans="1:55" ht="15" customHeight="1">
      <c r="A229" s="99">
        <f t="shared" si="706"/>
        <v>36</v>
      </c>
      <c r="B229" s="127" t="str">
        <f t="shared" si="707"/>
        <v>BBP</v>
      </c>
      <c r="C229" s="100">
        <f t="shared" si="708"/>
        <v>0</v>
      </c>
      <c r="D229" s="99">
        <f t="shared" si="709"/>
        <v>1</v>
      </c>
      <c r="E229" s="101">
        <f t="shared" si="710"/>
        <v>1.2</v>
      </c>
      <c r="F229" s="3">
        <f t="shared" si="710"/>
        <v>0</v>
      </c>
      <c r="G229" s="1">
        <f t="shared" si="695"/>
        <v>0</v>
      </c>
      <c r="H229" s="1">
        <f t="shared" si="696"/>
        <v>0</v>
      </c>
      <c r="I229" s="1">
        <f t="shared" si="697"/>
        <v>0</v>
      </c>
      <c r="J229" s="1">
        <f t="shared" si="698"/>
        <v>0</v>
      </c>
      <c r="K229" s="1">
        <f t="shared" si="699"/>
        <v>0</v>
      </c>
      <c r="L229" s="3">
        <f t="shared" si="700"/>
        <v>2023</v>
      </c>
      <c r="M229" s="1">
        <f t="shared" si="701"/>
        <v>5</v>
      </c>
      <c r="N229" s="1">
        <f t="shared" si="702"/>
        <v>10</v>
      </c>
      <c r="O229" s="1">
        <f t="shared" si="703"/>
        <v>10</v>
      </c>
      <c r="P229" s="1">
        <f t="shared" si="704"/>
        <v>10</v>
      </c>
      <c r="Q229" s="2">
        <f t="shared" si="705"/>
        <v>39</v>
      </c>
      <c r="R229" s="100">
        <f t="shared" si="711"/>
        <v>9</v>
      </c>
      <c r="S229" s="100">
        <f t="shared" si="712"/>
        <v>3</v>
      </c>
      <c r="T229" s="100">
        <f t="shared" si="713"/>
        <v>2003</v>
      </c>
      <c r="U229" s="100">
        <f t="shared" si="714"/>
        <v>1</v>
      </c>
      <c r="V229" s="100">
        <f t="shared" si="717"/>
        <v>19</v>
      </c>
      <c r="W229" s="100">
        <f t="shared" si="715"/>
        <v>1</v>
      </c>
      <c r="X229" s="99">
        <f t="shared" si="716"/>
        <v>1</v>
      </c>
      <c r="Y229" s="101">
        <f>IF('Raw_Data_pt1.2'!BI76="","",IF('Raw_Data_pt1.2'!BI76 = "Best",1,IF('Raw_Data_pt1.2'!BI76 = "Min",2,IF('Raw_Data_pt1.2'!BI76 = "Max",3,0))))</f>
        <v>1</v>
      </c>
      <c r="Z229" s="100"/>
      <c r="AA229" s="100"/>
      <c r="AB229" s="100"/>
      <c r="AC229" s="99"/>
      <c r="AD229" s="100"/>
      <c r="AE229" s="99"/>
      <c r="AF229" s="100"/>
      <c r="AG229" s="100"/>
      <c r="AH229" s="100"/>
      <c r="AI229" s="99"/>
      <c r="AJ229" s="100"/>
      <c r="AK229" s="99"/>
      <c r="AL229" s="100"/>
      <c r="AM229" s="100"/>
      <c r="AN229" s="100"/>
      <c r="AO229" s="99"/>
      <c r="AP229" s="100"/>
      <c r="AQ229" s="100"/>
      <c r="AR229" s="102">
        <f>IF('Raw_Data_pt1.2'!AL76 = "","", 'Raw_Data_pt1.2'!AL76)</f>
        <v>26</v>
      </c>
      <c r="AS229" s="99">
        <f>IF('Raw_Data_pt1.2'!AM76 = "","", 'Raw_Data_pt1.2'!AM76)</f>
        <v>128</v>
      </c>
      <c r="AT229" s="100">
        <f>IF('Raw_Data_pt1.2'!AU76="","",'Raw_Data_pt1.2'!AU76)</f>
        <v>24</v>
      </c>
      <c r="AU229" s="99">
        <f>IF('Raw_Data_pt1.2'!AV76="","",'Raw_Data_pt1.2'!AV76)</f>
        <v>128</v>
      </c>
      <c r="AV229" s="100">
        <f>IF('Raw_Data_pt1.2'!BD76="","",'Raw_Data_pt1.2'!BD76)</f>
        <v>29</v>
      </c>
      <c r="AW229" s="99">
        <f>IF('Raw_Data_pt1.2'!BE76="","",'Raw_Data_pt1.2'!BE76)</f>
        <v>128</v>
      </c>
      <c r="AX229" s="100">
        <f>IF('Raw_Data_pt1.2'!AP76="","",'Raw_Data_pt1.2'!AP76)</f>
        <v>358</v>
      </c>
      <c r="AY229" s="100">
        <f>IF('Raw_Data_pt1.2'!AY76="","",'Raw_Data_pt1.2'!AY76)</f>
        <v>382</v>
      </c>
      <c r="AZ229" s="100">
        <f>IF('Raw_Data_pt1.2'!BH76="","",'Raw_Data_pt1.2'!BH76)</f>
        <v>382</v>
      </c>
      <c r="BA229" s="100">
        <f t="shared" si="667"/>
        <v>0.203125</v>
      </c>
      <c r="BB229" s="100">
        <f t="shared" si="668"/>
        <v>0.1875</v>
      </c>
      <c r="BC229" s="99">
        <f t="shared" si="669"/>
        <v>0.2265625</v>
      </c>
    </row>
    <row r="230" spans="1:55" ht="15" customHeight="1">
      <c r="A230" s="99">
        <f t="shared" si="706"/>
        <v>36</v>
      </c>
      <c r="B230" s="127" t="str">
        <f t="shared" si="707"/>
        <v>BBP</v>
      </c>
      <c r="C230" s="100">
        <f t="shared" si="708"/>
        <v>0</v>
      </c>
      <c r="D230" s="99">
        <f t="shared" si="709"/>
        <v>1</v>
      </c>
      <c r="E230" s="101">
        <f t="shared" si="710"/>
        <v>1.2</v>
      </c>
      <c r="F230" s="3">
        <f t="shared" si="710"/>
        <v>0</v>
      </c>
      <c r="G230" s="1">
        <f t="shared" si="695"/>
        <v>0</v>
      </c>
      <c r="H230" s="1">
        <f t="shared" si="696"/>
        <v>0</v>
      </c>
      <c r="I230" s="1">
        <f t="shared" si="697"/>
        <v>0</v>
      </c>
      <c r="J230" s="1">
        <f t="shared" si="698"/>
        <v>0</v>
      </c>
      <c r="K230" s="1">
        <f t="shared" si="699"/>
        <v>0</v>
      </c>
      <c r="L230" s="3">
        <f t="shared" si="700"/>
        <v>2023</v>
      </c>
      <c r="M230" s="1">
        <f t="shared" si="701"/>
        <v>5</v>
      </c>
      <c r="N230" s="1">
        <f t="shared" si="702"/>
        <v>10</v>
      </c>
      <c r="O230" s="1">
        <f t="shared" si="703"/>
        <v>10</v>
      </c>
      <c r="P230" s="1">
        <f t="shared" si="704"/>
        <v>10</v>
      </c>
      <c r="Q230" s="2">
        <f t="shared" si="705"/>
        <v>39</v>
      </c>
      <c r="R230" s="100">
        <f t="shared" si="711"/>
        <v>9</v>
      </c>
      <c r="S230" s="100">
        <f t="shared" si="712"/>
        <v>3</v>
      </c>
      <c r="T230" s="100">
        <f t="shared" si="713"/>
        <v>2003</v>
      </c>
      <c r="U230" s="100">
        <f t="shared" si="714"/>
        <v>1</v>
      </c>
      <c r="V230" s="100">
        <f t="shared" si="717"/>
        <v>19</v>
      </c>
      <c r="W230" s="100">
        <f t="shared" si="715"/>
        <v>1</v>
      </c>
      <c r="X230" s="99">
        <f t="shared" si="716"/>
        <v>1</v>
      </c>
      <c r="Y230" s="101">
        <f>IF('Raw_Data_pt1.2'!BI77="","",IF('Raw_Data_pt1.2'!BI77 = "Best",1,IF('Raw_Data_pt1.2'!BI77 = "Min",2,IF('Raw_Data_pt1.2'!BI77 = "Max",3,0))))</f>
        <v>2</v>
      </c>
      <c r="Z230" s="100"/>
      <c r="AA230" s="100"/>
      <c r="AB230" s="100"/>
      <c r="AC230" s="99"/>
      <c r="AD230" s="100"/>
      <c r="AE230" s="99"/>
      <c r="AF230" s="100"/>
      <c r="AG230" s="100"/>
      <c r="AH230" s="100"/>
      <c r="AI230" s="99"/>
      <c r="AJ230" s="100"/>
      <c r="AK230" s="99"/>
      <c r="AL230" s="100"/>
      <c r="AM230" s="100"/>
      <c r="AN230" s="100"/>
      <c r="AO230" s="99"/>
      <c r="AP230" s="100"/>
      <c r="AQ230" s="100"/>
      <c r="AR230" s="102">
        <f>IF('Raw_Data_pt1.2'!AL77 = "","", 'Raw_Data_pt1.2'!AL77)</f>
        <v>30</v>
      </c>
      <c r="AS230" s="99">
        <f>IF('Raw_Data_pt1.2'!AM77 = "","", 'Raw_Data_pt1.2'!AM77)</f>
        <v>128</v>
      </c>
      <c r="AT230" s="100">
        <f>IF('Raw_Data_pt1.2'!AU77="","",'Raw_Data_pt1.2'!AU77)</f>
        <v>31</v>
      </c>
      <c r="AU230" s="99">
        <f>IF('Raw_Data_pt1.2'!AV77="","",'Raw_Data_pt1.2'!AV77)</f>
        <v>128</v>
      </c>
      <c r="AV230" s="100">
        <f>IF('Raw_Data_pt1.2'!BD77="","",'Raw_Data_pt1.2'!BD77)</f>
        <v>32</v>
      </c>
      <c r="AW230" s="99">
        <f>IF('Raw_Data_pt1.2'!BE77="","",'Raw_Data_pt1.2'!BE77)</f>
        <v>128</v>
      </c>
      <c r="AX230" s="100" t="str">
        <f>IF('Raw_Data_pt1.2'!AP77="","",'Raw_Data_pt1.2'!AP77)</f>
        <v/>
      </c>
      <c r="AY230" s="100" t="str">
        <f>IF('Raw_Data_pt1.2'!AY77="","",'Raw_Data_pt1.2'!AY77)</f>
        <v/>
      </c>
      <c r="AZ230" s="100">
        <f>IF('Raw_Data_pt1.2'!BH77="","",'Raw_Data_pt1.2'!BH77)</f>
        <v>512</v>
      </c>
      <c r="BA230" s="100">
        <f t="shared" si="667"/>
        <v>0.234375</v>
      </c>
      <c r="BB230" s="100">
        <f t="shared" si="668"/>
        <v>0.2421875</v>
      </c>
      <c r="BC230" s="99">
        <f t="shared" si="669"/>
        <v>0.25</v>
      </c>
    </row>
    <row r="231" spans="1:55" s="92" customFormat="1" ht="15" customHeight="1">
      <c r="A231" s="95">
        <f t="shared" si="706"/>
        <v>36</v>
      </c>
      <c r="B231" s="126" t="str">
        <f t="shared" si="707"/>
        <v>BBP</v>
      </c>
      <c r="C231" s="96">
        <f t="shared" si="708"/>
        <v>0</v>
      </c>
      <c r="D231" s="95">
        <f t="shared" si="709"/>
        <v>1</v>
      </c>
      <c r="E231" s="97">
        <f t="shared" si="710"/>
        <v>1.2</v>
      </c>
      <c r="F231" s="6">
        <f t="shared" si="710"/>
        <v>0</v>
      </c>
      <c r="G231" s="5">
        <f t="shared" si="695"/>
        <v>0</v>
      </c>
      <c r="H231" s="5">
        <f t="shared" si="696"/>
        <v>0</v>
      </c>
      <c r="I231" s="5">
        <f t="shared" si="697"/>
        <v>0</v>
      </c>
      <c r="J231" s="5">
        <f t="shared" si="698"/>
        <v>0</v>
      </c>
      <c r="K231" s="5">
        <f t="shared" si="699"/>
        <v>0</v>
      </c>
      <c r="L231" s="6">
        <f t="shared" si="700"/>
        <v>2023</v>
      </c>
      <c r="M231" s="5">
        <f t="shared" si="701"/>
        <v>5</v>
      </c>
      <c r="N231" s="5">
        <f t="shared" si="702"/>
        <v>10</v>
      </c>
      <c r="O231" s="5">
        <f t="shared" si="703"/>
        <v>10</v>
      </c>
      <c r="P231" s="5">
        <f t="shared" si="704"/>
        <v>10</v>
      </c>
      <c r="Q231" s="4">
        <f t="shared" si="705"/>
        <v>39</v>
      </c>
      <c r="R231" s="96">
        <f t="shared" si="711"/>
        <v>9</v>
      </c>
      <c r="S231" s="96">
        <f t="shared" si="712"/>
        <v>3</v>
      </c>
      <c r="T231" s="96">
        <f t="shared" si="713"/>
        <v>2003</v>
      </c>
      <c r="U231" s="96">
        <f t="shared" si="714"/>
        <v>1</v>
      </c>
      <c r="V231" s="125">
        <f t="shared" si="717"/>
        <v>19</v>
      </c>
      <c r="W231" s="96">
        <f t="shared" si="715"/>
        <v>1</v>
      </c>
      <c r="X231" s="95">
        <f t="shared" si="716"/>
        <v>1</v>
      </c>
      <c r="Y231" s="97">
        <f>IF('Raw_Data_pt1.2'!BI78="","",IF('Raw_Data_pt1.2'!BI78 = "Best",1,IF('Raw_Data_pt1.2'!BI78 = "Min",2,IF('Raw_Data_pt1.2'!BI78 = "Max",3,0))))</f>
        <v>3</v>
      </c>
      <c r="Z231" s="96"/>
      <c r="AA231" s="96"/>
      <c r="AB231" s="96"/>
      <c r="AC231" s="95"/>
      <c r="AD231" s="96"/>
      <c r="AE231" s="95"/>
      <c r="AF231" s="96"/>
      <c r="AG231" s="96"/>
      <c r="AH231" s="96"/>
      <c r="AI231" s="95"/>
      <c r="AJ231" s="96"/>
      <c r="AK231" s="95"/>
      <c r="AL231" s="96"/>
      <c r="AM231" s="96"/>
      <c r="AN231" s="96"/>
      <c r="AO231" s="95"/>
      <c r="AP231" s="96"/>
      <c r="AQ231" s="96"/>
      <c r="AR231" s="98">
        <f>IF('Raw_Data_pt1.2'!AL78 = "","", 'Raw_Data_pt1.2'!AL78)</f>
        <v>23</v>
      </c>
      <c r="AS231" s="95">
        <f>IF('Raw_Data_pt1.2'!AM78 = "","", 'Raw_Data_pt1.2'!AM78)</f>
        <v>128</v>
      </c>
      <c r="AT231" s="96">
        <f>IF('Raw_Data_pt1.2'!AU78="","",'Raw_Data_pt1.2'!AU78)</f>
        <v>21</v>
      </c>
      <c r="AU231" s="95">
        <f>IF('Raw_Data_pt1.2'!AV78="","",'Raw_Data_pt1.2'!AV78)</f>
        <v>128</v>
      </c>
      <c r="AV231" s="96">
        <f>IF('Raw_Data_pt1.2'!BD78="","",'Raw_Data_pt1.2'!BD78)</f>
        <v>23</v>
      </c>
      <c r="AW231" s="95">
        <f>IF('Raw_Data_pt1.2'!BE78="","",'Raw_Data_pt1.2'!BE78)</f>
        <v>128</v>
      </c>
      <c r="AX231" s="96" t="str">
        <f>IF('Raw_Data_pt1.2'!AP78="","",'Raw_Data_pt1.2'!AP78)</f>
        <v/>
      </c>
      <c r="AY231" s="96" t="str">
        <f>IF('Raw_Data_pt1.2'!AY78="","",'Raw_Data_pt1.2'!AY78)</f>
        <v/>
      </c>
      <c r="AZ231" s="96">
        <f>IF('Raw_Data_pt1.2'!BH78="","",'Raw_Data_pt1.2'!BH78)</f>
        <v>322</v>
      </c>
      <c r="BA231" s="96">
        <f t="shared" si="667"/>
        <v>0.1796875</v>
      </c>
      <c r="BB231" s="96">
        <f t="shared" si="668"/>
        <v>0.1640625</v>
      </c>
      <c r="BC231" s="95">
        <f t="shared" si="669"/>
        <v>0.1796875</v>
      </c>
    </row>
    <row r="232" spans="1:55" ht="15" customHeight="1">
      <c r="A232" s="99">
        <f>'Raw_Data_pt1.2'!A79</f>
        <v>37</v>
      </c>
      <c r="B232" s="127" t="str">
        <f>'Raw_Data_pt1.2'!B79</f>
        <v>BBQ</v>
      </c>
      <c r="C232" s="100">
        <v>0</v>
      </c>
      <c r="D232" s="99">
        <v>1</v>
      </c>
      <c r="E232" s="101">
        <v>1.2</v>
      </c>
      <c r="F232" s="69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69">
        <f>'Raw_Data_pt1.2'!F79</f>
        <v>2023</v>
      </c>
      <c r="M232" s="26">
        <f>'Raw_Data_pt1.2'!G79</f>
        <v>5</v>
      </c>
      <c r="N232" s="26">
        <f>'Raw_Data_pt1.2'!H79</f>
        <v>10</v>
      </c>
      <c r="O232" s="26">
        <f>'Raw_Data_pt1.2'!I79</f>
        <v>11</v>
      </c>
      <c r="P232" s="26">
        <f>'Raw_Data_pt1.2'!J79</f>
        <v>15</v>
      </c>
      <c r="Q232" s="25">
        <f>'Raw_Data_pt1.2'!K79</f>
        <v>29</v>
      </c>
      <c r="R232" s="100">
        <f>'Raw_Data_pt1.2'!L79</f>
        <v>11</v>
      </c>
      <c r="S232" s="100">
        <f>IF(R232 = "",0, VLOOKUP(R232, Key!$A$23:$D$35, 4, FALSE))</f>
        <v>3</v>
      </c>
      <c r="T232" s="100">
        <f>'Raw_Data_pt1.2'!M79</f>
        <v>2002</v>
      </c>
      <c r="U232" s="100">
        <f>IF('Raw_Data_pt1.2'!O79 = "", 0, IF('Raw_Data_pt1.2'!O79 = "F", 1, IF('Raw_Data_pt1.2'!O79 = "M", 2, 3)))</f>
        <v>1</v>
      </c>
      <c r="V232" s="100">
        <f>IF(L232=0,0,IF(M232&gt;R232,L232-T232,L232-T232-1))</f>
        <v>20</v>
      </c>
      <c r="W232" s="100">
        <f>IF('Raw_Data_pt1.2'!S79 = "", 0, VLOOKUP('Raw_Data_pt1.2'!S79, Key!$A$2:$C$20, 3, TRUE))</f>
        <v>1</v>
      </c>
      <c r="X232" s="99">
        <f>IF('Raw_Data_pt1.2'!U79 = "", 0, IF('Raw_Data_pt1.2'!U79 = "P", 1, 0))</f>
        <v>1</v>
      </c>
      <c r="Y232" s="101">
        <f>IF('Raw_Data_pt1.2'!BI79="","",IF('Raw_Data_pt1.2'!BI79 = "Best",1,IF('Raw_Data_pt1.2'!BI79 = "Min",2,IF('Raw_Data_pt1.2'!BI79 = "Max",3,0))))</f>
        <v>1</v>
      </c>
      <c r="Z232" s="100"/>
      <c r="AA232" s="100"/>
      <c r="AB232" s="100"/>
      <c r="AC232" s="99"/>
      <c r="AD232" s="100"/>
      <c r="AE232" s="99"/>
      <c r="AF232" s="100"/>
      <c r="AG232" s="100"/>
      <c r="AH232" s="100"/>
      <c r="AI232" s="99"/>
      <c r="AJ232" s="100"/>
      <c r="AK232" s="99"/>
      <c r="AL232" s="100"/>
      <c r="AM232" s="100"/>
      <c r="AN232" s="100"/>
      <c r="AO232" s="99"/>
      <c r="AP232" s="100"/>
      <c r="AQ232" s="100"/>
      <c r="AR232" s="102">
        <f>IF('Raw_Data_pt1.2'!AL79 = "","", 'Raw_Data_pt1.2'!AL79)</f>
        <v>25</v>
      </c>
      <c r="AS232" s="99">
        <f>IF('Raw_Data_pt1.2'!AM79 = "","", 'Raw_Data_pt1.2'!AM79)</f>
        <v>128</v>
      </c>
      <c r="AT232" s="100">
        <f>IF('Raw_Data_pt1.2'!AU79="","",'Raw_Data_pt1.2'!AU79)</f>
        <v>26</v>
      </c>
      <c r="AU232" s="99">
        <f>IF('Raw_Data_pt1.2'!AV79="","",'Raw_Data_pt1.2'!AV79)</f>
        <v>128</v>
      </c>
      <c r="AV232" s="100">
        <f>IF('Raw_Data_pt1.2'!BD79="","",'Raw_Data_pt1.2'!BD79)</f>
        <v>25</v>
      </c>
      <c r="AW232" s="99">
        <f>IF('Raw_Data_pt1.2'!BE79="","",'Raw_Data_pt1.2'!BE79)</f>
        <v>128</v>
      </c>
      <c r="AX232" s="100">
        <f>IF('Raw_Data_pt1.2'!AP79="","",'Raw_Data_pt1.2'!AP79)</f>
        <v>307</v>
      </c>
      <c r="AY232" s="100">
        <f>IF('Raw_Data_pt1.2'!AY79="","",'Raw_Data_pt1.2'!AY79)</f>
        <v>382</v>
      </c>
      <c r="AZ232" s="100">
        <f>IF('Raw_Data_pt1.2'!BH79="","",'Raw_Data_pt1.2'!BH79)</f>
        <v>276</v>
      </c>
      <c r="BA232" s="100">
        <f t="shared" si="667"/>
        <v>0.1953125</v>
      </c>
      <c r="BB232" s="100">
        <f t="shared" si="668"/>
        <v>0.203125</v>
      </c>
      <c r="BC232" s="99">
        <f t="shared" si="669"/>
        <v>0.1953125</v>
      </c>
    </row>
    <row r="233" spans="1:55" ht="15" customHeight="1">
      <c r="A233" s="99">
        <f>A232</f>
        <v>37</v>
      </c>
      <c r="B233" s="127" t="str">
        <f>B232</f>
        <v>BBQ</v>
      </c>
      <c r="C233" s="100">
        <f t="shared" ref="C233:X233" si="718">C232</f>
        <v>0</v>
      </c>
      <c r="D233" s="99">
        <f t="shared" si="718"/>
        <v>1</v>
      </c>
      <c r="E233" s="101">
        <f t="shared" si="718"/>
        <v>1.2</v>
      </c>
      <c r="F233" s="3">
        <f>F232</f>
        <v>0</v>
      </c>
      <c r="G233" s="1">
        <f t="shared" ref="G233:G246" si="719">G232</f>
        <v>0</v>
      </c>
      <c r="H233" s="1">
        <f t="shared" ref="H233:H246" si="720">H232</f>
        <v>0</v>
      </c>
      <c r="I233" s="1">
        <f t="shared" ref="I233:I246" si="721">I232</f>
        <v>0</v>
      </c>
      <c r="J233" s="1">
        <f t="shared" ref="J233:J246" si="722">J232</f>
        <v>0</v>
      </c>
      <c r="K233" s="1">
        <f t="shared" ref="K233:K246" si="723">K232</f>
        <v>0</v>
      </c>
      <c r="L233" s="3">
        <f t="shared" ref="L233:L246" si="724">L232</f>
        <v>2023</v>
      </c>
      <c r="M233" s="1">
        <f t="shared" ref="M233:M246" si="725">M232</f>
        <v>5</v>
      </c>
      <c r="N233" s="1">
        <f t="shared" ref="N233:N246" si="726">N232</f>
        <v>10</v>
      </c>
      <c r="O233" s="1">
        <f t="shared" ref="O233:O246" si="727">O232</f>
        <v>11</v>
      </c>
      <c r="P233" s="1">
        <f t="shared" ref="P233:P246" si="728">P232</f>
        <v>15</v>
      </c>
      <c r="Q233" s="2">
        <f t="shared" ref="Q233:Q246" si="729">Q232</f>
        <v>29</v>
      </c>
      <c r="R233" s="100">
        <f t="shared" si="718"/>
        <v>11</v>
      </c>
      <c r="S233" s="100">
        <f t="shared" si="718"/>
        <v>3</v>
      </c>
      <c r="T233" s="100">
        <f t="shared" si="718"/>
        <v>2002</v>
      </c>
      <c r="U233" s="100">
        <f t="shared" si="718"/>
        <v>1</v>
      </c>
      <c r="V233" s="100">
        <f>V232</f>
        <v>20</v>
      </c>
      <c r="W233" s="100">
        <f t="shared" si="718"/>
        <v>1</v>
      </c>
      <c r="X233" s="99">
        <f t="shared" si="718"/>
        <v>1</v>
      </c>
      <c r="Y233" s="101">
        <f>IF('Raw_Data_pt1.2'!BI80="","",IF('Raw_Data_pt1.2'!BI80 = "Best",1,IF('Raw_Data_pt1.2'!BI80 = "Min",2,IF('Raw_Data_pt1.2'!BI80 = "Max",3,0))))</f>
        <v>2</v>
      </c>
      <c r="Z233" s="100"/>
      <c r="AA233" s="100"/>
      <c r="AB233" s="100"/>
      <c r="AC233" s="99"/>
      <c r="AD233" s="100"/>
      <c r="AE233" s="99"/>
      <c r="AF233" s="100"/>
      <c r="AG233" s="100"/>
      <c r="AH233" s="100"/>
      <c r="AI233" s="99"/>
      <c r="AJ233" s="100"/>
      <c r="AK233" s="99"/>
      <c r="AL233" s="100"/>
      <c r="AM233" s="100"/>
      <c r="AN233" s="100"/>
      <c r="AO233" s="99"/>
      <c r="AP233" s="100"/>
      <c r="AQ233" s="100"/>
      <c r="AR233" s="102">
        <f>IF('Raw_Data_pt1.2'!AL80 = "","", 'Raw_Data_pt1.2'!AL80)</f>
        <v>39</v>
      </c>
      <c r="AS233" s="99">
        <f>IF('Raw_Data_pt1.2'!AM80 = "","", 'Raw_Data_pt1.2'!AM80)</f>
        <v>128</v>
      </c>
      <c r="AT233" s="100">
        <f>IF('Raw_Data_pt1.2'!AU80="","",'Raw_Data_pt1.2'!AU80)</f>
        <v>37</v>
      </c>
      <c r="AU233" s="99">
        <f>IF('Raw_Data_pt1.2'!AV80="","",'Raw_Data_pt1.2'!AV80)</f>
        <v>128</v>
      </c>
      <c r="AV233" s="100">
        <f>IF('Raw_Data_pt1.2'!BD80="","",'Raw_Data_pt1.2'!BD80)</f>
        <v>37</v>
      </c>
      <c r="AW233" s="99">
        <f>IF('Raw_Data_pt1.2'!BE80="","",'Raw_Data_pt1.2'!BE80)</f>
        <v>128</v>
      </c>
      <c r="AX233" s="100" t="str">
        <f>IF('Raw_Data_pt1.2'!AP80="","",'Raw_Data_pt1.2'!AP80)</f>
        <v/>
      </c>
      <c r="AY233" s="100" t="str">
        <f>IF('Raw_Data_pt1.2'!AY80="","",'Raw_Data_pt1.2'!AY80)</f>
        <v/>
      </c>
      <c r="AZ233" s="100">
        <f>IF('Raw_Data_pt1.2'!BH80="","",'Raw_Data_pt1.2'!BH80)</f>
        <v>816</v>
      </c>
      <c r="BA233" s="100">
        <f t="shared" si="667"/>
        <v>0.3046875</v>
      </c>
      <c r="BB233" s="100">
        <f t="shared" si="668"/>
        <v>0.2890625</v>
      </c>
      <c r="BC233" s="99">
        <f t="shared" si="669"/>
        <v>0.2890625</v>
      </c>
    </row>
    <row r="234" spans="1:55" ht="15" customHeight="1">
      <c r="A234" s="99">
        <f t="shared" ref="A234:A246" si="730">A233</f>
        <v>37</v>
      </c>
      <c r="B234" s="127" t="str">
        <f t="shared" ref="B234:B246" si="731">B233</f>
        <v>BBQ</v>
      </c>
      <c r="C234" s="100">
        <f t="shared" ref="C234:C246" si="732">C233</f>
        <v>0</v>
      </c>
      <c r="D234" s="99">
        <f t="shared" ref="D234:D246" si="733">D233</f>
        <v>1</v>
      </c>
      <c r="E234" s="101">
        <f t="shared" ref="E234:F246" si="734">E233</f>
        <v>1.2</v>
      </c>
      <c r="F234" s="3">
        <f t="shared" si="734"/>
        <v>0</v>
      </c>
      <c r="G234" s="1">
        <f t="shared" si="719"/>
        <v>0</v>
      </c>
      <c r="H234" s="1">
        <f t="shared" si="720"/>
        <v>0</v>
      </c>
      <c r="I234" s="1">
        <f t="shared" si="721"/>
        <v>0</v>
      </c>
      <c r="J234" s="1">
        <f t="shared" si="722"/>
        <v>0</v>
      </c>
      <c r="K234" s="1">
        <f t="shared" si="723"/>
        <v>0</v>
      </c>
      <c r="L234" s="3">
        <f t="shared" si="724"/>
        <v>2023</v>
      </c>
      <c r="M234" s="1">
        <f t="shared" si="725"/>
        <v>5</v>
      </c>
      <c r="N234" s="1">
        <f t="shared" si="726"/>
        <v>10</v>
      </c>
      <c r="O234" s="1">
        <f t="shared" si="727"/>
        <v>11</v>
      </c>
      <c r="P234" s="1">
        <f t="shared" si="728"/>
        <v>15</v>
      </c>
      <c r="Q234" s="2">
        <f t="shared" si="729"/>
        <v>29</v>
      </c>
      <c r="R234" s="100">
        <f t="shared" ref="R234:R246" si="735">R233</f>
        <v>11</v>
      </c>
      <c r="S234" s="100">
        <f t="shared" ref="S234:S246" si="736">S233</f>
        <v>3</v>
      </c>
      <c r="T234" s="100">
        <f t="shared" ref="T234:T246" si="737">T233</f>
        <v>2002</v>
      </c>
      <c r="U234" s="100">
        <f t="shared" ref="U234:U246" si="738">U233</f>
        <v>1</v>
      </c>
      <c r="V234" s="100">
        <f>V232</f>
        <v>20</v>
      </c>
      <c r="W234" s="100">
        <f t="shared" ref="W234:W246" si="739">W233</f>
        <v>1</v>
      </c>
      <c r="X234" s="99">
        <f t="shared" ref="X234:X246" si="740">X233</f>
        <v>1</v>
      </c>
      <c r="Y234" s="101">
        <f>IF('Raw_Data_pt1.2'!BI81="","",IF('Raw_Data_pt1.2'!BI81 = "Best",1,IF('Raw_Data_pt1.2'!BI81 = "Min",2,IF('Raw_Data_pt1.2'!BI81 = "Max",3,0))))</f>
        <v>3</v>
      </c>
      <c r="Z234" s="100"/>
      <c r="AA234" s="100"/>
      <c r="AB234" s="100"/>
      <c r="AC234" s="99"/>
      <c r="AD234" s="100"/>
      <c r="AE234" s="99"/>
      <c r="AF234" s="100"/>
      <c r="AG234" s="100"/>
      <c r="AH234" s="100"/>
      <c r="AI234" s="99"/>
      <c r="AJ234" s="100"/>
      <c r="AK234" s="99"/>
      <c r="AL234" s="100"/>
      <c r="AM234" s="100"/>
      <c r="AN234" s="100"/>
      <c r="AO234" s="99"/>
      <c r="AP234" s="100"/>
      <c r="AQ234" s="100"/>
      <c r="AR234" s="102">
        <f>IF('Raw_Data_pt1.2'!AL81 = "","", 'Raw_Data_pt1.2'!AL81)</f>
        <v>20</v>
      </c>
      <c r="AS234" s="99">
        <f>IF('Raw_Data_pt1.2'!AM81 = "","", 'Raw_Data_pt1.2'!AM81)</f>
        <v>128</v>
      </c>
      <c r="AT234" s="100">
        <f>IF('Raw_Data_pt1.2'!AU81="","",'Raw_Data_pt1.2'!AU81)</f>
        <v>18</v>
      </c>
      <c r="AU234" s="99">
        <f>IF('Raw_Data_pt1.2'!AV81="","",'Raw_Data_pt1.2'!AV81)</f>
        <v>128</v>
      </c>
      <c r="AV234" s="100">
        <f>IF('Raw_Data_pt1.2'!BD81="","",'Raw_Data_pt1.2'!BD81)</f>
        <v>12</v>
      </c>
      <c r="AW234" s="99">
        <f>IF('Raw_Data_pt1.2'!BE81="","",'Raw_Data_pt1.2'!BE81)</f>
        <v>128</v>
      </c>
      <c r="AX234" s="100" t="str">
        <f>IF('Raw_Data_pt1.2'!AP81="","",'Raw_Data_pt1.2'!AP81)</f>
        <v/>
      </c>
      <c r="AY234" s="100" t="str">
        <f>IF('Raw_Data_pt1.2'!AY81="","",'Raw_Data_pt1.2'!AY81)</f>
        <v/>
      </c>
      <c r="AZ234" s="100">
        <f>IF('Raw_Data_pt1.2'!BH81="","",'Raw_Data_pt1.2'!BH81)</f>
        <v>166</v>
      </c>
      <c r="BA234" s="100">
        <f t="shared" si="667"/>
        <v>0.15625</v>
      </c>
      <c r="BB234" s="100">
        <f t="shared" si="668"/>
        <v>0.140625</v>
      </c>
      <c r="BC234" s="99">
        <f t="shared" si="669"/>
        <v>9.375E-2</v>
      </c>
    </row>
    <row r="235" spans="1:55" ht="15" customHeight="1">
      <c r="A235" s="99">
        <f t="shared" si="730"/>
        <v>37</v>
      </c>
      <c r="B235" s="127" t="str">
        <f t="shared" si="731"/>
        <v>BBQ</v>
      </c>
      <c r="C235" s="100">
        <f t="shared" si="732"/>
        <v>0</v>
      </c>
      <c r="D235" s="99">
        <f t="shared" si="733"/>
        <v>1</v>
      </c>
      <c r="E235" s="101">
        <f t="shared" si="734"/>
        <v>1.2</v>
      </c>
      <c r="F235" s="3">
        <f t="shared" si="734"/>
        <v>0</v>
      </c>
      <c r="G235" s="1">
        <f t="shared" si="719"/>
        <v>0</v>
      </c>
      <c r="H235" s="1">
        <f t="shared" si="720"/>
        <v>0</v>
      </c>
      <c r="I235" s="1">
        <f t="shared" si="721"/>
        <v>0</v>
      </c>
      <c r="J235" s="1">
        <f t="shared" si="722"/>
        <v>0</v>
      </c>
      <c r="K235" s="1">
        <f t="shared" si="723"/>
        <v>0</v>
      </c>
      <c r="L235" s="3">
        <f t="shared" si="724"/>
        <v>2023</v>
      </c>
      <c r="M235" s="1">
        <f t="shared" si="725"/>
        <v>5</v>
      </c>
      <c r="N235" s="1">
        <f t="shared" si="726"/>
        <v>10</v>
      </c>
      <c r="O235" s="1">
        <f t="shared" si="727"/>
        <v>11</v>
      </c>
      <c r="P235" s="1">
        <f t="shared" si="728"/>
        <v>15</v>
      </c>
      <c r="Q235" s="2">
        <f t="shared" si="729"/>
        <v>29</v>
      </c>
      <c r="R235" s="100">
        <f t="shared" si="735"/>
        <v>11</v>
      </c>
      <c r="S235" s="100">
        <f t="shared" si="736"/>
        <v>3</v>
      </c>
      <c r="T235" s="100">
        <f t="shared" si="737"/>
        <v>2002</v>
      </c>
      <c r="U235" s="100">
        <f t="shared" si="738"/>
        <v>1</v>
      </c>
      <c r="V235" s="100">
        <f>V232</f>
        <v>20</v>
      </c>
      <c r="W235" s="100">
        <f t="shared" si="739"/>
        <v>1</v>
      </c>
      <c r="X235" s="99">
        <f t="shared" si="740"/>
        <v>1</v>
      </c>
      <c r="Y235" s="101">
        <f>IF('Raw_Data_pt1.2'!BI82="","",IF('Raw_Data_pt1.2'!BI82 = "Best",1,IF('Raw_Data_pt1.2'!BI82 = "Min",2,IF('Raw_Data_pt1.2'!BI82 = "Max",3,0))))</f>
        <v>1</v>
      </c>
      <c r="Z235" s="100"/>
      <c r="AA235" s="100"/>
      <c r="AB235" s="100"/>
      <c r="AC235" s="99"/>
      <c r="AD235" s="100"/>
      <c r="AE235" s="99"/>
      <c r="AF235" s="100"/>
      <c r="AG235" s="100"/>
      <c r="AH235" s="100"/>
      <c r="AI235" s="99"/>
      <c r="AJ235" s="100"/>
      <c r="AK235" s="99"/>
      <c r="AL235" s="100"/>
      <c r="AM235" s="100"/>
      <c r="AN235" s="100"/>
      <c r="AO235" s="99"/>
      <c r="AP235" s="100"/>
      <c r="AQ235" s="100"/>
      <c r="AR235" s="102">
        <f>IF('Raw_Data_pt1.2'!AL82 = "","", 'Raw_Data_pt1.2'!AL82)</f>
        <v>20</v>
      </c>
      <c r="AS235" s="99">
        <f>IF('Raw_Data_pt1.2'!AM82 = "","", 'Raw_Data_pt1.2'!AM82)</f>
        <v>128</v>
      </c>
      <c r="AT235" s="100">
        <f>IF('Raw_Data_pt1.2'!AU82="","",'Raw_Data_pt1.2'!AU82)</f>
        <v>25</v>
      </c>
      <c r="AU235" s="99">
        <f>IF('Raw_Data_pt1.2'!AV82="","",'Raw_Data_pt1.2'!AV82)</f>
        <v>128</v>
      </c>
      <c r="AV235" s="100">
        <f>IF('Raw_Data_pt1.2'!BD82="","",'Raw_Data_pt1.2'!BD82)</f>
        <v>26</v>
      </c>
      <c r="AW235" s="99">
        <f>IF('Raw_Data_pt1.2'!BE82="","",'Raw_Data_pt1.2'!BE82)</f>
        <v>128</v>
      </c>
      <c r="AX235" s="100">
        <f>IF('Raw_Data_pt1.2'!AP82="","",'Raw_Data_pt1.2'!AP82)</f>
        <v>307</v>
      </c>
      <c r="AY235" s="100">
        <f>IF('Raw_Data_pt1.2'!AY82="","",'Raw_Data_pt1.2'!AY82)</f>
        <v>442</v>
      </c>
      <c r="AZ235" s="100">
        <f>IF('Raw_Data_pt1.2'!BH82="","",'Raw_Data_pt1.2'!BH82)</f>
        <v>407</v>
      </c>
      <c r="BA235" s="100">
        <f t="shared" si="667"/>
        <v>0.15625</v>
      </c>
      <c r="BB235" s="100">
        <f t="shared" si="668"/>
        <v>0.1953125</v>
      </c>
      <c r="BC235" s="99">
        <f t="shared" si="669"/>
        <v>0.203125</v>
      </c>
    </row>
    <row r="236" spans="1:55" ht="15" customHeight="1">
      <c r="A236" s="99">
        <f t="shared" si="730"/>
        <v>37</v>
      </c>
      <c r="B236" s="127" t="str">
        <f t="shared" si="731"/>
        <v>BBQ</v>
      </c>
      <c r="C236" s="100">
        <f t="shared" si="732"/>
        <v>0</v>
      </c>
      <c r="D236" s="99">
        <f t="shared" si="733"/>
        <v>1</v>
      </c>
      <c r="E236" s="101">
        <f t="shared" si="734"/>
        <v>1.2</v>
      </c>
      <c r="F236" s="3">
        <f t="shared" si="734"/>
        <v>0</v>
      </c>
      <c r="G236" s="1">
        <f t="shared" si="719"/>
        <v>0</v>
      </c>
      <c r="H236" s="1">
        <f t="shared" si="720"/>
        <v>0</v>
      </c>
      <c r="I236" s="1">
        <f t="shared" si="721"/>
        <v>0</v>
      </c>
      <c r="J236" s="1">
        <f t="shared" si="722"/>
        <v>0</v>
      </c>
      <c r="K236" s="1">
        <f t="shared" si="723"/>
        <v>0</v>
      </c>
      <c r="L236" s="3">
        <f t="shared" si="724"/>
        <v>2023</v>
      </c>
      <c r="M236" s="1">
        <f t="shared" si="725"/>
        <v>5</v>
      </c>
      <c r="N236" s="1">
        <f t="shared" si="726"/>
        <v>10</v>
      </c>
      <c r="O236" s="1">
        <f t="shared" si="727"/>
        <v>11</v>
      </c>
      <c r="P236" s="1">
        <f t="shared" si="728"/>
        <v>15</v>
      </c>
      <c r="Q236" s="2">
        <f t="shared" si="729"/>
        <v>29</v>
      </c>
      <c r="R236" s="100">
        <f t="shared" si="735"/>
        <v>11</v>
      </c>
      <c r="S236" s="100">
        <f t="shared" si="736"/>
        <v>3</v>
      </c>
      <c r="T236" s="100">
        <f t="shared" si="737"/>
        <v>2002</v>
      </c>
      <c r="U236" s="100">
        <f t="shared" si="738"/>
        <v>1</v>
      </c>
      <c r="V236" s="100">
        <f t="shared" ref="V236:V246" si="741">V232</f>
        <v>20</v>
      </c>
      <c r="W236" s="100">
        <f t="shared" si="739"/>
        <v>1</v>
      </c>
      <c r="X236" s="99">
        <f t="shared" si="740"/>
        <v>1</v>
      </c>
      <c r="Y236" s="101">
        <f>IF('Raw_Data_pt1.2'!BI83="","",IF('Raw_Data_pt1.2'!BI83 = "Best",1,IF('Raw_Data_pt1.2'!BI83 = "Min",2,IF('Raw_Data_pt1.2'!BI83 = "Max",3,0))))</f>
        <v>2</v>
      </c>
      <c r="Z236" s="100"/>
      <c r="AA236" s="100"/>
      <c r="AB236" s="100"/>
      <c r="AC236" s="99"/>
      <c r="AD236" s="100"/>
      <c r="AE236" s="99"/>
      <c r="AF236" s="100"/>
      <c r="AG236" s="100"/>
      <c r="AH236" s="100"/>
      <c r="AI236" s="99"/>
      <c r="AJ236" s="100"/>
      <c r="AK236" s="99"/>
      <c r="AL236" s="100"/>
      <c r="AM236" s="100"/>
      <c r="AN236" s="100"/>
      <c r="AO236" s="99"/>
      <c r="AP236" s="100"/>
      <c r="AQ236" s="100"/>
      <c r="AR236" s="102">
        <f>IF('Raw_Data_pt1.2'!AL83 = "","", 'Raw_Data_pt1.2'!AL83)</f>
        <v>45</v>
      </c>
      <c r="AS236" s="99">
        <f>IF('Raw_Data_pt1.2'!AM83 = "","", 'Raw_Data_pt1.2'!AM83)</f>
        <v>128</v>
      </c>
      <c r="AT236" s="100">
        <f>IF('Raw_Data_pt1.2'!AU83="","",'Raw_Data_pt1.2'!AU83)</f>
        <v>43</v>
      </c>
      <c r="AU236" s="99">
        <f>IF('Raw_Data_pt1.2'!AV83="","",'Raw_Data_pt1.2'!AV83)</f>
        <v>128</v>
      </c>
      <c r="AV236" s="100">
        <f>IF('Raw_Data_pt1.2'!BD83="","",'Raw_Data_pt1.2'!BD83)</f>
        <v>42</v>
      </c>
      <c r="AW236" s="99">
        <f>IF('Raw_Data_pt1.2'!BE83="","",'Raw_Data_pt1.2'!BE83)</f>
        <v>128</v>
      </c>
      <c r="AX236" s="100" t="str">
        <f>IF('Raw_Data_pt1.2'!AP83="","",'Raw_Data_pt1.2'!AP83)</f>
        <v/>
      </c>
      <c r="AY236" s="100" t="str">
        <f>IF('Raw_Data_pt1.2'!AY83="","",'Raw_Data_pt1.2'!AY83)</f>
        <v/>
      </c>
      <c r="AZ236" s="100">
        <f>IF('Raw_Data_pt1.2'!BH83="","",'Raw_Data_pt1.2'!BH83)</f>
        <v>767</v>
      </c>
      <c r="BA236" s="100">
        <f t="shared" si="667"/>
        <v>0.3515625</v>
      </c>
      <c r="BB236" s="100">
        <f t="shared" si="668"/>
        <v>0.3359375</v>
      </c>
      <c r="BC236" s="99">
        <f t="shared" si="669"/>
        <v>0.328125</v>
      </c>
    </row>
    <row r="237" spans="1:55" ht="15" customHeight="1">
      <c r="A237" s="99">
        <f t="shared" si="730"/>
        <v>37</v>
      </c>
      <c r="B237" s="127" t="str">
        <f t="shared" si="731"/>
        <v>BBQ</v>
      </c>
      <c r="C237" s="100">
        <f t="shared" si="732"/>
        <v>0</v>
      </c>
      <c r="D237" s="99">
        <f t="shared" si="733"/>
        <v>1</v>
      </c>
      <c r="E237" s="101">
        <f t="shared" si="734"/>
        <v>1.2</v>
      </c>
      <c r="F237" s="3">
        <f t="shared" si="734"/>
        <v>0</v>
      </c>
      <c r="G237" s="1">
        <f t="shared" si="719"/>
        <v>0</v>
      </c>
      <c r="H237" s="1">
        <f t="shared" si="720"/>
        <v>0</v>
      </c>
      <c r="I237" s="1">
        <f t="shared" si="721"/>
        <v>0</v>
      </c>
      <c r="J237" s="1">
        <f t="shared" si="722"/>
        <v>0</v>
      </c>
      <c r="K237" s="1">
        <f t="shared" si="723"/>
        <v>0</v>
      </c>
      <c r="L237" s="3">
        <f t="shared" si="724"/>
        <v>2023</v>
      </c>
      <c r="M237" s="1">
        <f t="shared" si="725"/>
        <v>5</v>
      </c>
      <c r="N237" s="1">
        <f t="shared" si="726"/>
        <v>10</v>
      </c>
      <c r="O237" s="1">
        <f t="shared" si="727"/>
        <v>11</v>
      </c>
      <c r="P237" s="1">
        <f t="shared" si="728"/>
        <v>15</v>
      </c>
      <c r="Q237" s="2">
        <f t="shared" si="729"/>
        <v>29</v>
      </c>
      <c r="R237" s="100">
        <f t="shared" si="735"/>
        <v>11</v>
      </c>
      <c r="S237" s="100">
        <f t="shared" si="736"/>
        <v>3</v>
      </c>
      <c r="T237" s="100">
        <f t="shared" si="737"/>
        <v>2002</v>
      </c>
      <c r="U237" s="100">
        <f t="shared" si="738"/>
        <v>1</v>
      </c>
      <c r="V237" s="100">
        <f t="shared" si="741"/>
        <v>20</v>
      </c>
      <c r="W237" s="100">
        <f t="shared" si="739"/>
        <v>1</v>
      </c>
      <c r="X237" s="99">
        <f t="shared" si="740"/>
        <v>1</v>
      </c>
      <c r="Y237" s="101">
        <f>IF('Raw_Data_pt1.2'!BI84="","",IF('Raw_Data_pt1.2'!BI84 = "Best",1,IF('Raw_Data_pt1.2'!BI84 = "Min",2,IF('Raw_Data_pt1.2'!BI84 = "Max",3,0))))</f>
        <v>3</v>
      </c>
      <c r="Z237" s="100"/>
      <c r="AA237" s="100"/>
      <c r="AB237" s="100"/>
      <c r="AC237" s="99"/>
      <c r="AD237" s="100"/>
      <c r="AE237" s="99"/>
      <c r="AF237" s="100"/>
      <c r="AG237" s="100"/>
      <c r="AH237" s="100"/>
      <c r="AI237" s="99"/>
      <c r="AJ237" s="100"/>
      <c r="AK237" s="99"/>
      <c r="AL237" s="100"/>
      <c r="AM237" s="100"/>
      <c r="AN237" s="100"/>
      <c r="AO237" s="99"/>
      <c r="AP237" s="100"/>
      <c r="AQ237" s="100"/>
      <c r="AR237" s="102">
        <f>IF('Raw_Data_pt1.2'!AL84 = "","", 'Raw_Data_pt1.2'!AL84)</f>
        <v>10</v>
      </c>
      <c r="AS237" s="99">
        <f>IF('Raw_Data_pt1.2'!AM84 = "","", 'Raw_Data_pt1.2'!AM84)</f>
        <v>128</v>
      </c>
      <c r="AT237" s="100">
        <f>IF('Raw_Data_pt1.2'!AU84="","",'Raw_Data_pt1.2'!AU84)</f>
        <v>16</v>
      </c>
      <c r="AU237" s="99">
        <f>IF('Raw_Data_pt1.2'!AV84="","",'Raw_Data_pt1.2'!AV84)</f>
        <v>128</v>
      </c>
      <c r="AV237" s="100">
        <f>IF('Raw_Data_pt1.2'!BD84="","",'Raw_Data_pt1.2'!BD84)</f>
        <v>15</v>
      </c>
      <c r="AW237" s="99">
        <f>IF('Raw_Data_pt1.2'!BE84="","",'Raw_Data_pt1.2'!BE84)</f>
        <v>128</v>
      </c>
      <c r="AX237" s="100" t="str">
        <f>IF('Raw_Data_pt1.2'!AP84="","",'Raw_Data_pt1.2'!AP84)</f>
        <v/>
      </c>
      <c r="AY237" s="100" t="str">
        <f>IF('Raw_Data_pt1.2'!AY84="","",'Raw_Data_pt1.2'!AY84)</f>
        <v/>
      </c>
      <c r="AZ237" s="100">
        <f>IF('Raw_Data_pt1.2'!BH84="","",'Raw_Data_pt1.2'!BH84)</f>
        <v>277</v>
      </c>
      <c r="BA237" s="100">
        <f t="shared" si="667"/>
        <v>7.8125E-2</v>
      </c>
      <c r="BB237" s="100">
        <f t="shared" si="668"/>
        <v>0.125</v>
      </c>
      <c r="BC237" s="99">
        <f t="shared" si="669"/>
        <v>0.1171875</v>
      </c>
    </row>
    <row r="238" spans="1:55" ht="15" customHeight="1">
      <c r="A238" s="99">
        <f t="shared" si="730"/>
        <v>37</v>
      </c>
      <c r="B238" s="127" t="str">
        <f t="shared" si="731"/>
        <v>BBQ</v>
      </c>
      <c r="C238" s="100">
        <f t="shared" si="732"/>
        <v>0</v>
      </c>
      <c r="D238" s="99">
        <f t="shared" si="733"/>
        <v>1</v>
      </c>
      <c r="E238" s="101">
        <f t="shared" si="734"/>
        <v>1.2</v>
      </c>
      <c r="F238" s="3">
        <f t="shared" si="734"/>
        <v>0</v>
      </c>
      <c r="G238" s="1">
        <f t="shared" si="719"/>
        <v>0</v>
      </c>
      <c r="H238" s="1">
        <f t="shared" si="720"/>
        <v>0</v>
      </c>
      <c r="I238" s="1">
        <f t="shared" si="721"/>
        <v>0</v>
      </c>
      <c r="J238" s="1">
        <f t="shared" si="722"/>
        <v>0</v>
      </c>
      <c r="K238" s="1">
        <f t="shared" si="723"/>
        <v>0</v>
      </c>
      <c r="L238" s="3">
        <f t="shared" si="724"/>
        <v>2023</v>
      </c>
      <c r="M238" s="1">
        <f t="shared" si="725"/>
        <v>5</v>
      </c>
      <c r="N238" s="1">
        <f t="shared" si="726"/>
        <v>10</v>
      </c>
      <c r="O238" s="1">
        <f t="shared" si="727"/>
        <v>11</v>
      </c>
      <c r="P238" s="1">
        <f t="shared" si="728"/>
        <v>15</v>
      </c>
      <c r="Q238" s="2">
        <f t="shared" si="729"/>
        <v>29</v>
      </c>
      <c r="R238" s="100">
        <f t="shared" si="735"/>
        <v>11</v>
      </c>
      <c r="S238" s="100">
        <f t="shared" si="736"/>
        <v>3</v>
      </c>
      <c r="T238" s="100">
        <f t="shared" si="737"/>
        <v>2002</v>
      </c>
      <c r="U238" s="100">
        <f t="shared" si="738"/>
        <v>1</v>
      </c>
      <c r="V238" s="100">
        <f t="shared" si="741"/>
        <v>20</v>
      </c>
      <c r="W238" s="100">
        <f t="shared" si="739"/>
        <v>1</v>
      </c>
      <c r="X238" s="99">
        <f t="shared" si="740"/>
        <v>1</v>
      </c>
      <c r="Y238" s="101">
        <f>IF('Raw_Data_pt1.2'!BI85="","",IF('Raw_Data_pt1.2'!BI85 = "Best",1,IF('Raw_Data_pt1.2'!BI85 = "Min",2,IF('Raw_Data_pt1.2'!BI85 = "Max",3,0))))</f>
        <v>1</v>
      </c>
      <c r="Z238" s="100"/>
      <c r="AA238" s="100"/>
      <c r="AB238" s="100"/>
      <c r="AC238" s="99"/>
      <c r="AD238" s="100"/>
      <c r="AE238" s="99"/>
      <c r="AF238" s="100"/>
      <c r="AG238" s="100"/>
      <c r="AH238" s="100"/>
      <c r="AI238" s="99"/>
      <c r="AJ238" s="100"/>
      <c r="AK238" s="99"/>
      <c r="AL238" s="100"/>
      <c r="AM238" s="100"/>
      <c r="AN238" s="100"/>
      <c r="AO238" s="99"/>
      <c r="AP238" s="100"/>
      <c r="AQ238" s="100"/>
      <c r="AR238" s="102">
        <f>IF('Raw_Data_pt1.2'!AL85 = "","", 'Raw_Data_pt1.2'!AL85)</f>
        <v>23</v>
      </c>
      <c r="AS238" s="99">
        <f>IF('Raw_Data_pt1.2'!AM85 = "","", 'Raw_Data_pt1.2'!AM85)</f>
        <v>128</v>
      </c>
      <c r="AT238" s="100">
        <f>IF('Raw_Data_pt1.2'!AU85="","",'Raw_Data_pt1.2'!AU85)</f>
        <v>30</v>
      </c>
      <c r="AU238" s="99">
        <f>IF('Raw_Data_pt1.2'!AV85="","",'Raw_Data_pt1.2'!AV85)</f>
        <v>128</v>
      </c>
      <c r="AV238" s="100">
        <f>IF('Raw_Data_pt1.2'!BD85="","",'Raw_Data_pt1.2'!BD85)</f>
        <v>19</v>
      </c>
      <c r="AW238" s="99">
        <f>IF('Raw_Data_pt1.2'!BE85="","",'Raw_Data_pt1.2'!BE85)</f>
        <v>128</v>
      </c>
      <c r="AX238" s="100">
        <f>IF('Raw_Data_pt1.2'!AP85="","",'Raw_Data_pt1.2'!AP85)</f>
        <v>382</v>
      </c>
      <c r="AY238" s="100">
        <f>IF('Raw_Data_pt1.2'!AY85="","",'Raw_Data_pt1.2'!AY85)</f>
        <v>432</v>
      </c>
      <c r="AZ238" s="100">
        <f>IF('Raw_Data_pt1.2'!BH85="","",'Raw_Data_pt1.2'!BH85)</f>
        <v>483</v>
      </c>
      <c r="BA238" s="100">
        <f t="shared" si="667"/>
        <v>0.1796875</v>
      </c>
      <c r="BB238" s="100">
        <f t="shared" si="668"/>
        <v>0.234375</v>
      </c>
      <c r="BC238" s="99">
        <f t="shared" si="669"/>
        <v>0.1484375</v>
      </c>
    </row>
    <row r="239" spans="1:55" ht="15" customHeight="1">
      <c r="A239" s="99">
        <f t="shared" si="730"/>
        <v>37</v>
      </c>
      <c r="B239" s="127" t="str">
        <f t="shared" si="731"/>
        <v>BBQ</v>
      </c>
      <c r="C239" s="100">
        <f t="shared" si="732"/>
        <v>0</v>
      </c>
      <c r="D239" s="99">
        <f t="shared" si="733"/>
        <v>1</v>
      </c>
      <c r="E239" s="101">
        <f t="shared" si="734"/>
        <v>1.2</v>
      </c>
      <c r="F239" s="3">
        <f t="shared" si="734"/>
        <v>0</v>
      </c>
      <c r="G239" s="1">
        <f t="shared" si="719"/>
        <v>0</v>
      </c>
      <c r="H239" s="1">
        <f t="shared" si="720"/>
        <v>0</v>
      </c>
      <c r="I239" s="1">
        <f t="shared" si="721"/>
        <v>0</v>
      </c>
      <c r="J239" s="1">
        <f t="shared" si="722"/>
        <v>0</v>
      </c>
      <c r="K239" s="1">
        <f t="shared" si="723"/>
        <v>0</v>
      </c>
      <c r="L239" s="3">
        <f t="shared" si="724"/>
        <v>2023</v>
      </c>
      <c r="M239" s="1">
        <f t="shared" si="725"/>
        <v>5</v>
      </c>
      <c r="N239" s="1">
        <f t="shared" si="726"/>
        <v>10</v>
      </c>
      <c r="O239" s="1">
        <f t="shared" si="727"/>
        <v>11</v>
      </c>
      <c r="P239" s="1">
        <f t="shared" si="728"/>
        <v>15</v>
      </c>
      <c r="Q239" s="2">
        <f t="shared" si="729"/>
        <v>29</v>
      </c>
      <c r="R239" s="100">
        <f t="shared" si="735"/>
        <v>11</v>
      </c>
      <c r="S239" s="100">
        <f t="shared" si="736"/>
        <v>3</v>
      </c>
      <c r="T239" s="100">
        <f t="shared" si="737"/>
        <v>2002</v>
      </c>
      <c r="U239" s="100">
        <f t="shared" si="738"/>
        <v>1</v>
      </c>
      <c r="V239" s="100">
        <f t="shared" si="741"/>
        <v>20</v>
      </c>
      <c r="W239" s="100">
        <f t="shared" si="739"/>
        <v>1</v>
      </c>
      <c r="X239" s="99">
        <f t="shared" si="740"/>
        <v>1</v>
      </c>
      <c r="Y239" s="101">
        <f>IF('Raw_Data_pt1.2'!BI86="","",IF('Raw_Data_pt1.2'!BI86 = "Best",1,IF('Raw_Data_pt1.2'!BI86 = "Min",2,IF('Raw_Data_pt1.2'!BI86 = "Max",3,0))))</f>
        <v>2</v>
      </c>
      <c r="Z239" s="100"/>
      <c r="AA239" s="100"/>
      <c r="AB239" s="100"/>
      <c r="AC239" s="99"/>
      <c r="AD239" s="100"/>
      <c r="AE239" s="99"/>
      <c r="AF239" s="100"/>
      <c r="AG239" s="100"/>
      <c r="AH239" s="100"/>
      <c r="AI239" s="99"/>
      <c r="AJ239" s="100"/>
      <c r="AK239" s="99"/>
      <c r="AL239" s="100"/>
      <c r="AM239" s="100"/>
      <c r="AN239" s="100"/>
      <c r="AO239" s="99"/>
      <c r="AP239" s="100"/>
      <c r="AQ239" s="100"/>
      <c r="AR239" s="102">
        <f>IF('Raw_Data_pt1.2'!AL86 = "","", 'Raw_Data_pt1.2'!AL86)</f>
        <v>42</v>
      </c>
      <c r="AS239" s="99">
        <f>IF('Raw_Data_pt1.2'!AM86 = "","", 'Raw_Data_pt1.2'!AM86)</f>
        <v>128</v>
      </c>
      <c r="AT239" s="100">
        <f>IF('Raw_Data_pt1.2'!AU86="","",'Raw_Data_pt1.2'!AU86)</f>
        <v>42</v>
      </c>
      <c r="AU239" s="99">
        <f>IF('Raw_Data_pt1.2'!AV86="","",'Raw_Data_pt1.2'!AV86)</f>
        <v>128</v>
      </c>
      <c r="AV239" s="100">
        <f>IF('Raw_Data_pt1.2'!BD86="","",'Raw_Data_pt1.2'!BD86)</f>
        <v>51</v>
      </c>
      <c r="AW239" s="99">
        <f>IF('Raw_Data_pt1.2'!BE86="","",'Raw_Data_pt1.2'!BE86)</f>
        <v>128</v>
      </c>
      <c r="AX239" s="100" t="str">
        <f>IF('Raw_Data_pt1.2'!AP86="","",'Raw_Data_pt1.2'!AP86)</f>
        <v/>
      </c>
      <c r="AY239" s="100" t="str">
        <f>IF('Raw_Data_pt1.2'!AY86="","",'Raw_Data_pt1.2'!AY86)</f>
        <v/>
      </c>
      <c r="AZ239" s="100">
        <f>IF('Raw_Data_pt1.2'!BH86="","",'Raw_Data_pt1.2'!BH86)</f>
        <v>843</v>
      </c>
      <c r="BA239" s="100">
        <f t="shared" si="667"/>
        <v>0.328125</v>
      </c>
      <c r="BB239" s="100">
        <f t="shared" si="668"/>
        <v>0.328125</v>
      </c>
      <c r="BC239" s="99">
        <f t="shared" si="669"/>
        <v>0.3984375</v>
      </c>
    </row>
    <row r="240" spans="1:55" ht="15" customHeight="1">
      <c r="A240" s="99">
        <f t="shared" si="730"/>
        <v>37</v>
      </c>
      <c r="B240" s="127" t="str">
        <f t="shared" si="731"/>
        <v>BBQ</v>
      </c>
      <c r="C240" s="100">
        <f t="shared" si="732"/>
        <v>0</v>
      </c>
      <c r="D240" s="99">
        <f t="shared" si="733"/>
        <v>1</v>
      </c>
      <c r="E240" s="101">
        <f t="shared" si="734"/>
        <v>1.2</v>
      </c>
      <c r="F240" s="3">
        <f t="shared" si="734"/>
        <v>0</v>
      </c>
      <c r="G240" s="1">
        <f t="shared" si="719"/>
        <v>0</v>
      </c>
      <c r="H240" s="1">
        <f t="shared" si="720"/>
        <v>0</v>
      </c>
      <c r="I240" s="1">
        <f t="shared" si="721"/>
        <v>0</v>
      </c>
      <c r="J240" s="1">
        <f t="shared" si="722"/>
        <v>0</v>
      </c>
      <c r="K240" s="1">
        <f t="shared" si="723"/>
        <v>0</v>
      </c>
      <c r="L240" s="3">
        <f t="shared" si="724"/>
        <v>2023</v>
      </c>
      <c r="M240" s="1">
        <f t="shared" si="725"/>
        <v>5</v>
      </c>
      <c r="N240" s="1">
        <f t="shared" si="726"/>
        <v>10</v>
      </c>
      <c r="O240" s="1">
        <f t="shared" si="727"/>
        <v>11</v>
      </c>
      <c r="P240" s="1">
        <f t="shared" si="728"/>
        <v>15</v>
      </c>
      <c r="Q240" s="2">
        <f t="shared" si="729"/>
        <v>29</v>
      </c>
      <c r="R240" s="100">
        <f t="shared" si="735"/>
        <v>11</v>
      </c>
      <c r="S240" s="100">
        <f t="shared" si="736"/>
        <v>3</v>
      </c>
      <c r="T240" s="100">
        <f t="shared" si="737"/>
        <v>2002</v>
      </c>
      <c r="U240" s="100">
        <f t="shared" si="738"/>
        <v>1</v>
      </c>
      <c r="V240" s="100">
        <f t="shared" si="741"/>
        <v>20</v>
      </c>
      <c r="W240" s="100">
        <f t="shared" si="739"/>
        <v>1</v>
      </c>
      <c r="X240" s="99">
        <f t="shared" si="740"/>
        <v>1</v>
      </c>
      <c r="Y240" s="101">
        <f>IF('Raw_Data_pt1.2'!BI87="","",IF('Raw_Data_pt1.2'!BI87 = "Best",1,IF('Raw_Data_pt1.2'!BI87 = "Min",2,IF('Raw_Data_pt1.2'!BI87 = "Max",3,0))))</f>
        <v>3</v>
      </c>
      <c r="Z240" s="100"/>
      <c r="AA240" s="100"/>
      <c r="AB240" s="100"/>
      <c r="AC240" s="99"/>
      <c r="AD240" s="100"/>
      <c r="AE240" s="99"/>
      <c r="AF240" s="100"/>
      <c r="AG240" s="100"/>
      <c r="AH240" s="100"/>
      <c r="AI240" s="99"/>
      <c r="AJ240" s="100"/>
      <c r="AK240" s="99"/>
      <c r="AL240" s="100"/>
      <c r="AM240" s="100"/>
      <c r="AN240" s="100"/>
      <c r="AO240" s="99"/>
      <c r="AP240" s="100"/>
      <c r="AQ240" s="100"/>
      <c r="AR240" s="102">
        <f>IF('Raw_Data_pt1.2'!AL87 = "","", 'Raw_Data_pt1.2'!AL87)</f>
        <v>16</v>
      </c>
      <c r="AS240" s="99">
        <f>IF('Raw_Data_pt1.2'!AM87 = "","", 'Raw_Data_pt1.2'!AM87)</f>
        <v>128</v>
      </c>
      <c r="AT240" s="100">
        <f>IF('Raw_Data_pt1.2'!AU87="","",'Raw_Data_pt1.2'!AU87)</f>
        <v>15</v>
      </c>
      <c r="AU240" s="99">
        <f>IF('Raw_Data_pt1.2'!AV87="","",'Raw_Data_pt1.2'!AV87)</f>
        <v>128</v>
      </c>
      <c r="AV240" s="100">
        <f>IF('Raw_Data_pt1.2'!BD87="","",'Raw_Data_pt1.2'!BD87)</f>
        <v>7</v>
      </c>
      <c r="AW240" s="99">
        <f>IF('Raw_Data_pt1.2'!BE87="","",'Raw_Data_pt1.2'!BE87)</f>
        <v>128</v>
      </c>
      <c r="AX240" s="100" t="str">
        <f>IF('Raw_Data_pt1.2'!AP87="","",'Raw_Data_pt1.2'!AP87)</f>
        <v/>
      </c>
      <c r="AY240" s="100" t="str">
        <f>IF('Raw_Data_pt1.2'!AY87="","",'Raw_Data_pt1.2'!AY87)</f>
        <v/>
      </c>
      <c r="AZ240" s="100">
        <f>IF('Raw_Data_pt1.2'!BH87="","",'Raw_Data_pt1.2'!BH87)</f>
        <v>183</v>
      </c>
      <c r="BA240" s="100">
        <f t="shared" si="667"/>
        <v>0.125</v>
      </c>
      <c r="BB240" s="100">
        <f t="shared" si="668"/>
        <v>0.1171875</v>
      </c>
      <c r="BC240" s="99">
        <f t="shared" si="669"/>
        <v>5.46875E-2</v>
      </c>
    </row>
    <row r="241" spans="1:55" ht="15" customHeight="1">
      <c r="A241" s="99">
        <f t="shared" si="730"/>
        <v>37</v>
      </c>
      <c r="B241" s="127" t="str">
        <f t="shared" si="731"/>
        <v>BBQ</v>
      </c>
      <c r="C241" s="100">
        <f t="shared" si="732"/>
        <v>0</v>
      </c>
      <c r="D241" s="99">
        <f t="shared" si="733"/>
        <v>1</v>
      </c>
      <c r="E241" s="101">
        <f t="shared" si="734"/>
        <v>1.2</v>
      </c>
      <c r="F241" s="3">
        <f t="shared" si="734"/>
        <v>0</v>
      </c>
      <c r="G241" s="1">
        <f t="shared" si="719"/>
        <v>0</v>
      </c>
      <c r="H241" s="1">
        <f t="shared" si="720"/>
        <v>0</v>
      </c>
      <c r="I241" s="1">
        <f t="shared" si="721"/>
        <v>0</v>
      </c>
      <c r="J241" s="1">
        <f t="shared" si="722"/>
        <v>0</v>
      </c>
      <c r="K241" s="1">
        <f t="shared" si="723"/>
        <v>0</v>
      </c>
      <c r="L241" s="3">
        <f t="shared" si="724"/>
        <v>2023</v>
      </c>
      <c r="M241" s="1">
        <f t="shared" si="725"/>
        <v>5</v>
      </c>
      <c r="N241" s="1">
        <f t="shared" si="726"/>
        <v>10</v>
      </c>
      <c r="O241" s="1">
        <f t="shared" si="727"/>
        <v>11</v>
      </c>
      <c r="P241" s="1">
        <f t="shared" si="728"/>
        <v>15</v>
      </c>
      <c r="Q241" s="2">
        <f t="shared" si="729"/>
        <v>29</v>
      </c>
      <c r="R241" s="100">
        <f t="shared" si="735"/>
        <v>11</v>
      </c>
      <c r="S241" s="100">
        <f t="shared" si="736"/>
        <v>3</v>
      </c>
      <c r="T241" s="100">
        <f t="shared" si="737"/>
        <v>2002</v>
      </c>
      <c r="U241" s="100">
        <f t="shared" si="738"/>
        <v>1</v>
      </c>
      <c r="V241" s="100">
        <f t="shared" si="741"/>
        <v>20</v>
      </c>
      <c r="W241" s="100">
        <f t="shared" si="739"/>
        <v>1</v>
      </c>
      <c r="X241" s="99">
        <f t="shared" si="740"/>
        <v>1</v>
      </c>
      <c r="Y241" s="101">
        <f>IF('Raw_Data_pt1.2'!BI88="","",IF('Raw_Data_pt1.2'!BI88 = "Best",1,IF('Raw_Data_pt1.2'!BI88 = "Min",2,IF('Raw_Data_pt1.2'!BI88 = "Max",3,0))))</f>
        <v>1</v>
      </c>
      <c r="Z241" s="100"/>
      <c r="AA241" s="100"/>
      <c r="AB241" s="100"/>
      <c r="AC241" s="99"/>
      <c r="AD241" s="100"/>
      <c r="AE241" s="99"/>
      <c r="AF241" s="100"/>
      <c r="AG241" s="100"/>
      <c r="AH241" s="100"/>
      <c r="AI241" s="99"/>
      <c r="AJ241" s="100"/>
      <c r="AK241" s="99"/>
      <c r="AL241" s="100"/>
      <c r="AM241" s="100"/>
      <c r="AN241" s="100"/>
      <c r="AO241" s="99"/>
      <c r="AP241" s="100"/>
      <c r="AQ241" s="100"/>
      <c r="AR241" s="102">
        <f>IF('Raw_Data_pt1.2'!AL88 = "","", 'Raw_Data_pt1.2'!AL88)</f>
        <v>39</v>
      </c>
      <c r="AS241" s="99">
        <f>IF('Raw_Data_pt1.2'!AM88 = "","", 'Raw_Data_pt1.2'!AM88)</f>
        <v>128</v>
      </c>
      <c r="AT241" s="100">
        <f>IF('Raw_Data_pt1.2'!AU88="","",'Raw_Data_pt1.2'!AU88)</f>
        <v>37</v>
      </c>
      <c r="AU241" s="99">
        <f>IF('Raw_Data_pt1.2'!AV88="","",'Raw_Data_pt1.2'!AV88)</f>
        <v>128</v>
      </c>
      <c r="AV241" s="100">
        <f>IF('Raw_Data_pt1.2'!BD88="","",'Raw_Data_pt1.2'!BD88)</f>
        <v>29</v>
      </c>
      <c r="AW241" s="99">
        <f>IF('Raw_Data_pt1.2'!BE88="","",'Raw_Data_pt1.2'!BE88)</f>
        <v>128</v>
      </c>
      <c r="AX241" s="100">
        <f>IF('Raw_Data_pt1.2'!AP88="","",'Raw_Data_pt1.2'!AP88)</f>
        <v>467</v>
      </c>
      <c r="AY241" s="100">
        <f>IF('Raw_Data_pt1.2'!AY88="","",'Raw_Data_pt1.2'!AY88)</f>
        <v>382</v>
      </c>
      <c r="AZ241" s="100">
        <f>IF('Raw_Data_pt1.2'!BH88="","",'Raw_Data_pt1.2'!BH88)</f>
        <v>482</v>
      </c>
      <c r="BA241" s="100">
        <f t="shared" si="667"/>
        <v>0.3046875</v>
      </c>
      <c r="BB241" s="100">
        <f t="shared" si="668"/>
        <v>0.2890625</v>
      </c>
      <c r="BC241" s="99">
        <f t="shared" si="669"/>
        <v>0.2265625</v>
      </c>
    </row>
    <row r="242" spans="1:55" ht="15" customHeight="1">
      <c r="A242" s="99">
        <f t="shared" si="730"/>
        <v>37</v>
      </c>
      <c r="B242" s="127" t="str">
        <f t="shared" si="731"/>
        <v>BBQ</v>
      </c>
      <c r="C242" s="100">
        <f t="shared" si="732"/>
        <v>0</v>
      </c>
      <c r="D242" s="99">
        <f t="shared" si="733"/>
        <v>1</v>
      </c>
      <c r="E242" s="101">
        <f t="shared" si="734"/>
        <v>1.2</v>
      </c>
      <c r="F242" s="3">
        <f t="shared" si="734"/>
        <v>0</v>
      </c>
      <c r="G242" s="1">
        <f t="shared" si="719"/>
        <v>0</v>
      </c>
      <c r="H242" s="1">
        <f t="shared" si="720"/>
        <v>0</v>
      </c>
      <c r="I242" s="1">
        <f t="shared" si="721"/>
        <v>0</v>
      </c>
      <c r="J242" s="1">
        <f t="shared" si="722"/>
        <v>0</v>
      </c>
      <c r="K242" s="1">
        <f t="shared" si="723"/>
        <v>0</v>
      </c>
      <c r="L242" s="3">
        <f t="shared" si="724"/>
        <v>2023</v>
      </c>
      <c r="M242" s="1">
        <f t="shared" si="725"/>
        <v>5</v>
      </c>
      <c r="N242" s="1">
        <f t="shared" si="726"/>
        <v>10</v>
      </c>
      <c r="O242" s="1">
        <f t="shared" si="727"/>
        <v>11</v>
      </c>
      <c r="P242" s="1">
        <f t="shared" si="728"/>
        <v>15</v>
      </c>
      <c r="Q242" s="2">
        <f t="shared" si="729"/>
        <v>29</v>
      </c>
      <c r="R242" s="100">
        <f t="shared" si="735"/>
        <v>11</v>
      </c>
      <c r="S242" s="100">
        <f t="shared" si="736"/>
        <v>3</v>
      </c>
      <c r="T242" s="100">
        <f t="shared" si="737"/>
        <v>2002</v>
      </c>
      <c r="U242" s="100">
        <f t="shared" si="738"/>
        <v>1</v>
      </c>
      <c r="V242" s="100">
        <f t="shared" si="741"/>
        <v>20</v>
      </c>
      <c r="W242" s="100">
        <f t="shared" si="739"/>
        <v>1</v>
      </c>
      <c r="X242" s="99">
        <f t="shared" si="740"/>
        <v>1</v>
      </c>
      <c r="Y242" s="101">
        <f>IF('Raw_Data_pt1.2'!BI89="","",IF('Raw_Data_pt1.2'!BI89 = "Best",1,IF('Raw_Data_pt1.2'!BI89 = "Min",2,IF('Raw_Data_pt1.2'!BI89 = "Max",3,0))))</f>
        <v>2</v>
      </c>
      <c r="Z242" s="100"/>
      <c r="AA242" s="100"/>
      <c r="AB242" s="100"/>
      <c r="AC242" s="99"/>
      <c r="AD242" s="100"/>
      <c r="AE242" s="99"/>
      <c r="AF242" s="100"/>
      <c r="AG242" s="100"/>
      <c r="AH242" s="100"/>
      <c r="AI242" s="99"/>
      <c r="AJ242" s="100"/>
      <c r="AK242" s="99"/>
      <c r="AL242" s="100"/>
      <c r="AM242" s="100"/>
      <c r="AN242" s="100"/>
      <c r="AO242" s="99"/>
      <c r="AP242" s="100"/>
      <c r="AQ242" s="100"/>
      <c r="AR242" s="102">
        <f>IF('Raw_Data_pt1.2'!AL89 = "","", 'Raw_Data_pt1.2'!AL89)</f>
        <v>47</v>
      </c>
      <c r="AS242" s="99">
        <f>IF('Raw_Data_pt1.2'!AM89 = "","", 'Raw_Data_pt1.2'!AM89)</f>
        <v>128</v>
      </c>
      <c r="AT242" s="100">
        <f>IF('Raw_Data_pt1.2'!AU89="","",'Raw_Data_pt1.2'!AU89)</f>
        <v>47</v>
      </c>
      <c r="AU242" s="99">
        <f>IF('Raw_Data_pt1.2'!AV89="","",'Raw_Data_pt1.2'!AV89)</f>
        <v>128</v>
      </c>
      <c r="AV242" s="100">
        <f>IF('Raw_Data_pt1.2'!BD89="","",'Raw_Data_pt1.2'!BD89)</f>
        <v>50</v>
      </c>
      <c r="AW242" s="99">
        <f>IF('Raw_Data_pt1.2'!BE89="","",'Raw_Data_pt1.2'!BE89)</f>
        <v>128</v>
      </c>
      <c r="AX242" s="100" t="str">
        <f>IF('Raw_Data_pt1.2'!AP89="","",'Raw_Data_pt1.2'!AP89)</f>
        <v/>
      </c>
      <c r="AY242" s="100" t="str">
        <f>IF('Raw_Data_pt1.2'!AY89="","",'Raw_Data_pt1.2'!AY89)</f>
        <v/>
      </c>
      <c r="AZ242" s="100">
        <f>IF('Raw_Data_pt1.2'!BH89="","",'Raw_Data_pt1.2'!BH89)</f>
        <v>862</v>
      </c>
      <c r="BA242" s="100">
        <f t="shared" si="667"/>
        <v>0.3671875</v>
      </c>
      <c r="BB242" s="100">
        <f t="shared" si="668"/>
        <v>0.3671875</v>
      </c>
      <c r="BC242" s="99">
        <f t="shared" si="669"/>
        <v>0.390625</v>
      </c>
    </row>
    <row r="243" spans="1:55" ht="15" customHeight="1">
      <c r="A243" s="99">
        <f t="shared" si="730"/>
        <v>37</v>
      </c>
      <c r="B243" s="127" t="str">
        <f t="shared" si="731"/>
        <v>BBQ</v>
      </c>
      <c r="C243" s="100">
        <f t="shared" si="732"/>
        <v>0</v>
      </c>
      <c r="D243" s="99">
        <f t="shared" si="733"/>
        <v>1</v>
      </c>
      <c r="E243" s="101">
        <f t="shared" si="734"/>
        <v>1.2</v>
      </c>
      <c r="F243" s="3">
        <f t="shared" si="734"/>
        <v>0</v>
      </c>
      <c r="G243" s="1">
        <f t="shared" si="719"/>
        <v>0</v>
      </c>
      <c r="H243" s="1">
        <f t="shared" si="720"/>
        <v>0</v>
      </c>
      <c r="I243" s="1">
        <f t="shared" si="721"/>
        <v>0</v>
      </c>
      <c r="J243" s="1">
        <f t="shared" si="722"/>
        <v>0</v>
      </c>
      <c r="K243" s="1">
        <f t="shared" si="723"/>
        <v>0</v>
      </c>
      <c r="L243" s="3">
        <f t="shared" si="724"/>
        <v>2023</v>
      </c>
      <c r="M243" s="1">
        <f t="shared" si="725"/>
        <v>5</v>
      </c>
      <c r="N243" s="1">
        <f t="shared" si="726"/>
        <v>10</v>
      </c>
      <c r="O243" s="1">
        <f t="shared" si="727"/>
        <v>11</v>
      </c>
      <c r="P243" s="1">
        <f t="shared" si="728"/>
        <v>15</v>
      </c>
      <c r="Q243" s="2">
        <f t="shared" si="729"/>
        <v>29</v>
      </c>
      <c r="R243" s="100">
        <f t="shared" si="735"/>
        <v>11</v>
      </c>
      <c r="S243" s="100">
        <f t="shared" si="736"/>
        <v>3</v>
      </c>
      <c r="T243" s="100">
        <f t="shared" si="737"/>
        <v>2002</v>
      </c>
      <c r="U243" s="100">
        <f t="shared" si="738"/>
        <v>1</v>
      </c>
      <c r="V243" s="100">
        <f t="shared" si="741"/>
        <v>20</v>
      </c>
      <c r="W243" s="100">
        <f t="shared" si="739"/>
        <v>1</v>
      </c>
      <c r="X243" s="99">
        <f t="shared" si="740"/>
        <v>1</v>
      </c>
      <c r="Y243" s="101">
        <f>IF('Raw_Data_pt1.2'!BI90="","",IF('Raw_Data_pt1.2'!BI90 = "Best",1,IF('Raw_Data_pt1.2'!BI90 = "Min",2,IF('Raw_Data_pt1.2'!BI90 = "Max",3,0))))</f>
        <v>3</v>
      </c>
      <c r="Z243" s="100"/>
      <c r="AA243" s="100"/>
      <c r="AB243" s="100"/>
      <c r="AC243" s="99"/>
      <c r="AD243" s="100"/>
      <c r="AE243" s="99"/>
      <c r="AF243" s="100"/>
      <c r="AG243" s="100"/>
      <c r="AH243" s="100"/>
      <c r="AI243" s="99"/>
      <c r="AJ243" s="100"/>
      <c r="AK243" s="99"/>
      <c r="AL243" s="100"/>
      <c r="AM243" s="100"/>
      <c r="AN243" s="100"/>
      <c r="AO243" s="99"/>
      <c r="AP243" s="100"/>
      <c r="AQ243" s="100"/>
      <c r="AR243" s="102">
        <f>IF('Raw_Data_pt1.2'!AL90 = "","", 'Raw_Data_pt1.2'!AL90)</f>
        <v>15</v>
      </c>
      <c r="AS243" s="99">
        <f>IF('Raw_Data_pt1.2'!AM90 = "","", 'Raw_Data_pt1.2'!AM90)</f>
        <v>128</v>
      </c>
      <c r="AT243" s="100">
        <f>IF('Raw_Data_pt1.2'!AU90="","",'Raw_Data_pt1.2'!AU90)</f>
        <v>13</v>
      </c>
      <c r="AU243" s="99">
        <f>IF('Raw_Data_pt1.2'!AV90="","",'Raw_Data_pt1.2'!AV90)</f>
        <v>128</v>
      </c>
      <c r="AV243" s="100">
        <f>IF('Raw_Data_pt1.2'!BD90="","",'Raw_Data_pt1.2'!BD90)</f>
        <v>10</v>
      </c>
      <c r="AW243" s="99">
        <f>IF('Raw_Data_pt1.2'!BE90="","",'Raw_Data_pt1.2'!BE90)</f>
        <v>128</v>
      </c>
      <c r="AX243" s="100" t="str">
        <f>IF('Raw_Data_pt1.2'!AP90="","",'Raw_Data_pt1.2'!AP90)</f>
        <v/>
      </c>
      <c r="AY243" s="100" t="str">
        <f>IF('Raw_Data_pt1.2'!AY90="","",'Raw_Data_pt1.2'!AY90)</f>
        <v/>
      </c>
      <c r="AZ243" s="100">
        <f>IF('Raw_Data_pt1.2'!BH90="","",'Raw_Data_pt1.2'!BH90)</f>
        <v>182</v>
      </c>
      <c r="BA243" s="100">
        <f t="shared" si="667"/>
        <v>0.1171875</v>
      </c>
      <c r="BB243" s="100">
        <f t="shared" si="668"/>
        <v>0.1015625</v>
      </c>
      <c r="BC243" s="99">
        <f t="shared" si="669"/>
        <v>7.8125E-2</v>
      </c>
    </row>
    <row r="244" spans="1:55" ht="15" customHeight="1">
      <c r="A244" s="99">
        <f t="shared" si="730"/>
        <v>37</v>
      </c>
      <c r="B244" s="127" t="str">
        <f t="shared" si="731"/>
        <v>BBQ</v>
      </c>
      <c r="C244" s="100">
        <f t="shared" si="732"/>
        <v>0</v>
      </c>
      <c r="D244" s="99">
        <f t="shared" si="733"/>
        <v>1</v>
      </c>
      <c r="E244" s="101">
        <f t="shared" si="734"/>
        <v>1.2</v>
      </c>
      <c r="F244" s="3">
        <f t="shared" si="734"/>
        <v>0</v>
      </c>
      <c r="G244" s="1">
        <f t="shared" si="719"/>
        <v>0</v>
      </c>
      <c r="H244" s="1">
        <f t="shared" si="720"/>
        <v>0</v>
      </c>
      <c r="I244" s="1">
        <f t="shared" si="721"/>
        <v>0</v>
      </c>
      <c r="J244" s="1">
        <f t="shared" si="722"/>
        <v>0</v>
      </c>
      <c r="K244" s="1">
        <f t="shared" si="723"/>
        <v>0</v>
      </c>
      <c r="L244" s="3">
        <f t="shared" si="724"/>
        <v>2023</v>
      </c>
      <c r="M244" s="1">
        <f t="shared" si="725"/>
        <v>5</v>
      </c>
      <c r="N244" s="1">
        <f t="shared" si="726"/>
        <v>10</v>
      </c>
      <c r="O244" s="1">
        <f t="shared" si="727"/>
        <v>11</v>
      </c>
      <c r="P244" s="1">
        <f t="shared" si="728"/>
        <v>15</v>
      </c>
      <c r="Q244" s="2">
        <f t="shared" si="729"/>
        <v>29</v>
      </c>
      <c r="R244" s="100">
        <f t="shared" si="735"/>
        <v>11</v>
      </c>
      <c r="S244" s="100">
        <f t="shared" si="736"/>
        <v>3</v>
      </c>
      <c r="T244" s="100">
        <f t="shared" si="737"/>
        <v>2002</v>
      </c>
      <c r="U244" s="100">
        <f t="shared" si="738"/>
        <v>1</v>
      </c>
      <c r="V244" s="100">
        <f t="shared" si="741"/>
        <v>20</v>
      </c>
      <c r="W244" s="100">
        <f t="shared" si="739"/>
        <v>1</v>
      </c>
      <c r="X244" s="99">
        <f t="shared" si="740"/>
        <v>1</v>
      </c>
      <c r="Y244" s="101">
        <f>IF('Raw_Data_pt1.2'!BI91="","",IF('Raw_Data_pt1.2'!BI91 = "Best",1,IF('Raw_Data_pt1.2'!BI91 = "Min",2,IF('Raw_Data_pt1.2'!BI91 = "Max",3,0))))</f>
        <v>1</v>
      </c>
      <c r="Z244" s="100"/>
      <c r="AA244" s="100"/>
      <c r="AB244" s="100"/>
      <c r="AC244" s="99"/>
      <c r="AD244" s="100"/>
      <c r="AE244" s="99"/>
      <c r="AF244" s="100"/>
      <c r="AG244" s="100"/>
      <c r="AH244" s="100"/>
      <c r="AI244" s="99"/>
      <c r="AJ244" s="100"/>
      <c r="AK244" s="99"/>
      <c r="AL244" s="100"/>
      <c r="AM244" s="100"/>
      <c r="AN244" s="100"/>
      <c r="AO244" s="99"/>
      <c r="AP244" s="100"/>
      <c r="AQ244" s="100"/>
      <c r="AR244" s="102">
        <f>IF('Raw_Data_pt1.2'!AL91 = "","", 'Raw_Data_pt1.2'!AL91)</f>
        <v>27</v>
      </c>
      <c r="AS244" s="99">
        <f>IF('Raw_Data_pt1.2'!AM91 = "","", 'Raw_Data_pt1.2'!AM91)</f>
        <v>128</v>
      </c>
      <c r="AT244" s="100">
        <f>IF('Raw_Data_pt1.2'!AU91="","",'Raw_Data_pt1.2'!AU91)</f>
        <v>36</v>
      </c>
      <c r="AU244" s="99">
        <f>IF('Raw_Data_pt1.2'!AV91="","",'Raw_Data_pt1.2'!AV91)</f>
        <v>128</v>
      </c>
      <c r="AV244" s="100">
        <f>IF('Raw_Data_pt1.2'!BD91="","",'Raw_Data_pt1.2'!BD91)</f>
        <v>31</v>
      </c>
      <c r="AW244" s="99">
        <f>IF('Raw_Data_pt1.2'!BE91="","",'Raw_Data_pt1.2'!BE91)</f>
        <v>128</v>
      </c>
      <c r="AX244" s="100">
        <f>IF('Raw_Data_pt1.2'!AP91="","",'Raw_Data_pt1.2'!AP91)</f>
        <v>407</v>
      </c>
      <c r="AY244" s="100">
        <f>IF('Raw_Data_pt1.2'!AY91="","",'Raw_Data_pt1.2'!AY91)</f>
        <v>457</v>
      </c>
      <c r="AZ244" s="100">
        <f>IF('Raw_Data_pt1.2'!BH91="","",'Raw_Data_pt1.2'!BH91)</f>
        <v>407</v>
      </c>
      <c r="BA244" s="100">
        <f t="shared" si="667"/>
        <v>0.2109375</v>
      </c>
      <c r="BB244" s="100">
        <f t="shared" si="668"/>
        <v>0.28125</v>
      </c>
      <c r="BC244" s="99">
        <f t="shared" si="669"/>
        <v>0.2421875</v>
      </c>
    </row>
    <row r="245" spans="1:55" ht="15" customHeight="1">
      <c r="A245" s="99">
        <f t="shared" si="730"/>
        <v>37</v>
      </c>
      <c r="B245" s="127" t="str">
        <f t="shared" si="731"/>
        <v>BBQ</v>
      </c>
      <c r="C245" s="100">
        <f t="shared" si="732"/>
        <v>0</v>
      </c>
      <c r="D245" s="99">
        <f t="shared" si="733"/>
        <v>1</v>
      </c>
      <c r="E245" s="101">
        <f t="shared" si="734"/>
        <v>1.2</v>
      </c>
      <c r="F245" s="3">
        <f t="shared" si="734"/>
        <v>0</v>
      </c>
      <c r="G245" s="1">
        <f t="shared" si="719"/>
        <v>0</v>
      </c>
      <c r="H245" s="1">
        <f t="shared" si="720"/>
        <v>0</v>
      </c>
      <c r="I245" s="1">
        <f t="shared" si="721"/>
        <v>0</v>
      </c>
      <c r="J245" s="1">
        <f t="shared" si="722"/>
        <v>0</v>
      </c>
      <c r="K245" s="1">
        <f t="shared" si="723"/>
        <v>0</v>
      </c>
      <c r="L245" s="3">
        <f t="shared" si="724"/>
        <v>2023</v>
      </c>
      <c r="M245" s="1">
        <f t="shared" si="725"/>
        <v>5</v>
      </c>
      <c r="N245" s="1">
        <f t="shared" si="726"/>
        <v>10</v>
      </c>
      <c r="O245" s="1">
        <f t="shared" si="727"/>
        <v>11</v>
      </c>
      <c r="P245" s="1">
        <f t="shared" si="728"/>
        <v>15</v>
      </c>
      <c r="Q245" s="2">
        <f t="shared" si="729"/>
        <v>29</v>
      </c>
      <c r="R245" s="100">
        <f t="shared" si="735"/>
        <v>11</v>
      </c>
      <c r="S245" s="100">
        <f t="shared" si="736"/>
        <v>3</v>
      </c>
      <c r="T245" s="100">
        <f t="shared" si="737"/>
        <v>2002</v>
      </c>
      <c r="U245" s="100">
        <f t="shared" si="738"/>
        <v>1</v>
      </c>
      <c r="V245" s="100">
        <f t="shared" si="741"/>
        <v>20</v>
      </c>
      <c r="W245" s="100">
        <f t="shared" si="739"/>
        <v>1</v>
      </c>
      <c r="X245" s="99">
        <f t="shared" si="740"/>
        <v>1</v>
      </c>
      <c r="Y245" s="101">
        <f>IF('Raw_Data_pt1.2'!BI92="","",IF('Raw_Data_pt1.2'!BI92 = "Best",1,IF('Raw_Data_pt1.2'!BI92 = "Min",2,IF('Raw_Data_pt1.2'!BI92 = "Max",3,0))))</f>
        <v>2</v>
      </c>
      <c r="Z245" s="100"/>
      <c r="AA245" s="100"/>
      <c r="AB245" s="100"/>
      <c r="AC245" s="99"/>
      <c r="AD245" s="100"/>
      <c r="AE245" s="99"/>
      <c r="AF245" s="100"/>
      <c r="AG245" s="100"/>
      <c r="AH245" s="100"/>
      <c r="AI245" s="99"/>
      <c r="AJ245" s="100"/>
      <c r="AK245" s="99"/>
      <c r="AL245" s="100"/>
      <c r="AM245" s="100"/>
      <c r="AN245" s="100"/>
      <c r="AO245" s="99"/>
      <c r="AP245" s="100"/>
      <c r="AQ245" s="100"/>
      <c r="AR245" s="102">
        <f>IF('Raw_Data_pt1.2'!AL92 = "","", 'Raw_Data_pt1.2'!AL92)</f>
        <v>44</v>
      </c>
      <c r="AS245" s="99">
        <f>IF('Raw_Data_pt1.2'!AM92 = "","", 'Raw_Data_pt1.2'!AM92)</f>
        <v>128</v>
      </c>
      <c r="AT245" s="100">
        <f>IF('Raw_Data_pt1.2'!AU92="","",'Raw_Data_pt1.2'!AU92)</f>
        <v>54</v>
      </c>
      <c r="AU245" s="99">
        <f>IF('Raw_Data_pt1.2'!AV92="","",'Raw_Data_pt1.2'!AV92)</f>
        <v>128</v>
      </c>
      <c r="AV245" s="100">
        <f>IF('Raw_Data_pt1.2'!BD92="","",'Raw_Data_pt1.2'!BD92)</f>
        <v>54</v>
      </c>
      <c r="AW245" s="99">
        <f>IF('Raw_Data_pt1.2'!BE92="","",'Raw_Data_pt1.2'!BE92)</f>
        <v>128</v>
      </c>
      <c r="AX245" s="100" t="str">
        <f>IF('Raw_Data_pt1.2'!AP92="","",'Raw_Data_pt1.2'!AP92)</f>
        <v/>
      </c>
      <c r="AY245" s="100" t="str">
        <f>IF('Raw_Data_pt1.2'!AY92="","",'Raw_Data_pt1.2'!AY92)</f>
        <v/>
      </c>
      <c r="AZ245" s="100">
        <f>IF('Raw_Data_pt1.2'!BH92="","",'Raw_Data_pt1.2'!BH92)</f>
        <v>767</v>
      </c>
      <c r="BA245" s="100">
        <f t="shared" si="667"/>
        <v>0.34375</v>
      </c>
      <c r="BB245" s="100">
        <f t="shared" si="668"/>
        <v>0.421875</v>
      </c>
      <c r="BC245" s="99">
        <f t="shared" si="669"/>
        <v>0.421875</v>
      </c>
    </row>
    <row r="246" spans="1:55" s="92" customFormat="1" ht="15" customHeight="1">
      <c r="A246" s="95">
        <f t="shared" si="730"/>
        <v>37</v>
      </c>
      <c r="B246" s="126" t="str">
        <f t="shared" si="731"/>
        <v>BBQ</v>
      </c>
      <c r="C246" s="96">
        <f t="shared" si="732"/>
        <v>0</v>
      </c>
      <c r="D246" s="95">
        <f t="shared" si="733"/>
        <v>1</v>
      </c>
      <c r="E246" s="97">
        <f t="shared" si="734"/>
        <v>1.2</v>
      </c>
      <c r="F246" s="6">
        <f t="shared" si="734"/>
        <v>0</v>
      </c>
      <c r="G246" s="5">
        <f t="shared" si="719"/>
        <v>0</v>
      </c>
      <c r="H246" s="5">
        <f t="shared" si="720"/>
        <v>0</v>
      </c>
      <c r="I246" s="5">
        <f t="shared" si="721"/>
        <v>0</v>
      </c>
      <c r="J246" s="5">
        <f t="shared" si="722"/>
        <v>0</v>
      </c>
      <c r="K246" s="5">
        <f t="shared" si="723"/>
        <v>0</v>
      </c>
      <c r="L246" s="6">
        <f t="shared" si="724"/>
        <v>2023</v>
      </c>
      <c r="M246" s="5">
        <f t="shared" si="725"/>
        <v>5</v>
      </c>
      <c r="N246" s="5">
        <f t="shared" si="726"/>
        <v>10</v>
      </c>
      <c r="O246" s="5">
        <f t="shared" si="727"/>
        <v>11</v>
      </c>
      <c r="P246" s="5">
        <f t="shared" si="728"/>
        <v>15</v>
      </c>
      <c r="Q246" s="4">
        <f t="shared" si="729"/>
        <v>29</v>
      </c>
      <c r="R246" s="96">
        <f t="shared" si="735"/>
        <v>11</v>
      </c>
      <c r="S246" s="96">
        <f t="shared" si="736"/>
        <v>3</v>
      </c>
      <c r="T246" s="96">
        <f t="shared" si="737"/>
        <v>2002</v>
      </c>
      <c r="U246" s="96">
        <f t="shared" si="738"/>
        <v>1</v>
      </c>
      <c r="V246" s="125">
        <f t="shared" si="741"/>
        <v>20</v>
      </c>
      <c r="W246" s="96">
        <f t="shared" si="739"/>
        <v>1</v>
      </c>
      <c r="X246" s="95">
        <f t="shared" si="740"/>
        <v>1</v>
      </c>
      <c r="Y246" s="97">
        <f>IF('Raw_Data_pt1.2'!BI93="","",IF('Raw_Data_pt1.2'!BI93 = "Best",1,IF('Raw_Data_pt1.2'!BI93 = "Min",2,IF('Raw_Data_pt1.2'!BI93 = "Max",3,0))))</f>
        <v>3</v>
      </c>
      <c r="Z246" s="96"/>
      <c r="AA246" s="96"/>
      <c r="AB246" s="96"/>
      <c r="AC246" s="95"/>
      <c r="AD246" s="96"/>
      <c r="AE246" s="95"/>
      <c r="AF246" s="96"/>
      <c r="AG246" s="96"/>
      <c r="AH246" s="96"/>
      <c r="AI246" s="95"/>
      <c r="AJ246" s="96"/>
      <c r="AK246" s="95"/>
      <c r="AL246" s="96"/>
      <c r="AM246" s="96"/>
      <c r="AN246" s="96"/>
      <c r="AO246" s="95"/>
      <c r="AP246" s="96"/>
      <c r="AQ246" s="96"/>
      <c r="AR246" s="98">
        <f>IF('Raw_Data_pt1.2'!AL93 = "","", 'Raw_Data_pt1.2'!AL93)</f>
        <v>13</v>
      </c>
      <c r="AS246" s="95">
        <f>IF('Raw_Data_pt1.2'!AM93 = "","", 'Raw_Data_pt1.2'!AM93)</f>
        <v>128</v>
      </c>
      <c r="AT246" s="96">
        <f>IF('Raw_Data_pt1.2'!AU93="","",'Raw_Data_pt1.2'!AU93)</f>
        <v>15</v>
      </c>
      <c r="AU246" s="95">
        <f>IF('Raw_Data_pt1.2'!AV93="","",'Raw_Data_pt1.2'!AV93)</f>
        <v>128</v>
      </c>
      <c r="AV246" s="96">
        <f>IF('Raw_Data_pt1.2'!BD93="","",'Raw_Data_pt1.2'!BD93)</f>
        <v>7</v>
      </c>
      <c r="AW246" s="95">
        <f>IF('Raw_Data_pt1.2'!BE93="","",'Raw_Data_pt1.2'!BE93)</f>
        <v>128</v>
      </c>
      <c r="AX246" s="96" t="str">
        <f>IF('Raw_Data_pt1.2'!AP93="","",'Raw_Data_pt1.2'!AP93)</f>
        <v/>
      </c>
      <c r="AY246" s="96" t="str">
        <f>IF('Raw_Data_pt1.2'!AY93="","",'Raw_Data_pt1.2'!AY93)</f>
        <v/>
      </c>
      <c r="AZ246" s="96">
        <f>IF('Raw_Data_pt1.2'!BH93="","",'Raw_Data_pt1.2'!BH93)</f>
        <v>147</v>
      </c>
      <c r="BA246" s="96">
        <f t="shared" si="667"/>
        <v>0.1015625</v>
      </c>
      <c r="BB246" s="96">
        <f t="shared" si="668"/>
        <v>0.1171875</v>
      </c>
      <c r="BC246" s="95">
        <f t="shared" si="669"/>
        <v>5.46875E-2</v>
      </c>
    </row>
    <row r="247" spans="1:55" ht="15" customHeight="1">
      <c r="A247" s="99">
        <f>'Raw_Data_pt1.2'!A94</f>
        <v>38</v>
      </c>
      <c r="B247" s="127" t="str">
        <f>'Raw_Data_pt1.2'!B94</f>
        <v>BBR</v>
      </c>
      <c r="C247" s="100">
        <v>0</v>
      </c>
      <c r="D247" s="99">
        <v>1</v>
      </c>
      <c r="E247" s="101">
        <v>1.2</v>
      </c>
      <c r="F247" s="69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69">
        <f>'Raw_Data_pt1.2'!F94</f>
        <v>2023</v>
      </c>
      <c r="M247" s="26">
        <f>'Raw_Data_pt1.2'!G94</f>
        <v>5</v>
      </c>
      <c r="N247" s="26">
        <f>'Raw_Data_pt1.2'!H94</f>
        <v>10</v>
      </c>
      <c r="O247" s="26">
        <f>'Raw_Data_pt1.2'!I94</f>
        <v>15</v>
      </c>
      <c r="P247" s="26">
        <f>'Raw_Data_pt1.2'!J94</f>
        <v>10</v>
      </c>
      <c r="Q247" s="25">
        <f>'Raw_Data_pt1.2'!K94</f>
        <v>37</v>
      </c>
      <c r="R247" s="100">
        <f>'Raw_Data_pt1.2'!L94</f>
        <v>1</v>
      </c>
      <c r="S247" s="100">
        <f>IF(R247 = "",0, VLOOKUP(R247, Key!$A$23:$D$35, 4, FALSE))</f>
        <v>4</v>
      </c>
      <c r="T247" s="100">
        <f>'Raw_Data_pt1.2'!M94</f>
        <v>2004</v>
      </c>
      <c r="U247" s="100">
        <f>IF('Raw_Data_pt1.2'!O94 = "", 0, IF('Raw_Data_pt1.2'!O94 = "F", 1, IF('Raw_Data_pt1.2'!O94 = "M", 2, 3)))</f>
        <v>1</v>
      </c>
      <c r="V247" s="100">
        <f>IF(L247=0,0,IF(M247&gt;R247,L247-T247,L247-T247-1))</f>
        <v>19</v>
      </c>
      <c r="W247" s="100">
        <f>IF('Raw_Data_pt1.2'!S94 = "", 0, VLOOKUP('Raw_Data_pt1.2'!S94, Key!$A$2:$C$20, 3, TRUE))</f>
        <v>1</v>
      </c>
      <c r="X247" s="99">
        <f>IF('Raw_Data_pt1.2'!U94 = "", 0, IF('Raw_Data_pt1.2'!U94 = "P", 1, 0))</f>
        <v>1</v>
      </c>
      <c r="Y247" s="101">
        <f>IF('Raw_Data_pt1.2'!BI94="","",IF('Raw_Data_pt1.2'!BI94 = "Best",1,IF('Raw_Data_pt1.2'!BI94 = "Min",2,IF('Raw_Data_pt1.2'!BI94 = "Max",3,0))))</f>
        <v>1</v>
      </c>
      <c r="Z247" s="100"/>
      <c r="AA247" s="100"/>
      <c r="AB247" s="100"/>
      <c r="AC247" s="99"/>
      <c r="AD247" s="100"/>
      <c r="AE247" s="99"/>
      <c r="AF247" s="100"/>
      <c r="AG247" s="100"/>
      <c r="AH247" s="100"/>
      <c r="AI247" s="99"/>
      <c r="AJ247" s="100"/>
      <c r="AK247" s="99"/>
      <c r="AL247" s="100"/>
      <c r="AM247" s="100"/>
      <c r="AN247" s="100"/>
      <c r="AO247" s="99"/>
      <c r="AP247" s="100"/>
      <c r="AQ247" s="100"/>
      <c r="AR247" s="102">
        <f>IF('Raw_Data_pt1.2'!AL94 = "","", 'Raw_Data_pt1.2'!AL94)</f>
        <v>35</v>
      </c>
      <c r="AS247" s="99">
        <f>IF('Raw_Data_pt1.2'!AM94 = "","", 'Raw_Data_pt1.2'!AM94)</f>
        <v>128</v>
      </c>
      <c r="AT247" s="100">
        <f>IF('Raw_Data_pt1.2'!AU94="","",'Raw_Data_pt1.2'!AU94)</f>
        <v>29</v>
      </c>
      <c r="AU247" s="99">
        <f>IF('Raw_Data_pt1.2'!AV94="","",'Raw_Data_pt1.2'!AV94)</f>
        <v>128</v>
      </c>
      <c r="AV247" s="100">
        <f>IF('Raw_Data_pt1.2'!BD94="","",'Raw_Data_pt1.2'!BD94)</f>
        <v>35</v>
      </c>
      <c r="AW247" s="99">
        <f>IF('Raw_Data_pt1.2'!BE94="","",'Raw_Data_pt1.2'!BE94)</f>
        <v>128</v>
      </c>
      <c r="AX247" s="100">
        <f>IF('Raw_Data_pt1.2'!AP94="","",'Raw_Data_pt1.2'!AP94)</f>
        <v>307</v>
      </c>
      <c r="AY247" s="100">
        <f>IF('Raw_Data_pt1.2'!AY94="","",'Raw_Data_pt1.2'!AY94)</f>
        <v>332</v>
      </c>
      <c r="AZ247" s="100">
        <f>IF('Raw_Data_pt1.2'!BH94="","",'Raw_Data_pt1.2'!BH94)</f>
        <v>408</v>
      </c>
      <c r="BA247" s="100">
        <f t="shared" si="667"/>
        <v>0.2734375</v>
      </c>
      <c r="BB247" s="100">
        <f t="shared" si="668"/>
        <v>0.2265625</v>
      </c>
      <c r="BC247" s="99">
        <f t="shared" si="669"/>
        <v>0.2734375</v>
      </c>
    </row>
    <row r="248" spans="1:55" ht="15" customHeight="1">
      <c r="A248" s="99">
        <f>A247</f>
        <v>38</v>
      </c>
      <c r="B248" s="127" t="str">
        <f>B247</f>
        <v>BBR</v>
      </c>
      <c r="C248" s="100">
        <f t="shared" ref="C248:X248" si="742">C247</f>
        <v>0</v>
      </c>
      <c r="D248" s="99">
        <f t="shared" si="742"/>
        <v>1</v>
      </c>
      <c r="E248" s="101">
        <f t="shared" si="742"/>
        <v>1.2</v>
      </c>
      <c r="F248" s="3">
        <f>F247</f>
        <v>0</v>
      </c>
      <c r="G248" s="1">
        <f t="shared" ref="G248:G261" si="743">G247</f>
        <v>0</v>
      </c>
      <c r="H248" s="1">
        <f t="shared" ref="H248:H261" si="744">H247</f>
        <v>0</v>
      </c>
      <c r="I248" s="1">
        <f t="shared" ref="I248:I261" si="745">I247</f>
        <v>0</v>
      </c>
      <c r="J248" s="1">
        <f t="shared" ref="J248:J261" si="746">J247</f>
        <v>0</v>
      </c>
      <c r="K248" s="1">
        <f t="shared" ref="K248:K261" si="747">K247</f>
        <v>0</v>
      </c>
      <c r="L248" s="3">
        <f t="shared" ref="L248:L261" si="748">L247</f>
        <v>2023</v>
      </c>
      <c r="M248" s="1">
        <f t="shared" ref="M248:M261" si="749">M247</f>
        <v>5</v>
      </c>
      <c r="N248" s="1">
        <f t="shared" ref="N248:N261" si="750">N247</f>
        <v>10</v>
      </c>
      <c r="O248" s="1">
        <f t="shared" ref="O248:O261" si="751">O247</f>
        <v>15</v>
      </c>
      <c r="P248" s="1">
        <f t="shared" ref="P248:P261" si="752">P247</f>
        <v>10</v>
      </c>
      <c r="Q248" s="2">
        <f t="shared" ref="Q248:Q261" si="753">Q247</f>
        <v>37</v>
      </c>
      <c r="R248" s="100">
        <f t="shared" si="742"/>
        <v>1</v>
      </c>
      <c r="S248" s="100">
        <f t="shared" si="742"/>
        <v>4</v>
      </c>
      <c r="T248" s="100">
        <f t="shared" si="742"/>
        <v>2004</v>
      </c>
      <c r="U248" s="100">
        <f t="shared" si="742"/>
        <v>1</v>
      </c>
      <c r="V248" s="100">
        <f>V247</f>
        <v>19</v>
      </c>
      <c r="W248" s="100">
        <f t="shared" si="742"/>
        <v>1</v>
      </c>
      <c r="X248" s="99">
        <f t="shared" si="742"/>
        <v>1</v>
      </c>
      <c r="Y248" s="101">
        <f>IF('Raw_Data_pt1.2'!BI95="","",IF('Raw_Data_pt1.2'!BI95 = "Best",1,IF('Raw_Data_pt1.2'!BI95 = "Min",2,IF('Raw_Data_pt1.2'!BI95 = "Max",3,0))))</f>
        <v>2</v>
      </c>
      <c r="Z248" s="100"/>
      <c r="AA248" s="100"/>
      <c r="AB248" s="100"/>
      <c r="AC248" s="99"/>
      <c r="AD248" s="100"/>
      <c r="AE248" s="99"/>
      <c r="AF248" s="100"/>
      <c r="AG248" s="100"/>
      <c r="AH248" s="100"/>
      <c r="AI248" s="99"/>
      <c r="AJ248" s="100"/>
      <c r="AK248" s="99"/>
      <c r="AL248" s="100"/>
      <c r="AM248" s="100"/>
      <c r="AN248" s="100"/>
      <c r="AO248" s="99"/>
      <c r="AP248" s="100"/>
      <c r="AQ248" s="100"/>
      <c r="AR248" s="102">
        <f>IF('Raw_Data_pt1.2'!AL95 = "","", 'Raw_Data_pt1.2'!AL95)</f>
        <v>41</v>
      </c>
      <c r="AS248" s="99">
        <f>IF('Raw_Data_pt1.2'!AM95 = "","", 'Raw_Data_pt1.2'!AM95)</f>
        <v>128</v>
      </c>
      <c r="AT248" s="100">
        <f>IF('Raw_Data_pt1.2'!AU95="","",'Raw_Data_pt1.2'!AU95)</f>
        <v>34</v>
      </c>
      <c r="AU248" s="99">
        <f>IF('Raw_Data_pt1.2'!AV95="","",'Raw_Data_pt1.2'!AV95)</f>
        <v>128</v>
      </c>
      <c r="AV248" s="100">
        <f>IF('Raw_Data_pt1.2'!BD95="","",'Raw_Data_pt1.2'!BD95)</f>
        <v>39</v>
      </c>
      <c r="AW248" s="99">
        <f>IF('Raw_Data_pt1.2'!BE95="","",'Raw_Data_pt1.2'!BE95)</f>
        <v>128</v>
      </c>
      <c r="AX248" s="100">
        <f>IF('Raw_Data_pt1.2'!AP95="","",'Raw_Data_pt1.2'!AP95)</f>
        <v>667</v>
      </c>
      <c r="AY248" s="100">
        <f>IF('Raw_Data_pt1.2'!AY95="","",'Raw_Data_pt1.2'!AY95)</f>
        <v>632</v>
      </c>
      <c r="AZ248" s="100">
        <f>IF('Raw_Data_pt1.2'!BH95="","",'Raw_Data_pt1.2'!BH95)</f>
        <v>548</v>
      </c>
      <c r="BA248" s="100">
        <f t="shared" si="667"/>
        <v>0.3203125</v>
      </c>
      <c r="BB248" s="100">
        <f t="shared" si="668"/>
        <v>0.265625</v>
      </c>
      <c r="BC248" s="99">
        <f t="shared" si="669"/>
        <v>0.3046875</v>
      </c>
    </row>
    <row r="249" spans="1:55" ht="15" customHeight="1">
      <c r="A249" s="99">
        <f t="shared" ref="A249:A261" si="754">A248</f>
        <v>38</v>
      </c>
      <c r="B249" s="127" t="str">
        <f t="shared" ref="B249:B261" si="755">B248</f>
        <v>BBR</v>
      </c>
      <c r="C249" s="100">
        <f t="shared" ref="C249:C261" si="756">C248</f>
        <v>0</v>
      </c>
      <c r="D249" s="99">
        <f t="shared" ref="D249:D261" si="757">D248</f>
        <v>1</v>
      </c>
      <c r="E249" s="101">
        <f t="shared" ref="E249:F261" si="758">E248</f>
        <v>1.2</v>
      </c>
      <c r="F249" s="3">
        <f t="shared" si="758"/>
        <v>0</v>
      </c>
      <c r="G249" s="1">
        <f t="shared" si="743"/>
        <v>0</v>
      </c>
      <c r="H249" s="1">
        <f t="shared" si="744"/>
        <v>0</v>
      </c>
      <c r="I249" s="1">
        <f t="shared" si="745"/>
        <v>0</v>
      </c>
      <c r="J249" s="1">
        <f t="shared" si="746"/>
        <v>0</v>
      </c>
      <c r="K249" s="1">
        <f t="shared" si="747"/>
        <v>0</v>
      </c>
      <c r="L249" s="3">
        <f t="shared" si="748"/>
        <v>2023</v>
      </c>
      <c r="M249" s="1">
        <f t="shared" si="749"/>
        <v>5</v>
      </c>
      <c r="N249" s="1">
        <f t="shared" si="750"/>
        <v>10</v>
      </c>
      <c r="O249" s="1">
        <f t="shared" si="751"/>
        <v>15</v>
      </c>
      <c r="P249" s="1">
        <f t="shared" si="752"/>
        <v>10</v>
      </c>
      <c r="Q249" s="2">
        <f t="shared" si="753"/>
        <v>37</v>
      </c>
      <c r="R249" s="100">
        <f t="shared" ref="R249:R261" si="759">R248</f>
        <v>1</v>
      </c>
      <c r="S249" s="100">
        <f t="shared" ref="S249:S261" si="760">S248</f>
        <v>4</v>
      </c>
      <c r="T249" s="100">
        <f t="shared" ref="T249:T261" si="761">T248</f>
        <v>2004</v>
      </c>
      <c r="U249" s="100">
        <f t="shared" ref="U249:U261" si="762">U248</f>
        <v>1</v>
      </c>
      <c r="V249" s="100">
        <f>V247</f>
        <v>19</v>
      </c>
      <c r="W249" s="100">
        <f t="shared" ref="W249:W261" si="763">W248</f>
        <v>1</v>
      </c>
      <c r="X249" s="99">
        <f t="shared" ref="X249:X261" si="764">X248</f>
        <v>1</v>
      </c>
      <c r="Y249" s="101">
        <f>IF('Raw_Data_pt1.2'!BI96="","",IF('Raw_Data_pt1.2'!BI96 = "Best",1,IF('Raw_Data_pt1.2'!BI96 = "Min",2,IF('Raw_Data_pt1.2'!BI96 = "Max",3,0))))</f>
        <v>3</v>
      </c>
      <c r="Z249" s="100"/>
      <c r="AA249" s="100"/>
      <c r="AB249" s="100"/>
      <c r="AC249" s="99"/>
      <c r="AD249" s="100"/>
      <c r="AE249" s="99"/>
      <c r="AF249" s="100"/>
      <c r="AG249" s="100"/>
      <c r="AH249" s="100"/>
      <c r="AI249" s="99"/>
      <c r="AJ249" s="100"/>
      <c r="AK249" s="99"/>
      <c r="AL249" s="100"/>
      <c r="AM249" s="100"/>
      <c r="AN249" s="100"/>
      <c r="AO249" s="99"/>
      <c r="AP249" s="100"/>
      <c r="AQ249" s="100"/>
      <c r="AR249" s="102">
        <f>IF('Raw_Data_pt1.2'!AL96 = "","", 'Raw_Data_pt1.2'!AL96)</f>
        <v>24</v>
      </c>
      <c r="AS249" s="99">
        <f>IF('Raw_Data_pt1.2'!AM96 = "","", 'Raw_Data_pt1.2'!AM96)</f>
        <v>128</v>
      </c>
      <c r="AT249" s="100">
        <f>IF('Raw_Data_pt1.2'!AU96="","",'Raw_Data_pt1.2'!AU96)</f>
        <v>24</v>
      </c>
      <c r="AU249" s="99">
        <f>IF('Raw_Data_pt1.2'!AV96="","",'Raw_Data_pt1.2'!AV96)</f>
        <v>128</v>
      </c>
      <c r="AV249" s="100">
        <f>IF('Raw_Data_pt1.2'!BD96="","",'Raw_Data_pt1.2'!BD96)</f>
        <v>31</v>
      </c>
      <c r="AW249" s="99">
        <f>IF('Raw_Data_pt1.2'!BE96="","",'Raw_Data_pt1.2'!BE96)</f>
        <v>128</v>
      </c>
      <c r="AX249" s="100">
        <f>IF('Raw_Data_pt1.2'!AP96="","",'Raw_Data_pt1.2'!AP96)</f>
        <v>277</v>
      </c>
      <c r="AY249" s="100">
        <f>IF('Raw_Data_pt1.2'!AY96="","",'Raw_Data_pt1.2'!AY96)</f>
        <v>302</v>
      </c>
      <c r="AZ249" s="100">
        <f>IF('Raw_Data_pt1.2'!BH96="","",'Raw_Data_pt1.2'!BH96)</f>
        <v>378</v>
      </c>
      <c r="BA249" s="100">
        <f t="shared" si="667"/>
        <v>0.1875</v>
      </c>
      <c r="BB249" s="100">
        <f t="shared" si="668"/>
        <v>0.1875</v>
      </c>
      <c r="BC249" s="99">
        <f t="shared" si="669"/>
        <v>0.2421875</v>
      </c>
    </row>
    <row r="250" spans="1:55" ht="15" customHeight="1">
      <c r="A250" s="99">
        <f t="shared" si="754"/>
        <v>38</v>
      </c>
      <c r="B250" s="127" t="str">
        <f t="shared" si="755"/>
        <v>BBR</v>
      </c>
      <c r="C250" s="100">
        <f t="shared" si="756"/>
        <v>0</v>
      </c>
      <c r="D250" s="99">
        <f t="shared" si="757"/>
        <v>1</v>
      </c>
      <c r="E250" s="101">
        <f t="shared" si="758"/>
        <v>1.2</v>
      </c>
      <c r="F250" s="3">
        <f t="shared" si="758"/>
        <v>0</v>
      </c>
      <c r="G250" s="1">
        <f t="shared" si="743"/>
        <v>0</v>
      </c>
      <c r="H250" s="1">
        <f t="shared" si="744"/>
        <v>0</v>
      </c>
      <c r="I250" s="1">
        <f t="shared" si="745"/>
        <v>0</v>
      </c>
      <c r="J250" s="1">
        <f t="shared" si="746"/>
        <v>0</v>
      </c>
      <c r="K250" s="1">
        <f t="shared" si="747"/>
        <v>0</v>
      </c>
      <c r="L250" s="3">
        <f t="shared" si="748"/>
        <v>2023</v>
      </c>
      <c r="M250" s="1">
        <f t="shared" si="749"/>
        <v>5</v>
      </c>
      <c r="N250" s="1">
        <f t="shared" si="750"/>
        <v>10</v>
      </c>
      <c r="O250" s="1">
        <f t="shared" si="751"/>
        <v>15</v>
      </c>
      <c r="P250" s="1">
        <f t="shared" si="752"/>
        <v>10</v>
      </c>
      <c r="Q250" s="2">
        <f t="shared" si="753"/>
        <v>37</v>
      </c>
      <c r="R250" s="100">
        <f t="shared" si="759"/>
        <v>1</v>
      </c>
      <c r="S250" s="100">
        <f t="shared" si="760"/>
        <v>4</v>
      </c>
      <c r="T250" s="100">
        <f t="shared" si="761"/>
        <v>2004</v>
      </c>
      <c r="U250" s="100">
        <f t="shared" si="762"/>
        <v>1</v>
      </c>
      <c r="V250" s="100">
        <f>V247</f>
        <v>19</v>
      </c>
      <c r="W250" s="100">
        <f t="shared" si="763"/>
        <v>1</v>
      </c>
      <c r="X250" s="99">
        <f t="shared" si="764"/>
        <v>1</v>
      </c>
      <c r="Y250" s="101">
        <f>IF('Raw_Data_pt1.2'!BI97="","",IF('Raw_Data_pt1.2'!BI97 = "Best",1,IF('Raw_Data_pt1.2'!BI97 = "Min",2,IF('Raw_Data_pt1.2'!BI97 = "Max",3,0))))</f>
        <v>1</v>
      </c>
      <c r="Z250" s="100"/>
      <c r="AA250" s="100"/>
      <c r="AB250" s="100"/>
      <c r="AC250" s="99"/>
      <c r="AD250" s="100"/>
      <c r="AE250" s="99"/>
      <c r="AF250" s="100"/>
      <c r="AG250" s="100"/>
      <c r="AH250" s="100"/>
      <c r="AI250" s="99"/>
      <c r="AJ250" s="100"/>
      <c r="AK250" s="99"/>
      <c r="AL250" s="100"/>
      <c r="AM250" s="100"/>
      <c r="AN250" s="100"/>
      <c r="AO250" s="99"/>
      <c r="AP250" s="100"/>
      <c r="AQ250" s="100"/>
      <c r="AR250" s="102">
        <f>IF('Raw_Data_pt1.2'!AL97 = "","", 'Raw_Data_pt1.2'!AL97)</f>
        <v>26</v>
      </c>
      <c r="AS250" s="99">
        <f>IF('Raw_Data_pt1.2'!AM97 = "","", 'Raw_Data_pt1.2'!AM97)</f>
        <v>128</v>
      </c>
      <c r="AT250" s="100">
        <f>IF('Raw_Data_pt1.2'!AU97="","",'Raw_Data_pt1.2'!AU97)</f>
        <v>33</v>
      </c>
      <c r="AU250" s="99">
        <f>IF('Raw_Data_pt1.2'!AV97="","",'Raw_Data_pt1.2'!AV97)</f>
        <v>128</v>
      </c>
      <c r="AV250" s="100">
        <f>IF('Raw_Data_pt1.2'!BD97="","",'Raw_Data_pt1.2'!BD97)</f>
        <v>26</v>
      </c>
      <c r="AW250" s="99">
        <f>IF('Raw_Data_pt1.2'!BE97="","",'Raw_Data_pt1.2'!BE97)</f>
        <v>128</v>
      </c>
      <c r="AX250" s="100">
        <f>IF('Raw_Data_pt1.2'!AP97="","",'Raw_Data_pt1.2'!AP97)</f>
        <v>407</v>
      </c>
      <c r="AY250" s="100">
        <f>IF('Raw_Data_pt1.2'!AY97="","",'Raw_Data_pt1.2'!AY97)</f>
        <v>332</v>
      </c>
      <c r="AZ250" s="100">
        <f>IF('Raw_Data_pt1.2'!BH97="","",'Raw_Data_pt1.2'!BH97)</f>
        <v>452</v>
      </c>
      <c r="BA250" s="100">
        <f t="shared" si="667"/>
        <v>0.203125</v>
      </c>
      <c r="BB250" s="100">
        <f t="shared" si="668"/>
        <v>0.2578125</v>
      </c>
      <c r="BC250" s="99">
        <f t="shared" si="669"/>
        <v>0.203125</v>
      </c>
    </row>
    <row r="251" spans="1:55" ht="15" customHeight="1">
      <c r="A251" s="99">
        <f t="shared" si="754"/>
        <v>38</v>
      </c>
      <c r="B251" s="127" t="str">
        <f t="shared" si="755"/>
        <v>BBR</v>
      </c>
      <c r="C251" s="100">
        <f t="shared" si="756"/>
        <v>0</v>
      </c>
      <c r="D251" s="99">
        <f t="shared" si="757"/>
        <v>1</v>
      </c>
      <c r="E251" s="101">
        <f t="shared" si="758"/>
        <v>1.2</v>
      </c>
      <c r="F251" s="3">
        <f t="shared" si="758"/>
        <v>0</v>
      </c>
      <c r="G251" s="1">
        <f t="shared" si="743"/>
        <v>0</v>
      </c>
      <c r="H251" s="1">
        <f t="shared" si="744"/>
        <v>0</v>
      </c>
      <c r="I251" s="1">
        <f t="shared" si="745"/>
        <v>0</v>
      </c>
      <c r="J251" s="1">
        <f t="shared" si="746"/>
        <v>0</v>
      </c>
      <c r="K251" s="1">
        <f t="shared" si="747"/>
        <v>0</v>
      </c>
      <c r="L251" s="3">
        <f t="shared" si="748"/>
        <v>2023</v>
      </c>
      <c r="M251" s="1">
        <f t="shared" si="749"/>
        <v>5</v>
      </c>
      <c r="N251" s="1">
        <f t="shared" si="750"/>
        <v>10</v>
      </c>
      <c r="O251" s="1">
        <f t="shared" si="751"/>
        <v>15</v>
      </c>
      <c r="P251" s="1">
        <f t="shared" si="752"/>
        <v>10</v>
      </c>
      <c r="Q251" s="2">
        <f t="shared" si="753"/>
        <v>37</v>
      </c>
      <c r="R251" s="100">
        <f t="shared" si="759"/>
        <v>1</v>
      </c>
      <c r="S251" s="100">
        <f t="shared" si="760"/>
        <v>4</v>
      </c>
      <c r="T251" s="100">
        <f t="shared" si="761"/>
        <v>2004</v>
      </c>
      <c r="U251" s="100">
        <f t="shared" si="762"/>
        <v>1</v>
      </c>
      <c r="V251" s="100">
        <f t="shared" ref="V251:V261" si="765">V247</f>
        <v>19</v>
      </c>
      <c r="W251" s="100">
        <f t="shared" si="763"/>
        <v>1</v>
      </c>
      <c r="X251" s="99">
        <f t="shared" si="764"/>
        <v>1</v>
      </c>
      <c r="Y251" s="101">
        <f>IF('Raw_Data_pt1.2'!BI98="","",IF('Raw_Data_pt1.2'!BI98 = "Best",1,IF('Raw_Data_pt1.2'!BI98 = "Min",2,IF('Raw_Data_pt1.2'!BI98 = "Max",3,0))))</f>
        <v>2</v>
      </c>
      <c r="Z251" s="100"/>
      <c r="AA251" s="100"/>
      <c r="AB251" s="100"/>
      <c r="AC251" s="99"/>
      <c r="AD251" s="100"/>
      <c r="AE251" s="99"/>
      <c r="AF251" s="100"/>
      <c r="AG251" s="100"/>
      <c r="AH251" s="100"/>
      <c r="AI251" s="99"/>
      <c r="AJ251" s="100"/>
      <c r="AK251" s="99"/>
      <c r="AL251" s="100"/>
      <c r="AM251" s="100"/>
      <c r="AN251" s="100"/>
      <c r="AO251" s="99"/>
      <c r="AP251" s="100"/>
      <c r="AQ251" s="100"/>
      <c r="AR251" s="102">
        <f>IF('Raw_Data_pt1.2'!AL98 = "","", 'Raw_Data_pt1.2'!AL98)</f>
        <v>35</v>
      </c>
      <c r="AS251" s="99">
        <f>IF('Raw_Data_pt1.2'!AM98 = "","", 'Raw_Data_pt1.2'!AM98)</f>
        <v>128</v>
      </c>
      <c r="AT251" s="100">
        <f>IF('Raw_Data_pt1.2'!AU98="","",'Raw_Data_pt1.2'!AU98)</f>
        <v>40</v>
      </c>
      <c r="AU251" s="99">
        <f>IF('Raw_Data_pt1.2'!AV98="","",'Raw_Data_pt1.2'!AV98)</f>
        <v>128</v>
      </c>
      <c r="AV251" s="100">
        <f>IF('Raw_Data_pt1.2'!BD98="","",'Raw_Data_pt1.2'!BD98)</f>
        <v>35</v>
      </c>
      <c r="AW251" s="99">
        <f>IF('Raw_Data_pt1.2'!BE98="","",'Raw_Data_pt1.2'!BE98)</f>
        <v>128</v>
      </c>
      <c r="AX251" s="100">
        <f>IF('Raw_Data_pt1.2'!AP98="","",'Raw_Data_pt1.2'!AP98)</f>
        <v>607</v>
      </c>
      <c r="AY251" s="100">
        <f>IF('Raw_Data_pt1.2'!AY98="","",'Raw_Data_pt1.2'!AY98)</f>
        <v>622</v>
      </c>
      <c r="AZ251" s="100">
        <f>IF('Raw_Data_pt1.2'!BH98="","",'Raw_Data_pt1.2'!BH98)</f>
        <v>562</v>
      </c>
      <c r="BA251" s="100">
        <f t="shared" si="667"/>
        <v>0.2734375</v>
      </c>
      <c r="BB251" s="100">
        <f t="shared" si="668"/>
        <v>0.3125</v>
      </c>
      <c r="BC251" s="99">
        <f t="shared" si="669"/>
        <v>0.2734375</v>
      </c>
    </row>
    <row r="252" spans="1:55" ht="15" customHeight="1">
      <c r="A252" s="99">
        <f t="shared" si="754"/>
        <v>38</v>
      </c>
      <c r="B252" s="127" t="str">
        <f t="shared" si="755"/>
        <v>BBR</v>
      </c>
      <c r="C252" s="100">
        <f t="shared" si="756"/>
        <v>0</v>
      </c>
      <c r="D252" s="99">
        <f t="shared" si="757"/>
        <v>1</v>
      </c>
      <c r="E252" s="101">
        <f t="shared" si="758"/>
        <v>1.2</v>
      </c>
      <c r="F252" s="3">
        <f t="shared" si="758"/>
        <v>0</v>
      </c>
      <c r="G252" s="1">
        <f t="shared" si="743"/>
        <v>0</v>
      </c>
      <c r="H252" s="1">
        <f t="shared" si="744"/>
        <v>0</v>
      </c>
      <c r="I252" s="1">
        <f t="shared" si="745"/>
        <v>0</v>
      </c>
      <c r="J252" s="1">
        <f t="shared" si="746"/>
        <v>0</v>
      </c>
      <c r="K252" s="1">
        <f t="shared" si="747"/>
        <v>0</v>
      </c>
      <c r="L252" s="3">
        <f t="shared" si="748"/>
        <v>2023</v>
      </c>
      <c r="M252" s="1">
        <f t="shared" si="749"/>
        <v>5</v>
      </c>
      <c r="N252" s="1">
        <f t="shared" si="750"/>
        <v>10</v>
      </c>
      <c r="O252" s="1">
        <f t="shared" si="751"/>
        <v>15</v>
      </c>
      <c r="P252" s="1">
        <f t="shared" si="752"/>
        <v>10</v>
      </c>
      <c r="Q252" s="2">
        <f t="shared" si="753"/>
        <v>37</v>
      </c>
      <c r="R252" s="100">
        <f t="shared" si="759"/>
        <v>1</v>
      </c>
      <c r="S252" s="100">
        <f t="shared" si="760"/>
        <v>4</v>
      </c>
      <c r="T252" s="100">
        <f t="shared" si="761"/>
        <v>2004</v>
      </c>
      <c r="U252" s="100">
        <f t="shared" si="762"/>
        <v>1</v>
      </c>
      <c r="V252" s="100">
        <f t="shared" si="765"/>
        <v>19</v>
      </c>
      <c r="W252" s="100">
        <f t="shared" si="763"/>
        <v>1</v>
      </c>
      <c r="X252" s="99">
        <f t="shared" si="764"/>
        <v>1</v>
      </c>
      <c r="Y252" s="101">
        <f>IF('Raw_Data_pt1.2'!BI99="","",IF('Raw_Data_pt1.2'!BI99 = "Best",1,IF('Raw_Data_pt1.2'!BI99 = "Min",2,IF('Raw_Data_pt1.2'!BI99 = "Max",3,0))))</f>
        <v>3</v>
      </c>
      <c r="Z252" s="100"/>
      <c r="AA252" s="100"/>
      <c r="AB252" s="100"/>
      <c r="AC252" s="99"/>
      <c r="AD252" s="100"/>
      <c r="AE252" s="99"/>
      <c r="AF252" s="100"/>
      <c r="AG252" s="100"/>
      <c r="AH252" s="100"/>
      <c r="AI252" s="99"/>
      <c r="AJ252" s="100"/>
      <c r="AK252" s="99"/>
      <c r="AL252" s="100"/>
      <c r="AM252" s="100"/>
      <c r="AN252" s="100"/>
      <c r="AO252" s="99"/>
      <c r="AP252" s="100"/>
      <c r="AQ252" s="100"/>
      <c r="AR252" s="102">
        <f>IF('Raw_Data_pt1.2'!AL99 = "","", 'Raw_Data_pt1.2'!AL99)</f>
        <v>23</v>
      </c>
      <c r="AS252" s="99">
        <f>IF('Raw_Data_pt1.2'!AM99 = "","", 'Raw_Data_pt1.2'!AM99)</f>
        <v>128</v>
      </c>
      <c r="AT252" s="100">
        <f>IF('Raw_Data_pt1.2'!AU99="","",'Raw_Data_pt1.2'!AU99)</f>
        <v>27</v>
      </c>
      <c r="AU252" s="99">
        <f>IF('Raw_Data_pt1.2'!AV99="","",'Raw_Data_pt1.2'!AV99)</f>
        <v>128</v>
      </c>
      <c r="AV252" s="100">
        <f>IF('Raw_Data_pt1.2'!BD99="","",'Raw_Data_pt1.2'!BD99)</f>
        <v>23</v>
      </c>
      <c r="AW252" s="99">
        <f>IF('Raw_Data_pt1.2'!BE99="","",'Raw_Data_pt1.2'!BE99)</f>
        <v>128</v>
      </c>
      <c r="AX252" s="100">
        <f>IF('Raw_Data_pt1.2'!AP99="","",'Raw_Data_pt1.2'!AP99)</f>
        <v>367</v>
      </c>
      <c r="AY252" s="100">
        <f>IF('Raw_Data_pt1.2'!AY99="","",'Raw_Data_pt1.2'!AY99)</f>
        <v>312</v>
      </c>
      <c r="AZ252" s="100">
        <f>IF('Raw_Data_pt1.2'!BH99="","",'Raw_Data_pt1.2'!BH99)</f>
        <v>392</v>
      </c>
      <c r="BA252" s="100">
        <f t="shared" si="667"/>
        <v>0.1796875</v>
      </c>
      <c r="BB252" s="100">
        <f t="shared" si="668"/>
        <v>0.2109375</v>
      </c>
      <c r="BC252" s="99">
        <f t="shared" si="669"/>
        <v>0.1796875</v>
      </c>
    </row>
    <row r="253" spans="1:55" ht="15" customHeight="1">
      <c r="A253" s="99">
        <f t="shared" si="754"/>
        <v>38</v>
      </c>
      <c r="B253" s="127" t="str">
        <f t="shared" si="755"/>
        <v>BBR</v>
      </c>
      <c r="C253" s="100">
        <f t="shared" si="756"/>
        <v>0</v>
      </c>
      <c r="D253" s="99">
        <f t="shared" si="757"/>
        <v>1</v>
      </c>
      <c r="E253" s="101">
        <f t="shared" si="758"/>
        <v>1.2</v>
      </c>
      <c r="F253" s="3">
        <f t="shared" si="758"/>
        <v>0</v>
      </c>
      <c r="G253" s="1">
        <f t="shared" si="743"/>
        <v>0</v>
      </c>
      <c r="H253" s="1">
        <f t="shared" si="744"/>
        <v>0</v>
      </c>
      <c r="I253" s="1">
        <f t="shared" si="745"/>
        <v>0</v>
      </c>
      <c r="J253" s="1">
        <f t="shared" si="746"/>
        <v>0</v>
      </c>
      <c r="K253" s="1">
        <f t="shared" si="747"/>
        <v>0</v>
      </c>
      <c r="L253" s="3">
        <f t="shared" si="748"/>
        <v>2023</v>
      </c>
      <c r="M253" s="1">
        <f t="shared" si="749"/>
        <v>5</v>
      </c>
      <c r="N253" s="1">
        <f t="shared" si="750"/>
        <v>10</v>
      </c>
      <c r="O253" s="1">
        <f t="shared" si="751"/>
        <v>15</v>
      </c>
      <c r="P253" s="1">
        <f t="shared" si="752"/>
        <v>10</v>
      </c>
      <c r="Q253" s="2">
        <f t="shared" si="753"/>
        <v>37</v>
      </c>
      <c r="R253" s="100">
        <f t="shared" si="759"/>
        <v>1</v>
      </c>
      <c r="S253" s="100">
        <f t="shared" si="760"/>
        <v>4</v>
      </c>
      <c r="T253" s="100">
        <f t="shared" si="761"/>
        <v>2004</v>
      </c>
      <c r="U253" s="100">
        <f t="shared" si="762"/>
        <v>1</v>
      </c>
      <c r="V253" s="100">
        <f t="shared" si="765"/>
        <v>19</v>
      </c>
      <c r="W253" s="100">
        <f t="shared" si="763"/>
        <v>1</v>
      </c>
      <c r="X253" s="99">
        <f t="shared" si="764"/>
        <v>1</v>
      </c>
      <c r="Y253" s="101">
        <f>IF('Raw_Data_pt1.2'!BI100="","",IF('Raw_Data_pt1.2'!BI100 = "Best",1,IF('Raw_Data_pt1.2'!BI100 = "Min",2,IF('Raw_Data_pt1.2'!BI100 = "Max",3,0))))</f>
        <v>1</v>
      </c>
      <c r="Z253" s="100"/>
      <c r="AA253" s="100"/>
      <c r="AB253" s="100"/>
      <c r="AC253" s="99"/>
      <c r="AD253" s="100"/>
      <c r="AE253" s="99"/>
      <c r="AF253" s="100"/>
      <c r="AG253" s="100"/>
      <c r="AH253" s="100"/>
      <c r="AI253" s="99"/>
      <c r="AJ253" s="100"/>
      <c r="AK253" s="99"/>
      <c r="AL253" s="100"/>
      <c r="AM253" s="100"/>
      <c r="AN253" s="100"/>
      <c r="AO253" s="99"/>
      <c r="AP253" s="100"/>
      <c r="AQ253" s="100"/>
      <c r="AR253" s="102">
        <f>IF('Raw_Data_pt1.2'!AL100 = "","", 'Raw_Data_pt1.2'!AL100)</f>
        <v>20</v>
      </c>
      <c r="AS253" s="99">
        <f>IF('Raw_Data_pt1.2'!AM100 = "","", 'Raw_Data_pt1.2'!AM100)</f>
        <v>128</v>
      </c>
      <c r="AT253" s="100">
        <f>IF('Raw_Data_pt1.2'!AU100="","",'Raw_Data_pt1.2'!AU100)</f>
        <v>30</v>
      </c>
      <c r="AU253" s="99">
        <f>IF('Raw_Data_pt1.2'!AV100="","",'Raw_Data_pt1.2'!AV100)</f>
        <v>128</v>
      </c>
      <c r="AV253" s="100">
        <f>IF('Raw_Data_pt1.2'!BD100="","",'Raw_Data_pt1.2'!BD100)</f>
        <v>39</v>
      </c>
      <c r="AW253" s="99">
        <f>IF('Raw_Data_pt1.2'!BE100="","",'Raw_Data_pt1.2'!BE100)</f>
        <v>128</v>
      </c>
      <c r="AX253" s="100">
        <f>IF('Raw_Data_pt1.2'!AP100="","",'Raw_Data_pt1.2'!AP100)</f>
        <v>407</v>
      </c>
      <c r="AY253" s="100">
        <f>IF('Raw_Data_pt1.2'!AY100="","",'Raw_Data_pt1.2'!AY100)</f>
        <v>432</v>
      </c>
      <c r="AZ253" s="100">
        <f>IF('Raw_Data_pt1.2'!BH100="","",'Raw_Data_pt1.2'!BH100)</f>
        <v>407</v>
      </c>
      <c r="BA253" s="100">
        <f t="shared" si="667"/>
        <v>0.15625</v>
      </c>
      <c r="BB253" s="100">
        <f t="shared" si="668"/>
        <v>0.234375</v>
      </c>
      <c r="BC253" s="99">
        <f t="shared" si="669"/>
        <v>0.3046875</v>
      </c>
    </row>
    <row r="254" spans="1:55" ht="15" customHeight="1">
      <c r="A254" s="99">
        <f t="shared" si="754"/>
        <v>38</v>
      </c>
      <c r="B254" s="127" t="str">
        <f t="shared" si="755"/>
        <v>BBR</v>
      </c>
      <c r="C254" s="100">
        <f t="shared" si="756"/>
        <v>0</v>
      </c>
      <c r="D254" s="99">
        <f t="shared" si="757"/>
        <v>1</v>
      </c>
      <c r="E254" s="101">
        <f t="shared" si="758"/>
        <v>1.2</v>
      </c>
      <c r="F254" s="3">
        <f t="shared" si="758"/>
        <v>0</v>
      </c>
      <c r="G254" s="1">
        <f t="shared" si="743"/>
        <v>0</v>
      </c>
      <c r="H254" s="1">
        <f t="shared" si="744"/>
        <v>0</v>
      </c>
      <c r="I254" s="1">
        <f t="shared" si="745"/>
        <v>0</v>
      </c>
      <c r="J254" s="1">
        <f t="shared" si="746"/>
        <v>0</v>
      </c>
      <c r="K254" s="1">
        <f t="shared" si="747"/>
        <v>0</v>
      </c>
      <c r="L254" s="3">
        <f t="shared" si="748"/>
        <v>2023</v>
      </c>
      <c r="M254" s="1">
        <f t="shared" si="749"/>
        <v>5</v>
      </c>
      <c r="N254" s="1">
        <f t="shared" si="750"/>
        <v>10</v>
      </c>
      <c r="O254" s="1">
        <f t="shared" si="751"/>
        <v>15</v>
      </c>
      <c r="P254" s="1">
        <f t="shared" si="752"/>
        <v>10</v>
      </c>
      <c r="Q254" s="2">
        <f t="shared" si="753"/>
        <v>37</v>
      </c>
      <c r="R254" s="100">
        <f t="shared" si="759"/>
        <v>1</v>
      </c>
      <c r="S254" s="100">
        <f t="shared" si="760"/>
        <v>4</v>
      </c>
      <c r="T254" s="100">
        <f t="shared" si="761"/>
        <v>2004</v>
      </c>
      <c r="U254" s="100">
        <f t="shared" si="762"/>
        <v>1</v>
      </c>
      <c r="V254" s="100">
        <f t="shared" si="765"/>
        <v>19</v>
      </c>
      <c r="W254" s="100">
        <f t="shared" si="763"/>
        <v>1</v>
      </c>
      <c r="X254" s="99">
        <f t="shared" si="764"/>
        <v>1</v>
      </c>
      <c r="Y254" s="101">
        <f>IF('Raw_Data_pt1.2'!BI101="","",IF('Raw_Data_pt1.2'!BI101 = "Best",1,IF('Raw_Data_pt1.2'!BI101 = "Min",2,IF('Raw_Data_pt1.2'!BI101 = "Max",3,0))))</f>
        <v>2</v>
      </c>
      <c r="Z254" s="100"/>
      <c r="AA254" s="100"/>
      <c r="AB254" s="100"/>
      <c r="AC254" s="99"/>
      <c r="AD254" s="100"/>
      <c r="AE254" s="99"/>
      <c r="AF254" s="100"/>
      <c r="AG254" s="100"/>
      <c r="AH254" s="100"/>
      <c r="AI254" s="99"/>
      <c r="AJ254" s="100"/>
      <c r="AK254" s="99"/>
      <c r="AL254" s="100"/>
      <c r="AM254" s="100"/>
      <c r="AN254" s="100"/>
      <c r="AO254" s="99"/>
      <c r="AP254" s="100"/>
      <c r="AQ254" s="100"/>
      <c r="AR254" s="102">
        <f>IF('Raw_Data_pt1.2'!AL101 = "","", 'Raw_Data_pt1.2'!AL101)</f>
        <v>36</v>
      </c>
      <c r="AS254" s="99">
        <f>IF('Raw_Data_pt1.2'!AM101 = "","", 'Raw_Data_pt1.2'!AM101)</f>
        <v>128</v>
      </c>
      <c r="AT254" s="100">
        <f>IF('Raw_Data_pt1.2'!AU101="","",'Raw_Data_pt1.2'!AU101)</f>
        <v>36</v>
      </c>
      <c r="AU254" s="99">
        <f>IF('Raw_Data_pt1.2'!AV101="","",'Raw_Data_pt1.2'!AV101)</f>
        <v>128</v>
      </c>
      <c r="AV254" s="100">
        <f>IF('Raw_Data_pt1.2'!BD101="","",'Raw_Data_pt1.2'!BD101)</f>
        <v>46</v>
      </c>
      <c r="AW254" s="99">
        <f>IF('Raw_Data_pt1.2'!BE101="","",'Raw_Data_pt1.2'!BE101)</f>
        <v>128</v>
      </c>
      <c r="AX254" s="100">
        <f>IF('Raw_Data_pt1.2'!AP101="","",'Raw_Data_pt1.2'!AP101)</f>
        <v>597</v>
      </c>
      <c r="AY254" s="100">
        <f>IF('Raw_Data_pt1.2'!AY101="","",'Raw_Data_pt1.2'!AY101)</f>
        <v>582</v>
      </c>
      <c r="AZ254" s="100">
        <f>IF('Raw_Data_pt1.2'!BH101="","",'Raw_Data_pt1.2'!BH101)</f>
        <v>547</v>
      </c>
      <c r="BA254" s="100">
        <f t="shared" si="667"/>
        <v>0.28125</v>
      </c>
      <c r="BB254" s="100">
        <f t="shared" si="668"/>
        <v>0.28125</v>
      </c>
      <c r="BC254" s="99">
        <f t="shared" si="669"/>
        <v>0.359375</v>
      </c>
    </row>
    <row r="255" spans="1:55" ht="15" customHeight="1">
      <c r="A255" s="99">
        <f t="shared" si="754"/>
        <v>38</v>
      </c>
      <c r="B255" s="127" t="str">
        <f t="shared" si="755"/>
        <v>BBR</v>
      </c>
      <c r="C255" s="100">
        <f t="shared" si="756"/>
        <v>0</v>
      </c>
      <c r="D255" s="99">
        <f t="shared" si="757"/>
        <v>1</v>
      </c>
      <c r="E255" s="101">
        <f t="shared" si="758"/>
        <v>1.2</v>
      </c>
      <c r="F255" s="3">
        <f t="shared" si="758"/>
        <v>0</v>
      </c>
      <c r="G255" s="1">
        <f t="shared" si="743"/>
        <v>0</v>
      </c>
      <c r="H255" s="1">
        <f t="shared" si="744"/>
        <v>0</v>
      </c>
      <c r="I255" s="1">
        <f t="shared" si="745"/>
        <v>0</v>
      </c>
      <c r="J255" s="1">
        <f t="shared" si="746"/>
        <v>0</v>
      </c>
      <c r="K255" s="1">
        <f t="shared" si="747"/>
        <v>0</v>
      </c>
      <c r="L255" s="3">
        <f t="shared" si="748"/>
        <v>2023</v>
      </c>
      <c r="M255" s="1">
        <f t="shared" si="749"/>
        <v>5</v>
      </c>
      <c r="N255" s="1">
        <f t="shared" si="750"/>
        <v>10</v>
      </c>
      <c r="O255" s="1">
        <f t="shared" si="751"/>
        <v>15</v>
      </c>
      <c r="P255" s="1">
        <f t="shared" si="752"/>
        <v>10</v>
      </c>
      <c r="Q255" s="2">
        <f t="shared" si="753"/>
        <v>37</v>
      </c>
      <c r="R255" s="100">
        <f t="shared" si="759"/>
        <v>1</v>
      </c>
      <c r="S255" s="100">
        <f t="shared" si="760"/>
        <v>4</v>
      </c>
      <c r="T255" s="100">
        <f t="shared" si="761"/>
        <v>2004</v>
      </c>
      <c r="U255" s="100">
        <f t="shared" si="762"/>
        <v>1</v>
      </c>
      <c r="V255" s="100">
        <f t="shared" si="765"/>
        <v>19</v>
      </c>
      <c r="W255" s="100">
        <f t="shared" si="763"/>
        <v>1</v>
      </c>
      <c r="X255" s="99">
        <f t="shared" si="764"/>
        <v>1</v>
      </c>
      <c r="Y255" s="101">
        <f>IF('Raw_Data_pt1.2'!BI102="","",IF('Raw_Data_pt1.2'!BI102 = "Best",1,IF('Raw_Data_pt1.2'!BI102 = "Min",2,IF('Raw_Data_pt1.2'!BI102 = "Max",3,0))))</f>
        <v>3</v>
      </c>
      <c r="Z255" s="100"/>
      <c r="AA255" s="100"/>
      <c r="AB255" s="100"/>
      <c r="AC255" s="99"/>
      <c r="AD255" s="100"/>
      <c r="AE255" s="99"/>
      <c r="AF255" s="100"/>
      <c r="AG255" s="100"/>
      <c r="AH255" s="100"/>
      <c r="AI255" s="99"/>
      <c r="AJ255" s="100"/>
      <c r="AK255" s="99"/>
      <c r="AL255" s="100"/>
      <c r="AM255" s="100"/>
      <c r="AN255" s="100"/>
      <c r="AO255" s="99"/>
      <c r="AP255" s="100"/>
      <c r="AQ255" s="100"/>
      <c r="AR255" s="102">
        <f>IF('Raw_Data_pt1.2'!AL102 = "","", 'Raw_Data_pt1.2'!AL102)</f>
        <v>18</v>
      </c>
      <c r="AS255" s="99">
        <f>IF('Raw_Data_pt1.2'!AM102 = "","", 'Raw_Data_pt1.2'!AM102)</f>
        <v>128</v>
      </c>
      <c r="AT255" s="100">
        <f>IF('Raw_Data_pt1.2'!AU102="","",'Raw_Data_pt1.2'!AU102)</f>
        <v>26</v>
      </c>
      <c r="AU255" s="99">
        <f>IF('Raw_Data_pt1.2'!AV102="","",'Raw_Data_pt1.2'!AV102)</f>
        <v>128</v>
      </c>
      <c r="AV255" s="100">
        <f>IF('Raw_Data_pt1.2'!BD102="","",'Raw_Data_pt1.2'!BD102)</f>
        <v>32</v>
      </c>
      <c r="AW255" s="99">
        <f>IF('Raw_Data_pt1.2'!BE102="","",'Raw_Data_pt1.2'!BE102)</f>
        <v>128</v>
      </c>
      <c r="AX255" s="100">
        <f>IF('Raw_Data_pt1.2'!AP102="","",'Raw_Data_pt1.2'!AP102)</f>
        <v>357</v>
      </c>
      <c r="AY255" s="100">
        <f>IF('Raw_Data_pt1.2'!AY102="","",'Raw_Data_pt1.2'!AY102)</f>
        <v>372</v>
      </c>
      <c r="AZ255" s="100">
        <f>IF('Raw_Data_pt1.2'!BH102="","",'Raw_Data_pt1.2'!BH102)</f>
        <v>377</v>
      </c>
      <c r="BA255" s="100">
        <f t="shared" si="667"/>
        <v>0.140625</v>
      </c>
      <c r="BB255" s="100">
        <f t="shared" si="668"/>
        <v>0.203125</v>
      </c>
      <c r="BC255" s="99">
        <f t="shared" si="669"/>
        <v>0.25</v>
      </c>
    </row>
    <row r="256" spans="1:55" ht="15" customHeight="1">
      <c r="A256" s="99">
        <f t="shared" si="754"/>
        <v>38</v>
      </c>
      <c r="B256" s="127" t="str">
        <f t="shared" si="755"/>
        <v>BBR</v>
      </c>
      <c r="C256" s="100">
        <f t="shared" si="756"/>
        <v>0</v>
      </c>
      <c r="D256" s="99">
        <f t="shared" si="757"/>
        <v>1</v>
      </c>
      <c r="E256" s="101">
        <f t="shared" si="758"/>
        <v>1.2</v>
      </c>
      <c r="F256" s="3">
        <f t="shared" si="758"/>
        <v>0</v>
      </c>
      <c r="G256" s="1">
        <f t="shared" si="743"/>
        <v>0</v>
      </c>
      <c r="H256" s="1">
        <f t="shared" si="744"/>
        <v>0</v>
      </c>
      <c r="I256" s="1">
        <f t="shared" si="745"/>
        <v>0</v>
      </c>
      <c r="J256" s="1">
        <f t="shared" si="746"/>
        <v>0</v>
      </c>
      <c r="K256" s="1">
        <f t="shared" si="747"/>
        <v>0</v>
      </c>
      <c r="L256" s="3">
        <f t="shared" si="748"/>
        <v>2023</v>
      </c>
      <c r="M256" s="1">
        <f t="shared" si="749"/>
        <v>5</v>
      </c>
      <c r="N256" s="1">
        <f t="shared" si="750"/>
        <v>10</v>
      </c>
      <c r="O256" s="1">
        <f t="shared" si="751"/>
        <v>15</v>
      </c>
      <c r="P256" s="1">
        <f t="shared" si="752"/>
        <v>10</v>
      </c>
      <c r="Q256" s="2">
        <f t="shared" si="753"/>
        <v>37</v>
      </c>
      <c r="R256" s="100">
        <f t="shared" si="759"/>
        <v>1</v>
      </c>
      <c r="S256" s="100">
        <f t="shared" si="760"/>
        <v>4</v>
      </c>
      <c r="T256" s="100">
        <f t="shared" si="761"/>
        <v>2004</v>
      </c>
      <c r="U256" s="100">
        <f t="shared" si="762"/>
        <v>1</v>
      </c>
      <c r="V256" s="100">
        <f t="shared" si="765"/>
        <v>19</v>
      </c>
      <c r="W256" s="100">
        <f t="shared" si="763"/>
        <v>1</v>
      </c>
      <c r="X256" s="99">
        <f t="shared" si="764"/>
        <v>1</v>
      </c>
      <c r="Y256" s="101">
        <f>IF('Raw_Data_pt1.2'!BI103="","",IF('Raw_Data_pt1.2'!BI103 = "Best",1,IF('Raw_Data_pt1.2'!BI103 = "Min",2,IF('Raw_Data_pt1.2'!BI103 = "Max",3,0))))</f>
        <v>1</v>
      </c>
      <c r="Z256" s="100"/>
      <c r="AA256" s="100"/>
      <c r="AB256" s="100"/>
      <c r="AC256" s="99"/>
      <c r="AD256" s="100"/>
      <c r="AE256" s="99"/>
      <c r="AF256" s="100"/>
      <c r="AG256" s="100"/>
      <c r="AH256" s="100"/>
      <c r="AI256" s="99"/>
      <c r="AJ256" s="100"/>
      <c r="AK256" s="99"/>
      <c r="AL256" s="100"/>
      <c r="AM256" s="100"/>
      <c r="AN256" s="100"/>
      <c r="AO256" s="99"/>
      <c r="AP256" s="100"/>
      <c r="AQ256" s="100"/>
      <c r="AR256" s="102">
        <f>IF('Raw_Data_pt1.2'!AL103 = "","", 'Raw_Data_pt1.2'!AL103)</f>
        <v>29</v>
      </c>
      <c r="AS256" s="99">
        <f>IF('Raw_Data_pt1.2'!AM103 = "","", 'Raw_Data_pt1.2'!AM103)</f>
        <v>128</v>
      </c>
      <c r="AT256" s="100">
        <f>IF('Raw_Data_pt1.2'!AU103="","",'Raw_Data_pt1.2'!AU103)</f>
        <v>33</v>
      </c>
      <c r="AU256" s="99">
        <f>IF('Raw_Data_pt1.2'!AV103="","",'Raw_Data_pt1.2'!AV103)</f>
        <v>128</v>
      </c>
      <c r="AV256" s="100">
        <f>IF('Raw_Data_pt1.2'!BD103="","",'Raw_Data_pt1.2'!BD103)</f>
        <v>29</v>
      </c>
      <c r="AW256" s="99">
        <f>IF('Raw_Data_pt1.2'!BE103="","",'Raw_Data_pt1.2'!BE103)</f>
        <v>128</v>
      </c>
      <c r="AX256" s="100">
        <f>IF('Raw_Data_pt1.2'!AP103="","",'Raw_Data_pt1.2'!AP103)</f>
        <v>382</v>
      </c>
      <c r="AY256" s="100">
        <f>IF('Raw_Data_pt1.2'!AY103="","",'Raw_Data_pt1.2'!AY103)</f>
        <v>417</v>
      </c>
      <c r="AZ256" s="100">
        <f>IF('Raw_Data_pt1.2'!BH103="","",'Raw_Data_pt1.2'!BH103)</f>
        <v>432</v>
      </c>
      <c r="BA256" s="100">
        <f t="shared" si="667"/>
        <v>0.2265625</v>
      </c>
      <c r="BB256" s="100">
        <f t="shared" si="668"/>
        <v>0.2578125</v>
      </c>
      <c r="BC256" s="99">
        <f t="shared" si="669"/>
        <v>0.2265625</v>
      </c>
    </row>
    <row r="257" spans="1:55" ht="15" customHeight="1">
      <c r="A257" s="99">
        <f t="shared" si="754"/>
        <v>38</v>
      </c>
      <c r="B257" s="127" t="str">
        <f t="shared" si="755"/>
        <v>BBR</v>
      </c>
      <c r="C257" s="100">
        <f t="shared" si="756"/>
        <v>0</v>
      </c>
      <c r="D257" s="99">
        <f t="shared" si="757"/>
        <v>1</v>
      </c>
      <c r="E257" s="101">
        <f t="shared" si="758"/>
        <v>1.2</v>
      </c>
      <c r="F257" s="3">
        <f t="shared" si="758"/>
        <v>0</v>
      </c>
      <c r="G257" s="1">
        <f t="shared" si="743"/>
        <v>0</v>
      </c>
      <c r="H257" s="1">
        <f t="shared" si="744"/>
        <v>0</v>
      </c>
      <c r="I257" s="1">
        <f t="shared" si="745"/>
        <v>0</v>
      </c>
      <c r="J257" s="1">
        <f t="shared" si="746"/>
        <v>0</v>
      </c>
      <c r="K257" s="1">
        <f t="shared" si="747"/>
        <v>0</v>
      </c>
      <c r="L257" s="3">
        <f t="shared" si="748"/>
        <v>2023</v>
      </c>
      <c r="M257" s="1">
        <f t="shared" si="749"/>
        <v>5</v>
      </c>
      <c r="N257" s="1">
        <f t="shared" si="750"/>
        <v>10</v>
      </c>
      <c r="O257" s="1">
        <f t="shared" si="751"/>
        <v>15</v>
      </c>
      <c r="P257" s="1">
        <f t="shared" si="752"/>
        <v>10</v>
      </c>
      <c r="Q257" s="2">
        <f t="shared" si="753"/>
        <v>37</v>
      </c>
      <c r="R257" s="100">
        <f t="shared" si="759"/>
        <v>1</v>
      </c>
      <c r="S257" s="100">
        <f t="shared" si="760"/>
        <v>4</v>
      </c>
      <c r="T257" s="100">
        <f t="shared" si="761"/>
        <v>2004</v>
      </c>
      <c r="U257" s="100">
        <f t="shared" si="762"/>
        <v>1</v>
      </c>
      <c r="V257" s="100">
        <f t="shared" si="765"/>
        <v>19</v>
      </c>
      <c r="W257" s="100">
        <f t="shared" si="763"/>
        <v>1</v>
      </c>
      <c r="X257" s="99">
        <f t="shared" si="764"/>
        <v>1</v>
      </c>
      <c r="Y257" s="101">
        <f>IF('Raw_Data_pt1.2'!BI104="","",IF('Raw_Data_pt1.2'!BI104 = "Best",1,IF('Raw_Data_pt1.2'!BI104 = "Min",2,IF('Raw_Data_pt1.2'!BI104 = "Max",3,0))))</f>
        <v>2</v>
      </c>
      <c r="Z257" s="100"/>
      <c r="AA257" s="100"/>
      <c r="AB257" s="100"/>
      <c r="AC257" s="99"/>
      <c r="AD257" s="100"/>
      <c r="AE257" s="99"/>
      <c r="AF257" s="100"/>
      <c r="AG257" s="100"/>
      <c r="AH257" s="100"/>
      <c r="AI257" s="99"/>
      <c r="AJ257" s="100"/>
      <c r="AK257" s="99"/>
      <c r="AL257" s="100"/>
      <c r="AM257" s="100"/>
      <c r="AN257" s="100"/>
      <c r="AO257" s="99"/>
      <c r="AP257" s="100"/>
      <c r="AQ257" s="100"/>
      <c r="AR257" s="102">
        <f>IF('Raw_Data_pt1.2'!AL104 = "","", 'Raw_Data_pt1.2'!AL104)</f>
        <v>39</v>
      </c>
      <c r="AS257" s="99">
        <f>IF('Raw_Data_pt1.2'!AM104 = "","", 'Raw_Data_pt1.2'!AM104)</f>
        <v>128</v>
      </c>
      <c r="AT257" s="100">
        <f>IF('Raw_Data_pt1.2'!AU104="","",'Raw_Data_pt1.2'!AU104)</f>
        <v>38</v>
      </c>
      <c r="AU257" s="99">
        <f>IF('Raw_Data_pt1.2'!AV104="","",'Raw_Data_pt1.2'!AV104)</f>
        <v>128</v>
      </c>
      <c r="AV257" s="100">
        <f>IF('Raw_Data_pt1.2'!BD104="","",'Raw_Data_pt1.2'!BD104)</f>
        <v>36</v>
      </c>
      <c r="AW257" s="99">
        <f>IF('Raw_Data_pt1.2'!BE104="","",'Raw_Data_pt1.2'!BE104)</f>
        <v>128</v>
      </c>
      <c r="AX257" s="100">
        <f>IF('Raw_Data_pt1.2'!AP104="","",'Raw_Data_pt1.2'!AP104)</f>
        <v>552</v>
      </c>
      <c r="AY257" s="100">
        <f>IF('Raw_Data_pt1.2'!AY104="","",'Raw_Data_pt1.2'!AY104)</f>
        <v>657</v>
      </c>
      <c r="AZ257" s="100">
        <f>IF('Raw_Data_pt1.2'!BH104="","",'Raw_Data_pt1.2'!BH104)</f>
        <v>562</v>
      </c>
      <c r="BA257" s="100">
        <f t="shared" si="667"/>
        <v>0.3046875</v>
      </c>
      <c r="BB257" s="100">
        <f t="shared" si="668"/>
        <v>0.296875</v>
      </c>
      <c r="BC257" s="99">
        <f t="shared" si="669"/>
        <v>0.28125</v>
      </c>
    </row>
    <row r="258" spans="1:55" ht="15" customHeight="1">
      <c r="A258" s="99">
        <f t="shared" si="754"/>
        <v>38</v>
      </c>
      <c r="B258" s="127" t="str">
        <f t="shared" si="755"/>
        <v>BBR</v>
      </c>
      <c r="C258" s="100">
        <f t="shared" si="756"/>
        <v>0</v>
      </c>
      <c r="D258" s="99">
        <f t="shared" si="757"/>
        <v>1</v>
      </c>
      <c r="E258" s="101">
        <f t="shared" si="758"/>
        <v>1.2</v>
      </c>
      <c r="F258" s="3">
        <f t="shared" si="758"/>
        <v>0</v>
      </c>
      <c r="G258" s="1">
        <f t="shared" si="743"/>
        <v>0</v>
      </c>
      <c r="H258" s="1">
        <f t="shared" si="744"/>
        <v>0</v>
      </c>
      <c r="I258" s="1">
        <f t="shared" si="745"/>
        <v>0</v>
      </c>
      <c r="J258" s="1">
        <f t="shared" si="746"/>
        <v>0</v>
      </c>
      <c r="K258" s="1">
        <f t="shared" si="747"/>
        <v>0</v>
      </c>
      <c r="L258" s="3">
        <f t="shared" si="748"/>
        <v>2023</v>
      </c>
      <c r="M258" s="1">
        <f t="shared" si="749"/>
        <v>5</v>
      </c>
      <c r="N258" s="1">
        <f t="shared" si="750"/>
        <v>10</v>
      </c>
      <c r="O258" s="1">
        <f t="shared" si="751"/>
        <v>15</v>
      </c>
      <c r="P258" s="1">
        <f t="shared" si="752"/>
        <v>10</v>
      </c>
      <c r="Q258" s="2">
        <f t="shared" si="753"/>
        <v>37</v>
      </c>
      <c r="R258" s="100">
        <f t="shared" si="759"/>
        <v>1</v>
      </c>
      <c r="S258" s="100">
        <f t="shared" si="760"/>
        <v>4</v>
      </c>
      <c r="T258" s="100">
        <f t="shared" si="761"/>
        <v>2004</v>
      </c>
      <c r="U258" s="100">
        <f t="shared" si="762"/>
        <v>1</v>
      </c>
      <c r="V258" s="100">
        <f t="shared" si="765"/>
        <v>19</v>
      </c>
      <c r="W258" s="100">
        <f t="shared" si="763"/>
        <v>1</v>
      </c>
      <c r="X258" s="99">
        <f t="shared" si="764"/>
        <v>1</v>
      </c>
      <c r="Y258" s="101">
        <f>IF('Raw_Data_pt1.2'!BI105="","",IF('Raw_Data_pt1.2'!BI105 = "Best",1,IF('Raw_Data_pt1.2'!BI105 = "Min",2,IF('Raw_Data_pt1.2'!BI105 = "Max",3,0))))</f>
        <v>3</v>
      </c>
      <c r="Z258" s="100"/>
      <c r="AA258" s="100"/>
      <c r="AB258" s="100"/>
      <c r="AC258" s="99"/>
      <c r="AD258" s="100"/>
      <c r="AE258" s="99"/>
      <c r="AF258" s="100"/>
      <c r="AG258" s="100"/>
      <c r="AH258" s="100"/>
      <c r="AI258" s="99"/>
      <c r="AJ258" s="100"/>
      <c r="AK258" s="99"/>
      <c r="AL258" s="100"/>
      <c r="AM258" s="100"/>
      <c r="AN258" s="100"/>
      <c r="AO258" s="99"/>
      <c r="AP258" s="100"/>
      <c r="AQ258" s="100"/>
      <c r="AR258" s="102">
        <f>IF('Raw_Data_pt1.2'!AL105 = "","", 'Raw_Data_pt1.2'!AL105)</f>
        <v>21</v>
      </c>
      <c r="AS258" s="99">
        <f>IF('Raw_Data_pt1.2'!AM105 = "","", 'Raw_Data_pt1.2'!AM105)</f>
        <v>128</v>
      </c>
      <c r="AT258" s="100">
        <f>IF('Raw_Data_pt1.2'!AU105="","",'Raw_Data_pt1.2'!AU105)</f>
        <v>27</v>
      </c>
      <c r="AU258" s="99">
        <f>IF('Raw_Data_pt1.2'!AV105="","",'Raw_Data_pt1.2'!AV105)</f>
        <v>128</v>
      </c>
      <c r="AV258" s="100">
        <f>IF('Raw_Data_pt1.2'!BD105="","",'Raw_Data_pt1.2'!BD105)</f>
        <v>25</v>
      </c>
      <c r="AW258" s="99">
        <f>IF('Raw_Data_pt1.2'!BE105="","",'Raw_Data_pt1.2'!BE105)</f>
        <v>128</v>
      </c>
      <c r="AX258" s="100">
        <f>IF('Raw_Data_pt1.2'!AP105="","",'Raw_Data_pt1.2'!AP105)</f>
        <v>352</v>
      </c>
      <c r="AY258" s="100">
        <f>IF('Raw_Data_pt1.2'!AY105="","",'Raw_Data_pt1.2'!AY105)</f>
        <v>367</v>
      </c>
      <c r="AZ258" s="100">
        <f>IF('Raw_Data_pt1.2'!BH105="","",'Raw_Data_pt1.2'!BH105)</f>
        <v>392</v>
      </c>
      <c r="BA258" s="100">
        <f t="shared" si="667"/>
        <v>0.1640625</v>
      </c>
      <c r="BB258" s="100">
        <f t="shared" si="668"/>
        <v>0.2109375</v>
      </c>
      <c r="BC258" s="99">
        <f t="shared" si="669"/>
        <v>0.1953125</v>
      </c>
    </row>
    <row r="259" spans="1:55" ht="15" customHeight="1">
      <c r="A259" s="99">
        <f t="shared" si="754"/>
        <v>38</v>
      </c>
      <c r="B259" s="127" t="str">
        <f t="shared" si="755"/>
        <v>BBR</v>
      </c>
      <c r="C259" s="100">
        <f t="shared" si="756"/>
        <v>0</v>
      </c>
      <c r="D259" s="99">
        <f t="shared" si="757"/>
        <v>1</v>
      </c>
      <c r="E259" s="101">
        <f t="shared" si="758"/>
        <v>1.2</v>
      </c>
      <c r="F259" s="3">
        <f t="shared" si="758"/>
        <v>0</v>
      </c>
      <c r="G259" s="1">
        <f t="shared" si="743"/>
        <v>0</v>
      </c>
      <c r="H259" s="1">
        <f t="shared" si="744"/>
        <v>0</v>
      </c>
      <c r="I259" s="1">
        <f t="shared" si="745"/>
        <v>0</v>
      </c>
      <c r="J259" s="1">
        <f t="shared" si="746"/>
        <v>0</v>
      </c>
      <c r="K259" s="1">
        <f t="shared" si="747"/>
        <v>0</v>
      </c>
      <c r="L259" s="3">
        <f t="shared" si="748"/>
        <v>2023</v>
      </c>
      <c r="M259" s="1">
        <f t="shared" si="749"/>
        <v>5</v>
      </c>
      <c r="N259" s="1">
        <f t="shared" si="750"/>
        <v>10</v>
      </c>
      <c r="O259" s="1">
        <f t="shared" si="751"/>
        <v>15</v>
      </c>
      <c r="P259" s="1">
        <f t="shared" si="752"/>
        <v>10</v>
      </c>
      <c r="Q259" s="2">
        <f t="shared" si="753"/>
        <v>37</v>
      </c>
      <c r="R259" s="100">
        <f t="shared" si="759"/>
        <v>1</v>
      </c>
      <c r="S259" s="100">
        <f t="shared" si="760"/>
        <v>4</v>
      </c>
      <c r="T259" s="100">
        <f t="shared" si="761"/>
        <v>2004</v>
      </c>
      <c r="U259" s="100">
        <f t="shared" si="762"/>
        <v>1</v>
      </c>
      <c r="V259" s="100">
        <f t="shared" si="765"/>
        <v>19</v>
      </c>
      <c r="W259" s="100">
        <f t="shared" si="763"/>
        <v>1</v>
      </c>
      <c r="X259" s="99">
        <f t="shared" si="764"/>
        <v>1</v>
      </c>
      <c r="Y259" s="101">
        <f>IF('Raw_Data_pt1.2'!BI106="","",IF('Raw_Data_pt1.2'!BI106 = "Best",1,IF('Raw_Data_pt1.2'!BI106 = "Min",2,IF('Raw_Data_pt1.2'!BI106 = "Max",3,0))))</f>
        <v>1</v>
      </c>
      <c r="Z259" s="100"/>
      <c r="AA259" s="100"/>
      <c r="AB259" s="100"/>
      <c r="AC259" s="99"/>
      <c r="AD259" s="100"/>
      <c r="AE259" s="99"/>
      <c r="AF259" s="100"/>
      <c r="AG259" s="100"/>
      <c r="AH259" s="100"/>
      <c r="AI259" s="99"/>
      <c r="AJ259" s="100"/>
      <c r="AK259" s="99"/>
      <c r="AL259" s="100"/>
      <c r="AM259" s="100"/>
      <c r="AN259" s="100"/>
      <c r="AO259" s="99"/>
      <c r="AP259" s="100"/>
      <c r="AQ259" s="100"/>
      <c r="AR259" s="102">
        <f>IF('Raw_Data_pt1.2'!AL106 = "","", 'Raw_Data_pt1.2'!AL106)</f>
        <v>31</v>
      </c>
      <c r="AS259" s="99">
        <f>IF('Raw_Data_pt1.2'!AM106 = "","", 'Raw_Data_pt1.2'!AM106)</f>
        <v>128</v>
      </c>
      <c r="AT259" s="100">
        <f>IF('Raw_Data_pt1.2'!AU106="","",'Raw_Data_pt1.2'!AU106)</f>
        <v>34</v>
      </c>
      <c r="AU259" s="99">
        <f>IF('Raw_Data_pt1.2'!AV106="","",'Raw_Data_pt1.2'!AV106)</f>
        <v>128</v>
      </c>
      <c r="AV259" s="100">
        <f>IF('Raw_Data_pt1.2'!BD106="","",'Raw_Data_pt1.2'!BD106)</f>
        <v>31</v>
      </c>
      <c r="AW259" s="99">
        <f>IF('Raw_Data_pt1.2'!BE106="","",'Raw_Data_pt1.2'!BE106)</f>
        <v>128</v>
      </c>
      <c r="AX259" s="100">
        <f>IF('Raw_Data_pt1.2'!AP106="","",'Raw_Data_pt1.2'!AP106)</f>
        <v>367</v>
      </c>
      <c r="AY259" s="100">
        <f>IF('Raw_Data_pt1.2'!AY106="","",'Raw_Data_pt1.2'!AY106)</f>
        <v>382</v>
      </c>
      <c r="AZ259" s="100">
        <f>IF('Raw_Data_pt1.2'!BH106="","",'Raw_Data_pt1.2'!BH106)</f>
        <v>433</v>
      </c>
      <c r="BA259" s="100">
        <f t="shared" si="667"/>
        <v>0.2421875</v>
      </c>
      <c r="BB259" s="100">
        <f t="shared" si="668"/>
        <v>0.265625</v>
      </c>
      <c r="BC259" s="99">
        <f t="shared" ref="BC259:BC273" si="766">AV259/AW259</f>
        <v>0.2421875</v>
      </c>
    </row>
    <row r="260" spans="1:55" ht="15" customHeight="1">
      <c r="A260" s="99">
        <f t="shared" si="754"/>
        <v>38</v>
      </c>
      <c r="B260" s="127" t="str">
        <f t="shared" si="755"/>
        <v>BBR</v>
      </c>
      <c r="C260" s="100">
        <f t="shared" si="756"/>
        <v>0</v>
      </c>
      <c r="D260" s="99">
        <f t="shared" si="757"/>
        <v>1</v>
      </c>
      <c r="E260" s="101">
        <f t="shared" si="758"/>
        <v>1.2</v>
      </c>
      <c r="F260" s="3">
        <f t="shared" si="758"/>
        <v>0</v>
      </c>
      <c r="G260" s="1">
        <f t="shared" si="743"/>
        <v>0</v>
      </c>
      <c r="H260" s="1">
        <f t="shared" si="744"/>
        <v>0</v>
      </c>
      <c r="I260" s="1">
        <f t="shared" si="745"/>
        <v>0</v>
      </c>
      <c r="J260" s="1">
        <f t="shared" si="746"/>
        <v>0</v>
      </c>
      <c r="K260" s="1">
        <f t="shared" si="747"/>
        <v>0</v>
      </c>
      <c r="L260" s="3">
        <f t="shared" si="748"/>
        <v>2023</v>
      </c>
      <c r="M260" s="1">
        <f t="shared" si="749"/>
        <v>5</v>
      </c>
      <c r="N260" s="1">
        <f t="shared" si="750"/>
        <v>10</v>
      </c>
      <c r="O260" s="1">
        <f t="shared" si="751"/>
        <v>15</v>
      </c>
      <c r="P260" s="1">
        <f t="shared" si="752"/>
        <v>10</v>
      </c>
      <c r="Q260" s="2">
        <f t="shared" si="753"/>
        <v>37</v>
      </c>
      <c r="R260" s="100">
        <f t="shared" si="759"/>
        <v>1</v>
      </c>
      <c r="S260" s="100">
        <f t="shared" si="760"/>
        <v>4</v>
      </c>
      <c r="T260" s="100">
        <f t="shared" si="761"/>
        <v>2004</v>
      </c>
      <c r="U260" s="100">
        <f t="shared" si="762"/>
        <v>1</v>
      </c>
      <c r="V260" s="100">
        <f t="shared" si="765"/>
        <v>19</v>
      </c>
      <c r="W260" s="100">
        <f t="shared" si="763"/>
        <v>1</v>
      </c>
      <c r="X260" s="99">
        <f t="shared" si="764"/>
        <v>1</v>
      </c>
      <c r="Y260" s="101">
        <f>IF('Raw_Data_pt1.2'!BI107="","",IF('Raw_Data_pt1.2'!BI107 = "Best",1,IF('Raw_Data_pt1.2'!BI107 = "Min",2,IF('Raw_Data_pt1.2'!BI107 = "Max",3,0))))</f>
        <v>2</v>
      </c>
      <c r="Z260" s="100"/>
      <c r="AA260" s="100"/>
      <c r="AB260" s="100"/>
      <c r="AC260" s="99"/>
      <c r="AD260" s="100"/>
      <c r="AE260" s="99"/>
      <c r="AF260" s="100"/>
      <c r="AG260" s="100"/>
      <c r="AH260" s="100"/>
      <c r="AI260" s="99"/>
      <c r="AJ260" s="100"/>
      <c r="AK260" s="99"/>
      <c r="AL260" s="100"/>
      <c r="AM260" s="100"/>
      <c r="AN260" s="100"/>
      <c r="AO260" s="99"/>
      <c r="AP260" s="100"/>
      <c r="AQ260" s="100"/>
      <c r="AR260" s="102">
        <f>IF('Raw_Data_pt1.2'!AL107 = "","", 'Raw_Data_pt1.2'!AL107)</f>
        <v>37</v>
      </c>
      <c r="AS260" s="99">
        <f>IF('Raw_Data_pt1.2'!AM107 = "","", 'Raw_Data_pt1.2'!AM107)</f>
        <v>128</v>
      </c>
      <c r="AT260" s="100">
        <f>IF('Raw_Data_pt1.2'!AU107="","",'Raw_Data_pt1.2'!AU107)</f>
        <v>40</v>
      </c>
      <c r="AU260" s="99">
        <f>IF('Raw_Data_pt1.2'!AV107="","",'Raw_Data_pt1.2'!AV107)</f>
        <v>128</v>
      </c>
      <c r="AV260" s="100">
        <f>IF('Raw_Data_pt1.2'!BD107="","",'Raw_Data_pt1.2'!BD107)</f>
        <v>37</v>
      </c>
      <c r="AW260" s="99">
        <f>IF('Raw_Data_pt1.2'!BE107="","",'Raw_Data_pt1.2'!BE107)</f>
        <v>128</v>
      </c>
      <c r="AX260" s="100">
        <f>IF('Raw_Data_pt1.2'!AP107="","",'Raw_Data_pt1.2'!AP107)</f>
        <v>577</v>
      </c>
      <c r="AY260" s="100">
        <f>IF('Raw_Data_pt1.2'!AY107="","",'Raw_Data_pt1.2'!AY107)</f>
        <v>622</v>
      </c>
      <c r="AZ260" s="100">
        <f>IF('Raw_Data_pt1.2'!BH107="","",'Raw_Data_pt1.2'!BH107)</f>
        <v>563</v>
      </c>
      <c r="BA260" s="100">
        <f t="shared" si="667"/>
        <v>0.2890625</v>
      </c>
      <c r="BB260" s="100">
        <f t="shared" si="668"/>
        <v>0.3125</v>
      </c>
      <c r="BC260" s="99">
        <f t="shared" si="766"/>
        <v>0.2890625</v>
      </c>
    </row>
    <row r="261" spans="1:55" s="92" customFormat="1" ht="15" customHeight="1">
      <c r="A261" s="95">
        <f t="shared" si="754"/>
        <v>38</v>
      </c>
      <c r="B261" s="126" t="str">
        <f t="shared" si="755"/>
        <v>BBR</v>
      </c>
      <c r="C261" s="96">
        <f t="shared" si="756"/>
        <v>0</v>
      </c>
      <c r="D261" s="95">
        <f t="shared" si="757"/>
        <v>1</v>
      </c>
      <c r="E261" s="97">
        <f t="shared" si="758"/>
        <v>1.2</v>
      </c>
      <c r="F261" s="6">
        <f t="shared" si="758"/>
        <v>0</v>
      </c>
      <c r="G261" s="5">
        <f t="shared" si="743"/>
        <v>0</v>
      </c>
      <c r="H261" s="5">
        <f t="shared" si="744"/>
        <v>0</v>
      </c>
      <c r="I261" s="5">
        <f t="shared" si="745"/>
        <v>0</v>
      </c>
      <c r="J261" s="5">
        <f t="shared" si="746"/>
        <v>0</v>
      </c>
      <c r="K261" s="5">
        <f t="shared" si="747"/>
        <v>0</v>
      </c>
      <c r="L261" s="6">
        <f t="shared" si="748"/>
        <v>2023</v>
      </c>
      <c r="M261" s="5">
        <f t="shared" si="749"/>
        <v>5</v>
      </c>
      <c r="N261" s="5">
        <f t="shared" si="750"/>
        <v>10</v>
      </c>
      <c r="O261" s="5">
        <f t="shared" si="751"/>
        <v>15</v>
      </c>
      <c r="P261" s="5">
        <f t="shared" si="752"/>
        <v>10</v>
      </c>
      <c r="Q261" s="4">
        <f t="shared" si="753"/>
        <v>37</v>
      </c>
      <c r="R261" s="96">
        <f t="shared" si="759"/>
        <v>1</v>
      </c>
      <c r="S261" s="96">
        <f t="shared" si="760"/>
        <v>4</v>
      </c>
      <c r="T261" s="96">
        <f t="shared" si="761"/>
        <v>2004</v>
      </c>
      <c r="U261" s="96">
        <f t="shared" si="762"/>
        <v>1</v>
      </c>
      <c r="V261" s="125">
        <f t="shared" si="765"/>
        <v>19</v>
      </c>
      <c r="W261" s="96">
        <f t="shared" si="763"/>
        <v>1</v>
      </c>
      <c r="X261" s="95">
        <f t="shared" si="764"/>
        <v>1</v>
      </c>
      <c r="Y261" s="97">
        <f>IF('Raw_Data_pt1.2'!BI108="","",IF('Raw_Data_pt1.2'!BI108 = "Best",1,IF('Raw_Data_pt1.2'!BI108 = "Min",2,IF('Raw_Data_pt1.2'!BI108 = "Max",3,0))))</f>
        <v>3</v>
      </c>
      <c r="Z261" s="96"/>
      <c r="AA261" s="96"/>
      <c r="AB261" s="96"/>
      <c r="AC261" s="95"/>
      <c r="AD261" s="96"/>
      <c r="AE261" s="95"/>
      <c r="AF261" s="96"/>
      <c r="AG261" s="96"/>
      <c r="AH261" s="96"/>
      <c r="AI261" s="95"/>
      <c r="AJ261" s="96"/>
      <c r="AK261" s="95"/>
      <c r="AL261" s="96"/>
      <c r="AM261" s="96"/>
      <c r="AN261" s="96"/>
      <c r="AO261" s="95"/>
      <c r="AP261" s="96"/>
      <c r="AQ261" s="96"/>
      <c r="AR261" s="98">
        <f>IF('Raw_Data_pt1.2'!AL108 = "","", 'Raw_Data_pt1.2'!AL108)</f>
        <v>25</v>
      </c>
      <c r="AS261" s="95">
        <f>IF('Raw_Data_pt1.2'!AM108 = "","", 'Raw_Data_pt1.2'!AM108)</f>
        <v>128</v>
      </c>
      <c r="AT261" s="96">
        <f>IF('Raw_Data_pt1.2'!AU108="","",'Raw_Data_pt1.2'!AU108)</f>
        <v>29</v>
      </c>
      <c r="AU261" s="95">
        <f>IF('Raw_Data_pt1.2'!AV108="","",'Raw_Data_pt1.2'!AV108)</f>
        <v>128</v>
      </c>
      <c r="AV261" s="96">
        <f>IF('Raw_Data_pt1.2'!BD108="","",'Raw_Data_pt1.2'!BD108)</f>
        <v>28</v>
      </c>
      <c r="AW261" s="95">
        <f>IF('Raw_Data_pt1.2'!BE108="","",'Raw_Data_pt1.2'!BE108)</f>
        <v>128</v>
      </c>
      <c r="AX261" s="96">
        <f>IF('Raw_Data_pt1.2'!AP108="","",'Raw_Data_pt1.2'!AP108)</f>
        <v>327</v>
      </c>
      <c r="AY261" s="96">
        <f>IF('Raw_Data_pt1.2'!AY108="","",'Raw_Data_pt1.2'!AY108)</f>
        <v>352</v>
      </c>
      <c r="AZ261" s="96">
        <f>IF('Raw_Data_pt1.2'!BH108="","",'Raw_Data_pt1.2'!BH108)</f>
        <v>383</v>
      </c>
      <c r="BA261" s="96">
        <f t="shared" si="667"/>
        <v>0.1953125</v>
      </c>
      <c r="BB261" s="96">
        <f t="shared" si="668"/>
        <v>0.2265625</v>
      </c>
      <c r="BC261" s="95">
        <f t="shared" si="766"/>
        <v>0.21875</v>
      </c>
    </row>
    <row r="262" spans="1:55" ht="15" customHeight="1">
      <c r="A262" s="99">
        <f>'Raw_Data_pt1.2'!A109</f>
        <v>39</v>
      </c>
      <c r="B262" s="127" t="str">
        <f>'Raw_Data_pt1.2'!B109</f>
        <v>BBS</v>
      </c>
      <c r="C262" s="100">
        <v>0</v>
      </c>
      <c r="D262" s="99">
        <v>1</v>
      </c>
      <c r="E262" s="101">
        <v>1.2</v>
      </c>
      <c r="F262" s="69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69">
        <f>'Raw_Data_pt1.2'!F109</f>
        <v>0</v>
      </c>
      <c r="M262" s="26">
        <f>'Raw_Data_pt1.2'!G109</f>
        <v>0</v>
      </c>
      <c r="N262" s="26">
        <f>'Raw_Data_pt1.2'!H109</f>
        <v>0</v>
      </c>
      <c r="O262" s="26">
        <f>'Raw_Data_pt1.2'!I109</f>
        <v>0</v>
      </c>
      <c r="P262" s="26">
        <f>'Raw_Data_pt1.2'!J109</f>
        <v>0</v>
      </c>
      <c r="Q262" s="25">
        <f>'Raw_Data_pt1.2'!K109</f>
        <v>0</v>
      </c>
      <c r="R262" s="100">
        <f>'Raw_Data_pt1.2'!L109</f>
        <v>0</v>
      </c>
      <c r="S262" s="100">
        <f>IF(R262 = "",0, VLOOKUP(R262, Key!$A$23:$D$35, 4, FALSE))</f>
        <v>0</v>
      </c>
      <c r="T262" s="100">
        <f>'Raw_Data_pt1.2'!M109</f>
        <v>0</v>
      </c>
      <c r="U262" s="100">
        <f>IF('Raw_Data_pt1.2'!O109 = "", 0, IF('Raw_Data_pt1.2'!O109 = "F", 1, IF('Raw_Data_pt1.2'!O109 = "M", 2, 3)))</f>
        <v>0</v>
      </c>
      <c r="V262" s="100">
        <f>IF(L262=0,0,IF(M262&gt;R262,L262-T262,L262-T262-1))</f>
        <v>0</v>
      </c>
      <c r="W262" s="100">
        <f>IF('Raw_Data_pt1.2'!S109 = "", 0, VLOOKUP('Raw_Data_pt1.2'!S109, Key!$A$2:$C$20, 3, TRUE))</f>
        <v>0</v>
      </c>
      <c r="X262" s="99">
        <f>IF('Raw_Data_pt1.2'!U109 = "", 0, IF('Raw_Data_pt1.2'!U109 = "P", 1, 0))</f>
        <v>0</v>
      </c>
      <c r="Y262" s="101">
        <f>IF('Raw_Data_pt1.2'!BI109="","",IF('Raw_Data_pt1.2'!BI109 = "Best",1,IF('Raw_Data_pt1.2'!BI109 = "Min",2,IF('Raw_Data_pt1.2'!BI109 = "Max",3,0))))</f>
        <v>1</v>
      </c>
      <c r="Z262" s="100"/>
      <c r="AA262" s="100"/>
      <c r="AB262" s="100"/>
      <c r="AC262" s="99"/>
      <c r="AD262" s="100"/>
      <c r="AE262" s="99"/>
      <c r="AF262" s="100"/>
      <c r="AG262" s="100"/>
      <c r="AH262" s="100"/>
      <c r="AI262" s="99"/>
      <c r="AJ262" s="100"/>
      <c r="AK262" s="99"/>
      <c r="AL262" s="100"/>
      <c r="AM262" s="100"/>
      <c r="AN262" s="100"/>
      <c r="AO262" s="99"/>
      <c r="AP262" s="100"/>
      <c r="AQ262" s="100"/>
      <c r="AR262" s="102" t="str">
        <f>IF('Raw_Data_pt1.2'!AL109 = "","", 'Raw_Data_pt1.2'!AL109)</f>
        <v/>
      </c>
      <c r="AS262" s="99" t="str">
        <f>IF('Raw_Data_pt1.2'!AM109 = "","", 'Raw_Data_pt1.2'!AM109)</f>
        <v/>
      </c>
      <c r="AT262" s="100" t="str">
        <f>IF('Raw_Data_pt1.2'!AU109="","",'Raw_Data_pt1.2'!AU109)</f>
        <v/>
      </c>
      <c r="AU262" s="99" t="str">
        <f>IF('Raw_Data_pt1.2'!AV109="","",'Raw_Data_pt1.2'!AV109)</f>
        <v/>
      </c>
      <c r="AV262" s="100" t="str">
        <f>IF('Raw_Data_pt1.2'!BD109="","",'Raw_Data_pt1.2'!BD109)</f>
        <v/>
      </c>
      <c r="AW262" s="99" t="str">
        <f>IF('Raw_Data_pt1.2'!BE109="","",'Raw_Data_pt1.2'!BE109)</f>
        <v/>
      </c>
      <c r="AX262" s="100" t="str">
        <f>IF('Raw_Data_pt1.2'!AP109="","",'Raw_Data_pt1.2'!AP109)</f>
        <v/>
      </c>
      <c r="AY262" s="100" t="str">
        <f>IF('Raw_Data_pt1.2'!AY109="","",'Raw_Data_pt1.2'!AY109)</f>
        <v/>
      </c>
      <c r="AZ262" s="100" t="str">
        <f>IF('Raw_Data_pt1.2'!BH109="","",'Raw_Data_pt1.2'!BH109)</f>
        <v/>
      </c>
      <c r="BA262" s="100" t="e">
        <f t="shared" ref="BA262:BA276" si="767">AR262/AS262</f>
        <v>#VALUE!</v>
      </c>
      <c r="BB262" s="100" t="e">
        <f t="shared" ref="BB262:BB276" si="768">AT262/AU262</f>
        <v>#VALUE!</v>
      </c>
      <c r="BC262" s="99" t="e">
        <f t="shared" si="766"/>
        <v>#VALUE!</v>
      </c>
    </row>
    <row r="263" spans="1:55" ht="15" customHeight="1">
      <c r="A263" s="99">
        <f>A262</f>
        <v>39</v>
      </c>
      <c r="B263" s="127" t="str">
        <f>B262</f>
        <v>BBS</v>
      </c>
      <c r="C263" s="100">
        <f t="shared" ref="C263:X276" si="769">C262</f>
        <v>0</v>
      </c>
      <c r="D263" s="99">
        <f t="shared" si="769"/>
        <v>1</v>
      </c>
      <c r="E263" s="101">
        <f t="shared" si="769"/>
        <v>1.2</v>
      </c>
      <c r="F263" s="3">
        <f>F262</f>
        <v>0</v>
      </c>
      <c r="G263" s="1">
        <f t="shared" ref="G263:G276" si="770">G262</f>
        <v>0</v>
      </c>
      <c r="H263" s="1">
        <f t="shared" ref="H263:H276" si="771">H262</f>
        <v>0</v>
      </c>
      <c r="I263" s="1">
        <f t="shared" ref="I263:I276" si="772">I262</f>
        <v>0</v>
      </c>
      <c r="J263" s="1">
        <f t="shared" ref="J263:J276" si="773">J262</f>
        <v>0</v>
      </c>
      <c r="K263" s="1">
        <f t="shared" ref="K263:K276" si="774">K262</f>
        <v>0</v>
      </c>
      <c r="L263" s="3">
        <f t="shared" ref="L263:L276" si="775">L262</f>
        <v>0</v>
      </c>
      <c r="M263" s="1">
        <f t="shared" ref="M263:M276" si="776">M262</f>
        <v>0</v>
      </c>
      <c r="N263" s="1">
        <f t="shared" ref="N263:N276" si="777">N262</f>
        <v>0</v>
      </c>
      <c r="O263" s="1">
        <f t="shared" ref="O263:O276" si="778">O262</f>
        <v>0</v>
      </c>
      <c r="P263" s="1">
        <f t="shared" ref="P263:P276" si="779">P262</f>
        <v>0</v>
      </c>
      <c r="Q263" s="2">
        <f t="shared" ref="Q263:Q276" si="780">Q262</f>
        <v>0</v>
      </c>
      <c r="R263" s="100">
        <f t="shared" si="769"/>
        <v>0</v>
      </c>
      <c r="S263" s="100">
        <f t="shared" si="769"/>
        <v>0</v>
      </c>
      <c r="T263" s="100">
        <f t="shared" si="769"/>
        <v>0</v>
      </c>
      <c r="U263" s="100">
        <f t="shared" si="769"/>
        <v>0</v>
      </c>
      <c r="V263" s="100">
        <f>V262</f>
        <v>0</v>
      </c>
      <c r="W263" s="100">
        <f t="shared" si="769"/>
        <v>0</v>
      </c>
      <c r="X263" s="99">
        <f t="shared" si="769"/>
        <v>0</v>
      </c>
      <c r="Y263" s="101">
        <f>IF('Raw_Data_pt1.2'!BI110="","",IF('Raw_Data_pt1.2'!BI110 = "Best",1,IF('Raw_Data_pt1.2'!BI110 = "Min",2,IF('Raw_Data_pt1.2'!BI110 = "Max",3,0))))</f>
        <v>2</v>
      </c>
      <c r="Z263" s="100"/>
      <c r="AA263" s="100"/>
      <c r="AB263" s="100"/>
      <c r="AC263" s="99"/>
      <c r="AD263" s="100"/>
      <c r="AE263" s="99"/>
      <c r="AF263" s="100"/>
      <c r="AG263" s="100"/>
      <c r="AH263" s="100"/>
      <c r="AI263" s="99"/>
      <c r="AJ263" s="100"/>
      <c r="AK263" s="99"/>
      <c r="AL263" s="100"/>
      <c r="AM263" s="100"/>
      <c r="AN263" s="100"/>
      <c r="AO263" s="99"/>
      <c r="AP263" s="100"/>
      <c r="AQ263" s="100"/>
      <c r="AR263" s="102" t="str">
        <f>IF('Raw_Data_pt1.2'!AL110 = "","", 'Raw_Data_pt1.2'!AL110)</f>
        <v/>
      </c>
      <c r="AS263" s="99" t="str">
        <f>IF('Raw_Data_pt1.2'!AM110 = "","", 'Raw_Data_pt1.2'!AM110)</f>
        <v/>
      </c>
      <c r="AT263" s="100" t="str">
        <f>IF('Raw_Data_pt1.2'!AU110="","",'Raw_Data_pt1.2'!AU110)</f>
        <v/>
      </c>
      <c r="AU263" s="99" t="str">
        <f>IF('Raw_Data_pt1.2'!AV110="","",'Raw_Data_pt1.2'!AV110)</f>
        <v/>
      </c>
      <c r="AV263" s="100" t="str">
        <f>IF('Raw_Data_pt1.2'!BD110="","",'Raw_Data_pt1.2'!BD110)</f>
        <v/>
      </c>
      <c r="AW263" s="99" t="str">
        <f>IF('Raw_Data_pt1.2'!BE110="","",'Raw_Data_pt1.2'!BE110)</f>
        <v/>
      </c>
      <c r="AX263" s="100" t="str">
        <f>IF('Raw_Data_pt1.2'!AP110="","",'Raw_Data_pt1.2'!AP110)</f>
        <v/>
      </c>
      <c r="AY263" s="100" t="str">
        <f>IF('Raw_Data_pt1.2'!AY110="","",'Raw_Data_pt1.2'!AY110)</f>
        <v/>
      </c>
      <c r="AZ263" s="100" t="str">
        <f>IF('Raw_Data_pt1.2'!BH110="","",'Raw_Data_pt1.2'!BH110)</f>
        <v/>
      </c>
      <c r="BA263" s="100" t="e">
        <f t="shared" si="767"/>
        <v>#VALUE!</v>
      </c>
      <c r="BB263" s="100" t="e">
        <f t="shared" si="768"/>
        <v>#VALUE!</v>
      </c>
      <c r="BC263" s="99" t="e">
        <f t="shared" si="766"/>
        <v>#VALUE!</v>
      </c>
    </row>
    <row r="264" spans="1:55" ht="15" customHeight="1">
      <c r="A264" s="99">
        <f t="shared" ref="A264:A276" si="781">A263</f>
        <v>39</v>
      </c>
      <c r="B264" s="127" t="str">
        <f t="shared" ref="B264:B276" si="782">B263</f>
        <v>BBS</v>
      </c>
      <c r="C264" s="100">
        <f t="shared" si="769"/>
        <v>0</v>
      </c>
      <c r="D264" s="99">
        <f t="shared" si="769"/>
        <v>1</v>
      </c>
      <c r="E264" s="101">
        <f t="shared" si="769"/>
        <v>1.2</v>
      </c>
      <c r="F264" s="3">
        <f t="shared" si="769"/>
        <v>0</v>
      </c>
      <c r="G264" s="1">
        <f t="shared" si="770"/>
        <v>0</v>
      </c>
      <c r="H264" s="1">
        <f t="shared" si="771"/>
        <v>0</v>
      </c>
      <c r="I264" s="1">
        <f t="shared" si="772"/>
        <v>0</v>
      </c>
      <c r="J264" s="1">
        <f t="shared" si="773"/>
        <v>0</v>
      </c>
      <c r="K264" s="1">
        <f t="shared" si="774"/>
        <v>0</v>
      </c>
      <c r="L264" s="3">
        <f t="shared" si="775"/>
        <v>0</v>
      </c>
      <c r="M264" s="1">
        <f t="shared" si="776"/>
        <v>0</v>
      </c>
      <c r="N264" s="1">
        <f t="shared" si="777"/>
        <v>0</v>
      </c>
      <c r="O264" s="1">
        <f t="shared" si="778"/>
        <v>0</v>
      </c>
      <c r="P264" s="1">
        <f t="shared" si="779"/>
        <v>0</v>
      </c>
      <c r="Q264" s="2">
        <f t="shared" si="780"/>
        <v>0</v>
      </c>
      <c r="R264" s="100">
        <f t="shared" si="769"/>
        <v>0</v>
      </c>
      <c r="S264" s="100">
        <f t="shared" si="769"/>
        <v>0</v>
      </c>
      <c r="T264" s="100">
        <f t="shared" si="769"/>
        <v>0</v>
      </c>
      <c r="U264" s="100">
        <f t="shared" si="769"/>
        <v>0</v>
      </c>
      <c r="V264" s="100">
        <f>V262</f>
        <v>0</v>
      </c>
      <c r="W264" s="100">
        <f t="shared" si="769"/>
        <v>0</v>
      </c>
      <c r="X264" s="99">
        <f t="shared" si="769"/>
        <v>0</v>
      </c>
      <c r="Y264" s="101">
        <f>IF('Raw_Data_pt1.2'!BI111="","",IF('Raw_Data_pt1.2'!BI111 = "Best",1,IF('Raw_Data_pt1.2'!BI111 = "Min",2,IF('Raw_Data_pt1.2'!BI111 = "Max",3,0))))</f>
        <v>3</v>
      </c>
      <c r="Z264" s="100"/>
      <c r="AA264" s="100"/>
      <c r="AB264" s="100"/>
      <c r="AC264" s="99"/>
      <c r="AD264" s="100"/>
      <c r="AE264" s="99"/>
      <c r="AF264" s="100"/>
      <c r="AG264" s="100"/>
      <c r="AH264" s="100"/>
      <c r="AI264" s="99"/>
      <c r="AJ264" s="100"/>
      <c r="AK264" s="99"/>
      <c r="AL264" s="100"/>
      <c r="AM264" s="100"/>
      <c r="AN264" s="100"/>
      <c r="AO264" s="99"/>
      <c r="AP264" s="100"/>
      <c r="AQ264" s="100"/>
      <c r="AR264" s="102" t="str">
        <f>IF('Raw_Data_pt1.2'!AL111 = "","", 'Raw_Data_pt1.2'!AL111)</f>
        <v/>
      </c>
      <c r="AS264" s="99" t="str">
        <f>IF('Raw_Data_pt1.2'!AM111 = "","", 'Raw_Data_pt1.2'!AM111)</f>
        <v/>
      </c>
      <c r="AT264" s="100" t="str">
        <f>IF('Raw_Data_pt1.2'!AU111="","",'Raw_Data_pt1.2'!AU111)</f>
        <v/>
      </c>
      <c r="AU264" s="99" t="str">
        <f>IF('Raw_Data_pt1.2'!AV111="","",'Raw_Data_pt1.2'!AV111)</f>
        <v/>
      </c>
      <c r="AV264" s="100" t="str">
        <f>IF('Raw_Data_pt1.2'!BD111="","",'Raw_Data_pt1.2'!BD111)</f>
        <v/>
      </c>
      <c r="AW264" s="99" t="str">
        <f>IF('Raw_Data_pt1.2'!BE111="","",'Raw_Data_pt1.2'!BE111)</f>
        <v/>
      </c>
      <c r="AX264" s="100" t="str">
        <f>IF('Raw_Data_pt1.2'!AP111="","",'Raw_Data_pt1.2'!AP111)</f>
        <v/>
      </c>
      <c r="AY264" s="100" t="str">
        <f>IF('Raw_Data_pt1.2'!AY111="","",'Raw_Data_pt1.2'!AY111)</f>
        <v/>
      </c>
      <c r="AZ264" s="100" t="str">
        <f>IF('Raw_Data_pt1.2'!BH111="","",'Raw_Data_pt1.2'!BH111)</f>
        <v/>
      </c>
      <c r="BA264" s="100" t="e">
        <f t="shared" si="767"/>
        <v>#VALUE!</v>
      </c>
      <c r="BB264" s="100" t="e">
        <f t="shared" si="768"/>
        <v>#VALUE!</v>
      </c>
      <c r="BC264" s="99" t="e">
        <f t="shared" si="766"/>
        <v>#VALUE!</v>
      </c>
    </row>
    <row r="265" spans="1:55" ht="15" customHeight="1">
      <c r="A265" s="99">
        <f t="shared" si="781"/>
        <v>39</v>
      </c>
      <c r="B265" s="127" t="str">
        <f t="shared" si="782"/>
        <v>BBS</v>
      </c>
      <c r="C265" s="100">
        <f t="shared" si="769"/>
        <v>0</v>
      </c>
      <c r="D265" s="99">
        <f t="shared" si="769"/>
        <v>1</v>
      </c>
      <c r="E265" s="101">
        <f t="shared" si="769"/>
        <v>1.2</v>
      </c>
      <c r="F265" s="3">
        <f t="shared" si="769"/>
        <v>0</v>
      </c>
      <c r="G265" s="1">
        <f t="shared" si="770"/>
        <v>0</v>
      </c>
      <c r="H265" s="1">
        <f t="shared" si="771"/>
        <v>0</v>
      </c>
      <c r="I265" s="1">
        <f t="shared" si="772"/>
        <v>0</v>
      </c>
      <c r="J265" s="1">
        <f t="shared" si="773"/>
        <v>0</v>
      </c>
      <c r="K265" s="1">
        <f t="shared" si="774"/>
        <v>0</v>
      </c>
      <c r="L265" s="3">
        <f t="shared" si="775"/>
        <v>0</v>
      </c>
      <c r="M265" s="1">
        <f t="shared" si="776"/>
        <v>0</v>
      </c>
      <c r="N265" s="1">
        <f t="shared" si="777"/>
        <v>0</v>
      </c>
      <c r="O265" s="1">
        <f t="shared" si="778"/>
        <v>0</v>
      </c>
      <c r="P265" s="1">
        <f t="shared" si="779"/>
        <v>0</v>
      </c>
      <c r="Q265" s="2">
        <f t="shared" si="780"/>
        <v>0</v>
      </c>
      <c r="R265" s="100">
        <f t="shared" si="769"/>
        <v>0</v>
      </c>
      <c r="S265" s="100">
        <f t="shared" si="769"/>
        <v>0</v>
      </c>
      <c r="T265" s="100">
        <f t="shared" si="769"/>
        <v>0</v>
      </c>
      <c r="U265" s="100">
        <f t="shared" si="769"/>
        <v>0</v>
      </c>
      <c r="V265" s="100">
        <f>V262</f>
        <v>0</v>
      </c>
      <c r="W265" s="100">
        <f t="shared" si="769"/>
        <v>0</v>
      </c>
      <c r="X265" s="99">
        <f t="shared" si="769"/>
        <v>0</v>
      </c>
      <c r="Y265" s="101">
        <f>IF('Raw_Data_pt1.2'!BI112="","",IF('Raw_Data_pt1.2'!BI112 = "Best",1,IF('Raw_Data_pt1.2'!BI112 = "Min",2,IF('Raw_Data_pt1.2'!BI112 = "Max",3,0))))</f>
        <v>1</v>
      </c>
      <c r="Z265" s="100"/>
      <c r="AA265" s="100"/>
      <c r="AB265" s="100"/>
      <c r="AC265" s="99"/>
      <c r="AD265" s="100"/>
      <c r="AE265" s="99"/>
      <c r="AF265" s="100"/>
      <c r="AG265" s="100"/>
      <c r="AH265" s="100"/>
      <c r="AI265" s="99"/>
      <c r="AJ265" s="100"/>
      <c r="AK265" s="99"/>
      <c r="AL265" s="100"/>
      <c r="AM265" s="100"/>
      <c r="AN265" s="100"/>
      <c r="AO265" s="99"/>
      <c r="AP265" s="100"/>
      <c r="AQ265" s="100"/>
      <c r="AR265" s="102" t="str">
        <f>IF('Raw_Data_pt1.2'!AL112 = "","", 'Raw_Data_pt1.2'!AL112)</f>
        <v/>
      </c>
      <c r="AS265" s="99" t="str">
        <f>IF('Raw_Data_pt1.2'!AM112 = "","", 'Raw_Data_pt1.2'!AM112)</f>
        <v/>
      </c>
      <c r="AT265" s="100" t="str">
        <f>IF('Raw_Data_pt1.2'!AU112="","",'Raw_Data_pt1.2'!AU112)</f>
        <v/>
      </c>
      <c r="AU265" s="99" t="str">
        <f>IF('Raw_Data_pt1.2'!AV112="","",'Raw_Data_pt1.2'!AV112)</f>
        <v/>
      </c>
      <c r="AV265" s="100" t="str">
        <f>IF('Raw_Data_pt1.2'!BD112="","",'Raw_Data_pt1.2'!BD112)</f>
        <v/>
      </c>
      <c r="AW265" s="99" t="str">
        <f>IF('Raw_Data_pt1.2'!BE112="","",'Raw_Data_pt1.2'!BE112)</f>
        <v/>
      </c>
      <c r="AX265" s="100" t="str">
        <f>IF('Raw_Data_pt1.2'!AP112="","",'Raw_Data_pt1.2'!AP112)</f>
        <v/>
      </c>
      <c r="AY265" s="100" t="str">
        <f>IF('Raw_Data_pt1.2'!AY112="","",'Raw_Data_pt1.2'!AY112)</f>
        <v/>
      </c>
      <c r="AZ265" s="100" t="str">
        <f>IF('Raw_Data_pt1.2'!BH112="","",'Raw_Data_pt1.2'!BH112)</f>
        <v/>
      </c>
      <c r="BA265" s="100" t="e">
        <f t="shared" si="767"/>
        <v>#VALUE!</v>
      </c>
      <c r="BB265" s="100" t="e">
        <f t="shared" si="768"/>
        <v>#VALUE!</v>
      </c>
      <c r="BC265" s="99" t="e">
        <f t="shared" si="766"/>
        <v>#VALUE!</v>
      </c>
    </row>
    <row r="266" spans="1:55" ht="15" customHeight="1">
      <c r="A266" s="99">
        <f t="shared" si="781"/>
        <v>39</v>
      </c>
      <c r="B266" s="127" t="str">
        <f t="shared" si="782"/>
        <v>BBS</v>
      </c>
      <c r="C266" s="100">
        <f t="shared" si="769"/>
        <v>0</v>
      </c>
      <c r="D266" s="99">
        <f t="shared" si="769"/>
        <v>1</v>
      </c>
      <c r="E266" s="101">
        <f t="shared" si="769"/>
        <v>1.2</v>
      </c>
      <c r="F266" s="3">
        <f t="shared" si="769"/>
        <v>0</v>
      </c>
      <c r="G266" s="1">
        <f t="shared" si="770"/>
        <v>0</v>
      </c>
      <c r="H266" s="1">
        <f t="shared" si="771"/>
        <v>0</v>
      </c>
      <c r="I266" s="1">
        <f t="shared" si="772"/>
        <v>0</v>
      </c>
      <c r="J266" s="1">
        <f t="shared" si="773"/>
        <v>0</v>
      </c>
      <c r="K266" s="1">
        <f t="shared" si="774"/>
        <v>0</v>
      </c>
      <c r="L266" s="3">
        <f t="shared" si="775"/>
        <v>0</v>
      </c>
      <c r="M266" s="1">
        <f t="shared" si="776"/>
        <v>0</v>
      </c>
      <c r="N266" s="1">
        <f t="shared" si="777"/>
        <v>0</v>
      </c>
      <c r="O266" s="1">
        <f t="shared" si="778"/>
        <v>0</v>
      </c>
      <c r="P266" s="1">
        <f t="shared" si="779"/>
        <v>0</v>
      </c>
      <c r="Q266" s="2">
        <f t="shared" si="780"/>
        <v>0</v>
      </c>
      <c r="R266" s="100">
        <f t="shared" si="769"/>
        <v>0</v>
      </c>
      <c r="S266" s="100">
        <f t="shared" si="769"/>
        <v>0</v>
      </c>
      <c r="T266" s="100">
        <f t="shared" si="769"/>
        <v>0</v>
      </c>
      <c r="U266" s="100">
        <f t="shared" si="769"/>
        <v>0</v>
      </c>
      <c r="V266" s="100">
        <f t="shared" ref="V266:V276" si="783">V262</f>
        <v>0</v>
      </c>
      <c r="W266" s="100">
        <f t="shared" si="769"/>
        <v>0</v>
      </c>
      <c r="X266" s="99">
        <f t="shared" si="769"/>
        <v>0</v>
      </c>
      <c r="Y266" s="101">
        <f>IF('Raw_Data_pt1.2'!BI113="","",IF('Raw_Data_pt1.2'!BI113 = "Best",1,IF('Raw_Data_pt1.2'!BI113 = "Min",2,IF('Raw_Data_pt1.2'!BI113 = "Max",3,0))))</f>
        <v>2</v>
      </c>
      <c r="Z266" s="100"/>
      <c r="AA266" s="100"/>
      <c r="AB266" s="100"/>
      <c r="AC266" s="99"/>
      <c r="AD266" s="100"/>
      <c r="AE266" s="99"/>
      <c r="AF266" s="100"/>
      <c r="AG266" s="100"/>
      <c r="AH266" s="100"/>
      <c r="AI266" s="99"/>
      <c r="AJ266" s="100"/>
      <c r="AK266" s="99"/>
      <c r="AL266" s="100"/>
      <c r="AM266" s="100"/>
      <c r="AN266" s="100"/>
      <c r="AO266" s="99"/>
      <c r="AP266" s="100"/>
      <c r="AQ266" s="100"/>
      <c r="AR266" s="102" t="str">
        <f>IF('Raw_Data_pt1.2'!AL113 = "","", 'Raw_Data_pt1.2'!AL113)</f>
        <v/>
      </c>
      <c r="AS266" s="99" t="str">
        <f>IF('Raw_Data_pt1.2'!AM113 = "","", 'Raw_Data_pt1.2'!AM113)</f>
        <v/>
      </c>
      <c r="AT266" s="100" t="str">
        <f>IF('Raw_Data_pt1.2'!AU113="","",'Raw_Data_pt1.2'!AU113)</f>
        <v/>
      </c>
      <c r="AU266" s="99" t="str">
        <f>IF('Raw_Data_pt1.2'!AV113="","",'Raw_Data_pt1.2'!AV113)</f>
        <v/>
      </c>
      <c r="AV266" s="100" t="str">
        <f>IF('Raw_Data_pt1.2'!BD113="","",'Raw_Data_pt1.2'!BD113)</f>
        <v/>
      </c>
      <c r="AW266" s="99" t="str">
        <f>IF('Raw_Data_pt1.2'!BE113="","",'Raw_Data_pt1.2'!BE113)</f>
        <v/>
      </c>
      <c r="AX266" s="100" t="str">
        <f>IF('Raw_Data_pt1.2'!AP113="","",'Raw_Data_pt1.2'!AP113)</f>
        <v/>
      </c>
      <c r="AY266" s="100" t="str">
        <f>IF('Raw_Data_pt1.2'!AY113="","",'Raw_Data_pt1.2'!AY113)</f>
        <v/>
      </c>
      <c r="AZ266" s="100" t="str">
        <f>IF('Raw_Data_pt1.2'!BH113="","",'Raw_Data_pt1.2'!BH113)</f>
        <v/>
      </c>
      <c r="BA266" s="100" t="e">
        <f t="shared" si="767"/>
        <v>#VALUE!</v>
      </c>
      <c r="BB266" s="100" t="e">
        <f t="shared" si="768"/>
        <v>#VALUE!</v>
      </c>
      <c r="BC266" s="99" t="e">
        <f t="shared" si="766"/>
        <v>#VALUE!</v>
      </c>
    </row>
    <row r="267" spans="1:55" ht="15" customHeight="1">
      <c r="A267" s="99">
        <f t="shared" si="781"/>
        <v>39</v>
      </c>
      <c r="B267" s="127" t="str">
        <f t="shared" si="782"/>
        <v>BBS</v>
      </c>
      <c r="C267" s="100">
        <f t="shared" si="769"/>
        <v>0</v>
      </c>
      <c r="D267" s="99">
        <f t="shared" si="769"/>
        <v>1</v>
      </c>
      <c r="E267" s="101">
        <f t="shared" si="769"/>
        <v>1.2</v>
      </c>
      <c r="F267" s="3">
        <f t="shared" si="769"/>
        <v>0</v>
      </c>
      <c r="G267" s="1">
        <f t="shared" si="770"/>
        <v>0</v>
      </c>
      <c r="H267" s="1">
        <f t="shared" si="771"/>
        <v>0</v>
      </c>
      <c r="I267" s="1">
        <f t="shared" si="772"/>
        <v>0</v>
      </c>
      <c r="J267" s="1">
        <f t="shared" si="773"/>
        <v>0</v>
      </c>
      <c r="K267" s="1">
        <f t="shared" si="774"/>
        <v>0</v>
      </c>
      <c r="L267" s="3">
        <f t="shared" si="775"/>
        <v>0</v>
      </c>
      <c r="M267" s="1">
        <f t="shared" si="776"/>
        <v>0</v>
      </c>
      <c r="N267" s="1">
        <f t="shared" si="777"/>
        <v>0</v>
      </c>
      <c r="O267" s="1">
        <f t="shared" si="778"/>
        <v>0</v>
      </c>
      <c r="P267" s="1">
        <f t="shared" si="779"/>
        <v>0</v>
      </c>
      <c r="Q267" s="2">
        <f t="shared" si="780"/>
        <v>0</v>
      </c>
      <c r="R267" s="100">
        <f t="shared" si="769"/>
        <v>0</v>
      </c>
      <c r="S267" s="100">
        <f t="shared" si="769"/>
        <v>0</v>
      </c>
      <c r="T267" s="100">
        <f t="shared" si="769"/>
        <v>0</v>
      </c>
      <c r="U267" s="100">
        <f t="shared" si="769"/>
        <v>0</v>
      </c>
      <c r="V267" s="100">
        <f t="shared" si="783"/>
        <v>0</v>
      </c>
      <c r="W267" s="100">
        <f t="shared" si="769"/>
        <v>0</v>
      </c>
      <c r="X267" s="99">
        <f t="shared" si="769"/>
        <v>0</v>
      </c>
      <c r="Y267" s="101">
        <f>IF('Raw_Data_pt1.2'!BI114="","",IF('Raw_Data_pt1.2'!BI114 = "Best",1,IF('Raw_Data_pt1.2'!BI114 = "Min",2,IF('Raw_Data_pt1.2'!BI114 = "Max",3,0))))</f>
        <v>3</v>
      </c>
      <c r="Z267" s="100"/>
      <c r="AA267" s="100"/>
      <c r="AB267" s="100"/>
      <c r="AC267" s="99"/>
      <c r="AD267" s="100"/>
      <c r="AE267" s="99"/>
      <c r="AF267" s="100"/>
      <c r="AG267" s="100"/>
      <c r="AH267" s="100"/>
      <c r="AI267" s="99"/>
      <c r="AJ267" s="100"/>
      <c r="AK267" s="99"/>
      <c r="AL267" s="100"/>
      <c r="AM267" s="100"/>
      <c r="AN267" s="100"/>
      <c r="AO267" s="99"/>
      <c r="AP267" s="100"/>
      <c r="AQ267" s="100"/>
      <c r="AR267" s="102" t="str">
        <f>IF('Raw_Data_pt1.2'!AL114 = "","", 'Raw_Data_pt1.2'!AL114)</f>
        <v/>
      </c>
      <c r="AS267" s="99" t="str">
        <f>IF('Raw_Data_pt1.2'!AM114 = "","", 'Raw_Data_pt1.2'!AM114)</f>
        <v/>
      </c>
      <c r="AT267" s="100" t="str">
        <f>IF('Raw_Data_pt1.2'!AU114="","",'Raw_Data_pt1.2'!AU114)</f>
        <v/>
      </c>
      <c r="AU267" s="99" t="str">
        <f>IF('Raw_Data_pt1.2'!AV114="","",'Raw_Data_pt1.2'!AV114)</f>
        <v/>
      </c>
      <c r="AV267" s="100" t="str">
        <f>IF('Raw_Data_pt1.2'!BD114="","",'Raw_Data_pt1.2'!BD114)</f>
        <v/>
      </c>
      <c r="AW267" s="99" t="str">
        <f>IF('Raw_Data_pt1.2'!BE114="","",'Raw_Data_pt1.2'!BE114)</f>
        <v/>
      </c>
      <c r="AX267" s="100" t="str">
        <f>IF('Raw_Data_pt1.2'!AP114="","",'Raw_Data_pt1.2'!AP114)</f>
        <v/>
      </c>
      <c r="AY267" s="100" t="str">
        <f>IF('Raw_Data_pt1.2'!AY114="","",'Raw_Data_pt1.2'!AY114)</f>
        <v/>
      </c>
      <c r="AZ267" s="100" t="str">
        <f>IF('Raw_Data_pt1.2'!BH114="","",'Raw_Data_pt1.2'!BH114)</f>
        <v/>
      </c>
      <c r="BA267" s="100" t="e">
        <f t="shared" si="767"/>
        <v>#VALUE!</v>
      </c>
      <c r="BB267" s="100" t="e">
        <f t="shared" si="768"/>
        <v>#VALUE!</v>
      </c>
      <c r="BC267" s="99" t="e">
        <f t="shared" si="766"/>
        <v>#VALUE!</v>
      </c>
    </row>
    <row r="268" spans="1:55" ht="15" customHeight="1">
      <c r="A268" s="99">
        <f t="shared" si="781"/>
        <v>39</v>
      </c>
      <c r="B268" s="127" t="str">
        <f t="shared" si="782"/>
        <v>BBS</v>
      </c>
      <c r="C268" s="100">
        <f t="shared" si="769"/>
        <v>0</v>
      </c>
      <c r="D268" s="99">
        <f t="shared" si="769"/>
        <v>1</v>
      </c>
      <c r="E268" s="101">
        <f t="shared" si="769"/>
        <v>1.2</v>
      </c>
      <c r="F268" s="3">
        <f t="shared" si="769"/>
        <v>0</v>
      </c>
      <c r="G268" s="1">
        <f t="shared" si="770"/>
        <v>0</v>
      </c>
      <c r="H268" s="1">
        <f t="shared" si="771"/>
        <v>0</v>
      </c>
      <c r="I268" s="1">
        <f t="shared" si="772"/>
        <v>0</v>
      </c>
      <c r="J268" s="1">
        <f t="shared" si="773"/>
        <v>0</v>
      </c>
      <c r="K268" s="1">
        <f t="shared" si="774"/>
        <v>0</v>
      </c>
      <c r="L268" s="3">
        <f t="shared" si="775"/>
        <v>0</v>
      </c>
      <c r="M268" s="1">
        <f t="shared" si="776"/>
        <v>0</v>
      </c>
      <c r="N268" s="1">
        <f t="shared" si="777"/>
        <v>0</v>
      </c>
      <c r="O268" s="1">
        <f t="shared" si="778"/>
        <v>0</v>
      </c>
      <c r="P268" s="1">
        <f t="shared" si="779"/>
        <v>0</v>
      </c>
      <c r="Q268" s="2">
        <f t="shared" si="780"/>
        <v>0</v>
      </c>
      <c r="R268" s="100">
        <f t="shared" si="769"/>
        <v>0</v>
      </c>
      <c r="S268" s="100">
        <f t="shared" si="769"/>
        <v>0</v>
      </c>
      <c r="T268" s="100">
        <f t="shared" si="769"/>
        <v>0</v>
      </c>
      <c r="U268" s="100">
        <f t="shared" si="769"/>
        <v>0</v>
      </c>
      <c r="V268" s="100">
        <f t="shared" si="783"/>
        <v>0</v>
      </c>
      <c r="W268" s="100">
        <f t="shared" si="769"/>
        <v>0</v>
      </c>
      <c r="X268" s="99">
        <f t="shared" si="769"/>
        <v>0</v>
      </c>
      <c r="Y268" s="101">
        <f>IF('Raw_Data_pt1.2'!BI115="","",IF('Raw_Data_pt1.2'!BI115 = "Best",1,IF('Raw_Data_pt1.2'!BI115 = "Min",2,IF('Raw_Data_pt1.2'!BI115 = "Max",3,0))))</f>
        <v>1</v>
      </c>
      <c r="Z268" s="100"/>
      <c r="AA268" s="100"/>
      <c r="AB268" s="100"/>
      <c r="AC268" s="99"/>
      <c r="AD268" s="100"/>
      <c r="AE268" s="99"/>
      <c r="AF268" s="100"/>
      <c r="AG268" s="100"/>
      <c r="AH268" s="100"/>
      <c r="AI268" s="99"/>
      <c r="AJ268" s="100"/>
      <c r="AK268" s="99"/>
      <c r="AL268" s="100"/>
      <c r="AM268" s="100"/>
      <c r="AN268" s="100"/>
      <c r="AO268" s="99"/>
      <c r="AP268" s="100"/>
      <c r="AQ268" s="100"/>
      <c r="AR268" s="102" t="str">
        <f>IF('Raw_Data_pt1.2'!AL115 = "","", 'Raw_Data_pt1.2'!AL115)</f>
        <v/>
      </c>
      <c r="AS268" s="99" t="str">
        <f>IF('Raw_Data_pt1.2'!AM115 = "","", 'Raw_Data_pt1.2'!AM115)</f>
        <v/>
      </c>
      <c r="AT268" s="100" t="str">
        <f>IF('Raw_Data_pt1.2'!AU115="","",'Raw_Data_pt1.2'!AU115)</f>
        <v/>
      </c>
      <c r="AU268" s="99" t="str">
        <f>IF('Raw_Data_pt1.2'!AV115="","",'Raw_Data_pt1.2'!AV115)</f>
        <v/>
      </c>
      <c r="AV268" s="100" t="str">
        <f>IF('Raw_Data_pt1.2'!BD115="","",'Raw_Data_pt1.2'!BD115)</f>
        <v/>
      </c>
      <c r="AW268" s="99" t="str">
        <f>IF('Raw_Data_pt1.2'!BE115="","",'Raw_Data_pt1.2'!BE115)</f>
        <v/>
      </c>
      <c r="AX268" s="100" t="str">
        <f>IF('Raw_Data_pt1.2'!AP115="","",'Raw_Data_pt1.2'!AP115)</f>
        <v/>
      </c>
      <c r="AY268" s="100" t="str">
        <f>IF('Raw_Data_pt1.2'!AY115="","",'Raw_Data_pt1.2'!AY115)</f>
        <v/>
      </c>
      <c r="AZ268" s="100" t="str">
        <f>IF('Raw_Data_pt1.2'!BH115="","",'Raw_Data_pt1.2'!BH115)</f>
        <v/>
      </c>
      <c r="BA268" s="100" t="e">
        <f t="shared" si="767"/>
        <v>#VALUE!</v>
      </c>
      <c r="BB268" s="100" t="e">
        <f t="shared" si="768"/>
        <v>#VALUE!</v>
      </c>
      <c r="BC268" s="99" t="e">
        <f t="shared" si="766"/>
        <v>#VALUE!</v>
      </c>
    </row>
    <row r="269" spans="1:55" ht="15" customHeight="1">
      <c r="A269" s="99">
        <f t="shared" si="781"/>
        <v>39</v>
      </c>
      <c r="B269" s="127" t="str">
        <f t="shared" si="782"/>
        <v>BBS</v>
      </c>
      <c r="C269" s="100">
        <f t="shared" si="769"/>
        <v>0</v>
      </c>
      <c r="D269" s="99">
        <f t="shared" si="769"/>
        <v>1</v>
      </c>
      <c r="E269" s="101">
        <f t="shared" si="769"/>
        <v>1.2</v>
      </c>
      <c r="F269" s="3">
        <f t="shared" si="769"/>
        <v>0</v>
      </c>
      <c r="G269" s="1">
        <f t="shared" si="770"/>
        <v>0</v>
      </c>
      <c r="H269" s="1">
        <f t="shared" si="771"/>
        <v>0</v>
      </c>
      <c r="I269" s="1">
        <f t="shared" si="772"/>
        <v>0</v>
      </c>
      <c r="J269" s="1">
        <f t="shared" si="773"/>
        <v>0</v>
      </c>
      <c r="K269" s="1">
        <f t="shared" si="774"/>
        <v>0</v>
      </c>
      <c r="L269" s="3">
        <f t="shared" si="775"/>
        <v>0</v>
      </c>
      <c r="M269" s="1">
        <f t="shared" si="776"/>
        <v>0</v>
      </c>
      <c r="N269" s="1">
        <f t="shared" si="777"/>
        <v>0</v>
      </c>
      <c r="O269" s="1">
        <f t="shared" si="778"/>
        <v>0</v>
      </c>
      <c r="P269" s="1">
        <f t="shared" si="779"/>
        <v>0</v>
      </c>
      <c r="Q269" s="2">
        <f t="shared" si="780"/>
        <v>0</v>
      </c>
      <c r="R269" s="100">
        <f t="shared" si="769"/>
        <v>0</v>
      </c>
      <c r="S269" s="100">
        <f t="shared" si="769"/>
        <v>0</v>
      </c>
      <c r="T269" s="100">
        <f t="shared" si="769"/>
        <v>0</v>
      </c>
      <c r="U269" s="100">
        <f t="shared" si="769"/>
        <v>0</v>
      </c>
      <c r="V269" s="100">
        <f t="shared" si="783"/>
        <v>0</v>
      </c>
      <c r="W269" s="100">
        <f t="shared" si="769"/>
        <v>0</v>
      </c>
      <c r="X269" s="99">
        <f t="shared" si="769"/>
        <v>0</v>
      </c>
      <c r="Y269" s="101">
        <f>IF('Raw_Data_pt1.2'!BI116="","",IF('Raw_Data_pt1.2'!BI116 = "Best",1,IF('Raw_Data_pt1.2'!BI116 = "Min",2,IF('Raw_Data_pt1.2'!BI116 = "Max",3,0))))</f>
        <v>2</v>
      </c>
      <c r="Z269" s="100"/>
      <c r="AA269" s="100"/>
      <c r="AB269" s="100"/>
      <c r="AC269" s="99"/>
      <c r="AD269" s="100"/>
      <c r="AE269" s="99"/>
      <c r="AF269" s="100"/>
      <c r="AG269" s="100"/>
      <c r="AH269" s="100"/>
      <c r="AI269" s="99"/>
      <c r="AJ269" s="100"/>
      <c r="AK269" s="99"/>
      <c r="AL269" s="100"/>
      <c r="AM269" s="100"/>
      <c r="AN269" s="100"/>
      <c r="AO269" s="99"/>
      <c r="AP269" s="100"/>
      <c r="AQ269" s="100"/>
      <c r="AR269" s="102" t="str">
        <f>IF('Raw_Data_pt1.2'!AL116 = "","", 'Raw_Data_pt1.2'!AL116)</f>
        <v/>
      </c>
      <c r="AS269" s="99" t="str">
        <f>IF('Raw_Data_pt1.2'!AM116 = "","", 'Raw_Data_pt1.2'!AM116)</f>
        <v/>
      </c>
      <c r="AT269" s="100" t="str">
        <f>IF('Raw_Data_pt1.2'!AU116="","",'Raw_Data_pt1.2'!AU116)</f>
        <v/>
      </c>
      <c r="AU269" s="99" t="str">
        <f>IF('Raw_Data_pt1.2'!AV116="","",'Raw_Data_pt1.2'!AV116)</f>
        <v/>
      </c>
      <c r="AV269" s="100" t="str">
        <f>IF('Raw_Data_pt1.2'!BD116="","",'Raw_Data_pt1.2'!BD116)</f>
        <v/>
      </c>
      <c r="AW269" s="99" t="str">
        <f>IF('Raw_Data_pt1.2'!BE116="","",'Raw_Data_pt1.2'!BE116)</f>
        <v/>
      </c>
      <c r="AX269" s="100" t="str">
        <f>IF('Raw_Data_pt1.2'!AP116="","",'Raw_Data_pt1.2'!AP116)</f>
        <v/>
      </c>
      <c r="AY269" s="100" t="str">
        <f>IF('Raw_Data_pt1.2'!AY116="","",'Raw_Data_pt1.2'!AY116)</f>
        <v/>
      </c>
      <c r="AZ269" s="100" t="str">
        <f>IF('Raw_Data_pt1.2'!BH116="","",'Raw_Data_pt1.2'!BH116)</f>
        <v/>
      </c>
      <c r="BA269" s="100" t="e">
        <f t="shared" si="767"/>
        <v>#VALUE!</v>
      </c>
      <c r="BB269" s="100" t="e">
        <f t="shared" si="768"/>
        <v>#VALUE!</v>
      </c>
      <c r="BC269" s="99" t="e">
        <f t="shared" si="766"/>
        <v>#VALUE!</v>
      </c>
    </row>
    <row r="270" spans="1:55" ht="15" customHeight="1">
      <c r="A270" s="99">
        <f t="shared" si="781"/>
        <v>39</v>
      </c>
      <c r="B270" s="127" t="str">
        <f t="shared" si="782"/>
        <v>BBS</v>
      </c>
      <c r="C270" s="100">
        <f t="shared" si="769"/>
        <v>0</v>
      </c>
      <c r="D270" s="99">
        <f t="shared" si="769"/>
        <v>1</v>
      </c>
      <c r="E270" s="101">
        <f t="shared" si="769"/>
        <v>1.2</v>
      </c>
      <c r="F270" s="3">
        <f t="shared" si="769"/>
        <v>0</v>
      </c>
      <c r="G270" s="1">
        <f t="shared" si="770"/>
        <v>0</v>
      </c>
      <c r="H270" s="1">
        <f t="shared" si="771"/>
        <v>0</v>
      </c>
      <c r="I270" s="1">
        <f t="shared" si="772"/>
        <v>0</v>
      </c>
      <c r="J270" s="1">
        <f t="shared" si="773"/>
        <v>0</v>
      </c>
      <c r="K270" s="1">
        <f t="shared" si="774"/>
        <v>0</v>
      </c>
      <c r="L270" s="3">
        <f t="shared" si="775"/>
        <v>0</v>
      </c>
      <c r="M270" s="1">
        <f t="shared" si="776"/>
        <v>0</v>
      </c>
      <c r="N270" s="1">
        <f t="shared" si="777"/>
        <v>0</v>
      </c>
      <c r="O270" s="1">
        <f t="shared" si="778"/>
        <v>0</v>
      </c>
      <c r="P270" s="1">
        <f t="shared" si="779"/>
        <v>0</v>
      </c>
      <c r="Q270" s="2">
        <f t="shared" si="780"/>
        <v>0</v>
      </c>
      <c r="R270" s="100">
        <f t="shared" si="769"/>
        <v>0</v>
      </c>
      <c r="S270" s="100">
        <f t="shared" si="769"/>
        <v>0</v>
      </c>
      <c r="T270" s="100">
        <f t="shared" si="769"/>
        <v>0</v>
      </c>
      <c r="U270" s="100">
        <f t="shared" si="769"/>
        <v>0</v>
      </c>
      <c r="V270" s="100">
        <f t="shared" si="783"/>
        <v>0</v>
      </c>
      <c r="W270" s="100">
        <f t="shared" si="769"/>
        <v>0</v>
      </c>
      <c r="X270" s="99">
        <f t="shared" si="769"/>
        <v>0</v>
      </c>
      <c r="Y270" s="101">
        <f>IF('Raw_Data_pt1.2'!BI117="","",IF('Raw_Data_pt1.2'!BI117 = "Best",1,IF('Raw_Data_pt1.2'!BI117 = "Min",2,IF('Raw_Data_pt1.2'!BI117 = "Max",3,0))))</f>
        <v>3</v>
      </c>
      <c r="Z270" s="100"/>
      <c r="AA270" s="100"/>
      <c r="AB270" s="100"/>
      <c r="AC270" s="99"/>
      <c r="AD270" s="100"/>
      <c r="AE270" s="99"/>
      <c r="AF270" s="100"/>
      <c r="AG270" s="100"/>
      <c r="AH270" s="100"/>
      <c r="AI270" s="99"/>
      <c r="AJ270" s="100"/>
      <c r="AK270" s="99"/>
      <c r="AL270" s="100"/>
      <c r="AM270" s="100"/>
      <c r="AN270" s="100"/>
      <c r="AO270" s="99"/>
      <c r="AP270" s="100"/>
      <c r="AQ270" s="100"/>
      <c r="AR270" s="102" t="str">
        <f>IF('Raw_Data_pt1.2'!AL117 = "","", 'Raw_Data_pt1.2'!AL117)</f>
        <v/>
      </c>
      <c r="AS270" s="99" t="str">
        <f>IF('Raw_Data_pt1.2'!AM117 = "","", 'Raw_Data_pt1.2'!AM117)</f>
        <v/>
      </c>
      <c r="AT270" s="100" t="str">
        <f>IF('Raw_Data_pt1.2'!AU117="","",'Raw_Data_pt1.2'!AU117)</f>
        <v/>
      </c>
      <c r="AU270" s="99" t="str">
        <f>IF('Raw_Data_pt1.2'!AV117="","",'Raw_Data_pt1.2'!AV117)</f>
        <v/>
      </c>
      <c r="AV270" s="100" t="str">
        <f>IF('Raw_Data_pt1.2'!BD117="","",'Raw_Data_pt1.2'!BD117)</f>
        <v/>
      </c>
      <c r="AW270" s="99" t="str">
        <f>IF('Raw_Data_pt1.2'!BE117="","",'Raw_Data_pt1.2'!BE117)</f>
        <v/>
      </c>
      <c r="AX270" s="100" t="str">
        <f>IF('Raw_Data_pt1.2'!AP117="","",'Raw_Data_pt1.2'!AP117)</f>
        <v/>
      </c>
      <c r="AY270" s="100" t="str">
        <f>IF('Raw_Data_pt1.2'!AY117="","",'Raw_Data_pt1.2'!AY117)</f>
        <v/>
      </c>
      <c r="AZ270" s="100" t="str">
        <f>IF('Raw_Data_pt1.2'!BH117="","",'Raw_Data_pt1.2'!BH117)</f>
        <v/>
      </c>
      <c r="BA270" s="100" t="e">
        <f t="shared" si="767"/>
        <v>#VALUE!</v>
      </c>
      <c r="BB270" s="100" t="e">
        <f t="shared" si="768"/>
        <v>#VALUE!</v>
      </c>
      <c r="BC270" s="99" t="e">
        <f t="shared" si="766"/>
        <v>#VALUE!</v>
      </c>
    </row>
    <row r="271" spans="1:55" ht="15" customHeight="1">
      <c r="A271" s="99">
        <f t="shared" si="781"/>
        <v>39</v>
      </c>
      <c r="B271" s="127" t="str">
        <f t="shared" si="782"/>
        <v>BBS</v>
      </c>
      <c r="C271" s="100">
        <f t="shared" si="769"/>
        <v>0</v>
      </c>
      <c r="D271" s="99">
        <f t="shared" si="769"/>
        <v>1</v>
      </c>
      <c r="E271" s="101">
        <f t="shared" si="769"/>
        <v>1.2</v>
      </c>
      <c r="F271" s="3">
        <f t="shared" si="769"/>
        <v>0</v>
      </c>
      <c r="G271" s="1">
        <f t="shared" si="770"/>
        <v>0</v>
      </c>
      <c r="H271" s="1">
        <f t="shared" si="771"/>
        <v>0</v>
      </c>
      <c r="I271" s="1">
        <f t="shared" si="772"/>
        <v>0</v>
      </c>
      <c r="J271" s="1">
        <f t="shared" si="773"/>
        <v>0</v>
      </c>
      <c r="K271" s="1">
        <f t="shared" si="774"/>
        <v>0</v>
      </c>
      <c r="L271" s="3">
        <f t="shared" si="775"/>
        <v>0</v>
      </c>
      <c r="M271" s="1">
        <f t="shared" si="776"/>
        <v>0</v>
      </c>
      <c r="N271" s="1">
        <f t="shared" si="777"/>
        <v>0</v>
      </c>
      <c r="O271" s="1">
        <f t="shared" si="778"/>
        <v>0</v>
      </c>
      <c r="P271" s="1">
        <f t="shared" si="779"/>
        <v>0</v>
      </c>
      <c r="Q271" s="2">
        <f t="shared" si="780"/>
        <v>0</v>
      </c>
      <c r="R271" s="100">
        <f t="shared" si="769"/>
        <v>0</v>
      </c>
      <c r="S271" s="100">
        <f t="shared" si="769"/>
        <v>0</v>
      </c>
      <c r="T271" s="100">
        <f t="shared" si="769"/>
        <v>0</v>
      </c>
      <c r="U271" s="100">
        <f t="shared" si="769"/>
        <v>0</v>
      </c>
      <c r="V271" s="100">
        <f t="shared" si="783"/>
        <v>0</v>
      </c>
      <c r="W271" s="100">
        <f t="shared" si="769"/>
        <v>0</v>
      </c>
      <c r="X271" s="99">
        <f t="shared" si="769"/>
        <v>0</v>
      </c>
      <c r="Y271" s="101">
        <f>IF('Raw_Data_pt1.2'!BI118="","",IF('Raw_Data_pt1.2'!BI118 = "Best",1,IF('Raw_Data_pt1.2'!BI118 = "Min",2,IF('Raw_Data_pt1.2'!BI118 = "Max",3,0))))</f>
        <v>1</v>
      </c>
      <c r="Z271" s="100"/>
      <c r="AA271" s="100"/>
      <c r="AB271" s="100"/>
      <c r="AC271" s="99"/>
      <c r="AD271" s="100"/>
      <c r="AE271" s="99"/>
      <c r="AF271" s="100"/>
      <c r="AG271" s="100"/>
      <c r="AH271" s="100"/>
      <c r="AI271" s="99"/>
      <c r="AJ271" s="100"/>
      <c r="AK271" s="99"/>
      <c r="AL271" s="100"/>
      <c r="AM271" s="100"/>
      <c r="AN271" s="100"/>
      <c r="AO271" s="99"/>
      <c r="AP271" s="100"/>
      <c r="AQ271" s="100"/>
      <c r="AR271" s="102" t="str">
        <f>IF('Raw_Data_pt1.2'!AL118 = "","", 'Raw_Data_pt1.2'!AL118)</f>
        <v/>
      </c>
      <c r="AS271" s="99" t="str">
        <f>IF('Raw_Data_pt1.2'!AM118 = "","", 'Raw_Data_pt1.2'!AM118)</f>
        <v/>
      </c>
      <c r="AT271" s="100" t="str">
        <f>IF('Raw_Data_pt1.2'!AU118="","",'Raw_Data_pt1.2'!AU118)</f>
        <v/>
      </c>
      <c r="AU271" s="99" t="str">
        <f>IF('Raw_Data_pt1.2'!AV118="","",'Raw_Data_pt1.2'!AV118)</f>
        <v/>
      </c>
      <c r="AV271" s="100" t="str">
        <f>IF('Raw_Data_pt1.2'!BD118="","",'Raw_Data_pt1.2'!BD118)</f>
        <v/>
      </c>
      <c r="AW271" s="99" t="str">
        <f>IF('Raw_Data_pt1.2'!BE118="","",'Raw_Data_pt1.2'!BE118)</f>
        <v/>
      </c>
      <c r="AX271" s="100" t="str">
        <f>IF('Raw_Data_pt1.2'!AP118="","",'Raw_Data_pt1.2'!AP118)</f>
        <v/>
      </c>
      <c r="AY271" s="100" t="str">
        <f>IF('Raw_Data_pt1.2'!AY118="","",'Raw_Data_pt1.2'!AY118)</f>
        <v/>
      </c>
      <c r="AZ271" s="100" t="str">
        <f>IF('Raw_Data_pt1.2'!BH118="","",'Raw_Data_pt1.2'!BH118)</f>
        <v/>
      </c>
      <c r="BA271" s="100" t="e">
        <f t="shared" si="767"/>
        <v>#VALUE!</v>
      </c>
      <c r="BB271" s="100" t="e">
        <f t="shared" si="768"/>
        <v>#VALUE!</v>
      </c>
      <c r="BC271" s="99" t="e">
        <f t="shared" si="766"/>
        <v>#VALUE!</v>
      </c>
    </row>
    <row r="272" spans="1:55" ht="15" customHeight="1">
      <c r="A272" s="99">
        <f t="shared" si="781"/>
        <v>39</v>
      </c>
      <c r="B272" s="127" t="str">
        <f t="shared" si="782"/>
        <v>BBS</v>
      </c>
      <c r="C272" s="100">
        <f t="shared" si="769"/>
        <v>0</v>
      </c>
      <c r="D272" s="99">
        <f t="shared" si="769"/>
        <v>1</v>
      </c>
      <c r="E272" s="101">
        <f t="shared" si="769"/>
        <v>1.2</v>
      </c>
      <c r="F272" s="3">
        <f t="shared" si="769"/>
        <v>0</v>
      </c>
      <c r="G272" s="1">
        <f t="shared" si="770"/>
        <v>0</v>
      </c>
      <c r="H272" s="1">
        <f t="shared" si="771"/>
        <v>0</v>
      </c>
      <c r="I272" s="1">
        <f t="shared" si="772"/>
        <v>0</v>
      </c>
      <c r="J272" s="1">
        <f t="shared" si="773"/>
        <v>0</v>
      </c>
      <c r="K272" s="1">
        <f t="shared" si="774"/>
        <v>0</v>
      </c>
      <c r="L272" s="3">
        <f t="shared" si="775"/>
        <v>0</v>
      </c>
      <c r="M272" s="1">
        <f t="shared" si="776"/>
        <v>0</v>
      </c>
      <c r="N272" s="1">
        <f t="shared" si="777"/>
        <v>0</v>
      </c>
      <c r="O272" s="1">
        <f t="shared" si="778"/>
        <v>0</v>
      </c>
      <c r="P272" s="1">
        <f t="shared" si="779"/>
        <v>0</v>
      </c>
      <c r="Q272" s="2">
        <f t="shared" si="780"/>
        <v>0</v>
      </c>
      <c r="R272" s="100">
        <f t="shared" si="769"/>
        <v>0</v>
      </c>
      <c r="S272" s="100">
        <f t="shared" si="769"/>
        <v>0</v>
      </c>
      <c r="T272" s="100">
        <f t="shared" si="769"/>
        <v>0</v>
      </c>
      <c r="U272" s="100">
        <f t="shared" si="769"/>
        <v>0</v>
      </c>
      <c r="V272" s="100">
        <f t="shared" si="783"/>
        <v>0</v>
      </c>
      <c r="W272" s="100">
        <f t="shared" si="769"/>
        <v>0</v>
      </c>
      <c r="X272" s="99">
        <f t="shared" si="769"/>
        <v>0</v>
      </c>
      <c r="Y272" s="101">
        <f>IF('Raw_Data_pt1.2'!BI119="","",IF('Raw_Data_pt1.2'!BI119 = "Best",1,IF('Raw_Data_pt1.2'!BI119 = "Min",2,IF('Raw_Data_pt1.2'!BI119 = "Max",3,0))))</f>
        <v>2</v>
      </c>
      <c r="Z272" s="100"/>
      <c r="AA272" s="100"/>
      <c r="AB272" s="100"/>
      <c r="AC272" s="99"/>
      <c r="AD272" s="100"/>
      <c r="AE272" s="99"/>
      <c r="AF272" s="100"/>
      <c r="AG272" s="100"/>
      <c r="AH272" s="100"/>
      <c r="AI272" s="99"/>
      <c r="AJ272" s="100"/>
      <c r="AK272" s="99"/>
      <c r="AL272" s="100"/>
      <c r="AM272" s="100"/>
      <c r="AN272" s="100"/>
      <c r="AO272" s="99"/>
      <c r="AP272" s="100"/>
      <c r="AQ272" s="100"/>
      <c r="AR272" s="102" t="str">
        <f>IF('Raw_Data_pt1.2'!AL119 = "","", 'Raw_Data_pt1.2'!AL119)</f>
        <v/>
      </c>
      <c r="AS272" s="99" t="str">
        <f>IF('Raw_Data_pt1.2'!AM119 = "","", 'Raw_Data_pt1.2'!AM119)</f>
        <v/>
      </c>
      <c r="AT272" s="100" t="str">
        <f>IF('Raw_Data_pt1.2'!AU119="","",'Raw_Data_pt1.2'!AU119)</f>
        <v/>
      </c>
      <c r="AU272" s="99" t="str">
        <f>IF('Raw_Data_pt1.2'!AV119="","",'Raw_Data_pt1.2'!AV119)</f>
        <v/>
      </c>
      <c r="AV272" s="100" t="str">
        <f>IF('Raw_Data_pt1.2'!BD119="","",'Raw_Data_pt1.2'!BD119)</f>
        <v/>
      </c>
      <c r="AW272" s="99" t="str">
        <f>IF('Raw_Data_pt1.2'!BE119="","",'Raw_Data_pt1.2'!BE119)</f>
        <v/>
      </c>
      <c r="AX272" s="100" t="str">
        <f>IF('Raw_Data_pt1.2'!AP119="","",'Raw_Data_pt1.2'!AP119)</f>
        <v/>
      </c>
      <c r="AY272" s="100" t="str">
        <f>IF('Raw_Data_pt1.2'!AY119="","",'Raw_Data_pt1.2'!AY119)</f>
        <v/>
      </c>
      <c r="AZ272" s="100" t="str">
        <f>IF('Raw_Data_pt1.2'!BH119="","",'Raw_Data_pt1.2'!BH119)</f>
        <v/>
      </c>
      <c r="BA272" s="100" t="e">
        <f t="shared" si="767"/>
        <v>#VALUE!</v>
      </c>
      <c r="BB272" s="100" t="e">
        <f t="shared" si="768"/>
        <v>#VALUE!</v>
      </c>
      <c r="BC272" s="99" t="e">
        <f t="shared" si="766"/>
        <v>#VALUE!</v>
      </c>
    </row>
    <row r="273" spans="1:55" ht="15" customHeight="1">
      <c r="A273" s="99">
        <f t="shared" si="781"/>
        <v>39</v>
      </c>
      <c r="B273" s="127" t="str">
        <f t="shared" si="782"/>
        <v>BBS</v>
      </c>
      <c r="C273" s="100">
        <f t="shared" si="769"/>
        <v>0</v>
      </c>
      <c r="D273" s="99">
        <f t="shared" si="769"/>
        <v>1</v>
      </c>
      <c r="E273" s="101">
        <f t="shared" si="769"/>
        <v>1.2</v>
      </c>
      <c r="F273" s="3">
        <f t="shared" si="769"/>
        <v>0</v>
      </c>
      <c r="G273" s="1">
        <f t="shared" si="770"/>
        <v>0</v>
      </c>
      <c r="H273" s="1">
        <f t="shared" si="771"/>
        <v>0</v>
      </c>
      <c r="I273" s="1">
        <f t="shared" si="772"/>
        <v>0</v>
      </c>
      <c r="J273" s="1">
        <f t="shared" si="773"/>
        <v>0</v>
      </c>
      <c r="K273" s="1">
        <f t="shared" si="774"/>
        <v>0</v>
      </c>
      <c r="L273" s="3">
        <f t="shared" si="775"/>
        <v>0</v>
      </c>
      <c r="M273" s="1">
        <f t="shared" si="776"/>
        <v>0</v>
      </c>
      <c r="N273" s="1">
        <f t="shared" si="777"/>
        <v>0</v>
      </c>
      <c r="O273" s="1">
        <f t="shared" si="778"/>
        <v>0</v>
      </c>
      <c r="P273" s="1">
        <f t="shared" si="779"/>
        <v>0</v>
      </c>
      <c r="Q273" s="2">
        <f t="shared" si="780"/>
        <v>0</v>
      </c>
      <c r="R273" s="100">
        <f t="shared" si="769"/>
        <v>0</v>
      </c>
      <c r="S273" s="100">
        <f t="shared" si="769"/>
        <v>0</v>
      </c>
      <c r="T273" s="100">
        <f t="shared" si="769"/>
        <v>0</v>
      </c>
      <c r="U273" s="100">
        <f t="shared" si="769"/>
        <v>0</v>
      </c>
      <c r="V273" s="100">
        <f t="shared" si="783"/>
        <v>0</v>
      </c>
      <c r="W273" s="100">
        <f t="shared" si="769"/>
        <v>0</v>
      </c>
      <c r="X273" s="99">
        <f t="shared" si="769"/>
        <v>0</v>
      </c>
      <c r="Y273" s="101">
        <f>IF('Raw_Data_pt1.2'!BI120="","",IF('Raw_Data_pt1.2'!BI120 = "Best",1,IF('Raw_Data_pt1.2'!BI120 = "Min",2,IF('Raw_Data_pt1.2'!BI120 = "Max",3,0))))</f>
        <v>3</v>
      </c>
      <c r="Z273" s="100"/>
      <c r="AA273" s="100"/>
      <c r="AB273" s="100"/>
      <c r="AC273" s="99"/>
      <c r="AD273" s="100"/>
      <c r="AE273" s="99"/>
      <c r="AF273" s="100"/>
      <c r="AG273" s="100"/>
      <c r="AH273" s="100"/>
      <c r="AI273" s="99"/>
      <c r="AJ273" s="100"/>
      <c r="AK273" s="99"/>
      <c r="AL273" s="100"/>
      <c r="AM273" s="100"/>
      <c r="AN273" s="100"/>
      <c r="AO273" s="99"/>
      <c r="AP273" s="100"/>
      <c r="AQ273" s="100"/>
      <c r="AR273" s="102" t="str">
        <f>IF('Raw_Data_pt1.2'!AL120 = "","", 'Raw_Data_pt1.2'!AL120)</f>
        <v/>
      </c>
      <c r="AS273" s="99" t="str">
        <f>IF('Raw_Data_pt1.2'!AM120 = "","", 'Raw_Data_pt1.2'!AM120)</f>
        <v/>
      </c>
      <c r="AT273" s="100" t="str">
        <f>IF('Raw_Data_pt1.2'!AU120="","",'Raw_Data_pt1.2'!AU120)</f>
        <v/>
      </c>
      <c r="AU273" s="99" t="str">
        <f>IF('Raw_Data_pt1.2'!AV120="","",'Raw_Data_pt1.2'!AV120)</f>
        <v/>
      </c>
      <c r="AV273" s="100" t="str">
        <f>IF('Raw_Data_pt1.2'!BD120="","",'Raw_Data_pt1.2'!BD120)</f>
        <v/>
      </c>
      <c r="AW273" s="99" t="str">
        <f>IF('Raw_Data_pt1.2'!BE120="","",'Raw_Data_pt1.2'!BE120)</f>
        <v/>
      </c>
      <c r="AX273" s="100" t="str">
        <f>IF('Raw_Data_pt1.2'!AP120="","",'Raw_Data_pt1.2'!AP120)</f>
        <v/>
      </c>
      <c r="AY273" s="100" t="str">
        <f>IF('Raw_Data_pt1.2'!AY120="","",'Raw_Data_pt1.2'!AY120)</f>
        <v/>
      </c>
      <c r="AZ273" s="100" t="str">
        <f>IF('Raw_Data_pt1.2'!BH120="","",'Raw_Data_pt1.2'!BH120)</f>
        <v/>
      </c>
      <c r="BA273" s="100" t="e">
        <f t="shared" si="767"/>
        <v>#VALUE!</v>
      </c>
      <c r="BB273" s="100" t="e">
        <f t="shared" si="768"/>
        <v>#VALUE!</v>
      </c>
      <c r="BC273" s="99" t="e">
        <f t="shared" si="766"/>
        <v>#VALUE!</v>
      </c>
    </row>
    <row r="274" spans="1:55" ht="15" customHeight="1">
      <c r="A274" s="99">
        <f t="shared" si="781"/>
        <v>39</v>
      </c>
      <c r="B274" s="127" t="str">
        <f t="shared" si="782"/>
        <v>BBS</v>
      </c>
      <c r="C274" s="100">
        <f t="shared" si="769"/>
        <v>0</v>
      </c>
      <c r="D274" s="99">
        <f t="shared" si="769"/>
        <v>1</v>
      </c>
      <c r="E274" s="101">
        <f t="shared" si="769"/>
        <v>1.2</v>
      </c>
      <c r="F274" s="3">
        <f t="shared" si="769"/>
        <v>0</v>
      </c>
      <c r="G274" s="1">
        <f t="shared" si="770"/>
        <v>0</v>
      </c>
      <c r="H274" s="1">
        <f t="shared" si="771"/>
        <v>0</v>
      </c>
      <c r="I274" s="1">
        <f t="shared" si="772"/>
        <v>0</v>
      </c>
      <c r="J274" s="1">
        <f t="shared" si="773"/>
        <v>0</v>
      </c>
      <c r="K274" s="1">
        <f t="shared" si="774"/>
        <v>0</v>
      </c>
      <c r="L274" s="3">
        <f t="shared" si="775"/>
        <v>0</v>
      </c>
      <c r="M274" s="1">
        <f t="shared" si="776"/>
        <v>0</v>
      </c>
      <c r="N274" s="1">
        <f t="shared" si="777"/>
        <v>0</v>
      </c>
      <c r="O274" s="1">
        <f t="shared" si="778"/>
        <v>0</v>
      </c>
      <c r="P274" s="1">
        <f t="shared" si="779"/>
        <v>0</v>
      </c>
      <c r="Q274" s="2">
        <f t="shared" si="780"/>
        <v>0</v>
      </c>
      <c r="R274" s="100">
        <f t="shared" si="769"/>
        <v>0</v>
      </c>
      <c r="S274" s="100">
        <f t="shared" si="769"/>
        <v>0</v>
      </c>
      <c r="T274" s="100">
        <f t="shared" si="769"/>
        <v>0</v>
      </c>
      <c r="U274" s="100">
        <f t="shared" si="769"/>
        <v>0</v>
      </c>
      <c r="V274" s="100">
        <f t="shared" si="783"/>
        <v>0</v>
      </c>
      <c r="W274" s="100">
        <f t="shared" si="769"/>
        <v>0</v>
      </c>
      <c r="X274" s="99">
        <f t="shared" si="769"/>
        <v>0</v>
      </c>
      <c r="Y274" s="101">
        <f>IF('Raw_Data_pt1.2'!BI121="","",IF('Raw_Data_pt1.2'!BI121 = "Best",1,IF('Raw_Data_pt1.2'!BI121 = "Min",2,IF('Raw_Data_pt1.2'!BI121 = "Max",3,0))))</f>
        <v>1</v>
      </c>
      <c r="Z274" s="100"/>
      <c r="AA274" s="100"/>
      <c r="AB274" s="100"/>
      <c r="AC274" s="99"/>
      <c r="AD274" s="100"/>
      <c r="AE274" s="99"/>
      <c r="AF274" s="100"/>
      <c r="AG274" s="100"/>
      <c r="AH274" s="100"/>
      <c r="AI274" s="99"/>
      <c r="AJ274" s="100"/>
      <c r="AK274" s="99"/>
      <c r="AL274" s="100"/>
      <c r="AM274" s="100"/>
      <c r="AN274" s="100"/>
      <c r="AO274" s="99"/>
      <c r="AP274" s="100"/>
      <c r="AQ274" s="100"/>
      <c r="AR274" s="102" t="str">
        <f>IF('Raw_Data_pt1.2'!AL121 = "","", 'Raw_Data_pt1.2'!AL121)</f>
        <v/>
      </c>
      <c r="AS274" s="99" t="str">
        <f>IF('Raw_Data_pt1.2'!AM121 = "","", 'Raw_Data_pt1.2'!AM121)</f>
        <v/>
      </c>
      <c r="AT274" s="100" t="str">
        <f>IF('Raw_Data_pt1.2'!AU121="","",'Raw_Data_pt1.2'!AU121)</f>
        <v/>
      </c>
      <c r="AU274" s="99" t="str">
        <f>IF('Raw_Data_pt1.2'!AV121="","",'Raw_Data_pt1.2'!AV121)</f>
        <v/>
      </c>
      <c r="AV274" s="100" t="str">
        <f>IF('Raw_Data_pt1.2'!BD121="","",'Raw_Data_pt1.2'!BD121)</f>
        <v/>
      </c>
      <c r="AW274" s="99" t="str">
        <f>IF('Raw_Data_pt1.2'!BE121="","",'Raw_Data_pt1.2'!BE121)</f>
        <v/>
      </c>
      <c r="AX274" s="100" t="str">
        <f>IF('Raw_Data_pt1.2'!AP121="","",'Raw_Data_pt1.2'!AP121)</f>
        <v/>
      </c>
      <c r="AY274" s="100" t="str">
        <f>IF('Raw_Data_pt1.2'!AY121="","",'Raw_Data_pt1.2'!AY121)</f>
        <v/>
      </c>
      <c r="AZ274" s="100" t="str">
        <f>IF('Raw_Data_pt1.2'!BH121="","",'Raw_Data_pt1.2'!BH121)</f>
        <v/>
      </c>
      <c r="BA274" s="100" t="e">
        <f t="shared" si="767"/>
        <v>#VALUE!</v>
      </c>
      <c r="BB274" s="100" t="e">
        <f t="shared" si="768"/>
        <v>#VALUE!</v>
      </c>
      <c r="BC274" s="99" t="e">
        <f t="shared" ref="BC274:BC276" si="784">AV274/AW274</f>
        <v>#VALUE!</v>
      </c>
    </row>
    <row r="275" spans="1:55" ht="15" customHeight="1">
      <c r="A275" s="99">
        <f t="shared" si="781"/>
        <v>39</v>
      </c>
      <c r="B275" s="127" t="str">
        <f t="shared" si="782"/>
        <v>BBS</v>
      </c>
      <c r="C275" s="100">
        <f t="shared" si="769"/>
        <v>0</v>
      </c>
      <c r="D275" s="99">
        <f t="shared" si="769"/>
        <v>1</v>
      </c>
      <c r="E275" s="101">
        <f t="shared" si="769"/>
        <v>1.2</v>
      </c>
      <c r="F275" s="3">
        <f t="shared" si="769"/>
        <v>0</v>
      </c>
      <c r="G275" s="1">
        <f t="shared" si="770"/>
        <v>0</v>
      </c>
      <c r="H275" s="1">
        <f t="shared" si="771"/>
        <v>0</v>
      </c>
      <c r="I275" s="1">
        <f t="shared" si="772"/>
        <v>0</v>
      </c>
      <c r="J275" s="1">
        <f t="shared" si="773"/>
        <v>0</v>
      </c>
      <c r="K275" s="1">
        <f t="shared" si="774"/>
        <v>0</v>
      </c>
      <c r="L275" s="3">
        <f t="shared" si="775"/>
        <v>0</v>
      </c>
      <c r="M275" s="1">
        <f t="shared" si="776"/>
        <v>0</v>
      </c>
      <c r="N275" s="1">
        <f t="shared" si="777"/>
        <v>0</v>
      </c>
      <c r="O275" s="1">
        <f t="shared" si="778"/>
        <v>0</v>
      </c>
      <c r="P275" s="1">
        <f t="shared" si="779"/>
        <v>0</v>
      </c>
      <c r="Q275" s="2">
        <f t="shared" si="780"/>
        <v>0</v>
      </c>
      <c r="R275" s="100">
        <f t="shared" si="769"/>
        <v>0</v>
      </c>
      <c r="S275" s="100">
        <f t="shared" si="769"/>
        <v>0</v>
      </c>
      <c r="T275" s="100">
        <f t="shared" si="769"/>
        <v>0</v>
      </c>
      <c r="U275" s="100">
        <f t="shared" si="769"/>
        <v>0</v>
      </c>
      <c r="V275" s="100">
        <f t="shared" si="783"/>
        <v>0</v>
      </c>
      <c r="W275" s="100">
        <f t="shared" si="769"/>
        <v>0</v>
      </c>
      <c r="X275" s="99">
        <f t="shared" si="769"/>
        <v>0</v>
      </c>
      <c r="Y275" s="101">
        <f>IF('Raw_Data_pt1.2'!BI122="","",IF('Raw_Data_pt1.2'!BI122 = "Best",1,IF('Raw_Data_pt1.2'!BI122 = "Min",2,IF('Raw_Data_pt1.2'!BI122 = "Max",3,0))))</f>
        <v>2</v>
      </c>
      <c r="Z275" s="100"/>
      <c r="AA275" s="100"/>
      <c r="AB275" s="100"/>
      <c r="AC275" s="99"/>
      <c r="AD275" s="100"/>
      <c r="AE275" s="99"/>
      <c r="AF275" s="100"/>
      <c r="AG275" s="100"/>
      <c r="AH275" s="100"/>
      <c r="AI275" s="99"/>
      <c r="AJ275" s="100"/>
      <c r="AK275" s="99"/>
      <c r="AL275" s="100"/>
      <c r="AM275" s="100"/>
      <c r="AN275" s="100"/>
      <c r="AO275" s="99"/>
      <c r="AP275" s="100"/>
      <c r="AQ275" s="100"/>
      <c r="AR275" s="102" t="str">
        <f>IF('Raw_Data_pt1.2'!AL122 = "","", 'Raw_Data_pt1.2'!AL122)</f>
        <v/>
      </c>
      <c r="AS275" s="99" t="str">
        <f>IF('Raw_Data_pt1.2'!AM122 = "","", 'Raw_Data_pt1.2'!AM122)</f>
        <v/>
      </c>
      <c r="AT275" s="100" t="str">
        <f>IF('Raw_Data_pt1.2'!AU122="","",'Raw_Data_pt1.2'!AU122)</f>
        <v/>
      </c>
      <c r="AU275" s="99" t="str">
        <f>IF('Raw_Data_pt1.2'!AV122="","",'Raw_Data_pt1.2'!AV122)</f>
        <v/>
      </c>
      <c r="AV275" s="100" t="str">
        <f>IF('Raw_Data_pt1.2'!BD122="","",'Raw_Data_pt1.2'!BD122)</f>
        <v/>
      </c>
      <c r="AW275" s="99" t="str">
        <f>IF('Raw_Data_pt1.2'!BE122="","",'Raw_Data_pt1.2'!BE122)</f>
        <v/>
      </c>
      <c r="AX275" s="100" t="str">
        <f>IF('Raw_Data_pt1.2'!AP122="","",'Raw_Data_pt1.2'!AP122)</f>
        <v/>
      </c>
      <c r="AY275" s="100" t="str">
        <f>IF('Raw_Data_pt1.2'!AY122="","",'Raw_Data_pt1.2'!AY122)</f>
        <v/>
      </c>
      <c r="AZ275" s="100" t="str">
        <f>IF('Raw_Data_pt1.2'!BH122="","",'Raw_Data_pt1.2'!BH122)</f>
        <v/>
      </c>
      <c r="BA275" s="100" t="e">
        <f t="shared" si="767"/>
        <v>#VALUE!</v>
      </c>
      <c r="BB275" s="100" t="e">
        <f t="shared" si="768"/>
        <v>#VALUE!</v>
      </c>
      <c r="BC275" s="99" t="e">
        <f t="shared" si="784"/>
        <v>#VALUE!</v>
      </c>
    </row>
    <row r="276" spans="1:55" s="92" customFormat="1" ht="15" customHeight="1">
      <c r="A276" s="95">
        <f t="shared" si="781"/>
        <v>39</v>
      </c>
      <c r="B276" s="126" t="str">
        <f t="shared" si="782"/>
        <v>BBS</v>
      </c>
      <c r="C276" s="96">
        <f t="shared" si="769"/>
        <v>0</v>
      </c>
      <c r="D276" s="95">
        <f t="shared" si="769"/>
        <v>1</v>
      </c>
      <c r="E276" s="97">
        <f t="shared" si="769"/>
        <v>1.2</v>
      </c>
      <c r="F276" s="6">
        <f t="shared" si="769"/>
        <v>0</v>
      </c>
      <c r="G276" s="5">
        <f t="shared" si="770"/>
        <v>0</v>
      </c>
      <c r="H276" s="5">
        <f t="shared" si="771"/>
        <v>0</v>
      </c>
      <c r="I276" s="5">
        <f t="shared" si="772"/>
        <v>0</v>
      </c>
      <c r="J276" s="5">
        <f t="shared" si="773"/>
        <v>0</v>
      </c>
      <c r="K276" s="5">
        <f t="shared" si="774"/>
        <v>0</v>
      </c>
      <c r="L276" s="6">
        <f t="shared" si="775"/>
        <v>0</v>
      </c>
      <c r="M276" s="5">
        <f t="shared" si="776"/>
        <v>0</v>
      </c>
      <c r="N276" s="5">
        <f t="shared" si="777"/>
        <v>0</v>
      </c>
      <c r="O276" s="5">
        <f t="shared" si="778"/>
        <v>0</v>
      </c>
      <c r="P276" s="5">
        <f t="shared" si="779"/>
        <v>0</v>
      </c>
      <c r="Q276" s="4">
        <f t="shared" si="780"/>
        <v>0</v>
      </c>
      <c r="R276" s="96">
        <f t="shared" si="769"/>
        <v>0</v>
      </c>
      <c r="S276" s="96">
        <f t="shared" si="769"/>
        <v>0</v>
      </c>
      <c r="T276" s="96">
        <f t="shared" si="769"/>
        <v>0</v>
      </c>
      <c r="U276" s="96">
        <f t="shared" si="769"/>
        <v>0</v>
      </c>
      <c r="V276" s="125">
        <f t="shared" si="783"/>
        <v>0</v>
      </c>
      <c r="W276" s="96">
        <f t="shared" si="769"/>
        <v>0</v>
      </c>
      <c r="X276" s="95">
        <f t="shared" si="769"/>
        <v>0</v>
      </c>
      <c r="Y276" s="97">
        <f>IF('Raw_Data_pt1.2'!BI123="","",IF('Raw_Data_pt1.2'!BI123 = "Best",1,IF('Raw_Data_pt1.2'!BI123 = "Min",2,IF('Raw_Data_pt1.2'!BI123 = "Max",3,0))))</f>
        <v>3</v>
      </c>
      <c r="Z276" s="96"/>
      <c r="AA276" s="96"/>
      <c r="AB276" s="96"/>
      <c r="AC276" s="95"/>
      <c r="AD276" s="96"/>
      <c r="AE276" s="95"/>
      <c r="AF276" s="96"/>
      <c r="AG276" s="96"/>
      <c r="AH276" s="96"/>
      <c r="AI276" s="95"/>
      <c r="AJ276" s="96"/>
      <c r="AK276" s="95"/>
      <c r="AL276" s="96"/>
      <c r="AM276" s="96"/>
      <c r="AN276" s="96"/>
      <c r="AO276" s="95"/>
      <c r="AP276" s="96"/>
      <c r="AQ276" s="96"/>
      <c r="AR276" s="98" t="str">
        <f>IF('Raw_Data_pt1.2'!AL123 = "","", 'Raw_Data_pt1.2'!AL123)</f>
        <v/>
      </c>
      <c r="AS276" s="95" t="str">
        <f>IF('Raw_Data_pt1.2'!AM123 = "","", 'Raw_Data_pt1.2'!AM123)</f>
        <v/>
      </c>
      <c r="AT276" s="96" t="str">
        <f>IF('Raw_Data_pt1.2'!AU123="","",'Raw_Data_pt1.2'!AU123)</f>
        <v/>
      </c>
      <c r="AU276" s="95" t="str">
        <f>IF('Raw_Data_pt1.2'!AV123="","",'Raw_Data_pt1.2'!AV123)</f>
        <v/>
      </c>
      <c r="AV276" s="96" t="str">
        <f>IF('Raw_Data_pt1.2'!BD123="","",'Raw_Data_pt1.2'!BD123)</f>
        <v/>
      </c>
      <c r="AW276" s="95" t="str">
        <f>IF('Raw_Data_pt1.2'!BE123="","",'Raw_Data_pt1.2'!BE123)</f>
        <v/>
      </c>
      <c r="AX276" s="96" t="str">
        <f>IF('Raw_Data_pt1.2'!AP123="","",'Raw_Data_pt1.2'!AP123)</f>
        <v/>
      </c>
      <c r="AY276" s="96" t="str">
        <f>IF('Raw_Data_pt1.2'!AY123="","",'Raw_Data_pt1.2'!AY123)</f>
        <v/>
      </c>
      <c r="AZ276" s="96" t="str">
        <f>IF('Raw_Data_pt1.2'!BH123="","",'Raw_Data_pt1.2'!BH123)</f>
        <v/>
      </c>
      <c r="BA276" s="96" t="e">
        <f t="shared" si="767"/>
        <v>#VALUE!</v>
      </c>
      <c r="BB276" s="96" t="e">
        <f t="shared" si="768"/>
        <v>#VALUE!</v>
      </c>
      <c r="BC276" s="95" t="e">
        <f t="shared" si="78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/>
  <cols>
    <col min="1" max="1" width="12.5703125" bestFit="1" customWidth="1"/>
    <col min="2" max="2" width="13.28515625" bestFit="1" customWidth="1"/>
    <col min="3" max="3" width="16.140625" customWidth="1"/>
    <col min="4" max="4" width="18.28515625" bestFit="1" customWidth="1"/>
    <col min="5" max="5" width="9.42578125" bestFit="1" customWidth="1"/>
    <col min="6" max="6" width="17.85546875" bestFit="1" customWidth="1"/>
  </cols>
  <sheetData>
    <row r="1" spans="1:7">
      <c r="A1" t="s">
        <v>191</v>
      </c>
      <c r="B1" t="s">
        <v>192</v>
      </c>
      <c r="C1" t="s">
        <v>193</v>
      </c>
      <c r="E1" t="s">
        <v>191</v>
      </c>
      <c r="F1" t="s">
        <v>194</v>
      </c>
      <c r="G1" t="s">
        <v>195</v>
      </c>
    </row>
    <row r="2" spans="1:7">
      <c r="A2">
        <v>1</v>
      </c>
      <c r="B2" t="s">
        <v>196</v>
      </c>
      <c r="C2">
        <v>1</v>
      </c>
      <c r="E2">
        <v>1</v>
      </c>
      <c r="F2" t="s">
        <v>197</v>
      </c>
      <c r="G2" t="s">
        <v>73</v>
      </c>
    </row>
    <row r="3" spans="1:7">
      <c r="A3">
        <v>2</v>
      </c>
      <c r="B3" t="s">
        <v>196</v>
      </c>
      <c r="C3">
        <v>1</v>
      </c>
      <c r="E3">
        <v>2</v>
      </c>
      <c r="F3" t="s">
        <v>198</v>
      </c>
      <c r="G3" t="s">
        <v>78</v>
      </c>
    </row>
    <row r="4" spans="1:7">
      <c r="A4">
        <v>3</v>
      </c>
      <c r="B4" t="s">
        <v>196</v>
      </c>
      <c r="C4">
        <v>1</v>
      </c>
      <c r="E4">
        <v>3</v>
      </c>
      <c r="F4" t="s">
        <v>199</v>
      </c>
      <c r="G4" t="s">
        <v>92</v>
      </c>
    </row>
    <row r="5" spans="1:7">
      <c r="A5">
        <v>4</v>
      </c>
      <c r="B5" t="s">
        <v>196</v>
      </c>
      <c r="C5">
        <v>1</v>
      </c>
    </row>
    <row r="6" spans="1:7">
      <c r="A6">
        <v>5</v>
      </c>
      <c r="B6" t="s">
        <v>200</v>
      </c>
      <c r="C6">
        <v>2</v>
      </c>
    </row>
    <row r="7" spans="1:7">
      <c r="A7">
        <v>6</v>
      </c>
      <c r="B7" t="s">
        <v>200</v>
      </c>
      <c r="C7">
        <v>2</v>
      </c>
    </row>
    <row r="8" spans="1:7">
      <c r="A8">
        <v>7</v>
      </c>
      <c r="B8" t="s">
        <v>200</v>
      </c>
      <c r="C8">
        <v>2</v>
      </c>
    </row>
    <row r="9" spans="1:7">
      <c r="A9">
        <v>8</v>
      </c>
      <c r="B9" t="s">
        <v>200</v>
      </c>
      <c r="C9">
        <v>2</v>
      </c>
    </row>
    <row r="10" spans="1:7">
      <c r="A10">
        <v>9</v>
      </c>
      <c r="B10" t="s">
        <v>201</v>
      </c>
      <c r="C10">
        <v>3</v>
      </c>
    </row>
    <row r="11" spans="1:7">
      <c r="A11">
        <v>10</v>
      </c>
      <c r="B11" t="s">
        <v>201</v>
      </c>
      <c r="C11">
        <v>3</v>
      </c>
    </row>
    <row r="12" spans="1:7">
      <c r="A12">
        <v>11</v>
      </c>
      <c r="B12" t="s">
        <v>201</v>
      </c>
      <c r="C12">
        <v>3</v>
      </c>
    </row>
    <row r="13" spans="1:7">
      <c r="A13">
        <v>12</v>
      </c>
      <c r="B13" t="s">
        <v>201</v>
      </c>
      <c r="C13">
        <v>3</v>
      </c>
    </row>
    <row r="14" spans="1:7">
      <c r="A14">
        <v>13</v>
      </c>
      <c r="B14" t="s">
        <v>201</v>
      </c>
      <c r="C14">
        <v>3</v>
      </c>
    </row>
    <row r="15" spans="1:7">
      <c r="A15">
        <v>14</v>
      </c>
      <c r="B15" t="s">
        <v>202</v>
      </c>
      <c r="C15">
        <v>4</v>
      </c>
    </row>
    <row r="16" spans="1:7">
      <c r="A16">
        <v>15</v>
      </c>
      <c r="B16" t="s">
        <v>202</v>
      </c>
      <c r="C16">
        <v>4</v>
      </c>
    </row>
    <row r="17" spans="1:6">
      <c r="A17">
        <v>16</v>
      </c>
      <c r="B17" t="s">
        <v>202</v>
      </c>
      <c r="C17">
        <v>4</v>
      </c>
    </row>
    <row r="18" spans="1:6">
      <c r="A18">
        <v>17</v>
      </c>
      <c r="B18" t="s">
        <v>203</v>
      </c>
      <c r="C18">
        <v>5</v>
      </c>
    </row>
    <row r="19" spans="1:6">
      <c r="A19">
        <v>18</v>
      </c>
      <c r="B19" t="s">
        <v>203</v>
      </c>
      <c r="C19">
        <v>5</v>
      </c>
    </row>
    <row r="20" spans="1:6">
      <c r="A20">
        <v>19</v>
      </c>
      <c r="B20" t="s">
        <v>204</v>
      </c>
      <c r="C20">
        <v>0</v>
      </c>
    </row>
    <row r="22" spans="1:6">
      <c r="A22" t="s">
        <v>191</v>
      </c>
      <c r="B22" t="s">
        <v>21</v>
      </c>
      <c r="C22" t="s">
        <v>205</v>
      </c>
      <c r="D22" t="s">
        <v>206</v>
      </c>
      <c r="E22" t="s">
        <v>207</v>
      </c>
      <c r="F22" t="s">
        <v>208</v>
      </c>
    </row>
    <row r="23" spans="1:6">
      <c r="A23">
        <v>1</v>
      </c>
      <c r="B23" t="s">
        <v>209</v>
      </c>
      <c r="C23" t="s">
        <v>210</v>
      </c>
      <c r="D23">
        <v>4</v>
      </c>
      <c r="E23" t="s">
        <v>211</v>
      </c>
      <c r="F23">
        <f t="shared" ref="F23:F35" si="0">IF(D23 = 1,3, IF(D23 = 2,4, IF( D23 = 3, 1, IF(D23 = 4,2,0))))</f>
        <v>2</v>
      </c>
    </row>
    <row r="24" spans="1:6">
      <c r="A24">
        <v>2</v>
      </c>
      <c r="B24" t="s">
        <v>212</v>
      </c>
      <c r="C24" t="s">
        <v>210</v>
      </c>
      <c r="D24">
        <v>4</v>
      </c>
      <c r="E24" t="s">
        <v>211</v>
      </c>
      <c r="F24">
        <f t="shared" si="0"/>
        <v>2</v>
      </c>
    </row>
    <row r="25" spans="1:6">
      <c r="A25">
        <v>3</v>
      </c>
      <c r="B25" t="s">
        <v>213</v>
      </c>
      <c r="C25" t="s">
        <v>214</v>
      </c>
      <c r="D25">
        <v>1</v>
      </c>
      <c r="E25" t="s">
        <v>215</v>
      </c>
      <c r="F25">
        <f t="shared" si="0"/>
        <v>3</v>
      </c>
    </row>
    <row r="26" spans="1:6">
      <c r="A26">
        <v>4</v>
      </c>
      <c r="B26" t="s">
        <v>216</v>
      </c>
      <c r="C26" t="s">
        <v>214</v>
      </c>
      <c r="D26">
        <v>1</v>
      </c>
      <c r="E26" t="s">
        <v>215</v>
      </c>
      <c r="F26">
        <f t="shared" si="0"/>
        <v>3</v>
      </c>
    </row>
    <row r="27" spans="1:6">
      <c r="A27">
        <v>5</v>
      </c>
      <c r="B27" t="s">
        <v>217</v>
      </c>
      <c r="C27" t="s">
        <v>214</v>
      </c>
      <c r="D27">
        <v>1</v>
      </c>
      <c r="E27" t="s">
        <v>215</v>
      </c>
      <c r="F27">
        <f t="shared" si="0"/>
        <v>3</v>
      </c>
    </row>
    <row r="28" spans="1:6">
      <c r="A28">
        <v>6</v>
      </c>
      <c r="B28" t="s">
        <v>218</v>
      </c>
      <c r="C28" t="s">
        <v>211</v>
      </c>
      <c r="D28">
        <v>2</v>
      </c>
      <c r="E28" t="s">
        <v>210</v>
      </c>
      <c r="F28">
        <f t="shared" si="0"/>
        <v>4</v>
      </c>
    </row>
    <row r="29" spans="1:6">
      <c r="A29">
        <v>7</v>
      </c>
      <c r="B29" t="s">
        <v>219</v>
      </c>
      <c r="C29" t="s">
        <v>211</v>
      </c>
      <c r="D29">
        <v>2</v>
      </c>
      <c r="E29" t="s">
        <v>210</v>
      </c>
      <c r="F29">
        <f t="shared" si="0"/>
        <v>4</v>
      </c>
    </row>
    <row r="30" spans="1:6">
      <c r="A30">
        <v>8</v>
      </c>
      <c r="B30" t="s">
        <v>220</v>
      </c>
      <c r="C30" t="s">
        <v>211</v>
      </c>
      <c r="D30">
        <v>2</v>
      </c>
      <c r="E30" t="s">
        <v>210</v>
      </c>
      <c r="F30">
        <f t="shared" si="0"/>
        <v>4</v>
      </c>
    </row>
    <row r="31" spans="1:6">
      <c r="A31">
        <v>9</v>
      </c>
      <c r="B31" t="s">
        <v>221</v>
      </c>
      <c r="C31" t="s">
        <v>215</v>
      </c>
      <c r="D31">
        <v>3</v>
      </c>
      <c r="E31" t="s">
        <v>214</v>
      </c>
      <c r="F31">
        <f t="shared" si="0"/>
        <v>1</v>
      </c>
    </row>
    <row r="32" spans="1:6">
      <c r="A32">
        <v>10</v>
      </c>
      <c r="B32" t="s">
        <v>222</v>
      </c>
      <c r="C32" t="s">
        <v>215</v>
      </c>
      <c r="D32">
        <v>3</v>
      </c>
      <c r="E32" t="s">
        <v>214</v>
      </c>
      <c r="F32">
        <f t="shared" si="0"/>
        <v>1</v>
      </c>
    </row>
    <row r="33" spans="1:6">
      <c r="A33">
        <v>11</v>
      </c>
      <c r="B33" t="s">
        <v>223</v>
      </c>
      <c r="C33" t="s">
        <v>215</v>
      </c>
      <c r="D33">
        <v>3</v>
      </c>
      <c r="E33" t="s">
        <v>214</v>
      </c>
      <c r="F33">
        <f t="shared" si="0"/>
        <v>1</v>
      </c>
    </row>
    <row r="34" spans="1:6">
      <c r="A34">
        <v>12</v>
      </c>
      <c r="B34" t="s">
        <v>224</v>
      </c>
      <c r="C34" t="s">
        <v>210</v>
      </c>
      <c r="D34">
        <v>4</v>
      </c>
      <c r="E34" t="s">
        <v>211</v>
      </c>
      <c r="F34">
        <f t="shared" si="0"/>
        <v>2</v>
      </c>
    </row>
    <row r="35" spans="1:6">
      <c r="A35">
        <v>0</v>
      </c>
      <c r="B35" t="s">
        <v>204</v>
      </c>
      <c r="C35" t="s">
        <v>204</v>
      </c>
      <c r="D35">
        <v>0</v>
      </c>
      <c r="E35" t="s">
        <v>204</v>
      </c>
      <c r="F3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7" sqref="E7"/>
    </sheetView>
  </sheetViews>
  <sheetFormatPr defaultRowHeight="15" customHeight="1"/>
  <cols>
    <col min="1" max="1" width="10.42578125" bestFit="1" customWidth="1"/>
    <col min="2" max="2" width="12.42578125" bestFit="1" customWidth="1"/>
    <col min="3" max="3" width="10.28515625" bestFit="1" customWidth="1"/>
    <col min="4" max="4" width="12.28515625" bestFit="1" customWidth="1"/>
    <col min="5" max="5" width="10" bestFit="1" customWidth="1"/>
    <col min="6" max="6" width="10.42578125" bestFit="1" customWidth="1"/>
    <col min="7" max="7" width="12.42578125" bestFit="1" customWidth="1"/>
    <col min="8" max="8" width="10.28515625" bestFit="1" customWidth="1"/>
    <col min="9" max="9" width="12.28515625" bestFit="1" customWidth="1"/>
    <col min="10" max="10" width="10" bestFit="1" customWidth="1"/>
    <col min="11" max="11" width="10.42578125" bestFit="1" customWidth="1"/>
    <col min="12" max="12" width="12.42578125" bestFit="1" customWidth="1"/>
    <col min="13" max="13" width="10.28515625" bestFit="1" customWidth="1"/>
    <col min="14" max="14" width="12.28515625" bestFit="1" customWidth="1"/>
    <col min="15" max="15" width="10" bestFit="1" customWidth="1"/>
  </cols>
  <sheetData>
    <row r="1" spans="1:1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mergeCells count="4">
    <mergeCell ref="A1:O1"/>
    <mergeCell ref="A2:E2"/>
    <mergeCell ref="F2:J2"/>
    <mergeCell ref="K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32" workbookViewId="0">
      <selection activeCell="G80" sqref="G80"/>
    </sheetView>
  </sheetViews>
  <sheetFormatPr defaultRowHeight="15"/>
  <cols>
    <col min="1" max="1" width="13.85546875" style="109" customWidth="1"/>
    <col min="2" max="2" width="7.5703125" style="3" bestFit="1" customWidth="1"/>
    <col min="3" max="3" width="7.5703125" style="1" customWidth="1"/>
    <col min="4" max="4" width="13.85546875" style="2" customWidth="1"/>
    <col min="5" max="5" width="6.7109375" style="2" customWidth="1"/>
    <col min="6" max="6" width="6.5703125" style="1" customWidth="1"/>
    <col min="7" max="7" width="8.140625" style="1" customWidth="1"/>
    <col min="8" max="8" width="8.85546875" style="1" customWidth="1"/>
    <col min="9" max="9" width="8.7109375" style="1" customWidth="1"/>
    <col min="10" max="10" width="10" style="3" customWidth="1"/>
    <col min="11" max="11" width="9.85546875" style="2" customWidth="1"/>
    <col min="12" max="12" width="7.7109375" style="1" customWidth="1"/>
    <col min="13" max="13" width="8.7109375" style="1" customWidth="1"/>
    <col min="14" max="14" width="7.140625" style="1" customWidth="1"/>
    <col min="15" max="15" width="9.7109375" style="1" customWidth="1"/>
    <col min="16" max="16" width="10" style="13" bestFit="1" customWidth="1"/>
    <col min="17" max="16384" width="9.140625" style="1"/>
  </cols>
  <sheetData>
    <row r="1" spans="1:16">
      <c r="A1" s="108" t="s">
        <v>225</v>
      </c>
      <c r="B1" s="8" t="s">
        <v>226</v>
      </c>
      <c r="C1" s="14" t="s">
        <v>227</v>
      </c>
      <c r="D1" s="14" t="s">
        <v>160</v>
      </c>
      <c r="E1" s="4" t="s">
        <v>228</v>
      </c>
      <c r="F1" s="4" t="str">
        <f>'Raw_Data_pt1.1'!AF3</f>
        <v>Red</v>
      </c>
      <c r="G1" s="20" t="str">
        <f>'Raw_Data_pt1.1'!AG3</f>
        <v>Green</v>
      </c>
      <c r="H1" s="20" t="str">
        <f>'Raw_Data_pt1.1'!AH3</f>
        <v>Yellow</v>
      </c>
      <c r="I1" s="6" t="str">
        <f>'Raw_Data_pt1.1'!AI3</f>
        <v>Lambda</v>
      </c>
      <c r="J1" s="20" t="s">
        <v>229</v>
      </c>
      <c r="K1" s="20" t="s">
        <v>230</v>
      </c>
      <c r="L1" s="4" t="s">
        <v>231</v>
      </c>
      <c r="M1" s="20" t="s">
        <v>232</v>
      </c>
      <c r="N1" s="20" t="s">
        <v>233</v>
      </c>
      <c r="O1" s="6" t="s">
        <v>234</v>
      </c>
      <c r="P1" s="20" t="s">
        <v>235</v>
      </c>
    </row>
    <row r="2" spans="1:16">
      <c r="A2" s="74"/>
      <c r="B2" s="57">
        <v>0</v>
      </c>
      <c r="C2">
        <v>1</v>
      </c>
      <c r="D2" s="55" t="s">
        <v>140</v>
      </c>
      <c r="E2" s="55">
        <v>1</v>
      </c>
      <c r="F2">
        <f>'Raw_Data_pt1.1'!AF14</f>
        <v>29</v>
      </c>
      <c r="G2">
        <f>'Raw_Data_pt1.1'!AG14</f>
        <v>149</v>
      </c>
      <c r="H2">
        <f>'Raw_Data_pt1.1'!AH14</f>
        <v>210</v>
      </c>
      <c r="I2">
        <f>'Raw_Data_pt1.1'!AI14</f>
        <v>0.57399999999999995</v>
      </c>
      <c r="J2" s="57">
        <f>'Raw_Data_pt1.1'!AL4</f>
        <v>47.8</v>
      </c>
      <c r="K2" s="55">
        <f>'Raw_Data_pt1.1'!AM4</f>
        <v>12.9</v>
      </c>
      <c r="L2">
        <f>'Raw_Data_pt1.1'!BR4</f>
        <v>27</v>
      </c>
      <c r="M2">
        <f>'Raw_Data_pt1.1'!BS4</f>
        <v>128</v>
      </c>
      <c r="N2">
        <f>'Raw_Data_pt1.1'!BT4</f>
        <v>106</v>
      </c>
      <c r="O2">
        <f>'Raw_Data_pt1.1'!BU4</f>
        <v>256</v>
      </c>
      <c r="P2" s="73">
        <f>'Raw_Data_pt1.1'!BV4</f>
        <v>415</v>
      </c>
    </row>
    <row r="3" spans="1:16">
      <c r="A3" s="74"/>
      <c r="B3" s="57">
        <v>0</v>
      </c>
      <c r="C3">
        <v>1</v>
      </c>
      <c r="D3" s="55" t="s">
        <v>140</v>
      </c>
      <c r="E3" s="55">
        <v>2</v>
      </c>
      <c r="F3">
        <f>'Raw_Data_pt1.1'!AF15</f>
        <v>28</v>
      </c>
      <c r="G3">
        <f>'Raw_Data_pt1.1'!AG15</f>
        <v>152</v>
      </c>
      <c r="H3">
        <f>'Raw_Data_pt1.1'!AH15</f>
        <v>171</v>
      </c>
      <c r="I3">
        <f>'Raw_Data_pt1.1'!AI15</f>
        <v>0.56599999999999995</v>
      </c>
      <c r="J3" s="57">
        <f>'Raw_Data_pt1.1'!AL5</f>
        <v>45.8</v>
      </c>
      <c r="K3" s="55">
        <f>'Raw_Data_pt1.1'!AM5</f>
        <v>14.5</v>
      </c>
      <c r="L3">
        <f>'Raw_Data_pt1.1'!BR5</f>
        <v>27</v>
      </c>
      <c r="M3">
        <f>'Raw_Data_pt1.1'!BS5</f>
        <v>128</v>
      </c>
      <c r="N3">
        <f>'Raw_Data_pt1.1'!BT5</f>
        <v>105</v>
      </c>
      <c r="O3">
        <f>'Raw_Data_pt1.1'!BU5</f>
        <v>128</v>
      </c>
      <c r="P3" s="73">
        <f>'Raw_Data_pt1.1'!BV5</f>
        <v>486</v>
      </c>
    </row>
    <row r="4" spans="1:16">
      <c r="A4" s="74"/>
      <c r="B4" s="57">
        <v>0</v>
      </c>
      <c r="C4">
        <v>1</v>
      </c>
      <c r="D4" s="55" t="s">
        <v>140</v>
      </c>
      <c r="E4" s="55">
        <v>3</v>
      </c>
      <c r="F4">
        <f>'Raw_Data_pt1.1'!AF16</f>
        <v>28</v>
      </c>
      <c r="G4">
        <f>'Raw_Data_pt1.1'!AG16</f>
        <v>152</v>
      </c>
      <c r="H4">
        <f>'Raw_Data_pt1.1'!AH16</f>
        <v>163</v>
      </c>
      <c r="I4">
        <f>'Raw_Data_pt1.1'!AI16</f>
        <v>0.56699999999999995</v>
      </c>
      <c r="J4" s="57">
        <f>'Raw_Data_pt1.1'!AL6</f>
        <v>43.8</v>
      </c>
      <c r="K4" s="55">
        <f>'Raw_Data_pt1.1'!AM6</f>
        <v>13.8</v>
      </c>
      <c r="L4">
        <f>'Raw_Data_pt1.1'!BR6</f>
        <v>28</v>
      </c>
      <c r="M4">
        <f>'Raw_Data_pt1.1'!BS6</f>
        <v>128</v>
      </c>
      <c r="N4">
        <f>'Raw_Data_pt1.1'!BT6</f>
        <v>130</v>
      </c>
      <c r="O4">
        <f>'Raw_Data_pt1.1'!BU6</f>
        <v>128</v>
      </c>
      <c r="P4" s="73">
        <f>'Raw_Data_pt1.1'!BV6</f>
        <v>624</v>
      </c>
    </row>
    <row r="5" spans="1:16">
      <c r="A5" s="74"/>
      <c r="B5" s="57">
        <v>0</v>
      </c>
      <c r="C5">
        <v>1</v>
      </c>
      <c r="D5" s="55" t="s">
        <v>140</v>
      </c>
      <c r="E5" s="55">
        <v>4</v>
      </c>
      <c r="F5">
        <f>'Raw_Data_pt1.1'!AF17</f>
        <v>28</v>
      </c>
      <c r="G5">
        <f>'Raw_Data_pt1.1'!AG17</f>
        <v>155</v>
      </c>
      <c r="H5">
        <f>'Raw_Data_pt1.1'!AH17</f>
        <v>168</v>
      </c>
      <c r="I5">
        <f>'Raw_Data_pt1.1'!AI17</f>
        <v>0.55600000000000005</v>
      </c>
      <c r="J5" s="57">
        <f>'Raw_Data_pt1.1'!AL7</f>
        <v>46.4</v>
      </c>
      <c r="K5" s="55">
        <f>'Raw_Data_pt1.1'!AM7</f>
        <v>12.2</v>
      </c>
      <c r="L5">
        <f>'Raw_Data_pt1.1'!BR7</f>
        <v>27</v>
      </c>
      <c r="M5">
        <f>'Raw_Data_pt1.1'!BS7</f>
        <v>128</v>
      </c>
      <c r="N5">
        <f>'Raw_Data_pt1.1'!BT7</f>
        <v>117</v>
      </c>
      <c r="O5">
        <f>'Raw_Data_pt1.1'!BU7</f>
        <v>128</v>
      </c>
      <c r="P5" s="73">
        <f>'Raw_Data_pt1.1'!BV7</f>
        <v>547</v>
      </c>
    </row>
    <row r="6" spans="1:16">
      <c r="A6" s="78"/>
      <c r="B6" s="79">
        <v>0</v>
      </c>
      <c r="C6" s="80">
        <v>1</v>
      </c>
      <c r="D6" s="81" t="s">
        <v>140</v>
      </c>
      <c r="E6" s="81">
        <v>5</v>
      </c>
      <c r="F6" s="53">
        <f>'Raw_Data_pt1.1'!AF18</f>
        <v>29</v>
      </c>
      <c r="G6" s="53">
        <f>'Raw_Data_pt1.1'!AG18</f>
        <v>148</v>
      </c>
      <c r="H6" s="53">
        <f>'Raw_Data_pt1.1'!AH18</f>
        <v>125</v>
      </c>
      <c r="I6" s="53">
        <f>'Raw_Data_pt1.1'!AI18</f>
        <v>0.57599999999999996</v>
      </c>
      <c r="J6" s="79">
        <f>'Raw_Data_pt1.1'!AL8</f>
        <v>46.7</v>
      </c>
      <c r="K6" s="81">
        <f>'Raw_Data_pt1.1'!AM8</f>
        <v>11.5</v>
      </c>
      <c r="L6" s="80">
        <f>'Raw_Data_pt1.1'!BR8</f>
        <v>28</v>
      </c>
      <c r="M6" s="80">
        <f>'Raw_Data_pt1.1'!BS8</f>
        <v>128</v>
      </c>
      <c r="N6" s="80">
        <f>'Raw_Data_pt1.1'!BT8</f>
        <v>116</v>
      </c>
      <c r="O6" s="80">
        <f>'Raw_Data_pt1.1'!BU8</f>
        <v>128</v>
      </c>
      <c r="P6" s="82">
        <f>'Raw_Data_pt1.1'!BV8</f>
        <v>632</v>
      </c>
    </row>
    <row r="7" spans="1:16">
      <c r="A7" s="74"/>
      <c r="B7" s="57">
        <v>0</v>
      </c>
      <c r="C7">
        <v>2</v>
      </c>
      <c r="D7" s="55" t="s">
        <v>140</v>
      </c>
      <c r="E7" s="55">
        <v>1</v>
      </c>
      <c r="F7">
        <f>'Raw_Data_pt1.1'!AN4</f>
        <v>30</v>
      </c>
      <c r="G7">
        <f>'Raw_Data_pt1.1'!AO4</f>
        <v>143</v>
      </c>
      <c r="H7">
        <f>'Raw_Data_pt1.1'!AP4</f>
        <v>163</v>
      </c>
      <c r="I7">
        <f>'Raw_Data_pt1.1'!AQ4</f>
        <v>0.59099999999999997</v>
      </c>
      <c r="J7" s="57">
        <f>'Raw_Data_pt1.1'!AT4</f>
        <v>46.9</v>
      </c>
      <c r="K7" s="55">
        <f>'Raw_Data_pt1.1'!AU4</f>
        <v>11.5</v>
      </c>
      <c r="L7">
        <f>'Raw_Data_pt1.1'!CA4</f>
        <v>28</v>
      </c>
      <c r="M7">
        <f>'Raw_Data_pt1.1'!CB4</f>
        <v>128</v>
      </c>
      <c r="N7">
        <f>'Raw_Data_pt1.1'!CC4</f>
        <v>126</v>
      </c>
      <c r="O7">
        <f>'Raw_Data_pt1.1'!CD4</f>
        <v>256</v>
      </c>
      <c r="P7" s="73">
        <f>'Raw_Data_pt1.1'!CE4</f>
        <v>313</v>
      </c>
    </row>
    <row r="8" spans="1:16">
      <c r="A8" s="74"/>
      <c r="B8" s="57">
        <v>0</v>
      </c>
      <c r="C8">
        <v>2</v>
      </c>
      <c r="D8" s="55" t="s">
        <v>140</v>
      </c>
      <c r="E8" s="55">
        <v>2</v>
      </c>
      <c r="F8">
        <f>'Raw_Data_pt1.1'!AN5</f>
        <v>30</v>
      </c>
      <c r="G8">
        <f>'Raw_Data_pt1.1'!AO5</f>
        <v>138</v>
      </c>
      <c r="H8">
        <f>'Raw_Data_pt1.1'!AP5</f>
        <v>207</v>
      </c>
      <c r="I8">
        <f>'Raw_Data_pt1.1'!AQ5</f>
        <v>0.60499999999999998</v>
      </c>
      <c r="J8" s="57">
        <f>'Raw_Data_pt1.1'!AT5</f>
        <v>46.7</v>
      </c>
      <c r="K8" s="55">
        <f>'Raw_Data_pt1.1'!AU5</f>
        <v>12</v>
      </c>
      <c r="L8">
        <f>'Raw_Data_pt1.1'!CA5</f>
        <v>22</v>
      </c>
      <c r="M8">
        <f>'Raw_Data_pt1.1'!CB5</f>
        <v>128</v>
      </c>
      <c r="N8">
        <f>'Raw_Data_pt1.1'!CC5</f>
        <v>122</v>
      </c>
      <c r="O8">
        <f>'Raw_Data_pt1.1'!CD5</f>
        <v>128</v>
      </c>
      <c r="P8" s="73">
        <f>'Raw_Data_pt1.1'!CE5</f>
        <v>532</v>
      </c>
    </row>
    <row r="9" spans="1:16">
      <c r="A9" s="74"/>
      <c r="B9" s="57">
        <v>0</v>
      </c>
      <c r="C9">
        <v>2</v>
      </c>
      <c r="D9" s="55" t="s">
        <v>140</v>
      </c>
      <c r="E9" s="55">
        <v>3</v>
      </c>
      <c r="F9">
        <f>'Raw_Data_pt1.1'!AN6</f>
        <v>30</v>
      </c>
      <c r="G9">
        <f>'Raw_Data_pt1.1'!AO6</f>
        <v>139</v>
      </c>
      <c r="H9">
        <f>'Raw_Data_pt1.1'!AP6</f>
        <v>169</v>
      </c>
      <c r="I9">
        <f>'Raw_Data_pt1.1'!AQ6</f>
        <v>0.60299999999999998</v>
      </c>
      <c r="J9" s="57">
        <f>'Raw_Data_pt1.1'!AT6</f>
        <v>47.5</v>
      </c>
      <c r="K9" s="55">
        <f>'Raw_Data_pt1.1'!AU6</f>
        <v>12.7</v>
      </c>
      <c r="L9">
        <f>'Raw_Data_pt1.1'!CA6</f>
        <v>23</v>
      </c>
      <c r="M9">
        <f>'Raw_Data_pt1.1'!CB6</f>
        <v>128</v>
      </c>
      <c r="N9">
        <f>'Raw_Data_pt1.1'!CC6</f>
        <v>151</v>
      </c>
      <c r="O9">
        <f>'Raw_Data_pt1.1'!CD6</f>
        <v>128</v>
      </c>
      <c r="P9" s="73">
        <f>'Raw_Data_pt1.1'!CE6</f>
        <v>592</v>
      </c>
    </row>
    <row r="10" spans="1:16">
      <c r="A10" s="74"/>
      <c r="B10" s="57">
        <v>0</v>
      </c>
      <c r="C10">
        <v>2</v>
      </c>
      <c r="D10" s="55" t="s">
        <v>140</v>
      </c>
      <c r="E10" s="55">
        <v>4</v>
      </c>
      <c r="F10">
        <f>'Raw_Data_pt1.1'!AN7</f>
        <v>30</v>
      </c>
      <c r="G10">
        <f>'Raw_Data_pt1.1'!AO7</f>
        <v>143</v>
      </c>
      <c r="H10">
        <f>'Raw_Data_pt1.1'!AP7</f>
        <v>178</v>
      </c>
      <c r="I10">
        <f>'Raw_Data_pt1.1'!AQ7</f>
        <v>0.59199999999999997</v>
      </c>
      <c r="J10" s="57">
        <f>'Raw_Data_pt1.1'!AT7</f>
        <v>46.1</v>
      </c>
      <c r="K10" s="55">
        <f>'Raw_Data_pt1.1'!AU7</f>
        <v>12.7</v>
      </c>
      <c r="L10">
        <f>'Raw_Data_pt1.1'!CA7</f>
        <v>25</v>
      </c>
      <c r="M10">
        <f>'Raw_Data_pt1.1'!CB7</f>
        <v>128</v>
      </c>
      <c r="N10">
        <f>'Raw_Data_pt1.1'!CC7</f>
        <v>131</v>
      </c>
      <c r="O10">
        <f>'Raw_Data_pt1.1'!CD7</f>
        <v>128</v>
      </c>
      <c r="P10" s="73">
        <f>'Raw_Data_pt1.1'!CE7</f>
        <v>572</v>
      </c>
    </row>
    <row r="11" spans="1:16">
      <c r="A11" s="78"/>
      <c r="B11" s="79">
        <v>0</v>
      </c>
      <c r="C11" s="80">
        <v>2</v>
      </c>
      <c r="D11" s="81" t="s">
        <v>140</v>
      </c>
      <c r="E11" s="81">
        <v>5</v>
      </c>
      <c r="F11" s="80">
        <f>'Raw_Data_pt1.1'!AN8</f>
        <v>30</v>
      </c>
      <c r="G11" s="80">
        <f>'Raw_Data_pt1.1'!AO8</f>
        <v>141</v>
      </c>
      <c r="H11" s="80">
        <f>'Raw_Data_pt1.1'!AP8</f>
        <v>158</v>
      </c>
      <c r="I11" s="80">
        <f>'Raw_Data_pt1.1'!AQ8</f>
        <v>0.59799999999999998</v>
      </c>
      <c r="J11" s="79">
        <f>'Raw_Data_pt1.1'!AT8</f>
        <v>46.4</v>
      </c>
      <c r="K11" s="81">
        <f>'Raw_Data_pt1.1'!AU8</f>
        <v>12.7</v>
      </c>
      <c r="L11" s="80">
        <f>'Raw_Data_pt1.1'!CA8</f>
        <v>26</v>
      </c>
      <c r="M11" s="80">
        <f>'Raw_Data_pt1.1'!CB8</f>
        <v>128</v>
      </c>
      <c r="N11" s="80">
        <f>'Raw_Data_pt1.1'!CC8</f>
        <v>111</v>
      </c>
      <c r="O11" s="80">
        <f>'Raw_Data_pt1.1'!CD8</f>
        <v>128</v>
      </c>
      <c r="P11" s="82">
        <f>'Raw_Data_pt1.1'!CE8</f>
        <v>507</v>
      </c>
    </row>
    <row r="12" spans="1:16">
      <c r="A12" s="74"/>
      <c r="B12" s="57">
        <v>0</v>
      </c>
      <c r="C12">
        <v>3</v>
      </c>
      <c r="D12" s="55" t="s">
        <v>140</v>
      </c>
      <c r="E12" s="55">
        <v>1</v>
      </c>
      <c r="F12">
        <f>'Raw_Data_pt1.1'!AV4</f>
        <v>29</v>
      </c>
      <c r="G12">
        <f>'Raw_Data_pt1.1'!AW4</f>
        <v>145</v>
      </c>
      <c r="H12">
        <f>'Raw_Data_pt1.1'!AX4</f>
        <v>138</v>
      </c>
      <c r="I12">
        <f>'Raw_Data_pt1.1'!AY4</f>
        <v>0.58699999999999997</v>
      </c>
      <c r="J12" s="57">
        <f>'Raw_Data_pt1.1'!BB4</f>
        <v>47.2</v>
      </c>
      <c r="K12" s="55">
        <f>'Raw_Data_pt1.1'!BC4</f>
        <v>11.1</v>
      </c>
      <c r="L12">
        <f>'Raw_Data_pt1.1'!CJ4</f>
        <v>30</v>
      </c>
      <c r="M12">
        <f>'Raw_Data_pt1.1'!CK4</f>
        <v>128</v>
      </c>
      <c r="N12">
        <f>'Raw_Data_pt1.1'!CL4</f>
        <v>149</v>
      </c>
      <c r="O12">
        <f>'Raw_Data_pt1.1'!CM4</f>
        <v>128</v>
      </c>
      <c r="P12" s="73">
        <f>'Raw_Data_pt1.1'!CN4</f>
        <v>482</v>
      </c>
    </row>
    <row r="13" spans="1:16">
      <c r="A13" s="74"/>
      <c r="B13" s="57">
        <v>0</v>
      </c>
      <c r="C13">
        <v>3</v>
      </c>
      <c r="D13" s="55" t="s">
        <v>140</v>
      </c>
      <c r="E13" s="55">
        <v>2</v>
      </c>
      <c r="F13">
        <f>'Raw_Data_pt1.1'!AV5</f>
        <v>30</v>
      </c>
      <c r="G13">
        <f>'Raw_Data_pt1.1'!AW5</f>
        <v>143</v>
      </c>
      <c r="H13">
        <f>'Raw_Data_pt1.1'!AX5</f>
        <v>141</v>
      </c>
      <c r="I13">
        <f>'Raw_Data_pt1.1'!AY5</f>
        <v>0.59099999999999997</v>
      </c>
      <c r="J13" s="57">
        <f>'Raw_Data_pt1.1'!BB5</f>
        <v>46.7</v>
      </c>
      <c r="K13" s="55">
        <f>'Raw_Data_pt1.1'!BC5</f>
        <v>11.1</v>
      </c>
      <c r="L13">
        <f>'Raw_Data_pt1.1'!CJ5</f>
        <v>27</v>
      </c>
      <c r="M13">
        <f>'Raw_Data_pt1.1'!CK5</f>
        <v>128</v>
      </c>
      <c r="N13">
        <f>'Raw_Data_pt1.1'!CL5</f>
        <v>143</v>
      </c>
      <c r="O13">
        <f>'Raw_Data_pt1.1'!CM5</f>
        <v>128</v>
      </c>
      <c r="P13" s="73">
        <f>'Raw_Data_pt1.1'!CN5</f>
        <v>557</v>
      </c>
    </row>
    <row r="14" spans="1:16">
      <c r="A14" s="74"/>
      <c r="B14" s="57">
        <v>0</v>
      </c>
      <c r="C14">
        <v>3</v>
      </c>
      <c r="D14" s="55" t="s">
        <v>140</v>
      </c>
      <c r="E14" s="55">
        <v>3</v>
      </c>
      <c r="F14">
        <f>'Raw_Data_pt1.1'!AV6</f>
        <v>30</v>
      </c>
      <c r="G14">
        <f>'Raw_Data_pt1.1'!AW6</f>
        <v>141</v>
      </c>
      <c r="H14">
        <f>'Raw_Data_pt1.1'!AX6</f>
        <v>162</v>
      </c>
      <c r="I14">
        <f>'Raw_Data_pt1.1'!AY6</f>
        <v>0.59599999999999997</v>
      </c>
      <c r="J14" s="57">
        <f>'Raw_Data_pt1.1'!BB6</f>
        <v>47.2</v>
      </c>
      <c r="K14" s="55">
        <f>'Raw_Data_pt1.1'!BC6</f>
        <v>11.3</v>
      </c>
      <c r="L14">
        <f>'Raw_Data_pt1.1'!CJ6</f>
        <v>27</v>
      </c>
      <c r="M14">
        <f>'Raw_Data_pt1.1'!CK6</f>
        <v>128</v>
      </c>
      <c r="N14">
        <f>'Raw_Data_pt1.1'!CL6</f>
        <v>130</v>
      </c>
      <c r="O14">
        <f>'Raw_Data_pt1.1'!CM6</f>
        <v>128</v>
      </c>
      <c r="P14" s="73">
        <f>'Raw_Data_pt1.1'!CN6</f>
        <v>497</v>
      </c>
    </row>
    <row r="15" spans="1:16">
      <c r="A15" s="74"/>
      <c r="B15" s="57">
        <v>0</v>
      </c>
      <c r="C15">
        <v>3</v>
      </c>
      <c r="D15" s="55" t="s">
        <v>140</v>
      </c>
      <c r="E15" s="55">
        <v>4</v>
      </c>
      <c r="F15">
        <f>'Raw_Data_pt1.1'!AV7</f>
        <v>30</v>
      </c>
      <c r="G15">
        <f>'Raw_Data_pt1.1'!AW7</f>
        <v>143</v>
      </c>
      <c r="H15">
        <f>'Raw_Data_pt1.1'!AX7</f>
        <v>153</v>
      </c>
      <c r="I15">
        <f>'Raw_Data_pt1.1'!AY7</f>
        <v>0.59</v>
      </c>
      <c r="J15" s="57">
        <f>'Raw_Data_pt1.1'!BB7</f>
        <v>47.2</v>
      </c>
      <c r="K15" s="55">
        <f>'Raw_Data_pt1.1'!BC7</f>
        <v>11.3</v>
      </c>
      <c r="L15">
        <f>'Raw_Data_pt1.1'!CJ7</f>
        <v>27</v>
      </c>
      <c r="M15">
        <f>'Raw_Data_pt1.1'!CK7</f>
        <v>128</v>
      </c>
      <c r="N15">
        <f>'Raw_Data_pt1.1'!CL7</f>
        <v>103</v>
      </c>
      <c r="O15">
        <f>'Raw_Data_pt1.1'!CM7</f>
        <v>128</v>
      </c>
      <c r="P15" s="73">
        <f>'Raw_Data_pt1.1'!CN7</f>
        <v>587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'Raw_Data_pt1.1'!AV8</f>
        <v>29</v>
      </c>
      <c r="G16" s="53">
        <f>'Raw_Data_pt1.1'!AW8</f>
        <v>144</v>
      </c>
      <c r="H16" s="53">
        <f>'Raw_Data_pt1.1'!AX8</f>
        <v>163</v>
      </c>
      <c r="I16" s="53">
        <f>'Raw_Data_pt1.1'!AY8</f>
        <v>0.58899999999999997</v>
      </c>
      <c r="J16" s="56">
        <f>'Raw_Data_pt1.1'!BB8</f>
        <v>47.5</v>
      </c>
      <c r="K16" s="54">
        <f>'Raw_Data_pt1.1'!BC8</f>
        <v>10.8</v>
      </c>
      <c r="L16" s="53">
        <f>'Raw_Data_pt1.1'!CJ8</f>
        <v>33</v>
      </c>
      <c r="M16" s="53">
        <f>'Raw_Data_pt1.1'!CK8</f>
        <v>128</v>
      </c>
      <c r="N16" s="53">
        <f>'Raw_Data_pt1.1'!CL8</f>
        <v>124</v>
      </c>
      <c r="O16" s="53">
        <f>'Raw_Data_pt1.1'!CM8</f>
        <v>128</v>
      </c>
      <c r="P16" s="71">
        <f>'Raw_Data_pt1.1'!CN8</f>
        <v>561</v>
      </c>
    </row>
    <row r="17" spans="1:16">
      <c r="A17" s="74">
        <v>45070</v>
      </c>
      <c r="B17" s="3">
        <v>1</v>
      </c>
      <c r="C17" s="1">
        <v>1</v>
      </c>
      <c r="D17" s="55" t="s">
        <v>140</v>
      </c>
      <c r="E17" s="55">
        <v>1</v>
      </c>
      <c r="F17" s="1">
        <v>34</v>
      </c>
      <c r="G17" s="1">
        <v>115</v>
      </c>
      <c r="H17" s="1">
        <v>137</v>
      </c>
      <c r="I17" s="1">
        <v>0.67176999999999998</v>
      </c>
      <c r="J17" s="3">
        <v>53.5</v>
      </c>
      <c r="K17" s="2">
        <v>8.1</v>
      </c>
      <c r="L17" s="1">
        <v>45</v>
      </c>
      <c r="M17" s="1">
        <v>128</v>
      </c>
      <c r="N17" s="1">
        <v>140</v>
      </c>
      <c r="O17" s="1">
        <v>128</v>
      </c>
      <c r="P17" s="63">
        <v>282</v>
      </c>
    </row>
    <row r="18" spans="1:16">
      <c r="A18" s="74">
        <f>A17</f>
        <v>45070</v>
      </c>
      <c r="B18" s="57">
        <f>B17</f>
        <v>1</v>
      </c>
      <c r="C18">
        <f>C17</f>
        <v>1</v>
      </c>
      <c r="D18" s="55" t="s">
        <v>236</v>
      </c>
      <c r="E18" s="55">
        <f>E17</f>
        <v>1</v>
      </c>
      <c r="F18" s="31">
        <f>(F19+F20)/2</f>
        <v>31.5</v>
      </c>
      <c r="G18" s="31">
        <f t="shared" ref="G18:P18" si="0">(G19+G20)/2</f>
        <v>129.5</v>
      </c>
      <c r="H18" s="31">
        <f t="shared" si="0"/>
        <v>137</v>
      </c>
      <c r="I18" s="45">
        <f t="shared" si="0"/>
        <v>0.62976999999999994</v>
      </c>
      <c r="J18" s="31">
        <f t="shared" si="0"/>
        <v>54.099999999999994</v>
      </c>
      <c r="K18" s="45">
        <f t="shared" si="0"/>
        <v>8.1</v>
      </c>
      <c r="L18" s="31">
        <f t="shared" si="0"/>
        <v>42.5</v>
      </c>
      <c r="M18" s="31">
        <f t="shared" si="0"/>
        <v>128</v>
      </c>
      <c r="N18" s="31">
        <f t="shared" si="0"/>
        <v>45</v>
      </c>
      <c r="O18" s="45">
        <f t="shared" si="0"/>
        <v>128</v>
      </c>
      <c r="P18" s="45">
        <f t="shared" si="0"/>
        <v>547</v>
      </c>
    </row>
    <row r="19" spans="1:16">
      <c r="A19" s="74">
        <v>45070</v>
      </c>
      <c r="B19" s="3">
        <v>1</v>
      </c>
      <c r="C19" s="1">
        <v>1</v>
      </c>
      <c r="D19" s="55" t="s">
        <v>141</v>
      </c>
      <c r="E19" s="55">
        <v>1</v>
      </c>
      <c r="F19" s="1">
        <v>35</v>
      </c>
      <c r="G19" s="1">
        <v>104</v>
      </c>
      <c r="H19" s="1">
        <v>137</v>
      </c>
      <c r="I19" s="1">
        <v>0.70377000000000001</v>
      </c>
      <c r="J19" s="3">
        <v>56.4</v>
      </c>
      <c r="K19" s="2">
        <v>8.1</v>
      </c>
      <c r="L19" s="1">
        <v>51</v>
      </c>
      <c r="M19" s="1">
        <v>128</v>
      </c>
      <c r="N19" s="1">
        <v>45</v>
      </c>
      <c r="O19" s="1">
        <v>128</v>
      </c>
      <c r="P19" s="63">
        <v>842</v>
      </c>
    </row>
    <row r="20" spans="1:16">
      <c r="A20" s="103">
        <v>45070</v>
      </c>
      <c r="B20" s="110">
        <v>1</v>
      </c>
      <c r="C20" s="111">
        <v>1</v>
      </c>
      <c r="D20" s="81" t="s">
        <v>142</v>
      </c>
      <c r="E20" s="81">
        <v>1</v>
      </c>
      <c r="F20" s="111">
        <v>28</v>
      </c>
      <c r="G20" s="111">
        <v>155</v>
      </c>
      <c r="H20" s="111">
        <v>137</v>
      </c>
      <c r="I20" s="111">
        <v>0.55576999999999999</v>
      </c>
      <c r="J20" s="110">
        <v>51.8</v>
      </c>
      <c r="K20" s="112">
        <v>8.1</v>
      </c>
      <c r="L20" s="111">
        <v>34</v>
      </c>
      <c r="M20" s="111">
        <v>128</v>
      </c>
      <c r="N20" s="111">
        <v>45</v>
      </c>
      <c r="O20" s="111">
        <v>128</v>
      </c>
      <c r="P20" s="116">
        <v>252</v>
      </c>
    </row>
    <row r="21" spans="1:16">
      <c r="A21" s="74">
        <v>45070</v>
      </c>
      <c r="B21" s="3">
        <v>1</v>
      </c>
      <c r="C21" s="1">
        <v>1</v>
      </c>
      <c r="D21" s="55" t="s">
        <v>140</v>
      </c>
      <c r="E21" s="55">
        <v>2</v>
      </c>
      <c r="F21" s="1">
        <v>31</v>
      </c>
      <c r="G21" s="1">
        <v>136</v>
      </c>
      <c r="H21" s="1">
        <v>144</v>
      </c>
      <c r="I21" s="1">
        <v>0.61129999999999995</v>
      </c>
      <c r="J21" s="3">
        <v>54.4</v>
      </c>
      <c r="K21" s="2">
        <v>8.3000000000000007</v>
      </c>
      <c r="L21" s="1">
        <v>31</v>
      </c>
      <c r="M21" s="1">
        <v>128</v>
      </c>
      <c r="N21" s="1">
        <v>146</v>
      </c>
      <c r="O21" s="1">
        <v>128</v>
      </c>
      <c r="P21" s="63">
        <v>307</v>
      </c>
    </row>
    <row r="22" spans="1:16">
      <c r="A22" s="74">
        <f>A21</f>
        <v>45070</v>
      </c>
      <c r="B22" s="57">
        <f>B21</f>
        <v>1</v>
      </c>
      <c r="C22">
        <f>C21</f>
        <v>1</v>
      </c>
      <c r="D22" s="55" t="s">
        <v>236</v>
      </c>
      <c r="E22" s="55">
        <f>E21</f>
        <v>2</v>
      </c>
      <c r="F22" s="31">
        <f>(F23+F24)/2</f>
        <v>30.5</v>
      </c>
      <c r="G22" s="31">
        <f t="shared" ref="G22:P22" si="1">(G23+G24)/2</f>
        <v>135.5</v>
      </c>
      <c r="H22" s="31">
        <f t="shared" si="1"/>
        <v>144</v>
      </c>
      <c r="I22" s="45">
        <f t="shared" si="1"/>
        <v>0.61380000000000001</v>
      </c>
      <c r="J22" s="31">
        <f t="shared" si="1"/>
        <v>53.8</v>
      </c>
      <c r="K22" s="45">
        <f t="shared" si="1"/>
        <v>8.3000000000000007</v>
      </c>
      <c r="L22" s="31">
        <f t="shared" si="1"/>
        <v>36</v>
      </c>
      <c r="M22" s="31">
        <f t="shared" si="1"/>
        <v>128</v>
      </c>
      <c r="N22" s="31">
        <f t="shared" si="1"/>
        <v>31</v>
      </c>
      <c r="O22" s="45">
        <f t="shared" si="1"/>
        <v>128</v>
      </c>
      <c r="P22" s="45">
        <f t="shared" si="1"/>
        <v>617</v>
      </c>
    </row>
    <row r="23" spans="1:16">
      <c r="A23" s="74">
        <v>45070</v>
      </c>
      <c r="B23" s="3">
        <v>1</v>
      </c>
      <c r="C23" s="1">
        <v>1</v>
      </c>
      <c r="D23" s="55" t="s">
        <v>141</v>
      </c>
      <c r="E23" s="55">
        <v>2</v>
      </c>
      <c r="F23" s="1">
        <v>33</v>
      </c>
      <c r="G23" s="1">
        <v>119</v>
      </c>
      <c r="H23" s="1">
        <v>144</v>
      </c>
      <c r="I23" s="1">
        <v>0.6613</v>
      </c>
      <c r="J23" s="3">
        <v>56.4</v>
      </c>
      <c r="K23" s="2">
        <v>8.3000000000000007</v>
      </c>
      <c r="L23" s="1">
        <v>46</v>
      </c>
      <c r="M23" s="1">
        <v>128</v>
      </c>
      <c r="N23" s="1">
        <v>31</v>
      </c>
      <c r="O23" s="1">
        <v>128</v>
      </c>
      <c r="P23" s="63">
        <v>947</v>
      </c>
    </row>
    <row r="24" spans="1:16">
      <c r="A24" s="103">
        <v>45070</v>
      </c>
      <c r="B24" s="110">
        <v>1</v>
      </c>
      <c r="C24" s="111">
        <v>1</v>
      </c>
      <c r="D24" s="81" t="s">
        <v>142</v>
      </c>
      <c r="E24" s="81">
        <v>2</v>
      </c>
      <c r="F24" s="111">
        <v>28</v>
      </c>
      <c r="G24" s="111">
        <v>152</v>
      </c>
      <c r="H24" s="111">
        <v>144</v>
      </c>
      <c r="I24" s="111">
        <v>0.56630000000000003</v>
      </c>
      <c r="J24" s="110">
        <v>51.2</v>
      </c>
      <c r="K24" s="112">
        <v>8.3000000000000007</v>
      </c>
      <c r="L24" s="111">
        <v>26</v>
      </c>
      <c r="M24" s="111">
        <v>128</v>
      </c>
      <c r="N24" s="111">
        <v>31</v>
      </c>
      <c r="O24" s="111">
        <v>128</v>
      </c>
      <c r="P24" s="116">
        <v>287</v>
      </c>
    </row>
    <row r="25" spans="1:16">
      <c r="A25" s="74">
        <v>45070</v>
      </c>
      <c r="B25" s="3">
        <v>1</v>
      </c>
      <c r="C25" s="1">
        <v>1</v>
      </c>
      <c r="D25" s="55" t="s">
        <v>140</v>
      </c>
      <c r="E25" s="55">
        <v>3</v>
      </c>
      <c r="F25" s="1">
        <v>30</v>
      </c>
      <c r="G25" s="1">
        <v>142</v>
      </c>
      <c r="H25" s="1">
        <v>178</v>
      </c>
      <c r="I25" s="1">
        <v>0.59433999999999998</v>
      </c>
      <c r="J25" s="3">
        <v>53</v>
      </c>
      <c r="K25" s="2">
        <v>8.6</v>
      </c>
      <c r="L25" s="1">
        <v>38</v>
      </c>
      <c r="M25" s="1">
        <v>128</v>
      </c>
      <c r="N25" s="1">
        <v>119</v>
      </c>
      <c r="O25" s="1">
        <v>128</v>
      </c>
      <c r="P25" s="63">
        <v>383</v>
      </c>
    </row>
    <row r="26" spans="1:16">
      <c r="A26" s="74">
        <f>A25</f>
        <v>45070</v>
      </c>
      <c r="B26" s="57">
        <f>B25</f>
        <v>1</v>
      </c>
      <c r="C26">
        <f>C25</f>
        <v>1</v>
      </c>
      <c r="D26" s="55" t="s">
        <v>236</v>
      </c>
      <c r="E26" s="55">
        <f>E25</f>
        <v>3</v>
      </c>
      <c r="F26" s="31">
        <f>(F27+F28)/2</f>
        <v>29.5</v>
      </c>
      <c r="G26" s="31">
        <f t="shared" ref="G26:P26" si="2">(G27+G28)/2</f>
        <v>145.5</v>
      </c>
      <c r="H26" s="31">
        <f t="shared" si="2"/>
        <v>178</v>
      </c>
      <c r="I26" s="45">
        <f t="shared" si="2"/>
        <v>0.58434000000000008</v>
      </c>
      <c r="J26" s="31">
        <f t="shared" si="2"/>
        <v>53.55</v>
      </c>
      <c r="K26" s="45">
        <f t="shared" si="2"/>
        <v>8.6</v>
      </c>
      <c r="L26" s="31">
        <f t="shared" si="2"/>
        <v>38</v>
      </c>
      <c r="M26" s="31">
        <f t="shared" si="2"/>
        <v>128</v>
      </c>
      <c r="N26" s="31">
        <f t="shared" si="2"/>
        <v>38</v>
      </c>
      <c r="O26" s="45">
        <f t="shared" si="2"/>
        <v>128</v>
      </c>
      <c r="P26" s="45">
        <f t="shared" si="2"/>
        <v>578</v>
      </c>
    </row>
    <row r="27" spans="1:16">
      <c r="A27" s="74">
        <v>45070</v>
      </c>
      <c r="B27" s="3">
        <v>1</v>
      </c>
      <c r="C27" s="1">
        <v>1</v>
      </c>
      <c r="D27" s="55" t="s">
        <v>141</v>
      </c>
      <c r="E27" s="55">
        <v>3</v>
      </c>
      <c r="F27" s="1">
        <v>31</v>
      </c>
      <c r="G27" s="1">
        <v>135</v>
      </c>
      <c r="H27" s="1">
        <v>178</v>
      </c>
      <c r="I27" s="1">
        <v>0.61434</v>
      </c>
      <c r="J27" s="3">
        <v>56.4</v>
      </c>
      <c r="K27" s="2">
        <v>8.6</v>
      </c>
      <c r="L27" s="1">
        <v>48</v>
      </c>
      <c r="M27" s="1">
        <v>128</v>
      </c>
      <c r="N27" s="1">
        <v>38</v>
      </c>
      <c r="O27" s="1">
        <v>128</v>
      </c>
      <c r="P27" s="63">
        <v>803</v>
      </c>
    </row>
    <row r="28" spans="1:16">
      <c r="A28" s="103">
        <v>45070</v>
      </c>
      <c r="B28" s="110">
        <v>1</v>
      </c>
      <c r="C28" s="111">
        <v>1</v>
      </c>
      <c r="D28" s="81" t="s">
        <v>142</v>
      </c>
      <c r="E28" s="81">
        <v>3</v>
      </c>
      <c r="F28" s="111">
        <v>28</v>
      </c>
      <c r="G28" s="111">
        <v>156</v>
      </c>
      <c r="H28" s="111">
        <v>178</v>
      </c>
      <c r="I28" s="111">
        <v>0.55434000000000005</v>
      </c>
      <c r="J28" s="110">
        <v>50.7</v>
      </c>
      <c r="K28" s="112">
        <v>8.6</v>
      </c>
      <c r="L28" s="111">
        <v>28</v>
      </c>
      <c r="M28" s="111">
        <v>128</v>
      </c>
      <c r="N28" s="111">
        <v>38</v>
      </c>
      <c r="O28" s="111">
        <v>128</v>
      </c>
      <c r="P28" s="116">
        <v>353</v>
      </c>
    </row>
    <row r="29" spans="1:16">
      <c r="A29" s="74">
        <v>45070</v>
      </c>
      <c r="B29" s="3">
        <v>1</v>
      </c>
      <c r="C29" s="1">
        <v>1</v>
      </c>
      <c r="D29" s="55" t="s">
        <v>140</v>
      </c>
      <c r="E29" s="55">
        <v>4</v>
      </c>
      <c r="F29" s="1">
        <v>30</v>
      </c>
      <c r="G29" s="1">
        <v>140</v>
      </c>
      <c r="H29" s="1">
        <v>161</v>
      </c>
      <c r="I29" s="1">
        <v>0.59913000000000005</v>
      </c>
      <c r="J29" s="3">
        <v>55.8</v>
      </c>
      <c r="K29" s="2">
        <v>8.1</v>
      </c>
      <c r="L29" s="1">
        <v>29</v>
      </c>
      <c r="M29" s="1">
        <v>128</v>
      </c>
      <c r="N29" s="1">
        <v>109</v>
      </c>
      <c r="O29" s="1">
        <v>128</v>
      </c>
      <c r="P29" s="63">
        <v>332</v>
      </c>
    </row>
    <row r="30" spans="1:16">
      <c r="A30" s="74">
        <f>A29</f>
        <v>45070</v>
      </c>
      <c r="B30" s="57">
        <f>B29</f>
        <v>1</v>
      </c>
      <c r="C30">
        <f>C29</f>
        <v>1</v>
      </c>
      <c r="D30" s="55" t="s">
        <v>236</v>
      </c>
      <c r="E30" s="55">
        <f>E29</f>
        <v>4</v>
      </c>
      <c r="F30" s="31">
        <f>(F31+F32)/2</f>
        <v>30.5</v>
      </c>
      <c r="G30" s="31">
        <f t="shared" ref="G30:P30" si="3">(G31+G32)/2</f>
        <v>136.5</v>
      </c>
      <c r="H30" s="31">
        <f t="shared" si="3"/>
        <v>161</v>
      </c>
      <c r="I30" s="45">
        <f t="shared" si="3"/>
        <v>0.61112999999999995</v>
      </c>
      <c r="J30" s="31">
        <f t="shared" si="3"/>
        <v>55.55</v>
      </c>
      <c r="K30" s="45">
        <f t="shared" si="3"/>
        <v>8.1</v>
      </c>
      <c r="L30" s="31">
        <f t="shared" si="3"/>
        <v>36</v>
      </c>
      <c r="M30" s="31">
        <f t="shared" si="3"/>
        <v>128</v>
      </c>
      <c r="N30" s="31">
        <f t="shared" si="3"/>
        <v>29</v>
      </c>
      <c r="O30" s="45">
        <f t="shared" si="3"/>
        <v>128</v>
      </c>
      <c r="P30" s="45">
        <f t="shared" si="3"/>
        <v>482</v>
      </c>
    </row>
    <row r="31" spans="1:16">
      <c r="A31" s="74">
        <v>45070</v>
      </c>
      <c r="B31" s="3">
        <v>1</v>
      </c>
      <c r="C31" s="1">
        <v>1</v>
      </c>
      <c r="D31" s="55" t="s">
        <v>141</v>
      </c>
      <c r="E31" s="55">
        <v>4</v>
      </c>
      <c r="F31" s="1">
        <v>33</v>
      </c>
      <c r="G31" s="1">
        <v>121</v>
      </c>
      <c r="H31" s="1">
        <v>161</v>
      </c>
      <c r="I31" s="1">
        <v>0.65512999999999999</v>
      </c>
      <c r="J31" s="3">
        <v>58.4</v>
      </c>
      <c r="K31" s="2">
        <v>8.1</v>
      </c>
      <c r="L31" s="1">
        <v>49</v>
      </c>
      <c r="M31" s="1">
        <v>128</v>
      </c>
      <c r="N31" s="1">
        <v>29</v>
      </c>
      <c r="O31" s="1">
        <v>128</v>
      </c>
      <c r="P31" s="63">
        <v>672</v>
      </c>
    </row>
    <row r="32" spans="1:16">
      <c r="A32" s="103">
        <v>45070</v>
      </c>
      <c r="B32" s="110">
        <v>1</v>
      </c>
      <c r="C32" s="111">
        <v>1</v>
      </c>
      <c r="D32" s="81" t="s">
        <v>142</v>
      </c>
      <c r="E32" s="81">
        <v>4</v>
      </c>
      <c r="F32" s="111">
        <v>28</v>
      </c>
      <c r="G32" s="111">
        <v>152</v>
      </c>
      <c r="H32" s="111">
        <v>161</v>
      </c>
      <c r="I32" s="111">
        <v>0.56713000000000002</v>
      </c>
      <c r="J32" s="110">
        <v>52.7</v>
      </c>
      <c r="K32" s="112">
        <v>8.1</v>
      </c>
      <c r="L32" s="111">
        <v>23</v>
      </c>
      <c r="M32" s="111">
        <v>128</v>
      </c>
      <c r="N32" s="111">
        <v>29</v>
      </c>
      <c r="O32" s="111">
        <v>128</v>
      </c>
      <c r="P32" s="116">
        <v>292</v>
      </c>
    </row>
    <row r="33" spans="1:16">
      <c r="A33" s="74">
        <v>45070</v>
      </c>
      <c r="B33" s="3">
        <v>1</v>
      </c>
      <c r="C33" s="1">
        <v>1</v>
      </c>
      <c r="D33" s="55" t="s">
        <v>140</v>
      </c>
      <c r="E33" s="55">
        <v>5</v>
      </c>
      <c r="F33" s="1">
        <v>30</v>
      </c>
      <c r="G33" s="1">
        <v>142</v>
      </c>
      <c r="H33" s="1">
        <v>159</v>
      </c>
      <c r="I33" s="1">
        <v>0.59509999999999996</v>
      </c>
      <c r="J33" s="3">
        <v>53</v>
      </c>
      <c r="K33" s="2">
        <v>9.9</v>
      </c>
      <c r="L33" s="1">
        <v>31</v>
      </c>
      <c r="M33" s="1">
        <v>128</v>
      </c>
      <c r="N33" s="1">
        <v>131</v>
      </c>
      <c r="O33" s="1">
        <v>128</v>
      </c>
      <c r="P33" s="63">
        <v>407</v>
      </c>
    </row>
    <row r="34" spans="1:16">
      <c r="A34" s="74">
        <f>A33</f>
        <v>45070</v>
      </c>
      <c r="B34" s="57">
        <f>B33</f>
        <v>1</v>
      </c>
      <c r="C34">
        <f>C33</f>
        <v>1</v>
      </c>
      <c r="D34" s="55" t="s">
        <v>236</v>
      </c>
      <c r="E34" s="55">
        <f>E33</f>
        <v>5</v>
      </c>
      <c r="F34" s="31">
        <f>(F35+F36)/2</f>
        <v>29</v>
      </c>
      <c r="G34" s="31">
        <f t="shared" ref="G34:P34" si="4">(G35+G36)/2</f>
        <v>149</v>
      </c>
      <c r="H34" s="31">
        <f t="shared" si="4"/>
        <v>159</v>
      </c>
      <c r="I34" s="45">
        <f t="shared" si="4"/>
        <v>0.57509999999999994</v>
      </c>
      <c r="J34" s="31">
        <f t="shared" si="4"/>
        <v>54.400000000000006</v>
      </c>
      <c r="K34" s="45">
        <f t="shared" si="4"/>
        <v>9.9</v>
      </c>
      <c r="L34" s="31">
        <f t="shared" si="4"/>
        <v>38.5</v>
      </c>
      <c r="M34" s="31">
        <f t="shared" si="4"/>
        <v>128</v>
      </c>
      <c r="N34" s="31">
        <f t="shared" si="4"/>
        <v>31</v>
      </c>
      <c r="O34" s="45">
        <f t="shared" si="4"/>
        <v>128</v>
      </c>
      <c r="P34" s="45">
        <f t="shared" si="4"/>
        <v>502</v>
      </c>
    </row>
    <row r="35" spans="1:16">
      <c r="A35" s="74">
        <v>45070</v>
      </c>
      <c r="B35" s="3">
        <v>1</v>
      </c>
      <c r="C35" s="1">
        <v>1</v>
      </c>
      <c r="D35" s="55" t="s">
        <v>141</v>
      </c>
      <c r="E35" s="55">
        <v>5</v>
      </c>
      <c r="F35" s="1">
        <v>32</v>
      </c>
      <c r="G35" s="1">
        <v>128</v>
      </c>
      <c r="H35" s="1">
        <v>159</v>
      </c>
      <c r="I35" s="1">
        <v>0.6351</v>
      </c>
      <c r="J35" s="3">
        <v>56.7</v>
      </c>
      <c r="K35" s="2">
        <v>9.9</v>
      </c>
      <c r="L35" s="1">
        <v>51</v>
      </c>
      <c r="M35" s="1">
        <v>128</v>
      </c>
      <c r="N35" s="1">
        <v>31</v>
      </c>
      <c r="O35" s="1">
        <v>128</v>
      </c>
      <c r="P35" s="63">
        <v>667</v>
      </c>
    </row>
    <row r="36" spans="1:16">
      <c r="A36" s="77">
        <v>45070</v>
      </c>
      <c r="B36" s="6">
        <v>1</v>
      </c>
      <c r="C36" s="5">
        <v>1</v>
      </c>
      <c r="D36" s="54" t="s">
        <v>142</v>
      </c>
      <c r="E36" s="54">
        <v>5</v>
      </c>
      <c r="F36" s="5">
        <v>26</v>
      </c>
      <c r="G36" s="5">
        <v>170</v>
      </c>
      <c r="H36" s="5">
        <v>159</v>
      </c>
      <c r="I36" s="5">
        <v>0.5151</v>
      </c>
      <c r="J36" s="6">
        <v>52.1</v>
      </c>
      <c r="K36" s="4">
        <v>9.9</v>
      </c>
      <c r="L36" s="5">
        <v>26</v>
      </c>
      <c r="M36" s="5">
        <v>128</v>
      </c>
      <c r="N36" s="5">
        <v>31</v>
      </c>
      <c r="O36" s="5">
        <v>128</v>
      </c>
      <c r="P36" s="70">
        <v>337</v>
      </c>
    </row>
    <row r="37" spans="1:16">
      <c r="A37" s="74">
        <v>45070</v>
      </c>
      <c r="B37" s="3">
        <v>1</v>
      </c>
      <c r="C37" s="1">
        <v>2</v>
      </c>
      <c r="D37" s="55" t="s">
        <v>140</v>
      </c>
      <c r="E37" s="55">
        <v>1</v>
      </c>
      <c r="F37" s="1">
        <v>34</v>
      </c>
      <c r="G37" s="1">
        <v>115</v>
      </c>
      <c r="H37" s="1">
        <v>62</v>
      </c>
      <c r="I37" s="1">
        <v>0.67213000000000001</v>
      </c>
      <c r="J37" s="3">
        <v>52.7</v>
      </c>
      <c r="K37" s="2">
        <v>9.4</v>
      </c>
      <c r="L37" s="1">
        <v>45</v>
      </c>
      <c r="M37" s="1">
        <v>128</v>
      </c>
      <c r="N37" s="1">
        <v>140</v>
      </c>
      <c r="O37" s="1">
        <v>128</v>
      </c>
      <c r="P37" s="63">
        <v>282</v>
      </c>
    </row>
    <row r="38" spans="1:16">
      <c r="A38" s="74">
        <f>A37</f>
        <v>45070</v>
      </c>
      <c r="B38" s="57">
        <f>B37</f>
        <v>1</v>
      </c>
      <c r="C38">
        <f>C37</f>
        <v>2</v>
      </c>
      <c r="D38" s="55" t="s">
        <v>236</v>
      </c>
      <c r="E38" s="55">
        <f>E37</f>
        <v>1</v>
      </c>
      <c r="F38" s="31">
        <f>(F39+F40)/2</f>
        <v>33</v>
      </c>
      <c r="G38" s="31">
        <f t="shared" ref="G38:P38" si="5">(G39+G40)/2</f>
        <v>118</v>
      </c>
      <c r="H38" s="31">
        <f t="shared" si="5"/>
        <v>62</v>
      </c>
      <c r="I38" s="45">
        <f t="shared" si="5"/>
        <v>0.66413</v>
      </c>
      <c r="J38" s="31">
        <f t="shared" si="5"/>
        <v>54.55</v>
      </c>
      <c r="K38" s="45">
        <f t="shared" si="5"/>
        <v>9.4</v>
      </c>
      <c r="L38" s="31">
        <f t="shared" si="5"/>
        <v>42.5</v>
      </c>
      <c r="M38" s="31">
        <f t="shared" si="5"/>
        <v>128</v>
      </c>
      <c r="N38" s="31">
        <f t="shared" si="5"/>
        <v>45</v>
      </c>
      <c r="O38" s="45">
        <f t="shared" si="5"/>
        <v>128</v>
      </c>
      <c r="P38" s="45">
        <f t="shared" si="5"/>
        <v>562</v>
      </c>
    </row>
    <row r="39" spans="1:16">
      <c r="A39" s="74">
        <v>45070</v>
      </c>
      <c r="B39" s="3">
        <v>1</v>
      </c>
      <c r="C39" s="1">
        <v>2</v>
      </c>
      <c r="D39" s="55" t="s">
        <v>141</v>
      </c>
      <c r="E39" s="55">
        <v>1</v>
      </c>
      <c r="F39" s="1">
        <v>35</v>
      </c>
      <c r="G39" s="1">
        <v>103</v>
      </c>
      <c r="H39" s="1">
        <v>62</v>
      </c>
      <c r="I39" s="1">
        <v>0.70713000000000004</v>
      </c>
      <c r="J39" s="3">
        <v>57.3</v>
      </c>
      <c r="K39" s="2">
        <v>9.4</v>
      </c>
      <c r="L39" s="1">
        <v>55</v>
      </c>
      <c r="M39" s="1">
        <v>128</v>
      </c>
      <c r="N39" s="1">
        <v>45</v>
      </c>
      <c r="O39" s="1">
        <v>128</v>
      </c>
      <c r="P39" s="63">
        <v>882</v>
      </c>
    </row>
    <row r="40" spans="1:16">
      <c r="A40" s="103">
        <v>45070</v>
      </c>
      <c r="B40" s="110">
        <v>1</v>
      </c>
      <c r="C40" s="111">
        <v>2</v>
      </c>
      <c r="D40" s="81" t="s">
        <v>142</v>
      </c>
      <c r="E40" s="81">
        <v>1</v>
      </c>
      <c r="F40" s="111">
        <v>31</v>
      </c>
      <c r="G40" s="111">
        <v>133</v>
      </c>
      <c r="H40" s="111">
        <v>62</v>
      </c>
      <c r="I40" s="111">
        <v>0.62112999999999996</v>
      </c>
      <c r="J40" s="110">
        <v>51.8</v>
      </c>
      <c r="K40" s="112">
        <v>9.4</v>
      </c>
      <c r="L40" s="111">
        <v>30</v>
      </c>
      <c r="M40" s="111">
        <v>128</v>
      </c>
      <c r="N40" s="111">
        <v>45</v>
      </c>
      <c r="O40" s="111">
        <v>128</v>
      </c>
      <c r="P40" s="116">
        <v>242</v>
      </c>
    </row>
    <row r="41" spans="1:16">
      <c r="A41" s="74">
        <v>45070</v>
      </c>
      <c r="B41" s="3">
        <v>1</v>
      </c>
      <c r="C41" s="1">
        <v>2</v>
      </c>
      <c r="D41" s="55" t="s">
        <v>140</v>
      </c>
      <c r="E41" s="55">
        <v>2</v>
      </c>
      <c r="F41" s="1">
        <v>31</v>
      </c>
      <c r="G41" s="1">
        <v>133</v>
      </c>
      <c r="H41" s="1">
        <v>178</v>
      </c>
      <c r="I41" s="1">
        <v>0.61943000000000004</v>
      </c>
      <c r="J41" s="3">
        <v>54.4</v>
      </c>
      <c r="K41" s="2">
        <v>9.1999999999999993</v>
      </c>
      <c r="L41" s="1">
        <v>41</v>
      </c>
      <c r="M41" s="1">
        <v>128</v>
      </c>
      <c r="N41" s="1">
        <v>146</v>
      </c>
      <c r="O41" s="1">
        <v>128</v>
      </c>
      <c r="P41" s="63">
        <v>367</v>
      </c>
    </row>
    <row r="42" spans="1:16">
      <c r="A42" s="74">
        <f>A41</f>
        <v>45070</v>
      </c>
      <c r="B42" s="57">
        <f>B41</f>
        <v>1</v>
      </c>
      <c r="C42">
        <f>C41</f>
        <v>2</v>
      </c>
      <c r="D42" s="55" t="s">
        <v>236</v>
      </c>
      <c r="E42" s="55">
        <f>E41</f>
        <v>2</v>
      </c>
      <c r="F42" s="31">
        <f>(F43+F44)/2</f>
        <v>30</v>
      </c>
      <c r="G42" s="31">
        <f t="shared" ref="G42:P42" si="6">(G43+G44)/2</f>
        <v>139.5</v>
      </c>
      <c r="H42" s="31">
        <f t="shared" si="6"/>
        <v>178</v>
      </c>
      <c r="I42" s="45">
        <f t="shared" si="6"/>
        <v>0.60193000000000008</v>
      </c>
      <c r="J42" s="31">
        <f t="shared" si="6"/>
        <v>55.25</v>
      </c>
      <c r="K42" s="45">
        <f t="shared" si="6"/>
        <v>9.1999999999999993</v>
      </c>
      <c r="L42" s="31">
        <f t="shared" si="6"/>
        <v>41.5</v>
      </c>
      <c r="M42" s="31">
        <f t="shared" si="6"/>
        <v>128</v>
      </c>
      <c r="N42" s="31">
        <f t="shared" si="6"/>
        <v>41</v>
      </c>
      <c r="O42" s="45">
        <f t="shared" si="6"/>
        <v>128</v>
      </c>
      <c r="P42" s="45">
        <f t="shared" si="6"/>
        <v>547</v>
      </c>
    </row>
    <row r="43" spans="1:16">
      <c r="A43" s="74">
        <v>45070</v>
      </c>
      <c r="B43" s="3">
        <v>1</v>
      </c>
      <c r="C43" s="1">
        <v>2</v>
      </c>
      <c r="D43" s="55" t="s">
        <v>141</v>
      </c>
      <c r="E43" s="55">
        <v>2</v>
      </c>
      <c r="F43" s="1">
        <v>32</v>
      </c>
      <c r="G43" s="1">
        <v>127</v>
      </c>
      <c r="H43" s="1">
        <v>178</v>
      </c>
      <c r="I43" s="1">
        <v>0.63743000000000005</v>
      </c>
      <c r="J43" s="3">
        <v>57.8</v>
      </c>
      <c r="K43" s="2">
        <v>9.1999999999999993</v>
      </c>
      <c r="L43" s="1">
        <v>50</v>
      </c>
      <c r="M43" s="1">
        <v>128</v>
      </c>
      <c r="N43" s="1">
        <v>41</v>
      </c>
      <c r="O43" s="1">
        <v>128</v>
      </c>
      <c r="P43" s="63">
        <v>787</v>
      </c>
    </row>
    <row r="44" spans="1:16">
      <c r="A44" s="103">
        <v>45070</v>
      </c>
      <c r="B44" s="110">
        <v>1</v>
      </c>
      <c r="C44" s="111">
        <v>2</v>
      </c>
      <c r="D44" s="81" t="s">
        <v>142</v>
      </c>
      <c r="E44" s="81">
        <v>2</v>
      </c>
      <c r="F44" s="111">
        <v>28</v>
      </c>
      <c r="G44" s="111">
        <v>152</v>
      </c>
      <c r="H44" s="111">
        <v>178</v>
      </c>
      <c r="I44" s="111">
        <v>0.56642999999999999</v>
      </c>
      <c r="J44" s="110">
        <v>52.7</v>
      </c>
      <c r="K44" s="112">
        <v>9.1999999999999993</v>
      </c>
      <c r="L44" s="111">
        <v>33</v>
      </c>
      <c r="M44" s="111">
        <v>128</v>
      </c>
      <c r="N44" s="111">
        <v>41</v>
      </c>
      <c r="O44" s="111">
        <v>128</v>
      </c>
      <c r="P44" s="116">
        <v>307</v>
      </c>
    </row>
    <row r="45" spans="1:16">
      <c r="A45" s="74">
        <v>45070</v>
      </c>
      <c r="B45" s="3">
        <v>1</v>
      </c>
      <c r="C45" s="1">
        <v>2</v>
      </c>
      <c r="D45" s="55" t="s">
        <v>140</v>
      </c>
      <c r="E45" s="55">
        <v>3</v>
      </c>
      <c r="F45" s="1">
        <v>30</v>
      </c>
      <c r="G45" s="1">
        <v>139</v>
      </c>
      <c r="H45" s="1">
        <v>174</v>
      </c>
      <c r="I45" s="1">
        <v>0.60196000000000005</v>
      </c>
      <c r="J45" s="3">
        <v>53</v>
      </c>
      <c r="K45" s="2">
        <v>7.9</v>
      </c>
      <c r="L45" s="1">
        <v>39</v>
      </c>
      <c r="M45" s="1">
        <v>128</v>
      </c>
      <c r="N45" s="1">
        <v>119</v>
      </c>
      <c r="O45" s="1">
        <v>128</v>
      </c>
      <c r="P45" s="63">
        <v>407</v>
      </c>
    </row>
    <row r="46" spans="1:16">
      <c r="A46" s="74">
        <f>A45</f>
        <v>45070</v>
      </c>
      <c r="B46" s="57">
        <f>B45</f>
        <v>1</v>
      </c>
      <c r="C46">
        <f>C45</f>
        <v>2</v>
      </c>
      <c r="D46" s="55" t="s">
        <v>236</v>
      </c>
      <c r="E46" s="55">
        <f>E45</f>
        <v>3</v>
      </c>
      <c r="F46" s="31">
        <f>(F47+F48)/2</f>
        <v>30.5</v>
      </c>
      <c r="G46" s="31">
        <f t="shared" ref="G46:P46" si="7">(G47+G48)/2</f>
        <v>136.5</v>
      </c>
      <c r="H46" s="31">
        <f t="shared" si="7"/>
        <v>174</v>
      </c>
      <c r="I46" s="45">
        <f t="shared" si="7"/>
        <v>0.60946</v>
      </c>
      <c r="J46" s="31">
        <f t="shared" si="7"/>
        <v>54.8</v>
      </c>
      <c r="K46" s="45">
        <f t="shared" si="7"/>
        <v>7.9</v>
      </c>
      <c r="L46" s="31">
        <f t="shared" si="7"/>
        <v>45</v>
      </c>
      <c r="M46" s="31">
        <f t="shared" si="7"/>
        <v>128</v>
      </c>
      <c r="N46" s="31">
        <f t="shared" si="7"/>
        <v>39</v>
      </c>
      <c r="O46" s="45">
        <f t="shared" si="7"/>
        <v>128</v>
      </c>
      <c r="P46" s="45">
        <f t="shared" si="7"/>
        <v>562</v>
      </c>
    </row>
    <row r="47" spans="1:16">
      <c r="A47" s="74">
        <v>45070</v>
      </c>
      <c r="B47" s="3">
        <v>1</v>
      </c>
      <c r="C47" s="1">
        <v>2</v>
      </c>
      <c r="D47" s="55" t="s">
        <v>141</v>
      </c>
      <c r="E47" s="55">
        <v>3</v>
      </c>
      <c r="F47" s="1">
        <v>35</v>
      </c>
      <c r="G47" s="1">
        <v>104</v>
      </c>
      <c r="H47" s="1">
        <v>174</v>
      </c>
      <c r="I47" s="1">
        <v>0.70196000000000003</v>
      </c>
      <c r="J47" s="3">
        <v>57.8</v>
      </c>
      <c r="K47" s="2">
        <v>7.9</v>
      </c>
      <c r="L47" s="1">
        <v>59</v>
      </c>
      <c r="M47" s="1">
        <v>128</v>
      </c>
      <c r="N47" s="1">
        <v>39</v>
      </c>
      <c r="O47" s="1">
        <v>128</v>
      </c>
      <c r="P47" s="63">
        <v>807</v>
      </c>
    </row>
    <row r="48" spans="1:16">
      <c r="A48" s="103">
        <v>45070</v>
      </c>
      <c r="B48" s="110">
        <v>1</v>
      </c>
      <c r="C48" s="111">
        <v>2</v>
      </c>
      <c r="D48" s="81" t="s">
        <v>142</v>
      </c>
      <c r="E48" s="81">
        <v>3</v>
      </c>
      <c r="F48" s="111">
        <v>26</v>
      </c>
      <c r="G48" s="111">
        <v>169</v>
      </c>
      <c r="H48" s="111">
        <v>174</v>
      </c>
      <c r="I48" s="111">
        <v>0.51695999999999998</v>
      </c>
      <c r="J48" s="110">
        <v>51.8</v>
      </c>
      <c r="K48" s="112">
        <v>7.9</v>
      </c>
      <c r="L48" s="111">
        <v>31</v>
      </c>
      <c r="M48" s="111">
        <v>128</v>
      </c>
      <c r="N48" s="111">
        <v>39</v>
      </c>
      <c r="O48" s="111">
        <v>128</v>
      </c>
      <c r="P48" s="116">
        <v>317</v>
      </c>
    </row>
    <row r="49" spans="1:16">
      <c r="A49" s="74">
        <v>45070</v>
      </c>
      <c r="B49" s="3">
        <v>1</v>
      </c>
      <c r="C49" s="1">
        <v>2</v>
      </c>
      <c r="D49" s="55" t="s">
        <v>140</v>
      </c>
      <c r="E49" s="55">
        <v>4</v>
      </c>
      <c r="F49" s="1">
        <v>29</v>
      </c>
      <c r="G49" s="1">
        <v>147</v>
      </c>
      <c r="H49" s="1">
        <v>169</v>
      </c>
      <c r="I49" s="1">
        <v>0.57921</v>
      </c>
      <c r="J49" s="3">
        <v>53.5</v>
      </c>
      <c r="K49" s="2">
        <v>8.3000000000000007</v>
      </c>
      <c r="L49" s="1">
        <v>43</v>
      </c>
      <c r="M49" s="1">
        <v>128</v>
      </c>
      <c r="N49" s="1">
        <v>109</v>
      </c>
      <c r="O49" s="1">
        <v>128</v>
      </c>
      <c r="P49" s="63">
        <v>357</v>
      </c>
    </row>
    <row r="50" spans="1:16">
      <c r="A50" s="74">
        <f>A49</f>
        <v>45070</v>
      </c>
      <c r="B50" s="57">
        <f>B49</f>
        <v>1</v>
      </c>
      <c r="C50">
        <f>C49</f>
        <v>2</v>
      </c>
      <c r="D50" s="55" t="s">
        <v>236</v>
      </c>
      <c r="E50" s="55">
        <f>E49</f>
        <v>4</v>
      </c>
      <c r="F50" s="31">
        <f>(F51+F52)/2</f>
        <v>29</v>
      </c>
      <c r="G50" s="31">
        <f t="shared" ref="G50:P50" si="8">(G51+G52)/2</f>
        <v>145</v>
      </c>
      <c r="H50" s="31">
        <f t="shared" si="8"/>
        <v>169</v>
      </c>
      <c r="I50" s="45">
        <f t="shared" si="8"/>
        <v>0.58521000000000001</v>
      </c>
      <c r="J50" s="31">
        <f t="shared" si="8"/>
        <v>54.849999999999994</v>
      </c>
      <c r="K50" s="45">
        <f t="shared" si="8"/>
        <v>8.3000000000000007</v>
      </c>
      <c r="L50" s="31">
        <f t="shared" si="8"/>
        <v>40</v>
      </c>
      <c r="M50" s="31">
        <f t="shared" si="8"/>
        <v>128</v>
      </c>
      <c r="N50" s="31">
        <f t="shared" si="8"/>
        <v>43</v>
      </c>
      <c r="O50" s="45">
        <f t="shared" si="8"/>
        <v>128</v>
      </c>
      <c r="P50" s="45">
        <f t="shared" si="8"/>
        <v>502</v>
      </c>
    </row>
    <row r="51" spans="1:16">
      <c r="A51" s="74">
        <v>45070</v>
      </c>
      <c r="B51" s="3">
        <v>1</v>
      </c>
      <c r="C51" s="1">
        <v>2</v>
      </c>
      <c r="D51" s="55" t="s">
        <v>141</v>
      </c>
      <c r="E51" s="55">
        <v>4</v>
      </c>
      <c r="F51" s="1">
        <v>30</v>
      </c>
      <c r="G51" s="1">
        <v>137</v>
      </c>
      <c r="H51" s="1">
        <v>169</v>
      </c>
      <c r="I51" s="1">
        <v>0.60721000000000003</v>
      </c>
      <c r="J51" s="3">
        <v>57.3</v>
      </c>
      <c r="K51" s="2">
        <v>8.3000000000000007</v>
      </c>
      <c r="L51" s="1">
        <v>48</v>
      </c>
      <c r="M51" s="1">
        <v>128</v>
      </c>
      <c r="N51" s="1">
        <v>43</v>
      </c>
      <c r="O51" s="1">
        <v>128</v>
      </c>
      <c r="P51" s="63">
        <v>717</v>
      </c>
    </row>
    <row r="52" spans="1:16">
      <c r="A52" s="103">
        <v>45070</v>
      </c>
      <c r="B52" s="110">
        <v>1</v>
      </c>
      <c r="C52" s="111">
        <v>2</v>
      </c>
      <c r="D52" s="81" t="s">
        <v>142</v>
      </c>
      <c r="E52" s="81">
        <v>4</v>
      </c>
      <c r="F52" s="111">
        <v>28</v>
      </c>
      <c r="G52" s="111">
        <v>153</v>
      </c>
      <c r="H52" s="111">
        <v>169</v>
      </c>
      <c r="I52" s="111">
        <v>0.56320999999999999</v>
      </c>
      <c r="J52" s="110">
        <v>52.4</v>
      </c>
      <c r="K52" s="112">
        <v>8.3000000000000007</v>
      </c>
      <c r="L52" s="111">
        <v>32</v>
      </c>
      <c r="M52" s="111">
        <v>128</v>
      </c>
      <c r="N52" s="111">
        <v>43</v>
      </c>
      <c r="O52" s="111">
        <v>128</v>
      </c>
      <c r="P52" s="116">
        <v>287</v>
      </c>
    </row>
    <row r="53" spans="1:16">
      <c r="A53" s="74">
        <v>45070</v>
      </c>
      <c r="B53" s="3">
        <v>1</v>
      </c>
      <c r="C53" s="1">
        <v>2</v>
      </c>
      <c r="D53" s="55" t="s">
        <v>140</v>
      </c>
      <c r="E53" s="55">
        <v>5</v>
      </c>
      <c r="F53" s="1">
        <v>29</v>
      </c>
      <c r="G53" s="1">
        <v>148</v>
      </c>
      <c r="H53" s="1">
        <v>169</v>
      </c>
      <c r="I53" s="1">
        <v>0.57793000000000005</v>
      </c>
      <c r="J53" s="3">
        <v>54.1</v>
      </c>
      <c r="K53" s="2">
        <v>8.1</v>
      </c>
      <c r="L53" s="1">
        <v>36</v>
      </c>
      <c r="M53" s="1">
        <v>128</v>
      </c>
      <c r="N53" s="1">
        <v>131</v>
      </c>
      <c r="O53" s="1">
        <v>128</v>
      </c>
      <c r="P53" s="63">
        <v>382</v>
      </c>
    </row>
    <row r="54" spans="1:16">
      <c r="A54" s="74">
        <f>A53</f>
        <v>45070</v>
      </c>
      <c r="B54" s="57">
        <f>B53</f>
        <v>1</v>
      </c>
      <c r="C54">
        <f>C53</f>
        <v>2</v>
      </c>
      <c r="D54" s="55" t="s">
        <v>236</v>
      </c>
      <c r="E54" s="55">
        <f>E53</f>
        <v>5</v>
      </c>
      <c r="F54" s="31">
        <f>(F55+F56)/2</f>
        <v>29</v>
      </c>
      <c r="G54" s="31">
        <f t="shared" ref="G54:P54" si="9">(G55+G56)/2</f>
        <v>144.5</v>
      </c>
      <c r="H54" s="31">
        <f t="shared" si="9"/>
        <v>169</v>
      </c>
      <c r="I54" s="45">
        <f t="shared" si="9"/>
        <v>0.58692999999999995</v>
      </c>
      <c r="J54" s="31">
        <f t="shared" si="9"/>
        <v>54.5</v>
      </c>
      <c r="K54" s="45">
        <f t="shared" si="9"/>
        <v>8.1</v>
      </c>
      <c r="L54" s="31">
        <f t="shared" si="9"/>
        <v>38.5</v>
      </c>
      <c r="M54" s="31">
        <f t="shared" si="9"/>
        <v>128</v>
      </c>
      <c r="N54" s="31">
        <f t="shared" si="9"/>
        <v>36</v>
      </c>
      <c r="O54" s="45">
        <f t="shared" si="9"/>
        <v>128</v>
      </c>
      <c r="P54" s="45">
        <f t="shared" si="9"/>
        <v>547</v>
      </c>
    </row>
    <row r="55" spans="1:16">
      <c r="A55" s="74">
        <v>45070</v>
      </c>
      <c r="B55" s="3">
        <v>1</v>
      </c>
      <c r="C55" s="1">
        <v>2</v>
      </c>
      <c r="D55" s="55" t="s">
        <v>141</v>
      </c>
      <c r="E55" s="55">
        <v>5</v>
      </c>
      <c r="F55" s="1">
        <v>31</v>
      </c>
      <c r="G55" s="1">
        <v>131</v>
      </c>
      <c r="H55" s="1">
        <v>169</v>
      </c>
      <c r="I55" s="1">
        <v>0.62492999999999999</v>
      </c>
      <c r="J55" s="3">
        <v>57.5</v>
      </c>
      <c r="K55" s="2">
        <v>8.1</v>
      </c>
      <c r="L55" s="1">
        <v>56</v>
      </c>
      <c r="M55" s="1">
        <v>128</v>
      </c>
      <c r="N55" s="1">
        <v>36</v>
      </c>
      <c r="O55" s="1">
        <v>128</v>
      </c>
      <c r="P55" s="63">
        <v>792</v>
      </c>
    </row>
    <row r="56" spans="1:16">
      <c r="A56" s="77">
        <v>45070</v>
      </c>
      <c r="B56" s="6">
        <v>1</v>
      </c>
      <c r="C56" s="5">
        <v>2</v>
      </c>
      <c r="D56" s="54" t="s">
        <v>142</v>
      </c>
      <c r="E56" s="54">
        <v>5</v>
      </c>
      <c r="F56" s="5">
        <v>27</v>
      </c>
      <c r="G56" s="5">
        <v>158</v>
      </c>
      <c r="H56" s="5">
        <v>169</v>
      </c>
      <c r="I56" s="5">
        <v>0.54893000000000003</v>
      </c>
      <c r="J56" s="6">
        <v>51.5</v>
      </c>
      <c r="K56" s="4">
        <v>8.1</v>
      </c>
      <c r="L56" s="5">
        <v>21</v>
      </c>
      <c r="M56" s="5">
        <v>128</v>
      </c>
      <c r="N56" s="5">
        <v>36</v>
      </c>
      <c r="O56" s="5">
        <v>128</v>
      </c>
      <c r="P56" s="70">
        <v>302</v>
      </c>
    </row>
    <row r="57" spans="1:16">
      <c r="A57" s="74">
        <v>45078</v>
      </c>
      <c r="B57" s="3">
        <v>1</v>
      </c>
      <c r="C57" s="1">
        <v>3</v>
      </c>
      <c r="D57" s="55" t="s">
        <v>140</v>
      </c>
      <c r="E57" s="55">
        <v>1</v>
      </c>
      <c r="F57" s="1">
        <v>30</v>
      </c>
      <c r="G57" s="1">
        <v>139</v>
      </c>
      <c r="H57" s="1">
        <v>235</v>
      </c>
      <c r="I57" s="1">
        <v>0.60199999999999998</v>
      </c>
      <c r="J57" s="3">
        <v>55.5</v>
      </c>
      <c r="K57" s="2">
        <v>8.3000000000000007</v>
      </c>
      <c r="L57" s="1">
        <v>34</v>
      </c>
      <c r="M57" s="1">
        <v>128</v>
      </c>
      <c r="N57" s="1">
        <v>140</v>
      </c>
      <c r="O57" s="1">
        <v>128</v>
      </c>
      <c r="P57" s="63">
        <v>257</v>
      </c>
    </row>
    <row r="58" spans="1:16">
      <c r="A58" s="74">
        <f>A57</f>
        <v>45078</v>
      </c>
      <c r="B58" s="57">
        <f>B57</f>
        <v>1</v>
      </c>
      <c r="C58">
        <v>3</v>
      </c>
      <c r="D58" s="55" t="s">
        <v>236</v>
      </c>
      <c r="E58" s="55">
        <f>E57</f>
        <v>1</v>
      </c>
      <c r="F58" s="31">
        <f>(F59+F60)/2</f>
        <v>29.5</v>
      </c>
      <c r="G58" s="31">
        <f t="shared" ref="G58:P58" si="10">(G59+G60)/2</f>
        <v>143</v>
      </c>
      <c r="H58" s="31">
        <f t="shared" si="10"/>
        <v>235</v>
      </c>
      <c r="I58" s="45">
        <f t="shared" si="10"/>
        <v>0.59099999999999997</v>
      </c>
      <c r="J58" s="31">
        <f t="shared" si="10"/>
        <v>54.85</v>
      </c>
      <c r="K58" s="45">
        <f t="shared" si="10"/>
        <v>8.3000000000000007</v>
      </c>
      <c r="L58" s="31">
        <f t="shared" si="10"/>
        <v>35.5</v>
      </c>
      <c r="M58" s="31">
        <f t="shared" si="10"/>
        <v>128</v>
      </c>
      <c r="N58" s="31">
        <f t="shared" si="10"/>
        <v>34</v>
      </c>
      <c r="O58" s="45">
        <f t="shared" si="10"/>
        <v>128</v>
      </c>
      <c r="P58" s="45">
        <f t="shared" si="10"/>
        <v>627</v>
      </c>
    </row>
    <row r="59" spans="1:16">
      <c r="A59" s="74">
        <v>45078</v>
      </c>
      <c r="B59" s="3">
        <v>1</v>
      </c>
      <c r="C59" s="1">
        <v>3</v>
      </c>
      <c r="D59" s="55" t="s">
        <v>141</v>
      </c>
      <c r="E59" s="55">
        <v>1</v>
      </c>
      <c r="F59" s="1">
        <v>31</v>
      </c>
      <c r="G59" s="1">
        <v>130</v>
      </c>
      <c r="H59" s="1">
        <v>235</v>
      </c>
      <c r="I59" s="1">
        <v>0.628</v>
      </c>
      <c r="J59" s="3">
        <v>57</v>
      </c>
      <c r="K59" s="2">
        <v>8.3000000000000007</v>
      </c>
      <c r="L59" s="1">
        <v>45</v>
      </c>
      <c r="M59" s="1">
        <v>128</v>
      </c>
      <c r="N59" s="1">
        <v>34</v>
      </c>
      <c r="O59" s="1">
        <v>128</v>
      </c>
      <c r="P59" s="63">
        <v>1017</v>
      </c>
    </row>
    <row r="60" spans="1:16">
      <c r="A60" s="103">
        <v>45078</v>
      </c>
      <c r="B60" s="110">
        <v>1</v>
      </c>
      <c r="C60" s="111">
        <v>3</v>
      </c>
      <c r="D60" s="81" t="s">
        <v>142</v>
      </c>
      <c r="E60" s="81">
        <v>1</v>
      </c>
      <c r="F60" s="111">
        <v>28</v>
      </c>
      <c r="G60" s="111">
        <v>156</v>
      </c>
      <c r="H60" s="111">
        <v>235</v>
      </c>
      <c r="I60" s="111">
        <v>0.55400000000000005</v>
      </c>
      <c r="J60" s="110">
        <v>52.7</v>
      </c>
      <c r="K60" s="112">
        <v>8.3000000000000007</v>
      </c>
      <c r="L60" s="111">
        <v>26</v>
      </c>
      <c r="M60" s="111">
        <v>128</v>
      </c>
      <c r="N60" s="111">
        <v>34</v>
      </c>
      <c r="O60" s="111">
        <v>128</v>
      </c>
      <c r="P60" s="116">
        <v>237</v>
      </c>
    </row>
    <row r="61" spans="1:16">
      <c r="A61" s="74">
        <v>45078</v>
      </c>
      <c r="B61" s="3">
        <v>1</v>
      </c>
      <c r="C61" s="1">
        <v>3</v>
      </c>
      <c r="D61" s="55" t="s">
        <v>140</v>
      </c>
      <c r="E61" s="55">
        <v>2</v>
      </c>
      <c r="F61" s="1">
        <v>30</v>
      </c>
      <c r="G61" s="1">
        <v>140</v>
      </c>
      <c r="H61" s="1">
        <v>182</v>
      </c>
      <c r="I61" s="1">
        <v>0.59904000000000002</v>
      </c>
      <c r="J61" s="3">
        <v>55.8</v>
      </c>
      <c r="K61" s="2">
        <v>7.8</v>
      </c>
      <c r="L61" s="1">
        <v>40</v>
      </c>
      <c r="M61" s="1">
        <v>128</v>
      </c>
      <c r="N61" s="1">
        <v>146</v>
      </c>
      <c r="O61" s="1">
        <v>128</v>
      </c>
      <c r="P61" s="63">
        <v>357</v>
      </c>
    </row>
    <row r="62" spans="1:16">
      <c r="A62" s="74">
        <f>A61</f>
        <v>45078</v>
      </c>
      <c r="B62" s="57">
        <f>B61</f>
        <v>1</v>
      </c>
      <c r="C62">
        <v>3</v>
      </c>
      <c r="D62" s="55" t="s">
        <v>236</v>
      </c>
      <c r="E62" s="55">
        <f>E61</f>
        <v>2</v>
      </c>
      <c r="F62" s="31">
        <f>(F63+F64)/2</f>
        <v>29.5</v>
      </c>
      <c r="G62" s="31">
        <f t="shared" ref="G62:P62" si="11">(G63+G64)/2</f>
        <v>142</v>
      </c>
      <c r="H62" s="31">
        <f t="shared" si="11"/>
        <v>182</v>
      </c>
      <c r="I62" s="45">
        <f t="shared" si="11"/>
        <v>0.5940399999999999</v>
      </c>
      <c r="J62" s="31">
        <f t="shared" si="11"/>
        <v>56.8</v>
      </c>
      <c r="K62" s="45">
        <f t="shared" si="11"/>
        <v>7.8</v>
      </c>
      <c r="L62" s="31">
        <f t="shared" si="11"/>
        <v>41</v>
      </c>
      <c r="M62" s="31">
        <f t="shared" si="11"/>
        <v>128</v>
      </c>
      <c r="N62" s="31">
        <f t="shared" si="11"/>
        <v>40</v>
      </c>
      <c r="O62" s="45">
        <f t="shared" si="11"/>
        <v>128</v>
      </c>
      <c r="P62" s="45">
        <f t="shared" si="11"/>
        <v>592</v>
      </c>
    </row>
    <row r="63" spans="1:16">
      <c r="A63" s="74">
        <v>45078</v>
      </c>
      <c r="B63" s="3">
        <v>1</v>
      </c>
      <c r="C63" s="1">
        <v>3</v>
      </c>
      <c r="D63" s="55" t="s">
        <v>141</v>
      </c>
      <c r="E63" s="55">
        <v>2</v>
      </c>
      <c r="F63" s="1">
        <v>32</v>
      </c>
      <c r="G63" s="1">
        <v>123</v>
      </c>
      <c r="H63" s="1">
        <v>182</v>
      </c>
      <c r="I63" s="1">
        <v>0.64903999999999995</v>
      </c>
      <c r="J63" s="3">
        <v>59.8</v>
      </c>
      <c r="K63" s="2">
        <v>7.8</v>
      </c>
      <c r="L63" s="1">
        <v>54</v>
      </c>
      <c r="M63" s="1">
        <v>128</v>
      </c>
      <c r="N63" s="1">
        <v>40</v>
      </c>
      <c r="O63" s="1">
        <v>128</v>
      </c>
      <c r="P63" s="63">
        <v>877</v>
      </c>
    </row>
    <row r="64" spans="1:16">
      <c r="A64" s="103">
        <v>45078</v>
      </c>
      <c r="B64" s="110">
        <v>1</v>
      </c>
      <c r="C64" s="111">
        <v>3</v>
      </c>
      <c r="D64" s="81" t="s">
        <v>142</v>
      </c>
      <c r="E64" s="81">
        <v>2</v>
      </c>
      <c r="F64" s="111">
        <v>27</v>
      </c>
      <c r="G64" s="111">
        <v>161</v>
      </c>
      <c r="H64" s="111">
        <v>182</v>
      </c>
      <c r="I64" s="111">
        <v>0.53903999999999996</v>
      </c>
      <c r="J64" s="110">
        <v>53.8</v>
      </c>
      <c r="K64" s="112">
        <v>7.8</v>
      </c>
      <c r="L64" s="111">
        <v>28</v>
      </c>
      <c r="M64" s="111">
        <v>128</v>
      </c>
      <c r="N64" s="111">
        <v>40</v>
      </c>
      <c r="O64" s="111">
        <v>128</v>
      </c>
      <c r="P64" s="116">
        <v>307</v>
      </c>
    </row>
    <row r="65" spans="1:16">
      <c r="A65" s="74">
        <v>45078</v>
      </c>
      <c r="B65" s="3">
        <v>1</v>
      </c>
      <c r="C65" s="1">
        <v>3</v>
      </c>
      <c r="D65" s="55" t="s">
        <v>140</v>
      </c>
      <c r="E65" s="55">
        <v>3</v>
      </c>
      <c r="F65" s="1">
        <v>29</v>
      </c>
      <c r="G65" s="1">
        <v>146</v>
      </c>
      <c r="H65" s="1">
        <v>170</v>
      </c>
      <c r="I65" s="1">
        <v>0.58396999999999999</v>
      </c>
      <c r="J65" s="3">
        <v>55.8</v>
      </c>
      <c r="K65" s="2">
        <v>7.6</v>
      </c>
      <c r="L65" s="1">
        <v>39</v>
      </c>
      <c r="M65" s="1">
        <v>128</v>
      </c>
      <c r="N65" s="1">
        <v>119</v>
      </c>
      <c r="O65" s="1">
        <v>128</v>
      </c>
      <c r="P65" s="63">
        <v>483</v>
      </c>
    </row>
    <row r="66" spans="1:16">
      <c r="A66" s="74">
        <f>A65</f>
        <v>45078</v>
      </c>
      <c r="B66" s="57">
        <f>B65</f>
        <v>1</v>
      </c>
      <c r="C66">
        <v>3</v>
      </c>
      <c r="D66" s="55" t="s">
        <v>236</v>
      </c>
      <c r="E66" s="55">
        <f>E65</f>
        <v>3</v>
      </c>
      <c r="F66" s="31">
        <f>(F67+F68)/2</f>
        <v>29.5</v>
      </c>
      <c r="G66" s="31">
        <f t="shared" ref="G66:P66" si="12">(G67+G68)/2</f>
        <v>143.5</v>
      </c>
      <c r="H66" s="31">
        <f t="shared" si="12"/>
        <v>170</v>
      </c>
      <c r="I66" s="45">
        <f t="shared" si="12"/>
        <v>0.58996999999999999</v>
      </c>
      <c r="J66" s="31">
        <f t="shared" si="12"/>
        <v>55.7</v>
      </c>
      <c r="K66" s="45">
        <f t="shared" si="12"/>
        <v>7.6</v>
      </c>
      <c r="L66" s="31">
        <f t="shared" si="12"/>
        <v>39.5</v>
      </c>
      <c r="M66" s="31">
        <f t="shared" si="12"/>
        <v>128</v>
      </c>
      <c r="N66" s="31">
        <f t="shared" si="12"/>
        <v>39</v>
      </c>
      <c r="O66" s="45">
        <f t="shared" si="12"/>
        <v>128</v>
      </c>
      <c r="P66" s="45">
        <f t="shared" si="12"/>
        <v>578</v>
      </c>
    </row>
    <row r="67" spans="1:16">
      <c r="A67" s="74">
        <v>45078</v>
      </c>
      <c r="B67" s="3">
        <v>1</v>
      </c>
      <c r="C67" s="1">
        <v>3</v>
      </c>
      <c r="D67" s="55" t="s">
        <v>141</v>
      </c>
      <c r="E67" s="55">
        <v>3</v>
      </c>
      <c r="F67" s="1">
        <v>31</v>
      </c>
      <c r="G67" s="1">
        <v>135</v>
      </c>
      <c r="H67" s="1">
        <v>170</v>
      </c>
      <c r="I67" s="1">
        <v>0.61297000000000001</v>
      </c>
      <c r="J67" s="3">
        <v>59</v>
      </c>
      <c r="K67" s="2">
        <v>7.6</v>
      </c>
      <c r="L67" s="1">
        <v>56</v>
      </c>
      <c r="M67" s="1">
        <v>128</v>
      </c>
      <c r="N67" s="1">
        <v>39</v>
      </c>
      <c r="O67" s="1">
        <v>128</v>
      </c>
      <c r="P67" s="63">
        <v>863</v>
      </c>
    </row>
    <row r="68" spans="1:16">
      <c r="A68" s="103">
        <v>45078</v>
      </c>
      <c r="B68" s="110">
        <v>1</v>
      </c>
      <c r="C68" s="111">
        <v>3</v>
      </c>
      <c r="D68" s="81" t="s">
        <v>142</v>
      </c>
      <c r="E68" s="81">
        <v>3</v>
      </c>
      <c r="F68" s="111">
        <v>28</v>
      </c>
      <c r="G68" s="111">
        <v>152</v>
      </c>
      <c r="H68" s="111">
        <v>170</v>
      </c>
      <c r="I68" s="111">
        <v>0.56696999999999997</v>
      </c>
      <c r="J68" s="110">
        <v>52.4</v>
      </c>
      <c r="K68" s="112">
        <v>7.6</v>
      </c>
      <c r="L68" s="111">
        <v>23</v>
      </c>
      <c r="M68" s="111">
        <v>128</v>
      </c>
      <c r="N68" s="111">
        <v>39</v>
      </c>
      <c r="O68" s="111">
        <v>128</v>
      </c>
      <c r="P68" s="116">
        <v>293</v>
      </c>
    </row>
    <row r="69" spans="1:16">
      <c r="A69" s="74">
        <v>45078</v>
      </c>
      <c r="B69" s="3">
        <v>1</v>
      </c>
      <c r="C69" s="1">
        <v>3</v>
      </c>
      <c r="D69" s="55" t="s">
        <v>140</v>
      </c>
      <c r="E69" s="55">
        <v>4</v>
      </c>
      <c r="F69" s="1">
        <v>28</v>
      </c>
      <c r="G69" s="1">
        <v>155</v>
      </c>
      <c r="H69" s="1">
        <v>154</v>
      </c>
      <c r="I69" s="1">
        <v>0.55645999999999995</v>
      </c>
      <c r="J69" s="3">
        <v>54.7</v>
      </c>
      <c r="K69" s="2">
        <v>7.9</v>
      </c>
      <c r="L69" s="1">
        <v>37</v>
      </c>
      <c r="M69" s="1">
        <v>128</v>
      </c>
      <c r="N69" s="1">
        <v>109</v>
      </c>
      <c r="O69" s="1">
        <v>128</v>
      </c>
      <c r="P69" s="63">
        <v>382</v>
      </c>
    </row>
    <row r="70" spans="1:16">
      <c r="A70" s="74">
        <f>A69</f>
        <v>45078</v>
      </c>
      <c r="B70" s="57">
        <f>B69</f>
        <v>1</v>
      </c>
      <c r="C70">
        <v>3</v>
      </c>
      <c r="D70" s="55" t="s">
        <v>236</v>
      </c>
      <c r="E70" s="55">
        <f>E69</f>
        <v>4</v>
      </c>
      <c r="F70" s="31">
        <f>(F71+F72)/2</f>
        <v>28</v>
      </c>
      <c r="G70" s="31">
        <f t="shared" ref="G70:P70" si="13">(G71+G72)/2</f>
        <v>154</v>
      </c>
      <c r="H70" s="31">
        <f t="shared" si="13"/>
        <v>154</v>
      </c>
      <c r="I70" s="45">
        <f t="shared" si="13"/>
        <v>0.55896000000000001</v>
      </c>
      <c r="J70" s="31">
        <f t="shared" si="13"/>
        <v>56.5</v>
      </c>
      <c r="K70" s="45">
        <f t="shared" si="13"/>
        <v>7.9</v>
      </c>
      <c r="L70" s="31">
        <f t="shared" si="13"/>
        <v>36.5</v>
      </c>
      <c r="M70" s="31">
        <f t="shared" si="13"/>
        <v>128</v>
      </c>
      <c r="N70" s="31">
        <f t="shared" si="13"/>
        <v>37</v>
      </c>
      <c r="O70" s="45">
        <f t="shared" si="13"/>
        <v>128</v>
      </c>
      <c r="P70" s="45">
        <f t="shared" si="13"/>
        <v>602</v>
      </c>
    </row>
    <row r="71" spans="1:16">
      <c r="A71" s="74">
        <v>45078</v>
      </c>
      <c r="B71" s="3">
        <v>1</v>
      </c>
      <c r="C71" s="1">
        <v>3</v>
      </c>
      <c r="D71" s="55" t="s">
        <v>141</v>
      </c>
      <c r="E71" s="55">
        <v>4</v>
      </c>
      <c r="F71" s="1">
        <v>31</v>
      </c>
      <c r="G71" s="1">
        <v>134</v>
      </c>
      <c r="H71" s="1">
        <v>154</v>
      </c>
      <c r="I71" s="1">
        <v>0.61646000000000001</v>
      </c>
      <c r="J71" s="3">
        <v>59.5</v>
      </c>
      <c r="K71" s="2">
        <v>7.9</v>
      </c>
      <c r="L71" s="1">
        <v>50</v>
      </c>
      <c r="M71" s="1">
        <v>128</v>
      </c>
      <c r="N71" s="1">
        <v>37</v>
      </c>
      <c r="O71" s="1">
        <v>128</v>
      </c>
      <c r="P71" s="63">
        <v>912</v>
      </c>
    </row>
    <row r="72" spans="1:16">
      <c r="A72" s="103">
        <v>45078</v>
      </c>
      <c r="B72" s="110">
        <v>1</v>
      </c>
      <c r="C72" s="111">
        <v>3</v>
      </c>
      <c r="D72" s="81" t="s">
        <v>142</v>
      </c>
      <c r="E72" s="81">
        <v>4</v>
      </c>
      <c r="F72" s="111">
        <v>25</v>
      </c>
      <c r="G72" s="111">
        <v>174</v>
      </c>
      <c r="H72" s="111">
        <v>154</v>
      </c>
      <c r="I72" s="111">
        <v>0.50146000000000002</v>
      </c>
      <c r="J72" s="110">
        <v>53.5</v>
      </c>
      <c r="K72" s="112">
        <v>7.9</v>
      </c>
      <c r="L72" s="111">
        <v>23</v>
      </c>
      <c r="M72" s="111">
        <v>128</v>
      </c>
      <c r="N72" s="111">
        <v>37</v>
      </c>
      <c r="O72" s="111">
        <v>128</v>
      </c>
      <c r="P72" s="116">
        <v>292</v>
      </c>
    </row>
    <row r="73" spans="1:16">
      <c r="A73" s="74">
        <v>45078</v>
      </c>
      <c r="B73" s="3">
        <v>1</v>
      </c>
      <c r="C73" s="1">
        <v>3</v>
      </c>
      <c r="D73" s="55" t="s">
        <v>140</v>
      </c>
      <c r="E73" s="55">
        <v>5</v>
      </c>
      <c r="F73" s="1">
        <v>27</v>
      </c>
      <c r="G73" s="1">
        <v>161</v>
      </c>
      <c r="H73" s="1">
        <v>128</v>
      </c>
      <c r="I73" s="1">
        <v>0.53910999999999998</v>
      </c>
      <c r="J73" s="3">
        <v>55.8</v>
      </c>
      <c r="K73" s="2">
        <v>7.6</v>
      </c>
      <c r="L73" s="1">
        <v>31</v>
      </c>
      <c r="M73" s="1">
        <v>128</v>
      </c>
      <c r="N73" s="1">
        <v>131</v>
      </c>
      <c r="O73" s="1">
        <v>128</v>
      </c>
      <c r="P73" s="63">
        <v>482</v>
      </c>
    </row>
    <row r="74" spans="1:16">
      <c r="A74" s="74">
        <f>A73</f>
        <v>45078</v>
      </c>
      <c r="B74" s="57">
        <f>B73</f>
        <v>1</v>
      </c>
      <c r="C74">
        <v>3</v>
      </c>
      <c r="D74" s="55" t="s">
        <v>236</v>
      </c>
      <c r="E74" s="55">
        <f>E73</f>
        <v>5</v>
      </c>
      <c r="F74" s="31">
        <f>(F75+F76)/2</f>
        <v>28.5</v>
      </c>
      <c r="G74" s="31">
        <f t="shared" ref="G74:P74" si="14">(G75+G76)/2</f>
        <v>153</v>
      </c>
      <c r="H74" s="31">
        <f t="shared" si="14"/>
        <v>128</v>
      </c>
      <c r="I74" s="45">
        <f t="shared" si="14"/>
        <v>0.56261000000000005</v>
      </c>
      <c r="J74" s="31">
        <f t="shared" si="14"/>
        <v>56.35</v>
      </c>
      <c r="K74" s="45">
        <f t="shared" si="14"/>
        <v>7.6</v>
      </c>
      <c r="L74" s="31">
        <f t="shared" si="14"/>
        <v>41</v>
      </c>
      <c r="M74" s="31">
        <f t="shared" si="14"/>
        <v>128</v>
      </c>
      <c r="N74" s="31">
        <f t="shared" si="14"/>
        <v>31</v>
      </c>
      <c r="O74" s="45">
        <f t="shared" si="14"/>
        <v>128</v>
      </c>
      <c r="P74" s="45">
        <f t="shared" si="14"/>
        <v>582</v>
      </c>
    </row>
    <row r="75" spans="1:16">
      <c r="A75" s="74">
        <v>45078</v>
      </c>
      <c r="B75" s="3">
        <v>1</v>
      </c>
      <c r="C75" s="1">
        <v>3</v>
      </c>
      <c r="D75" s="55" t="s">
        <v>141</v>
      </c>
      <c r="E75" s="55">
        <v>5</v>
      </c>
      <c r="F75" s="1">
        <v>30</v>
      </c>
      <c r="G75" s="1">
        <v>142</v>
      </c>
      <c r="H75" s="1">
        <v>128</v>
      </c>
      <c r="I75" s="1">
        <v>0.59411000000000003</v>
      </c>
      <c r="J75" s="3">
        <v>59.5</v>
      </c>
      <c r="K75" s="2">
        <v>7.6</v>
      </c>
      <c r="L75" s="1">
        <v>61</v>
      </c>
      <c r="M75" s="1">
        <v>128</v>
      </c>
      <c r="N75" s="1">
        <v>31</v>
      </c>
      <c r="O75" s="1">
        <v>128</v>
      </c>
      <c r="P75" s="63">
        <v>872</v>
      </c>
    </row>
    <row r="76" spans="1:16">
      <c r="A76" s="103">
        <v>45078</v>
      </c>
      <c r="B76" s="6">
        <v>1</v>
      </c>
      <c r="C76" s="5">
        <v>3</v>
      </c>
      <c r="D76" s="54" t="s">
        <v>142</v>
      </c>
      <c r="E76" s="54">
        <v>5</v>
      </c>
      <c r="F76" s="5">
        <v>27</v>
      </c>
      <c r="G76" s="5">
        <v>164</v>
      </c>
      <c r="H76" s="5">
        <v>128</v>
      </c>
      <c r="I76" s="5">
        <v>0.53110999999999997</v>
      </c>
      <c r="J76" s="6">
        <v>53.2</v>
      </c>
      <c r="K76" s="4">
        <v>7.6</v>
      </c>
      <c r="L76" s="5">
        <v>21</v>
      </c>
      <c r="M76" s="5">
        <v>128</v>
      </c>
      <c r="N76" s="5">
        <v>31</v>
      </c>
      <c r="O76" s="5">
        <v>128</v>
      </c>
      <c r="P76" s="70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workbookViewId="0">
      <selection activeCell="U26" sqref="U26"/>
    </sheetView>
  </sheetViews>
  <sheetFormatPr defaultRowHeight="15"/>
  <cols>
    <col min="1" max="1" width="13.85546875" style="74" customWidth="1"/>
    <col min="2" max="2" width="7.5703125" style="57" bestFit="1" customWidth="1"/>
    <col min="3" max="3" width="7.5703125" customWidth="1"/>
    <col min="4" max="4" width="13.85546875" style="55" customWidth="1"/>
    <col min="5" max="5" width="6.7109375" style="55" customWidth="1"/>
    <col min="6" max="6" width="6.5703125" customWidth="1"/>
    <col min="7" max="7" width="8.140625" customWidth="1"/>
    <col min="8" max="8" width="8.85546875" customWidth="1"/>
    <col min="9" max="9" width="8.7109375" customWidth="1"/>
    <col min="10" max="10" width="10" style="57" customWidth="1"/>
    <col min="11" max="11" width="9.85546875" style="55" customWidth="1"/>
    <col min="12" max="12" width="7.7109375" customWidth="1"/>
    <col min="13" max="13" width="8.7109375" customWidth="1"/>
    <col min="14" max="14" width="7.140625" customWidth="1"/>
    <col min="15" max="15" width="9.7109375" customWidth="1"/>
    <col min="16" max="16" width="10" style="73" bestFit="1" customWidth="1"/>
  </cols>
  <sheetData>
    <row r="1" spans="1:16">
      <c r="A1" s="76" t="s">
        <v>225</v>
      </c>
      <c r="B1" s="75" t="s">
        <v>226</v>
      </c>
      <c r="C1" s="72" t="s">
        <v>227</v>
      </c>
      <c r="D1" s="72" t="s">
        <v>160</v>
      </c>
      <c r="E1" s="54" t="s">
        <v>228</v>
      </c>
      <c r="F1" s="54" t="str">
        <f>'Raw_Data_pt1.1'!AF3</f>
        <v>Red</v>
      </c>
      <c r="G1" s="71" t="str">
        <f>'Raw_Data_pt1.1'!AG3</f>
        <v>Green</v>
      </c>
      <c r="H1" s="71" t="str">
        <f>'Raw_Data_pt1.1'!AH3</f>
        <v>Yellow</v>
      </c>
      <c r="I1" s="56" t="str">
        <f>'Raw_Data_pt1.1'!AI3</f>
        <v>Lambda</v>
      </c>
      <c r="J1" s="73" t="s">
        <v>229</v>
      </c>
      <c r="K1" s="73" t="s">
        <v>230</v>
      </c>
      <c r="L1" s="54" t="s">
        <v>231</v>
      </c>
      <c r="M1" s="71" t="s">
        <v>232</v>
      </c>
      <c r="N1" s="71" t="s">
        <v>233</v>
      </c>
      <c r="O1" s="56" t="s">
        <v>234</v>
      </c>
      <c r="P1" s="71" t="s">
        <v>235</v>
      </c>
    </row>
    <row r="2" spans="1:16">
      <c r="B2" s="57">
        <v>0</v>
      </c>
      <c r="C2">
        <v>1</v>
      </c>
      <c r="D2" s="55" t="s">
        <v>140</v>
      </c>
      <c r="E2" s="55">
        <v>1</v>
      </c>
      <c r="F2">
        <f>'Raw_Data_pt1.1'!AF4</f>
        <v>30</v>
      </c>
      <c r="G2">
        <f>'Raw_Data_pt1.1'!AG4</f>
        <v>139</v>
      </c>
      <c r="H2">
        <f>'Raw_Data_pt1.1'!AH4</f>
        <v>255</v>
      </c>
      <c r="I2">
        <f>'Raw_Data_pt1.1'!AI4</f>
        <v>0.60199999999999998</v>
      </c>
      <c r="J2" s="113">
        <f>'Raw_Data_pt1.1'!AL14</f>
        <v>46.1</v>
      </c>
      <c r="K2" s="114">
        <f>'Raw_Data_pt1.1'!AM14</f>
        <v>12.4</v>
      </c>
      <c r="L2">
        <f>'Raw_Data_pt1.1'!BR14</f>
        <v>31</v>
      </c>
      <c r="M2">
        <f>'Raw_Data_pt1.1'!BS14</f>
        <v>128</v>
      </c>
      <c r="N2">
        <f>'Raw_Data_pt1.1'!BT14</f>
        <v>119</v>
      </c>
      <c r="O2">
        <f>'Raw_Data_pt1.1'!BU14</f>
        <v>128</v>
      </c>
      <c r="P2" s="73">
        <f>'Raw_Data_pt1.1'!BV14</f>
        <v>587</v>
      </c>
    </row>
    <row r="3" spans="1:16">
      <c r="B3" s="57">
        <v>0</v>
      </c>
      <c r="C3">
        <v>1</v>
      </c>
      <c r="D3" s="55" t="s">
        <v>140</v>
      </c>
      <c r="E3" s="55">
        <v>2</v>
      </c>
      <c r="F3">
        <f>'Raw_Data_pt1.1'!AF5</f>
        <v>30</v>
      </c>
      <c r="G3">
        <f>'Raw_Data_pt1.1'!AG5</f>
        <v>138</v>
      </c>
      <c r="H3">
        <f>'Raw_Data_pt1.1'!AH5</f>
        <v>181</v>
      </c>
      <c r="I3">
        <f>'Raw_Data_pt1.1'!AI5</f>
        <v>0.60499999999999998</v>
      </c>
      <c r="J3" s="57">
        <f>'Raw_Data_pt1.1'!AL15</f>
        <v>45.2</v>
      </c>
      <c r="K3" s="55">
        <f>'Raw_Data_pt1.1'!AM15</f>
        <v>12.5</v>
      </c>
      <c r="L3">
        <f>'Raw_Data_pt1.1'!BR15</f>
        <v>29</v>
      </c>
      <c r="M3">
        <f>'Raw_Data_pt1.1'!BS15</f>
        <v>128</v>
      </c>
      <c r="N3">
        <f>'Raw_Data_pt1.1'!BT15</f>
        <v>109</v>
      </c>
      <c r="O3">
        <f>'Raw_Data_pt1.1'!BU15</f>
        <v>128</v>
      </c>
      <c r="P3" s="73">
        <f>'Raw_Data_pt1.1'!BV15</f>
        <v>407</v>
      </c>
    </row>
    <row r="4" spans="1:16">
      <c r="B4" s="57">
        <v>0</v>
      </c>
      <c r="C4">
        <v>1</v>
      </c>
      <c r="D4" s="55" t="s">
        <v>140</v>
      </c>
      <c r="E4" s="55">
        <v>3</v>
      </c>
      <c r="F4">
        <f>'Raw_Data_pt1.1'!AF6</f>
        <v>30</v>
      </c>
      <c r="G4">
        <f>'Raw_Data_pt1.1'!AG6</f>
        <v>139</v>
      </c>
      <c r="H4">
        <f>'Raw_Data_pt1.1'!AH6</f>
        <v>170</v>
      </c>
      <c r="I4">
        <f>'Raw_Data_pt1.1'!AI6</f>
        <v>0.60299999999999998</v>
      </c>
      <c r="J4" s="57">
        <f>'Raw_Data_pt1.1'!AL16</f>
        <v>46.4</v>
      </c>
      <c r="K4" s="55">
        <f>'Raw_Data_pt1.1'!AM16</f>
        <v>11.8</v>
      </c>
      <c r="L4">
        <f>'Raw_Data_pt1.1'!BR16</f>
        <v>28</v>
      </c>
      <c r="M4">
        <f>'Raw_Data_pt1.1'!BS16</f>
        <v>128</v>
      </c>
      <c r="N4">
        <f>'Raw_Data_pt1.1'!BT16</f>
        <v>131</v>
      </c>
      <c r="O4">
        <f>'Raw_Data_pt1.1'!BU16</f>
        <v>128</v>
      </c>
      <c r="P4" s="73">
        <f>'Raw_Data_pt1.1'!BV16</f>
        <v>452</v>
      </c>
    </row>
    <row r="5" spans="1:16">
      <c r="B5" s="57">
        <v>0</v>
      </c>
      <c r="C5">
        <v>1</v>
      </c>
      <c r="D5" s="55" t="s">
        <v>140</v>
      </c>
      <c r="E5" s="55">
        <v>4</v>
      </c>
      <c r="F5">
        <f>'Raw_Data_pt1.1'!AF7</f>
        <v>30</v>
      </c>
      <c r="G5">
        <f>'Raw_Data_pt1.1'!AG7</f>
        <v>139</v>
      </c>
      <c r="H5">
        <f>'Raw_Data_pt1.1'!AH7</f>
        <v>194</v>
      </c>
      <c r="I5">
        <f>'Raw_Data_pt1.1'!AI7</f>
        <v>0.60299999999999998</v>
      </c>
      <c r="J5" s="57">
        <f>'Raw_Data_pt1.1'!AL17</f>
        <v>44.9</v>
      </c>
      <c r="K5" s="55">
        <f>'Raw_Data_pt1.1'!AM17</f>
        <v>12.5</v>
      </c>
      <c r="L5">
        <f>'Raw_Data_pt1.1'!BR17</f>
        <v>28</v>
      </c>
      <c r="M5">
        <f>'Raw_Data_pt1.1'!BS17</f>
        <v>128</v>
      </c>
      <c r="N5">
        <f>'Raw_Data_pt1.1'!BT17</f>
        <v>149</v>
      </c>
      <c r="O5">
        <f>'Raw_Data_pt1.1'!BU17</f>
        <v>128</v>
      </c>
      <c r="P5" s="73">
        <f>'Raw_Data_pt1.1'!BV17</f>
        <v>497</v>
      </c>
    </row>
    <row r="6" spans="1:16">
      <c r="A6" s="103"/>
      <c r="B6" s="104">
        <v>0</v>
      </c>
      <c r="C6" s="105">
        <v>1</v>
      </c>
      <c r="D6" s="106" t="s">
        <v>140</v>
      </c>
      <c r="E6" s="106">
        <v>5</v>
      </c>
      <c r="F6" s="105">
        <f>'Raw_Data_pt1.1'!AF8</f>
        <v>30</v>
      </c>
      <c r="G6" s="105">
        <f>'Raw_Data_pt1.1'!AG8</f>
        <v>139</v>
      </c>
      <c r="H6" s="105">
        <f>'Raw_Data_pt1.1'!AH8</f>
        <v>157</v>
      </c>
      <c r="I6" s="105">
        <f>'Raw_Data_pt1.1'!AI8</f>
        <v>0.60299999999999998</v>
      </c>
      <c r="J6" s="104">
        <f>'Raw_Data_pt1.1'!AL18</f>
        <v>44.4</v>
      </c>
      <c r="K6" s="106">
        <f>'Raw_Data_pt1.1'!AM18</f>
        <v>12.9</v>
      </c>
      <c r="L6" s="105">
        <f>'Raw_Data_pt1.1'!BR18</f>
        <v>30</v>
      </c>
      <c r="M6" s="105">
        <f>'Raw_Data_pt1.1'!BS18</f>
        <v>128</v>
      </c>
      <c r="N6" s="105">
        <f>'Raw_Data_pt1.1'!BT18</f>
        <v>143</v>
      </c>
      <c r="O6" s="105">
        <f>'Raw_Data_pt1.1'!BU18</f>
        <v>128</v>
      </c>
      <c r="P6" s="107">
        <f>'Raw_Data_pt1.1'!BV18</f>
        <v>522</v>
      </c>
    </row>
    <row r="7" spans="1:16">
      <c r="B7" s="57">
        <v>0</v>
      </c>
      <c r="C7">
        <v>2</v>
      </c>
      <c r="D7" s="55" t="s">
        <v>140</v>
      </c>
      <c r="E7" s="55">
        <v>1</v>
      </c>
      <c r="F7">
        <f>'Raw_Data_pt1.1'!AN14</f>
        <v>28</v>
      </c>
      <c r="G7">
        <f>'Raw_Data_pt1.1'!AO14</f>
        <v>153</v>
      </c>
      <c r="H7">
        <f>'Raw_Data_pt1.1'!AP14</f>
        <v>172</v>
      </c>
      <c r="I7">
        <f>'Raw_Data_pt1.1'!AQ14</f>
        <v>0.56399999999999995</v>
      </c>
      <c r="J7" s="57">
        <f>'Raw_Data_pt1.1'!AT14</f>
        <v>45.5</v>
      </c>
      <c r="K7" s="55">
        <f>'Raw_Data_pt1.1'!AU14</f>
        <v>13.1</v>
      </c>
      <c r="L7">
        <f>'Raw_Data_pt1.1'!CA14</f>
        <v>23</v>
      </c>
      <c r="M7">
        <f>'Raw_Data_pt1.1'!CB14</f>
        <v>128</v>
      </c>
      <c r="N7">
        <f>'Raw_Data_pt1.1'!CC14</f>
        <v>140</v>
      </c>
      <c r="O7">
        <f>'Raw_Data_pt1.1'!CD14</f>
        <v>128</v>
      </c>
      <c r="P7" s="73">
        <f>'Raw_Data_pt1.1'!CE14</f>
        <v>617</v>
      </c>
    </row>
    <row r="8" spans="1:16">
      <c r="B8" s="57">
        <v>0</v>
      </c>
      <c r="C8">
        <v>2</v>
      </c>
      <c r="D8" s="55" t="s">
        <v>140</v>
      </c>
      <c r="E8" s="55">
        <v>2</v>
      </c>
      <c r="F8">
        <f>'Raw_Data_pt1.1'!AN15</f>
        <v>27</v>
      </c>
      <c r="G8">
        <f>'Raw_Data_pt1.1'!AO15</f>
        <v>162</v>
      </c>
      <c r="H8">
        <f>'Raw_Data_pt1.1'!AP15</f>
        <v>161</v>
      </c>
      <c r="I8">
        <f>'Raw_Data_pt1.1'!AQ15</f>
        <v>0.53800000000000003</v>
      </c>
      <c r="J8" s="57">
        <f>'Raw_Data_pt1.1'!AT15</f>
        <v>45.2</v>
      </c>
      <c r="K8" s="55">
        <f>'Raw_Data_pt1.1'!AU15</f>
        <v>12.7</v>
      </c>
      <c r="L8">
        <f>'Raw_Data_pt1.1'!CA15</f>
        <v>29</v>
      </c>
      <c r="M8">
        <f>'Raw_Data_pt1.1'!CB15</f>
        <v>128</v>
      </c>
      <c r="N8">
        <f>'Raw_Data_pt1.1'!CC15</f>
        <v>146</v>
      </c>
      <c r="O8">
        <f>'Raw_Data_pt1.1'!CD15</f>
        <v>128</v>
      </c>
      <c r="P8" s="73">
        <f>'Raw_Data_pt1.1'!CE15</f>
        <v>432</v>
      </c>
    </row>
    <row r="9" spans="1:16">
      <c r="B9" s="57">
        <v>0</v>
      </c>
      <c r="C9">
        <v>2</v>
      </c>
      <c r="D9" s="55" t="s">
        <v>140</v>
      </c>
      <c r="E9" s="55">
        <v>3</v>
      </c>
      <c r="F9">
        <f>'Raw_Data_pt1.1'!AN16</f>
        <v>28</v>
      </c>
      <c r="G9">
        <f>'Raw_Data_pt1.1'!AO16</f>
        <v>154</v>
      </c>
      <c r="H9">
        <f>'Raw_Data_pt1.1'!AP16</f>
        <v>195</v>
      </c>
      <c r="I9">
        <f>'Raw_Data_pt1.1'!AQ16</f>
        <v>0.56100000000000005</v>
      </c>
      <c r="J9" s="57">
        <f>'Raw_Data_pt1.1'!AT16</f>
        <v>45.5</v>
      </c>
      <c r="K9" s="55">
        <f>'Raw_Data_pt1.1'!AU16</f>
        <v>13.4</v>
      </c>
      <c r="L9">
        <f>'Raw_Data_pt1.1'!CA16</f>
        <v>26</v>
      </c>
      <c r="M9">
        <f>'Raw_Data_pt1.1'!CB16</f>
        <v>128</v>
      </c>
      <c r="N9">
        <f>'Raw_Data_pt1.1'!CC16</f>
        <v>119</v>
      </c>
      <c r="O9">
        <f>'Raw_Data_pt1.1'!CD16</f>
        <v>128</v>
      </c>
      <c r="P9" s="73">
        <f>'Raw_Data_pt1.1'!CE16</f>
        <v>382</v>
      </c>
    </row>
    <row r="10" spans="1:16">
      <c r="B10" s="57">
        <v>0</v>
      </c>
      <c r="C10">
        <v>2</v>
      </c>
      <c r="D10" s="55" t="s">
        <v>140</v>
      </c>
      <c r="E10" s="55">
        <v>4</v>
      </c>
      <c r="F10">
        <f>'Raw_Data_pt1.1'!AN17</f>
        <v>28</v>
      </c>
      <c r="G10">
        <f>'Raw_Data_pt1.1'!AO17</f>
        <v>155</v>
      </c>
      <c r="H10">
        <f>'Raw_Data_pt1.1'!AP17</f>
        <v>164</v>
      </c>
      <c r="I10">
        <f>'Raw_Data_pt1.1'!AQ17</f>
        <v>0.55700000000000005</v>
      </c>
      <c r="J10" s="57">
        <f>'Raw_Data_pt1.1'!AT17</f>
        <v>45.8</v>
      </c>
      <c r="K10" s="55">
        <f>'Raw_Data_pt1.1'!AU17</f>
        <v>12.4</v>
      </c>
      <c r="L10">
        <f>'Raw_Data_pt1.1'!CA17</f>
        <v>26</v>
      </c>
      <c r="M10">
        <f>'Raw_Data_pt1.1'!CB17</f>
        <v>128</v>
      </c>
      <c r="N10">
        <f>'Raw_Data_pt1.1'!CC17</f>
        <v>109</v>
      </c>
      <c r="O10">
        <f>'Raw_Data_pt1.1'!CD17</f>
        <v>128</v>
      </c>
      <c r="P10" s="73">
        <f>'Raw_Data_pt1.1'!CE17</f>
        <v>407</v>
      </c>
    </row>
    <row r="11" spans="1:16">
      <c r="A11" s="103"/>
      <c r="B11" s="104">
        <v>0</v>
      </c>
      <c r="C11" s="105">
        <v>2</v>
      </c>
      <c r="D11" s="106" t="s">
        <v>140</v>
      </c>
      <c r="E11" s="106">
        <v>5</v>
      </c>
      <c r="F11" s="105">
        <f>'Raw_Data_pt1.1'!AN18</f>
        <v>28</v>
      </c>
      <c r="G11" s="105">
        <f>'Raw_Data_pt1.1'!AO18</f>
        <v>155</v>
      </c>
      <c r="H11" s="105">
        <f>'Raw_Data_pt1.1'!AP18</f>
        <v>160</v>
      </c>
      <c r="I11" s="105">
        <f>'Raw_Data_pt1.1'!AQ18</f>
        <v>0.55600000000000005</v>
      </c>
      <c r="J11" s="104">
        <f>'Raw_Data_pt1.1'!AT18</f>
        <v>44.7</v>
      </c>
      <c r="K11" s="106">
        <f>'Raw_Data_pt1.1'!AU18</f>
        <v>12</v>
      </c>
      <c r="L11" s="105">
        <f>'Raw_Data_pt1.1'!CA18</f>
        <v>28</v>
      </c>
      <c r="M11" s="105">
        <f>'Raw_Data_pt1.1'!CB18</f>
        <v>128</v>
      </c>
      <c r="N11" s="105">
        <f>'Raw_Data_pt1.1'!CC18</f>
        <v>131</v>
      </c>
      <c r="O11" s="105">
        <f>'Raw_Data_pt1.1'!CD18</f>
        <v>128</v>
      </c>
      <c r="P11" s="107">
        <f>'Raw_Data_pt1.1'!CE18</f>
        <v>432</v>
      </c>
    </row>
    <row r="12" spans="1:16">
      <c r="B12" s="57">
        <v>0</v>
      </c>
      <c r="C12">
        <v>3</v>
      </c>
      <c r="D12" s="55" t="s">
        <v>140</v>
      </c>
      <c r="E12" s="55">
        <v>1</v>
      </c>
      <c r="F12">
        <f>'Raw_Data_pt1.1'!AV14</f>
        <v>28</v>
      </c>
      <c r="G12">
        <f>'Raw_Data_pt1.1'!AW14</f>
        <v>154</v>
      </c>
      <c r="H12">
        <f>'Raw_Data_pt1.1'!AX14</f>
        <v>161</v>
      </c>
      <c r="I12">
        <f>'Raw_Data_pt1.1'!AY14</f>
        <v>0.56000000000000005</v>
      </c>
      <c r="J12" s="57">
        <f>'Raw_Data_pt1.1'!BB14</f>
        <v>46.9</v>
      </c>
      <c r="K12" s="55">
        <f>'Raw_Data_pt1.1'!BC14</f>
        <v>11.3</v>
      </c>
      <c r="L12">
        <f>'Raw_Data_pt1.1'!CJ14</f>
        <v>21</v>
      </c>
      <c r="M12">
        <f>'Raw_Data_pt1.1'!CK14</f>
        <v>128</v>
      </c>
      <c r="N12">
        <f>'Raw_Data_pt1.1'!CL14</f>
        <v>146</v>
      </c>
      <c r="O12">
        <f>'Raw_Data_pt1.1'!CM14</f>
        <v>128</v>
      </c>
      <c r="P12" s="73">
        <f>'Raw_Data_pt1.1'!CN14</f>
        <v>382</v>
      </c>
    </row>
    <row r="13" spans="1:16">
      <c r="B13" s="57">
        <v>0</v>
      </c>
      <c r="C13">
        <v>3</v>
      </c>
      <c r="D13" s="55" t="s">
        <v>140</v>
      </c>
      <c r="E13" s="55">
        <v>2</v>
      </c>
      <c r="F13">
        <f>'Raw_Data_pt1.1'!AV15</f>
        <v>28</v>
      </c>
      <c r="G13">
        <f>'Raw_Data_pt1.1'!AW15</f>
        <v>157</v>
      </c>
      <c r="H13">
        <f>'Raw_Data_pt1.1'!AX15</f>
        <v>225</v>
      </c>
      <c r="I13">
        <f>'Raw_Data_pt1.1'!AY15</f>
        <v>0.55100000000000005</v>
      </c>
      <c r="J13" s="57">
        <f>'Raw_Data_pt1.1'!BB15</f>
        <v>46.4</v>
      </c>
      <c r="K13" s="55">
        <f>'Raw_Data_pt1.1'!BC15</f>
        <v>12.7</v>
      </c>
      <c r="L13">
        <f>'Raw_Data_pt1.1'!CJ15</f>
        <v>23</v>
      </c>
      <c r="M13">
        <f>'Raw_Data_pt1.1'!CK15</f>
        <v>128</v>
      </c>
      <c r="N13">
        <f>'Raw_Data_pt1.1'!CL15</f>
        <v>119</v>
      </c>
      <c r="O13">
        <f>'Raw_Data_pt1.1'!CM15</f>
        <v>128</v>
      </c>
      <c r="P13" s="73">
        <f>'Raw_Data_pt1.1'!CN15</f>
        <v>602</v>
      </c>
    </row>
    <row r="14" spans="1:16">
      <c r="B14" s="57">
        <v>0</v>
      </c>
      <c r="C14">
        <v>3</v>
      </c>
      <c r="D14" s="55" t="s">
        <v>140</v>
      </c>
      <c r="E14" s="55">
        <v>3</v>
      </c>
      <c r="F14">
        <f>'Raw_Data_pt1.1'!AV16</f>
        <v>28</v>
      </c>
      <c r="G14">
        <f>'Raw_Data_pt1.1'!AW16</f>
        <v>155</v>
      </c>
      <c r="H14">
        <f>'Raw_Data_pt1.1'!AX16</f>
        <v>194</v>
      </c>
      <c r="I14">
        <f>'Raw_Data_pt1.1'!AY16</f>
        <v>0.55600000000000005</v>
      </c>
      <c r="J14" s="57">
        <f>'Raw_Data_pt1.1'!BB16</f>
        <v>46.1</v>
      </c>
      <c r="K14" s="55">
        <f>'Raw_Data_pt1.1'!BC16</f>
        <v>11.5</v>
      </c>
      <c r="L14">
        <f>'Raw_Data_pt1.1'!CJ16</f>
        <v>25</v>
      </c>
      <c r="M14">
        <f>'Raw_Data_pt1.1'!CK16</f>
        <v>128</v>
      </c>
      <c r="N14">
        <f>'Raw_Data_pt1.1'!CL16</f>
        <v>109</v>
      </c>
      <c r="O14">
        <f>'Raw_Data_pt1.1'!CM16</f>
        <v>128</v>
      </c>
      <c r="P14" s="73">
        <f>'Raw_Data_pt1.1'!CN16</f>
        <v>457</v>
      </c>
    </row>
    <row r="15" spans="1:16">
      <c r="B15" s="57">
        <v>0</v>
      </c>
      <c r="C15">
        <v>3</v>
      </c>
      <c r="D15" s="55" t="s">
        <v>140</v>
      </c>
      <c r="E15" s="55">
        <v>4</v>
      </c>
      <c r="F15">
        <f>'Raw_Data_pt1.1'!AV17</f>
        <v>28</v>
      </c>
      <c r="G15">
        <f>'Raw_Data_pt1.1'!AW17</f>
        <v>157</v>
      </c>
      <c r="H15">
        <f>'Raw_Data_pt1.1'!AX17</f>
        <v>205</v>
      </c>
      <c r="I15">
        <f>'Raw_Data_pt1.1'!AY17</f>
        <v>0.55200000000000005</v>
      </c>
      <c r="J15" s="57">
        <f>'Raw_Data_pt1.1'!BB17</f>
        <v>46.1</v>
      </c>
      <c r="K15" s="55">
        <f>'Raw_Data_pt1.1'!BC17</f>
        <v>11.1</v>
      </c>
      <c r="L15">
        <f>'Raw_Data_pt1.1'!CJ17</f>
        <v>26</v>
      </c>
      <c r="M15">
        <f>'Raw_Data_pt1.1'!CK17</f>
        <v>128</v>
      </c>
      <c r="N15">
        <f>'Raw_Data_pt1.1'!CL17</f>
        <v>131</v>
      </c>
      <c r="O15">
        <f>'Raw_Data_pt1.1'!CM17</f>
        <v>128</v>
      </c>
      <c r="P15" s="73">
        <f>'Raw_Data_pt1.1'!CN17</f>
        <v>457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'Raw_Data_pt1.1'!AV18</f>
        <v>29</v>
      </c>
      <c r="G16" s="53">
        <f>'Raw_Data_pt1.1'!AW18</f>
        <v>150</v>
      </c>
      <c r="H16" s="53">
        <f>'Raw_Data_pt1.1'!AX18</f>
        <v>170</v>
      </c>
      <c r="I16" s="53">
        <f>'Raw_Data_pt1.1'!AY18</f>
        <v>0.56999999999999995</v>
      </c>
      <c r="J16" s="56">
        <f>'Raw_Data_pt1.1'!BB18</f>
        <v>46.1</v>
      </c>
      <c r="K16" s="54">
        <f>'Raw_Data_pt1.1'!BC18</f>
        <v>11.3</v>
      </c>
      <c r="L16" s="53">
        <f>'Raw_Data_pt1.1'!CJ18</f>
        <v>27</v>
      </c>
      <c r="M16" s="53">
        <f>'Raw_Data_pt1.1'!CK18</f>
        <v>128</v>
      </c>
      <c r="N16" s="53">
        <f>'Raw_Data_pt1.1'!CL18</f>
        <v>149</v>
      </c>
      <c r="O16" s="53">
        <f>'Raw_Data_pt1.1'!CM18</f>
        <v>128</v>
      </c>
      <c r="P16" s="71">
        <f>'Raw_Data_pt1.1'!CN18</f>
        <v>347</v>
      </c>
    </row>
    <row r="17" spans="1:16">
      <c r="A17" s="74">
        <v>45057</v>
      </c>
      <c r="B17" s="57">
        <v>1</v>
      </c>
      <c r="C17">
        <v>1</v>
      </c>
      <c r="D17" s="55" t="s">
        <v>140</v>
      </c>
      <c r="E17" s="55">
        <v>1</v>
      </c>
      <c r="F17" s="31">
        <v>32</v>
      </c>
      <c r="G17" s="31">
        <v>126</v>
      </c>
      <c r="H17" s="31">
        <v>120</v>
      </c>
      <c r="I17" s="45">
        <v>0.64078000000000002</v>
      </c>
      <c r="J17">
        <v>55</v>
      </c>
      <c r="K17" s="55">
        <v>8.5</v>
      </c>
      <c r="L17" s="31">
        <v>34</v>
      </c>
      <c r="M17" s="31">
        <v>128</v>
      </c>
      <c r="N17" s="31">
        <v>146</v>
      </c>
      <c r="O17" s="31">
        <v>128</v>
      </c>
      <c r="P17" s="63">
        <v>502</v>
      </c>
    </row>
    <row r="18" spans="1:16">
      <c r="A18" s="74">
        <f>A17</f>
        <v>45057</v>
      </c>
      <c r="B18" s="57">
        <v>1</v>
      </c>
      <c r="C18">
        <v>1</v>
      </c>
      <c r="D18" s="55" t="s">
        <v>236</v>
      </c>
      <c r="E18" s="55">
        <v>1</v>
      </c>
      <c r="F18" s="31">
        <f>(F19+F20)/2</f>
        <v>32</v>
      </c>
      <c r="G18" s="31">
        <f t="shared" ref="G18:P18" si="0">(G19+G20)/2</f>
        <v>126</v>
      </c>
      <c r="H18" s="31">
        <f t="shared" si="0"/>
        <v>120</v>
      </c>
      <c r="I18" s="45">
        <f t="shared" si="0"/>
        <v>0.63978000000000002</v>
      </c>
      <c r="J18" s="31">
        <f t="shared" si="0"/>
        <v>54.55</v>
      </c>
      <c r="K18" s="45">
        <f t="shared" si="0"/>
        <v>8.5</v>
      </c>
      <c r="L18" s="31">
        <f t="shared" si="0"/>
        <v>35</v>
      </c>
      <c r="M18" s="31">
        <f t="shared" si="0"/>
        <v>128</v>
      </c>
      <c r="N18" s="31">
        <f t="shared" si="0"/>
        <v>34</v>
      </c>
      <c r="O18" s="45">
        <f t="shared" si="0"/>
        <v>128</v>
      </c>
      <c r="P18" s="45">
        <f t="shared" si="0"/>
        <v>547</v>
      </c>
    </row>
    <row r="19" spans="1:16">
      <c r="A19" s="74">
        <v>45057</v>
      </c>
      <c r="B19" s="57">
        <v>1</v>
      </c>
      <c r="C19">
        <v>1</v>
      </c>
      <c r="D19" s="55" t="s">
        <v>141</v>
      </c>
      <c r="E19" s="55">
        <v>1</v>
      </c>
      <c r="F19" s="31">
        <v>33</v>
      </c>
      <c r="G19" s="31">
        <v>122</v>
      </c>
      <c r="H19" s="31">
        <v>120</v>
      </c>
      <c r="I19" s="45">
        <v>0.65178000000000003</v>
      </c>
      <c r="J19">
        <v>56.4</v>
      </c>
      <c r="K19" s="55">
        <v>8.5</v>
      </c>
      <c r="L19" s="31">
        <v>39</v>
      </c>
      <c r="M19" s="31">
        <v>128</v>
      </c>
      <c r="N19" s="31">
        <v>34</v>
      </c>
      <c r="O19" s="31">
        <v>128</v>
      </c>
      <c r="P19" s="63">
        <v>642</v>
      </c>
    </row>
    <row r="20" spans="1:16">
      <c r="A20" s="78">
        <v>45057</v>
      </c>
      <c r="B20" s="79">
        <v>1</v>
      </c>
      <c r="C20" s="80">
        <v>1</v>
      </c>
      <c r="D20" s="81" t="s">
        <v>142</v>
      </c>
      <c r="E20" s="81">
        <v>1</v>
      </c>
      <c r="F20" s="83">
        <v>31</v>
      </c>
      <c r="G20" s="83">
        <v>130</v>
      </c>
      <c r="H20" s="83">
        <v>120</v>
      </c>
      <c r="I20" s="84">
        <v>0.62778</v>
      </c>
      <c r="J20" s="80">
        <v>52.7</v>
      </c>
      <c r="K20" s="81">
        <v>8.5</v>
      </c>
      <c r="L20" s="83">
        <v>31</v>
      </c>
      <c r="M20" s="83">
        <v>128</v>
      </c>
      <c r="N20" s="83">
        <v>34</v>
      </c>
      <c r="O20" s="83">
        <v>128</v>
      </c>
      <c r="P20" s="85">
        <v>452</v>
      </c>
    </row>
    <row r="21" spans="1:16">
      <c r="A21" s="74">
        <v>45057</v>
      </c>
      <c r="B21" s="57">
        <v>1</v>
      </c>
      <c r="C21">
        <v>1</v>
      </c>
      <c r="D21" s="55" t="s">
        <v>140</v>
      </c>
      <c r="E21" s="55">
        <v>2</v>
      </c>
      <c r="F21" s="31">
        <v>32</v>
      </c>
      <c r="G21" s="31">
        <v>128</v>
      </c>
      <c r="H21" s="31">
        <v>126</v>
      </c>
      <c r="I21" s="45">
        <v>0.63341999999999998</v>
      </c>
      <c r="J21">
        <v>55</v>
      </c>
      <c r="K21" s="55">
        <v>9.1999999999999993</v>
      </c>
      <c r="L21" s="31">
        <v>34</v>
      </c>
      <c r="M21" s="31">
        <v>128</v>
      </c>
      <c r="N21" s="31">
        <v>119</v>
      </c>
      <c r="O21" s="31">
        <v>128</v>
      </c>
      <c r="P21" s="63">
        <v>457</v>
      </c>
    </row>
    <row r="22" spans="1:16">
      <c r="A22" s="74">
        <f>A21</f>
        <v>45057</v>
      </c>
      <c r="B22" s="57">
        <f>B21</f>
        <v>1</v>
      </c>
      <c r="C22">
        <f>C21</f>
        <v>1</v>
      </c>
      <c r="D22" s="55" t="s">
        <v>236</v>
      </c>
      <c r="E22" s="55">
        <f>E21</f>
        <v>2</v>
      </c>
      <c r="F22" s="31">
        <f>(F23+F24)/2</f>
        <v>32</v>
      </c>
      <c r="G22" s="31">
        <f t="shared" ref="G22" si="1">(G23+G24)/2</f>
        <v>127.5</v>
      </c>
      <c r="H22" s="31">
        <f t="shared" ref="H22" si="2">(H23+H24)/2</f>
        <v>126</v>
      </c>
      <c r="I22" s="45">
        <f t="shared" ref="I22" si="3">(I23+I24)/2</f>
        <v>0.63641999999999999</v>
      </c>
      <c r="J22" s="31">
        <f t="shared" ref="J22" si="4">(J23+J24)/2</f>
        <v>55.400000000000006</v>
      </c>
      <c r="K22" s="45">
        <f t="shared" ref="K22" si="5">(K23+K24)/2</f>
        <v>9.1999999999999993</v>
      </c>
      <c r="L22" s="31">
        <f t="shared" ref="L22" si="6">(L23+L24)/2</f>
        <v>35.5</v>
      </c>
      <c r="M22" s="31">
        <f t="shared" ref="M22" si="7">(M23+M24)/2</f>
        <v>128</v>
      </c>
      <c r="N22" s="31">
        <f t="shared" ref="N22" si="8">(N23+N24)/2</f>
        <v>34</v>
      </c>
      <c r="O22" s="45">
        <f t="shared" ref="O22" si="9">(O23+O24)/2</f>
        <v>128</v>
      </c>
      <c r="P22" s="45">
        <f t="shared" ref="P22" si="10">(P23+P24)/2</f>
        <v>522</v>
      </c>
    </row>
    <row r="23" spans="1:16">
      <c r="A23" s="74">
        <v>45057</v>
      </c>
      <c r="B23" s="57">
        <v>1</v>
      </c>
      <c r="C23">
        <v>1</v>
      </c>
      <c r="D23" s="55" t="s">
        <v>141</v>
      </c>
      <c r="E23" s="55">
        <v>2</v>
      </c>
      <c r="F23" s="31">
        <v>33</v>
      </c>
      <c r="G23" s="31">
        <v>122</v>
      </c>
      <c r="H23" s="31">
        <v>126</v>
      </c>
      <c r="I23" s="45">
        <v>0.65242</v>
      </c>
      <c r="J23">
        <v>56.7</v>
      </c>
      <c r="K23" s="55">
        <v>9.1999999999999993</v>
      </c>
      <c r="L23" s="31">
        <v>41</v>
      </c>
      <c r="M23" s="31">
        <v>128</v>
      </c>
      <c r="N23" s="31">
        <v>34</v>
      </c>
      <c r="O23" s="31">
        <v>128</v>
      </c>
      <c r="P23" s="63">
        <v>627</v>
      </c>
    </row>
    <row r="24" spans="1:16">
      <c r="A24" s="78">
        <v>45057</v>
      </c>
      <c r="B24" s="79">
        <v>1</v>
      </c>
      <c r="C24" s="80">
        <v>1</v>
      </c>
      <c r="D24" s="81" t="s">
        <v>142</v>
      </c>
      <c r="E24" s="81">
        <v>2</v>
      </c>
      <c r="F24" s="83">
        <v>31</v>
      </c>
      <c r="G24" s="83">
        <v>133</v>
      </c>
      <c r="H24" s="83">
        <v>126</v>
      </c>
      <c r="I24" s="84">
        <v>0.62041999999999997</v>
      </c>
      <c r="J24" s="80">
        <v>54.1</v>
      </c>
      <c r="K24" s="81">
        <v>9.1999999999999993</v>
      </c>
      <c r="L24" s="83">
        <v>30</v>
      </c>
      <c r="M24" s="83">
        <v>128</v>
      </c>
      <c r="N24" s="83">
        <v>34</v>
      </c>
      <c r="O24" s="83">
        <v>128</v>
      </c>
      <c r="P24" s="85">
        <v>417</v>
      </c>
    </row>
    <row r="25" spans="1:16">
      <c r="A25" s="74">
        <v>45057</v>
      </c>
      <c r="B25" s="57">
        <v>1</v>
      </c>
      <c r="C25">
        <v>1</v>
      </c>
      <c r="D25" s="55" t="s">
        <v>140</v>
      </c>
      <c r="E25" s="55">
        <v>3</v>
      </c>
      <c r="F25" s="31">
        <v>33</v>
      </c>
      <c r="G25" s="31">
        <v>122</v>
      </c>
      <c r="H25" s="31">
        <v>124</v>
      </c>
      <c r="I25" s="45">
        <v>0.65258000000000005</v>
      </c>
      <c r="J25">
        <v>54.1</v>
      </c>
      <c r="K25" s="55">
        <v>8.3000000000000007</v>
      </c>
      <c r="L25" s="31">
        <v>35</v>
      </c>
      <c r="M25" s="31">
        <v>128</v>
      </c>
      <c r="N25" s="31">
        <v>109</v>
      </c>
      <c r="O25" s="31">
        <v>128</v>
      </c>
      <c r="P25" s="63">
        <v>530</v>
      </c>
    </row>
    <row r="26" spans="1:16">
      <c r="A26" s="74">
        <f>A25</f>
        <v>45057</v>
      </c>
      <c r="B26" s="57">
        <f>B25</f>
        <v>1</v>
      </c>
      <c r="C26">
        <f>C25</f>
        <v>1</v>
      </c>
      <c r="D26" s="55" t="s">
        <v>236</v>
      </c>
      <c r="E26" s="55">
        <f>E25</f>
        <v>3</v>
      </c>
      <c r="F26" s="31">
        <f>(F27+F28)/2</f>
        <v>32.5</v>
      </c>
      <c r="G26" s="31">
        <f t="shared" ref="G26" si="11">(G27+G28)/2</f>
        <v>124</v>
      </c>
      <c r="H26" s="31">
        <f t="shared" ref="H26" si="12">(H27+H28)/2</f>
        <v>124</v>
      </c>
      <c r="I26" s="45">
        <f t="shared" ref="I26" si="13">(I27+I28)/2</f>
        <v>0.64558000000000004</v>
      </c>
      <c r="J26" s="31">
        <f t="shared" ref="J26" si="14">(J27+J28)/2</f>
        <v>55</v>
      </c>
      <c r="K26" s="45">
        <f t="shared" ref="K26" si="15">(K27+K28)/2</f>
        <v>8.3000000000000007</v>
      </c>
      <c r="L26" s="31">
        <f t="shared" ref="L26" si="16">(L27+L28)/2</f>
        <v>36</v>
      </c>
      <c r="M26" s="31">
        <f t="shared" ref="M26" si="17">(M27+M28)/2</f>
        <v>128</v>
      </c>
      <c r="N26" s="31">
        <f t="shared" ref="N26" si="18">(N27+N28)/2</f>
        <v>35</v>
      </c>
      <c r="O26" s="45">
        <f t="shared" ref="O26" si="19">(O27+O28)/2</f>
        <v>128</v>
      </c>
      <c r="P26" s="45">
        <f t="shared" ref="P26" si="20">(P27+P28)/2</f>
        <v>520</v>
      </c>
    </row>
    <row r="27" spans="1:16">
      <c r="A27" s="74">
        <v>45057</v>
      </c>
      <c r="B27" s="57">
        <v>1</v>
      </c>
      <c r="C27">
        <v>1</v>
      </c>
      <c r="D27" s="55" t="s">
        <v>141</v>
      </c>
      <c r="E27" s="55">
        <v>3</v>
      </c>
      <c r="F27" s="31">
        <v>33</v>
      </c>
      <c r="G27" s="31">
        <v>119</v>
      </c>
      <c r="H27" s="31">
        <v>124</v>
      </c>
      <c r="I27" s="45">
        <v>0.65858000000000005</v>
      </c>
      <c r="J27">
        <v>57.3</v>
      </c>
      <c r="K27" s="55">
        <v>8.3000000000000007</v>
      </c>
      <c r="L27" s="31">
        <v>42</v>
      </c>
      <c r="M27" s="31">
        <v>128</v>
      </c>
      <c r="N27" s="31">
        <v>35</v>
      </c>
      <c r="O27" s="31">
        <v>128</v>
      </c>
      <c r="P27" s="63">
        <v>600</v>
      </c>
    </row>
    <row r="28" spans="1:16">
      <c r="A28" s="78">
        <v>45057</v>
      </c>
      <c r="B28" s="79">
        <v>1</v>
      </c>
      <c r="C28" s="80">
        <v>1</v>
      </c>
      <c r="D28" s="81" t="s">
        <v>142</v>
      </c>
      <c r="E28" s="81">
        <v>3</v>
      </c>
      <c r="F28" s="83">
        <v>32</v>
      </c>
      <c r="G28" s="83">
        <v>129</v>
      </c>
      <c r="H28" s="83">
        <v>124</v>
      </c>
      <c r="I28" s="84">
        <v>0.63258000000000003</v>
      </c>
      <c r="J28" s="80">
        <v>52.7</v>
      </c>
      <c r="K28" s="81">
        <v>8.3000000000000007</v>
      </c>
      <c r="L28" s="83">
        <v>30</v>
      </c>
      <c r="M28" s="83">
        <v>128</v>
      </c>
      <c r="N28" s="83">
        <v>35</v>
      </c>
      <c r="O28" s="83">
        <v>128</v>
      </c>
      <c r="P28" s="85">
        <v>440</v>
      </c>
    </row>
    <row r="29" spans="1:16">
      <c r="A29" s="74">
        <v>45057</v>
      </c>
      <c r="B29" s="57">
        <v>1</v>
      </c>
      <c r="C29">
        <v>1</v>
      </c>
      <c r="D29" s="55" t="s">
        <v>140</v>
      </c>
      <c r="E29" s="55">
        <v>4</v>
      </c>
      <c r="F29" s="31">
        <v>32</v>
      </c>
      <c r="G29" s="31">
        <v>126</v>
      </c>
      <c r="H29" s="31">
        <v>107</v>
      </c>
      <c r="I29" s="45">
        <v>0.63946999999999998</v>
      </c>
      <c r="J29">
        <v>55.8</v>
      </c>
      <c r="K29" s="55">
        <v>7.1</v>
      </c>
      <c r="L29" s="31">
        <v>31</v>
      </c>
      <c r="M29" s="31">
        <v>128</v>
      </c>
      <c r="N29" s="31">
        <v>131</v>
      </c>
      <c r="O29" s="31">
        <v>128</v>
      </c>
      <c r="P29" s="63">
        <v>618</v>
      </c>
    </row>
    <row r="30" spans="1:16">
      <c r="A30" s="74">
        <f>A29</f>
        <v>45057</v>
      </c>
      <c r="B30" s="57">
        <f>B29</f>
        <v>1</v>
      </c>
      <c r="C30">
        <f>C29</f>
        <v>1</v>
      </c>
      <c r="D30" s="55" t="s">
        <v>236</v>
      </c>
      <c r="E30" s="55">
        <f>E29</f>
        <v>4</v>
      </c>
      <c r="F30" s="31">
        <f>(F31+F32)/2</f>
        <v>32</v>
      </c>
      <c r="G30" s="31">
        <f t="shared" ref="G30" si="21">(G31+G32)/2</f>
        <v>126</v>
      </c>
      <c r="H30" s="31">
        <f t="shared" ref="H30" si="22">(H31+H32)/2</f>
        <v>107</v>
      </c>
      <c r="I30" s="45">
        <f t="shared" ref="I30" si="23">(I31+I32)/2</f>
        <v>0.64046999999999998</v>
      </c>
      <c r="J30" s="31">
        <f t="shared" ref="J30" si="24">(J31+J32)/2</f>
        <v>55.65</v>
      </c>
      <c r="K30" s="45">
        <f t="shared" ref="K30" si="25">(K31+K32)/2</f>
        <v>7.1</v>
      </c>
      <c r="L30" s="31">
        <f t="shared" ref="L30" si="26">(L31+L32)/2</f>
        <v>31.5</v>
      </c>
      <c r="M30" s="31">
        <f t="shared" ref="M30" si="27">(M31+M32)/2</f>
        <v>128</v>
      </c>
      <c r="N30" s="31">
        <f t="shared" ref="N30" si="28">(N31+N32)/2</f>
        <v>31</v>
      </c>
      <c r="O30" s="45">
        <f t="shared" ref="O30" si="29">(O31+O32)/2</f>
        <v>128</v>
      </c>
      <c r="P30" s="45">
        <f t="shared" ref="P30" si="30">(P31+P32)/2</f>
        <v>628</v>
      </c>
    </row>
    <row r="31" spans="1:16">
      <c r="A31" s="74">
        <v>45057</v>
      </c>
      <c r="B31" s="57">
        <v>1</v>
      </c>
      <c r="C31">
        <v>1</v>
      </c>
      <c r="D31" s="55" t="s">
        <v>141</v>
      </c>
      <c r="E31" s="55">
        <v>4</v>
      </c>
      <c r="F31" s="31">
        <v>33</v>
      </c>
      <c r="G31" s="31">
        <v>122</v>
      </c>
      <c r="H31" s="31">
        <v>107</v>
      </c>
      <c r="I31" s="45">
        <v>0.65246999999999999</v>
      </c>
      <c r="J31">
        <v>57.5</v>
      </c>
      <c r="K31" s="55">
        <v>7.1</v>
      </c>
      <c r="L31" s="31">
        <v>36</v>
      </c>
      <c r="M31" s="31">
        <v>128</v>
      </c>
      <c r="N31" s="31">
        <v>31</v>
      </c>
      <c r="O31" s="31">
        <v>128</v>
      </c>
      <c r="P31" s="63">
        <v>758</v>
      </c>
    </row>
    <row r="32" spans="1:16">
      <c r="A32" s="78">
        <v>45057</v>
      </c>
      <c r="B32" s="79">
        <v>1</v>
      </c>
      <c r="C32" s="80">
        <v>1</v>
      </c>
      <c r="D32" s="81" t="s">
        <v>142</v>
      </c>
      <c r="E32" s="81">
        <v>4</v>
      </c>
      <c r="F32" s="83">
        <v>31</v>
      </c>
      <c r="G32" s="83">
        <v>130</v>
      </c>
      <c r="H32" s="83">
        <v>107</v>
      </c>
      <c r="I32" s="84">
        <v>0.62846999999999997</v>
      </c>
      <c r="J32" s="80">
        <v>53.8</v>
      </c>
      <c r="K32" s="81">
        <v>7.1</v>
      </c>
      <c r="L32" s="83">
        <v>27</v>
      </c>
      <c r="M32" s="83">
        <v>128</v>
      </c>
      <c r="N32" s="83">
        <v>31</v>
      </c>
      <c r="O32" s="83">
        <v>128</v>
      </c>
      <c r="P32" s="85">
        <v>498</v>
      </c>
    </row>
    <row r="33" spans="1:16">
      <c r="A33" s="74">
        <v>45057</v>
      </c>
      <c r="B33" s="57">
        <v>1</v>
      </c>
      <c r="C33">
        <v>1</v>
      </c>
      <c r="D33" s="55" t="s">
        <v>140</v>
      </c>
      <c r="E33" s="55">
        <v>5</v>
      </c>
      <c r="F33" s="31">
        <v>31</v>
      </c>
      <c r="G33" s="31">
        <v>130</v>
      </c>
      <c r="H33" s="31">
        <v>130</v>
      </c>
      <c r="I33" s="45">
        <v>0.63</v>
      </c>
      <c r="J33">
        <v>55.8</v>
      </c>
      <c r="K33" s="55">
        <v>7.9</v>
      </c>
      <c r="L33" s="31">
        <v>32</v>
      </c>
      <c r="M33" s="31">
        <v>128</v>
      </c>
      <c r="N33" s="31">
        <v>149</v>
      </c>
      <c r="O33" s="31">
        <v>128</v>
      </c>
      <c r="P33" s="63">
        <v>567</v>
      </c>
    </row>
    <row r="34" spans="1:16">
      <c r="A34" s="74">
        <f>A33</f>
        <v>45057</v>
      </c>
      <c r="B34" s="57">
        <f>B33</f>
        <v>1</v>
      </c>
      <c r="C34">
        <f>C33</f>
        <v>1</v>
      </c>
      <c r="D34" s="55" t="s">
        <v>236</v>
      </c>
      <c r="E34" s="55">
        <f>E33</f>
        <v>5</v>
      </c>
      <c r="F34" s="31">
        <f>(F35+F36)/2</f>
        <v>31.5</v>
      </c>
      <c r="G34" s="31">
        <f t="shared" ref="G34" si="31">(G35+G36)/2</f>
        <v>128.5</v>
      </c>
      <c r="H34" s="31">
        <f t="shared" ref="H34" si="32">(H35+H36)/2</f>
        <v>130</v>
      </c>
      <c r="I34" s="45">
        <f t="shared" ref="I34" si="33">(I35+I36)/2</f>
        <v>0.63250000000000006</v>
      </c>
      <c r="J34" s="31">
        <f t="shared" ref="J34" si="34">(J35+J36)/2</f>
        <v>55.25</v>
      </c>
      <c r="K34" s="45">
        <f t="shared" ref="K34" si="35">(K35+K36)/2</f>
        <v>7.9</v>
      </c>
      <c r="L34" s="31">
        <f t="shared" ref="L34" si="36">(L35+L36)/2</f>
        <v>32.5</v>
      </c>
      <c r="M34" s="31">
        <f t="shared" ref="M34" si="37">(M35+M36)/2</f>
        <v>128</v>
      </c>
      <c r="N34" s="31">
        <f t="shared" ref="N34" si="38">(N35+N36)/2</f>
        <v>32</v>
      </c>
      <c r="O34" s="45">
        <f t="shared" ref="O34" si="39">(O35+O36)/2</f>
        <v>128</v>
      </c>
      <c r="P34" s="45">
        <f t="shared" ref="P34" si="40">(P35+P36)/2</f>
        <v>602</v>
      </c>
    </row>
    <row r="35" spans="1:16">
      <c r="A35" s="74">
        <v>45057</v>
      </c>
      <c r="B35" s="57">
        <v>1</v>
      </c>
      <c r="C35">
        <v>1</v>
      </c>
      <c r="D35" s="55" t="s">
        <v>141</v>
      </c>
      <c r="E35" s="55">
        <v>5</v>
      </c>
      <c r="F35" s="31">
        <v>32</v>
      </c>
      <c r="G35" s="31">
        <v>124</v>
      </c>
      <c r="H35" s="31">
        <v>130</v>
      </c>
      <c r="I35" s="45">
        <v>0.64500000000000002</v>
      </c>
      <c r="J35">
        <v>57</v>
      </c>
      <c r="K35" s="55">
        <v>7.9</v>
      </c>
      <c r="L35" s="31">
        <v>38</v>
      </c>
      <c r="M35" s="31">
        <v>128</v>
      </c>
      <c r="N35" s="31">
        <v>32</v>
      </c>
      <c r="O35" s="31">
        <v>128</v>
      </c>
      <c r="P35" s="63">
        <v>697</v>
      </c>
    </row>
    <row r="36" spans="1:16">
      <c r="A36" s="77">
        <v>45057</v>
      </c>
      <c r="B36" s="56">
        <v>1</v>
      </c>
      <c r="C36" s="53">
        <v>1</v>
      </c>
      <c r="D36" s="54" t="s">
        <v>142</v>
      </c>
      <c r="E36" s="54">
        <v>5</v>
      </c>
      <c r="F36" s="39">
        <v>31</v>
      </c>
      <c r="G36" s="39">
        <v>133</v>
      </c>
      <c r="H36" s="39">
        <v>130</v>
      </c>
      <c r="I36" s="39">
        <v>0.62</v>
      </c>
      <c r="J36" s="56">
        <v>53.5</v>
      </c>
      <c r="K36" s="54">
        <v>7.9</v>
      </c>
      <c r="L36" s="39">
        <v>27</v>
      </c>
      <c r="M36" s="39">
        <v>128</v>
      </c>
      <c r="N36" s="39">
        <v>32</v>
      </c>
      <c r="O36" s="39">
        <v>128</v>
      </c>
      <c r="P36" s="70">
        <v>507</v>
      </c>
    </row>
    <row r="37" spans="1:16">
      <c r="A37" s="74">
        <v>45070</v>
      </c>
      <c r="B37" s="57">
        <v>2</v>
      </c>
      <c r="C37">
        <v>1</v>
      </c>
      <c r="D37" s="55" t="s">
        <v>140</v>
      </c>
      <c r="E37" s="55">
        <v>1</v>
      </c>
      <c r="F37">
        <v>33</v>
      </c>
      <c r="G37">
        <v>117</v>
      </c>
      <c r="H37">
        <v>93</v>
      </c>
      <c r="I37">
        <v>0.66476000000000002</v>
      </c>
      <c r="J37" s="57">
        <v>55.5</v>
      </c>
      <c r="K37" s="55">
        <v>8.5</v>
      </c>
      <c r="L37" s="11">
        <v>41</v>
      </c>
      <c r="M37" s="11">
        <v>128</v>
      </c>
      <c r="N37" s="11">
        <v>140</v>
      </c>
      <c r="O37" s="11">
        <v>128</v>
      </c>
      <c r="P37" s="63">
        <v>482</v>
      </c>
    </row>
    <row r="38" spans="1:16">
      <c r="A38" s="74">
        <f>A37</f>
        <v>45070</v>
      </c>
      <c r="B38" s="57">
        <f>B37</f>
        <v>2</v>
      </c>
      <c r="C38">
        <f>C37</f>
        <v>1</v>
      </c>
      <c r="D38" s="55" t="s">
        <v>236</v>
      </c>
      <c r="E38" s="55">
        <f>E37</f>
        <v>1</v>
      </c>
      <c r="F38" s="31">
        <f>(F39+F40)/2</f>
        <v>32.5</v>
      </c>
      <c r="G38" s="31">
        <f t="shared" ref="G38" si="41">(G39+G40)/2</f>
        <v>122</v>
      </c>
      <c r="H38" s="31">
        <f t="shared" ref="H38" si="42">(H39+H40)/2</f>
        <v>93</v>
      </c>
      <c r="I38" s="45">
        <f t="shared" ref="I38" si="43">(I39+I40)/2</f>
        <v>0.65176000000000001</v>
      </c>
      <c r="J38" s="31">
        <f t="shared" ref="J38" si="44">(J39+J40)/2</f>
        <v>55.7</v>
      </c>
      <c r="K38" s="45">
        <f t="shared" ref="K38" si="45">(K39+K40)/2</f>
        <v>8.5</v>
      </c>
      <c r="L38" s="31">
        <f t="shared" ref="L38" si="46">(L39+L40)/2</f>
        <v>41.5</v>
      </c>
      <c r="M38" s="31">
        <f t="shared" ref="M38" si="47">(M39+M40)/2</f>
        <v>128</v>
      </c>
      <c r="N38" s="31">
        <f t="shared" ref="N38" si="48">(N39+N40)/2</f>
        <v>41</v>
      </c>
      <c r="O38" s="45">
        <f t="shared" ref="O38" si="49">(O39+O40)/2</f>
        <v>128</v>
      </c>
      <c r="P38" s="45">
        <f t="shared" ref="P38" si="50">(P39+P40)/2</f>
        <v>527</v>
      </c>
    </row>
    <row r="39" spans="1:16">
      <c r="A39" s="74">
        <v>45070</v>
      </c>
      <c r="B39" s="57">
        <v>2</v>
      </c>
      <c r="C39">
        <v>1</v>
      </c>
      <c r="D39" s="55" t="s">
        <v>141</v>
      </c>
      <c r="E39" s="55">
        <v>1</v>
      </c>
      <c r="F39">
        <v>34</v>
      </c>
      <c r="G39">
        <v>114</v>
      </c>
      <c r="H39">
        <v>93</v>
      </c>
      <c r="I39">
        <v>0.67476000000000003</v>
      </c>
      <c r="J39" s="57">
        <v>57</v>
      </c>
      <c r="K39" s="55">
        <v>8.5</v>
      </c>
      <c r="L39" s="11">
        <v>46</v>
      </c>
      <c r="M39" s="11">
        <v>128</v>
      </c>
      <c r="N39" s="11">
        <v>41</v>
      </c>
      <c r="O39" s="11">
        <v>128</v>
      </c>
      <c r="P39" s="63">
        <v>632</v>
      </c>
    </row>
    <row r="40" spans="1:16">
      <c r="A40" s="103">
        <v>45070</v>
      </c>
      <c r="B40" s="104">
        <v>2</v>
      </c>
      <c r="C40" s="105">
        <v>1</v>
      </c>
      <c r="D40" s="81" t="s">
        <v>142</v>
      </c>
      <c r="E40" s="81">
        <v>1</v>
      </c>
      <c r="F40" s="105">
        <v>31</v>
      </c>
      <c r="G40" s="105">
        <v>130</v>
      </c>
      <c r="H40" s="105">
        <v>93</v>
      </c>
      <c r="I40" s="105">
        <v>0.62875999999999999</v>
      </c>
      <c r="J40" s="104">
        <v>54.4</v>
      </c>
      <c r="K40" s="106">
        <v>8.5</v>
      </c>
      <c r="L40" s="115">
        <v>37</v>
      </c>
      <c r="M40" s="115">
        <v>128</v>
      </c>
      <c r="N40" s="115">
        <v>41</v>
      </c>
      <c r="O40" s="115">
        <v>128</v>
      </c>
      <c r="P40" s="116">
        <v>422</v>
      </c>
    </row>
    <row r="41" spans="1:16">
      <c r="A41" s="74">
        <v>45070</v>
      </c>
      <c r="B41" s="57">
        <v>2</v>
      </c>
      <c r="C41">
        <v>1</v>
      </c>
      <c r="D41" s="55" t="s">
        <v>140</v>
      </c>
      <c r="E41" s="55">
        <v>2</v>
      </c>
      <c r="F41">
        <v>33</v>
      </c>
      <c r="G41">
        <v>120</v>
      </c>
      <c r="H41">
        <v>99</v>
      </c>
      <c r="I41">
        <v>0.65690000000000004</v>
      </c>
      <c r="J41" s="57">
        <v>55.5</v>
      </c>
      <c r="K41" s="55">
        <v>7.6</v>
      </c>
      <c r="L41" s="11">
        <v>46</v>
      </c>
      <c r="M41" s="11">
        <v>128</v>
      </c>
      <c r="N41" s="11">
        <v>146</v>
      </c>
      <c r="O41" s="11">
        <v>128</v>
      </c>
      <c r="P41" s="63">
        <v>502</v>
      </c>
    </row>
    <row r="42" spans="1:16">
      <c r="A42" s="74">
        <f>A41</f>
        <v>45070</v>
      </c>
      <c r="B42" s="57">
        <f>B41</f>
        <v>2</v>
      </c>
      <c r="C42">
        <f>C41</f>
        <v>1</v>
      </c>
      <c r="D42" s="55" t="s">
        <v>236</v>
      </c>
      <c r="E42" s="55">
        <f>E41</f>
        <v>2</v>
      </c>
      <c r="F42" s="31">
        <f>(F43+F44)/2</f>
        <v>33</v>
      </c>
      <c r="G42" s="31">
        <f t="shared" ref="G42" si="51">(G43+G44)/2</f>
        <v>118.5</v>
      </c>
      <c r="H42" s="31">
        <f t="shared" ref="H42" si="52">(H43+H44)/2</f>
        <v>99</v>
      </c>
      <c r="I42" s="45">
        <f t="shared" ref="I42" si="53">(I43+I44)/2</f>
        <v>0.66090000000000004</v>
      </c>
      <c r="J42" s="31">
        <f t="shared" ref="J42" si="54">(J43+J44)/2</f>
        <v>55.849999999999994</v>
      </c>
      <c r="K42" s="45">
        <f t="shared" ref="K42" si="55">(K43+K44)/2</f>
        <v>7.6</v>
      </c>
      <c r="L42" s="31">
        <f t="shared" ref="L42" si="56">(L43+L44)/2</f>
        <v>46.5</v>
      </c>
      <c r="M42" s="31">
        <f t="shared" ref="M42" si="57">(M43+M44)/2</f>
        <v>128</v>
      </c>
      <c r="N42" s="31">
        <f t="shared" ref="N42" si="58">(N43+N44)/2</f>
        <v>46</v>
      </c>
      <c r="O42" s="45">
        <f t="shared" ref="O42" si="59">(O43+O44)/2</f>
        <v>128</v>
      </c>
      <c r="P42" s="45">
        <f t="shared" ref="P42" si="60">(P43+P44)/2</f>
        <v>522</v>
      </c>
    </row>
    <row r="43" spans="1:16">
      <c r="A43" s="74">
        <v>45070</v>
      </c>
      <c r="B43" s="57">
        <v>2</v>
      </c>
      <c r="C43">
        <v>1</v>
      </c>
      <c r="D43" s="55" t="s">
        <v>141</v>
      </c>
      <c r="E43" s="55">
        <v>2</v>
      </c>
      <c r="F43">
        <v>34</v>
      </c>
      <c r="G43">
        <v>114</v>
      </c>
      <c r="H43">
        <v>99</v>
      </c>
      <c r="I43">
        <v>0.67290000000000005</v>
      </c>
      <c r="J43" s="57">
        <v>57.3</v>
      </c>
      <c r="K43" s="55">
        <v>7.6</v>
      </c>
      <c r="L43" s="11">
        <v>52</v>
      </c>
      <c r="M43" s="11">
        <v>128</v>
      </c>
      <c r="N43" s="11">
        <v>46</v>
      </c>
      <c r="O43" s="11">
        <v>128</v>
      </c>
      <c r="P43" s="63">
        <v>612</v>
      </c>
    </row>
    <row r="44" spans="1:16">
      <c r="A44" s="103">
        <v>45070</v>
      </c>
      <c r="B44" s="104">
        <v>2</v>
      </c>
      <c r="C44" s="105">
        <v>1</v>
      </c>
      <c r="D44" s="81" t="s">
        <v>142</v>
      </c>
      <c r="E44" s="81">
        <v>2</v>
      </c>
      <c r="F44" s="105">
        <v>32</v>
      </c>
      <c r="G44" s="105">
        <v>123</v>
      </c>
      <c r="H44" s="105">
        <v>99</v>
      </c>
      <c r="I44" s="105">
        <v>0.64890000000000003</v>
      </c>
      <c r="J44" s="104">
        <v>54.4</v>
      </c>
      <c r="K44" s="106">
        <v>7.6</v>
      </c>
      <c r="L44" s="115">
        <v>41</v>
      </c>
      <c r="M44" s="115">
        <v>128</v>
      </c>
      <c r="N44" s="115">
        <v>46</v>
      </c>
      <c r="O44" s="115">
        <v>128</v>
      </c>
      <c r="P44" s="116">
        <v>432</v>
      </c>
    </row>
    <row r="45" spans="1:16">
      <c r="A45" s="74">
        <v>45070</v>
      </c>
      <c r="B45" s="57">
        <v>2</v>
      </c>
      <c r="C45">
        <v>1</v>
      </c>
      <c r="D45" s="55" t="s">
        <v>140</v>
      </c>
      <c r="E45" s="55">
        <v>3</v>
      </c>
      <c r="F45">
        <v>33</v>
      </c>
      <c r="G45">
        <v>121</v>
      </c>
      <c r="H45">
        <v>104</v>
      </c>
      <c r="I45">
        <v>0.65400000000000003</v>
      </c>
      <c r="J45" s="57">
        <v>56.4</v>
      </c>
      <c r="K45" s="55">
        <v>7.4</v>
      </c>
      <c r="L45" s="11">
        <v>39</v>
      </c>
      <c r="M45" s="11">
        <v>128</v>
      </c>
      <c r="N45" s="11">
        <v>119</v>
      </c>
      <c r="O45" s="11">
        <v>128</v>
      </c>
      <c r="P45" s="63">
        <v>457</v>
      </c>
    </row>
    <row r="46" spans="1:16">
      <c r="A46" s="74">
        <f>A45</f>
        <v>45070</v>
      </c>
      <c r="B46" s="57">
        <f>B45</f>
        <v>2</v>
      </c>
      <c r="C46">
        <f>C45</f>
        <v>1</v>
      </c>
      <c r="D46" s="55" t="s">
        <v>236</v>
      </c>
      <c r="E46" s="55">
        <f>E45</f>
        <v>3</v>
      </c>
      <c r="F46" s="31">
        <f>(F47+F48)/2</f>
        <v>33.5</v>
      </c>
      <c r="G46" s="31">
        <f t="shared" ref="G46" si="61">(G47+G48)/2</f>
        <v>113.5</v>
      </c>
      <c r="H46" s="31">
        <f t="shared" ref="H46" si="62">(H47+H48)/2</f>
        <v>104</v>
      </c>
      <c r="I46" s="45">
        <f t="shared" ref="I46" si="63">(I47+I48)/2</f>
        <v>0.67649999999999999</v>
      </c>
      <c r="J46" s="31">
        <f t="shared" ref="J46" si="64">(J47+J48)/2</f>
        <v>56.400000000000006</v>
      </c>
      <c r="K46" s="45">
        <f t="shared" ref="K46" si="65">(K47+K48)/2</f>
        <v>7.4</v>
      </c>
      <c r="L46" s="31">
        <f t="shared" ref="L46" si="66">(L47+L48)/2</f>
        <v>41</v>
      </c>
      <c r="M46" s="31">
        <f t="shared" ref="M46" si="67">(M47+M48)/2</f>
        <v>128</v>
      </c>
      <c r="N46" s="31">
        <f t="shared" ref="N46" si="68">(N47+N48)/2</f>
        <v>39</v>
      </c>
      <c r="O46" s="45">
        <f t="shared" ref="O46" si="69">(O47+O48)/2</f>
        <v>128</v>
      </c>
      <c r="P46" s="45">
        <f t="shared" ref="P46" si="70">(P47+P48)/2</f>
        <v>507</v>
      </c>
    </row>
    <row r="47" spans="1:16">
      <c r="A47" s="74">
        <v>45070</v>
      </c>
      <c r="B47" s="57">
        <v>2</v>
      </c>
      <c r="C47">
        <v>1</v>
      </c>
      <c r="D47" s="55" t="s">
        <v>141</v>
      </c>
      <c r="E47" s="55">
        <v>3</v>
      </c>
      <c r="F47">
        <v>36</v>
      </c>
      <c r="G47">
        <v>97</v>
      </c>
      <c r="H47">
        <v>104</v>
      </c>
      <c r="I47">
        <v>0.72399999999999998</v>
      </c>
      <c r="J47" s="57">
        <v>58.1</v>
      </c>
      <c r="K47" s="55">
        <v>7.4</v>
      </c>
      <c r="L47" s="11">
        <v>49</v>
      </c>
      <c r="M47" s="11">
        <v>128</v>
      </c>
      <c r="N47" s="11">
        <v>39</v>
      </c>
      <c r="O47" s="11">
        <v>128</v>
      </c>
      <c r="P47" s="63">
        <v>637</v>
      </c>
    </row>
    <row r="48" spans="1:16">
      <c r="A48" s="103">
        <v>45070</v>
      </c>
      <c r="B48" s="104">
        <v>2</v>
      </c>
      <c r="C48" s="105">
        <v>1</v>
      </c>
      <c r="D48" s="81" t="s">
        <v>142</v>
      </c>
      <c r="E48" s="81">
        <v>3</v>
      </c>
      <c r="F48" s="105">
        <v>31</v>
      </c>
      <c r="G48" s="105">
        <v>130</v>
      </c>
      <c r="H48" s="105">
        <v>104</v>
      </c>
      <c r="I48" s="105">
        <v>0.629</v>
      </c>
      <c r="J48" s="104">
        <v>54.7</v>
      </c>
      <c r="K48" s="106">
        <v>7.4</v>
      </c>
      <c r="L48" s="115">
        <v>33</v>
      </c>
      <c r="M48" s="115">
        <v>128</v>
      </c>
      <c r="N48" s="115">
        <v>39</v>
      </c>
      <c r="O48" s="115">
        <v>128</v>
      </c>
      <c r="P48" s="116">
        <v>377</v>
      </c>
    </row>
    <row r="49" spans="1:16">
      <c r="A49" s="74">
        <v>45070</v>
      </c>
      <c r="B49" s="57">
        <v>2</v>
      </c>
      <c r="C49">
        <v>1</v>
      </c>
      <c r="D49" s="55" t="s">
        <v>140</v>
      </c>
      <c r="E49" s="55">
        <v>4</v>
      </c>
      <c r="F49">
        <v>32</v>
      </c>
      <c r="G49">
        <v>123</v>
      </c>
      <c r="H49">
        <v>121</v>
      </c>
      <c r="I49">
        <v>0.64897000000000005</v>
      </c>
      <c r="J49" s="57">
        <v>56.1</v>
      </c>
      <c r="K49" s="55">
        <v>7.9</v>
      </c>
      <c r="L49" s="11">
        <v>51</v>
      </c>
      <c r="M49" s="11">
        <v>128</v>
      </c>
      <c r="N49" s="11">
        <v>109</v>
      </c>
      <c r="O49" s="11">
        <v>128</v>
      </c>
      <c r="P49" s="63">
        <v>557</v>
      </c>
    </row>
    <row r="50" spans="1:16">
      <c r="A50" s="74">
        <f>A49</f>
        <v>45070</v>
      </c>
      <c r="B50" s="57">
        <f>B49</f>
        <v>2</v>
      </c>
      <c r="C50">
        <f>C49</f>
        <v>1</v>
      </c>
      <c r="D50" s="55" t="s">
        <v>236</v>
      </c>
      <c r="E50" s="55">
        <f>E49</f>
        <v>4</v>
      </c>
      <c r="F50" s="31">
        <f>(F51+F52)/2</f>
        <v>32.5</v>
      </c>
      <c r="G50" s="31">
        <f t="shared" ref="G50" si="71">(G51+G52)/2</f>
        <v>121</v>
      </c>
      <c r="H50" s="31">
        <f t="shared" ref="H50" si="72">(H51+H52)/2</f>
        <v>121</v>
      </c>
      <c r="I50" s="45">
        <f t="shared" ref="I50" si="73">(I51+I52)/2</f>
        <v>0.65547</v>
      </c>
      <c r="J50" s="31">
        <f t="shared" ref="J50" si="74">(J51+J52)/2</f>
        <v>55.95</v>
      </c>
      <c r="K50" s="45">
        <f t="shared" ref="K50" si="75">(K51+K52)/2</f>
        <v>7.9</v>
      </c>
      <c r="L50" s="31">
        <f t="shared" ref="L50" si="76">(L51+L52)/2</f>
        <v>44.5</v>
      </c>
      <c r="M50" s="31">
        <f t="shared" ref="M50" si="77">(M51+M52)/2</f>
        <v>128</v>
      </c>
      <c r="N50" s="31">
        <f t="shared" ref="N50" si="78">(N51+N52)/2</f>
        <v>51</v>
      </c>
      <c r="O50" s="45">
        <f t="shared" ref="O50" si="79">(O51+O52)/2</f>
        <v>128</v>
      </c>
      <c r="P50" s="45">
        <f t="shared" ref="P50" si="80">(P51+P52)/2</f>
        <v>562</v>
      </c>
    </row>
    <row r="51" spans="1:16">
      <c r="A51" s="74">
        <v>45070</v>
      </c>
      <c r="B51" s="57">
        <v>2</v>
      </c>
      <c r="C51">
        <v>1</v>
      </c>
      <c r="D51" s="55" t="s">
        <v>141</v>
      </c>
      <c r="E51" s="55">
        <v>4</v>
      </c>
      <c r="F51">
        <v>33</v>
      </c>
      <c r="G51">
        <v>116</v>
      </c>
      <c r="H51">
        <v>121</v>
      </c>
      <c r="I51">
        <v>0.66996999999999995</v>
      </c>
      <c r="J51" s="57">
        <v>57.8</v>
      </c>
      <c r="K51" s="55">
        <v>7.9</v>
      </c>
      <c r="L51" s="11">
        <v>55</v>
      </c>
      <c r="M51" s="11">
        <v>128</v>
      </c>
      <c r="N51" s="11">
        <v>51</v>
      </c>
      <c r="O51" s="11">
        <v>128</v>
      </c>
      <c r="P51" s="63">
        <v>667</v>
      </c>
    </row>
    <row r="52" spans="1:16">
      <c r="A52" s="103">
        <v>45070</v>
      </c>
      <c r="B52" s="104">
        <v>2</v>
      </c>
      <c r="C52" s="105">
        <v>1</v>
      </c>
      <c r="D52" s="81" t="s">
        <v>142</v>
      </c>
      <c r="E52" s="81">
        <v>4</v>
      </c>
      <c r="F52" s="105">
        <v>32</v>
      </c>
      <c r="G52" s="105">
        <v>126</v>
      </c>
      <c r="H52" s="105">
        <v>121</v>
      </c>
      <c r="I52" s="105">
        <v>0.64097000000000004</v>
      </c>
      <c r="J52" s="104">
        <v>54.1</v>
      </c>
      <c r="K52" s="106">
        <v>7.9</v>
      </c>
      <c r="L52" s="115">
        <v>34</v>
      </c>
      <c r="M52" s="115">
        <v>128</v>
      </c>
      <c r="N52" s="115">
        <v>51</v>
      </c>
      <c r="O52" s="115">
        <v>128</v>
      </c>
      <c r="P52" s="116">
        <v>457</v>
      </c>
    </row>
    <row r="53" spans="1:16">
      <c r="A53" s="74">
        <v>45070</v>
      </c>
      <c r="B53" s="57">
        <v>2</v>
      </c>
      <c r="C53">
        <v>1</v>
      </c>
      <c r="D53" s="55" t="s">
        <v>140</v>
      </c>
      <c r="E53" s="55">
        <v>5</v>
      </c>
      <c r="F53">
        <v>33</v>
      </c>
      <c r="G53">
        <v>121</v>
      </c>
      <c r="H53">
        <v>127</v>
      </c>
      <c r="I53">
        <v>0.65459999999999996</v>
      </c>
      <c r="J53" s="57">
        <v>55.8</v>
      </c>
      <c r="K53" s="55">
        <v>7.8</v>
      </c>
      <c r="L53" s="11">
        <v>36</v>
      </c>
      <c r="M53" s="11">
        <v>128</v>
      </c>
      <c r="N53" s="11">
        <v>131</v>
      </c>
      <c r="O53" s="11">
        <v>128</v>
      </c>
      <c r="P53" s="63">
        <v>608</v>
      </c>
    </row>
    <row r="54" spans="1:16">
      <c r="A54" s="74">
        <f>A53</f>
        <v>45070</v>
      </c>
      <c r="B54" s="57">
        <f>B53</f>
        <v>2</v>
      </c>
      <c r="C54">
        <f>C53</f>
        <v>1</v>
      </c>
      <c r="D54" s="55" t="s">
        <v>236</v>
      </c>
      <c r="E54" s="55">
        <f>E53</f>
        <v>5</v>
      </c>
      <c r="F54" s="31">
        <f>(F55+F56)/2</f>
        <v>33</v>
      </c>
      <c r="G54" s="31">
        <f t="shared" ref="G54" si="81">(G55+G56)/2</f>
        <v>117</v>
      </c>
      <c r="H54" s="31">
        <f t="shared" ref="H54" si="82">(H55+H56)/2</f>
        <v>127</v>
      </c>
      <c r="I54" s="45">
        <f t="shared" ref="I54" si="83">(I55+I56)/2</f>
        <v>0.66460000000000008</v>
      </c>
      <c r="J54" s="31">
        <f t="shared" ref="J54" si="84">(J55+J56)/2</f>
        <v>55.35</v>
      </c>
      <c r="K54" s="45">
        <f t="shared" ref="K54" si="85">(K55+K56)/2</f>
        <v>7.8</v>
      </c>
      <c r="L54" s="31">
        <f t="shared" ref="L54" si="86">(L55+L56)/2</f>
        <v>39</v>
      </c>
      <c r="M54" s="31">
        <f t="shared" ref="M54" si="87">(M55+M56)/2</f>
        <v>128</v>
      </c>
      <c r="N54" s="31">
        <f t="shared" ref="N54" si="88">(N55+N56)/2</f>
        <v>36</v>
      </c>
      <c r="O54" s="45">
        <f t="shared" ref="O54" si="89">(O55+O56)/2</f>
        <v>128</v>
      </c>
      <c r="P54" s="45">
        <f t="shared" ref="P54" si="90">(P55+P56)/2</f>
        <v>618</v>
      </c>
    </row>
    <row r="55" spans="1:16">
      <c r="A55" s="74">
        <v>45070</v>
      </c>
      <c r="B55" s="57">
        <v>2</v>
      </c>
      <c r="C55">
        <v>1</v>
      </c>
      <c r="D55" s="55" t="s">
        <v>141</v>
      </c>
      <c r="E55" s="55">
        <v>5</v>
      </c>
      <c r="F55">
        <v>35</v>
      </c>
      <c r="G55">
        <v>103</v>
      </c>
      <c r="H55">
        <v>127</v>
      </c>
      <c r="I55">
        <v>0.7046</v>
      </c>
      <c r="J55" s="57">
        <v>57.5</v>
      </c>
      <c r="K55" s="55">
        <v>7.8</v>
      </c>
      <c r="L55" s="11">
        <v>46</v>
      </c>
      <c r="M55" s="11">
        <v>128</v>
      </c>
      <c r="N55" s="11">
        <v>36</v>
      </c>
      <c r="O55" s="11">
        <v>128</v>
      </c>
      <c r="P55" s="63">
        <v>718</v>
      </c>
    </row>
    <row r="56" spans="1:16">
      <c r="A56" s="77">
        <v>45070</v>
      </c>
      <c r="B56" s="56">
        <v>2</v>
      </c>
      <c r="C56" s="53">
        <v>1</v>
      </c>
      <c r="D56" s="54" t="s">
        <v>142</v>
      </c>
      <c r="E56" s="54">
        <v>5</v>
      </c>
      <c r="F56" s="53">
        <v>31</v>
      </c>
      <c r="G56" s="53">
        <v>131</v>
      </c>
      <c r="H56" s="53">
        <v>127</v>
      </c>
      <c r="I56" s="53">
        <v>0.62460000000000004</v>
      </c>
      <c r="J56" s="56">
        <v>53.2</v>
      </c>
      <c r="K56" s="54">
        <v>7.8</v>
      </c>
      <c r="L56" s="12">
        <v>32</v>
      </c>
      <c r="M56" s="12">
        <v>128</v>
      </c>
      <c r="N56" s="12">
        <v>36</v>
      </c>
      <c r="O56" s="12">
        <v>128</v>
      </c>
      <c r="P56" s="70">
        <v>518</v>
      </c>
    </row>
    <row r="57" spans="1:16">
      <c r="A57" s="74">
        <v>45070</v>
      </c>
      <c r="B57" s="57">
        <v>2</v>
      </c>
      <c r="C57">
        <v>2</v>
      </c>
      <c r="D57" s="55" t="s">
        <v>140</v>
      </c>
      <c r="E57" s="55">
        <v>1</v>
      </c>
      <c r="F57">
        <v>34</v>
      </c>
      <c r="G57">
        <v>115</v>
      </c>
      <c r="H57">
        <v>112</v>
      </c>
      <c r="I57">
        <v>0.67201</v>
      </c>
      <c r="J57" s="57">
        <v>55</v>
      </c>
      <c r="K57" s="55">
        <v>9</v>
      </c>
      <c r="L57" s="11">
        <v>41</v>
      </c>
      <c r="M57" s="11">
        <v>128</v>
      </c>
      <c r="N57" s="11">
        <v>140</v>
      </c>
      <c r="O57" s="11">
        <v>128</v>
      </c>
      <c r="P57" s="63">
        <v>427</v>
      </c>
    </row>
    <row r="58" spans="1:16">
      <c r="A58" s="74">
        <f>A57</f>
        <v>45070</v>
      </c>
      <c r="B58" s="57">
        <f>B57</f>
        <v>2</v>
      </c>
      <c r="C58">
        <f>C57</f>
        <v>2</v>
      </c>
      <c r="D58" s="55" t="s">
        <v>236</v>
      </c>
      <c r="E58" s="55">
        <f>E57</f>
        <v>1</v>
      </c>
      <c r="F58" s="31">
        <f>(F59+F60)/2</f>
        <v>33</v>
      </c>
      <c r="G58" s="31">
        <f t="shared" ref="G58" si="91">(G59+G60)/2</f>
        <v>118</v>
      </c>
      <c r="H58" s="31">
        <f t="shared" ref="H58" si="92">(H59+H60)/2</f>
        <v>112</v>
      </c>
      <c r="I58" s="45">
        <f t="shared" ref="I58" si="93">(I59+I60)/2</f>
        <v>0.66200999999999999</v>
      </c>
      <c r="J58" s="31">
        <f t="shared" ref="J58" si="94">(J59+J60)/2</f>
        <v>55.25</v>
      </c>
      <c r="K58" s="45">
        <f t="shared" ref="K58" si="95">(K59+K60)/2</f>
        <v>9</v>
      </c>
      <c r="L58" s="31">
        <f t="shared" ref="L58" si="96">(L59+L60)/2</f>
        <v>40.5</v>
      </c>
      <c r="M58" s="31">
        <f t="shared" ref="M58" si="97">(M59+M60)/2</f>
        <v>128</v>
      </c>
      <c r="N58" s="31">
        <f t="shared" ref="N58" si="98">(N59+N60)/2</f>
        <v>41</v>
      </c>
      <c r="O58" s="45">
        <f t="shared" ref="O58" si="99">(O59+O60)/2</f>
        <v>128</v>
      </c>
      <c r="P58" s="45">
        <f t="shared" ref="P58" si="100">(P59+P60)/2</f>
        <v>497</v>
      </c>
    </row>
    <row r="59" spans="1:16">
      <c r="A59" s="74">
        <v>45070</v>
      </c>
      <c r="B59" s="57">
        <v>2</v>
      </c>
      <c r="C59">
        <v>2</v>
      </c>
      <c r="D59" s="55" t="s">
        <v>141</v>
      </c>
      <c r="E59" s="55">
        <v>1</v>
      </c>
      <c r="F59">
        <v>34</v>
      </c>
      <c r="G59">
        <v>112</v>
      </c>
      <c r="H59">
        <v>112</v>
      </c>
      <c r="I59">
        <v>0.67901</v>
      </c>
      <c r="J59" s="57">
        <v>56.7</v>
      </c>
      <c r="K59" s="55">
        <v>9</v>
      </c>
      <c r="L59" s="11">
        <v>50</v>
      </c>
      <c r="M59" s="11">
        <v>128</v>
      </c>
      <c r="N59" s="11">
        <v>41</v>
      </c>
      <c r="O59" s="11">
        <v>128</v>
      </c>
      <c r="P59" s="63">
        <v>657</v>
      </c>
    </row>
    <row r="60" spans="1:16">
      <c r="A60" s="103">
        <v>45070</v>
      </c>
      <c r="B60" s="104">
        <v>2</v>
      </c>
      <c r="C60" s="105">
        <v>2</v>
      </c>
      <c r="D60" s="81" t="s">
        <v>142</v>
      </c>
      <c r="E60" s="81">
        <v>1</v>
      </c>
      <c r="F60" s="105">
        <v>32</v>
      </c>
      <c r="G60" s="105">
        <v>124</v>
      </c>
      <c r="H60" s="105">
        <v>112</v>
      </c>
      <c r="I60" s="105">
        <v>0.64500999999999997</v>
      </c>
      <c r="J60" s="104">
        <v>53.8</v>
      </c>
      <c r="K60" s="106">
        <v>9</v>
      </c>
      <c r="L60" s="115">
        <v>31</v>
      </c>
      <c r="M60" s="115">
        <v>128</v>
      </c>
      <c r="N60" s="115">
        <v>41</v>
      </c>
      <c r="O60" s="115">
        <v>128</v>
      </c>
      <c r="P60" s="116">
        <v>337</v>
      </c>
    </row>
    <row r="61" spans="1:16">
      <c r="A61" s="74">
        <v>45070</v>
      </c>
      <c r="B61" s="57">
        <v>2</v>
      </c>
      <c r="C61">
        <v>2</v>
      </c>
      <c r="D61" s="55" t="s">
        <v>140</v>
      </c>
      <c r="E61" s="55">
        <v>2</v>
      </c>
      <c r="F61">
        <v>33</v>
      </c>
      <c r="G61">
        <v>119</v>
      </c>
      <c r="H61">
        <v>126</v>
      </c>
      <c r="I61">
        <v>0.65869</v>
      </c>
      <c r="J61" s="57">
        <v>54.7</v>
      </c>
      <c r="K61" s="55">
        <v>8.3000000000000007</v>
      </c>
      <c r="L61" s="11">
        <v>42</v>
      </c>
      <c r="M61" s="11">
        <v>128</v>
      </c>
      <c r="N61" s="11">
        <v>146</v>
      </c>
      <c r="O61" s="11">
        <v>128</v>
      </c>
      <c r="P61" s="63">
        <v>432</v>
      </c>
    </row>
    <row r="62" spans="1:16">
      <c r="A62" s="74">
        <f>A61</f>
        <v>45070</v>
      </c>
      <c r="B62" s="57">
        <f>B61</f>
        <v>2</v>
      </c>
      <c r="C62">
        <f>C61</f>
        <v>2</v>
      </c>
      <c r="D62" s="55" t="s">
        <v>236</v>
      </c>
      <c r="E62" s="55">
        <f>E61</f>
        <v>2</v>
      </c>
      <c r="F62" s="31">
        <f>(F63+F64)/2</f>
        <v>33</v>
      </c>
      <c r="G62" s="31">
        <f t="shared" ref="G62" si="101">(G63+G64)/2</f>
        <v>117.5</v>
      </c>
      <c r="H62" s="31">
        <f t="shared" ref="H62" si="102">(H63+H64)/2</f>
        <v>126</v>
      </c>
      <c r="I62" s="45">
        <f t="shared" ref="I62" si="103">(I63+I64)/2</f>
        <v>0.66419000000000006</v>
      </c>
      <c r="J62" s="31">
        <f t="shared" ref="J62" si="104">(J63+J64)/2</f>
        <v>54.7</v>
      </c>
      <c r="K62" s="45">
        <f t="shared" ref="K62" si="105">(K63+K64)/2</f>
        <v>8.3000000000000007</v>
      </c>
      <c r="L62" s="31">
        <f t="shared" ref="L62" si="106">(L63+L64)/2</f>
        <v>42.5</v>
      </c>
      <c r="M62" s="31">
        <f t="shared" ref="M62" si="107">(M63+M64)/2</f>
        <v>128</v>
      </c>
      <c r="N62" s="31">
        <f t="shared" ref="N62" si="108">(N63+N64)/2</f>
        <v>42</v>
      </c>
      <c r="O62" s="45">
        <f t="shared" ref="O62" si="109">(O63+O64)/2</f>
        <v>128</v>
      </c>
      <c r="P62" s="45">
        <f t="shared" ref="P62" si="110">(P63+P64)/2</f>
        <v>462</v>
      </c>
    </row>
    <row r="63" spans="1:16">
      <c r="A63" s="74">
        <v>45070</v>
      </c>
      <c r="B63" s="57">
        <v>2</v>
      </c>
      <c r="C63">
        <v>2</v>
      </c>
      <c r="D63" s="55" t="s">
        <v>141</v>
      </c>
      <c r="E63" s="55">
        <v>2</v>
      </c>
      <c r="F63">
        <v>34</v>
      </c>
      <c r="G63">
        <v>111</v>
      </c>
      <c r="H63">
        <v>126</v>
      </c>
      <c r="I63">
        <v>0.68369000000000002</v>
      </c>
      <c r="J63" s="57">
        <v>57.3</v>
      </c>
      <c r="K63" s="55">
        <v>8.3000000000000007</v>
      </c>
      <c r="L63" s="11">
        <v>50</v>
      </c>
      <c r="M63" s="11">
        <v>128</v>
      </c>
      <c r="N63" s="11">
        <v>42</v>
      </c>
      <c r="O63" s="11">
        <v>128</v>
      </c>
      <c r="P63" s="63">
        <v>572</v>
      </c>
    </row>
    <row r="64" spans="1:16">
      <c r="A64" s="103">
        <v>45070</v>
      </c>
      <c r="B64" s="104">
        <v>2</v>
      </c>
      <c r="C64" s="105">
        <v>2</v>
      </c>
      <c r="D64" s="81" t="s">
        <v>142</v>
      </c>
      <c r="E64" s="81">
        <v>2</v>
      </c>
      <c r="F64" s="105">
        <v>32</v>
      </c>
      <c r="G64" s="105">
        <v>124</v>
      </c>
      <c r="H64" s="105">
        <v>126</v>
      </c>
      <c r="I64" s="105">
        <v>0.64468999999999999</v>
      </c>
      <c r="J64" s="104">
        <v>52.1</v>
      </c>
      <c r="K64" s="106">
        <v>8.3000000000000007</v>
      </c>
      <c r="L64" s="115">
        <v>35</v>
      </c>
      <c r="M64" s="115">
        <v>128</v>
      </c>
      <c r="N64" s="115">
        <v>42</v>
      </c>
      <c r="O64" s="115">
        <v>128</v>
      </c>
      <c r="P64" s="116">
        <v>352</v>
      </c>
    </row>
    <row r="65" spans="1:16">
      <c r="A65" s="74">
        <v>45070</v>
      </c>
      <c r="B65" s="57">
        <v>2</v>
      </c>
      <c r="C65">
        <v>2</v>
      </c>
      <c r="D65" s="55" t="s">
        <v>140</v>
      </c>
      <c r="E65" s="55">
        <v>3</v>
      </c>
      <c r="F65">
        <v>33</v>
      </c>
      <c r="G65">
        <v>118</v>
      </c>
      <c r="H65">
        <v>126</v>
      </c>
      <c r="I65">
        <v>0.66191</v>
      </c>
      <c r="J65" s="57">
        <v>55</v>
      </c>
      <c r="K65" s="55">
        <v>8.1</v>
      </c>
      <c r="L65" s="11">
        <v>39</v>
      </c>
      <c r="M65" s="11">
        <v>128</v>
      </c>
      <c r="N65" s="11">
        <v>119</v>
      </c>
      <c r="O65" s="11">
        <v>128</v>
      </c>
      <c r="P65" s="63">
        <v>457</v>
      </c>
    </row>
    <row r="66" spans="1:16">
      <c r="A66" s="74">
        <f>A65</f>
        <v>45070</v>
      </c>
      <c r="B66" s="57">
        <f>B65</f>
        <v>2</v>
      </c>
      <c r="C66">
        <f>C65</f>
        <v>2</v>
      </c>
      <c r="D66" s="55" t="s">
        <v>236</v>
      </c>
      <c r="E66" s="55">
        <f>E65</f>
        <v>3</v>
      </c>
      <c r="F66" s="31">
        <f>(F67+F68)/2</f>
        <v>33</v>
      </c>
      <c r="G66" s="31">
        <f t="shared" ref="G66" si="111">(G67+G68)/2</f>
        <v>118</v>
      </c>
      <c r="H66" s="31">
        <f t="shared" ref="H66" si="112">(H67+H68)/2</f>
        <v>126</v>
      </c>
      <c r="I66" s="45">
        <f t="shared" ref="I66" si="113">(I67+I68)/2</f>
        <v>0.66391</v>
      </c>
      <c r="J66" s="31">
        <f t="shared" ref="J66" si="114">(J67+J68)/2</f>
        <v>54.7</v>
      </c>
      <c r="K66" s="45">
        <f t="shared" ref="K66" si="115">(K67+K68)/2</f>
        <v>8.1</v>
      </c>
      <c r="L66" s="31">
        <f t="shared" ref="L66" si="116">(L67+L68)/2</f>
        <v>45</v>
      </c>
      <c r="M66" s="31">
        <f t="shared" ref="M66" si="117">(M67+M68)/2</f>
        <v>128</v>
      </c>
      <c r="N66" s="31">
        <f t="shared" ref="N66" si="118">(N67+N68)/2</f>
        <v>39</v>
      </c>
      <c r="O66" s="45">
        <f t="shared" ref="O66" si="119">(O67+O68)/2</f>
        <v>128</v>
      </c>
      <c r="P66" s="45">
        <f t="shared" ref="P66" si="120">(P67+P68)/2</f>
        <v>497</v>
      </c>
    </row>
    <row r="67" spans="1:16">
      <c r="A67" s="74">
        <v>45070</v>
      </c>
      <c r="B67" s="57">
        <v>2</v>
      </c>
      <c r="C67">
        <v>2</v>
      </c>
      <c r="D67" s="55" t="s">
        <v>141</v>
      </c>
      <c r="E67" s="55">
        <v>3</v>
      </c>
      <c r="F67">
        <v>34</v>
      </c>
      <c r="G67">
        <v>111</v>
      </c>
      <c r="H67">
        <v>126</v>
      </c>
      <c r="I67">
        <v>0.68391000000000002</v>
      </c>
      <c r="J67" s="57">
        <v>56.7</v>
      </c>
      <c r="K67" s="55">
        <v>8.1</v>
      </c>
      <c r="L67" s="11">
        <v>59</v>
      </c>
      <c r="M67" s="11">
        <v>128</v>
      </c>
      <c r="N67" s="11">
        <v>39</v>
      </c>
      <c r="O67" s="11">
        <v>128</v>
      </c>
      <c r="P67" s="63">
        <v>617</v>
      </c>
    </row>
    <row r="68" spans="1:16">
      <c r="A68" s="103">
        <v>45070</v>
      </c>
      <c r="B68" s="104">
        <v>2</v>
      </c>
      <c r="C68" s="105">
        <v>2</v>
      </c>
      <c r="D68" s="81" t="s">
        <v>142</v>
      </c>
      <c r="E68" s="81">
        <v>3</v>
      </c>
      <c r="F68" s="105">
        <v>32</v>
      </c>
      <c r="G68" s="105">
        <v>125</v>
      </c>
      <c r="H68" s="105">
        <v>126</v>
      </c>
      <c r="I68" s="105">
        <v>0.64390999999999998</v>
      </c>
      <c r="J68" s="104">
        <v>52.7</v>
      </c>
      <c r="K68" s="106">
        <v>8.1</v>
      </c>
      <c r="L68" s="115">
        <v>31</v>
      </c>
      <c r="M68" s="115">
        <v>128</v>
      </c>
      <c r="N68" s="115">
        <v>39</v>
      </c>
      <c r="O68" s="115">
        <v>128</v>
      </c>
      <c r="P68" s="116">
        <v>377</v>
      </c>
    </row>
    <row r="69" spans="1:16">
      <c r="A69" s="74">
        <v>45070</v>
      </c>
      <c r="B69" s="57">
        <v>2</v>
      </c>
      <c r="C69">
        <v>2</v>
      </c>
      <c r="D69" s="55" t="s">
        <v>140</v>
      </c>
      <c r="E69" s="55">
        <v>4</v>
      </c>
      <c r="F69">
        <v>33</v>
      </c>
      <c r="G69">
        <v>117</v>
      </c>
      <c r="H69">
        <v>136</v>
      </c>
      <c r="I69">
        <v>0.66579999999999995</v>
      </c>
      <c r="J69" s="57">
        <v>55</v>
      </c>
      <c r="K69" s="55">
        <v>8.3000000000000007</v>
      </c>
      <c r="L69" s="11">
        <v>49</v>
      </c>
      <c r="M69" s="11">
        <v>128</v>
      </c>
      <c r="N69" s="11">
        <v>109</v>
      </c>
      <c r="O69" s="11">
        <v>128</v>
      </c>
      <c r="P69" s="63">
        <v>507</v>
      </c>
    </row>
    <row r="70" spans="1:16">
      <c r="A70" s="74">
        <f>A69</f>
        <v>45070</v>
      </c>
      <c r="B70" s="57">
        <f>B69</f>
        <v>2</v>
      </c>
      <c r="C70">
        <f>C69</f>
        <v>2</v>
      </c>
      <c r="D70" s="55" t="s">
        <v>236</v>
      </c>
      <c r="E70" s="55">
        <f>E69</f>
        <v>4</v>
      </c>
      <c r="F70" s="31">
        <f>(F71+F72)/2</f>
        <v>33</v>
      </c>
      <c r="G70" s="31">
        <f t="shared" ref="G70" si="121">(G71+G72)/2</f>
        <v>117</v>
      </c>
      <c r="H70" s="31">
        <f t="shared" ref="H70" si="122">(H71+H72)/2</f>
        <v>136</v>
      </c>
      <c r="I70" s="45">
        <f t="shared" ref="I70" si="123">(I71+I72)/2</f>
        <v>0.6653</v>
      </c>
      <c r="J70" s="31">
        <f t="shared" ref="J70" si="124">(J71+J72)/2</f>
        <v>55.5</v>
      </c>
      <c r="K70" s="45">
        <f t="shared" ref="K70" si="125">(K71+K72)/2</f>
        <v>8.3000000000000007</v>
      </c>
      <c r="L70" s="31">
        <f t="shared" ref="L70" si="126">(L71+L72)/2</f>
        <v>48.5</v>
      </c>
      <c r="M70" s="31">
        <f t="shared" ref="M70" si="127">(M71+M72)/2</f>
        <v>128</v>
      </c>
      <c r="N70" s="31">
        <f t="shared" ref="N70" si="128">(N71+N72)/2</f>
        <v>49</v>
      </c>
      <c r="O70" s="45">
        <f t="shared" ref="O70" si="129">(O71+O72)/2</f>
        <v>128</v>
      </c>
      <c r="P70" s="45">
        <f t="shared" ref="P70" si="130">(P71+P72)/2</f>
        <v>532</v>
      </c>
    </row>
    <row r="71" spans="1:16">
      <c r="A71" s="74">
        <v>45070</v>
      </c>
      <c r="B71" s="57">
        <v>2</v>
      </c>
      <c r="C71">
        <v>2</v>
      </c>
      <c r="D71" s="55" t="s">
        <v>141</v>
      </c>
      <c r="E71" s="55">
        <v>4</v>
      </c>
      <c r="F71">
        <v>34</v>
      </c>
      <c r="G71">
        <v>111</v>
      </c>
      <c r="H71">
        <v>136</v>
      </c>
      <c r="I71">
        <v>0.68279999999999996</v>
      </c>
      <c r="J71" s="57">
        <v>57.5</v>
      </c>
      <c r="K71" s="55">
        <v>8.3000000000000007</v>
      </c>
      <c r="L71" s="11">
        <v>64</v>
      </c>
      <c r="M71" s="11">
        <v>128</v>
      </c>
      <c r="N71" s="11">
        <v>49</v>
      </c>
      <c r="O71" s="11">
        <v>128</v>
      </c>
      <c r="P71" s="63">
        <v>677</v>
      </c>
    </row>
    <row r="72" spans="1:16">
      <c r="A72" s="103">
        <v>45070</v>
      </c>
      <c r="B72" s="104">
        <v>2</v>
      </c>
      <c r="C72" s="105">
        <v>2</v>
      </c>
      <c r="D72" s="81" t="s">
        <v>142</v>
      </c>
      <c r="E72" s="81">
        <v>4</v>
      </c>
      <c r="F72" s="105">
        <v>32</v>
      </c>
      <c r="G72" s="105">
        <v>123</v>
      </c>
      <c r="H72" s="105">
        <v>136</v>
      </c>
      <c r="I72" s="105">
        <v>0.64780000000000004</v>
      </c>
      <c r="J72" s="104">
        <v>53.5</v>
      </c>
      <c r="K72" s="106">
        <v>8.3000000000000007</v>
      </c>
      <c r="L72" s="115">
        <v>33</v>
      </c>
      <c r="M72" s="115">
        <v>128</v>
      </c>
      <c r="N72" s="115">
        <v>49</v>
      </c>
      <c r="O72" s="115">
        <v>128</v>
      </c>
      <c r="P72" s="116">
        <v>387</v>
      </c>
    </row>
    <row r="73" spans="1:16">
      <c r="A73" s="74">
        <v>45070</v>
      </c>
      <c r="B73" s="57">
        <v>2</v>
      </c>
      <c r="C73">
        <v>2</v>
      </c>
      <c r="D73" s="55" t="s">
        <v>140</v>
      </c>
      <c r="E73" s="55">
        <v>5</v>
      </c>
      <c r="F73">
        <v>33</v>
      </c>
      <c r="G73">
        <v>116</v>
      </c>
      <c r="H73">
        <v>138</v>
      </c>
      <c r="I73">
        <v>0.66930000000000001</v>
      </c>
      <c r="J73" s="57">
        <v>55</v>
      </c>
      <c r="K73" s="55">
        <v>8.1</v>
      </c>
      <c r="L73" s="11">
        <v>43</v>
      </c>
      <c r="M73" s="11">
        <v>128</v>
      </c>
      <c r="N73" s="11">
        <v>131</v>
      </c>
      <c r="O73" s="11">
        <v>128</v>
      </c>
      <c r="P73" s="63">
        <v>542</v>
      </c>
    </row>
    <row r="74" spans="1:16">
      <c r="A74" s="74">
        <f>A73</f>
        <v>45070</v>
      </c>
      <c r="B74" s="57">
        <f>B73</f>
        <v>2</v>
      </c>
      <c r="C74">
        <f>C73</f>
        <v>2</v>
      </c>
      <c r="D74" s="55" t="s">
        <v>236</v>
      </c>
      <c r="E74" s="55">
        <f>E73</f>
        <v>5</v>
      </c>
      <c r="F74" s="31">
        <f>(F75+F76)/2</f>
        <v>33</v>
      </c>
      <c r="G74" s="31">
        <f t="shared" ref="G74" si="131">(G75+G76)/2</f>
        <v>120</v>
      </c>
      <c r="H74" s="31">
        <f t="shared" ref="H74" si="132">(H75+H76)/2</f>
        <v>138</v>
      </c>
      <c r="I74" s="45">
        <f t="shared" ref="I74" si="133">(I75+I76)/2</f>
        <v>0.6573</v>
      </c>
      <c r="J74" s="31">
        <f t="shared" ref="J74" si="134">(J75+J76)/2</f>
        <v>54.8</v>
      </c>
      <c r="K74" s="45">
        <f t="shared" ref="K74" si="135">(K75+K76)/2</f>
        <v>8.1</v>
      </c>
      <c r="L74" s="31">
        <f t="shared" ref="L74" si="136">(L75+L76)/2</f>
        <v>41.5</v>
      </c>
      <c r="M74" s="31">
        <f t="shared" ref="M74" si="137">(M75+M76)/2</f>
        <v>128</v>
      </c>
      <c r="N74" s="31">
        <f t="shared" ref="N74" si="138">(N75+N76)/2</f>
        <v>43</v>
      </c>
      <c r="O74" s="45">
        <f t="shared" ref="O74" si="139">(O75+O76)/2</f>
        <v>128</v>
      </c>
      <c r="P74" s="45">
        <f t="shared" ref="P74" si="140">(P75+P76)/2</f>
        <v>547</v>
      </c>
    </row>
    <row r="75" spans="1:16">
      <c r="A75" s="74">
        <v>45070</v>
      </c>
      <c r="B75" s="57">
        <v>2</v>
      </c>
      <c r="C75">
        <v>2</v>
      </c>
      <c r="D75" s="55" t="s">
        <v>141</v>
      </c>
      <c r="E75" s="55">
        <v>5</v>
      </c>
      <c r="F75">
        <v>34</v>
      </c>
      <c r="G75">
        <v>113</v>
      </c>
      <c r="H75">
        <v>138</v>
      </c>
      <c r="I75">
        <v>0.67730000000000001</v>
      </c>
      <c r="J75" s="57">
        <v>56.4</v>
      </c>
      <c r="K75" s="55">
        <v>8.1</v>
      </c>
      <c r="L75" s="11">
        <v>49</v>
      </c>
      <c r="M75" s="11">
        <v>128</v>
      </c>
      <c r="N75" s="11">
        <v>43</v>
      </c>
      <c r="O75" s="11">
        <v>128</v>
      </c>
      <c r="P75" s="63">
        <v>692</v>
      </c>
    </row>
    <row r="76" spans="1:16">
      <c r="A76" s="77">
        <v>45070</v>
      </c>
      <c r="B76" s="56">
        <v>2</v>
      </c>
      <c r="C76" s="53">
        <v>2</v>
      </c>
      <c r="D76" s="54" t="s">
        <v>142</v>
      </c>
      <c r="E76" s="54">
        <v>5</v>
      </c>
      <c r="F76" s="53">
        <v>32</v>
      </c>
      <c r="G76" s="53">
        <v>127</v>
      </c>
      <c r="H76" s="53">
        <v>138</v>
      </c>
      <c r="I76" s="53">
        <v>0.63729999999999998</v>
      </c>
      <c r="J76" s="56">
        <v>53.2</v>
      </c>
      <c r="K76" s="54">
        <v>8.1</v>
      </c>
      <c r="L76" s="12">
        <v>34</v>
      </c>
      <c r="M76" s="12">
        <v>128</v>
      </c>
      <c r="N76" s="12">
        <v>43</v>
      </c>
      <c r="O76" s="12">
        <v>128</v>
      </c>
      <c r="P76" s="70">
        <v>402</v>
      </c>
    </row>
    <row r="77" spans="1:16">
      <c r="A77" s="74">
        <v>45078</v>
      </c>
      <c r="B77" s="3">
        <v>1</v>
      </c>
      <c r="C77" s="1">
        <v>3</v>
      </c>
      <c r="D77" s="55" t="s">
        <v>140</v>
      </c>
      <c r="E77" s="55">
        <v>1</v>
      </c>
      <c r="F77" s="1">
        <v>32</v>
      </c>
      <c r="G77" s="1">
        <v>126</v>
      </c>
      <c r="H77" s="1">
        <v>120</v>
      </c>
      <c r="I77" s="1">
        <v>0.64078000000000002</v>
      </c>
      <c r="J77" s="3">
        <v>56.4</v>
      </c>
      <c r="K77" s="2">
        <v>7.8</v>
      </c>
      <c r="L77" s="1">
        <v>35</v>
      </c>
      <c r="M77" s="1">
        <v>128</v>
      </c>
      <c r="N77" s="1">
        <v>140</v>
      </c>
      <c r="O77" s="1">
        <v>128</v>
      </c>
      <c r="P77" s="63">
        <v>462</v>
      </c>
    </row>
    <row r="78" spans="1:16">
      <c r="A78" s="74">
        <f>A77</f>
        <v>45078</v>
      </c>
      <c r="B78" s="57">
        <f>B77</f>
        <v>1</v>
      </c>
      <c r="C78">
        <v>3</v>
      </c>
      <c r="D78" s="55" t="s">
        <v>236</v>
      </c>
      <c r="E78" s="55">
        <f>E77</f>
        <v>1</v>
      </c>
      <c r="F78" s="31">
        <f>(F79+F80)/2</f>
        <v>32</v>
      </c>
      <c r="G78" s="31">
        <f t="shared" ref="G78:P78" si="141">(G79+G80)/2</f>
        <v>126</v>
      </c>
      <c r="H78" s="31">
        <f t="shared" si="141"/>
        <v>120</v>
      </c>
      <c r="I78" s="45">
        <f t="shared" si="141"/>
        <v>0.63978000000000002</v>
      </c>
      <c r="J78" s="31">
        <f t="shared" si="141"/>
        <v>56.099999999999994</v>
      </c>
      <c r="K78" s="45">
        <f t="shared" si="141"/>
        <v>7.8</v>
      </c>
      <c r="L78" s="31">
        <f t="shared" si="141"/>
        <v>31.5</v>
      </c>
      <c r="M78" s="31">
        <f t="shared" si="141"/>
        <v>128</v>
      </c>
      <c r="N78" s="31">
        <f t="shared" si="141"/>
        <v>35</v>
      </c>
      <c r="O78" s="45">
        <f t="shared" si="141"/>
        <v>128</v>
      </c>
      <c r="P78" s="45">
        <f t="shared" si="141"/>
        <v>522</v>
      </c>
    </row>
    <row r="79" spans="1:16">
      <c r="A79" s="74">
        <v>45078</v>
      </c>
      <c r="B79" s="3">
        <v>1</v>
      </c>
      <c r="C79" s="1">
        <v>3</v>
      </c>
      <c r="D79" s="55" t="s">
        <v>141</v>
      </c>
      <c r="E79" s="55">
        <v>1</v>
      </c>
      <c r="F79" s="1">
        <v>33</v>
      </c>
      <c r="G79" s="1">
        <v>122</v>
      </c>
      <c r="H79" s="1">
        <v>120</v>
      </c>
      <c r="I79" s="1">
        <v>0.65178000000000003</v>
      </c>
      <c r="J79" s="3">
        <v>57.8</v>
      </c>
      <c r="K79" s="2">
        <v>7.8</v>
      </c>
      <c r="L79" s="1">
        <v>40</v>
      </c>
      <c r="M79" s="1">
        <v>128</v>
      </c>
      <c r="N79" s="1">
        <v>35</v>
      </c>
      <c r="O79" s="1">
        <v>128</v>
      </c>
      <c r="P79" s="63">
        <v>652</v>
      </c>
    </row>
    <row r="80" spans="1:16">
      <c r="A80" s="103">
        <v>45078</v>
      </c>
      <c r="B80" s="110">
        <v>1</v>
      </c>
      <c r="C80" s="111">
        <v>3</v>
      </c>
      <c r="D80" s="81" t="s">
        <v>142</v>
      </c>
      <c r="E80" s="81">
        <v>1</v>
      </c>
      <c r="F80" s="111">
        <v>31</v>
      </c>
      <c r="G80" s="111">
        <v>130</v>
      </c>
      <c r="H80" s="111">
        <v>120</v>
      </c>
      <c r="I80" s="111">
        <v>0.62778</v>
      </c>
      <c r="J80" s="110">
        <v>54.4</v>
      </c>
      <c r="K80" s="112">
        <v>7.8</v>
      </c>
      <c r="L80" s="111">
        <v>23</v>
      </c>
      <c r="M80" s="111">
        <v>128</v>
      </c>
      <c r="N80" s="111">
        <v>35</v>
      </c>
      <c r="O80" s="111">
        <v>128</v>
      </c>
      <c r="P80" s="116">
        <v>392</v>
      </c>
    </row>
    <row r="81" spans="1:16">
      <c r="A81" s="74">
        <v>45078</v>
      </c>
      <c r="B81" s="3">
        <v>1</v>
      </c>
      <c r="C81" s="1">
        <v>3</v>
      </c>
      <c r="D81" s="55" t="s">
        <v>140</v>
      </c>
      <c r="E81" s="55">
        <v>2</v>
      </c>
      <c r="F81" s="1">
        <v>32</v>
      </c>
      <c r="G81" s="1">
        <v>128</v>
      </c>
      <c r="H81" s="1">
        <v>126</v>
      </c>
      <c r="I81" s="1">
        <v>0.63341999999999998</v>
      </c>
      <c r="J81" s="3">
        <v>56.7</v>
      </c>
      <c r="K81" s="2">
        <v>6.9</v>
      </c>
      <c r="L81" s="1">
        <v>31</v>
      </c>
      <c r="M81" s="1">
        <v>128</v>
      </c>
      <c r="N81" s="1">
        <v>146</v>
      </c>
      <c r="O81" s="1">
        <v>128</v>
      </c>
      <c r="P81" s="63">
        <v>487</v>
      </c>
    </row>
    <row r="82" spans="1:16">
      <c r="A82" s="74">
        <f>A81</f>
        <v>45078</v>
      </c>
      <c r="B82" s="57">
        <f>B81</f>
        <v>1</v>
      </c>
      <c r="C82">
        <v>3</v>
      </c>
      <c r="D82" s="55" t="s">
        <v>236</v>
      </c>
      <c r="E82" s="55">
        <f>E81</f>
        <v>2</v>
      </c>
      <c r="F82" s="31">
        <f>(F83+F84)/2</f>
        <v>32</v>
      </c>
      <c r="G82" s="31">
        <f t="shared" ref="G82:P82" si="142">(G83+G84)/2</f>
        <v>127.5</v>
      </c>
      <c r="H82" s="31">
        <f t="shared" si="142"/>
        <v>126</v>
      </c>
      <c r="I82" s="45">
        <f t="shared" si="142"/>
        <v>0.63641999999999999</v>
      </c>
      <c r="J82" s="31">
        <f t="shared" si="142"/>
        <v>56.099999999999994</v>
      </c>
      <c r="K82" s="45">
        <f t="shared" si="142"/>
        <v>6.9</v>
      </c>
      <c r="L82" s="31">
        <f t="shared" si="142"/>
        <v>33</v>
      </c>
      <c r="M82" s="31">
        <f t="shared" si="142"/>
        <v>128</v>
      </c>
      <c r="N82" s="31">
        <f t="shared" si="142"/>
        <v>31</v>
      </c>
      <c r="O82" s="45">
        <f t="shared" si="142"/>
        <v>128</v>
      </c>
      <c r="P82" s="45">
        <f t="shared" si="142"/>
        <v>557</v>
      </c>
    </row>
    <row r="83" spans="1:16">
      <c r="A83" s="74">
        <v>45078</v>
      </c>
      <c r="B83" s="3">
        <v>1</v>
      </c>
      <c r="C83" s="1">
        <v>3</v>
      </c>
      <c r="D83" s="55" t="s">
        <v>141</v>
      </c>
      <c r="E83" s="55">
        <v>2</v>
      </c>
      <c r="F83" s="1">
        <v>33</v>
      </c>
      <c r="G83" s="1">
        <v>122</v>
      </c>
      <c r="H83" s="1">
        <v>126</v>
      </c>
      <c r="I83" s="1">
        <v>0.65242</v>
      </c>
      <c r="J83" s="3">
        <v>57.8</v>
      </c>
      <c r="K83" s="2">
        <v>6.9</v>
      </c>
      <c r="L83" s="1">
        <v>41</v>
      </c>
      <c r="M83" s="1">
        <v>128</v>
      </c>
      <c r="N83" s="1">
        <v>31</v>
      </c>
      <c r="O83" s="1">
        <v>128</v>
      </c>
      <c r="P83" s="63">
        <v>697</v>
      </c>
    </row>
    <row r="84" spans="1:16">
      <c r="A84" s="103">
        <v>45078</v>
      </c>
      <c r="B84" s="110">
        <v>1</v>
      </c>
      <c r="C84" s="111">
        <v>3</v>
      </c>
      <c r="D84" s="81" t="s">
        <v>142</v>
      </c>
      <c r="E84" s="81">
        <v>2</v>
      </c>
      <c r="F84" s="111">
        <v>31</v>
      </c>
      <c r="G84" s="111">
        <v>133</v>
      </c>
      <c r="H84" s="111">
        <v>126</v>
      </c>
      <c r="I84" s="111">
        <v>0.62041999999999997</v>
      </c>
      <c r="J84" s="110">
        <v>54.4</v>
      </c>
      <c r="K84" s="112">
        <v>6.9</v>
      </c>
      <c r="L84" s="111">
        <v>25</v>
      </c>
      <c r="M84" s="111">
        <v>128</v>
      </c>
      <c r="N84" s="111">
        <v>31</v>
      </c>
      <c r="O84" s="111">
        <v>128</v>
      </c>
      <c r="P84" s="116">
        <v>417</v>
      </c>
    </row>
    <row r="85" spans="1:16">
      <c r="A85" s="74">
        <v>45078</v>
      </c>
      <c r="B85" s="3">
        <v>1</v>
      </c>
      <c r="C85" s="1">
        <v>3</v>
      </c>
      <c r="D85" s="55" t="s">
        <v>140</v>
      </c>
      <c r="E85" s="55">
        <v>3</v>
      </c>
      <c r="F85" s="1">
        <v>33</v>
      </c>
      <c r="G85" s="1">
        <v>122</v>
      </c>
      <c r="H85" s="1">
        <v>124</v>
      </c>
      <c r="I85" s="1">
        <v>0.65258000000000005</v>
      </c>
      <c r="J85" s="3">
        <v>56.1</v>
      </c>
      <c r="K85" s="2">
        <v>7.9</v>
      </c>
      <c r="L85" s="1">
        <v>37</v>
      </c>
      <c r="M85" s="1">
        <v>128</v>
      </c>
      <c r="N85" s="1">
        <v>119</v>
      </c>
      <c r="O85" s="1">
        <v>128</v>
      </c>
      <c r="P85" s="63">
        <v>507</v>
      </c>
    </row>
    <row r="86" spans="1:16">
      <c r="A86" s="74">
        <f>A85</f>
        <v>45078</v>
      </c>
      <c r="B86" s="57">
        <f>B85</f>
        <v>1</v>
      </c>
      <c r="C86">
        <v>3</v>
      </c>
      <c r="D86" s="55" t="s">
        <v>236</v>
      </c>
      <c r="E86" s="55">
        <f>E85</f>
        <v>3</v>
      </c>
      <c r="F86" s="31">
        <f>(F87+F88)/2</f>
        <v>32.5</v>
      </c>
      <c r="G86" s="31">
        <f t="shared" ref="G86:P86" si="143">(G87+G88)/2</f>
        <v>124</v>
      </c>
      <c r="H86" s="31">
        <f t="shared" si="143"/>
        <v>124</v>
      </c>
      <c r="I86" s="45">
        <f t="shared" si="143"/>
        <v>0.64558000000000004</v>
      </c>
      <c r="J86" s="31">
        <f t="shared" si="143"/>
        <v>56</v>
      </c>
      <c r="K86" s="45">
        <f t="shared" si="143"/>
        <v>7.9</v>
      </c>
      <c r="L86" s="31">
        <f t="shared" si="143"/>
        <v>36</v>
      </c>
      <c r="M86" s="31">
        <f t="shared" si="143"/>
        <v>128</v>
      </c>
      <c r="N86" s="31">
        <f t="shared" si="143"/>
        <v>37</v>
      </c>
      <c r="O86" s="45">
        <f t="shared" si="143"/>
        <v>128</v>
      </c>
      <c r="P86" s="45">
        <f t="shared" si="143"/>
        <v>532</v>
      </c>
    </row>
    <row r="87" spans="1:16">
      <c r="A87" s="74">
        <v>45078</v>
      </c>
      <c r="B87" s="3">
        <v>1</v>
      </c>
      <c r="C87" s="1">
        <v>3</v>
      </c>
      <c r="D87" s="55" t="s">
        <v>141</v>
      </c>
      <c r="E87" s="55">
        <v>3</v>
      </c>
      <c r="F87" s="1">
        <v>33</v>
      </c>
      <c r="G87" s="1">
        <v>119</v>
      </c>
      <c r="H87" s="1">
        <v>124</v>
      </c>
      <c r="I87" s="1">
        <v>0.65858000000000005</v>
      </c>
      <c r="J87" s="3">
        <v>57.3</v>
      </c>
      <c r="K87" s="2">
        <v>7.9</v>
      </c>
      <c r="L87" s="1">
        <v>43</v>
      </c>
      <c r="M87" s="1">
        <v>128</v>
      </c>
      <c r="N87" s="1">
        <v>37</v>
      </c>
      <c r="O87" s="1">
        <v>128</v>
      </c>
      <c r="P87" s="63">
        <v>637</v>
      </c>
    </row>
    <row r="88" spans="1:16">
      <c r="A88" s="103">
        <v>45078</v>
      </c>
      <c r="B88" s="110">
        <v>1</v>
      </c>
      <c r="C88" s="111">
        <v>3</v>
      </c>
      <c r="D88" s="81" t="s">
        <v>142</v>
      </c>
      <c r="E88" s="81">
        <v>3</v>
      </c>
      <c r="F88" s="111">
        <v>32</v>
      </c>
      <c r="G88" s="111">
        <v>129</v>
      </c>
      <c r="H88" s="111">
        <v>124</v>
      </c>
      <c r="I88" s="111">
        <v>0.63258000000000003</v>
      </c>
      <c r="J88" s="110">
        <v>54.7</v>
      </c>
      <c r="K88" s="112">
        <v>7.9</v>
      </c>
      <c r="L88" s="111">
        <v>29</v>
      </c>
      <c r="M88" s="111">
        <v>128</v>
      </c>
      <c r="N88" s="111">
        <v>37</v>
      </c>
      <c r="O88" s="111">
        <v>128</v>
      </c>
      <c r="P88" s="116">
        <v>427</v>
      </c>
    </row>
    <row r="89" spans="1:16">
      <c r="A89" s="74">
        <v>45078</v>
      </c>
      <c r="B89" s="3">
        <v>1</v>
      </c>
      <c r="C89" s="1">
        <v>3</v>
      </c>
      <c r="D89" s="55" t="s">
        <v>140</v>
      </c>
      <c r="E89" s="55">
        <v>4</v>
      </c>
      <c r="F89" s="1">
        <v>32</v>
      </c>
      <c r="G89" s="1">
        <v>126</v>
      </c>
      <c r="H89" s="1">
        <v>107</v>
      </c>
      <c r="I89" s="1">
        <v>0.63946999999999998</v>
      </c>
      <c r="J89" s="3">
        <v>55.5</v>
      </c>
      <c r="K89" s="2">
        <v>7.6</v>
      </c>
      <c r="L89" s="1">
        <v>34</v>
      </c>
      <c r="M89" s="1">
        <v>128</v>
      </c>
      <c r="N89" s="1">
        <v>109</v>
      </c>
      <c r="O89" s="1">
        <v>128</v>
      </c>
      <c r="P89" s="63">
        <v>632</v>
      </c>
    </row>
    <row r="90" spans="1:16">
      <c r="A90" s="74">
        <f>A89</f>
        <v>45078</v>
      </c>
      <c r="B90" s="57">
        <f>B89</f>
        <v>1</v>
      </c>
      <c r="C90">
        <v>3</v>
      </c>
      <c r="D90" s="55" t="s">
        <v>236</v>
      </c>
      <c r="E90" s="55">
        <f>E89</f>
        <v>4</v>
      </c>
      <c r="F90" s="31">
        <f>(F91+F92)/2</f>
        <v>32</v>
      </c>
      <c r="G90" s="31">
        <f t="shared" ref="G90:P90" si="144">(G91+G92)/2</f>
        <v>126</v>
      </c>
      <c r="H90" s="31">
        <f t="shared" si="144"/>
        <v>107</v>
      </c>
      <c r="I90" s="45">
        <f t="shared" si="144"/>
        <v>0.64046999999999998</v>
      </c>
      <c r="J90" s="31">
        <f t="shared" si="144"/>
        <v>56</v>
      </c>
      <c r="K90" s="45">
        <f t="shared" si="144"/>
        <v>7.6</v>
      </c>
      <c r="L90" s="31">
        <f t="shared" si="144"/>
        <v>33.5</v>
      </c>
      <c r="M90" s="31">
        <f t="shared" si="144"/>
        <v>128</v>
      </c>
      <c r="N90" s="31">
        <f t="shared" si="144"/>
        <v>34</v>
      </c>
      <c r="O90" s="45">
        <f t="shared" si="144"/>
        <v>128</v>
      </c>
      <c r="P90" s="45">
        <f t="shared" si="144"/>
        <v>592</v>
      </c>
    </row>
    <row r="91" spans="1:16">
      <c r="A91" s="74">
        <v>45078</v>
      </c>
      <c r="B91" s="3">
        <v>1</v>
      </c>
      <c r="C91" s="1">
        <v>3</v>
      </c>
      <c r="D91" s="55" t="s">
        <v>141</v>
      </c>
      <c r="E91" s="55">
        <v>4</v>
      </c>
      <c r="F91" s="1">
        <v>33</v>
      </c>
      <c r="G91" s="1">
        <v>122</v>
      </c>
      <c r="H91" s="1">
        <v>107</v>
      </c>
      <c r="I91" s="1">
        <v>0.65246999999999999</v>
      </c>
      <c r="J91" s="3">
        <v>57.3</v>
      </c>
      <c r="K91" s="2">
        <v>7.6</v>
      </c>
      <c r="L91" s="1">
        <v>39</v>
      </c>
      <c r="M91" s="1">
        <v>128</v>
      </c>
      <c r="N91" s="1">
        <v>34</v>
      </c>
      <c r="O91" s="1">
        <v>128</v>
      </c>
      <c r="P91" s="63">
        <v>722</v>
      </c>
    </row>
    <row r="92" spans="1:16">
      <c r="A92" s="103">
        <v>45078</v>
      </c>
      <c r="B92" s="110">
        <v>1</v>
      </c>
      <c r="C92" s="111">
        <v>3</v>
      </c>
      <c r="D92" s="81" t="s">
        <v>142</v>
      </c>
      <c r="E92" s="81">
        <v>4</v>
      </c>
      <c r="F92" s="111">
        <v>31</v>
      </c>
      <c r="G92" s="111">
        <v>130</v>
      </c>
      <c r="H92" s="111">
        <v>107</v>
      </c>
      <c r="I92" s="111">
        <v>0.62846999999999997</v>
      </c>
      <c r="J92" s="110">
        <v>54.7</v>
      </c>
      <c r="K92" s="112">
        <v>7.6</v>
      </c>
      <c r="L92" s="111">
        <v>28</v>
      </c>
      <c r="M92" s="111">
        <v>128</v>
      </c>
      <c r="N92" s="111">
        <v>34</v>
      </c>
      <c r="O92" s="111">
        <v>128</v>
      </c>
      <c r="P92" s="116">
        <v>462</v>
      </c>
    </row>
    <row r="93" spans="1:16">
      <c r="A93" s="74">
        <v>45078</v>
      </c>
      <c r="B93" s="3">
        <v>1</v>
      </c>
      <c r="C93" s="1">
        <v>3</v>
      </c>
      <c r="D93" s="55" t="s">
        <v>140</v>
      </c>
      <c r="E93" s="55">
        <v>5</v>
      </c>
      <c r="F93" s="1">
        <v>31</v>
      </c>
      <c r="G93" s="1">
        <v>130</v>
      </c>
      <c r="H93" s="1">
        <v>130</v>
      </c>
      <c r="I93" s="1">
        <v>0.63</v>
      </c>
      <c r="J93" s="3">
        <v>56.1</v>
      </c>
      <c r="K93" s="2">
        <v>7.6</v>
      </c>
      <c r="L93" s="1">
        <v>31</v>
      </c>
      <c r="M93" s="1">
        <v>128</v>
      </c>
      <c r="N93" s="1">
        <v>131</v>
      </c>
      <c r="O93" s="1">
        <v>128</v>
      </c>
      <c r="P93" s="63">
        <v>558</v>
      </c>
    </row>
    <row r="94" spans="1:16">
      <c r="A94" s="74">
        <f>A93</f>
        <v>45078</v>
      </c>
      <c r="B94" s="57">
        <f>B93</f>
        <v>1</v>
      </c>
      <c r="C94">
        <v>3</v>
      </c>
      <c r="D94" s="55" t="s">
        <v>236</v>
      </c>
      <c r="E94" s="55">
        <f>E93</f>
        <v>5</v>
      </c>
      <c r="F94" s="31">
        <f>(F95+F96)/2</f>
        <v>31.5</v>
      </c>
      <c r="G94" s="31">
        <f t="shared" ref="G94:P94" si="145">(G95+G96)/2</f>
        <v>128.5</v>
      </c>
      <c r="H94" s="31">
        <f t="shared" si="145"/>
        <v>130</v>
      </c>
      <c r="I94" s="45">
        <f t="shared" si="145"/>
        <v>0.63250000000000006</v>
      </c>
      <c r="J94" s="31">
        <f>(J95+J96)/2</f>
        <v>55.5</v>
      </c>
      <c r="K94" s="45">
        <f t="shared" si="145"/>
        <v>7.6</v>
      </c>
      <c r="L94" s="31">
        <f t="shared" si="145"/>
        <v>33.5</v>
      </c>
      <c r="M94" s="31">
        <f t="shared" si="145"/>
        <v>128</v>
      </c>
      <c r="N94" s="31">
        <f t="shared" si="145"/>
        <v>31</v>
      </c>
      <c r="O94" s="45">
        <f t="shared" si="145"/>
        <v>128</v>
      </c>
      <c r="P94" s="45">
        <f t="shared" si="145"/>
        <v>603</v>
      </c>
    </row>
    <row r="95" spans="1:16">
      <c r="A95" s="74">
        <v>45078</v>
      </c>
      <c r="B95" s="3">
        <v>1</v>
      </c>
      <c r="C95" s="1">
        <v>3</v>
      </c>
      <c r="D95" s="55" t="s">
        <v>141</v>
      </c>
      <c r="E95" s="55">
        <v>5</v>
      </c>
      <c r="F95" s="1">
        <v>32</v>
      </c>
      <c r="G95" s="1">
        <v>124</v>
      </c>
      <c r="H95" s="1">
        <v>130</v>
      </c>
      <c r="I95" s="1">
        <v>0.64500000000000002</v>
      </c>
      <c r="J95" s="3">
        <v>57.5</v>
      </c>
      <c r="K95" s="2">
        <v>7.6</v>
      </c>
      <c r="L95" s="1">
        <v>41</v>
      </c>
      <c r="M95" s="1">
        <v>128</v>
      </c>
      <c r="N95" s="1">
        <v>31</v>
      </c>
      <c r="O95" s="1">
        <v>128</v>
      </c>
      <c r="P95" s="63">
        <v>738</v>
      </c>
    </row>
    <row r="96" spans="1:16">
      <c r="A96" s="103">
        <v>45078</v>
      </c>
      <c r="B96" s="6">
        <v>1</v>
      </c>
      <c r="C96" s="5">
        <v>3</v>
      </c>
      <c r="D96" s="54" t="s">
        <v>142</v>
      </c>
      <c r="E96" s="54">
        <v>5</v>
      </c>
      <c r="F96" s="5">
        <v>31</v>
      </c>
      <c r="G96" s="5">
        <v>133</v>
      </c>
      <c r="H96" s="5">
        <v>130</v>
      </c>
      <c r="I96" s="5">
        <v>0.62</v>
      </c>
      <c r="J96" s="6">
        <v>53.5</v>
      </c>
      <c r="K96" s="4">
        <v>7.6</v>
      </c>
      <c r="L96" s="5">
        <v>26</v>
      </c>
      <c r="M96" s="5">
        <v>128</v>
      </c>
      <c r="N96" s="5">
        <v>31</v>
      </c>
      <c r="O96" s="5">
        <v>128</v>
      </c>
      <c r="P96" s="70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Raw_Data_pt1.1</vt:lpstr>
      <vt:lpstr>Raw_Data_pt1.2</vt:lpstr>
      <vt:lpstr>Matlab_Data</vt:lpstr>
      <vt:lpstr>Key</vt:lpstr>
      <vt:lpstr>Unknown_Data</vt:lpstr>
      <vt:lpstr>Calibration_Data_Allie</vt:lpstr>
      <vt:lpstr>Calibration_Data_Dana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2022-11-08T16:39:38Z</dcterms:created>
  <dcterms:modified xsi:type="dcterms:W3CDTF">2023-10-10T09:04:49Z</dcterms:modified>
  <cp:category/>
  <cp:contentStatus/>
</cp:coreProperties>
</file>